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yinglim/Dropbox/projects/PrimateDiet/data/"/>
    </mc:Choice>
  </mc:AlternateContent>
  <xr:revisionPtr revIDLastSave="0" documentId="13_ncr:1_{B4B5C29B-7070-D64A-8AB6-8B53BF6A5681}" xr6:coauthVersionLast="46" xr6:coauthVersionMax="46" xr10:uidLastSave="{00000000-0000-0000-0000-000000000000}"/>
  <bookViews>
    <workbookView xWindow="-33600" yWindow="460" windowWidth="33600" windowHeight="20540" xr2:uid="{00000000-000D-0000-FFFF-FFFF00000000}"/>
  </bookViews>
  <sheets>
    <sheet name="Primate_Diet_v1-1_Data" sheetId="1" r:id="rId1"/>
  </sheets>
  <definedNames>
    <definedName name="_xlnm._FilterDatabase" localSheetId="0" hidden="1">'Primate_Diet_v1-1_Data'!$A$1:$W$9271</definedName>
  </definedNames>
  <calcPr calcId="191029"/>
</workbook>
</file>

<file path=xl/calcChain.xml><?xml version="1.0" encoding="utf-8"?>
<calcChain xmlns="http://schemas.openxmlformats.org/spreadsheetml/2006/main">
  <c r="L8260" i="1" l="1"/>
  <c r="L8259" i="1"/>
  <c r="L8258" i="1"/>
  <c r="L8257" i="1"/>
  <c r="L8256" i="1"/>
  <c r="L8255" i="1"/>
  <c r="L8254" i="1"/>
  <c r="L8253" i="1"/>
  <c r="L8252" i="1"/>
  <c r="L8251" i="1"/>
  <c r="L8250" i="1"/>
  <c r="L8249" i="1"/>
  <c r="L8248" i="1"/>
  <c r="L8247" i="1"/>
  <c r="L8246" i="1"/>
  <c r="L8245" i="1"/>
  <c r="L8244" i="1"/>
  <c r="L8243" i="1"/>
  <c r="L8242" i="1"/>
  <c r="L8241" i="1"/>
  <c r="L8240" i="1"/>
  <c r="L8239" i="1"/>
  <c r="L8238" i="1"/>
  <c r="L8237" i="1"/>
  <c r="L8236" i="1"/>
  <c r="L8235" i="1"/>
  <c r="L8234" i="1"/>
  <c r="L8233" i="1"/>
  <c r="L8232" i="1"/>
  <c r="L8231" i="1"/>
  <c r="L4728" i="1"/>
  <c r="K4728" i="1"/>
  <c r="L4727" i="1"/>
  <c r="K4727" i="1"/>
  <c r="L7907" i="1"/>
  <c r="L7906" i="1"/>
  <c r="L7905" i="1"/>
  <c r="L7904" i="1"/>
  <c r="L7903" i="1"/>
  <c r="L7902" i="1"/>
  <c r="L7901" i="1"/>
  <c r="L7900" i="1"/>
  <c r="L7899" i="1"/>
  <c r="L7898" i="1"/>
  <c r="L7897" i="1"/>
  <c r="L7896" i="1"/>
  <c r="L7895" i="1"/>
  <c r="L7894" i="1"/>
  <c r="L7893" i="1"/>
  <c r="L7892" i="1"/>
  <c r="L7891" i="1"/>
  <c r="L7890" i="1"/>
  <c r="L7889" i="1"/>
  <c r="L7888" i="1"/>
  <c r="L7887" i="1"/>
  <c r="L7886" i="1"/>
  <c r="L7885" i="1"/>
  <c r="L7884" i="1"/>
  <c r="L7883" i="1"/>
  <c r="L7882" i="1"/>
  <c r="L7881" i="1"/>
  <c r="L7880" i="1"/>
  <c r="L7879" i="1"/>
  <c r="L7878" i="1"/>
  <c r="L7877" i="1"/>
  <c r="L7876" i="1"/>
  <c r="L7875" i="1"/>
  <c r="L7874" i="1"/>
  <c r="L7873" i="1"/>
  <c r="L7872" i="1"/>
  <c r="L7871" i="1"/>
  <c r="L7870" i="1"/>
  <c r="L7869" i="1"/>
  <c r="L7868" i="1"/>
  <c r="L7867" i="1"/>
  <c r="L7866" i="1"/>
  <c r="L7865" i="1"/>
  <c r="L7864" i="1"/>
  <c r="L7863" i="1"/>
  <c r="L7862" i="1"/>
  <c r="L7861" i="1"/>
  <c r="L7860" i="1"/>
  <c r="L7859" i="1"/>
  <c r="L7858" i="1"/>
  <c r="L7857" i="1"/>
  <c r="L7856" i="1"/>
  <c r="L7855" i="1"/>
  <c r="L7854" i="1"/>
  <c r="L7853" i="1"/>
  <c r="L7852" i="1"/>
  <c r="L7851" i="1"/>
  <c r="L7850" i="1"/>
  <c r="L7849" i="1"/>
  <c r="L7848" i="1"/>
  <c r="L7847" i="1"/>
  <c r="L7846" i="1"/>
  <c r="L7845" i="1"/>
  <c r="L7844" i="1"/>
  <c r="L7843" i="1"/>
  <c r="L7842" i="1"/>
  <c r="L7841" i="1"/>
  <c r="L7840" i="1"/>
  <c r="L7839" i="1"/>
  <c r="L7838" i="1"/>
  <c r="L7837" i="1"/>
  <c r="L7836" i="1"/>
  <c r="L7835" i="1"/>
  <c r="L7834" i="1"/>
  <c r="L7833" i="1"/>
  <c r="L7832" i="1"/>
  <c r="L7831" i="1"/>
  <c r="L7830" i="1"/>
  <c r="L7829" i="1"/>
  <c r="L7828" i="1"/>
  <c r="L7827" i="1"/>
  <c r="L7826" i="1"/>
  <c r="L7825" i="1"/>
  <c r="L7824" i="1"/>
  <c r="L7823" i="1"/>
  <c r="L7822" i="1"/>
  <c r="L7821" i="1"/>
  <c r="L7820" i="1"/>
  <c r="L7819" i="1"/>
  <c r="L7818" i="1"/>
  <c r="K7888" i="1"/>
  <c r="K7889" i="1"/>
  <c r="K7891" i="1"/>
  <c r="K7892" i="1"/>
  <c r="K7894" i="1"/>
  <c r="K7895" i="1"/>
  <c r="K7896" i="1"/>
  <c r="K7897" i="1"/>
  <c r="K7898" i="1"/>
  <c r="K7900" i="1"/>
  <c r="K7901" i="1"/>
  <c r="K7902" i="1"/>
  <c r="K7904" i="1"/>
  <c r="K7907" i="1"/>
  <c r="K7906" i="1"/>
  <c r="K7905" i="1"/>
  <c r="K7887" i="1"/>
  <c r="K7886" i="1"/>
  <c r="K7885" i="1"/>
  <c r="K7884" i="1"/>
  <c r="K7883" i="1"/>
  <c r="K7882" i="1"/>
  <c r="K7881" i="1"/>
  <c r="K7880" i="1"/>
  <c r="K7879" i="1"/>
  <c r="K7878" i="1"/>
  <c r="K7877" i="1"/>
  <c r="K7876" i="1"/>
  <c r="K7875" i="1"/>
  <c r="K7874" i="1"/>
  <c r="K7873" i="1"/>
  <c r="K7872" i="1"/>
  <c r="K7871" i="1"/>
  <c r="K7870" i="1"/>
  <c r="K7869" i="1"/>
  <c r="K7867" i="1"/>
  <c r="K7865" i="1"/>
  <c r="K7864" i="1"/>
  <c r="K7863" i="1"/>
  <c r="K7862" i="1"/>
  <c r="K7859" i="1"/>
  <c r="K7855" i="1"/>
  <c r="K7854" i="1"/>
  <c r="K7853" i="1"/>
  <c r="K7852" i="1"/>
  <c r="K7851" i="1"/>
  <c r="K7850" i="1"/>
  <c r="K7847" i="1"/>
  <c r="K7848" i="1"/>
  <c r="K7846" i="1"/>
  <c r="K7845" i="1"/>
  <c r="K7844" i="1"/>
  <c r="K7843" i="1"/>
  <c r="K7842" i="1"/>
  <c r="K7841" i="1"/>
  <c r="K7839" i="1"/>
  <c r="K7840" i="1"/>
  <c r="K7838" i="1"/>
  <c r="K7837" i="1"/>
  <c r="K7836" i="1"/>
  <c r="K7835" i="1"/>
  <c r="K7834" i="1"/>
  <c r="K7833" i="1"/>
  <c r="K7832" i="1"/>
  <c r="K7831" i="1"/>
  <c r="K7903" i="1"/>
  <c r="K7899" i="1"/>
  <c r="K7893" i="1"/>
  <c r="K7890" i="1"/>
  <c r="K7868" i="1"/>
  <c r="K7866" i="1"/>
  <c r="K7861" i="1"/>
  <c r="K7860" i="1"/>
  <c r="K7858" i="1"/>
  <c r="K7857" i="1"/>
  <c r="K7856" i="1"/>
  <c r="K7849" i="1"/>
  <c r="K7830" i="1"/>
  <c r="K7829" i="1"/>
  <c r="K7828" i="1"/>
  <c r="K7827" i="1"/>
  <c r="K7826" i="1"/>
  <c r="K7825" i="1"/>
  <c r="K7824" i="1"/>
  <c r="K7823" i="1"/>
  <c r="K7822" i="1"/>
  <c r="K7821" i="1"/>
  <c r="K7820" i="1"/>
  <c r="K7819" i="1"/>
  <c r="K7818" i="1"/>
  <c r="L7816" i="1"/>
  <c r="K7816" i="1"/>
  <c r="L7817" i="1"/>
  <c r="K7817" i="1"/>
  <c r="L7765" i="1"/>
  <c r="L7764" i="1"/>
  <c r="L7763" i="1"/>
  <c r="L7762" i="1"/>
  <c r="L7761" i="1"/>
  <c r="L7760" i="1"/>
  <c r="L7759" i="1"/>
  <c r="L7758" i="1"/>
  <c r="L7757" i="1"/>
  <c r="L7756" i="1"/>
  <c r="L7755" i="1"/>
  <c r="L7754" i="1"/>
  <c r="L7753" i="1"/>
  <c r="L7752" i="1"/>
  <c r="L7751" i="1"/>
  <c r="L7750" i="1"/>
  <c r="L7749" i="1"/>
  <c r="L7748" i="1"/>
  <c r="L7747" i="1"/>
  <c r="L7746" i="1"/>
  <c r="L7745" i="1"/>
  <c r="L7744" i="1"/>
  <c r="L7743" i="1"/>
  <c r="L7742" i="1"/>
  <c r="L7741" i="1"/>
  <c r="L7740" i="1"/>
  <c r="L7739" i="1"/>
  <c r="L7738" i="1"/>
  <c r="L7737" i="1"/>
  <c r="L7736" i="1"/>
  <c r="L7735" i="1"/>
  <c r="L7734" i="1"/>
  <c r="L7733" i="1"/>
  <c r="L7732" i="1"/>
  <c r="L7668" i="1"/>
  <c r="K7668" i="1"/>
  <c r="L7508" i="1"/>
  <c r="K7508" i="1"/>
  <c r="K7507" i="1"/>
  <c r="L7507" i="1"/>
  <c r="L7506" i="1"/>
  <c r="K7506" i="1"/>
  <c r="L7476" i="1"/>
  <c r="K7476" i="1"/>
  <c r="L7475" i="1"/>
  <c r="K7475" i="1"/>
  <c r="L7285" i="1"/>
  <c r="L7284" i="1"/>
  <c r="L7283" i="1"/>
  <c r="L7282" i="1"/>
  <c r="L7281" i="1"/>
  <c r="L7280" i="1"/>
  <c r="L7279" i="1"/>
  <c r="L7278" i="1"/>
  <c r="L7277" i="1"/>
  <c r="L7276" i="1"/>
  <c r="L7275" i="1"/>
  <c r="L7274" i="1"/>
  <c r="L7273" i="1"/>
  <c r="L7272" i="1"/>
  <c r="L7271" i="1"/>
  <c r="L7270" i="1"/>
  <c r="L7269" i="1"/>
  <c r="L7268" i="1"/>
  <c r="L7267" i="1"/>
  <c r="L7266" i="1"/>
  <c r="L7265" i="1"/>
  <c r="L7264" i="1"/>
  <c r="L7263" i="1"/>
  <c r="L7262" i="1"/>
  <c r="L7261" i="1"/>
  <c r="L7260" i="1"/>
  <c r="L7259" i="1"/>
  <c r="L7258" i="1"/>
  <c r="L7079" i="1"/>
  <c r="K7079" i="1"/>
  <c r="L6911" i="1"/>
  <c r="K6911" i="1"/>
  <c r="L6112" i="1"/>
  <c r="L6111" i="1"/>
  <c r="L6110" i="1"/>
  <c r="L6109" i="1"/>
  <c r="L6108" i="1"/>
  <c r="L6107" i="1"/>
  <c r="L6106" i="1"/>
  <c r="L6105" i="1"/>
  <c r="L6104" i="1"/>
  <c r="L6103" i="1"/>
  <c r="L6102" i="1"/>
  <c r="L6101" i="1"/>
  <c r="L6100" i="1"/>
  <c r="L6099" i="1"/>
  <c r="L6098" i="1"/>
  <c r="L6097" i="1"/>
  <c r="L6096" i="1"/>
  <c r="L6095" i="1"/>
  <c r="L6094" i="1"/>
  <c r="L6093" i="1"/>
  <c r="L6092" i="1"/>
  <c r="L6091" i="1"/>
  <c r="L6090" i="1"/>
  <c r="L6089" i="1"/>
  <c r="L6088" i="1"/>
  <c r="L6087" i="1"/>
  <c r="L6086" i="1"/>
  <c r="L6085" i="1"/>
  <c r="L6084" i="1"/>
  <c r="L6083" i="1"/>
  <c r="L6082" i="1"/>
  <c r="L6081" i="1"/>
  <c r="L6080" i="1"/>
  <c r="L6079" i="1"/>
  <c r="L6078" i="1"/>
  <c r="L6077" i="1"/>
  <c r="L6076" i="1"/>
  <c r="L6075" i="1"/>
  <c r="L6074" i="1"/>
  <c r="L6073" i="1"/>
  <c r="L6072" i="1"/>
  <c r="L6071" i="1"/>
  <c r="L6070" i="1"/>
  <c r="L6069" i="1"/>
  <c r="L6068" i="1"/>
  <c r="L6067" i="1"/>
  <c r="L6066" i="1"/>
  <c r="L6065" i="1"/>
  <c r="L6064" i="1"/>
  <c r="L6063" i="1"/>
  <c r="L6062" i="1"/>
  <c r="L6061" i="1"/>
  <c r="L6060" i="1"/>
  <c r="L6059" i="1"/>
  <c r="L6058" i="1"/>
  <c r="L6057" i="1"/>
  <c r="L6056" i="1"/>
  <c r="L6055" i="1"/>
  <c r="L6054" i="1"/>
  <c r="L6053" i="1"/>
  <c r="L6052" i="1"/>
  <c r="L6051" i="1"/>
  <c r="L6050" i="1"/>
  <c r="L6049" i="1"/>
  <c r="L6048" i="1"/>
  <c r="L6047" i="1"/>
  <c r="L6046" i="1"/>
  <c r="L6045" i="1"/>
  <c r="L6044" i="1"/>
  <c r="L6043" i="1"/>
  <c r="L6042" i="1"/>
  <c r="L6041" i="1"/>
  <c r="L6040" i="1"/>
  <c r="L6039" i="1"/>
  <c r="L6038" i="1"/>
  <c r="L6037" i="1"/>
  <c r="L6036" i="1"/>
  <c r="L6035" i="1"/>
  <c r="L6034" i="1"/>
  <c r="L6033" i="1"/>
  <c r="L6032" i="1"/>
  <c r="L6031" i="1"/>
  <c r="L6030" i="1"/>
  <c r="L6029" i="1"/>
  <c r="L6028" i="1"/>
  <c r="L6027" i="1"/>
  <c r="L6026" i="1"/>
  <c r="L6025" i="1"/>
  <c r="L6024" i="1"/>
  <c r="K6112" i="1"/>
  <c r="K6111" i="1"/>
  <c r="K6110" i="1"/>
  <c r="K6109" i="1"/>
  <c r="K6108" i="1"/>
  <c r="K6107" i="1"/>
  <c r="K6106" i="1"/>
  <c r="K6105" i="1"/>
  <c r="K6104" i="1"/>
  <c r="K6103" i="1"/>
  <c r="K6102" i="1"/>
  <c r="K6101" i="1"/>
  <c r="K6100" i="1"/>
  <c r="K6099" i="1"/>
  <c r="K6098" i="1"/>
  <c r="K6097" i="1"/>
  <c r="K6096" i="1"/>
  <c r="K6095" i="1"/>
  <c r="K6094" i="1"/>
  <c r="K6093" i="1"/>
  <c r="K6092" i="1"/>
  <c r="K6091" i="1"/>
  <c r="K6090" i="1"/>
  <c r="K6089" i="1"/>
  <c r="K6088" i="1"/>
  <c r="K6087" i="1"/>
  <c r="K6086" i="1"/>
  <c r="K6085" i="1"/>
  <c r="K6084" i="1"/>
  <c r="K6083" i="1"/>
  <c r="K6082" i="1"/>
  <c r="K6081" i="1"/>
  <c r="K6080" i="1"/>
  <c r="K6079" i="1"/>
  <c r="K6078" i="1"/>
  <c r="K6077" i="1"/>
  <c r="K6076" i="1"/>
  <c r="K6075" i="1"/>
  <c r="K6074" i="1"/>
  <c r="K6073" i="1"/>
  <c r="K6072" i="1"/>
  <c r="K6071" i="1"/>
  <c r="K6070" i="1"/>
  <c r="K6069" i="1"/>
  <c r="K6068" i="1"/>
  <c r="K6067" i="1"/>
  <c r="K6066" i="1"/>
  <c r="K6065" i="1"/>
  <c r="K6064" i="1"/>
  <c r="K6063" i="1"/>
  <c r="K6062" i="1"/>
  <c r="K6061" i="1"/>
  <c r="K6060" i="1"/>
  <c r="K6059" i="1"/>
  <c r="K6058" i="1"/>
  <c r="K6057" i="1"/>
  <c r="K6056" i="1"/>
  <c r="K6055" i="1"/>
  <c r="K6054" i="1"/>
  <c r="K6053" i="1"/>
  <c r="K6052" i="1"/>
  <c r="K6051" i="1"/>
  <c r="K6050" i="1"/>
  <c r="K6049" i="1"/>
  <c r="K6048" i="1"/>
  <c r="K6047" i="1"/>
  <c r="K6046" i="1"/>
  <c r="K6045" i="1"/>
  <c r="K6044" i="1"/>
  <c r="K6043" i="1"/>
  <c r="K6042" i="1"/>
  <c r="K6041" i="1"/>
  <c r="K6040" i="1"/>
  <c r="K6039" i="1"/>
  <c r="K6038" i="1"/>
  <c r="K6037" i="1"/>
  <c r="K6036" i="1"/>
  <c r="K6035" i="1"/>
  <c r="K6034" i="1"/>
  <c r="K6033" i="1"/>
  <c r="K6032" i="1"/>
  <c r="K6031" i="1"/>
  <c r="K6030" i="1"/>
  <c r="K6029" i="1"/>
  <c r="K6025" i="1"/>
  <c r="K6028" i="1"/>
  <c r="K6027" i="1"/>
  <c r="K6024" i="1"/>
  <c r="K6026" i="1"/>
  <c r="L6742" i="1"/>
  <c r="L6741" i="1"/>
  <c r="L6740" i="1"/>
  <c r="L6739" i="1"/>
  <c r="L6738" i="1"/>
  <c r="L6737" i="1"/>
  <c r="L6736" i="1"/>
  <c r="L6735" i="1"/>
  <c r="L6734" i="1"/>
  <c r="L6733" i="1"/>
  <c r="L6732" i="1"/>
  <c r="L6731" i="1"/>
  <c r="L6730" i="1"/>
  <c r="L6729" i="1"/>
  <c r="L6728" i="1"/>
  <c r="L6727" i="1"/>
  <c r="L6726" i="1"/>
  <c r="L6725" i="1"/>
  <c r="L6724" i="1"/>
  <c r="L6723" i="1"/>
  <c r="L6722" i="1"/>
  <c r="L6721" i="1"/>
  <c r="L6720" i="1"/>
  <c r="L6719" i="1"/>
  <c r="L6718" i="1"/>
  <c r="L6717" i="1"/>
  <c r="L6716" i="1"/>
  <c r="L6715" i="1"/>
  <c r="L6714" i="1"/>
  <c r="L6713" i="1"/>
  <c r="L6712" i="1"/>
  <c r="L6711" i="1"/>
  <c r="L6710" i="1"/>
  <c r="L6709" i="1"/>
  <c r="L6708" i="1"/>
  <c r="L6707" i="1"/>
  <c r="L6706" i="1"/>
  <c r="L6705" i="1"/>
  <c r="L6704" i="1"/>
  <c r="L6703" i="1"/>
  <c r="L6702" i="1"/>
  <c r="L6701" i="1"/>
  <c r="L6700" i="1"/>
  <c r="L6699" i="1"/>
  <c r="L6698" i="1"/>
  <c r="L6697" i="1"/>
  <c r="L6696" i="1"/>
  <c r="L6695" i="1"/>
  <c r="L6694" i="1"/>
  <c r="L6693" i="1"/>
  <c r="L6692" i="1"/>
  <c r="L6691" i="1"/>
  <c r="L6690" i="1"/>
  <c r="L6689" i="1"/>
  <c r="L6688" i="1"/>
  <c r="L6687" i="1"/>
  <c r="L6686" i="1"/>
  <c r="L6685" i="1"/>
  <c r="L6684" i="1"/>
  <c r="L6683" i="1"/>
  <c r="L6682" i="1"/>
  <c r="L6681" i="1"/>
  <c r="L6680" i="1"/>
  <c r="L6679" i="1"/>
  <c r="L6678" i="1"/>
  <c r="L6677" i="1"/>
  <c r="L6676" i="1"/>
  <c r="L6675" i="1"/>
  <c r="L6674" i="1"/>
  <c r="L6673" i="1"/>
  <c r="L6672" i="1"/>
  <c r="K6340" i="1"/>
  <c r="L6340" i="1"/>
  <c r="L6309" i="1"/>
  <c r="K6309" i="1"/>
  <c r="K6356" i="1"/>
  <c r="L6356" i="1"/>
  <c r="L6358" i="1"/>
  <c r="K6358" i="1"/>
  <c r="L6357" i="1"/>
  <c r="K6357" i="1"/>
  <c r="K6359" i="1"/>
  <c r="L6359" i="1"/>
  <c r="K7477" i="1" l="1"/>
  <c r="L7477" i="1"/>
  <c r="L6204" i="1" l="1"/>
  <c r="K6204" i="1"/>
  <c r="L6203" i="1"/>
  <c r="K6203" i="1"/>
  <c r="L6202" i="1"/>
  <c r="K6202" i="1"/>
  <c r="L5945" i="1"/>
  <c r="L5944" i="1"/>
  <c r="L5943" i="1"/>
  <c r="L5942" i="1"/>
  <c r="L5941" i="1"/>
  <c r="L5940" i="1"/>
  <c r="L5939" i="1"/>
  <c r="L5938" i="1"/>
  <c r="L5937" i="1"/>
  <c r="L5936" i="1"/>
  <c r="L5935" i="1"/>
  <c r="L5934" i="1"/>
  <c r="L5933" i="1"/>
  <c r="L5932" i="1"/>
  <c r="L5931" i="1"/>
  <c r="L5930" i="1"/>
  <c r="L5288" i="1"/>
  <c r="L5287" i="1"/>
  <c r="L5286" i="1"/>
  <c r="L5285" i="1"/>
  <c r="L5284" i="1"/>
  <c r="L5283" i="1"/>
  <c r="L5282" i="1"/>
  <c r="L5281" i="1"/>
  <c r="L5280" i="1"/>
  <c r="L5279" i="1"/>
  <c r="L5278" i="1"/>
  <c r="L5277" i="1"/>
  <c r="L5276" i="1"/>
  <c r="L5275" i="1"/>
  <c r="L5274" i="1"/>
  <c r="L5273" i="1"/>
  <c r="L5272" i="1"/>
  <c r="L5271" i="1"/>
  <c r="L5270" i="1"/>
  <c r="L5269" i="1"/>
  <c r="L5268" i="1"/>
  <c r="L5267" i="1"/>
  <c r="L5266" i="1"/>
  <c r="L5265" i="1"/>
  <c r="L5264" i="1"/>
  <c r="L5263" i="1"/>
  <c r="L5262" i="1"/>
  <c r="L5261" i="1"/>
  <c r="L5260" i="1"/>
  <c r="L5259" i="1"/>
  <c r="L5258" i="1"/>
  <c r="L5257" i="1"/>
  <c r="L5256" i="1"/>
  <c r="L5255" i="1"/>
  <c r="L5254" i="1"/>
  <c r="L5253" i="1"/>
  <c r="L5252" i="1"/>
  <c r="L5251" i="1"/>
  <c r="L5250" i="1"/>
  <c r="L5249" i="1"/>
  <c r="L5248" i="1"/>
  <c r="L5247" i="1"/>
  <c r="L5246" i="1"/>
  <c r="L5245" i="1"/>
  <c r="L5244" i="1"/>
  <c r="L5243" i="1"/>
  <c r="L5242" i="1"/>
  <c r="L5241" i="1"/>
  <c r="L5240" i="1"/>
  <c r="L5239" i="1"/>
  <c r="L5238" i="1"/>
  <c r="L5237" i="1"/>
  <c r="L5229" i="1"/>
  <c r="L5228" i="1"/>
  <c r="L5226" i="1"/>
  <c r="L5225" i="1"/>
  <c r="L5224" i="1"/>
  <c r="L5223" i="1"/>
  <c r="L5221" i="1"/>
  <c r="L5220" i="1"/>
  <c r="L5219" i="1"/>
  <c r="L5218" i="1"/>
  <c r="L5217" i="1"/>
  <c r="L5213" i="1"/>
  <c r="L5212" i="1"/>
  <c r="L5210" i="1"/>
  <c r="L5209" i="1"/>
  <c r="L5208" i="1"/>
  <c r="L5207" i="1"/>
  <c r="L5206" i="1"/>
  <c r="L5205" i="1"/>
  <c r="L5204" i="1"/>
  <c r="L5203" i="1"/>
  <c r="L5202" i="1"/>
  <c r="L5200" i="1"/>
  <c r="L5199" i="1"/>
  <c r="L5198" i="1"/>
  <c r="L5197" i="1"/>
  <c r="L5196" i="1"/>
  <c r="L5195" i="1"/>
  <c r="L5194" i="1"/>
  <c r="L5193" i="1"/>
  <c r="L5192" i="1"/>
  <c r="L5191" i="1"/>
  <c r="L5190" i="1"/>
  <c r="L5189" i="1"/>
  <c r="L5188" i="1"/>
  <c r="L5187" i="1"/>
  <c r="L5186" i="1"/>
  <c r="L5185" i="1"/>
  <c r="L5184" i="1"/>
  <c r="L5183" i="1"/>
  <c r="K5183" i="1"/>
  <c r="K5229" i="1"/>
  <c r="K5228" i="1"/>
  <c r="K5226" i="1"/>
  <c r="K5225" i="1"/>
  <c r="K5224" i="1"/>
  <c r="K5223" i="1"/>
  <c r="K5221" i="1"/>
  <c r="K5220" i="1"/>
  <c r="K5219" i="1"/>
  <c r="K5218" i="1"/>
  <c r="K5217" i="1"/>
  <c r="K5213" i="1"/>
  <c r="K5212" i="1"/>
  <c r="K5208" i="1"/>
  <c r="K5210" i="1"/>
  <c r="K5209" i="1"/>
  <c r="K5207" i="1"/>
  <c r="K5206" i="1"/>
  <c r="K5205" i="1"/>
  <c r="K5204" i="1"/>
  <c r="K5203" i="1"/>
  <c r="K5202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L5093" i="1"/>
  <c r="L5092" i="1"/>
  <c r="L5091" i="1"/>
  <c r="L5090" i="1"/>
  <c r="L5089" i="1"/>
  <c r="L5088" i="1"/>
  <c r="L5087" i="1"/>
  <c r="L5086" i="1"/>
  <c r="L5085" i="1"/>
  <c r="L5084" i="1"/>
  <c r="L5083" i="1"/>
  <c r="L5082" i="1"/>
  <c r="L5081" i="1"/>
  <c r="L5080" i="1"/>
  <c r="L5079" i="1"/>
  <c r="L5078" i="1"/>
  <c r="L5077" i="1"/>
  <c r="L4987" i="1"/>
  <c r="K4987" i="1"/>
  <c r="K4945" i="1"/>
  <c r="L4945" i="1"/>
  <c r="L4798" i="1" l="1"/>
  <c r="L4797" i="1"/>
  <c r="L4796" i="1"/>
  <c r="L4795" i="1"/>
  <c r="L4794" i="1"/>
  <c r="L4793" i="1"/>
  <c r="L4792" i="1"/>
  <c r="L4791" i="1"/>
  <c r="L4790" i="1"/>
  <c r="L4789" i="1"/>
  <c r="L4788" i="1"/>
  <c r="L4787" i="1"/>
  <c r="L4786" i="1"/>
  <c r="L4785" i="1"/>
  <c r="L4784" i="1"/>
  <c r="L4783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64" i="1"/>
  <c r="L4763" i="1"/>
  <c r="L4762" i="1"/>
  <c r="L4761" i="1"/>
  <c r="L4760" i="1"/>
  <c r="L4759" i="1"/>
  <c r="L4758" i="1"/>
  <c r="L4757" i="1"/>
  <c r="L4756" i="1"/>
  <c r="L4755" i="1"/>
  <c r="L4754" i="1"/>
  <c r="L4753" i="1"/>
  <c r="L4752" i="1"/>
  <c r="L4751" i="1"/>
  <c r="L4750" i="1"/>
  <c r="L4749" i="1"/>
  <c r="L4748" i="1"/>
  <c r="L4747" i="1"/>
  <c r="L4746" i="1"/>
  <c r="L4745" i="1"/>
  <c r="L4744" i="1"/>
  <c r="L4743" i="1"/>
  <c r="L4742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628" i="1"/>
  <c r="L4627" i="1"/>
  <c r="L4626" i="1"/>
  <c r="L4625" i="1"/>
  <c r="L4624" i="1"/>
  <c r="L4623" i="1"/>
  <c r="L4622" i="1"/>
  <c r="L4621" i="1"/>
  <c r="L4620" i="1"/>
  <c r="L4619" i="1"/>
  <c r="L4618" i="1"/>
  <c r="L4617" i="1"/>
  <c r="L4616" i="1"/>
  <c r="L4615" i="1"/>
  <c r="L4614" i="1"/>
  <c r="L4613" i="1"/>
  <c r="L4612" i="1"/>
  <c r="L4611" i="1"/>
  <c r="L4610" i="1"/>
  <c r="L4609" i="1"/>
  <c r="L4608" i="1"/>
  <c r="L4607" i="1"/>
  <c r="L4606" i="1"/>
  <c r="L4605" i="1"/>
  <c r="L4604" i="1"/>
  <c r="L4603" i="1"/>
  <c r="L4602" i="1"/>
  <c r="L4601" i="1"/>
  <c r="L4600" i="1"/>
  <c r="L4599" i="1"/>
  <c r="L4598" i="1"/>
  <c r="L4597" i="1"/>
  <c r="L4596" i="1"/>
  <c r="L4595" i="1"/>
  <c r="L4594" i="1"/>
  <c r="L4593" i="1"/>
  <c r="L4592" i="1"/>
  <c r="L4591" i="1"/>
  <c r="L4590" i="1"/>
  <c r="L4589" i="1"/>
  <c r="L4588" i="1"/>
  <c r="L4587" i="1"/>
  <c r="L4586" i="1"/>
  <c r="L4585" i="1"/>
  <c r="L4584" i="1"/>
  <c r="L4581" i="1"/>
  <c r="L4580" i="1"/>
  <c r="L4579" i="1"/>
  <c r="L4578" i="1"/>
  <c r="L4577" i="1"/>
  <c r="L4576" i="1"/>
  <c r="L4575" i="1"/>
  <c r="L4574" i="1"/>
  <c r="L4573" i="1"/>
  <c r="L4572" i="1"/>
  <c r="L4571" i="1"/>
  <c r="L4570" i="1"/>
  <c r="L4569" i="1"/>
  <c r="L4568" i="1"/>
  <c r="L4567" i="1"/>
  <c r="L4566" i="1"/>
  <c r="L4565" i="1"/>
  <c r="L4564" i="1"/>
  <c r="L4563" i="1"/>
  <c r="L4562" i="1"/>
  <c r="L3770" i="1" l="1"/>
  <c r="L3769" i="1"/>
  <c r="L3768" i="1"/>
  <c r="L3767" i="1"/>
  <c r="L3766" i="1"/>
  <c r="L3765" i="1"/>
  <c r="L3764" i="1"/>
  <c r="L3763" i="1"/>
  <c r="L3762" i="1"/>
  <c r="L3761" i="1"/>
  <c r="L3760" i="1"/>
  <c r="L3759" i="1"/>
  <c r="L3758" i="1"/>
  <c r="L3757" i="1"/>
  <c r="L3756" i="1"/>
  <c r="L3755" i="1"/>
  <c r="L3754" i="1"/>
  <c r="L3753" i="1"/>
  <c r="L3752" i="1"/>
  <c r="L3751" i="1"/>
  <c r="L3750" i="1"/>
  <c r="L3749" i="1"/>
  <c r="L3748" i="1"/>
  <c r="L3747" i="1"/>
  <c r="L3746" i="1"/>
  <c r="L3745" i="1"/>
  <c r="L3744" i="1"/>
  <c r="L3743" i="1"/>
  <c r="L3742" i="1"/>
  <c r="L3741" i="1"/>
  <c r="L3740" i="1"/>
  <c r="L3739" i="1"/>
  <c r="L3738" i="1"/>
  <c r="L3737" i="1"/>
  <c r="L3736" i="1"/>
  <c r="L3735" i="1"/>
  <c r="L3734" i="1"/>
  <c r="L3733" i="1"/>
  <c r="L3732" i="1"/>
  <c r="L3731" i="1"/>
  <c r="L3730" i="1"/>
  <c r="L3729" i="1"/>
  <c r="L3728" i="1"/>
  <c r="L3727" i="1"/>
  <c r="L3726" i="1"/>
  <c r="L3725" i="1"/>
  <c r="L3724" i="1"/>
  <c r="L3723" i="1"/>
  <c r="L3722" i="1"/>
  <c r="L3721" i="1"/>
  <c r="L3720" i="1"/>
  <c r="L3719" i="1"/>
  <c r="L3718" i="1"/>
  <c r="L3820" i="1"/>
  <c r="L3819" i="1"/>
  <c r="L3818" i="1"/>
  <c r="L3817" i="1"/>
  <c r="L3816" i="1"/>
  <c r="L3815" i="1"/>
  <c r="L3814" i="1"/>
  <c r="L3813" i="1"/>
  <c r="L3812" i="1"/>
  <c r="L3811" i="1"/>
  <c r="L3810" i="1"/>
  <c r="L3809" i="1"/>
  <c r="L3808" i="1"/>
  <c r="L3807" i="1"/>
  <c r="L3806" i="1"/>
  <c r="L3805" i="1"/>
  <c r="L3804" i="1"/>
  <c r="L3803" i="1"/>
  <c r="L3802" i="1"/>
  <c r="L3801" i="1"/>
  <c r="L3800" i="1"/>
  <c r="L3799" i="1"/>
  <c r="L3798" i="1"/>
  <c r="L3797" i="1"/>
  <c r="L3796" i="1"/>
  <c r="L3795" i="1"/>
  <c r="L3794" i="1"/>
  <c r="L3793" i="1"/>
  <c r="L3792" i="1"/>
  <c r="L3791" i="1"/>
  <c r="L3790" i="1"/>
  <c r="L3789" i="1"/>
  <c r="L3788" i="1"/>
  <c r="L3787" i="1"/>
  <c r="L3786" i="1"/>
  <c r="L3785" i="1"/>
  <c r="L3784" i="1"/>
  <c r="L3783" i="1"/>
  <c r="L3782" i="1"/>
  <c r="L3781" i="1"/>
  <c r="L3780" i="1"/>
  <c r="L3779" i="1"/>
  <c r="L3778" i="1"/>
  <c r="L3777" i="1"/>
  <c r="L3776" i="1"/>
  <c r="L3775" i="1"/>
  <c r="L3774" i="1"/>
  <c r="L3773" i="1"/>
  <c r="L3772" i="1"/>
  <c r="L3771" i="1"/>
  <c r="L3518" i="1"/>
  <c r="L3517" i="1"/>
  <c r="L3516" i="1"/>
  <c r="L3515" i="1"/>
  <c r="L3514" i="1"/>
  <c r="L3513" i="1"/>
  <c r="L3512" i="1"/>
  <c r="L3511" i="1"/>
  <c r="L3510" i="1"/>
  <c r="L3509" i="1"/>
  <c r="L3508" i="1"/>
  <c r="L3507" i="1"/>
  <c r="L3506" i="1"/>
  <c r="L3505" i="1"/>
  <c r="L3504" i="1"/>
  <c r="L3503" i="1"/>
  <c r="L3502" i="1"/>
  <c r="L3501" i="1"/>
  <c r="L3500" i="1"/>
  <c r="L3499" i="1"/>
  <c r="L3498" i="1"/>
  <c r="L3497" i="1"/>
  <c r="L3496" i="1"/>
  <c r="L3495" i="1"/>
  <c r="L3494" i="1"/>
  <c r="L3493" i="1"/>
  <c r="L3492" i="1"/>
  <c r="L3491" i="1"/>
  <c r="L3490" i="1"/>
  <c r="L3489" i="1"/>
  <c r="L3488" i="1"/>
  <c r="L3487" i="1"/>
  <c r="L3486" i="1"/>
  <c r="L3485" i="1"/>
  <c r="L3484" i="1"/>
  <c r="L3483" i="1"/>
  <c r="L3482" i="1"/>
  <c r="L3481" i="1"/>
  <c r="L3480" i="1"/>
  <c r="L3479" i="1"/>
  <c r="L3478" i="1"/>
  <c r="L3477" i="1"/>
  <c r="L3476" i="1"/>
  <c r="L3475" i="1"/>
  <c r="L3474" i="1"/>
  <c r="L3473" i="1"/>
  <c r="L3472" i="1"/>
  <c r="L3471" i="1"/>
  <c r="L3470" i="1"/>
  <c r="L3469" i="1"/>
  <c r="K2765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K2629" i="1"/>
  <c r="L2629" i="1"/>
  <c r="K2628" i="1"/>
  <c r="L2628" i="1"/>
  <c r="K2627" i="1"/>
  <c r="L262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8673" i="1" l="1"/>
  <c r="L8672" i="1"/>
  <c r="L8671" i="1"/>
  <c r="L8670" i="1"/>
  <c r="L8669" i="1"/>
  <c r="L8668" i="1"/>
  <c r="L8667" i="1"/>
  <c r="L8666" i="1"/>
  <c r="L8665" i="1"/>
  <c r="L8664" i="1"/>
  <c r="L8663" i="1"/>
  <c r="L8662" i="1"/>
  <c r="L8661" i="1"/>
  <c r="L8660" i="1"/>
  <c r="L8659" i="1"/>
  <c r="L8658" i="1"/>
  <c r="L8657" i="1"/>
  <c r="L8656" i="1"/>
  <c r="L8655" i="1"/>
  <c r="L8654" i="1"/>
  <c r="L8653" i="1"/>
  <c r="L8652" i="1"/>
  <c r="L8651" i="1"/>
  <c r="L8650" i="1"/>
  <c r="L8649" i="1"/>
  <c r="L8648" i="1"/>
  <c r="L8647" i="1"/>
  <c r="L8646" i="1"/>
  <c r="L8645" i="1"/>
  <c r="L8644" i="1"/>
  <c r="L8643" i="1"/>
  <c r="L8642" i="1"/>
  <c r="L8641" i="1"/>
  <c r="L8640" i="1"/>
  <c r="L8639" i="1"/>
  <c r="L8638" i="1"/>
  <c r="L8637" i="1"/>
  <c r="L8636" i="1"/>
  <c r="L8635" i="1"/>
  <c r="L8634" i="1"/>
  <c r="L8633" i="1"/>
  <c r="L8632" i="1"/>
  <c r="L8631" i="1"/>
  <c r="L8630" i="1"/>
  <c r="L8629" i="1"/>
  <c r="L8628" i="1"/>
  <c r="L8627" i="1"/>
  <c r="L8626" i="1"/>
  <c r="L8625" i="1"/>
  <c r="L8624" i="1"/>
  <c r="L8623" i="1"/>
  <c r="L8622" i="1"/>
  <c r="L8621" i="1"/>
  <c r="L8620" i="1"/>
  <c r="L8619" i="1"/>
  <c r="L8618" i="1"/>
  <c r="L8617" i="1"/>
  <c r="L8616" i="1"/>
  <c r="L8615" i="1"/>
  <c r="L8614" i="1"/>
  <c r="L8613" i="1"/>
  <c r="L8612" i="1"/>
  <c r="L8611" i="1"/>
  <c r="L8610" i="1"/>
  <c r="L8609" i="1"/>
  <c r="L8608" i="1"/>
  <c r="L8607" i="1"/>
  <c r="L8606" i="1"/>
  <c r="L8605" i="1"/>
  <c r="L8604" i="1"/>
  <c r="L8603" i="1"/>
  <c r="L8602" i="1"/>
  <c r="L8601" i="1"/>
  <c r="L8600" i="1"/>
  <c r="L8599" i="1"/>
  <c r="L8598" i="1"/>
  <c r="L8597" i="1"/>
  <c r="L8596" i="1"/>
  <c r="L8595" i="1"/>
  <c r="L8594" i="1"/>
  <c r="L8593" i="1"/>
  <c r="L8592" i="1"/>
  <c r="L8591" i="1"/>
  <c r="L8590" i="1"/>
  <c r="L8589" i="1"/>
  <c r="L8588" i="1"/>
  <c r="L8587" i="1"/>
  <c r="L8586" i="1"/>
  <c r="L8585" i="1"/>
  <c r="L8584" i="1"/>
  <c r="L8583" i="1"/>
  <c r="L8582" i="1"/>
  <c r="L8581" i="1"/>
  <c r="L8580" i="1"/>
  <c r="L8579" i="1"/>
  <c r="L8578" i="1"/>
  <c r="L8577" i="1"/>
  <c r="L8576" i="1"/>
  <c r="L8575" i="1"/>
  <c r="L8574" i="1"/>
  <c r="L8573" i="1"/>
  <c r="L8572" i="1"/>
  <c r="L8571" i="1"/>
  <c r="L8570" i="1"/>
  <c r="L8569" i="1"/>
  <c r="L8568" i="1"/>
  <c r="L8567" i="1"/>
  <c r="L8566" i="1"/>
  <c r="L8565" i="1"/>
  <c r="L8564" i="1"/>
  <c r="L8563" i="1"/>
  <c r="L8562" i="1"/>
  <c r="L8561" i="1"/>
  <c r="L8560" i="1"/>
  <c r="L8559" i="1"/>
  <c r="L8558" i="1"/>
  <c r="L8557" i="1"/>
  <c r="L8556" i="1"/>
  <c r="L8555" i="1"/>
  <c r="L8554" i="1"/>
  <c r="L8553" i="1"/>
  <c r="L8552" i="1"/>
  <c r="L8551" i="1"/>
  <c r="L8550" i="1"/>
  <c r="L8549" i="1"/>
  <c r="L8548" i="1"/>
  <c r="L8547" i="1"/>
  <c r="L8546" i="1"/>
  <c r="L8545" i="1"/>
  <c r="L8544" i="1"/>
  <c r="L8543" i="1"/>
  <c r="L8542" i="1"/>
  <c r="L8541" i="1"/>
  <c r="L8540" i="1"/>
  <c r="L8539" i="1"/>
  <c r="L8538" i="1"/>
  <c r="L8537" i="1"/>
  <c r="L8536" i="1"/>
  <c r="L8535" i="1"/>
  <c r="L8534" i="1"/>
  <c r="L8533" i="1"/>
  <c r="L8532" i="1"/>
  <c r="L8531" i="1"/>
  <c r="L8530" i="1"/>
  <c r="L8529" i="1"/>
  <c r="L8528" i="1"/>
  <c r="L8527" i="1"/>
  <c r="L8526" i="1"/>
  <c r="L8525" i="1"/>
  <c r="L8524" i="1"/>
  <c r="L8523" i="1"/>
  <c r="L8522" i="1"/>
  <c r="L8521" i="1"/>
  <c r="L8520" i="1"/>
  <c r="L8519" i="1"/>
  <c r="L8518" i="1"/>
  <c r="L8517" i="1"/>
  <c r="L8516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</calcChain>
</file>

<file path=xl/sharedStrings.xml><?xml version="1.0" encoding="utf-8"?>
<sst xmlns="http://schemas.openxmlformats.org/spreadsheetml/2006/main" count="176153" uniqueCount="9452">
  <si>
    <t>SpecName</t>
  </si>
  <si>
    <t>PrimateSpecies</t>
  </si>
  <si>
    <t>Study_ID</t>
  </si>
  <si>
    <t>Food</t>
  </si>
  <si>
    <t>PlantFamily</t>
  </si>
  <si>
    <t>PlantGenus</t>
  </si>
  <si>
    <t>PlantSpecies</t>
  </si>
  <si>
    <t>Percentage_Paper</t>
  </si>
  <si>
    <t>Percentages_Recalculated</t>
  </si>
  <si>
    <t>TypeFood</t>
  </si>
  <si>
    <t>PartPlant</t>
  </si>
  <si>
    <t>PartPlant2</t>
  </si>
  <si>
    <t>PartPlant3</t>
  </si>
  <si>
    <t>PartPlant4</t>
  </si>
  <si>
    <t>PartPlant5</t>
  </si>
  <si>
    <t>PartPlant6</t>
  </si>
  <si>
    <t>PartPlant7</t>
  </si>
  <si>
    <t>Season</t>
  </si>
  <si>
    <t>Group</t>
  </si>
  <si>
    <t>Ref_ID</t>
  </si>
  <si>
    <t>Gorilla_gorilla_beringei</t>
  </si>
  <si>
    <t>Gorilla_beringei</t>
  </si>
  <si>
    <t>Galium ruwenzoriense</t>
  </si>
  <si>
    <t>Rubiaceae</t>
  </si>
  <si>
    <t>Galium</t>
  </si>
  <si>
    <t>ruwenzoriense</t>
  </si>
  <si>
    <t>Plant</t>
  </si>
  <si>
    <t>leaves</t>
  </si>
  <si>
    <t>stems</t>
  </si>
  <si>
    <t>NA</t>
  </si>
  <si>
    <t>Group 4</t>
  </si>
  <si>
    <t>Watts1984</t>
  </si>
  <si>
    <t>Carduus nyassanus</t>
  </si>
  <si>
    <t>Asteraceae</t>
  </si>
  <si>
    <t>Carduus</t>
  </si>
  <si>
    <t>nyassanus</t>
  </si>
  <si>
    <t>Peucedanum linderi</t>
  </si>
  <si>
    <t>Apiaceae</t>
  </si>
  <si>
    <t>Peucedanum</t>
  </si>
  <si>
    <t>linderi</t>
  </si>
  <si>
    <t>Laportea alatipes</t>
  </si>
  <si>
    <t>Urticaceae</t>
  </si>
  <si>
    <t>Rubus kirungensis</t>
  </si>
  <si>
    <t>Rosaceae</t>
  </si>
  <si>
    <t>kirungensis</t>
  </si>
  <si>
    <t>alatipes</t>
  </si>
  <si>
    <t>Urtica massaica</t>
  </si>
  <si>
    <t>massaica</t>
  </si>
  <si>
    <t>Helichryssum formossissimum</t>
  </si>
  <si>
    <t>formossissimum</t>
  </si>
  <si>
    <t>Hypericum revolutum</t>
  </si>
  <si>
    <t>Hypericaceae</t>
  </si>
  <si>
    <t>revolutum</t>
  </si>
  <si>
    <t>bark</t>
  </si>
  <si>
    <t>Senecio johnstonii</t>
  </si>
  <si>
    <t>johnstonii</t>
  </si>
  <si>
    <t>roots</t>
  </si>
  <si>
    <t>Vernonia adolfi-fredericii</t>
  </si>
  <si>
    <t>adolfi-fredericii</t>
  </si>
  <si>
    <t>pith</t>
  </si>
  <si>
    <t>Lobelia wollostonii</t>
  </si>
  <si>
    <t>Campanulaceae</t>
  </si>
  <si>
    <t>wollostonii</t>
  </si>
  <si>
    <t>flowers</t>
  </si>
  <si>
    <t>Hagenia abyssinica</t>
  </si>
  <si>
    <t>abyssinica</t>
  </si>
  <si>
    <t>Cynoglossum lanceolatum lance</t>
  </si>
  <si>
    <t>Boraginaceae</t>
  </si>
  <si>
    <t>Cynoglossum lanceolatum geometricum</t>
  </si>
  <si>
    <t>Droquetia iners</t>
  </si>
  <si>
    <t>iners</t>
  </si>
  <si>
    <t>Solanum nigrum</t>
  </si>
  <si>
    <t>Solanaceae</t>
  </si>
  <si>
    <t>nigrum</t>
  </si>
  <si>
    <t>fruits</t>
  </si>
  <si>
    <t>Shelf fungus (unidentified)</t>
  </si>
  <si>
    <t>Non-plant</t>
  </si>
  <si>
    <t>Fungus</t>
  </si>
  <si>
    <t>Carex becquaertii</t>
  </si>
  <si>
    <t>Cyperaceae</t>
  </si>
  <si>
    <t>becquaertii</t>
  </si>
  <si>
    <t>Pleopeltis excavata</t>
  </si>
  <si>
    <t>Polypodiaceae</t>
  </si>
  <si>
    <t>excavata</t>
  </si>
  <si>
    <t>galls</t>
  </si>
  <si>
    <t>Dung</t>
  </si>
  <si>
    <t>Senecio trichopterygius</t>
  </si>
  <si>
    <t>trichopterygius</t>
  </si>
  <si>
    <t>Peucedanum kerstenii</t>
  </si>
  <si>
    <t>kerstenii</t>
  </si>
  <si>
    <t>Rumex ruwenzoriense</t>
  </si>
  <si>
    <t>Polygonaceae</t>
  </si>
  <si>
    <t>Unidentified Bryophyte</t>
  </si>
  <si>
    <t>Unknown_plant</t>
  </si>
  <si>
    <t>Pygeum africanum</t>
  </si>
  <si>
    <t>africanum</t>
  </si>
  <si>
    <t>twigs</t>
  </si>
  <si>
    <t>Cynora ruwenzoriensis</t>
  </si>
  <si>
    <t>ruwenzoriensis</t>
  </si>
  <si>
    <t>Impatiens burtonii</t>
  </si>
  <si>
    <t>Balsaminaceae</t>
  </si>
  <si>
    <t>burtonii</t>
  </si>
  <si>
    <t>Rapanea pulchra</t>
  </si>
  <si>
    <t>Primulaceae</t>
  </si>
  <si>
    <t>pulchra</t>
  </si>
  <si>
    <t>Senecio maraguensis</t>
  </si>
  <si>
    <t>maraguensis</t>
  </si>
  <si>
    <t>Arundinaria alpina</t>
  </si>
  <si>
    <t>Poaceae</t>
  </si>
  <si>
    <t>alpina</t>
  </si>
  <si>
    <t>Helichryssum sp. indet.</t>
  </si>
  <si>
    <t>Helichryssum</t>
  </si>
  <si>
    <t>wood</t>
  </si>
  <si>
    <t>Englerina woodfordioides</t>
  </si>
  <si>
    <t>Loranthaceae</t>
  </si>
  <si>
    <t>woodfordioides</t>
  </si>
  <si>
    <t>Unid. roots</t>
  </si>
  <si>
    <t>Cynoglossum lanceolatum lanceolatum</t>
  </si>
  <si>
    <t>seeds</t>
  </si>
  <si>
    <t>Unidentified shelf fungus</t>
  </si>
  <si>
    <t>lanceolatum</t>
  </si>
  <si>
    <t>petioles</t>
  </si>
  <si>
    <t>Carduus kikuyorum</t>
  </si>
  <si>
    <t>kikuyorum</t>
  </si>
  <si>
    <t>Urtic massaica</t>
  </si>
  <si>
    <t>Carex sp. indet.</t>
  </si>
  <si>
    <t>Carex</t>
  </si>
  <si>
    <t>Anthriscus sylvestris</t>
  </si>
  <si>
    <t>sylvestris</t>
  </si>
  <si>
    <t>Unidentified pith</t>
  </si>
  <si>
    <t>Sonchus luxuriens</t>
  </si>
  <si>
    <t>luxuriens</t>
  </si>
  <si>
    <t>Pilea rivularis</t>
  </si>
  <si>
    <t>rivularis</t>
  </si>
  <si>
    <t>Unidentified bark</t>
  </si>
  <si>
    <t>Remaining unknown</t>
  </si>
  <si>
    <t>Unknown</t>
  </si>
  <si>
    <t>Group 5</t>
  </si>
  <si>
    <t>Vernonia</t>
  </si>
  <si>
    <t>Helichryssum foetidum</t>
  </si>
  <si>
    <t>foetidum</t>
  </si>
  <si>
    <t>shoots</t>
  </si>
  <si>
    <t>Basella alba</t>
  </si>
  <si>
    <t>Basellaceae</t>
  </si>
  <si>
    <t>alba</t>
  </si>
  <si>
    <t>Micaniopsis sp. indet.</t>
  </si>
  <si>
    <t>Cyperus marii</t>
  </si>
  <si>
    <t>marii</t>
  </si>
  <si>
    <t>Lactuca attenuata</t>
  </si>
  <si>
    <t>attenuata</t>
  </si>
  <si>
    <t>Rumex ruwenzoriensis</t>
  </si>
  <si>
    <t>Cercopithecus_aethiops</t>
  </si>
  <si>
    <t>Chlorocebus_aethiops</t>
  </si>
  <si>
    <t>Acacia tortilis</t>
  </si>
  <si>
    <t>Fabaceae</t>
  </si>
  <si>
    <t>Acacia</t>
  </si>
  <si>
    <t>tortilis</t>
  </si>
  <si>
    <t>RR troop</t>
  </si>
  <si>
    <t>Whitten1983</t>
  </si>
  <si>
    <t>Acacia elatior</t>
  </si>
  <si>
    <t>elatior</t>
  </si>
  <si>
    <t>thorns</t>
  </si>
  <si>
    <t>Grass shoots</t>
  </si>
  <si>
    <t>Boerhavia erecta</t>
  </si>
  <si>
    <t>Nyctaginaceae</t>
  </si>
  <si>
    <t>Boerhavia</t>
  </si>
  <si>
    <t>erecta</t>
  </si>
  <si>
    <t>Abutilon hirtum</t>
  </si>
  <si>
    <t>Malvaceae</t>
  </si>
  <si>
    <t>Abutilon</t>
  </si>
  <si>
    <t>hirtum</t>
  </si>
  <si>
    <t>Salvadora persica</t>
  </si>
  <si>
    <t>Salvadoraceae</t>
  </si>
  <si>
    <t>Salvadora</t>
  </si>
  <si>
    <t>persica</t>
  </si>
  <si>
    <t>Aphania senegalensis</t>
  </si>
  <si>
    <t>Sapindaceae</t>
  </si>
  <si>
    <t>Aphania</t>
  </si>
  <si>
    <t>senegalensis</t>
  </si>
  <si>
    <t>LM troop</t>
  </si>
  <si>
    <t>Hyphaene coriacea</t>
  </si>
  <si>
    <t>Arecaceae</t>
  </si>
  <si>
    <t>Hyphaene</t>
  </si>
  <si>
    <t>coriacea</t>
  </si>
  <si>
    <t>Ficus sycamorus</t>
  </si>
  <si>
    <t>Moraceae</t>
  </si>
  <si>
    <t>Ficus</t>
  </si>
  <si>
    <t>sycamorus</t>
  </si>
  <si>
    <t>Ateles_geoffroyi</t>
  </si>
  <si>
    <t>Ficus sp.</t>
  </si>
  <si>
    <t>Chapman1987</t>
  </si>
  <si>
    <t>Muntingia calabura</t>
  </si>
  <si>
    <t>Muntingiaceae</t>
  </si>
  <si>
    <t>Muntingia</t>
  </si>
  <si>
    <t>calabura</t>
  </si>
  <si>
    <t>Mastichodendron capiri</t>
  </si>
  <si>
    <t>Sapotaceae</t>
  </si>
  <si>
    <t>Mastichodendron</t>
  </si>
  <si>
    <t>capiri</t>
  </si>
  <si>
    <t>Dipterodendron costaricensis</t>
  </si>
  <si>
    <t>Dipterodendron</t>
  </si>
  <si>
    <t>costaricensis</t>
  </si>
  <si>
    <t>Pithecellobium saman</t>
  </si>
  <si>
    <t>Pithecellobium</t>
  </si>
  <si>
    <t>saman</t>
  </si>
  <si>
    <t>Tabebuia ochracea</t>
  </si>
  <si>
    <t>Bignoniaceae</t>
  </si>
  <si>
    <t>Tabebuia</t>
  </si>
  <si>
    <t>ochracea</t>
  </si>
  <si>
    <t>Coccoloba venosa</t>
  </si>
  <si>
    <t>Coccoloba</t>
  </si>
  <si>
    <t>venosa</t>
  </si>
  <si>
    <t xml:space="preserve">Brosimum alicastrum </t>
  </si>
  <si>
    <t>Brosimum</t>
  </si>
  <si>
    <t>alicastrum</t>
  </si>
  <si>
    <t>Bursera Simarouba</t>
  </si>
  <si>
    <t>Burseraceae</t>
  </si>
  <si>
    <t>Bursera</t>
  </si>
  <si>
    <t>Simarouba</t>
  </si>
  <si>
    <t>young_leaves</t>
  </si>
  <si>
    <t>Sloanea terniflora</t>
  </si>
  <si>
    <t>Elaeocarpaceae</t>
  </si>
  <si>
    <t>Sloanea</t>
  </si>
  <si>
    <t>terniflora</t>
  </si>
  <si>
    <t>Manilkara chicle</t>
  </si>
  <si>
    <t>Manilkara</t>
  </si>
  <si>
    <t>chicle</t>
  </si>
  <si>
    <t>Hymenaea courbaril</t>
  </si>
  <si>
    <t>Hymenaea</t>
  </si>
  <si>
    <t>courbaril</t>
  </si>
  <si>
    <t>buds</t>
  </si>
  <si>
    <t>Alouatta_palliata</t>
  </si>
  <si>
    <t>mature_leaves</t>
  </si>
  <si>
    <t>Lonchocarpus costaricensis</t>
  </si>
  <si>
    <t>Lonchocarpus</t>
  </si>
  <si>
    <t>Castilla elastica</t>
  </si>
  <si>
    <t>Castilla</t>
  </si>
  <si>
    <t>elastica</t>
  </si>
  <si>
    <t>Eulemur_fulvus_rufus</t>
  </si>
  <si>
    <t>Eulemur_rufus</t>
  </si>
  <si>
    <t>H. madagascarensis</t>
  </si>
  <si>
    <t>madagascarensis</t>
  </si>
  <si>
    <t>Overdorff1993</t>
  </si>
  <si>
    <t>G. madagascarensis</t>
  </si>
  <si>
    <t>Ficus pyrifolia</t>
  </si>
  <si>
    <t>pyrifolia</t>
  </si>
  <si>
    <t>Ficus sp. 1</t>
  </si>
  <si>
    <t>Cissus sp.</t>
  </si>
  <si>
    <t>Vitaceae</t>
  </si>
  <si>
    <t>Cissus</t>
  </si>
  <si>
    <t>Eugenia sp. 1</t>
  </si>
  <si>
    <t>Myrtaceae</t>
  </si>
  <si>
    <t>Eugenia</t>
  </si>
  <si>
    <t>Vahimbomena</t>
  </si>
  <si>
    <t>Protorhus sp.</t>
  </si>
  <si>
    <t>Anacardiaceae</t>
  </si>
  <si>
    <t>Protorhus</t>
  </si>
  <si>
    <t>Ruellia sp.</t>
  </si>
  <si>
    <t>Acanthaceae</t>
  </si>
  <si>
    <t>Ruellia</t>
  </si>
  <si>
    <t>Eulemur_rubriventer</t>
  </si>
  <si>
    <t>Sterculiaceae</t>
  </si>
  <si>
    <t>Plagiocyphus louvelli</t>
  </si>
  <si>
    <t>Plagiocyphus</t>
  </si>
  <si>
    <t>louvelli</t>
  </si>
  <si>
    <t>Oncostemon sp. 2</t>
  </si>
  <si>
    <t>Oncostemon</t>
  </si>
  <si>
    <t>Vahimavo</t>
  </si>
  <si>
    <t>Cebus_capucinus</t>
  </si>
  <si>
    <t>Quercus oleoides</t>
  </si>
  <si>
    <t>Fagaceae</t>
  </si>
  <si>
    <t>Quercus</t>
  </si>
  <si>
    <t>oleoides</t>
  </si>
  <si>
    <t>Group A</t>
  </si>
  <si>
    <t>Chapman1990</t>
  </si>
  <si>
    <t>Swartzia cubensis</t>
  </si>
  <si>
    <t>Swartzia</t>
  </si>
  <si>
    <t>cubensis</t>
  </si>
  <si>
    <t>Ficus spp.</t>
  </si>
  <si>
    <t>Genipa americana</t>
  </si>
  <si>
    <t>Genipa</t>
  </si>
  <si>
    <t>americana</t>
  </si>
  <si>
    <t>Simarouba glauca</t>
  </si>
  <si>
    <t>Simaroubaceae</t>
  </si>
  <si>
    <t>glauca</t>
  </si>
  <si>
    <t>Luehea speciosa</t>
  </si>
  <si>
    <t>Luehea</t>
  </si>
  <si>
    <t>speciosa</t>
  </si>
  <si>
    <t>Sciadodendron excelsum</t>
  </si>
  <si>
    <t>Araliaceae</t>
  </si>
  <si>
    <t>Sciadodendron</t>
  </si>
  <si>
    <t>excelsum</t>
  </si>
  <si>
    <t>Zuelania guidonia</t>
  </si>
  <si>
    <t>Salicaceae</t>
  </si>
  <si>
    <t>Zuelania</t>
  </si>
  <si>
    <t>guidonia</t>
  </si>
  <si>
    <t>Hirtella racemosa</t>
  </si>
  <si>
    <t>Chrysobalanaceae</t>
  </si>
  <si>
    <t>Hirtella</t>
  </si>
  <si>
    <t>racemosa</t>
  </si>
  <si>
    <t>Sterculia apetala</t>
  </si>
  <si>
    <t>Sterculia</t>
  </si>
  <si>
    <t>apetala</t>
  </si>
  <si>
    <t>Luehea candida</t>
  </si>
  <si>
    <t>candida</t>
  </si>
  <si>
    <t>Group B</t>
  </si>
  <si>
    <t>Acacia collinsii</t>
  </si>
  <si>
    <t>collinsii</t>
  </si>
  <si>
    <t>Randia echinocarpa</t>
  </si>
  <si>
    <t>Randia</t>
  </si>
  <si>
    <t>echinocarpa</t>
  </si>
  <si>
    <t>Karwinskia calderoni</t>
  </si>
  <si>
    <t>Rhamnaceae</t>
  </si>
  <si>
    <t>Karwinskia</t>
  </si>
  <si>
    <t>calderoni</t>
  </si>
  <si>
    <t>Guettarda macrosperma</t>
  </si>
  <si>
    <t>Guettarda</t>
  </si>
  <si>
    <t>macrosperma</t>
  </si>
  <si>
    <t>Group C</t>
  </si>
  <si>
    <t>Alouatta_seniculus</t>
  </si>
  <si>
    <t>Micropholis cayannensis</t>
  </si>
  <si>
    <t>Micropholis</t>
  </si>
  <si>
    <t>cayannensis</t>
  </si>
  <si>
    <t>ripe_fruits</t>
  </si>
  <si>
    <t>Julliot1993</t>
  </si>
  <si>
    <t>Chrysophyllum lucentifolium</t>
  </si>
  <si>
    <t>Chrysophyllum</t>
  </si>
  <si>
    <t>lucentifolium</t>
  </si>
  <si>
    <t>unripe_fruits</t>
  </si>
  <si>
    <t>Bagassa guianensis</t>
  </si>
  <si>
    <t>Bagassa</t>
  </si>
  <si>
    <t>guianensis</t>
  </si>
  <si>
    <t>Eperua falcata</t>
  </si>
  <si>
    <t>Eperua</t>
  </si>
  <si>
    <t>falcata</t>
  </si>
  <si>
    <t>Vouacapoua americana</t>
  </si>
  <si>
    <t>Vouacapoua</t>
  </si>
  <si>
    <t>Pithecellobium jupumba</t>
  </si>
  <si>
    <t>jupumba</t>
  </si>
  <si>
    <t>Goupia glabra</t>
  </si>
  <si>
    <t>Goupiaceae</t>
  </si>
  <si>
    <t>Goupia</t>
  </si>
  <si>
    <t>glabra</t>
  </si>
  <si>
    <t>Odontadenia sp.</t>
  </si>
  <si>
    <t>Apocynaceae</t>
  </si>
  <si>
    <t>Odontadenia</t>
  </si>
  <si>
    <t>Tetragastris altissima</t>
  </si>
  <si>
    <t>Tetragastris</t>
  </si>
  <si>
    <t>altissima</t>
  </si>
  <si>
    <t>Psychotria cf. carthaginensis</t>
  </si>
  <si>
    <t>Psychotria</t>
  </si>
  <si>
    <t>Dicorynia guianensis</t>
  </si>
  <si>
    <t>Dicorynia</t>
  </si>
  <si>
    <t>Bocoa guianensis</t>
  </si>
  <si>
    <t>Bocoa</t>
  </si>
  <si>
    <t>Solanum sp. 1</t>
  </si>
  <si>
    <t>Solanum</t>
  </si>
  <si>
    <t>Maripa scandens</t>
  </si>
  <si>
    <t>Convolvulaceae</t>
  </si>
  <si>
    <t>Maripa</t>
  </si>
  <si>
    <t>scandens</t>
  </si>
  <si>
    <t>Tabebuia serratifolia</t>
  </si>
  <si>
    <t>serratifolia</t>
  </si>
  <si>
    <t>Drypetes variabilis</t>
  </si>
  <si>
    <t>Putranjivaceae</t>
  </si>
  <si>
    <t>Drypetes</t>
  </si>
  <si>
    <t>variabilis</t>
  </si>
  <si>
    <t>Inga bourgoni</t>
  </si>
  <si>
    <t>Inga</t>
  </si>
  <si>
    <t>bourgoni</t>
  </si>
  <si>
    <t>Pourouma minor</t>
  </si>
  <si>
    <t>Pourouma</t>
  </si>
  <si>
    <t>minor</t>
  </si>
  <si>
    <t>Pourouma villosa</t>
  </si>
  <si>
    <t>villosa</t>
  </si>
  <si>
    <t>Alouatta_pigra</t>
  </si>
  <si>
    <t>Ficus americana</t>
  </si>
  <si>
    <t>Silver1998</t>
  </si>
  <si>
    <t>Inga vera</t>
  </si>
  <si>
    <t>vera</t>
  </si>
  <si>
    <t>Pithecellobium lanceolatum</t>
  </si>
  <si>
    <t>Ficus maxima</t>
  </si>
  <si>
    <t>maxima</t>
  </si>
  <si>
    <t>Guazuma ulmifolia</t>
  </si>
  <si>
    <t>Guazuma</t>
  </si>
  <si>
    <t>ulmifolia</t>
  </si>
  <si>
    <t>Ficus aurea/cotinifolia</t>
  </si>
  <si>
    <t>Andira inermis</t>
  </si>
  <si>
    <t>Andira</t>
  </si>
  <si>
    <t>inermis</t>
  </si>
  <si>
    <t>Miconia argentea</t>
  </si>
  <si>
    <t>Melastomataceae</t>
  </si>
  <si>
    <t>Miconia</t>
  </si>
  <si>
    <t>argentea</t>
  </si>
  <si>
    <t>Samanea saman</t>
  </si>
  <si>
    <t>Samanea</t>
  </si>
  <si>
    <t>Coccoloba hondurensis</t>
  </si>
  <si>
    <t>hondurensis</t>
  </si>
  <si>
    <t>Ficus insipida</t>
  </si>
  <si>
    <t>insipida</t>
  </si>
  <si>
    <t>Combretum fruticosum</t>
  </si>
  <si>
    <t>Combretaceae</t>
  </si>
  <si>
    <t>Combretum</t>
  </si>
  <si>
    <t>fruticosum</t>
  </si>
  <si>
    <t>Sapindus sapinaria</t>
  </si>
  <si>
    <t>Sapindus</t>
  </si>
  <si>
    <t>sapinaria</t>
  </si>
  <si>
    <t>Cecropia spp.</t>
  </si>
  <si>
    <t>Cecropia</t>
  </si>
  <si>
    <t>Paullinia clavigera</t>
  </si>
  <si>
    <t>Paullinia</t>
  </si>
  <si>
    <t>clavigera</t>
  </si>
  <si>
    <t>Ficus yoponensis</t>
  </si>
  <si>
    <t>yoponensis</t>
  </si>
  <si>
    <t>Syngonium spp.</t>
  </si>
  <si>
    <t>Araceae</t>
  </si>
  <si>
    <t>Syngonium</t>
  </si>
  <si>
    <t>Lonchocarpus spp. 2</t>
  </si>
  <si>
    <t>Ficus obtusfolia</t>
  </si>
  <si>
    <t>obtusfolia</t>
  </si>
  <si>
    <t>Ficus pertusa</t>
  </si>
  <si>
    <t>pertusa</t>
  </si>
  <si>
    <t>Coccoloba belizensis</t>
  </si>
  <si>
    <t>belizensis</t>
  </si>
  <si>
    <t>Fabaceae sp. 1</t>
  </si>
  <si>
    <t>Colobus_badius_tephrosceles</t>
  </si>
  <si>
    <t>Piliocolobus_tephrosceles</t>
  </si>
  <si>
    <t>Newtonia buchanani</t>
  </si>
  <si>
    <t>Newtonia</t>
  </si>
  <si>
    <t>buchanani</t>
  </si>
  <si>
    <t>Gombe</t>
  </si>
  <si>
    <t>Clutton-Brock1975</t>
  </si>
  <si>
    <t>open_shoots</t>
  </si>
  <si>
    <t>closed_shoots</t>
  </si>
  <si>
    <t>Albizia glaberrima</t>
  </si>
  <si>
    <t>Albizia</t>
  </si>
  <si>
    <t>glaberrima</t>
  </si>
  <si>
    <t>Sapium ellipticum</t>
  </si>
  <si>
    <t>Euphorbiaceae</t>
  </si>
  <si>
    <t>Sapium</t>
  </si>
  <si>
    <t>ellipticum</t>
  </si>
  <si>
    <t>Vines and lianes</t>
  </si>
  <si>
    <t>Anthocleista schweinfurthii</t>
  </si>
  <si>
    <t>Gentianaceae</t>
  </si>
  <si>
    <t>Anthocleista</t>
  </si>
  <si>
    <t>schweinfurthii</t>
  </si>
  <si>
    <t>Ficus vallis-choudae</t>
  </si>
  <si>
    <t>choudae</t>
  </si>
  <si>
    <t>Pterocarpus angolensis</t>
  </si>
  <si>
    <t>Pterocarpus</t>
  </si>
  <si>
    <t>angolensis</t>
  </si>
  <si>
    <t>Maesopsis eminii</t>
  </si>
  <si>
    <t>Maesopsis</t>
  </si>
  <si>
    <t>eminii</t>
  </si>
  <si>
    <t>Combretum molle</t>
  </si>
  <si>
    <t>molle</t>
  </si>
  <si>
    <t>Albizia gummifera</t>
  </si>
  <si>
    <t>gummifera</t>
  </si>
  <si>
    <t>Pycnanthus angolensis</t>
  </si>
  <si>
    <t>Myristicaceae</t>
  </si>
  <si>
    <t>Pycnanthus</t>
  </si>
  <si>
    <t>Commiphora madagascariensis</t>
  </si>
  <si>
    <t>Commiphora</t>
  </si>
  <si>
    <t>madagascariensis</t>
  </si>
  <si>
    <t>Pseudospondias microcarpa</t>
  </si>
  <si>
    <t>Pseudospondias</t>
  </si>
  <si>
    <t>microcarpa</t>
  </si>
  <si>
    <t>Schrebera alata</t>
  </si>
  <si>
    <t>Oleaceae</t>
  </si>
  <si>
    <t>Schrebera</t>
  </si>
  <si>
    <t>alata</t>
  </si>
  <si>
    <t>Anisophyllea boehmii</t>
  </si>
  <si>
    <t>Anisophylleaceae</t>
  </si>
  <si>
    <t>Anisophyllea</t>
  </si>
  <si>
    <t>boehmii</t>
  </si>
  <si>
    <t>Zanha golungensis</t>
  </si>
  <si>
    <t>Zanha</t>
  </si>
  <si>
    <t>golungensis</t>
  </si>
  <si>
    <t>Antiaris toxicaria</t>
  </si>
  <si>
    <t>Antiaris</t>
  </si>
  <si>
    <t>toxicaria</t>
  </si>
  <si>
    <t>Pterocarpus tinctorius</t>
  </si>
  <si>
    <t>tinctorius</t>
  </si>
  <si>
    <t>Lannea edulis</t>
  </si>
  <si>
    <t>Lannea</t>
  </si>
  <si>
    <t>edulis</t>
  </si>
  <si>
    <t>Syzygium guineense</t>
  </si>
  <si>
    <t>Syzygium</t>
  </si>
  <si>
    <t>guineense</t>
  </si>
  <si>
    <t>Sterculia tragacantha</t>
  </si>
  <si>
    <t>tragacantha</t>
  </si>
  <si>
    <t>Diplorhynchus condylocarpon</t>
  </si>
  <si>
    <t>Diplorhynchus</t>
  </si>
  <si>
    <t>condylocarpon</t>
  </si>
  <si>
    <t>Markhamia platycalyx</t>
  </si>
  <si>
    <t>Markhamia</t>
  </si>
  <si>
    <t>platycalyx</t>
  </si>
  <si>
    <t>Garcinia huillensis</t>
  </si>
  <si>
    <t>Clusiaceae</t>
  </si>
  <si>
    <t>Garcinia</t>
  </si>
  <si>
    <t>huillensis</t>
  </si>
  <si>
    <t>Blighia unijugata</t>
  </si>
  <si>
    <t>Blighia</t>
  </si>
  <si>
    <t>unijugata</t>
  </si>
  <si>
    <t>Trichilia sp.</t>
  </si>
  <si>
    <t>Meliaceae</t>
  </si>
  <si>
    <t>Trichilia</t>
  </si>
  <si>
    <t>Strychnos madagascariensis</t>
  </si>
  <si>
    <t>Loganiaceae</t>
  </si>
  <si>
    <t>Strychnos</t>
  </si>
  <si>
    <t>Parinari curatellifolia</t>
  </si>
  <si>
    <t>Parinari</t>
  </si>
  <si>
    <t>curatellifolia</t>
  </si>
  <si>
    <t>Markhamia obtusifolia</t>
  </si>
  <si>
    <t>obtusifolia</t>
  </si>
  <si>
    <t>Vitex ferruginea</t>
  </si>
  <si>
    <t>Lamiaceae</t>
  </si>
  <si>
    <t>Vitex</t>
  </si>
  <si>
    <t>ferruginea</t>
  </si>
  <si>
    <t>Vitex doniana</t>
  </si>
  <si>
    <t>doniana</t>
  </si>
  <si>
    <t>Bridelia micrantha</t>
  </si>
  <si>
    <t>Phyllanthaceae</t>
  </si>
  <si>
    <t>Bridelia</t>
  </si>
  <si>
    <t>micrantha</t>
  </si>
  <si>
    <t>Stereospermum kunthianum</t>
  </si>
  <si>
    <t>Stereospermum</t>
  </si>
  <si>
    <t>kunthianum</t>
  </si>
  <si>
    <t>Lepidotrichilia volkensii</t>
  </si>
  <si>
    <t>Lepidotrichilia</t>
  </si>
  <si>
    <t>volkensii</t>
  </si>
  <si>
    <t>Sterculia quinqueloba</t>
  </si>
  <si>
    <t>quinqueloba</t>
  </si>
  <si>
    <t>Combretum collinum</t>
  </si>
  <si>
    <t>collinum</t>
  </si>
  <si>
    <t>Morinda lucida</t>
  </si>
  <si>
    <t>Morinda</t>
  </si>
  <si>
    <t>lucida</t>
  </si>
  <si>
    <t>Phyllanthus</t>
  </si>
  <si>
    <t>Ficus gnaphalocarpa</t>
  </si>
  <si>
    <t>gnaphalocarpa</t>
  </si>
  <si>
    <t>Chlorophora excelsa</t>
  </si>
  <si>
    <t>Chlorophora</t>
  </si>
  <si>
    <t>excelsa</t>
  </si>
  <si>
    <t>Crossopteryx febrifuga</t>
  </si>
  <si>
    <t>Crossopteryx</t>
  </si>
  <si>
    <t>febrifuga</t>
  </si>
  <si>
    <t>Rhinopithecus_roxellana</t>
  </si>
  <si>
    <t>Quercus aliena</t>
  </si>
  <si>
    <t>aliena</t>
  </si>
  <si>
    <t>Guo2007</t>
  </si>
  <si>
    <t>Populus purdomii</t>
  </si>
  <si>
    <t>Populus</t>
  </si>
  <si>
    <t>purdomii</t>
  </si>
  <si>
    <t>Fraxinus mandshurica</t>
  </si>
  <si>
    <t>Fraxinus</t>
  </si>
  <si>
    <t>mandshurica</t>
  </si>
  <si>
    <t>Lindera obtusiloba</t>
  </si>
  <si>
    <t>Lauraceae</t>
  </si>
  <si>
    <t>Lindera</t>
  </si>
  <si>
    <t>obtusiloba</t>
  </si>
  <si>
    <t>Sorbus koehneana</t>
  </si>
  <si>
    <t>Sorbus</t>
  </si>
  <si>
    <t>koehneana</t>
  </si>
  <si>
    <t>Tilia oliveri</t>
  </si>
  <si>
    <t>Tilia</t>
  </si>
  <si>
    <t>oliveri</t>
  </si>
  <si>
    <t>Unidentified species</t>
  </si>
  <si>
    <t>Meliosma dilleniifolia</t>
  </si>
  <si>
    <t>Sabiaceae</t>
  </si>
  <si>
    <t>Meliosma</t>
  </si>
  <si>
    <t>dilleniifolia</t>
  </si>
  <si>
    <t>Acer truncatum</t>
  </si>
  <si>
    <t>Acer</t>
  </si>
  <si>
    <t>truncatum</t>
  </si>
  <si>
    <t>Schisandra sphenanthera</t>
  </si>
  <si>
    <t>Schisandraceae</t>
  </si>
  <si>
    <t>Schisandra</t>
  </si>
  <si>
    <t>sphenanthera</t>
  </si>
  <si>
    <t>Prunus kansuensis</t>
  </si>
  <si>
    <t>Prunus</t>
  </si>
  <si>
    <t>kansuensis</t>
  </si>
  <si>
    <t>Quercus sp.</t>
  </si>
  <si>
    <t>Betula sp.</t>
  </si>
  <si>
    <t>Betulaceae</t>
  </si>
  <si>
    <t>Betula</t>
  </si>
  <si>
    <t>Platycarya strobilacea</t>
  </si>
  <si>
    <t>Juglandaceae</t>
  </si>
  <si>
    <t>Platycarya</t>
  </si>
  <si>
    <t>strobilacea</t>
  </si>
  <si>
    <t>Cornus sp. 1</t>
  </si>
  <si>
    <t>Cornaceae</t>
  </si>
  <si>
    <t>Cornus</t>
  </si>
  <si>
    <t>Pinus tabulaeformis</t>
  </si>
  <si>
    <t>Pinaceae</t>
  </si>
  <si>
    <t>Pinus</t>
  </si>
  <si>
    <t>tabulaeformis</t>
  </si>
  <si>
    <t>Celastrus gemmatus</t>
  </si>
  <si>
    <t>Celastraceae</t>
  </si>
  <si>
    <t>Celastrus</t>
  </si>
  <si>
    <t>gemmatus</t>
  </si>
  <si>
    <t>Cornus macrophylla</t>
  </si>
  <si>
    <t>macrophylla</t>
  </si>
  <si>
    <t>Populus sp. 1</t>
  </si>
  <si>
    <t>Carpinus cordata</t>
  </si>
  <si>
    <t>Carpinus</t>
  </si>
  <si>
    <t>cordata</t>
  </si>
  <si>
    <t>Kalopanax septemlobus</t>
  </si>
  <si>
    <t>Kalopanax</t>
  </si>
  <si>
    <t>septemlobus</t>
  </si>
  <si>
    <t>Zanthoxylum sp.</t>
  </si>
  <si>
    <t>Rutaceae</t>
  </si>
  <si>
    <t>Zanthoxylum</t>
  </si>
  <si>
    <t>Sabia japonica</t>
  </si>
  <si>
    <t>Sabia</t>
  </si>
  <si>
    <t>japonica</t>
  </si>
  <si>
    <t>Tetracentron sinense</t>
  </si>
  <si>
    <t>Trochodendraceae</t>
  </si>
  <si>
    <t>Tetracentron</t>
  </si>
  <si>
    <t>sinense</t>
  </si>
  <si>
    <t>Betula albo-sinensis</t>
  </si>
  <si>
    <t>sinensis</t>
  </si>
  <si>
    <t>Helwingia japonica</t>
  </si>
  <si>
    <t>Helwingiaceae</t>
  </si>
  <si>
    <t>Helwingia</t>
  </si>
  <si>
    <t>Prunus polytricha</t>
  </si>
  <si>
    <t>polytricha</t>
  </si>
  <si>
    <t>Quercus spinosa</t>
  </si>
  <si>
    <t>spinosa</t>
  </si>
  <si>
    <t>Abelia sp.</t>
  </si>
  <si>
    <t>Caprifoliaceae</t>
  </si>
  <si>
    <t>Abelia</t>
  </si>
  <si>
    <t>Morus sp.</t>
  </si>
  <si>
    <t>Morus</t>
  </si>
  <si>
    <t>Philadelphus incanus</t>
  </si>
  <si>
    <t>Hydrangeaceae</t>
  </si>
  <si>
    <t>Philadelphus</t>
  </si>
  <si>
    <t>incanus</t>
  </si>
  <si>
    <t>Pinus armandii</t>
  </si>
  <si>
    <t>armandii</t>
  </si>
  <si>
    <t>Ulmus sp.</t>
  </si>
  <si>
    <t>Ulmaceae</t>
  </si>
  <si>
    <t>Ulmus</t>
  </si>
  <si>
    <t>Vitis sp.</t>
  </si>
  <si>
    <t>Vitis</t>
  </si>
  <si>
    <t>Ostrya japonica</t>
  </si>
  <si>
    <t>Ostrya</t>
  </si>
  <si>
    <t>Cornus sp. 2</t>
  </si>
  <si>
    <t>Juglans cathayensis</t>
  </si>
  <si>
    <t>Juglans</t>
  </si>
  <si>
    <t>cathayensis</t>
  </si>
  <si>
    <t>Toxicodendron vernicifluum</t>
  </si>
  <si>
    <t>Toxicodendron</t>
  </si>
  <si>
    <t>vernicifluum</t>
  </si>
  <si>
    <t>Populus sp. 2</t>
  </si>
  <si>
    <t>Salix hylonoma</t>
  </si>
  <si>
    <t>Salix</t>
  </si>
  <si>
    <t>hylonoma</t>
  </si>
  <si>
    <t>Salix sinopurpurea</t>
  </si>
  <si>
    <t>sinopurpurea</t>
  </si>
  <si>
    <t>Erythrocebus_patas_pyrrhonotus</t>
  </si>
  <si>
    <t>Erythrocebus_patas</t>
  </si>
  <si>
    <t>Acacia drepanolobium</t>
  </si>
  <si>
    <t>drepanolobium</t>
  </si>
  <si>
    <t>gum</t>
  </si>
  <si>
    <t>Isbell1998</t>
  </si>
  <si>
    <t>young_thorns</t>
  </si>
  <si>
    <t>mature_thorns</t>
  </si>
  <si>
    <t>soft_thorns</t>
  </si>
  <si>
    <t>Acacia seyal</t>
  </si>
  <si>
    <t>seyal</t>
  </si>
  <si>
    <t>Commelina spp.</t>
  </si>
  <si>
    <t>Commelinaceae</t>
  </si>
  <si>
    <t>Commelina</t>
  </si>
  <si>
    <t>Lycium europeum</t>
  </si>
  <si>
    <t>Lycium</t>
  </si>
  <si>
    <t>europeum</t>
  </si>
  <si>
    <t>Mushrooms</t>
  </si>
  <si>
    <t>Sarcostemma viminale</t>
  </si>
  <si>
    <t>Sarcostema</t>
  </si>
  <si>
    <t>viminale</t>
  </si>
  <si>
    <t>Opuntia vulgaris</t>
  </si>
  <si>
    <t>Cactaceae</t>
  </si>
  <si>
    <t>Opuntia</t>
  </si>
  <si>
    <t>vulgaris</t>
  </si>
  <si>
    <t>Unidentified plants</t>
  </si>
  <si>
    <t>Orthoptera (grasshoppers)</t>
  </si>
  <si>
    <t>Animal</t>
  </si>
  <si>
    <t>Caterpillars</t>
  </si>
  <si>
    <t>Coleoptera</t>
  </si>
  <si>
    <t>Lepidoptera (moth)</t>
  </si>
  <si>
    <t>Hymenoptera (ants)</t>
  </si>
  <si>
    <t>Gecko (Lygodactylus pictorialis)</t>
  </si>
  <si>
    <t>Macaca_fuscata_yakui</t>
  </si>
  <si>
    <t>Macaca_fuscata</t>
  </si>
  <si>
    <t>Rhus succedanea</t>
  </si>
  <si>
    <t>Rhus</t>
  </si>
  <si>
    <t>succedanea</t>
  </si>
  <si>
    <t>Agetsuma1995</t>
  </si>
  <si>
    <t>Lithocarpus edulis</t>
  </si>
  <si>
    <t>Lithocarpus</t>
  </si>
  <si>
    <t>Euscaphis japonica</t>
  </si>
  <si>
    <t>Staphyleaceae</t>
  </si>
  <si>
    <t>Euscaphis</t>
  </si>
  <si>
    <t>Distylium racemosum</t>
  </si>
  <si>
    <t>Hamamelidaceae</t>
  </si>
  <si>
    <t>Distylium</t>
  </si>
  <si>
    <t>racemosum</t>
  </si>
  <si>
    <t>Castanopsis sieboldii</t>
  </si>
  <si>
    <t>Castanopsis</t>
  </si>
  <si>
    <t>sieboldii</t>
  </si>
  <si>
    <t>Myrica rubra</t>
  </si>
  <si>
    <t>Myricaceae</t>
  </si>
  <si>
    <t>Myrica</t>
  </si>
  <si>
    <t>rubra</t>
  </si>
  <si>
    <t>Symplocos glauca</t>
  </si>
  <si>
    <t>Symplocaceae</t>
  </si>
  <si>
    <t>Symplocos</t>
  </si>
  <si>
    <t>Neolitsea sericea</t>
  </si>
  <si>
    <t>Neolitsea</t>
  </si>
  <si>
    <t>sericea</t>
  </si>
  <si>
    <t>Ficus erecta</t>
  </si>
  <si>
    <t>Machilus thunbergii</t>
  </si>
  <si>
    <t>Machilus</t>
  </si>
  <si>
    <t>thunbergii</t>
  </si>
  <si>
    <t>Litsea acuminata</t>
  </si>
  <si>
    <t>Litsea</t>
  </si>
  <si>
    <t>acuminata</t>
  </si>
  <si>
    <t>Swida macrophylla</t>
  </si>
  <si>
    <t>Swida</t>
  </si>
  <si>
    <t>Trema orientalis</t>
  </si>
  <si>
    <t>Cannabaceae</t>
  </si>
  <si>
    <t>Trema</t>
  </si>
  <si>
    <t>orientalis</t>
  </si>
  <si>
    <t>Oreocnide pedunculata</t>
  </si>
  <si>
    <t>Oreocnide</t>
  </si>
  <si>
    <t>pedunculata</t>
  </si>
  <si>
    <t>Ficus superba japonica</t>
  </si>
  <si>
    <t>Quercus salicina</t>
  </si>
  <si>
    <t>salicina</t>
  </si>
  <si>
    <t>Schefflera octophylla</t>
  </si>
  <si>
    <t>Schefflera</t>
  </si>
  <si>
    <t>octophylla</t>
  </si>
  <si>
    <t>Daphniphyllum teijsmannii</t>
  </si>
  <si>
    <t>Daphniphyllaceae</t>
  </si>
  <si>
    <t>Daphniphyllum</t>
  </si>
  <si>
    <t>teijsmannii</t>
  </si>
  <si>
    <t>Spiraea prunifolia</t>
  </si>
  <si>
    <t>Spiraea</t>
  </si>
  <si>
    <t>prunifolia</t>
  </si>
  <si>
    <t>Callicarpa spp.</t>
  </si>
  <si>
    <t>Callicarpa</t>
  </si>
  <si>
    <t>spp.</t>
  </si>
  <si>
    <t>Eurya emarginata</t>
  </si>
  <si>
    <t>Pentaphylacaceae</t>
  </si>
  <si>
    <t>Eurya</t>
  </si>
  <si>
    <t>emarginata</t>
  </si>
  <si>
    <t>Morus australis</t>
  </si>
  <si>
    <t>australis</t>
  </si>
  <si>
    <t>Procolobus_badius_badius</t>
  </si>
  <si>
    <t>Piliocolobus_badius</t>
  </si>
  <si>
    <t>Funtumia africana</t>
  </si>
  <si>
    <t>Funtumia</t>
  </si>
  <si>
    <t>africana</t>
  </si>
  <si>
    <t>immature_seeds</t>
  </si>
  <si>
    <t>Davies1999</t>
  </si>
  <si>
    <t>Cynometra leonensis</t>
  </si>
  <si>
    <t>Cynometra</t>
  </si>
  <si>
    <t>leonensis</t>
  </si>
  <si>
    <t>Detarium senegalense</t>
  </si>
  <si>
    <t>Detarium</t>
  </si>
  <si>
    <t>senegalense</t>
  </si>
  <si>
    <t>Erythrophleum ivorense</t>
  </si>
  <si>
    <t>Erythrophleum</t>
  </si>
  <si>
    <t>ivorense</t>
  </si>
  <si>
    <t>Plagiosiphon emarginatus</t>
  </si>
  <si>
    <t>Plagiosiphon</t>
  </si>
  <si>
    <t>emarginatus</t>
  </si>
  <si>
    <t>Albizia zygia</t>
  </si>
  <si>
    <t>zygia</t>
  </si>
  <si>
    <t>Antiaris africana</t>
  </si>
  <si>
    <t>Parinari excelsa</t>
  </si>
  <si>
    <t>Hannoa klaineana</t>
  </si>
  <si>
    <t>Hannoa</t>
  </si>
  <si>
    <t>klaineana</t>
  </si>
  <si>
    <t>Pentaclethra macrophylla</t>
  </si>
  <si>
    <t>Pentaclethra</t>
  </si>
  <si>
    <t>Piptadeniastrum africanum</t>
  </si>
  <si>
    <t>Piptadeniastrum</t>
  </si>
  <si>
    <t xml:space="preserve">Ficus sp. </t>
  </si>
  <si>
    <t>Procolobus_verus</t>
  </si>
  <si>
    <t>mature_seeds</t>
  </si>
  <si>
    <t>Terminalia ivorensis</t>
  </si>
  <si>
    <t>Terminalia</t>
  </si>
  <si>
    <t>ivorensis</t>
  </si>
  <si>
    <t>Sapium aubrevillei</t>
  </si>
  <si>
    <t>aubrevillei</t>
  </si>
  <si>
    <t>Lovoa trichilioides</t>
  </si>
  <si>
    <t>Lovoa</t>
  </si>
  <si>
    <t>trichilioides</t>
  </si>
  <si>
    <t>Acacia pennata</t>
  </si>
  <si>
    <t>pennata</t>
  </si>
  <si>
    <t>Parkia bicolor</t>
  </si>
  <si>
    <t>Parkia</t>
  </si>
  <si>
    <t>bicolor</t>
  </si>
  <si>
    <t>Myrianthus libericus</t>
  </si>
  <si>
    <t>Myrianthus</t>
  </si>
  <si>
    <t>libericus</t>
  </si>
  <si>
    <t>Pterocarpus santalinoides</t>
  </si>
  <si>
    <t>santalinoides</t>
  </si>
  <si>
    <t>Dialium guineense</t>
  </si>
  <si>
    <t>Dialium</t>
  </si>
  <si>
    <t>Eugenia sp.</t>
  </si>
  <si>
    <t>Millettia leonensis</t>
  </si>
  <si>
    <t>Millettia</t>
  </si>
  <si>
    <t>Colobus_polykomos_polykomos</t>
  </si>
  <si>
    <t>Colobus_polykomos</t>
  </si>
  <si>
    <t>Strychnos sp.</t>
  </si>
  <si>
    <t>Samanea dinklagei</t>
  </si>
  <si>
    <t>dinklagei</t>
  </si>
  <si>
    <t>Alstonia boonei</t>
  </si>
  <si>
    <t>Alstonia</t>
  </si>
  <si>
    <t>boonei</t>
  </si>
  <si>
    <t>Millettia rhodantha</t>
  </si>
  <si>
    <t>rhodantha</t>
  </si>
  <si>
    <t>Liana 30</t>
  </si>
  <si>
    <t>Liana 20</t>
  </si>
  <si>
    <t>Liana 31</t>
  </si>
  <si>
    <t>Manniophyton fulvum</t>
  </si>
  <si>
    <t>Manniophyton</t>
  </si>
  <si>
    <t>fulvum</t>
  </si>
  <si>
    <t>Colobus_guereza</t>
  </si>
  <si>
    <t>Prunus africana</t>
  </si>
  <si>
    <t>T-group</t>
  </si>
  <si>
    <t>Fashing2001</t>
  </si>
  <si>
    <t>unidentified</t>
  </si>
  <si>
    <t>Ficus exasperata</t>
  </si>
  <si>
    <t>exasperata</t>
  </si>
  <si>
    <t>Teclea nobilis</t>
  </si>
  <si>
    <t>Teclea</t>
  </si>
  <si>
    <t>nobilis</t>
  </si>
  <si>
    <t>Trilepisium madagascariense</t>
  </si>
  <si>
    <t>Trilepisium</t>
  </si>
  <si>
    <t>madagascariense</t>
  </si>
  <si>
    <t>Celtis africana</t>
  </si>
  <si>
    <t>Celtis</t>
  </si>
  <si>
    <t>Morus mesozygia</t>
  </si>
  <si>
    <t>mesozygia</t>
  </si>
  <si>
    <t>Aningeria altissima</t>
  </si>
  <si>
    <t>Aningeria</t>
  </si>
  <si>
    <t>Piper guineense</t>
  </si>
  <si>
    <t>Piperaceae</t>
  </si>
  <si>
    <t>Piper</t>
  </si>
  <si>
    <t>Zanthoxylum gillettii</t>
  </si>
  <si>
    <t>gillettii</t>
  </si>
  <si>
    <t>Eucalyptus sp.</t>
  </si>
  <si>
    <t>Eucalyptus</t>
  </si>
  <si>
    <t>Strombosia scheffleri</t>
  </si>
  <si>
    <t>Olacaceae</t>
  </si>
  <si>
    <t>Strombosia</t>
  </si>
  <si>
    <t>scheffleri</t>
  </si>
  <si>
    <t>Ficus sur</t>
  </si>
  <si>
    <t>sur</t>
  </si>
  <si>
    <t>Olea capensis</t>
  </si>
  <si>
    <t>Olea</t>
  </si>
  <si>
    <t>capensis</t>
  </si>
  <si>
    <t>Markhamia lutea</t>
  </si>
  <si>
    <t>lutea</t>
  </si>
  <si>
    <t>Bequartiodendron oblanceolatum</t>
  </si>
  <si>
    <t>Bequartiodendron</t>
  </si>
  <si>
    <t>oblanceolatum</t>
  </si>
  <si>
    <t>Ficus lutea</t>
  </si>
  <si>
    <t>Croton sylvaticus</t>
  </si>
  <si>
    <t>Croton</t>
  </si>
  <si>
    <t>sylvaticus</t>
  </si>
  <si>
    <t>Ficus thonningii</t>
  </si>
  <si>
    <t>thonningii</t>
  </si>
  <si>
    <t>Alangium chinense</t>
  </si>
  <si>
    <t>Alangium</t>
  </si>
  <si>
    <t>chinense</t>
  </si>
  <si>
    <t>Celtis gomphophylla</t>
  </si>
  <si>
    <t>gomphophylla</t>
  </si>
  <si>
    <t>Polyscias fulva</t>
  </si>
  <si>
    <t>fulva</t>
  </si>
  <si>
    <t>Premna angolensis</t>
  </si>
  <si>
    <t>Premna</t>
  </si>
  <si>
    <t>Strychnos usambarensis</t>
  </si>
  <si>
    <t>usambarensis</t>
  </si>
  <si>
    <t>unidentified Ficus spp.</t>
  </si>
  <si>
    <t>type of plant unidentified</t>
  </si>
  <si>
    <t>unidentified vines</t>
  </si>
  <si>
    <t>unidentified trees</t>
  </si>
  <si>
    <t>O-group</t>
  </si>
  <si>
    <t>Callistemon sp.</t>
  </si>
  <si>
    <t>Callistemon</t>
  </si>
  <si>
    <t>Spathodea campanulata</t>
  </si>
  <si>
    <t>Spathodea</t>
  </si>
  <si>
    <t>campanulata</t>
  </si>
  <si>
    <t>Polyscias</t>
  </si>
  <si>
    <t>Albizia grandibracteata</t>
  </si>
  <si>
    <t>grandibracteata</t>
  </si>
  <si>
    <t>Bischofia javanica</t>
  </si>
  <si>
    <t>Bischofia</t>
  </si>
  <si>
    <t>javanica</t>
  </si>
  <si>
    <t>Lagothrix_lagotricha_lagotricha</t>
  </si>
  <si>
    <t>Lagothrix_lagothricha</t>
  </si>
  <si>
    <t>Chrysophyllum amazonicum</t>
  </si>
  <si>
    <t>amazonicum</t>
  </si>
  <si>
    <t>Manilkara amazonica</t>
  </si>
  <si>
    <t>amazonica</t>
  </si>
  <si>
    <t>Iriartea ventricosa</t>
  </si>
  <si>
    <t>Irartea</t>
  </si>
  <si>
    <t>ventricosa</t>
  </si>
  <si>
    <t>Cheiloclinium sp.</t>
  </si>
  <si>
    <t>Cheiloclinium</t>
  </si>
  <si>
    <t>Protium sp.</t>
  </si>
  <si>
    <t>Protium</t>
  </si>
  <si>
    <t>Buchenavia cf. viridiflora</t>
  </si>
  <si>
    <t>Buchenavia</t>
  </si>
  <si>
    <t>Inga alba</t>
  </si>
  <si>
    <t>Micrandra spruceana</t>
  </si>
  <si>
    <t>Micrandra</t>
  </si>
  <si>
    <t>spruceana</t>
  </si>
  <si>
    <t>Cheiloclinium hippocrateoides</t>
  </si>
  <si>
    <t>hippocrateoides</t>
  </si>
  <si>
    <t>Virola sp.</t>
  </si>
  <si>
    <t>Virola</t>
  </si>
  <si>
    <t>Pouteria cuspidata</t>
  </si>
  <si>
    <t>Pouteria</t>
  </si>
  <si>
    <t>cuspidata</t>
  </si>
  <si>
    <t>Strychnos sp. 1</t>
  </si>
  <si>
    <t>Helicostylis tomentosa</t>
  </si>
  <si>
    <t>Helicostylis</t>
  </si>
  <si>
    <t>tomentosa</t>
  </si>
  <si>
    <t>Micropholis mensalis</t>
  </si>
  <si>
    <t>mensalis</t>
  </si>
  <si>
    <t>Micropholis casaquiarensis</t>
  </si>
  <si>
    <t>casaquiarensis</t>
  </si>
  <si>
    <t>Ficus guianensis</t>
  </si>
  <si>
    <t>Pouteria surinamensis</t>
  </si>
  <si>
    <t>surinamensis</t>
  </si>
  <si>
    <t>Strychnos sp. 2</t>
  </si>
  <si>
    <t>Protium cf. polybotryum</t>
  </si>
  <si>
    <t>Pouteria engleri</t>
  </si>
  <si>
    <t>engleri</t>
  </si>
  <si>
    <t>Ateles_chamek</t>
  </si>
  <si>
    <t>Spondias mombin</t>
  </si>
  <si>
    <t>Spondias</t>
  </si>
  <si>
    <t>mombin</t>
  </si>
  <si>
    <t>Felton2009</t>
  </si>
  <si>
    <t>Dendropanax arboreus</t>
  </si>
  <si>
    <t>Dendropanax</t>
  </si>
  <si>
    <t>arboreus</t>
  </si>
  <si>
    <t>Didymopanax morototoni</t>
  </si>
  <si>
    <t>Didymopanax</t>
  </si>
  <si>
    <t>morototoni</t>
  </si>
  <si>
    <t>Astrocaryum murumuru</t>
  </si>
  <si>
    <t>Astrocaryum</t>
  </si>
  <si>
    <t>murumuru</t>
  </si>
  <si>
    <t>Socratea exhorriza</t>
  </si>
  <si>
    <t>Socratea</t>
  </si>
  <si>
    <t>exhorriza</t>
  </si>
  <si>
    <t>Syagrus sancona</t>
  </si>
  <si>
    <t>Syagrus</t>
  </si>
  <si>
    <t>sancona</t>
  </si>
  <si>
    <t>Marsdenia macrophylla</t>
  </si>
  <si>
    <t>Marsdenia</t>
  </si>
  <si>
    <t>Melloa quadrivalvis</t>
  </si>
  <si>
    <t>Melloa</t>
  </si>
  <si>
    <t>quadrivalvis</t>
  </si>
  <si>
    <t>Jacaratia spinosa</t>
  </si>
  <si>
    <t>Caricaceae</t>
  </si>
  <si>
    <t>Jacaratia</t>
  </si>
  <si>
    <t>Sapium glandulosum</t>
  </si>
  <si>
    <t>glandulosum</t>
  </si>
  <si>
    <t>Machaerium oblongifolium</t>
  </si>
  <si>
    <t>Machaerium</t>
  </si>
  <si>
    <t>oblongifolium</t>
  </si>
  <si>
    <t>Inga edulis</t>
  </si>
  <si>
    <t>Ceiba pentandra</t>
  </si>
  <si>
    <t>Ceiba</t>
  </si>
  <si>
    <t>pentandra</t>
  </si>
  <si>
    <t>Batocarpus amazonicus</t>
  </si>
  <si>
    <t>Batocarpus</t>
  </si>
  <si>
    <t>amazonicus</t>
  </si>
  <si>
    <t>Brosimum guadichaudii</t>
  </si>
  <si>
    <t>guadichaudii</t>
  </si>
  <si>
    <t>Ficus boliviana</t>
  </si>
  <si>
    <t>boliviana</t>
  </si>
  <si>
    <t>Ficus eximia</t>
  </si>
  <si>
    <t>eximia</t>
  </si>
  <si>
    <t>Ficus trigona</t>
  </si>
  <si>
    <t>trigona</t>
  </si>
  <si>
    <t>Pseudolmedia laevis</t>
  </si>
  <si>
    <t>Pseudolmedia</t>
  </si>
  <si>
    <t>laevis</t>
  </si>
  <si>
    <t>Virola sebifera</t>
  </si>
  <si>
    <t>sebifera</t>
  </si>
  <si>
    <t>Myrciaria sp.</t>
  </si>
  <si>
    <t>Myrciaria</t>
  </si>
  <si>
    <t>Quiina florida</t>
  </si>
  <si>
    <t>Ochnaceae</t>
  </si>
  <si>
    <t>Quiina</t>
  </si>
  <si>
    <t>florida</t>
  </si>
  <si>
    <t>Paullinia elegans</t>
  </si>
  <si>
    <t>elegans</t>
  </si>
  <si>
    <t>Pouteria nemorosa</t>
  </si>
  <si>
    <t>nemorosa</t>
  </si>
  <si>
    <t>Heliocarpus americanus</t>
  </si>
  <si>
    <t>Heliocarpus</t>
  </si>
  <si>
    <t>americanus</t>
  </si>
  <si>
    <t>Ampelocera ruizii</t>
  </si>
  <si>
    <t>Ampelocera</t>
  </si>
  <si>
    <t>ruizii</t>
  </si>
  <si>
    <t>Celtis iguanea</t>
  </si>
  <si>
    <t>iguenea</t>
  </si>
  <si>
    <t>Urera baccifera</t>
  </si>
  <si>
    <t>Urera</t>
  </si>
  <si>
    <t>baccifera</t>
  </si>
  <si>
    <t>Vitaceae sp. 1</t>
  </si>
  <si>
    <t>Procolobus_badius</t>
  </si>
  <si>
    <t>Celtis durandii</t>
  </si>
  <si>
    <t>durandii</t>
  </si>
  <si>
    <t>group 1, 48 individuals</t>
  </si>
  <si>
    <t>Chapman2005</t>
  </si>
  <si>
    <t>Dombeya mukole</t>
  </si>
  <si>
    <t>Dombeya</t>
  </si>
  <si>
    <t>mukole</t>
  </si>
  <si>
    <t>Funtumia latifolia</t>
  </si>
  <si>
    <t>latifolia</t>
  </si>
  <si>
    <t>Bosqueia phoberos</t>
  </si>
  <si>
    <t>Bosqueia</t>
  </si>
  <si>
    <t>phoberos</t>
  </si>
  <si>
    <t>Ficus brachylepsis</t>
  </si>
  <si>
    <t>brachylepsis</t>
  </si>
  <si>
    <t>Olea welwitschii</t>
  </si>
  <si>
    <t>welwitschii</t>
  </si>
  <si>
    <t>Chrysophyllum spp.</t>
  </si>
  <si>
    <t>Millettia dura</t>
  </si>
  <si>
    <t>dura</t>
  </si>
  <si>
    <t>Macaranga schweinfurthii</t>
  </si>
  <si>
    <t>Macaranga</t>
  </si>
  <si>
    <t>Mimusops bagshawei</t>
  </si>
  <si>
    <t>Mimusops</t>
  </si>
  <si>
    <t>bagshawei</t>
  </si>
  <si>
    <t>Pancovia sp.</t>
  </si>
  <si>
    <t>Pancovia</t>
  </si>
  <si>
    <t>group 2, 24 individuals</t>
  </si>
  <si>
    <t>Diospyros abyssinica</t>
  </si>
  <si>
    <t>Ebenaceae</t>
  </si>
  <si>
    <t>Diospyros</t>
  </si>
  <si>
    <t>Balanites wilsoniana</t>
  </si>
  <si>
    <t>Zygophyllaceae</t>
  </si>
  <si>
    <t>Balanites</t>
  </si>
  <si>
    <t>wilsoniana</t>
  </si>
  <si>
    <t>group 1, 9 individuals</t>
  </si>
  <si>
    <t>group 2, 6 individuals</t>
  </si>
  <si>
    <t>Lophocebus_albigena</t>
  </si>
  <si>
    <t>Erythrophloem suaveolens</t>
  </si>
  <si>
    <t>suaveolens</t>
  </si>
  <si>
    <t>Poulsen2001</t>
  </si>
  <si>
    <t>Enantia chlorantha</t>
  </si>
  <si>
    <t>Annonaceae</t>
  </si>
  <si>
    <t>Enantia</t>
  </si>
  <si>
    <t>chlorantha</t>
  </si>
  <si>
    <t>Xylopia hypolampra</t>
  </si>
  <si>
    <t>Xylopia</t>
  </si>
  <si>
    <t>hypolampra</t>
  </si>
  <si>
    <t>Polyalthia suaveolens</t>
  </si>
  <si>
    <t>Polyalthia</t>
  </si>
  <si>
    <t>Xylopia rubescens</t>
  </si>
  <si>
    <t>rubescens</t>
  </si>
  <si>
    <t>Anthonotha sp.</t>
  </si>
  <si>
    <t>Anthonotha</t>
  </si>
  <si>
    <t>sp.</t>
  </si>
  <si>
    <t>Heisteria zimmeri</t>
  </si>
  <si>
    <t>Heisteria</t>
  </si>
  <si>
    <t>zimmeri</t>
  </si>
  <si>
    <t>Landolphia sp.</t>
  </si>
  <si>
    <t>Landolphia</t>
  </si>
  <si>
    <t>Celtis mildraedii</t>
  </si>
  <si>
    <t>mildraedii</t>
  </si>
  <si>
    <t>Propithecus_diadema</t>
  </si>
  <si>
    <t>Bakerella clavata</t>
  </si>
  <si>
    <t>Bakerella</t>
  </si>
  <si>
    <t>clavata</t>
  </si>
  <si>
    <t>CONT1</t>
  </si>
  <si>
    <t>Irwin2008</t>
  </si>
  <si>
    <t>Ocotea sp. 1</t>
  </si>
  <si>
    <t>Ocotea</t>
  </si>
  <si>
    <t>Pittosporum verticillatum</t>
  </si>
  <si>
    <t>Pittosporaceae</t>
  </si>
  <si>
    <t>Pittosporum</t>
  </si>
  <si>
    <t>verticillatum</t>
  </si>
  <si>
    <t>Maesa lanceolata</t>
  </si>
  <si>
    <t>Maesa</t>
  </si>
  <si>
    <t>lanceolata</t>
  </si>
  <si>
    <t>Garcinia sp.</t>
  </si>
  <si>
    <t>"Maintipototra"</t>
  </si>
  <si>
    <t>Salacia madagascariensis</t>
  </si>
  <si>
    <t>Salacia</t>
  </si>
  <si>
    <t>Erythroxylum spp.</t>
  </si>
  <si>
    <t>Erythroxylaceae</t>
  </si>
  <si>
    <t>Erythroxylum</t>
  </si>
  <si>
    <t>Solanum mauritianum</t>
  </si>
  <si>
    <t>mauritianum</t>
  </si>
  <si>
    <t>Allophylus pinnatus</t>
  </si>
  <si>
    <t>Allophylus</t>
  </si>
  <si>
    <t>pinnatus</t>
  </si>
  <si>
    <t>CONT2</t>
  </si>
  <si>
    <t>Cryptocarya sp.</t>
  </si>
  <si>
    <t>Cryptocarya</t>
  </si>
  <si>
    <t>Mascarenhasia arborescens</t>
  </si>
  <si>
    <t>Mascarenhasia</t>
  </si>
  <si>
    <t>arborescens</t>
  </si>
  <si>
    <t>Plectaneia sp.</t>
  </si>
  <si>
    <t>Plectaneia</t>
  </si>
  <si>
    <t>Impatiens sp.</t>
  </si>
  <si>
    <t>Impatiens</t>
  </si>
  <si>
    <t>FRAG1</t>
  </si>
  <si>
    <t>Melicope sp.</t>
  </si>
  <si>
    <t>Melicope</t>
  </si>
  <si>
    <t>Embelia concinna</t>
  </si>
  <si>
    <t>Embelia</t>
  </si>
  <si>
    <t>concinna</t>
  </si>
  <si>
    <t>Macaranga ankafinensis</t>
  </si>
  <si>
    <t>ankafinensis</t>
  </si>
  <si>
    <t>Schefflera sp.</t>
  </si>
  <si>
    <t>Schefflera monophylla</t>
  </si>
  <si>
    <t>monophylla</t>
  </si>
  <si>
    <t>Astrotrichilia elliotii</t>
  </si>
  <si>
    <t>Astrotrichilia</t>
  </si>
  <si>
    <t>elliotii</t>
  </si>
  <si>
    <t>Symphonia sp.</t>
  </si>
  <si>
    <t>Symphonia</t>
  </si>
  <si>
    <t>Schefflera staufferiana</t>
  </si>
  <si>
    <t>staufferiana</t>
  </si>
  <si>
    <t>Syzygium sp. 1</t>
  </si>
  <si>
    <t>FRAG2</t>
  </si>
  <si>
    <t>Noronhia sp.</t>
  </si>
  <si>
    <t>Noronhia</t>
  </si>
  <si>
    <t>Bakerella cf. hoyifolia</t>
  </si>
  <si>
    <t>Trachypithecus_auratus_sondaicus</t>
  </si>
  <si>
    <t>Trachypithecus_auratus</t>
  </si>
  <si>
    <t>Dysoxylum caulostachyum</t>
  </si>
  <si>
    <t>Dysoxylum</t>
  </si>
  <si>
    <t>caulostachyum</t>
  </si>
  <si>
    <t>GRP21</t>
  </si>
  <si>
    <t>Kool1993</t>
  </si>
  <si>
    <t>Ficus benjamina</t>
  </si>
  <si>
    <t>benjamina</t>
  </si>
  <si>
    <t>Erythrina variegata</t>
  </si>
  <si>
    <t>Erythrina</t>
  </si>
  <si>
    <t>variegata</t>
  </si>
  <si>
    <t>Ficus sinuata</t>
  </si>
  <si>
    <t>sinuata</t>
  </si>
  <si>
    <t>Guettarda speciosa</t>
  </si>
  <si>
    <t>Sterculia coccinea var. coccinea</t>
  </si>
  <si>
    <t>coccinea</t>
  </si>
  <si>
    <t>Cinnamomum iners</t>
  </si>
  <si>
    <t>Cinnamomum</t>
  </si>
  <si>
    <t>Hernandia peltata</t>
  </si>
  <si>
    <t>Hernandiaceae</t>
  </si>
  <si>
    <t>Hernandia</t>
  </si>
  <si>
    <t>peltata</t>
  </si>
  <si>
    <t>Vitex pubescens</t>
  </si>
  <si>
    <t>pubescens</t>
  </si>
  <si>
    <t>Tricalysia singularis</t>
  </si>
  <si>
    <t>Tricalysia</t>
  </si>
  <si>
    <t>singularis</t>
  </si>
  <si>
    <t>Nauclea sp.</t>
  </si>
  <si>
    <t>Nauclea</t>
  </si>
  <si>
    <t>Vitex pinnata</t>
  </si>
  <si>
    <t>pinnata</t>
  </si>
  <si>
    <t>Cassia siamea</t>
  </si>
  <si>
    <t>Cassia</t>
  </si>
  <si>
    <t>siamea</t>
  </si>
  <si>
    <t>Ficus bracteata</t>
  </si>
  <si>
    <t>bracteata</t>
  </si>
  <si>
    <t>Ficus sumatrana</t>
  </si>
  <si>
    <t>sumatrana</t>
  </si>
  <si>
    <t>Vitex glabrata</t>
  </si>
  <si>
    <t>glabrata</t>
  </si>
  <si>
    <t>Glochidion macrocarpum</t>
  </si>
  <si>
    <t>Glochidion</t>
  </si>
  <si>
    <t>macrocarpum</t>
  </si>
  <si>
    <t>Schoutenia ovata</t>
  </si>
  <si>
    <t>Schoutenia</t>
  </si>
  <si>
    <t>ovata</t>
  </si>
  <si>
    <t>Ficus fistulosa</t>
  </si>
  <si>
    <t>fistulosa</t>
  </si>
  <si>
    <t>Ganophyllum falcatum</t>
  </si>
  <si>
    <t>Ganophyllum</t>
  </si>
  <si>
    <t>falcatum</t>
  </si>
  <si>
    <t>Linociera sp.</t>
  </si>
  <si>
    <t>Linociera</t>
  </si>
  <si>
    <t>Mangifera indica</t>
  </si>
  <si>
    <t>Mangifera</t>
  </si>
  <si>
    <t>indica</t>
  </si>
  <si>
    <t>Tectona grandis</t>
  </si>
  <si>
    <t>Tectona</t>
  </si>
  <si>
    <t>grandis</t>
  </si>
  <si>
    <t>GRP3</t>
  </si>
  <si>
    <t>Pterospermum javanicum</t>
  </si>
  <si>
    <t>Pterospermum</t>
  </si>
  <si>
    <t>javanicum</t>
  </si>
  <si>
    <t>Kleinhovia hospita</t>
  </si>
  <si>
    <t>Kleinhovia</t>
  </si>
  <si>
    <t>hospita</t>
  </si>
  <si>
    <t>Celtis philippensis</t>
  </si>
  <si>
    <t>philippensis</t>
  </si>
  <si>
    <t>Clausena excavata</t>
  </si>
  <si>
    <t>Clausena</t>
  </si>
  <si>
    <t>Swietenia macrophylla</t>
  </si>
  <si>
    <t>Swietenia</t>
  </si>
  <si>
    <t>Eugenia zippelianum</t>
  </si>
  <si>
    <t>zippelianum</t>
  </si>
  <si>
    <t>Dalbergia latifolia</t>
  </si>
  <si>
    <t>Dalbergia</t>
  </si>
  <si>
    <t>Acacia auriculiformis</t>
  </si>
  <si>
    <t>auriculiformis</t>
  </si>
  <si>
    <t>Ficus sp (515)</t>
  </si>
  <si>
    <t>Ficus glomerata</t>
  </si>
  <si>
    <t>glomerata</t>
  </si>
  <si>
    <t>Ficus melinocarpa</t>
  </si>
  <si>
    <t>melinocarpa</t>
  </si>
  <si>
    <t>Anthocephalus cadamba</t>
  </si>
  <si>
    <t>Anthocephalus</t>
  </si>
  <si>
    <t>cadamba</t>
  </si>
  <si>
    <t>Heritiera littoralis</t>
  </si>
  <si>
    <t>Heritiera</t>
  </si>
  <si>
    <t>littoralis</t>
  </si>
  <si>
    <t>Cynometra ramiflora</t>
  </si>
  <si>
    <t>ramiflora</t>
  </si>
  <si>
    <t>Bridelia monoica</t>
  </si>
  <si>
    <t>monoica</t>
  </si>
  <si>
    <t>Planchonella obovata</t>
  </si>
  <si>
    <t>Planchonella</t>
  </si>
  <si>
    <t>obovata</t>
  </si>
  <si>
    <t>Propithecus_diadema_diadema</t>
  </si>
  <si>
    <t>Domohonea perrieri</t>
  </si>
  <si>
    <t>perrieri</t>
  </si>
  <si>
    <t>Powzyk2003</t>
  </si>
  <si>
    <t>Chrysophyllum boivinianum</t>
  </si>
  <si>
    <t>boivinianum</t>
  </si>
  <si>
    <t>Protorhus ditimena</t>
  </si>
  <si>
    <t>ditimena</t>
  </si>
  <si>
    <t xml:space="preserve">Syzygium sp. </t>
  </si>
  <si>
    <t>Symphonia fasciculata</t>
  </si>
  <si>
    <t>fasciculata</t>
  </si>
  <si>
    <t>Syzygium grospunctata</t>
  </si>
  <si>
    <t>grospunctata</t>
  </si>
  <si>
    <t>Symphonia tanalensis parvicalyx</t>
  </si>
  <si>
    <t>Bakerella sp.</t>
  </si>
  <si>
    <t>Erythroxylum sphaeranthus</t>
  </si>
  <si>
    <t>sphaeranthus</t>
  </si>
  <si>
    <t>Indri_indri</t>
  </si>
  <si>
    <t>Uapaca densifolia</t>
  </si>
  <si>
    <t>Uapaca</t>
  </si>
  <si>
    <t>densifolia</t>
  </si>
  <si>
    <t>Hematodendron glabrum</t>
  </si>
  <si>
    <t>Hematodendron</t>
  </si>
  <si>
    <t>glabrum</t>
  </si>
  <si>
    <t>Uapaca thouarsii</t>
  </si>
  <si>
    <t>thouarsii</t>
  </si>
  <si>
    <t>Beilschmiedia oppositifolia</t>
  </si>
  <si>
    <t>Beilschmiedia</t>
  </si>
  <si>
    <t>oppositifolia</t>
  </si>
  <si>
    <t>Uapaca sp.</t>
  </si>
  <si>
    <t>Cryptocarya sp. #1</t>
  </si>
  <si>
    <t>Ochrocarpos mad/sis</t>
  </si>
  <si>
    <t>Ochrocarpos</t>
  </si>
  <si>
    <t>Calophyllum milvum</t>
  </si>
  <si>
    <t>Calophyllaceae</t>
  </si>
  <si>
    <t>Calophyllum</t>
  </si>
  <si>
    <t>milvum</t>
  </si>
  <si>
    <t>Cryptocaria sp. #2</t>
  </si>
  <si>
    <t>Hapalemur_griseus</t>
  </si>
  <si>
    <t>Poaceae liana 1</t>
  </si>
  <si>
    <t>Overdorff1997</t>
  </si>
  <si>
    <t>Cephalostachyum perrieri</t>
  </si>
  <si>
    <t>Poaceae liana 2</t>
  </si>
  <si>
    <t>Abrus precatorius</t>
  </si>
  <si>
    <t>Abrus</t>
  </si>
  <si>
    <t>precatorius</t>
  </si>
  <si>
    <t>Orchid</t>
  </si>
  <si>
    <t>Orchidaceae</t>
  </si>
  <si>
    <t>Voandava</t>
  </si>
  <si>
    <t>Mushroom</t>
  </si>
  <si>
    <t>Fungi</t>
  </si>
  <si>
    <t>Panicum sp.</t>
  </si>
  <si>
    <t>Panicum</t>
  </si>
  <si>
    <t>Ficus antandronarum</t>
  </si>
  <si>
    <t>antandronarum</t>
  </si>
  <si>
    <t>Alouatta_fusca</t>
  </si>
  <si>
    <t>Alouatta_guariba</t>
  </si>
  <si>
    <t>Celtis iguanae</t>
  </si>
  <si>
    <t>iguanae</t>
  </si>
  <si>
    <t>Chiarello1994</t>
  </si>
  <si>
    <t>Cassia ferruginea</t>
  </si>
  <si>
    <t>Inga uruguensis</t>
  </si>
  <si>
    <t>uruguensis</t>
  </si>
  <si>
    <t>Inga sp.</t>
  </si>
  <si>
    <t>Aspidosperma polyneuron</t>
  </si>
  <si>
    <t>Aspidosperma</t>
  </si>
  <si>
    <t>polyneuron</t>
  </si>
  <si>
    <t>Piptadenia gonoacantha</t>
  </si>
  <si>
    <t>Piptadenia</t>
  </si>
  <si>
    <t>gonoacantha</t>
  </si>
  <si>
    <t>Cryptocarya moschata</t>
  </si>
  <si>
    <t>moschata</t>
  </si>
  <si>
    <t>Inga affinis</t>
  </si>
  <si>
    <t>affinis</t>
  </si>
  <si>
    <t>Jaracatia spinosa</t>
  </si>
  <si>
    <t>Passifloraceae</t>
  </si>
  <si>
    <t>Jaracatia</t>
  </si>
  <si>
    <t>Pereskia aculeata</t>
  </si>
  <si>
    <t>Pereskia</t>
  </si>
  <si>
    <t>aculeata</t>
  </si>
  <si>
    <t>Lundia sp.</t>
  </si>
  <si>
    <t>Lundia</t>
  </si>
  <si>
    <t>Cuspidaria aff. convoluta</t>
  </si>
  <si>
    <t>Cuspidaria</t>
  </si>
  <si>
    <t>convoluta</t>
  </si>
  <si>
    <t>Inga striata</t>
  </si>
  <si>
    <t>striata</t>
  </si>
  <si>
    <t>Serjania sp.</t>
  </si>
  <si>
    <t>Serjania</t>
  </si>
  <si>
    <t>Pseudobombax grandiflorum</t>
  </si>
  <si>
    <t>Pseudobombax</t>
  </si>
  <si>
    <t>grandiflorum</t>
  </si>
  <si>
    <t>Cecropia hololeuca</t>
  </si>
  <si>
    <t>hololeuca</t>
  </si>
  <si>
    <t>Machaerium aculeatum</t>
  </si>
  <si>
    <t>aculeatum</t>
  </si>
  <si>
    <t>Cordia ecalyculata</t>
  </si>
  <si>
    <t>Cordia</t>
  </si>
  <si>
    <t>ecalyculata</t>
  </si>
  <si>
    <t>Gouania sp.</t>
  </si>
  <si>
    <t>Gouania</t>
  </si>
  <si>
    <t>Hibiscus rosa-sinensis</t>
  </si>
  <si>
    <t>Hibiscus</t>
  </si>
  <si>
    <t>Anemopaegma chamberlaynii</t>
  </si>
  <si>
    <t>Anemopaegma</t>
  </si>
  <si>
    <t>chamberlaynii</t>
  </si>
  <si>
    <t>Pyrostegia venusta</t>
  </si>
  <si>
    <t>Pyrostegia</t>
  </si>
  <si>
    <t>venusta</t>
  </si>
  <si>
    <t>Arrabidaea sp.</t>
  </si>
  <si>
    <t>Arrabidaea</t>
  </si>
  <si>
    <t>Lundia obliqua</t>
  </si>
  <si>
    <t>obliqua</t>
  </si>
  <si>
    <t>Dalbergia frutescens</t>
  </si>
  <si>
    <t>frutescens</t>
  </si>
  <si>
    <t>Smilax sp. 1</t>
  </si>
  <si>
    <t>Smilacaceae</t>
  </si>
  <si>
    <t>Smilax</t>
  </si>
  <si>
    <t>Arrabidaea triplinervia</t>
  </si>
  <si>
    <t>triplinervia</t>
  </si>
  <si>
    <t>Miconia sp.</t>
  </si>
  <si>
    <t>Ocotea cf. suaveolens</t>
  </si>
  <si>
    <t>Chorisia speciosa</t>
  </si>
  <si>
    <t>Chorisia</t>
  </si>
  <si>
    <t>Cariniana legalis</t>
  </si>
  <si>
    <t>Lecythidaceae</t>
  </si>
  <si>
    <t>Cariniana</t>
  </si>
  <si>
    <t>legalis</t>
  </si>
  <si>
    <t>Annona cacans</t>
  </si>
  <si>
    <t>Annona</t>
  </si>
  <si>
    <t>cacans</t>
  </si>
  <si>
    <t>Adenocalymna sp.</t>
  </si>
  <si>
    <t>Adenocalymna</t>
  </si>
  <si>
    <t>Astronium graveolens</t>
  </si>
  <si>
    <t>Astronium</t>
  </si>
  <si>
    <t>graveolens</t>
  </si>
  <si>
    <t>Hippocratea sp.</t>
  </si>
  <si>
    <t>Hippocratea</t>
  </si>
  <si>
    <t>Ilex sp.</t>
  </si>
  <si>
    <t>Aquifoliaceae</t>
  </si>
  <si>
    <t>Ilex</t>
  </si>
  <si>
    <t>Machaerium brasiliensis</t>
  </si>
  <si>
    <t>brasiliensis</t>
  </si>
  <si>
    <t>Liana (Apocinaceae)</t>
  </si>
  <si>
    <t>Chrysophyllum gonocarpum</t>
  </si>
  <si>
    <t>gonocarpum</t>
  </si>
  <si>
    <t>Inga lushnathiana</t>
  </si>
  <si>
    <t>lushnathiana</t>
  </si>
  <si>
    <t>Ocotea puberala</t>
  </si>
  <si>
    <t>puberala</t>
  </si>
  <si>
    <t>Rollinia sylvatica</t>
  </si>
  <si>
    <t>Rollinia</t>
  </si>
  <si>
    <t>sylvatica</t>
  </si>
  <si>
    <t>Luetzelburgia guaicara</t>
  </si>
  <si>
    <t>Luetzelburgia</t>
  </si>
  <si>
    <t>guaicara</t>
  </si>
  <si>
    <t>Diclidanthera laurifolia</t>
  </si>
  <si>
    <t>Polygalaceae</t>
  </si>
  <si>
    <t>Diclidanthera</t>
  </si>
  <si>
    <t>laurifolia</t>
  </si>
  <si>
    <t>Cecropia sp.</t>
  </si>
  <si>
    <t>Zanthoxylum rhoifolium</t>
  </si>
  <si>
    <t>rhoifolium</t>
  </si>
  <si>
    <t>Myrcia rostrata</t>
  </si>
  <si>
    <t>Myrcia</t>
  </si>
  <si>
    <t>rostrata</t>
  </si>
  <si>
    <t>Pisonia aculeata</t>
  </si>
  <si>
    <t>Pisonia</t>
  </si>
  <si>
    <t>Serjania grandiflora</t>
  </si>
  <si>
    <t>grandiflora</t>
  </si>
  <si>
    <t>Hippocratea volubilis</t>
  </si>
  <si>
    <t>volubilis</t>
  </si>
  <si>
    <t>Pithecoctenium vautheri</t>
  </si>
  <si>
    <t>Pithecoctenium</t>
  </si>
  <si>
    <t>vautheri</t>
  </si>
  <si>
    <t>Mendoncia velloziana</t>
  </si>
  <si>
    <t>Mendoncia</t>
  </si>
  <si>
    <t>velloziana</t>
  </si>
  <si>
    <t>Nectandra saligna</t>
  </si>
  <si>
    <t>Nectandra</t>
  </si>
  <si>
    <t>saligna</t>
  </si>
  <si>
    <t>Unidentified Lianas</t>
  </si>
  <si>
    <t>Ateles_belzebuth_belzebuth</t>
  </si>
  <si>
    <t>Ateles_belzebuth</t>
  </si>
  <si>
    <t>Naucleopsis ulei</t>
  </si>
  <si>
    <t>Naucleopsis</t>
  </si>
  <si>
    <t>ulei</t>
  </si>
  <si>
    <t>Suarez2006</t>
  </si>
  <si>
    <t>Brosimum lactescens</t>
  </si>
  <si>
    <t>lactescens</t>
  </si>
  <si>
    <t>Pseudolmedia rigida</t>
  </si>
  <si>
    <t>rigida</t>
  </si>
  <si>
    <t>Pseudolmedia laevigata</t>
  </si>
  <si>
    <t>laevigata</t>
  </si>
  <si>
    <t>Clarisia racemosa</t>
  </si>
  <si>
    <t>Clarisia</t>
  </si>
  <si>
    <t>Batocarpus costaricensis</t>
  </si>
  <si>
    <t>Virola flexuosa</t>
  </si>
  <si>
    <t>flexuosa</t>
  </si>
  <si>
    <t>Virola duckei</t>
  </si>
  <si>
    <t>duckei</t>
  </si>
  <si>
    <t>Virola pavonis</t>
  </si>
  <si>
    <t>pavonis</t>
  </si>
  <si>
    <t>Virola obovata</t>
  </si>
  <si>
    <t>Iryanthera grandis</t>
  </si>
  <si>
    <t>Iryanthera</t>
  </si>
  <si>
    <t>Coccoloba fallix</t>
  </si>
  <si>
    <t>fallix</t>
  </si>
  <si>
    <t>Matisia cordata</t>
  </si>
  <si>
    <t>Matisia</t>
  </si>
  <si>
    <t>Cecropia sciadophylla</t>
  </si>
  <si>
    <t>sciadophylla</t>
  </si>
  <si>
    <t>Tapirira guianensis</t>
  </si>
  <si>
    <t>Tapirira</t>
  </si>
  <si>
    <t>Iriartea deltoidea</t>
  </si>
  <si>
    <t>Iriartea</t>
  </si>
  <si>
    <t>deltoidea</t>
  </si>
  <si>
    <t>Oenocarpus bataua</t>
  </si>
  <si>
    <t>Oenocarpus</t>
  </si>
  <si>
    <t>bataua</t>
  </si>
  <si>
    <t>Byrsonima putumayensis</t>
  </si>
  <si>
    <t>Malpighiaceae</t>
  </si>
  <si>
    <t>Byrsonima</t>
  </si>
  <si>
    <t>putumayensis</t>
  </si>
  <si>
    <t>Inga punctata</t>
  </si>
  <si>
    <t>punctata</t>
  </si>
  <si>
    <t>Hyeronima alchorneoides</t>
  </si>
  <si>
    <t>Hyeronima</t>
  </si>
  <si>
    <t>alchorneoides</t>
  </si>
  <si>
    <t>Ampelocera edentula</t>
  </si>
  <si>
    <t>edentula</t>
  </si>
  <si>
    <t>Trichilia quadrijuga</t>
  </si>
  <si>
    <t>quadrijuga</t>
  </si>
  <si>
    <t>Guarea</t>
  </si>
  <si>
    <t>Guatteria tip-burnham</t>
  </si>
  <si>
    <t>Guatteria</t>
  </si>
  <si>
    <t>Schefflera morototoni</t>
  </si>
  <si>
    <t>Simarouba amara</t>
  </si>
  <si>
    <t>amara</t>
  </si>
  <si>
    <t>Alibertia SS363</t>
  </si>
  <si>
    <t>Alibertia</t>
  </si>
  <si>
    <t>Pan_troglodytes</t>
  </si>
  <si>
    <t>Ficus mucuso</t>
  </si>
  <si>
    <t>mucuso</t>
  </si>
  <si>
    <t>Ngogo</t>
  </si>
  <si>
    <t>Potts2011</t>
  </si>
  <si>
    <t>Uvariopsis congensis</t>
  </si>
  <si>
    <t>Uvariopsis</t>
  </si>
  <si>
    <t>congensis</t>
  </si>
  <si>
    <t>Chrysophyllum albidum</t>
  </si>
  <si>
    <t>albidum</t>
  </si>
  <si>
    <t>Pterygota mildbraedii</t>
  </si>
  <si>
    <t>Pterygota</t>
  </si>
  <si>
    <t>mildbraedii</t>
  </si>
  <si>
    <t>Ficus sausureana</t>
  </si>
  <si>
    <t>sausureana</t>
  </si>
  <si>
    <t>Pouteria altissima</t>
  </si>
  <si>
    <t>Ficus sansibarica</t>
  </si>
  <si>
    <t>sansibarica</t>
  </si>
  <si>
    <t>Treculia africana</t>
  </si>
  <si>
    <t>Treculia</t>
  </si>
  <si>
    <t>Cassine buchananii</t>
  </si>
  <si>
    <t>Cassine</t>
  </si>
  <si>
    <t>buchananii</t>
  </si>
  <si>
    <t>Cordia millenii</t>
  </si>
  <si>
    <t>millenii</t>
  </si>
  <si>
    <t>Ficus natalensis</t>
  </si>
  <si>
    <t>natalensis</t>
  </si>
  <si>
    <t>Monodora myristica</t>
  </si>
  <si>
    <t>Monodora</t>
  </si>
  <si>
    <t>myristica</t>
  </si>
  <si>
    <t>Ficus capensis</t>
  </si>
  <si>
    <t>Cola gigantea</t>
  </si>
  <si>
    <t>Cola</t>
  </si>
  <si>
    <t>gigantea</t>
  </si>
  <si>
    <t>Neoboutonia macrocalyx</t>
  </si>
  <si>
    <t>Neoboutonia</t>
  </si>
  <si>
    <t>macrocalyx</t>
  </si>
  <si>
    <t>Ficus variifolia</t>
  </si>
  <si>
    <t>variifolia</t>
  </si>
  <si>
    <t>Aframomum spp.</t>
  </si>
  <si>
    <t>Zingiberaceae</t>
  </si>
  <si>
    <t>Aframomum</t>
  </si>
  <si>
    <t>Acanthus arborescens</t>
  </si>
  <si>
    <t>Acanthus</t>
  </si>
  <si>
    <t>Ficus cyathistipula</t>
  </si>
  <si>
    <t>cyathistipula</t>
  </si>
  <si>
    <t>Iligera pentaphylla</t>
  </si>
  <si>
    <t>Iligera</t>
  </si>
  <si>
    <t>pentaphylla</t>
  </si>
  <si>
    <t>Warburgia ugandensis</t>
  </si>
  <si>
    <t>Canellaceae</t>
  </si>
  <si>
    <t>Warburgia</t>
  </si>
  <si>
    <t>ugandensis</t>
  </si>
  <si>
    <t>Unknown spp. bark</t>
  </si>
  <si>
    <t>Baquertiodendron oblanceolatum</t>
  </si>
  <si>
    <t>Baquertiodendron</t>
  </si>
  <si>
    <t>Cyperus papyrus</t>
  </si>
  <si>
    <t>Cyperus</t>
  </si>
  <si>
    <t>papyrus</t>
  </si>
  <si>
    <t>Phytolacca dodecondra</t>
  </si>
  <si>
    <t>Phytolaccaceae</t>
  </si>
  <si>
    <t>Phytolacca</t>
  </si>
  <si>
    <t>dodecondra</t>
  </si>
  <si>
    <t>Hoslundia opposita</t>
  </si>
  <si>
    <t>Hoslundia</t>
  </si>
  <si>
    <t>opposita</t>
  </si>
  <si>
    <t>Chaetachme aristata</t>
  </si>
  <si>
    <t>Chaetachme</t>
  </si>
  <si>
    <t>aristata</t>
  </si>
  <si>
    <t>Honeycomb</t>
  </si>
  <si>
    <t>Honey</t>
  </si>
  <si>
    <t>Allophylus abyssinicus</t>
  </si>
  <si>
    <t>abyssinicus</t>
  </si>
  <si>
    <t>Unknown spp.</t>
  </si>
  <si>
    <t>Celtis mildbraedii</t>
  </si>
  <si>
    <t>Piper capense</t>
  </si>
  <si>
    <t>capense</t>
  </si>
  <si>
    <t>Pennisetum purpureum</t>
  </si>
  <si>
    <t>Pennisetum</t>
  </si>
  <si>
    <t>purpureum</t>
  </si>
  <si>
    <t>Unknown vine</t>
  </si>
  <si>
    <t>Trichilia drageana</t>
  </si>
  <si>
    <t>drageana</t>
  </si>
  <si>
    <t>Ficus congensis</t>
  </si>
  <si>
    <t>Phoenix reclinata</t>
  </si>
  <si>
    <t>Phoenix</t>
  </si>
  <si>
    <t>reclinata</t>
  </si>
  <si>
    <t>Kanyawara</t>
  </si>
  <si>
    <t xml:space="preserve">Unknown spp. </t>
  </si>
  <si>
    <t>Lepistemon spp.</t>
  </si>
  <si>
    <t>Lepistemon</t>
  </si>
  <si>
    <t>Ensete spp.</t>
  </si>
  <si>
    <t>Musaceae</t>
  </si>
  <si>
    <t>Ensete</t>
  </si>
  <si>
    <t>Cordia abyssinica</t>
  </si>
  <si>
    <t>Linociera johnsonii</t>
  </si>
  <si>
    <t>johnsonii</t>
  </si>
  <si>
    <t>Brillantasia spp.</t>
  </si>
  <si>
    <t>Brillantasia</t>
  </si>
  <si>
    <t>Unknown Ulmaceae</t>
  </si>
  <si>
    <t>Phytolacca dodecandra</t>
  </si>
  <si>
    <t>dodecandra</t>
  </si>
  <si>
    <t>Marantochloa leucantha</t>
  </si>
  <si>
    <t>Marantaceae</t>
  </si>
  <si>
    <t>Marantochloa</t>
  </si>
  <si>
    <t>leucantha</t>
  </si>
  <si>
    <t>Ficus urceolaris</t>
  </si>
  <si>
    <t>urceolaris</t>
  </si>
  <si>
    <t>Rubia cordifolia</t>
  </si>
  <si>
    <t>Rubia</t>
  </si>
  <si>
    <t>cordifolia</t>
  </si>
  <si>
    <t>Triumfetta spp.</t>
  </si>
  <si>
    <t>unk climber</t>
  </si>
  <si>
    <t>Uretia spp.</t>
  </si>
  <si>
    <t>Amaranthaceae</t>
  </si>
  <si>
    <t>Uretia</t>
  </si>
  <si>
    <t>Acalypha sp.</t>
  </si>
  <si>
    <t>Acalypha</t>
  </si>
  <si>
    <t>Todaria spp.</t>
  </si>
  <si>
    <t>Bridelia spp.</t>
  </si>
  <si>
    <t>Ficus stipulifera</t>
  </si>
  <si>
    <t>stipulifera</t>
  </si>
  <si>
    <t>Pancovia turbinate</t>
  </si>
  <si>
    <t>turbinate</t>
  </si>
  <si>
    <t>Myrianthus holstii</t>
  </si>
  <si>
    <t>holstii</t>
  </si>
  <si>
    <t>Unknown fern</t>
  </si>
  <si>
    <t>Lantana spp.</t>
  </si>
  <si>
    <t>Verbenaceae</t>
  </si>
  <si>
    <t>Lantana</t>
  </si>
  <si>
    <t>Soil</t>
  </si>
  <si>
    <t>Wallace2005</t>
  </si>
  <si>
    <t>Brosimum acutifolium</t>
  </si>
  <si>
    <t>acutifolium</t>
  </si>
  <si>
    <t>Euterpe precatoria</t>
  </si>
  <si>
    <t>Euterpe</t>
  </si>
  <si>
    <t>precatoria</t>
  </si>
  <si>
    <t>Huberodendron swietenoides</t>
  </si>
  <si>
    <t>Huberodendron</t>
  </si>
  <si>
    <t>swietenoides</t>
  </si>
  <si>
    <t>Bellucia</t>
  </si>
  <si>
    <t>Sapium laurifolium/marmieri</t>
  </si>
  <si>
    <t>marmieri</t>
  </si>
  <si>
    <t>Inga 1</t>
  </si>
  <si>
    <t>Maximiliana maripa</t>
  </si>
  <si>
    <t>Maximiliana</t>
  </si>
  <si>
    <t>maripa</t>
  </si>
  <si>
    <t>Pseudolmedia sp. 3</t>
  </si>
  <si>
    <t>Mussatia hyacinthine</t>
  </si>
  <si>
    <t>Mussatia</t>
  </si>
  <si>
    <t>hyacinthine</t>
  </si>
  <si>
    <t>Guazuma aff. ulmifolia</t>
  </si>
  <si>
    <t>Semnopithecus_entellus</t>
  </si>
  <si>
    <t>Cotoneaster frigidus</t>
  </si>
  <si>
    <t>Cotoneaster</t>
  </si>
  <si>
    <t>frigidus</t>
  </si>
  <si>
    <t>Sayers2008</t>
  </si>
  <si>
    <t>Berberis aristata</t>
  </si>
  <si>
    <t>Berberidaceae</t>
  </si>
  <si>
    <t>Berberis</t>
  </si>
  <si>
    <t>Elsholtzia fruticosa</t>
  </si>
  <si>
    <t>Elsholtzia</t>
  </si>
  <si>
    <t>fruticosa</t>
  </si>
  <si>
    <t>Caragana gerardiana</t>
  </si>
  <si>
    <t>Caragana</t>
  </si>
  <si>
    <t>gerardiana</t>
  </si>
  <si>
    <t>Tsuga dumosa</t>
  </si>
  <si>
    <t>Tsuga</t>
  </si>
  <si>
    <t>dumosa</t>
  </si>
  <si>
    <t>Sorbus cuspidata</t>
  </si>
  <si>
    <t>Quercus semecarpifolia</t>
  </si>
  <si>
    <t>semecarpifolia</t>
  </si>
  <si>
    <t>Zanthoxylum nepalense</t>
  </si>
  <si>
    <t>nepalense</t>
  </si>
  <si>
    <t>Ribes sp.</t>
  </si>
  <si>
    <t>Grossulariaceae</t>
  </si>
  <si>
    <t>Ribes</t>
  </si>
  <si>
    <t>Hippophae rhamnoides</t>
  </si>
  <si>
    <t>Elaeagnaceae</t>
  </si>
  <si>
    <t>Hippophae</t>
  </si>
  <si>
    <t>rhamnoides</t>
  </si>
  <si>
    <t>Ilex dipyrena</t>
  </si>
  <si>
    <t>dipyrena</t>
  </si>
  <si>
    <t>Viburnum cotinifolium</t>
  </si>
  <si>
    <t>Viburnum</t>
  </si>
  <si>
    <t>cotinifolium</t>
  </si>
  <si>
    <t>Salix tetrasperma</t>
  </si>
  <si>
    <t>tetrasperma</t>
  </si>
  <si>
    <t>Cotoneaster acuminatus</t>
  </si>
  <si>
    <t>acuminatus</t>
  </si>
  <si>
    <t>Jasminum humile</t>
  </si>
  <si>
    <t>Jasminum</t>
  </si>
  <si>
    <t>humile</t>
  </si>
  <si>
    <t>Rosa macrophylla</t>
  </si>
  <si>
    <t>Rosa</t>
  </si>
  <si>
    <t>Viburnum erubescens</t>
  </si>
  <si>
    <t>erubescens</t>
  </si>
  <si>
    <t>Unidentified</t>
  </si>
  <si>
    <t>Rosa sericea</t>
  </si>
  <si>
    <t>Rubus sp.</t>
  </si>
  <si>
    <t>Rubus</t>
  </si>
  <si>
    <t>Gaultheria sp.</t>
  </si>
  <si>
    <t>Ericaceae</t>
  </si>
  <si>
    <t>Gaultheria</t>
  </si>
  <si>
    <t>Anacardium giganteum</t>
  </si>
  <si>
    <t>giganteum</t>
  </si>
  <si>
    <t>Nunes1998</t>
  </si>
  <si>
    <t>Astronium lecointei</t>
  </si>
  <si>
    <t>lecointei</t>
  </si>
  <si>
    <t>Duguetia lucida</t>
  </si>
  <si>
    <t>Duguetia</t>
  </si>
  <si>
    <t>Duguetia sp.2</t>
  </si>
  <si>
    <t>Jacaranda capaia</t>
  </si>
  <si>
    <t>Jacaranda</t>
  </si>
  <si>
    <t>capaia</t>
  </si>
  <si>
    <t>Cordia sellowiana</t>
  </si>
  <si>
    <t>sellowiana</t>
  </si>
  <si>
    <t>Protium tenuifolium</t>
  </si>
  <si>
    <t>tenuifolium</t>
  </si>
  <si>
    <t>Protium crenatum</t>
  </si>
  <si>
    <t>crenatum</t>
  </si>
  <si>
    <t>Tetragastris panamensis</t>
  </si>
  <si>
    <t>panamensis</t>
  </si>
  <si>
    <t>Trattinickia rhoifolia</t>
  </si>
  <si>
    <t>Trattinickia</t>
  </si>
  <si>
    <t>rhoifolia</t>
  </si>
  <si>
    <t>Crepidospermum goudotianum</t>
  </si>
  <si>
    <t>Crepidospermum</t>
  </si>
  <si>
    <t>goudotianum</t>
  </si>
  <si>
    <t>Unidentified sp. 1</t>
  </si>
  <si>
    <t>Maytenus sp.</t>
  </si>
  <si>
    <t>Maytenus</t>
  </si>
  <si>
    <t>Licania kunthiana</t>
  </si>
  <si>
    <t>Licania</t>
  </si>
  <si>
    <t>kunthiana</t>
  </si>
  <si>
    <t>Couepia sp.</t>
  </si>
  <si>
    <t>Couepia</t>
  </si>
  <si>
    <t>Lindackeria paludosa</t>
  </si>
  <si>
    <t>Achariaceae</t>
  </si>
  <si>
    <t>Lindackeria</t>
  </si>
  <si>
    <t>paludosa</t>
  </si>
  <si>
    <t>Laetia procera</t>
  </si>
  <si>
    <t>Laetia</t>
  </si>
  <si>
    <t>procera</t>
  </si>
  <si>
    <t>Cheiloclinium cognatum</t>
  </si>
  <si>
    <t>cognatum</t>
  </si>
  <si>
    <t>Ocotea sandwithii</t>
  </si>
  <si>
    <t>sandwithii</t>
  </si>
  <si>
    <t>Ocotea fasciculata</t>
  </si>
  <si>
    <t>Eschweilera pedicellata</t>
  </si>
  <si>
    <t>Eschweilera</t>
  </si>
  <si>
    <t>pedicellata</t>
  </si>
  <si>
    <t>Lecythis corrugata</t>
  </si>
  <si>
    <t>Lecythis</t>
  </si>
  <si>
    <t>corrugata</t>
  </si>
  <si>
    <t>Centrolobium paraense</t>
  </si>
  <si>
    <t>Centrolobium</t>
  </si>
  <si>
    <t>paraense</t>
  </si>
  <si>
    <t>Dialium guianense</t>
  </si>
  <si>
    <t>guianense</t>
  </si>
  <si>
    <t>Inga splendens</t>
  </si>
  <si>
    <t>splendens</t>
  </si>
  <si>
    <t>Zollernia grandifolia</t>
  </si>
  <si>
    <t>Zollernia</t>
  </si>
  <si>
    <t>grandifolia</t>
  </si>
  <si>
    <t>Strychnos tomentosa</t>
  </si>
  <si>
    <t>Byrsonima aerugo</t>
  </si>
  <si>
    <t>aerugo</t>
  </si>
  <si>
    <t>Brosimum alicastrum</t>
  </si>
  <si>
    <t>Brosimum guianense</t>
  </si>
  <si>
    <t>Ficus gardneriana</t>
  </si>
  <si>
    <t>gardneriana</t>
  </si>
  <si>
    <t>Ficus gomelleira</t>
  </si>
  <si>
    <t>gomelleira</t>
  </si>
  <si>
    <t>Cecropia palmata</t>
  </si>
  <si>
    <t>palmata</t>
  </si>
  <si>
    <t>Myrcia splendens</t>
  </si>
  <si>
    <t>Psidium guyanense</t>
  </si>
  <si>
    <t>Psidium</t>
  </si>
  <si>
    <t>guyanense</t>
  </si>
  <si>
    <t>Astrocaryum aculeatum</t>
  </si>
  <si>
    <t>Oenocarpus bocaba</t>
  </si>
  <si>
    <t>bocaba</t>
  </si>
  <si>
    <t>Mauritia flexuosa</t>
  </si>
  <si>
    <t>Mauritia</t>
  </si>
  <si>
    <t>Passiflora sp.</t>
  </si>
  <si>
    <t>Passiflora</t>
  </si>
  <si>
    <t>Duroia eriopila</t>
  </si>
  <si>
    <t>Duroia</t>
  </si>
  <si>
    <t>eriopila</t>
  </si>
  <si>
    <t>Faramea sessifolia</t>
  </si>
  <si>
    <t>Faramea</t>
  </si>
  <si>
    <t>sessifolia</t>
  </si>
  <si>
    <t>Guettarda spruceana</t>
  </si>
  <si>
    <t>Paullinia sp.</t>
  </si>
  <si>
    <t>Chrysophyllum argenteum</t>
  </si>
  <si>
    <t>argenteum</t>
  </si>
  <si>
    <t>Ecclinusa guianensis</t>
  </si>
  <si>
    <t>Ecclinusa</t>
  </si>
  <si>
    <t>Pouteria hispida</t>
  </si>
  <si>
    <t>hispida</t>
  </si>
  <si>
    <t>Pouteria surumuensis</t>
  </si>
  <si>
    <t>surumuensis</t>
  </si>
  <si>
    <t>Pradosia surinamensis</t>
  </si>
  <si>
    <t>Pradosia</t>
  </si>
  <si>
    <t>Vitex schomburgkiana</t>
  </si>
  <si>
    <t>schomburgkiana</t>
  </si>
  <si>
    <t>Colobus_badius_rufomitratus</t>
  </si>
  <si>
    <t>Piliocolobus_rufomitratus</t>
  </si>
  <si>
    <t>Ficus sycomorus</t>
  </si>
  <si>
    <t>sycomorus</t>
  </si>
  <si>
    <t>Marsh1981</t>
  </si>
  <si>
    <t>Sorindeia obtusfoliolata</t>
  </si>
  <si>
    <t>Sorindeia</t>
  </si>
  <si>
    <t>obtusfoliolata</t>
  </si>
  <si>
    <t>Acacia robusta</t>
  </si>
  <si>
    <t>robusta</t>
  </si>
  <si>
    <t>Majidea zanguebarica</t>
  </si>
  <si>
    <t>Majidea</t>
  </si>
  <si>
    <t>zanguebarica</t>
  </si>
  <si>
    <t>Sterculia appendiculata</t>
  </si>
  <si>
    <t>appendiculata</t>
  </si>
  <si>
    <t>Tamarindus indica</t>
  </si>
  <si>
    <t>Tamarindus</t>
  </si>
  <si>
    <t>Garcinia livingstonei</t>
  </si>
  <si>
    <t>livingstonei</t>
  </si>
  <si>
    <t>Ficus bussei</t>
  </si>
  <si>
    <t>bussei</t>
  </si>
  <si>
    <t>Saba sp.</t>
  </si>
  <si>
    <t>Saba</t>
  </si>
  <si>
    <t>Alangium salviifolium</t>
  </si>
  <si>
    <t>salviifolium</t>
  </si>
  <si>
    <t>Diospyros mespiliformis</t>
  </si>
  <si>
    <t>mespiliformis</t>
  </si>
  <si>
    <t>Lannea stuhlmanni</t>
  </si>
  <si>
    <t>stuhlmanni</t>
  </si>
  <si>
    <t>Pachystela brevipes</t>
  </si>
  <si>
    <t>Pachystela</t>
  </si>
  <si>
    <t>brevipes</t>
  </si>
  <si>
    <t>Celtis wightii</t>
  </si>
  <si>
    <t>wightii</t>
  </si>
  <si>
    <t>Cordia ghoetzei</t>
  </si>
  <si>
    <t>ghoetzei</t>
  </si>
  <si>
    <t>Harrisonia abyssinica</t>
  </si>
  <si>
    <t>Harrisonia</t>
  </si>
  <si>
    <t>Antidesma venosum</t>
  </si>
  <si>
    <t>Antidesma</t>
  </si>
  <si>
    <t>venosum</t>
  </si>
  <si>
    <t>Alouatta_palliata_mexicana</t>
  </si>
  <si>
    <t>Spondias radlkoferi</t>
  </si>
  <si>
    <t>radlkoferi</t>
  </si>
  <si>
    <t>PLA</t>
  </si>
  <si>
    <t>Asensio2007</t>
  </si>
  <si>
    <t>Tapirira mexicana</t>
  </si>
  <si>
    <t>mexicana</t>
  </si>
  <si>
    <t>Rollinia mucosa</t>
  </si>
  <si>
    <t>mucosa</t>
  </si>
  <si>
    <t>Fonsteronia viridenses</t>
  </si>
  <si>
    <t>Fonsteronia</t>
  </si>
  <si>
    <t>viridenses</t>
  </si>
  <si>
    <t>Monstera tuberculata</t>
  </si>
  <si>
    <t>Monstera</t>
  </si>
  <si>
    <t>tuberculata</t>
  </si>
  <si>
    <t>Philodendron chiapensis</t>
  </si>
  <si>
    <t>Philodendron</t>
  </si>
  <si>
    <t>chiapensis</t>
  </si>
  <si>
    <t>Philodendron radiatum</t>
  </si>
  <si>
    <t>radiatum</t>
  </si>
  <si>
    <t>Philodendron scandens</t>
  </si>
  <si>
    <t>Aristolochia ovalifolia</t>
  </si>
  <si>
    <t>Aristolochiaceae</t>
  </si>
  <si>
    <t>Aristolochia</t>
  </si>
  <si>
    <t>ovalifolia</t>
  </si>
  <si>
    <t>Cordia alliodora</t>
  </si>
  <si>
    <t>alliodora</t>
  </si>
  <si>
    <t>Cordia dodecandra</t>
  </si>
  <si>
    <t>Cynometra retusa</t>
  </si>
  <si>
    <t>retusa</t>
  </si>
  <si>
    <t>Cecropia obtusifolia</t>
  </si>
  <si>
    <t>Ipomoea batatoides</t>
  </si>
  <si>
    <t>Ipomoea</t>
  </si>
  <si>
    <t>batatoides</t>
  </si>
  <si>
    <t>Ipomoea philomega</t>
  </si>
  <si>
    <t>philomega</t>
  </si>
  <si>
    <t>Diospyros digyna</t>
  </si>
  <si>
    <t>digyna</t>
  </si>
  <si>
    <t>Sapium lateriflorum</t>
  </si>
  <si>
    <t>lateriflorum</t>
  </si>
  <si>
    <t>Pterocarpus rohrii</t>
  </si>
  <si>
    <t>rohrii</t>
  </si>
  <si>
    <t>Calophyllum brasiliense</t>
  </si>
  <si>
    <t>brasiliense</t>
  </si>
  <si>
    <t>Rheedia edulis</t>
  </si>
  <si>
    <t>Rheedia</t>
  </si>
  <si>
    <t>Robinsonella mirandae</t>
  </si>
  <si>
    <t>Robinsonella</t>
  </si>
  <si>
    <t>mirandae</t>
  </si>
  <si>
    <t>Sourobea loczi</t>
  </si>
  <si>
    <t>Sourobea</t>
  </si>
  <si>
    <t>loczi</t>
  </si>
  <si>
    <t>Guarea glabra</t>
  </si>
  <si>
    <t>Albizia purpusii</t>
  </si>
  <si>
    <t>purpusii</t>
  </si>
  <si>
    <t xml:space="preserve">Delonix regia </t>
  </si>
  <si>
    <t>Delonix</t>
  </si>
  <si>
    <t>regia</t>
  </si>
  <si>
    <t>Inga acrocephala</t>
  </si>
  <si>
    <t>acrocephala</t>
  </si>
  <si>
    <t>Inga paterno</t>
  </si>
  <si>
    <t>paterno</t>
  </si>
  <si>
    <t>Brosimum allicastrum</t>
  </si>
  <si>
    <t>allicastrum</t>
  </si>
  <si>
    <t>Ficus jimenezee</t>
  </si>
  <si>
    <t>jimenezee</t>
  </si>
  <si>
    <t>Ficus lundelii</t>
  </si>
  <si>
    <t>lundelii</t>
  </si>
  <si>
    <t>Ficus obtusifolia</t>
  </si>
  <si>
    <t>Ficus perforata</t>
  </si>
  <si>
    <t>perforata</t>
  </si>
  <si>
    <t>Ficus petenensis</t>
  </si>
  <si>
    <t>petenensis</t>
  </si>
  <si>
    <t>Ficus trigonata</t>
  </si>
  <si>
    <t>trigonata</t>
  </si>
  <si>
    <t>Poulsenia armata</t>
  </si>
  <si>
    <t>Poulsenia</t>
  </si>
  <si>
    <t>armata</t>
  </si>
  <si>
    <t>Pseudolmedia oxyphylaria</t>
  </si>
  <si>
    <t>oxyphylaria</t>
  </si>
  <si>
    <t>Eugenia acapulcensis</t>
  </si>
  <si>
    <t>acapulcensis</t>
  </si>
  <si>
    <t>Neea psychotroides</t>
  </si>
  <si>
    <t>Neea</t>
  </si>
  <si>
    <t>psychotroides</t>
  </si>
  <si>
    <t>Coccoloba matudae</t>
  </si>
  <si>
    <t>matudae</t>
  </si>
  <si>
    <t>Serjania goniocarpa</t>
  </si>
  <si>
    <t>goniocarpa</t>
  </si>
  <si>
    <t>Pouteria campechiana</t>
  </si>
  <si>
    <t>campechiana</t>
  </si>
  <si>
    <t>Pouteria durlandii</t>
  </si>
  <si>
    <t>durlandii</t>
  </si>
  <si>
    <t>Juanulloa mexicana</t>
  </si>
  <si>
    <t>Juanulloa</t>
  </si>
  <si>
    <t>Cissus gosyphyfolia</t>
  </si>
  <si>
    <t>gosyphyfolia</t>
  </si>
  <si>
    <t>Vitis tilifolia</t>
  </si>
  <si>
    <t>tilifolia</t>
  </si>
  <si>
    <t>Iresine celosia</t>
  </si>
  <si>
    <t>Iresine</t>
  </si>
  <si>
    <t>celosia</t>
  </si>
  <si>
    <t>AGA</t>
  </si>
  <si>
    <t>Prestonia mexicana</t>
  </si>
  <si>
    <t>Prestonia</t>
  </si>
  <si>
    <t>Stemmadenia donnell-smithi</t>
  </si>
  <si>
    <t>Stemmadenia</t>
  </si>
  <si>
    <t>donnel-lsmithi</t>
  </si>
  <si>
    <t>Syngonium chiapensis</t>
  </si>
  <si>
    <t>Syngonium podophylum</t>
  </si>
  <si>
    <t>podophylum</t>
  </si>
  <si>
    <t>Eupatorium morifolium</t>
  </si>
  <si>
    <t>Eupatorium</t>
  </si>
  <si>
    <t>morifolium</t>
  </si>
  <si>
    <t>Phitecoctenium crucigerum</t>
  </si>
  <si>
    <t>Phitecoctenium</t>
  </si>
  <si>
    <t>crucigerum</t>
  </si>
  <si>
    <t>Pachira aquatica</t>
  </si>
  <si>
    <t>Pachira</t>
  </si>
  <si>
    <t>aquatica</t>
  </si>
  <si>
    <t>Protium copal</t>
  </si>
  <si>
    <t>copal</t>
  </si>
  <si>
    <t>Machaerium falciforme</t>
  </si>
  <si>
    <t>falciforme</t>
  </si>
  <si>
    <t>Ipomoea batatas</t>
  </si>
  <si>
    <t>batatas</t>
  </si>
  <si>
    <t>Psiguria triphila</t>
  </si>
  <si>
    <t>Cucurbitaceae</t>
  </si>
  <si>
    <t>Psiguria</t>
  </si>
  <si>
    <t>triphila</t>
  </si>
  <si>
    <t>Andira galeotiana</t>
  </si>
  <si>
    <t>galeotiana</t>
  </si>
  <si>
    <t>Gliricidia sepium</t>
  </si>
  <si>
    <t>Gliricidia</t>
  </si>
  <si>
    <t>sepium</t>
  </si>
  <si>
    <t>Lonchocarpus cruentus</t>
  </si>
  <si>
    <t>cruentus</t>
  </si>
  <si>
    <t>Rhynchosia minima</t>
  </si>
  <si>
    <t>Rhynchosia</t>
  </si>
  <si>
    <t>minima</t>
  </si>
  <si>
    <t>Nectandra lundelli</t>
  </si>
  <si>
    <t>lundelli</t>
  </si>
  <si>
    <t>Malphygia coutierii</t>
  </si>
  <si>
    <t>Malphygia</t>
  </si>
  <si>
    <t>coutierii</t>
  </si>
  <si>
    <t>Malvaviscus arboreus</t>
  </si>
  <si>
    <t>Malvaviscus</t>
  </si>
  <si>
    <t>Cissampelos pareira</t>
  </si>
  <si>
    <t>Menispermaceae</t>
  </si>
  <si>
    <t>Cissampelos</t>
  </si>
  <si>
    <t>pareira</t>
  </si>
  <si>
    <t>Zacatecas tetragona</t>
  </si>
  <si>
    <t>Zacatecas</t>
  </si>
  <si>
    <t>tetragona</t>
  </si>
  <si>
    <t>Chlorophora tinctoria</t>
  </si>
  <si>
    <t>tinctoria</t>
  </si>
  <si>
    <t>Ficus cotinifolia</t>
  </si>
  <si>
    <t>cotinifolia</t>
  </si>
  <si>
    <t>Ficus tuerqueimii</t>
  </si>
  <si>
    <t>tuerqueimii</t>
  </si>
  <si>
    <t>Trophis racemosa</t>
  </si>
  <si>
    <t>Trophis</t>
  </si>
  <si>
    <t>Rivina humilis</t>
  </si>
  <si>
    <t>Rivina</t>
  </si>
  <si>
    <t>humilis</t>
  </si>
  <si>
    <t>Zanthoxylum caribaeum</t>
  </si>
  <si>
    <t>caribaeum</t>
  </si>
  <si>
    <t>Zanthoxylum kellermanii</t>
  </si>
  <si>
    <t>kellermanii</t>
  </si>
  <si>
    <t>Cupania dentata</t>
  </si>
  <si>
    <t>Cupania</t>
  </si>
  <si>
    <t>dentata</t>
  </si>
  <si>
    <t>Paullinia clavijera</t>
  </si>
  <si>
    <t>clavijera</t>
  </si>
  <si>
    <t>Paullinia schiedana</t>
  </si>
  <si>
    <t>schiedana</t>
  </si>
  <si>
    <t>Serjania mexicana</t>
  </si>
  <si>
    <t>Sideroxylon capiri</t>
  </si>
  <si>
    <t>Sideroxylon</t>
  </si>
  <si>
    <t>Heliocarpus donnell-smithii</t>
  </si>
  <si>
    <t>smithii</t>
  </si>
  <si>
    <t>Myriocarpa heterostacha</t>
  </si>
  <si>
    <t>Myriocarpa</t>
  </si>
  <si>
    <t>heterostacha</t>
  </si>
  <si>
    <t>Cissus sicyoides</t>
  </si>
  <si>
    <t>sicyoides</t>
  </si>
  <si>
    <t>LIZ</t>
  </si>
  <si>
    <t>Tournefortia hirsutissima</t>
  </si>
  <si>
    <t>Tournefortia</t>
  </si>
  <si>
    <t>hirsutissima</t>
  </si>
  <si>
    <t>Hirtella triandra</t>
  </si>
  <si>
    <t>triandra</t>
  </si>
  <si>
    <t>Croton schiedanus</t>
  </si>
  <si>
    <t>schiedanus</t>
  </si>
  <si>
    <t>Omphalea oleifera</t>
  </si>
  <si>
    <t>Omphalea</t>
  </si>
  <si>
    <t>oleifera</t>
  </si>
  <si>
    <t>Dussia mexicana</t>
  </si>
  <si>
    <t>Dussia</t>
  </si>
  <si>
    <t>Mascagnia vaccinifolia</t>
  </si>
  <si>
    <t>Mascagnia</t>
  </si>
  <si>
    <t>vaccinifolia</t>
  </si>
  <si>
    <t>Souroubea loczi</t>
  </si>
  <si>
    <t>Marcgraviaceae</t>
  </si>
  <si>
    <t>Souroubea</t>
  </si>
  <si>
    <t>Brosimum lactenses</t>
  </si>
  <si>
    <t>lactenses</t>
  </si>
  <si>
    <t>Trophis mexicana</t>
  </si>
  <si>
    <t>Callicebus_torquatus_lugens</t>
  </si>
  <si>
    <t>Cheracebus_lugens</t>
  </si>
  <si>
    <t>Sandwithia heterocalyx</t>
  </si>
  <si>
    <t>Sandwithia</t>
  </si>
  <si>
    <t>heterocalyx</t>
  </si>
  <si>
    <t>Palacios1997</t>
  </si>
  <si>
    <t>Virola melinonii</t>
  </si>
  <si>
    <t>melinonii</t>
  </si>
  <si>
    <t>Iryanthera ulei</t>
  </si>
  <si>
    <t>Heterostemon conjugatus</t>
  </si>
  <si>
    <t>Heterostemon</t>
  </si>
  <si>
    <t>conjugatus</t>
  </si>
  <si>
    <t>Coussarea sp.</t>
  </si>
  <si>
    <t>Coussarea</t>
  </si>
  <si>
    <t>Ficus mathewsii</t>
  </si>
  <si>
    <t>mathewsii</t>
  </si>
  <si>
    <t xml:space="preserve">Iryanthera crassifolia </t>
  </si>
  <si>
    <t>crassifolia</t>
  </si>
  <si>
    <t>Anaxagorea brachycarpa</t>
  </si>
  <si>
    <t>Anaxagorea</t>
  </si>
  <si>
    <t>brachycarpa</t>
  </si>
  <si>
    <t>Semnopithecus_vetulus_nestor</t>
  </si>
  <si>
    <t>Semnopithecus_vetulus</t>
  </si>
  <si>
    <t>Artocarpus heterophyllus</t>
  </si>
  <si>
    <t>Artocarpus</t>
  </si>
  <si>
    <t>heterophyllus</t>
  </si>
  <si>
    <t>PT1</t>
  </si>
  <si>
    <t>Dela2007</t>
  </si>
  <si>
    <t>Artocarpus incisus</t>
  </si>
  <si>
    <t>incisus</t>
  </si>
  <si>
    <t>Areca catechu</t>
  </si>
  <si>
    <t>Areca</t>
  </si>
  <si>
    <t>catechu</t>
  </si>
  <si>
    <t>Hevea brasilliensis</t>
  </si>
  <si>
    <t>Hevea</t>
  </si>
  <si>
    <t>brasilliensis</t>
  </si>
  <si>
    <t>Musa paradisiaca</t>
  </si>
  <si>
    <t>Musa</t>
  </si>
  <si>
    <t>paradisiaca</t>
  </si>
  <si>
    <t>Macaranga peltata</t>
  </si>
  <si>
    <t>Dillenia retusa</t>
  </si>
  <si>
    <t>Dilleniaceae</t>
  </si>
  <si>
    <t>Dillenia</t>
  </si>
  <si>
    <t>Spondias dulcis</t>
  </si>
  <si>
    <t>dulcis</t>
  </si>
  <si>
    <t>Terminalia catappa</t>
  </si>
  <si>
    <t>catappa</t>
  </si>
  <si>
    <t>Michelia champaca</t>
  </si>
  <si>
    <t>Magnoliaceae</t>
  </si>
  <si>
    <t>Michelia</t>
  </si>
  <si>
    <t>champaca</t>
  </si>
  <si>
    <t>Annona reticulata</t>
  </si>
  <si>
    <t>reticulata</t>
  </si>
  <si>
    <t>Artocarpus nobilis</t>
  </si>
  <si>
    <t>Artocarpus odoratimus</t>
  </si>
  <si>
    <t>odoratimus</t>
  </si>
  <si>
    <t>Garcinia zeylanica</t>
  </si>
  <si>
    <t>zeylanica</t>
  </si>
  <si>
    <t>Mesua ferrea</t>
  </si>
  <si>
    <t>Mesua</t>
  </si>
  <si>
    <t>ferrea</t>
  </si>
  <si>
    <t>Nephelium lappaceum</t>
  </si>
  <si>
    <t>Nephelium</t>
  </si>
  <si>
    <t>lappaceum</t>
  </si>
  <si>
    <t>Carica papaya</t>
  </si>
  <si>
    <t>Carica</t>
  </si>
  <si>
    <t>papaya</t>
  </si>
  <si>
    <t>R1</t>
  </si>
  <si>
    <t>Pterocarpus indicus</t>
  </si>
  <si>
    <t>indicus</t>
  </si>
  <si>
    <t>Elaeocarpus serratus</t>
  </si>
  <si>
    <t>Elaeocarpus</t>
  </si>
  <si>
    <t>serratus</t>
  </si>
  <si>
    <t>Aegle marmelos</t>
  </si>
  <si>
    <t>Aegle</t>
  </si>
  <si>
    <t>marmelos</t>
  </si>
  <si>
    <t>Pericopsis mooniana</t>
  </si>
  <si>
    <t>Pericopsis</t>
  </si>
  <si>
    <t>mooniana</t>
  </si>
  <si>
    <t>Caryota urens</t>
  </si>
  <si>
    <t>Caryota</t>
  </si>
  <si>
    <t>urens</t>
  </si>
  <si>
    <t>Connarus monocarpus</t>
  </si>
  <si>
    <t>Connaraceae</t>
  </si>
  <si>
    <t>Connarus</t>
  </si>
  <si>
    <t>monocarpus</t>
  </si>
  <si>
    <t>Cacajao_calvus_ucayalii</t>
  </si>
  <si>
    <t>Cacajao_calvus</t>
  </si>
  <si>
    <t>Bowler2011</t>
  </si>
  <si>
    <t>Licania heteromorpha</t>
  </si>
  <si>
    <t>heteromorpha</t>
  </si>
  <si>
    <t>Couma macrocarpa</t>
  </si>
  <si>
    <t>Couma</t>
  </si>
  <si>
    <t>macrocarpa</t>
  </si>
  <si>
    <t>Chrysophyllum sanguinolentum</t>
  </si>
  <si>
    <t>sanguinolentum</t>
  </si>
  <si>
    <t>Hevea cf. guianensis</t>
  </si>
  <si>
    <t>Pouteria guianensis</t>
  </si>
  <si>
    <t>Eschweilera cf. albiflora or parvifolia</t>
  </si>
  <si>
    <t>Eschweilera sp. 1</t>
  </si>
  <si>
    <t>Salacia impressifolia</t>
  </si>
  <si>
    <t>impressifolia</t>
  </si>
  <si>
    <t>Paullinia faginia</t>
  </si>
  <si>
    <t>faginia</t>
  </si>
  <si>
    <t>Species from unidentified family 1 (cf. Spondias)</t>
  </si>
  <si>
    <t>Iryanthera tricornis</t>
  </si>
  <si>
    <t>tricornis</t>
  </si>
  <si>
    <t>Parkia igneiflora</t>
  </si>
  <si>
    <t>igneiflora</t>
  </si>
  <si>
    <t>Pourouma sp. 1</t>
  </si>
  <si>
    <t>Iryanthera elliptica</t>
  </si>
  <si>
    <t>elliptica</t>
  </si>
  <si>
    <t>Tovomita sp. 2</t>
  </si>
  <si>
    <t>Tovomita</t>
  </si>
  <si>
    <t>Eschweilera coriacea</t>
  </si>
  <si>
    <t>Zygia sp. 1</t>
  </si>
  <si>
    <t>Zygia</t>
  </si>
  <si>
    <t>Eriotheca globosa</t>
  </si>
  <si>
    <t>Eriotheca</t>
  </si>
  <si>
    <t>globosa</t>
  </si>
  <si>
    <t>Paranchornia peruviana</t>
  </si>
  <si>
    <t>Paranchornia</t>
  </si>
  <si>
    <t>peruviana</t>
  </si>
  <si>
    <t>Cercopithecus_lhoesti</t>
  </si>
  <si>
    <t>Allochrocebus_lhoesti</t>
  </si>
  <si>
    <t>Terrestrial herbs</t>
  </si>
  <si>
    <t>Kaplin2000</t>
  </si>
  <si>
    <t>Macaranga neomildbraediana</t>
  </si>
  <si>
    <t>neomildbraediana</t>
  </si>
  <si>
    <t>Alchornea hirtella</t>
  </si>
  <si>
    <t>Alchornea</t>
  </si>
  <si>
    <t>hirtella</t>
  </si>
  <si>
    <t>Beilschmiedia troupinii</t>
  </si>
  <si>
    <t>troupinii</t>
  </si>
  <si>
    <t>Invertebrates from B. troupinii</t>
  </si>
  <si>
    <t>Balthasaria schliebenii</t>
  </si>
  <si>
    <t>Theaceae</t>
  </si>
  <si>
    <t>Balthasaria</t>
  </si>
  <si>
    <t>schliebenii</t>
  </si>
  <si>
    <t>Ficus oreodryadum</t>
  </si>
  <si>
    <t>oreodryadum</t>
  </si>
  <si>
    <t>Chrysophyllum rwandense</t>
  </si>
  <si>
    <t>rwandense</t>
  </si>
  <si>
    <t>Chassalia subochreata</t>
  </si>
  <si>
    <t>Chassalia</t>
  </si>
  <si>
    <t>subochreata</t>
  </si>
  <si>
    <t>Presbytis_pileata</t>
  </si>
  <si>
    <t>Trachypithecus_pileatus</t>
  </si>
  <si>
    <t>Garuga pinnata</t>
  </si>
  <si>
    <t>Garuga</t>
  </si>
  <si>
    <t>Stanford1991</t>
  </si>
  <si>
    <t>Wrightia tomentosa</t>
  </si>
  <si>
    <t>Wrightia</t>
  </si>
  <si>
    <t>Dillenia pentagyna</t>
  </si>
  <si>
    <t>pentagyna</t>
  </si>
  <si>
    <t>Litsea polyantha</t>
  </si>
  <si>
    <t>polyantha</t>
  </si>
  <si>
    <t>Bauhinia variegata</t>
  </si>
  <si>
    <t>Bauhinia</t>
  </si>
  <si>
    <t>Malvesia spp.</t>
  </si>
  <si>
    <t>Miliusa vetulina</t>
  </si>
  <si>
    <t>Miliusa</t>
  </si>
  <si>
    <t>vetulina</t>
  </si>
  <si>
    <t>Mallotus phillipinensis</t>
  </si>
  <si>
    <t>Mallotus</t>
  </si>
  <si>
    <t>phillipinensis</t>
  </si>
  <si>
    <t>Spatholobus roxburghii</t>
  </si>
  <si>
    <t>Spatholobus</t>
  </si>
  <si>
    <t>roxburghii</t>
  </si>
  <si>
    <t>Mikania scandens</t>
  </si>
  <si>
    <t>Mikania</t>
  </si>
  <si>
    <t>Terminalia balerica</t>
  </si>
  <si>
    <t>balerica</t>
  </si>
  <si>
    <t>Datura alba</t>
  </si>
  <si>
    <t>Datura</t>
  </si>
  <si>
    <t>Adina cordifolia</t>
  </si>
  <si>
    <t>Adina</t>
  </si>
  <si>
    <t>Hevea brazilensis</t>
  </si>
  <si>
    <t>brazilensis</t>
  </si>
  <si>
    <t>Lannea grandis</t>
  </si>
  <si>
    <t>Ficus bengalensis</t>
  </si>
  <si>
    <t>bengalensis</t>
  </si>
  <si>
    <t>Spondias mangifera</t>
  </si>
  <si>
    <t>mangifera</t>
  </si>
  <si>
    <t>Cassia spp.</t>
  </si>
  <si>
    <t>Albizia procera</t>
  </si>
  <si>
    <t>Albizia mollis</t>
  </si>
  <si>
    <t>mollis</t>
  </si>
  <si>
    <t>Lagerstroemia parviflora</t>
  </si>
  <si>
    <t>Lythraceae</t>
  </si>
  <si>
    <t>Lagerstroemia</t>
  </si>
  <si>
    <t>parviflora</t>
  </si>
  <si>
    <t>Shorea robusta</t>
  </si>
  <si>
    <t>Dipterocarpaceae</t>
  </si>
  <si>
    <t>Shorea</t>
  </si>
  <si>
    <t>Lagerstroemia flosreginae</t>
  </si>
  <si>
    <t>flosreginae</t>
  </si>
  <si>
    <t>Microcos paniculata</t>
  </si>
  <si>
    <t>Microcos</t>
  </si>
  <si>
    <t>paniculata</t>
  </si>
  <si>
    <t xml:space="preserve">Unidentfied </t>
  </si>
  <si>
    <t>Pongo_pygmaeus_morio</t>
  </si>
  <si>
    <t>Pongo_pygmaeus</t>
  </si>
  <si>
    <t>Alangium javanicum</t>
  </si>
  <si>
    <t>Kanamori2010</t>
  </si>
  <si>
    <t>Gluta sp1</t>
  </si>
  <si>
    <t>Gluta</t>
  </si>
  <si>
    <t>Mangifera pajang</t>
  </si>
  <si>
    <t>pajang</t>
  </si>
  <si>
    <t>Anisophyllea sp1</t>
  </si>
  <si>
    <t>Artabotrys rosea</t>
  </si>
  <si>
    <t>Artabotrys</t>
  </si>
  <si>
    <t>rosea</t>
  </si>
  <si>
    <t>Artabotrys U-spp.</t>
  </si>
  <si>
    <t xml:space="preserve">Enicosanthum grandifolium </t>
  </si>
  <si>
    <t>Enicosanthum</t>
  </si>
  <si>
    <t>grandifolium</t>
  </si>
  <si>
    <t>Fissistigma sp1</t>
  </si>
  <si>
    <t>Fissistigma</t>
  </si>
  <si>
    <t>Goniothalamus sp1</t>
  </si>
  <si>
    <t>Goniothalamus</t>
  </si>
  <si>
    <t>Meiogyne virgata</t>
  </si>
  <si>
    <t>Meiogyne</t>
  </si>
  <si>
    <t>virgata</t>
  </si>
  <si>
    <t>Meiogyne U-spp.</t>
  </si>
  <si>
    <t>Orophea odoardoi</t>
  </si>
  <si>
    <t>Orophea</t>
  </si>
  <si>
    <t>odoardoi</t>
  </si>
  <si>
    <t>Polyalthia rumphii</t>
  </si>
  <si>
    <t>rumphii</t>
  </si>
  <si>
    <t>Polyalthia sumatrana</t>
  </si>
  <si>
    <t>Polyalthia xanthopetala</t>
  </si>
  <si>
    <t>xanthopetala</t>
  </si>
  <si>
    <t>Polyalthia U-spp.</t>
  </si>
  <si>
    <t>Popowia pisocarpa</t>
  </si>
  <si>
    <t>Popowia</t>
  </si>
  <si>
    <t>pisocarpa</t>
  </si>
  <si>
    <t>Pseuduvaria U-spp.</t>
  </si>
  <si>
    <t>Pseuduvaria</t>
  </si>
  <si>
    <t>Uvaria sarsogonensis</t>
  </si>
  <si>
    <t>Uvaria</t>
  </si>
  <si>
    <t>sarsogonensis</t>
  </si>
  <si>
    <t>Uvaria U-spp.</t>
  </si>
  <si>
    <t xml:space="preserve">Annonaceae </t>
  </si>
  <si>
    <t>Willughbeia macropodem</t>
  </si>
  <si>
    <t>Willughbeia</t>
  </si>
  <si>
    <t>macropodem</t>
  </si>
  <si>
    <t>Willughbeia U-spp.</t>
  </si>
  <si>
    <t>Calamus U-spp.</t>
  </si>
  <si>
    <t>Calamus</t>
  </si>
  <si>
    <t>Chinapsus U-spp.</t>
  </si>
  <si>
    <t>Scindapsus U-spp.</t>
  </si>
  <si>
    <t>Scindapsus</t>
  </si>
  <si>
    <t>Asclepiadaceae</t>
  </si>
  <si>
    <t>Durio kutejensis</t>
  </si>
  <si>
    <t>Durio</t>
  </si>
  <si>
    <t>kutejensis</t>
  </si>
  <si>
    <t>Durio zibethinus</t>
  </si>
  <si>
    <t>zibethinus</t>
  </si>
  <si>
    <t>Durio sp1</t>
  </si>
  <si>
    <t>Durio U-spp.</t>
  </si>
  <si>
    <t>Neesia synandra</t>
  </si>
  <si>
    <t>Neesia</t>
  </si>
  <si>
    <t>synandra</t>
  </si>
  <si>
    <t>Canarium denticulatum</t>
  </si>
  <si>
    <t>Canarium</t>
  </si>
  <si>
    <t>denticulatum</t>
  </si>
  <si>
    <t>Canarium odontophyllum</t>
  </si>
  <si>
    <t>odontophyllum</t>
  </si>
  <si>
    <t>Canarium U-spp.</t>
  </si>
  <si>
    <t>Dacryodes sp1</t>
  </si>
  <si>
    <t>Dacryodes</t>
  </si>
  <si>
    <t>Dacryodes sp2</t>
  </si>
  <si>
    <t>Dacryodes sp3</t>
  </si>
  <si>
    <t>Dacryodes U-spp.</t>
  </si>
  <si>
    <t>Santiria tomentosa</t>
  </si>
  <si>
    <t>Santiria</t>
  </si>
  <si>
    <t>Santiria U-spp.</t>
  </si>
  <si>
    <t>Bhesa paniculata</t>
  </si>
  <si>
    <t>Centroplacaceae</t>
  </si>
  <si>
    <t>Bhesa</t>
  </si>
  <si>
    <t>Lophopetalum U-spp.</t>
  </si>
  <si>
    <t>Lophopetalum</t>
  </si>
  <si>
    <t>Garcinia parvifolia</t>
  </si>
  <si>
    <t>parvifolia</t>
  </si>
  <si>
    <t>Garcinia U-spp.</t>
  </si>
  <si>
    <t>Combretum sp1</t>
  </si>
  <si>
    <t>Merremia gracilis</t>
  </si>
  <si>
    <t>Merremia</t>
  </si>
  <si>
    <t>gracilis</t>
  </si>
  <si>
    <t>Quisqualis sp1</t>
  </si>
  <si>
    <t>Quisgualis</t>
  </si>
  <si>
    <t>Terminalia citrina</t>
  </si>
  <si>
    <t>citrina</t>
  </si>
  <si>
    <t>Agelaea borneensis</t>
  </si>
  <si>
    <t>Agelaea</t>
  </si>
  <si>
    <t>borneensis</t>
  </si>
  <si>
    <t>Agelaea U-spp.</t>
  </si>
  <si>
    <t>Mastixia trichotoma</t>
  </si>
  <si>
    <t>Mastixia</t>
  </si>
  <si>
    <t>trichotoma</t>
  </si>
  <si>
    <t>Mastixia U-spp.</t>
  </si>
  <si>
    <t>Octomelis sumatranus</t>
  </si>
  <si>
    <t>Datiscaceae</t>
  </si>
  <si>
    <t>Octomelis</t>
  </si>
  <si>
    <t>sumatranus</t>
  </si>
  <si>
    <t>Dillenia excelsa</t>
  </si>
  <si>
    <t>Dryobalanops U-spp.</t>
  </si>
  <si>
    <t>Dryobalanops</t>
  </si>
  <si>
    <t>Hopea ferruginea</t>
  </si>
  <si>
    <t>Hopea</t>
  </si>
  <si>
    <t>Parashorea malaanonan</t>
  </si>
  <si>
    <t>Parashorea</t>
  </si>
  <si>
    <t>malaanonan</t>
  </si>
  <si>
    <t>Parashorea tomentella</t>
  </si>
  <si>
    <t>tomentella</t>
  </si>
  <si>
    <t>Parashorea U-spp.</t>
  </si>
  <si>
    <t>Shorea johorensis</t>
  </si>
  <si>
    <t>johorensis</t>
  </si>
  <si>
    <t>Shorea leprosula</t>
  </si>
  <si>
    <t>leprosula</t>
  </si>
  <si>
    <t>Shorea parvifolia</t>
  </si>
  <si>
    <t>Shorea pauciflora</t>
  </si>
  <si>
    <t>pauciflora</t>
  </si>
  <si>
    <t>Shorea U-spp.</t>
  </si>
  <si>
    <t>Vatica albiramis</t>
  </si>
  <si>
    <t>Vatica</t>
  </si>
  <si>
    <t>albiramis</t>
  </si>
  <si>
    <t>Diospyros borneensis</t>
  </si>
  <si>
    <t>Diospyros diepenhorstii</t>
  </si>
  <si>
    <t>diepenhorstii</t>
  </si>
  <si>
    <t>Diospyros elliptifolia</t>
  </si>
  <si>
    <t>elliptifolia</t>
  </si>
  <si>
    <t>Diospyros frutescens</t>
  </si>
  <si>
    <t>Diospyros macrophylla</t>
  </si>
  <si>
    <t>Diospyros toposioides</t>
  </si>
  <si>
    <t>toposioides</t>
  </si>
  <si>
    <t>Diospyros tuberculata</t>
  </si>
  <si>
    <t>Diospyros U-spp.</t>
  </si>
  <si>
    <t>Elaeocarpus sp1</t>
  </si>
  <si>
    <t>Elaeocarpus sp2</t>
  </si>
  <si>
    <t>Aporusa grandifolia</t>
  </si>
  <si>
    <t>Aporusa</t>
  </si>
  <si>
    <t>Aporusa U-spp.</t>
  </si>
  <si>
    <t>Baccaurea lanceolata</t>
  </si>
  <si>
    <t>Baccaurea</t>
  </si>
  <si>
    <t>Baccaurea macrocarpa</t>
  </si>
  <si>
    <t>Blumeodendron tokbrai</t>
  </si>
  <si>
    <t>Blumeodendron</t>
  </si>
  <si>
    <t>tokbrai</t>
  </si>
  <si>
    <t>Croton caudatus</t>
  </si>
  <si>
    <t>caudatus</t>
  </si>
  <si>
    <t>Drypetes longifolia</t>
  </si>
  <si>
    <t>longifolia</t>
  </si>
  <si>
    <t>Endospermum diadenum</t>
  </si>
  <si>
    <t>Endospermum</t>
  </si>
  <si>
    <t>diadenum</t>
  </si>
  <si>
    <t>Endospermum peltatum</t>
  </si>
  <si>
    <t>peltatum</t>
  </si>
  <si>
    <t>Endospermum sp1</t>
  </si>
  <si>
    <t>Mallotus U-spp.</t>
  </si>
  <si>
    <t>Bauhinia U-spp.</t>
  </si>
  <si>
    <t>Callerya sp1</t>
  </si>
  <si>
    <t>Callerya</t>
  </si>
  <si>
    <t>Crudia veticulata</t>
  </si>
  <si>
    <t>Crudia</t>
  </si>
  <si>
    <t>veticulata</t>
  </si>
  <si>
    <t>Cynometra elmeri</t>
  </si>
  <si>
    <t>elmeri</t>
  </si>
  <si>
    <t>Cynometra U-spp.</t>
  </si>
  <si>
    <t>Derris U-spp.</t>
  </si>
  <si>
    <t>Derris</t>
  </si>
  <si>
    <t>Dialium indum</t>
  </si>
  <si>
    <t>indum</t>
  </si>
  <si>
    <t>Intsia palembanica</t>
  </si>
  <si>
    <t>Intsia</t>
  </si>
  <si>
    <t>palembanica</t>
  </si>
  <si>
    <t>Koompassia sp1</t>
  </si>
  <si>
    <t>Koompassia</t>
  </si>
  <si>
    <t>Peltophorum U-spp.</t>
  </si>
  <si>
    <t>Peltophorum</t>
  </si>
  <si>
    <t>Saraca sp1</t>
  </si>
  <si>
    <t>Saraca</t>
  </si>
  <si>
    <t>Sindora U-spp.</t>
  </si>
  <si>
    <t>Sindora</t>
  </si>
  <si>
    <t>Spatholobus hirsutus</t>
  </si>
  <si>
    <t>hirsutus</t>
  </si>
  <si>
    <t>Spatholobus macropterus</t>
  </si>
  <si>
    <t>macropterus</t>
  </si>
  <si>
    <t>Spatholobus U-spp.</t>
  </si>
  <si>
    <t>Sympetalandra borneensis</t>
  </si>
  <si>
    <t>Sympetalandra</t>
  </si>
  <si>
    <t>Whitfordiodendron sp1</t>
  </si>
  <si>
    <t>Whitfordiodendron</t>
  </si>
  <si>
    <t>Castanopsis sp1</t>
  </si>
  <si>
    <t>Lithocarpus gracilis</t>
  </si>
  <si>
    <t>Lithocarpus U-spp.</t>
  </si>
  <si>
    <t>Hydnocarpus woodii</t>
  </si>
  <si>
    <t>Hydnocarpus</t>
  </si>
  <si>
    <t>woodii</t>
  </si>
  <si>
    <t>Gnetum U-spp.</t>
  </si>
  <si>
    <t>Gnetaceae</t>
  </si>
  <si>
    <t>Gnetum</t>
  </si>
  <si>
    <t>Beilschmiedia micrantha</t>
  </si>
  <si>
    <t>Beilschmiedia sp1</t>
  </si>
  <si>
    <t>Litsea U-spp.</t>
  </si>
  <si>
    <t>Nothaphoebe umbellifera</t>
  </si>
  <si>
    <t>Nothaphoebe</t>
  </si>
  <si>
    <t>umbellifera</t>
  </si>
  <si>
    <t>Barringtonia macrostachya</t>
  </si>
  <si>
    <t>Barringtonia</t>
  </si>
  <si>
    <t>macrostachya</t>
  </si>
  <si>
    <t>Barringtonia U-spp.</t>
  </si>
  <si>
    <t>Planchonia U-spp.</t>
  </si>
  <si>
    <t>Planchonia</t>
  </si>
  <si>
    <t>Leea aculeata</t>
  </si>
  <si>
    <t>Leea</t>
  </si>
  <si>
    <t>Leea indica</t>
  </si>
  <si>
    <t>Leea U-spp.</t>
  </si>
  <si>
    <t>Duabanga moluccana</t>
  </si>
  <si>
    <t>Duabanga</t>
  </si>
  <si>
    <t>moluccana</t>
  </si>
  <si>
    <t>Michelia montana</t>
  </si>
  <si>
    <t>montana</t>
  </si>
  <si>
    <t>Aglaia tomentosa</t>
  </si>
  <si>
    <t>Aglaia</t>
  </si>
  <si>
    <t>Chisocheton sp1</t>
  </si>
  <si>
    <t>Chisocheton</t>
  </si>
  <si>
    <t>Chisocheton sp2</t>
  </si>
  <si>
    <t>Chisocheton sp3</t>
  </si>
  <si>
    <t>Lansium domesticum</t>
  </si>
  <si>
    <t>Lansium</t>
  </si>
  <si>
    <t>domesticum</t>
  </si>
  <si>
    <t>Lansium U-spp.</t>
  </si>
  <si>
    <t>Sandoricum koetjape</t>
  </si>
  <si>
    <t>Sandoricum</t>
  </si>
  <si>
    <t>koetjape</t>
  </si>
  <si>
    <t>Artocarpus U-spp.</t>
  </si>
  <si>
    <t>Ficus elastica</t>
  </si>
  <si>
    <t>Ficus microcarpa</t>
  </si>
  <si>
    <t>Ficus pumila</t>
  </si>
  <si>
    <t>pumila</t>
  </si>
  <si>
    <t>Ficus punctata</t>
  </si>
  <si>
    <t>Ficus stupenda</t>
  </si>
  <si>
    <t>stupenda</t>
  </si>
  <si>
    <t>Ficus trichocarpa</t>
  </si>
  <si>
    <t>trichocarpa</t>
  </si>
  <si>
    <t>Ficus virens</t>
  </si>
  <si>
    <t>virens</t>
  </si>
  <si>
    <t>Ficus xylophylla</t>
  </si>
  <si>
    <t>xylophylla</t>
  </si>
  <si>
    <t>Ficus U-spp.</t>
  </si>
  <si>
    <t>Knema laurina</t>
  </si>
  <si>
    <t>Knema</t>
  </si>
  <si>
    <t>laurina</t>
  </si>
  <si>
    <t>Knema U-spp.</t>
  </si>
  <si>
    <t>Eugenia kunstleri</t>
  </si>
  <si>
    <t>kunstleri</t>
  </si>
  <si>
    <t>Eugenia sp1</t>
  </si>
  <si>
    <t>Eugenia sp2</t>
  </si>
  <si>
    <t>Eugenia U-spp.</t>
  </si>
  <si>
    <t>Syzygium sp1</t>
  </si>
  <si>
    <t>Ochanostachys amentacea</t>
  </si>
  <si>
    <t>Ochanostachys</t>
  </si>
  <si>
    <t>amentacea</t>
  </si>
  <si>
    <t>Coelogyne U-spp.</t>
  </si>
  <si>
    <t>Coelogyne</t>
  </si>
  <si>
    <t>Pandanus U-spp.</t>
  </si>
  <si>
    <t>Pandanaceae</t>
  </si>
  <si>
    <t>Pandanus</t>
  </si>
  <si>
    <t>Dinochloa U-spp.</t>
  </si>
  <si>
    <t>Dinochloa</t>
  </si>
  <si>
    <t>Drymoglossum U-spp.</t>
  </si>
  <si>
    <t>Drymoglossum</t>
  </si>
  <si>
    <t>Xanthophyllum affine</t>
  </si>
  <si>
    <t>Xanthophyllum</t>
  </si>
  <si>
    <t>affine</t>
  </si>
  <si>
    <t>Xanthophyllum exarinatum</t>
  </si>
  <si>
    <t>exarinatum</t>
  </si>
  <si>
    <t>Xanthophyllum ellipticum</t>
  </si>
  <si>
    <t>Xanthophyllum flavescens</t>
  </si>
  <si>
    <t>flavescens</t>
  </si>
  <si>
    <t>Xanthophyllum U-spp.</t>
  </si>
  <si>
    <t>Helicia artocarpoides</t>
  </si>
  <si>
    <t>Proteaceae</t>
  </si>
  <si>
    <t>Helicia</t>
  </si>
  <si>
    <t>artocarpoides</t>
  </si>
  <si>
    <t>Ziziphus angustifolia</t>
  </si>
  <si>
    <t>Ziziphus</t>
  </si>
  <si>
    <t>angustifolia</t>
  </si>
  <si>
    <t>Ziziphus borneensis</t>
  </si>
  <si>
    <t>Ludekia borneensis</t>
  </si>
  <si>
    <t>Ludekia</t>
  </si>
  <si>
    <t>Nauclea subdita</t>
  </si>
  <si>
    <t>subdita</t>
  </si>
  <si>
    <t>Neolamarckia cadamba</t>
  </si>
  <si>
    <t>Neolamarckia</t>
  </si>
  <si>
    <t>Uncaria U-spp.</t>
  </si>
  <si>
    <t>Uncaria</t>
  </si>
  <si>
    <t>Luvunga sp1</t>
  </si>
  <si>
    <t>Luvunga</t>
  </si>
  <si>
    <t>Dimocarpus longan</t>
  </si>
  <si>
    <t>Dimocarpus</t>
  </si>
  <si>
    <t>longan</t>
  </si>
  <si>
    <t>Dimocarpus U-spp.</t>
  </si>
  <si>
    <t>Lepisanthes U-spp.</t>
  </si>
  <si>
    <t>Lepisanthes</t>
  </si>
  <si>
    <t>Nephelium ramboutan-ake</t>
  </si>
  <si>
    <t>ramboutan-ake</t>
  </si>
  <si>
    <t>Nephelium U-spp.</t>
  </si>
  <si>
    <t>Paranephelium xestophyllum</t>
  </si>
  <si>
    <t>Paranephelium</t>
  </si>
  <si>
    <t>xestophyllum</t>
  </si>
  <si>
    <t>Pometia pinnata</t>
  </si>
  <si>
    <t>Pometia</t>
  </si>
  <si>
    <t>Pometia U-spp.</t>
  </si>
  <si>
    <t>Madhuca U-spp.</t>
  </si>
  <si>
    <t>Madhuca</t>
  </si>
  <si>
    <t>Palaquium sp1</t>
  </si>
  <si>
    <t>Palaquium</t>
  </si>
  <si>
    <t>Payena acuminata</t>
  </si>
  <si>
    <t>Payena</t>
  </si>
  <si>
    <t>Polyosma integrifolia</t>
  </si>
  <si>
    <t>Escalloniaceae</t>
  </si>
  <si>
    <t>Polyosma</t>
  </si>
  <si>
    <t>integrifolia</t>
  </si>
  <si>
    <t>Polyosma U-spp.</t>
  </si>
  <si>
    <t>Pterospermum sp1</t>
  </si>
  <si>
    <t>Symplocos fasciculata</t>
  </si>
  <si>
    <t>Brownlowia peltata</t>
  </si>
  <si>
    <t>Brownlowia</t>
  </si>
  <si>
    <t>Grewia fibrocarpa</t>
  </si>
  <si>
    <t>Grewia</t>
  </si>
  <si>
    <t>fibrocarpa</t>
  </si>
  <si>
    <t>Jarandersonia rinoreoides kosterm</t>
  </si>
  <si>
    <t>Jarandersonia</t>
  </si>
  <si>
    <t>Microcos crassifolia</t>
  </si>
  <si>
    <t>Dendrocnide elliptica</t>
  </si>
  <si>
    <t>Dendrocnide</t>
  </si>
  <si>
    <t>Poikilospermum U-spp.</t>
  </si>
  <si>
    <t>Poikilospermum</t>
  </si>
  <si>
    <t>Callicarpa U-spp.</t>
  </si>
  <si>
    <t>Teijsmanniodendron U-spp.</t>
  </si>
  <si>
    <t>Teijsmanniodendron</t>
  </si>
  <si>
    <t>Tetrastigma U-spp.</t>
  </si>
  <si>
    <t>Tetrastigma</t>
  </si>
  <si>
    <t>Etlingera U-spp.</t>
  </si>
  <si>
    <t>Etlingera</t>
  </si>
  <si>
    <t>Plagiostachys U-spp.</t>
  </si>
  <si>
    <t>Plagiostachys</t>
  </si>
  <si>
    <t>Zingiber U-spp.</t>
  </si>
  <si>
    <t>Zingiber</t>
  </si>
  <si>
    <t>Monocotyledons</t>
  </si>
  <si>
    <t>Epiphyte</t>
  </si>
  <si>
    <t>Liana</t>
  </si>
  <si>
    <t>Moss</t>
  </si>
  <si>
    <t>Tree</t>
  </si>
  <si>
    <t>Nomascus_concolor</t>
  </si>
  <si>
    <t>Acer jingdongense</t>
  </si>
  <si>
    <t>jingdongense</t>
  </si>
  <si>
    <t>Fan2009</t>
  </si>
  <si>
    <t>Actinidia callosa</t>
  </si>
  <si>
    <t>Actinidiaceae</t>
  </si>
  <si>
    <t>Actinidia</t>
  </si>
  <si>
    <t>callosa</t>
  </si>
  <si>
    <t>Actinidia indochinensis</t>
  </si>
  <si>
    <t>indochinensis</t>
  </si>
  <si>
    <t>Choerospondias axillaris</t>
  </si>
  <si>
    <t>Choerospondias</t>
  </si>
  <si>
    <t>axillaris</t>
  </si>
  <si>
    <t>Ilex fragilis</t>
  </si>
  <si>
    <t>fragilis</t>
  </si>
  <si>
    <t>Pentapanax leschenaultii</t>
  </si>
  <si>
    <t>Pentapanax</t>
  </si>
  <si>
    <t>leschenaultii</t>
  </si>
  <si>
    <t>Trevesia palmata</t>
  </si>
  <si>
    <t>Trevesia</t>
  </si>
  <si>
    <t>Mahonia paucijuga</t>
  </si>
  <si>
    <t>Mahonia</t>
  </si>
  <si>
    <t>paucijuga</t>
  </si>
  <si>
    <t>Betula alnoides</t>
  </si>
  <si>
    <t>alnoides</t>
  </si>
  <si>
    <t>Celastrus hindsii</t>
  </si>
  <si>
    <t>hindsii</t>
  </si>
  <si>
    <t>Aucuba sp.</t>
  </si>
  <si>
    <t>Garryaceae</t>
  </si>
  <si>
    <t>Aucuba</t>
  </si>
  <si>
    <t>Diospyros strigosa</t>
  </si>
  <si>
    <t>strigosa</t>
  </si>
  <si>
    <t>Rhododendron decorum</t>
  </si>
  <si>
    <t>Rhododendron</t>
  </si>
  <si>
    <t>decorum</t>
  </si>
  <si>
    <t>Rhododendron siderophyllum</t>
  </si>
  <si>
    <t>siderophyllum</t>
  </si>
  <si>
    <t>Rhododendron delavayi</t>
  </si>
  <si>
    <t>delavayi</t>
  </si>
  <si>
    <t>Rhododendron taronense</t>
  </si>
  <si>
    <t>taronense</t>
  </si>
  <si>
    <t>Lyonia ovalifolia</t>
  </si>
  <si>
    <t>Lyonia</t>
  </si>
  <si>
    <t>Rhododendron moulmainense</t>
  </si>
  <si>
    <t>moulmainense</t>
  </si>
  <si>
    <t>Gnetum montanum</t>
  </si>
  <si>
    <t>montanum</t>
  </si>
  <si>
    <t>Exbucklandia populnea</t>
  </si>
  <si>
    <t>Exbucklandia</t>
  </si>
  <si>
    <t>populnea</t>
  </si>
  <si>
    <t>Gomphandra tetrandra</t>
  </si>
  <si>
    <t>Stemonuraceae</t>
  </si>
  <si>
    <t>Gomphandra</t>
  </si>
  <si>
    <t>tetrandra</t>
  </si>
  <si>
    <t>Illicium micranthum</t>
  </si>
  <si>
    <t>Illicium</t>
  </si>
  <si>
    <t>micranthum</t>
  </si>
  <si>
    <t>Leucosceptrum canum</t>
  </si>
  <si>
    <t>Leucosceptrum</t>
  </si>
  <si>
    <t>canum</t>
  </si>
  <si>
    <t>Litsea monopetala</t>
  </si>
  <si>
    <t>monopetala</t>
  </si>
  <si>
    <t>Litsea sp.</t>
  </si>
  <si>
    <t>Loranthus delavayi</t>
  </si>
  <si>
    <t>Loranthus</t>
  </si>
  <si>
    <t>Michelia floribunda</t>
  </si>
  <si>
    <t>floribunda</t>
  </si>
  <si>
    <t>Ficus neriifolia</t>
  </si>
  <si>
    <t>neriifolia</t>
  </si>
  <si>
    <t>Ficus sarmentosa</t>
  </si>
  <si>
    <t>sarmentosa</t>
  </si>
  <si>
    <t>Ficus auriculata</t>
  </si>
  <si>
    <t>auriculata</t>
  </si>
  <si>
    <t>Myrica esculenta</t>
  </si>
  <si>
    <t>esculenta</t>
  </si>
  <si>
    <t>Embelia ribes</t>
  </si>
  <si>
    <t>ribes</t>
  </si>
  <si>
    <t>Myrsine semiserrata</t>
  </si>
  <si>
    <t>Myrsine</t>
  </si>
  <si>
    <t>semiserrata</t>
  </si>
  <si>
    <t>Pholidota articulata</t>
  </si>
  <si>
    <t>Pholidota</t>
  </si>
  <si>
    <t>articulata</t>
  </si>
  <si>
    <t>Hyophila involuta</t>
  </si>
  <si>
    <t>Pottiaceae</t>
  </si>
  <si>
    <t>Hyophila</t>
  </si>
  <si>
    <t>involuta</t>
  </si>
  <si>
    <t>Photinia serrulata</t>
  </si>
  <si>
    <t>Photinia</t>
  </si>
  <si>
    <t>serrulata</t>
  </si>
  <si>
    <t>Padus napaulensis</t>
  </si>
  <si>
    <t>Padus</t>
  </si>
  <si>
    <t>napaulensis</t>
  </si>
  <si>
    <t>Photinia sp.</t>
  </si>
  <si>
    <t>Photinia integriafolia</t>
  </si>
  <si>
    <t>integriafolia</t>
  </si>
  <si>
    <t>Sabia dielsii</t>
  </si>
  <si>
    <t>dielsii</t>
  </si>
  <si>
    <t>Meliosma kirkii</t>
  </si>
  <si>
    <t>kirkii</t>
  </si>
  <si>
    <t>Saurauia napaulensis</t>
  </si>
  <si>
    <t>Saurauia</t>
  </si>
  <si>
    <t>Kadsura coccinea</t>
  </si>
  <si>
    <t>Kadsura</t>
  </si>
  <si>
    <t>Symplocos ramosissima</t>
  </si>
  <si>
    <t>ramosissima</t>
  </si>
  <si>
    <t>Debregeasia edulis</t>
  </si>
  <si>
    <t>Debregeasia</t>
  </si>
  <si>
    <t>Tetrastigma delavagi</t>
  </si>
  <si>
    <t>delavagi</t>
  </si>
  <si>
    <t>Parthenocissus semicordata</t>
  </si>
  <si>
    <t>Parthenocissus</t>
  </si>
  <si>
    <t>semicordata</t>
  </si>
  <si>
    <t>Tetrastigma henryi</t>
  </si>
  <si>
    <t>henryi</t>
  </si>
  <si>
    <t>Unidentified Species 1</t>
  </si>
  <si>
    <t>Unidentified Species 2</t>
  </si>
  <si>
    <t>Petaurista philippensis</t>
  </si>
  <si>
    <t>Trachypithecus_francoisi</t>
  </si>
  <si>
    <t>Brassaiopsis glomerulata</t>
  </si>
  <si>
    <t>Brassaiopsis</t>
  </si>
  <si>
    <t>glomerulata</t>
  </si>
  <si>
    <t>Zhou2006</t>
  </si>
  <si>
    <t>Pistacia weinmannifolia</t>
  </si>
  <si>
    <t>Pistacia</t>
  </si>
  <si>
    <t>weinmannifolia</t>
  </si>
  <si>
    <t>Spondias lakonensis</t>
  </si>
  <si>
    <t>lakonensis</t>
  </si>
  <si>
    <t>Dracontomelon duperreanum</t>
  </si>
  <si>
    <t>Dracontomelon</t>
  </si>
  <si>
    <t>duperreanum</t>
  </si>
  <si>
    <t>Miliusa chunni</t>
  </si>
  <si>
    <t>chunni</t>
  </si>
  <si>
    <t>Fissistigma glaucescens</t>
  </si>
  <si>
    <t>glaucescens</t>
  </si>
  <si>
    <t>Wrightia pubescens</t>
  </si>
  <si>
    <t>Epipremnum</t>
  </si>
  <si>
    <t>kwangsiensis</t>
  </si>
  <si>
    <t>Aristolochia kwangsiensis</t>
  </si>
  <si>
    <t>Hoya carnosa</t>
  </si>
  <si>
    <t>Hoya</t>
  </si>
  <si>
    <t>carnosa</t>
  </si>
  <si>
    <t>Indocalamus</t>
  </si>
  <si>
    <t>peltatifolia</t>
  </si>
  <si>
    <t>Begonia peltatifolia</t>
  </si>
  <si>
    <t>Begoniaceae</t>
  </si>
  <si>
    <t>Begonia</t>
  </si>
  <si>
    <t>Oroxylum indicum</t>
  </si>
  <si>
    <t>Oroxylum</t>
  </si>
  <si>
    <t>indicum</t>
  </si>
  <si>
    <t>Bauhinia sp.</t>
  </si>
  <si>
    <t>Zenia insignis</t>
  </si>
  <si>
    <t>Zenia</t>
  </si>
  <si>
    <t>insignis</t>
  </si>
  <si>
    <t>Bauhinia aurea</t>
  </si>
  <si>
    <t>aurea</t>
  </si>
  <si>
    <t>Lonicera confusa</t>
  </si>
  <si>
    <t>Lonicera</t>
  </si>
  <si>
    <t>confusa</t>
  </si>
  <si>
    <t>Cuscuta chinensis</t>
  </si>
  <si>
    <t>Cuscuta</t>
  </si>
  <si>
    <t>chinensis</t>
  </si>
  <si>
    <t>Argyreia capitata</t>
  </si>
  <si>
    <t>Argyreia</t>
  </si>
  <si>
    <t>capitata</t>
  </si>
  <si>
    <t>Diospyros siderophyllus</t>
  </si>
  <si>
    <t>siderophyllus</t>
  </si>
  <si>
    <t>Deutzianthus tonkinensis</t>
  </si>
  <si>
    <t>Deutzianthus</t>
  </si>
  <si>
    <t>tonkinensis</t>
  </si>
  <si>
    <t>Prosartema stellaris</t>
  </si>
  <si>
    <t>Prosartema</t>
  </si>
  <si>
    <t>stellaris</t>
  </si>
  <si>
    <t>Garcinia paucinervis</t>
  </si>
  <si>
    <t>paucinervis</t>
  </si>
  <si>
    <t>Apodytes dimidiata</t>
  </si>
  <si>
    <t>Icacinaceae</t>
  </si>
  <si>
    <t>Apodytes</t>
  </si>
  <si>
    <t>dimidiata</t>
  </si>
  <si>
    <t>Iodes ovalis</t>
  </si>
  <si>
    <t>Iodes</t>
  </si>
  <si>
    <t>ovalis</t>
  </si>
  <si>
    <t>Cinnamomum burmanni</t>
  </si>
  <si>
    <t>burmanni</t>
  </si>
  <si>
    <t>Cinnamomum saxatile</t>
  </si>
  <si>
    <t>saxatile</t>
  </si>
  <si>
    <t>Tirpitzia ovoidea</t>
  </si>
  <si>
    <t>Linaceae</t>
  </si>
  <si>
    <t>Tirpitzia</t>
  </si>
  <si>
    <t>ovoidea</t>
  </si>
  <si>
    <t>Memecylon scutellatum</t>
  </si>
  <si>
    <t>Memecylon</t>
  </si>
  <si>
    <t>scutellatum</t>
  </si>
  <si>
    <t>Cipadessa cinerascens</t>
  </si>
  <si>
    <t>Cipadessa</t>
  </si>
  <si>
    <t>cinerascens</t>
  </si>
  <si>
    <t>Pericampylus glaucus</t>
  </si>
  <si>
    <t>Pericampylus</t>
  </si>
  <si>
    <t>glaucus</t>
  </si>
  <si>
    <t>Pithecellobium clypearia</t>
  </si>
  <si>
    <t>clypearia</t>
  </si>
  <si>
    <t>Ormosia glaberrima</t>
  </si>
  <si>
    <t>Ormosia</t>
  </si>
  <si>
    <t>Albizia kalkora</t>
  </si>
  <si>
    <t>kalkora</t>
  </si>
  <si>
    <t>Ficus nervosa</t>
  </si>
  <si>
    <t>nervosa</t>
  </si>
  <si>
    <t>Ficus glaberrima</t>
  </si>
  <si>
    <t>Cudrania cochinchinensis</t>
  </si>
  <si>
    <t>Cudrania</t>
  </si>
  <si>
    <t>cochinchinesis</t>
  </si>
  <si>
    <t>Broussonetia papyrifera</t>
  </si>
  <si>
    <t>Broussonetia</t>
  </si>
  <si>
    <t>papyrifera</t>
  </si>
  <si>
    <t>Malaisia scandens</t>
  </si>
  <si>
    <t>Malaisia</t>
  </si>
  <si>
    <t>Embelia scandens</t>
  </si>
  <si>
    <t>Embelia subcoracea</t>
  </si>
  <si>
    <t>subcoracea</t>
  </si>
  <si>
    <t>Syzygium sp</t>
  </si>
  <si>
    <t>Urobotrya latisquama</t>
  </si>
  <si>
    <t>Opiliaceae</t>
  </si>
  <si>
    <t>Urobotrya</t>
  </si>
  <si>
    <t>latisquama</t>
  </si>
  <si>
    <t>Cymbidium pendulum</t>
  </si>
  <si>
    <t>Cymbidium</t>
  </si>
  <si>
    <t>pendulum</t>
  </si>
  <si>
    <t>Dendrobium loddigesii</t>
  </si>
  <si>
    <t>Dendrobium</t>
  </si>
  <si>
    <t>loddigesii</t>
  </si>
  <si>
    <t>Pueraria thunbergiana</t>
  </si>
  <si>
    <t>Pueraria</t>
  </si>
  <si>
    <t>thunbergiana</t>
  </si>
  <si>
    <t>Bowringia callicarpa</t>
  </si>
  <si>
    <t>Bowringia</t>
  </si>
  <si>
    <t>callicarpa</t>
  </si>
  <si>
    <t>Pittosporum pulchrum</t>
  </si>
  <si>
    <t>pulchrum</t>
  </si>
  <si>
    <t>Securidaca inappendiculata</t>
  </si>
  <si>
    <t>Securidaca</t>
  </si>
  <si>
    <t>inappendiculata</t>
  </si>
  <si>
    <t>Sageretia theezans</t>
  </si>
  <si>
    <t>Sageretia</t>
  </si>
  <si>
    <t>theezans</t>
  </si>
  <si>
    <t>Ziziphus yunnanensis</t>
  </si>
  <si>
    <t>yunnanensis</t>
  </si>
  <si>
    <t>Pyrus calleryana</t>
  </si>
  <si>
    <t>Pyrus</t>
  </si>
  <si>
    <t>calleryana</t>
  </si>
  <si>
    <t>Canthium dicoccum</t>
  </si>
  <si>
    <t>Canthium</t>
  </si>
  <si>
    <t>dicoccum</t>
  </si>
  <si>
    <t>Randia spinosa</t>
  </si>
  <si>
    <t>Paederia scandens</t>
  </si>
  <si>
    <t>Paederia</t>
  </si>
  <si>
    <t>Adina racemosa</t>
  </si>
  <si>
    <t>Zanthoxylum scandens</t>
  </si>
  <si>
    <t>Citrus grandis</t>
  </si>
  <si>
    <t>Citrus</t>
  </si>
  <si>
    <t>Clausena emarginata</t>
  </si>
  <si>
    <t>Boniodendron minor</t>
  </si>
  <si>
    <t>Boniodendron</t>
  </si>
  <si>
    <t>Sinosideroxylon pedunculatum</t>
  </si>
  <si>
    <t>Sinosideroxylon</t>
  </si>
  <si>
    <t>pedunculatum</t>
  </si>
  <si>
    <t>Mastichodendron wightianum</t>
  </si>
  <si>
    <t>wightianum</t>
  </si>
  <si>
    <t>Eriolaena kwangsiensis</t>
  </si>
  <si>
    <t>Eriolaena</t>
  </si>
  <si>
    <t>Sterculia lanceolata</t>
  </si>
  <si>
    <t>Burretiodendron hsienmu</t>
  </si>
  <si>
    <t>Burretiodendron</t>
  </si>
  <si>
    <t>hsienmu</t>
  </si>
  <si>
    <t>Celtis philippinensis</t>
  </si>
  <si>
    <t>philippinensis</t>
  </si>
  <si>
    <t>Maoutia puya</t>
  </si>
  <si>
    <t>Maoutia</t>
  </si>
  <si>
    <t>puya</t>
  </si>
  <si>
    <t>Vitex kwangsiensis</t>
  </si>
  <si>
    <t>Tetrastigma cauliflorum</t>
  </si>
  <si>
    <t>cauliflorum</t>
  </si>
  <si>
    <t>Tetrastigma caudatum</t>
  </si>
  <si>
    <t>caudatum</t>
  </si>
  <si>
    <t>Species 1</t>
  </si>
  <si>
    <t>Species 2</t>
  </si>
  <si>
    <t>Species 3</t>
  </si>
  <si>
    <t>Species 4</t>
  </si>
  <si>
    <t>Species 5</t>
  </si>
  <si>
    <t>Species 6</t>
  </si>
  <si>
    <t>Species 7</t>
  </si>
  <si>
    <t>Species 8</t>
  </si>
  <si>
    <t>Species 9</t>
  </si>
  <si>
    <t>Species 10</t>
  </si>
  <si>
    <t>Papio_hamadryas_hamadryas</t>
  </si>
  <si>
    <t>Papio_hamadryas</t>
  </si>
  <si>
    <t>Barleria spinisepala</t>
  </si>
  <si>
    <t>Barleria</t>
  </si>
  <si>
    <t>spinisepala</t>
  </si>
  <si>
    <t>Swedell2008</t>
  </si>
  <si>
    <t>Psilotrichum gnaphalobryum</t>
  </si>
  <si>
    <t>Psilotrichum</t>
  </si>
  <si>
    <t>gnaphalobryum</t>
  </si>
  <si>
    <t>Pupalia lappacea</t>
  </si>
  <si>
    <t>Pupalia</t>
  </si>
  <si>
    <t>lappacea</t>
  </si>
  <si>
    <t>Godoba rotundifolia</t>
  </si>
  <si>
    <t>Godoba</t>
  </si>
  <si>
    <t>rotundifolia</t>
  </si>
  <si>
    <t>Pentarrhinum insipidum</t>
  </si>
  <si>
    <t>Pentarrhinum</t>
  </si>
  <si>
    <t>insipidum</t>
  </si>
  <si>
    <t>latex</t>
  </si>
  <si>
    <t>Balanites aegyptiaca</t>
  </si>
  <si>
    <t>aegyptiaca</t>
  </si>
  <si>
    <t>Ipomoea blepharophylla</t>
  </si>
  <si>
    <t>blepharophylla</t>
  </si>
  <si>
    <t>Seddera bagshawei</t>
  </si>
  <si>
    <t>Seddera</t>
  </si>
  <si>
    <t>Seddera latifolia</t>
  </si>
  <si>
    <t>Cyperus grandibulbosus</t>
  </si>
  <si>
    <t>grandibulbosus</t>
  </si>
  <si>
    <t>Cyperus rotundus</t>
  </si>
  <si>
    <t>rotundus</t>
  </si>
  <si>
    <t>Sorghum arundinaceum</t>
  </si>
  <si>
    <t>Sorghum</t>
  </si>
  <si>
    <t>arundinaceum</t>
  </si>
  <si>
    <t>Brachiaria deflexa</t>
  </si>
  <si>
    <t>Brachiaria</t>
  </si>
  <si>
    <t>deflexa</t>
  </si>
  <si>
    <t>Coelachyrum poiflorum</t>
  </si>
  <si>
    <t>Coelachyrum</t>
  </si>
  <si>
    <t>poiflorum</t>
  </si>
  <si>
    <t>Sporobolus consimilis</t>
  </si>
  <si>
    <t>Sporobolus</t>
  </si>
  <si>
    <t>consimilis</t>
  </si>
  <si>
    <t>Sporobolus ioclados</t>
  </si>
  <si>
    <t>ioclados</t>
  </si>
  <si>
    <t>Sporobolus spicatus</t>
  </si>
  <si>
    <t>spicatus</t>
  </si>
  <si>
    <t>Teterapogon cenchriformis</t>
  </si>
  <si>
    <t>Teterapogon</t>
  </si>
  <si>
    <t>cenchriformis</t>
  </si>
  <si>
    <t>Ocimum americanum</t>
  </si>
  <si>
    <t>Ocimum</t>
  </si>
  <si>
    <t>americanum</t>
  </si>
  <si>
    <t>Hibiscus micranthus</t>
  </si>
  <si>
    <t>micranthus</t>
  </si>
  <si>
    <t>Acacia mellifera</t>
  </si>
  <si>
    <t>mellifera</t>
  </si>
  <si>
    <t>Acacia nubica</t>
  </si>
  <si>
    <t>nubica</t>
  </si>
  <si>
    <t>Acacia senegal</t>
  </si>
  <si>
    <t>senegal</t>
  </si>
  <si>
    <t>Hyphaene thebaica</t>
  </si>
  <si>
    <t>thebaica</t>
  </si>
  <si>
    <t>Tephrosia villosa</t>
  </si>
  <si>
    <t>Tephrosia</t>
  </si>
  <si>
    <t>Grewia erythraea</t>
  </si>
  <si>
    <t>erythraea</t>
  </si>
  <si>
    <t>Grewia tenax</t>
  </si>
  <si>
    <t>tenax</t>
  </si>
  <si>
    <t>Grewia villosa</t>
  </si>
  <si>
    <t>Typha latifolia</t>
  </si>
  <si>
    <t>Typhaceae</t>
  </si>
  <si>
    <t>Typha</t>
  </si>
  <si>
    <t>Chaseanum laetum</t>
  </si>
  <si>
    <t>Chaseanum</t>
  </si>
  <si>
    <t>laetum</t>
  </si>
  <si>
    <t>Tribulus cistoides</t>
  </si>
  <si>
    <t>Tribulus</t>
  </si>
  <si>
    <t>cistoides</t>
  </si>
  <si>
    <t>Unknown food item in ground</t>
  </si>
  <si>
    <t>Invertebrates</t>
  </si>
  <si>
    <t>Alouatta_belzebul_discolor</t>
  </si>
  <si>
    <t>Alouatta_discolor</t>
  </si>
  <si>
    <t>Anacardium</t>
  </si>
  <si>
    <t>Pinto2004</t>
  </si>
  <si>
    <t>Oxandra xylopioides</t>
  </si>
  <si>
    <t>Oxandra</t>
  </si>
  <si>
    <t>xylopioides</t>
  </si>
  <si>
    <t>Oxandra sp.</t>
  </si>
  <si>
    <t>Phryganocydia corymbosa</t>
  </si>
  <si>
    <t>Phryganocydia</t>
  </si>
  <si>
    <t>corymbosa</t>
  </si>
  <si>
    <t>Tabebuia cf. incana</t>
  </si>
  <si>
    <t>Bignoniaceae sp.</t>
  </si>
  <si>
    <t>Licania apetala</t>
  </si>
  <si>
    <t>Licania cf. canescens</t>
  </si>
  <si>
    <t>Licania cf. octandra</t>
  </si>
  <si>
    <t>Caraipa densifolia</t>
  </si>
  <si>
    <t>Caraipa</t>
  </si>
  <si>
    <t>Diospyros sp.</t>
  </si>
  <si>
    <t>Sloanea garckeana</t>
  </si>
  <si>
    <t>garckeana</t>
  </si>
  <si>
    <t>Salacia cf. impressifolia</t>
  </si>
  <si>
    <t>cf. Ocotea matogrossensis</t>
  </si>
  <si>
    <t>Cariniana decandra</t>
  </si>
  <si>
    <t>decandra</t>
  </si>
  <si>
    <t>Hymenaea parvifolia</t>
  </si>
  <si>
    <t>Macrolobium acaciaefolium</t>
  </si>
  <si>
    <t>Macrolobium</t>
  </si>
  <si>
    <t>acaciaefolium</t>
  </si>
  <si>
    <t>Macrolobium angustifolium</t>
  </si>
  <si>
    <t>angustifolium</t>
  </si>
  <si>
    <t>Abarema sp.</t>
  </si>
  <si>
    <t>Abarema</t>
  </si>
  <si>
    <t>Acacia cf. polyphylla</t>
  </si>
  <si>
    <t>Acacia sp. 1</t>
  </si>
  <si>
    <t>Inga pezizifera</t>
  </si>
  <si>
    <t>pezizifera</t>
  </si>
  <si>
    <t>Parkia pendula</t>
  </si>
  <si>
    <t>pendula</t>
  </si>
  <si>
    <t>Stryphnodendron pulcherrimum</t>
  </si>
  <si>
    <t>Stryphnodendron</t>
  </si>
  <si>
    <t>pulcherrimum</t>
  </si>
  <si>
    <t>Clitoria amazonum</t>
  </si>
  <si>
    <t>Clitoria</t>
  </si>
  <si>
    <t>amazonum</t>
  </si>
  <si>
    <t>Dipteryx odorata</t>
  </si>
  <si>
    <t>Dipteryx</t>
  </si>
  <si>
    <t>odorata</t>
  </si>
  <si>
    <t>Hymenolobium nitidum</t>
  </si>
  <si>
    <t>Hymenolobium</t>
  </si>
  <si>
    <t>nitidum</t>
  </si>
  <si>
    <t>Hymenolobium cf. petraeum</t>
  </si>
  <si>
    <t>Machaerium sp.</t>
  </si>
  <si>
    <t>Papilionoideae sp.</t>
  </si>
  <si>
    <t>Byrsonima sp.</t>
  </si>
  <si>
    <t>Bellucia grossularioides</t>
  </si>
  <si>
    <t>grossularioides</t>
  </si>
  <si>
    <t>Miconia cf. duckei</t>
  </si>
  <si>
    <t xml:space="preserve">Brosimum cf. lactescens </t>
  </si>
  <si>
    <t>Brosimum sp.</t>
  </si>
  <si>
    <t>Castilla ulei</t>
  </si>
  <si>
    <t>Castilla sp.</t>
  </si>
  <si>
    <t>Coussapoa trinervia</t>
  </si>
  <si>
    <t>Coussapoa</t>
  </si>
  <si>
    <t>trinervia</t>
  </si>
  <si>
    <t>Ficus citrifolia</t>
  </si>
  <si>
    <t>citrifolia</t>
  </si>
  <si>
    <t xml:space="preserve">Ficus cf. gardneriana </t>
  </si>
  <si>
    <t>Maquira calophylla</t>
  </si>
  <si>
    <t>Maquira</t>
  </si>
  <si>
    <t>calophylla</t>
  </si>
  <si>
    <t>Maquira coriaceae</t>
  </si>
  <si>
    <t>coriaceae</t>
  </si>
  <si>
    <t>Maquira guianensis</t>
  </si>
  <si>
    <t>Maquira cf. guiansis</t>
  </si>
  <si>
    <t>Naucleopsis sp.</t>
  </si>
  <si>
    <t>Perebea mollis</t>
  </si>
  <si>
    <t>Perebea</t>
  </si>
  <si>
    <t>Maxillaria sp.</t>
  </si>
  <si>
    <t>Maxillaria</t>
  </si>
  <si>
    <t>Pouteria cladantha</t>
  </si>
  <si>
    <t>cladantha</t>
  </si>
  <si>
    <t>Pouteria cf. engleri</t>
  </si>
  <si>
    <t>Leonia glycycarpa</t>
  </si>
  <si>
    <t>Violaceae</t>
  </si>
  <si>
    <t>Leonia</t>
  </si>
  <si>
    <t>glycycarpa</t>
  </si>
  <si>
    <t>Rinorea guianensis</t>
  </si>
  <si>
    <t>Rinorea</t>
  </si>
  <si>
    <t>Qualea wittrockii</t>
  </si>
  <si>
    <t>Vochysiaceae</t>
  </si>
  <si>
    <t>Qualea</t>
  </si>
  <si>
    <t>wittrockii</t>
  </si>
  <si>
    <t>Undet. sp. 1</t>
  </si>
  <si>
    <t>Undet. sp. 2</t>
  </si>
  <si>
    <t>Undet. sp. 3</t>
  </si>
  <si>
    <t>Undet. sp. 4</t>
  </si>
  <si>
    <t>Trachypithecus_leucocephalus</t>
  </si>
  <si>
    <t>Li2003</t>
  </si>
  <si>
    <t>Cryptolepis buchanani</t>
  </si>
  <si>
    <t>Cryptolepis</t>
  </si>
  <si>
    <t>Caesalpinia sappan</t>
  </si>
  <si>
    <t>Caesalpinia</t>
  </si>
  <si>
    <t>sappan</t>
  </si>
  <si>
    <t>Capparis viminea</t>
  </si>
  <si>
    <t>Capparaceae</t>
  </si>
  <si>
    <t>Capparis</t>
  </si>
  <si>
    <t>viminea</t>
  </si>
  <si>
    <t>Lonicera japonica</t>
  </si>
  <si>
    <t>Argyreia acuta</t>
  </si>
  <si>
    <t>acuta</t>
  </si>
  <si>
    <t>Tetracera asiatica</t>
  </si>
  <si>
    <t>Tetracera</t>
  </si>
  <si>
    <t>asiatica</t>
  </si>
  <si>
    <t>Flueggea virosa</t>
  </si>
  <si>
    <t>Flueggea</t>
  </si>
  <si>
    <t>virosa</t>
  </si>
  <si>
    <t>Phyllanthus reticulata</t>
  </si>
  <si>
    <t>Breynia fruticosa</t>
  </si>
  <si>
    <t>Breynia</t>
  </si>
  <si>
    <t>Mappianthus iodoides</t>
  </si>
  <si>
    <t>Mappianthus</t>
  </si>
  <si>
    <t>iodoides</t>
  </si>
  <si>
    <t>Iodes vitigina</t>
  </si>
  <si>
    <t>vitigina</t>
  </si>
  <si>
    <t>Lindera communis</t>
  </si>
  <si>
    <t>communis</t>
  </si>
  <si>
    <t>Litsea euosma</t>
  </si>
  <si>
    <t>euosma</t>
  </si>
  <si>
    <t>Toona sureni</t>
  </si>
  <si>
    <t>Toona</t>
  </si>
  <si>
    <t>sureni</t>
  </si>
  <si>
    <t>Tinospora sinensis</t>
  </si>
  <si>
    <t>Tinospora</t>
  </si>
  <si>
    <t>Broussonetia kazinoki</t>
  </si>
  <si>
    <t>kazinoki</t>
  </si>
  <si>
    <t>Ficus altissima</t>
  </si>
  <si>
    <t>cochinchinensis</t>
  </si>
  <si>
    <t>Ficus gibbosa</t>
  </si>
  <si>
    <t>gibbosa</t>
  </si>
  <si>
    <t>Jasminum albicalyx</t>
  </si>
  <si>
    <t>albicalyx</t>
  </si>
  <si>
    <t>Cansjera rheedii</t>
  </si>
  <si>
    <t>Cansjera</t>
  </si>
  <si>
    <t>rheedii</t>
  </si>
  <si>
    <t>Millettia pachycarpa</t>
  </si>
  <si>
    <t>pachycarpa</t>
  </si>
  <si>
    <t>Pueraria montana</t>
  </si>
  <si>
    <t>Sageretia hamosa</t>
  </si>
  <si>
    <t>hamosa</t>
  </si>
  <si>
    <t>Sageretia lucida</t>
  </si>
  <si>
    <t>Berchemia lineata</t>
  </si>
  <si>
    <t>Berchemia</t>
  </si>
  <si>
    <t>lineata</t>
  </si>
  <si>
    <t>Murraya paniculata</t>
  </si>
  <si>
    <t>Murraya</t>
  </si>
  <si>
    <t>Delavaya yunnanensis</t>
  </si>
  <si>
    <t>Delavaya</t>
  </si>
  <si>
    <t>Madhuca pasquieri</t>
  </si>
  <si>
    <t>pasquieri</t>
  </si>
  <si>
    <t>Sterculia euosma</t>
  </si>
  <si>
    <t>Pteroceltis tatarinowii</t>
  </si>
  <si>
    <t>Pteroceltis</t>
  </si>
  <si>
    <t>tatarinowii</t>
  </si>
  <si>
    <t>Celtis sinensis</t>
  </si>
  <si>
    <t>Celtis austro-sinensis</t>
  </si>
  <si>
    <t>Vitex quinata</t>
  </si>
  <si>
    <t>quinata</t>
  </si>
  <si>
    <t>Cayratia japonica</t>
  </si>
  <si>
    <t>Cayratia</t>
  </si>
  <si>
    <t>Presbytis_rubicunda</t>
  </si>
  <si>
    <t>Hanya2012</t>
  </si>
  <si>
    <t>Chionanthus pluriflorus</t>
  </si>
  <si>
    <t>Chionanthus</t>
  </si>
  <si>
    <t>pluriflorus</t>
  </si>
  <si>
    <t>Syzygium racemosa</t>
  </si>
  <si>
    <t>Bauhinia sp.1</t>
  </si>
  <si>
    <t>Chisocheton sarawakensis</t>
  </si>
  <si>
    <t>sarawakensis</t>
  </si>
  <si>
    <t>Litsea elliptibacea</t>
  </si>
  <si>
    <t>elliptibacea</t>
  </si>
  <si>
    <t>Ardisia elliptica</t>
  </si>
  <si>
    <t>Ardisia</t>
  </si>
  <si>
    <t>Nephelium cuspidatum</t>
  </si>
  <si>
    <t>cuspidatum</t>
  </si>
  <si>
    <t>Bridelia pinangensis</t>
  </si>
  <si>
    <t>pinangensis</t>
  </si>
  <si>
    <t>Syzygium rivulare</t>
  </si>
  <si>
    <t>rivulare</t>
  </si>
  <si>
    <t>Chlorocebus_djamdjamensis</t>
  </si>
  <si>
    <t>Arundinaria</t>
  </si>
  <si>
    <t>Mekonnen2010</t>
  </si>
  <si>
    <t>Psychotria orohila</t>
  </si>
  <si>
    <t>orohila</t>
  </si>
  <si>
    <t>Dombeya torrida</t>
  </si>
  <si>
    <t>torrida</t>
  </si>
  <si>
    <t>Mikaniopsis clematoides</t>
  </si>
  <si>
    <t>Mikaniopsis</t>
  </si>
  <si>
    <t>clematoides</t>
  </si>
  <si>
    <t>Urera hypselodenron</t>
  </si>
  <si>
    <t>hypselodenron</t>
  </si>
  <si>
    <t>Acanthopale pubescens</t>
  </si>
  <si>
    <t>Acanthopale</t>
  </si>
  <si>
    <t>Bothriochloa radicans</t>
  </si>
  <si>
    <t>Bothriochloa</t>
  </si>
  <si>
    <t>radicans</t>
  </si>
  <si>
    <t>Embelia schimperi</t>
  </si>
  <si>
    <t>schimperi</t>
  </si>
  <si>
    <t>Cyphostemma adenocaule</t>
  </si>
  <si>
    <t>Cyphostemma</t>
  </si>
  <si>
    <t>adenocaule</t>
  </si>
  <si>
    <t>Thlophora lugardae</t>
  </si>
  <si>
    <t>Thlophora</t>
  </si>
  <si>
    <t>lugardae</t>
  </si>
  <si>
    <t>Rubus apetalus</t>
  </si>
  <si>
    <t>apetalus</t>
  </si>
  <si>
    <t>Animal prey</t>
  </si>
  <si>
    <t>Papio_anubis</t>
  </si>
  <si>
    <t>Lannea spp. (3)</t>
  </si>
  <si>
    <t>GP group</t>
  </si>
  <si>
    <t>Kunz2008</t>
  </si>
  <si>
    <t>Saba senegalensis</t>
  </si>
  <si>
    <t>Kigelia africana</t>
  </si>
  <si>
    <t>Kigelia</t>
  </si>
  <si>
    <t>Afzelia africana</t>
  </si>
  <si>
    <t>Afzelia</t>
  </si>
  <si>
    <t>Daniellia oliveri</t>
  </si>
  <si>
    <t>Daniellia</t>
  </si>
  <si>
    <t>Detarium microcarpum</t>
  </si>
  <si>
    <t>microcarpum</t>
  </si>
  <si>
    <t>Erythrophleum guineense</t>
  </si>
  <si>
    <t>Piliostigma thonningii</t>
  </si>
  <si>
    <t>Piliostigma</t>
  </si>
  <si>
    <t>Anogeissus leiocarpus</t>
  </si>
  <si>
    <t>Anogeissus</t>
  </si>
  <si>
    <t>leiocarpus</t>
  </si>
  <si>
    <t>Combretum spp. (2)</t>
  </si>
  <si>
    <t>Terminalia macroptera</t>
  </si>
  <si>
    <t>macroptera</t>
  </si>
  <si>
    <t>Bridelia ferruginea</t>
  </si>
  <si>
    <t>Pseudocedrela kotschyi</t>
  </si>
  <si>
    <t>Pseudocedrela</t>
  </si>
  <si>
    <t>kotschyi</t>
  </si>
  <si>
    <t>Acacia cf. sieberiana</t>
  </si>
  <si>
    <t>Albizia sp.</t>
  </si>
  <si>
    <t>Parkia biglobosa</t>
  </si>
  <si>
    <t>biglobosa</t>
  </si>
  <si>
    <t>Ficus spp. (3)</t>
  </si>
  <si>
    <t>Mitragyna inermis</t>
  </si>
  <si>
    <t>Mitragyna</t>
  </si>
  <si>
    <t>Sarcocephalus latifolius</t>
  </si>
  <si>
    <t>Sarcocephalus</t>
  </si>
  <si>
    <t>latifolius</t>
  </si>
  <si>
    <t>Vitellaria paradoxa</t>
  </si>
  <si>
    <t>Vitellaria</t>
  </si>
  <si>
    <t>paradoxa</t>
  </si>
  <si>
    <t>1S group</t>
  </si>
  <si>
    <t>Cynometra megalophylla</t>
  </si>
  <si>
    <t>megalophylla</t>
  </si>
  <si>
    <t>Tapura fischeri</t>
  </si>
  <si>
    <t>Dichapetalaceae</t>
  </si>
  <si>
    <t>Tapura</t>
  </si>
  <si>
    <t>fischeri</t>
  </si>
  <si>
    <t>Cola cordifolia</t>
  </si>
  <si>
    <t>Brachyteles_arachnoides</t>
  </si>
  <si>
    <t>Didimopanax angustissimum</t>
  </si>
  <si>
    <t>Didimopanax</t>
  </si>
  <si>
    <t>angustissimum</t>
  </si>
  <si>
    <t>Talebi2005</t>
  </si>
  <si>
    <t>Ocotea odorifera</t>
  </si>
  <si>
    <t>odorifera</t>
  </si>
  <si>
    <t>Miconia sp</t>
  </si>
  <si>
    <t>Inga sessilis</t>
  </si>
  <si>
    <t>sessilis</t>
  </si>
  <si>
    <t>Myrocarpus frondosus</t>
  </si>
  <si>
    <t>Myrocarpus</t>
  </si>
  <si>
    <t>frondosus</t>
  </si>
  <si>
    <t>Maitenus (?)</t>
  </si>
  <si>
    <t>Unidentified (Boleta)</t>
  </si>
  <si>
    <t>Cercopithecus_neglectus</t>
  </si>
  <si>
    <t>Wahome1993</t>
  </si>
  <si>
    <t>Manilkara butugi</t>
  </si>
  <si>
    <t>butugi</t>
  </si>
  <si>
    <t>Neotonia wightii</t>
  </si>
  <si>
    <t>Neotonia</t>
  </si>
  <si>
    <t>Isoglossa laxa</t>
  </si>
  <si>
    <t>Isoglossa</t>
  </si>
  <si>
    <t>laxa</t>
  </si>
  <si>
    <t>Ipomoea wightii</t>
  </si>
  <si>
    <t>Dovyalis macrocalyx</t>
  </si>
  <si>
    <t>Dovyalis</t>
  </si>
  <si>
    <t>Cassipourea ruwenzorensis</t>
  </si>
  <si>
    <t>Rhizophoraceae</t>
  </si>
  <si>
    <t>Cassipourea</t>
  </si>
  <si>
    <t>ruwenzorensis</t>
  </si>
  <si>
    <t>Lantana camara</t>
  </si>
  <si>
    <t>camara</t>
  </si>
  <si>
    <t>Pavonia urens</t>
  </si>
  <si>
    <t>Pavonia</t>
  </si>
  <si>
    <t>Trichilia emetica</t>
  </si>
  <si>
    <t>emetica</t>
  </si>
  <si>
    <t>Ficus varrucocarpa</t>
  </si>
  <si>
    <t>varrucocarpa</t>
  </si>
  <si>
    <t>Acacia sp.</t>
  </si>
  <si>
    <t>pods</t>
  </si>
  <si>
    <t>"Chirieso" (Luhya)</t>
  </si>
  <si>
    <t>Cucumis hirsutus</t>
  </si>
  <si>
    <t>Cucumis</t>
  </si>
  <si>
    <t>Bequaertiodendron oblanceolatum</t>
  </si>
  <si>
    <t>Bequaertiodendron</t>
  </si>
  <si>
    <t>Afrozersalia cerasifera</t>
  </si>
  <si>
    <t>Afrozersalia</t>
  </si>
  <si>
    <t>cerasifera</t>
  </si>
  <si>
    <t>Aulacocalyx diervilleoides</t>
  </si>
  <si>
    <t>Aulacocalyx</t>
  </si>
  <si>
    <t>diervilleoides</t>
  </si>
  <si>
    <t>Caesalpinia decapetala</t>
  </si>
  <si>
    <t>decapetala</t>
  </si>
  <si>
    <t>Trema guinense</t>
  </si>
  <si>
    <t>guinense</t>
  </si>
  <si>
    <t>Rinorea brachypetala</t>
  </si>
  <si>
    <t>brachypetala</t>
  </si>
  <si>
    <t>Ficus mallatocarpa</t>
  </si>
  <si>
    <t>mallatocarpa</t>
  </si>
  <si>
    <t>Ficus dawei</t>
  </si>
  <si>
    <t>dawei</t>
  </si>
  <si>
    <t>Dombeya sp.</t>
  </si>
  <si>
    <t>Hibiscus sp.</t>
  </si>
  <si>
    <t>Psidium guajava</t>
  </si>
  <si>
    <t>guajava</t>
  </si>
  <si>
    <t>Ritchiea albertsii</t>
  </si>
  <si>
    <t>Ritchiea</t>
  </si>
  <si>
    <t>albertsii</t>
  </si>
  <si>
    <t>Myrsine africana</t>
  </si>
  <si>
    <t>Fagaropsis angolensis</t>
  </si>
  <si>
    <t>Fagaropsis</t>
  </si>
  <si>
    <t>Achyranthes aspera</t>
  </si>
  <si>
    <t>Achyranthes</t>
  </si>
  <si>
    <t>aspera</t>
  </si>
  <si>
    <t>Croton megalocarpus</t>
  </si>
  <si>
    <t>megalocarpus</t>
  </si>
  <si>
    <t>Cercopithecus_mitis_labiatus</t>
  </si>
  <si>
    <t>Cercopithecus_mitis</t>
  </si>
  <si>
    <t>Chrysophyllum viridifolium</t>
  </si>
  <si>
    <t>viridifolium</t>
  </si>
  <si>
    <t>Lawes1990</t>
  </si>
  <si>
    <t>Harpephyllum coffrum</t>
  </si>
  <si>
    <t>Harpephyllum</t>
  </si>
  <si>
    <t>coffrum</t>
  </si>
  <si>
    <t>Syzygium gerrardii</t>
  </si>
  <si>
    <t>gerrardii</t>
  </si>
  <si>
    <t>Tabernaemontana ventricosa</t>
  </si>
  <si>
    <t>Tabernaemontana</t>
  </si>
  <si>
    <t>Macaranga capensis</t>
  </si>
  <si>
    <t>Flagellaria guineensa</t>
  </si>
  <si>
    <t>Flagellariaceae</t>
  </si>
  <si>
    <t>Flagellaria</t>
  </si>
  <si>
    <t>guineensa</t>
  </si>
  <si>
    <t>Cassipourea gummiflua</t>
  </si>
  <si>
    <t>gummiflua</t>
  </si>
  <si>
    <t>Albizia adianthifolia</t>
  </si>
  <si>
    <t>adianthifolia</t>
  </si>
  <si>
    <t>Milletia sutherlandii</t>
  </si>
  <si>
    <t>Milletia</t>
  </si>
  <si>
    <t>sutherlandii</t>
  </si>
  <si>
    <t>Callicebus_nigrifrons</t>
  </si>
  <si>
    <t>Caselli2011</t>
  </si>
  <si>
    <t>Rollinia sericea</t>
  </si>
  <si>
    <t>Tapirira marchandii</t>
  </si>
  <si>
    <t>marchandii</t>
  </si>
  <si>
    <t>Aristolochia triangularis</t>
  </si>
  <si>
    <t>triangularis</t>
  </si>
  <si>
    <t>Mikania sp.</t>
  </si>
  <si>
    <t>Bignoniaceae sp1.</t>
  </si>
  <si>
    <t>Bignoniaceae sp2.</t>
  </si>
  <si>
    <t>Bignoniaceae sp3.</t>
  </si>
  <si>
    <t>Bignoniaceae sp4.</t>
  </si>
  <si>
    <t>Macfadyena?</t>
  </si>
  <si>
    <t>Petastoma samydoides</t>
  </si>
  <si>
    <t>Petastoma</t>
  </si>
  <si>
    <t>samydoides</t>
  </si>
  <si>
    <t>Petastoma sp.</t>
  </si>
  <si>
    <t>Tournefortia sp.</t>
  </si>
  <si>
    <t>Clethra scabra</t>
  </si>
  <si>
    <t>Clethraceae</t>
  </si>
  <si>
    <t>Clethra</t>
  </si>
  <si>
    <t>scabra</t>
  </si>
  <si>
    <t>Wilbrandia sp.</t>
  </si>
  <si>
    <t>Wilbrandia</t>
  </si>
  <si>
    <t>Alchornea cf. iricurana</t>
  </si>
  <si>
    <t>iricurana</t>
  </si>
  <si>
    <t>Alchornea iricurnea</t>
  </si>
  <si>
    <t>iricurnea</t>
  </si>
  <si>
    <t>Croton floribundus</t>
  </si>
  <si>
    <t>floribundus</t>
  </si>
  <si>
    <t>Anadenanthera peregrina</t>
  </si>
  <si>
    <t>Anadenanthera</t>
  </si>
  <si>
    <t>peregrina</t>
  </si>
  <si>
    <t>Canavalia sp.</t>
  </si>
  <si>
    <t>Canavalia</t>
  </si>
  <si>
    <t>Leucochloron incuriale</t>
  </si>
  <si>
    <t>Leucochloron</t>
  </si>
  <si>
    <t>incuriale</t>
  </si>
  <si>
    <t>Machaerium cf. floridum</t>
  </si>
  <si>
    <t>floridum</t>
  </si>
  <si>
    <t>Machaerium nyctitans</t>
  </si>
  <si>
    <t>nyctitans</t>
  </si>
  <si>
    <t>Cryptocarya aschersoniana</t>
  </si>
  <si>
    <t>aschersoniana</t>
  </si>
  <si>
    <t>Ocotea pretiosa</t>
  </si>
  <si>
    <t>pretiosa</t>
  </si>
  <si>
    <t>Persea venosa</t>
  </si>
  <si>
    <t>Persea</t>
  </si>
  <si>
    <t>Struthanthus complexus</t>
  </si>
  <si>
    <t>Struthanthus</t>
  </si>
  <si>
    <t>complexus</t>
  </si>
  <si>
    <t>Dicella bracteosa</t>
  </si>
  <si>
    <t>Dicella</t>
  </si>
  <si>
    <t>bracteosa</t>
  </si>
  <si>
    <t>Banisteriopsis sp.?</t>
  </si>
  <si>
    <t>Banisteriopsis</t>
  </si>
  <si>
    <t>Miconia cinnamomifolia</t>
  </si>
  <si>
    <t>cinnamomifolia</t>
  </si>
  <si>
    <t>Miconia ligustroides</t>
  </si>
  <si>
    <t>ligustroides</t>
  </si>
  <si>
    <t>Miconia sellowiana</t>
  </si>
  <si>
    <t>Ficus luschnathiana</t>
  </si>
  <si>
    <t>luschnathiana</t>
  </si>
  <si>
    <t>Rapanea ferruginea</t>
  </si>
  <si>
    <t>Rapanea</t>
  </si>
  <si>
    <t>Campomanesia guazumifolia</t>
  </si>
  <si>
    <t>Campomanesia</t>
  </si>
  <si>
    <t>guazumifolia</t>
  </si>
  <si>
    <t>Eugenia uvalha</t>
  </si>
  <si>
    <t>uvalha</t>
  </si>
  <si>
    <t>Myrcia formosiana</t>
  </si>
  <si>
    <t>formosiana</t>
  </si>
  <si>
    <t>Myrtaceae sp1.</t>
  </si>
  <si>
    <t>Myrtaceae sp2.</t>
  </si>
  <si>
    <t>Myrtaceae sp3.</t>
  </si>
  <si>
    <t>Guapira opposita</t>
  </si>
  <si>
    <t>Guapira</t>
  </si>
  <si>
    <t>Eriobotrya japonica</t>
  </si>
  <si>
    <t>Eriobotrya</t>
  </si>
  <si>
    <t>Prunus myrtifolia</t>
  </si>
  <si>
    <t>myrtifolia</t>
  </si>
  <si>
    <t>Psychotria sessilis</t>
  </si>
  <si>
    <t>Zanthoxylum rhodoxylum</t>
  </si>
  <si>
    <t>rhodoxylum</t>
  </si>
  <si>
    <t>Allophylus petiolulatus</t>
  </si>
  <si>
    <t>petiolulatus</t>
  </si>
  <si>
    <t>Cupania vernalis</t>
  </si>
  <si>
    <t>vernalis</t>
  </si>
  <si>
    <t>Solanum sanctaecatharinae</t>
  </si>
  <si>
    <t>sanctaecatharinae</t>
  </si>
  <si>
    <t>Solanum pseudoquina</t>
  </si>
  <si>
    <t>pseudoquina</t>
  </si>
  <si>
    <t>Solanum variabile</t>
  </si>
  <si>
    <t>variabile</t>
  </si>
  <si>
    <t>Styrax ferrugineus</t>
  </si>
  <si>
    <t>Styracaceae</t>
  </si>
  <si>
    <t>Styrax</t>
  </si>
  <si>
    <t>ferrugineus</t>
  </si>
  <si>
    <t>Styrax pohlii</t>
  </si>
  <si>
    <t>pohlii</t>
  </si>
  <si>
    <t>Aegiphila sellowiana</t>
  </si>
  <si>
    <t>Aegiphila</t>
  </si>
  <si>
    <t>Vochysia tucanorum</t>
  </si>
  <si>
    <t>Vochysia</t>
  </si>
  <si>
    <t>tucanorum</t>
  </si>
  <si>
    <t>Lianas</t>
  </si>
  <si>
    <t>Eulemur_macaco</t>
  </si>
  <si>
    <t>Sorindeia madagascariensis</t>
  </si>
  <si>
    <t>Simmen2007</t>
  </si>
  <si>
    <t>Albizia lebbeck</t>
  </si>
  <si>
    <t>lebbeck</t>
  </si>
  <si>
    <t>Anacardium occidentale</t>
  </si>
  <si>
    <t>occidentale</t>
  </si>
  <si>
    <t>Albizia saman</t>
  </si>
  <si>
    <t>Monanthotaxis pilosa</t>
  </si>
  <si>
    <t>Monanthotaxis</t>
  </si>
  <si>
    <t>pilosa</t>
  </si>
  <si>
    <t>Ficus polita</t>
  </si>
  <si>
    <t>polita</t>
  </si>
  <si>
    <t>Chrysophyllum sp. BS 1007</t>
  </si>
  <si>
    <t>Ficus cf. rubra</t>
  </si>
  <si>
    <t>Citrus sp. BS 971</t>
  </si>
  <si>
    <t>Smilax kraussiana</t>
  </si>
  <si>
    <t>kraussiana</t>
  </si>
  <si>
    <t>Landolphia myrtifolia</t>
  </si>
  <si>
    <t>Xanthocercis madagascariensis</t>
  </si>
  <si>
    <t>Xanthocercis</t>
  </si>
  <si>
    <t>Neoschortechinia kingii</t>
  </si>
  <si>
    <t>Neoschortechinia</t>
  </si>
  <si>
    <t>kingii</t>
  </si>
  <si>
    <t>EhlersSmith2013</t>
  </si>
  <si>
    <t>Palaquium cochlearifolium</t>
  </si>
  <si>
    <t>cochlearifolium</t>
  </si>
  <si>
    <t>Mezzetia leptopoda</t>
  </si>
  <si>
    <t>Mezzetia</t>
  </si>
  <si>
    <t>leptopoda</t>
  </si>
  <si>
    <t>Willughbeia sp.</t>
  </si>
  <si>
    <t>Stemonorus cf. scorpiodes</t>
  </si>
  <si>
    <t>Stemonorus</t>
  </si>
  <si>
    <t>Koompassia malaccensis</t>
  </si>
  <si>
    <t>malaccensis</t>
  </si>
  <si>
    <t>Litsea cf. fufo-fusca</t>
  </si>
  <si>
    <t>Horsfieldia crassifolia</t>
  </si>
  <si>
    <t>Horsfieldia</t>
  </si>
  <si>
    <t>Diospyros bantamensis</t>
  </si>
  <si>
    <t>bantamensis</t>
  </si>
  <si>
    <t>Madhuca mottleyana</t>
  </si>
  <si>
    <t>mottleyana</t>
  </si>
  <si>
    <t>Fragraea sp.</t>
  </si>
  <si>
    <t>Fragraea</t>
  </si>
  <si>
    <t>Fibraurea tinctoria</t>
  </si>
  <si>
    <t>Fibraurea</t>
  </si>
  <si>
    <t>Sterculia sp.</t>
  </si>
  <si>
    <t>Palaquium ridleyii</t>
  </si>
  <si>
    <t>ridleyii</t>
  </si>
  <si>
    <t>Dyera lowii</t>
  </si>
  <si>
    <t>Dyera</t>
  </si>
  <si>
    <t>lowii</t>
  </si>
  <si>
    <t>Uncaria sp.</t>
  </si>
  <si>
    <t>Archidendron borneensis</t>
  </si>
  <si>
    <t>Archidendron</t>
  </si>
  <si>
    <t>Adenanthera pavonina</t>
  </si>
  <si>
    <t>Adenanthera</t>
  </si>
  <si>
    <t>pavonina</t>
  </si>
  <si>
    <t>"Pahakung"</t>
  </si>
  <si>
    <t>Parartocarpus venenosus</t>
  </si>
  <si>
    <t>Parartocarpus</t>
  </si>
  <si>
    <t>venenosus</t>
  </si>
  <si>
    <t>Combretocarpus rotundatus</t>
  </si>
  <si>
    <t>Combretocarpus</t>
  </si>
  <si>
    <t>rotundatus</t>
  </si>
  <si>
    <t>Litsea cf. resinosa</t>
  </si>
  <si>
    <t>Licania splendens</t>
  </si>
  <si>
    <t>Britt2002</t>
  </si>
  <si>
    <t>Polyalthia sp.</t>
  </si>
  <si>
    <t>Uvaria acuminata</t>
  </si>
  <si>
    <t>Polyscias sp.</t>
  </si>
  <si>
    <t>Calophyllum sp.</t>
  </si>
  <si>
    <t>Mammea spp.</t>
  </si>
  <si>
    <t>Mammea</t>
  </si>
  <si>
    <t>Onchrocarpus sp.</t>
  </si>
  <si>
    <t>Onchrocarpus</t>
  </si>
  <si>
    <t>Rheedia spp.</t>
  </si>
  <si>
    <t>Symphonia spp.</t>
  </si>
  <si>
    <t>Terminalia ombrophila</t>
  </si>
  <si>
    <t>ombrophila</t>
  </si>
  <si>
    <t>Dillenia triquetra</t>
  </si>
  <si>
    <t>triquetra</t>
  </si>
  <si>
    <t>Uapaca spp.</t>
  </si>
  <si>
    <t>Erythroxylum sp.</t>
  </si>
  <si>
    <t>Cynometra closelii</t>
  </si>
  <si>
    <t>closelii</t>
  </si>
  <si>
    <t>Tisonia sp.</t>
  </si>
  <si>
    <t>Tisonia</t>
  </si>
  <si>
    <t>Aspidostemon spp.</t>
  </si>
  <si>
    <t>Aspidostemon</t>
  </si>
  <si>
    <t>Beilschmiedia sary</t>
  </si>
  <si>
    <t>sary</t>
  </si>
  <si>
    <t>Cryptocarya spp.</t>
  </si>
  <si>
    <t>Ocotea spp.</t>
  </si>
  <si>
    <t>Potameia spp.</t>
  </si>
  <si>
    <t>Potameia</t>
  </si>
  <si>
    <t>Ravensara sp.</t>
  </si>
  <si>
    <t>Ravensara</t>
  </si>
  <si>
    <t>Dichaetanthera sp.</t>
  </si>
  <si>
    <t>Dichaetanthera</t>
  </si>
  <si>
    <t>Memecylon sp.</t>
  </si>
  <si>
    <t>Trophis orientalis</t>
  </si>
  <si>
    <t>Haematodendron glabrum</t>
  </si>
  <si>
    <t>Haematodendron</t>
  </si>
  <si>
    <t>Eugenia sp.1</t>
  </si>
  <si>
    <t>Eugenia sp.2</t>
  </si>
  <si>
    <t>Anisophyllea fallax</t>
  </si>
  <si>
    <t>fallax</t>
  </si>
  <si>
    <t>Cassipourea sp.</t>
  </si>
  <si>
    <t>Gaertnera sp</t>
  </si>
  <si>
    <t>Gaertnera</t>
  </si>
  <si>
    <t>Rothmannia sp.</t>
  </si>
  <si>
    <t>Rothmannia</t>
  </si>
  <si>
    <t>Rhodolaena sp.</t>
  </si>
  <si>
    <t>Sarcolaenaceae</t>
  </si>
  <si>
    <t>Rhodolaena</t>
  </si>
  <si>
    <t>Grewia cuneifolia</t>
  </si>
  <si>
    <t>cuneifolia</t>
  </si>
  <si>
    <t>Actinidia chinensis</t>
  </si>
  <si>
    <t>Liu2013</t>
  </si>
  <si>
    <t>Aralia chinensis</t>
  </si>
  <si>
    <t>Aralia</t>
  </si>
  <si>
    <t>Cerasus szechuanica</t>
  </si>
  <si>
    <t>Cerasus</t>
  </si>
  <si>
    <t>szechuanica</t>
  </si>
  <si>
    <t>Cornus controversa</t>
  </si>
  <si>
    <t>controversa</t>
  </si>
  <si>
    <t>Crataegus hupehensis</t>
  </si>
  <si>
    <t>Crataegus</t>
  </si>
  <si>
    <t>hupehensis</t>
  </si>
  <si>
    <t>Decaisnea fragesii</t>
  </si>
  <si>
    <t>Lardizabalaceae</t>
  </si>
  <si>
    <t>Decaisnea</t>
  </si>
  <si>
    <t>fragesii</t>
  </si>
  <si>
    <t>Euonymus alatus</t>
  </si>
  <si>
    <t>Euonymus</t>
  </si>
  <si>
    <t>alatus</t>
  </si>
  <si>
    <t>Litsea ichangensis</t>
  </si>
  <si>
    <t>ichangensis</t>
  </si>
  <si>
    <t>Malus hupehensis</t>
  </si>
  <si>
    <t>Malus</t>
  </si>
  <si>
    <t>Morus alba</t>
  </si>
  <si>
    <t>Salix wallichiana</t>
  </si>
  <si>
    <t>wallichiana</t>
  </si>
  <si>
    <t>Schisandra glaucescens</t>
  </si>
  <si>
    <t>Sorbus hupehensis</t>
  </si>
  <si>
    <t>Fruticose lichens</t>
  </si>
  <si>
    <t>Ground herbs</t>
  </si>
  <si>
    <t>Insects</t>
  </si>
  <si>
    <t>Hoolock_leuconedys</t>
  </si>
  <si>
    <t>Saurauia polynera</t>
  </si>
  <si>
    <t>polynera</t>
  </si>
  <si>
    <t>GA</t>
  </si>
  <si>
    <t>Fan2013</t>
  </si>
  <si>
    <t>Melodinus khasianus</t>
  </si>
  <si>
    <t>Melodinus</t>
  </si>
  <si>
    <t>khasianus</t>
  </si>
  <si>
    <t>Ilex venulosa</t>
  </si>
  <si>
    <t>venulosa</t>
  </si>
  <si>
    <t>Rhaphidophora decursiva</t>
  </si>
  <si>
    <t>Rhaphidophora</t>
  </si>
  <si>
    <t>decursiva</t>
  </si>
  <si>
    <t>Schefflera minutistellata</t>
  </si>
  <si>
    <t>minutistellata</t>
  </si>
  <si>
    <t>Zehneria maysorensis</t>
  </si>
  <si>
    <t>Zehneria</t>
  </si>
  <si>
    <t>maysorensis</t>
  </si>
  <si>
    <t>Elaeocarpus japonicus</t>
  </si>
  <si>
    <t>japonicus</t>
  </si>
  <si>
    <t>Elaeocarpus boreali</t>
  </si>
  <si>
    <t>boreali</t>
  </si>
  <si>
    <t>Vaccinium duclouxii</t>
  </si>
  <si>
    <t>Vaccinium</t>
  </si>
  <si>
    <t>duclouxii</t>
  </si>
  <si>
    <t>Lithocarpus petelotii</t>
  </si>
  <si>
    <t>petelotii</t>
  </si>
  <si>
    <t>Castanopsis hystrix</t>
  </si>
  <si>
    <t>hystrix</t>
  </si>
  <si>
    <t>Lysionotus wilsonii</t>
  </si>
  <si>
    <t>Gesneriaceae</t>
  </si>
  <si>
    <t>Lysionotus</t>
  </si>
  <si>
    <t>wilsonii</t>
  </si>
  <si>
    <t>Aeschynanthus acuminatus</t>
  </si>
  <si>
    <t>Aeschynanthus</t>
  </si>
  <si>
    <t>Engelhardtia spicata</t>
  </si>
  <si>
    <t>Engelhardtia</t>
  </si>
  <si>
    <t>spicata</t>
  </si>
  <si>
    <t>Holboellia latifolia</t>
  </si>
  <si>
    <t>Holboellia</t>
  </si>
  <si>
    <t>Neolitsea lunglingensis</t>
  </si>
  <si>
    <t>lunglingensis</t>
  </si>
  <si>
    <t>Lindera foveolata</t>
  </si>
  <si>
    <t>foveolata</t>
  </si>
  <si>
    <t>Smilax lunglingensis</t>
  </si>
  <si>
    <t>Scurrula philippensis</t>
  </si>
  <si>
    <t>Scurrula</t>
  </si>
  <si>
    <t>Cyclea polypetala</t>
  </si>
  <si>
    <t>Cyclea</t>
  </si>
  <si>
    <t>polypetala</t>
  </si>
  <si>
    <t>Stephania japonica</t>
  </si>
  <si>
    <t>Stephania</t>
  </si>
  <si>
    <t>Embelia procumbens</t>
  </si>
  <si>
    <t>procumbens</t>
  </si>
  <si>
    <t>Embelia floribunda</t>
  </si>
  <si>
    <t>Nyssa javanica</t>
  </si>
  <si>
    <t>Nyssa</t>
  </si>
  <si>
    <t>Otochilus porrectus</t>
  </si>
  <si>
    <t>Otochilus</t>
  </si>
  <si>
    <t>porrectus</t>
  </si>
  <si>
    <t>Polygonum chinense</t>
  </si>
  <si>
    <t>Polygonum</t>
  </si>
  <si>
    <t>Lepidogrammitis rostrata</t>
  </si>
  <si>
    <t>Lepidogrammitis</t>
  </si>
  <si>
    <t>Rubus xanthoneurus</t>
  </si>
  <si>
    <t>xanthoneurus</t>
  </si>
  <si>
    <t>Cerasus trichostoma</t>
  </si>
  <si>
    <t>trichostoma</t>
  </si>
  <si>
    <t>Rosa soulieana</t>
  </si>
  <si>
    <t>soulieana</t>
  </si>
  <si>
    <t>Aidia cochinchinensis</t>
  </si>
  <si>
    <t>Aidia</t>
  </si>
  <si>
    <t>Evodia fargesii</t>
  </si>
  <si>
    <t>Evodia</t>
  </si>
  <si>
    <t>fargesii</t>
  </si>
  <si>
    <t>Toddalia asiatica</t>
  </si>
  <si>
    <t>Toddalia</t>
  </si>
  <si>
    <t>Schisandra micrantha</t>
  </si>
  <si>
    <t>Schisandra propinqua</t>
  </si>
  <si>
    <t>propinqua</t>
  </si>
  <si>
    <t>Turpinia macrosperma</t>
  </si>
  <si>
    <t>Turpinia</t>
  </si>
  <si>
    <t>Sterculia principis</t>
  </si>
  <si>
    <t>principis</t>
  </si>
  <si>
    <t>Schima khasiana</t>
  </si>
  <si>
    <t>Schima</t>
  </si>
  <si>
    <t>khasiana</t>
  </si>
  <si>
    <t>Eurya pseudocerasifera</t>
  </si>
  <si>
    <t>pseudocerasifera</t>
  </si>
  <si>
    <t>Tetrastigma delavayi</t>
  </si>
  <si>
    <t>Unidentified 1</t>
  </si>
  <si>
    <t>Unidentified 2</t>
  </si>
  <si>
    <t>Unidentified 3</t>
  </si>
  <si>
    <t>Unidentified 4</t>
  </si>
  <si>
    <t>B</t>
  </si>
  <si>
    <t>Elaeocarpus duclouxii</t>
  </si>
  <si>
    <t>Litsea chinpingensis</t>
  </si>
  <si>
    <t>chinpingensis</t>
  </si>
  <si>
    <t>Sorbus ferruginea</t>
  </si>
  <si>
    <t>Parastyrax lacei</t>
  </si>
  <si>
    <t>Parastyrax</t>
  </si>
  <si>
    <t>lacei</t>
  </si>
  <si>
    <t>Callicebus_coimbrai</t>
  </si>
  <si>
    <t>Souza-Alves2011</t>
  </si>
  <si>
    <t>Xylopia frutescens</t>
  </si>
  <si>
    <t>Annona exailda</t>
  </si>
  <si>
    <t>exailda</t>
  </si>
  <si>
    <t>Apuleia leiocarpa</t>
  </si>
  <si>
    <t>Apuleia</t>
  </si>
  <si>
    <t>leiocarpa</t>
  </si>
  <si>
    <t>Licania littoralis</t>
  </si>
  <si>
    <t>Licania tomentosa</t>
  </si>
  <si>
    <t>Bauhinia acuruana</t>
  </si>
  <si>
    <t>acuruana</t>
  </si>
  <si>
    <t>Poecilanthe parviflora</t>
  </si>
  <si>
    <t>Poecilanthe</t>
  </si>
  <si>
    <t>Machaerium cf. dolbergia</t>
  </si>
  <si>
    <t>Eschweilera ovata</t>
  </si>
  <si>
    <t>Miconia prasina</t>
  </si>
  <si>
    <t>prasina</t>
  </si>
  <si>
    <t>Myrcia sp.</t>
  </si>
  <si>
    <t>Myrcia falax</t>
  </si>
  <si>
    <t>falax</t>
  </si>
  <si>
    <t>Myrtaceae sp. 1</t>
  </si>
  <si>
    <t>Myrtaceae sp. 2</t>
  </si>
  <si>
    <t>Myrtaceae sp. 3</t>
  </si>
  <si>
    <t>Myrtaceae sp.4</t>
  </si>
  <si>
    <t>Guapira noxia</t>
  </si>
  <si>
    <t>noxia</t>
  </si>
  <si>
    <t>Passiflora contracta</t>
  </si>
  <si>
    <t>contracta</t>
  </si>
  <si>
    <t>Guettarda cf. platyphylla</t>
  </si>
  <si>
    <t>Manilkara sp.</t>
  </si>
  <si>
    <t>Micropholis compta</t>
  </si>
  <si>
    <t>compta</t>
  </si>
  <si>
    <t>Micropholis sp.</t>
  </si>
  <si>
    <t>Pouteria caimito</t>
  </si>
  <si>
    <t>caimito</t>
  </si>
  <si>
    <t>Pouteria oblanceolata</t>
  </si>
  <si>
    <t>oblanceolata</t>
  </si>
  <si>
    <t>Smilax sp.</t>
  </si>
  <si>
    <t>Cecropia pachystachya</t>
  </si>
  <si>
    <t>pachystachya</t>
  </si>
  <si>
    <t>Sp.2</t>
  </si>
  <si>
    <t>Sp.3</t>
  </si>
  <si>
    <t>Sp.4</t>
  </si>
  <si>
    <t>Sp.6</t>
  </si>
  <si>
    <t>Sp.7</t>
  </si>
  <si>
    <t>Sp.8</t>
  </si>
  <si>
    <t>Sp.9</t>
  </si>
  <si>
    <t>Sp.10</t>
  </si>
  <si>
    <t>Sp.11</t>
  </si>
  <si>
    <t>Huang2008</t>
  </si>
  <si>
    <t>Litsea gluttinosa</t>
  </si>
  <si>
    <t>gluttinosa</t>
  </si>
  <si>
    <t>Chukrasia cinerascens</t>
  </si>
  <si>
    <t>Chukrasia</t>
  </si>
  <si>
    <t>Annona glabra</t>
  </si>
  <si>
    <t>Desmos cochinchinensis</t>
  </si>
  <si>
    <t>Desmos</t>
  </si>
  <si>
    <t>Ficus lacor</t>
  </si>
  <si>
    <t>lacor</t>
  </si>
  <si>
    <t>Cercopithecus_sabaeus</t>
  </si>
  <si>
    <t>Chlorocebus_sabaeus</t>
  </si>
  <si>
    <t>Pterocarpus erinaceus</t>
  </si>
  <si>
    <t>erinaceus</t>
  </si>
  <si>
    <t>Harrison1984</t>
  </si>
  <si>
    <t>Ficus umbellata</t>
  </si>
  <si>
    <t>umbellata</t>
  </si>
  <si>
    <t>Landolphia heudelotii</t>
  </si>
  <si>
    <t>heudelotii</t>
  </si>
  <si>
    <t>Nauclea latifolia</t>
  </si>
  <si>
    <t>Cyanotis lanata</t>
  </si>
  <si>
    <t>Cyanotis</t>
  </si>
  <si>
    <t>lanata</t>
  </si>
  <si>
    <t>Lannea acida</t>
  </si>
  <si>
    <t>acida</t>
  </si>
  <si>
    <t>Lannea microcarpa</t>
  </si>
  <si>
    <t>Sorindeia juglandifolia</t>
  </si>
  <si>
    <t>juglandifolia</t>
  </si>
  <si>
    <t>Olyra latifolia</t>
  </si>
  <si>
    <t>Olyra</t>
  </si>
  <si>
    <t>Ziziphus mauritiana</t>
  </si>
  <si>
    <t>mauritiana</t>
  </si>
  <si>
    <t>Ficus lecardii</t>
  </si>
  <si>
    <t>lecardii</t>
  </si>
  <si>
    <t>Adansonia digitata</t>
  </si>
  <si>
    <t>Adansonia</t>
  </si>
  <si>
    <t>digitata</t>
  </si>
  <si>
    <t>Cassia sp.</t>
  </si>
  <si>
    <t>Combretum tormentosum</t>
  </si>
  <si>
    <t>tormentosum</t>
  </si>
  <si>
    <t>Vitex madiensis</t>
  </si>
  <si>
    <t>madiensis</t>
  </si>
  <si>
    <t>Unknown A</t>
  </si>
  <si>
    <t>Pterocarpus lucens</t>
  </si>
  <si>
    <t>lucens</t>
  </si>
  <si>
    <t>Ziziphus mucronata</t>
  </si>
  <si>
    <t>mucronata</t>
  </si>
  <si>
    <t>Cissus populnea</t>
  </si>
  <si>
    <t>Grewia lasodiscus</t>
  </si>
  <si>
    <t>lasodiscus</t>
  </si>
  <si>
    <t>Ficus vogelii</t>
  </si>
  <si>
    <t>vogelii</t>
  </si>
  <si>
    <t>Lophira alata</t>
  </si>
  <si>
    <t>Lophira</t>
  </si>
  <si>
    <t>Boscia angustifolia</t>
  </si>
  <si>
    <t>Boscia</t>
  </si>
  <si>
    <t>Icacina senegalensis</t>
  </si>
  <si>
    <t>Icacina</t>
  </si>
  <si>
    <t>Bombax costatum</t>
  </si>
  <si>
    <t>Bombax</t>
  </si>
  <si>
    <t>costatum</t>
  </si>
  <si>
    <t>Morinda geminata</t>
  </si>
  <si>
    <t>geminata</t>
  </si>
  <si>
    <t>Cassia sieberiana</t>
  </si>
  <si>
    <t>sieberiana</t>
  </si>
  <si>
    <t>Khaya senegalensis</t>
  </si>
  <si>
    <t>Khaya</t>
  </si>
  <si>
    <t>Oxytenanthera abyssinica</t>
  </si>
  <si>
    <t>Oxytenanthera</t>
  </si>
  <si>
    <t>Raphia sudanica</t>
  </si>
  <si>
    <t>Raphia</t>
  </si>
  <si>
    <t>sudanica</t>
  </si>
  <si>
    <t>Opilia celtidifolia</t>
  </si>
  <si>
    <t>Opilia</t>
  </si>
  <si>
    <t>celtidifolia</t>
  </si>
  <si>
    <t>Cordyla pinnata</t>
  </si>
  <si>
    <t>Cordyla</t>
  </si>
  <si>
    <t>Paullinia pinnata</t>
  </si>
  <si>
    <t>Diospyros ferrea</t>
  </si>
  <si>
    <t>Manilkara multinervis</t>
  </si>
  <si>
    <t>multinervis</t>
  </si>
  <si>
    <t>(Invertebrates)</t>
  </si>
  <si>
    <t>Herbs</t>
  </si>
  <si>
    <t>Grasses</t>
  </si>
  <si>
    <t>Cercocebus_torquatus_torquatus</t>
  </si>
  <si>
    <t>Cercocebus_torquatus</t>
  </si>
  <si>
    <t>Grewia coriacea</t>
  </si>
  <si>
    <t>Mitani1989</t>
  </si>
  <si>
    <t>Anthonotha cf. cladantha</t>
  </si>
  <si>
    <t>Sacoglottis gabonenis</t>
  </si>
  <si>
    <t>Humiriaceae</t>
  </si>
  <si>
    <t>Sacoglottis</t>
  </si>
  <si>
    <t>gabonenis</t>
  </si>
  <si>
    <t>Scorodophloeus zenkeri</t>
  </si>
  <si>
    <t>Scorodophloeus</t>
  </si>
  <si>
    <t>zenkeri</t>
  </si>
  <si>
    <t>cf. Khaya ivorensis</t>
  </si>
  <si>
    <t>Aulacocalyx cf. caudata</t>
  </si>
  <si>
    <t xml:space="preserve">Hexalobus cf. bussei </t>
  </si>
  <si>
    <t>Hexalobus</t>
  </si>
  <si>
    <t>Mucuna flagellipes</t>
  </si>
  <si>
    <t>Mucuna</t>
  </si>
  <si>
    <t>flagellipes</t>
  </si>
  <si>
    <t>Deidamia clematoidea</t>
  </si>
  <si>
    <t>Deidamia</t>
  </si>
  <si>
    <t>clematoidea</t>
  </si>
  <si>
    <t>Cissus dinklagei</t>
  </si>
  <si>
    <t>Staudtia stipitata</t>
  </si>
  <si>
    <t>Staudtia</t>
  </si>
  <si>
    <t>stipitata</t>
  </si>
  <si>
    <t>Cola (Ingonia) digitata</t>
  </si>
  <si>
    <t>Xylopia quinstasii</t>
  </si>
  <si>
    <t>quinstasii</t>
  </si>
  <si>
    <t>Uapaca staudtii</t>
  </si>
  <si>
    <t>staudtii</t>
  </si>
  <si>
    <t>Coelocaryon preusii</t>
  </si>
  <si>
    <t>Coelocaryon</t>
  </si>
  <si>
    <t>preusii</t>
  </si>
  <si>
    <t xml:space="preserve">Caloncoba cf. glauca </t>
  </si>
  <si>
    <t>Caloncoba</t>
  </si>
  <si>
    <t>Santiria trimera</t>
  </si>
  <si>
    <t>trimera</t>
  </si>
  <si>
    <t>Others</t>
  </si>
  <si>
    <t>Chiropotes_sagulatus</t>
  </si>
  <si>
    <t>Manilkara bidentata</t>
  </si>
  <si>
    <t>bidentata</t>
  </si>
  <si>
    <t>Shaffer2013</t>
  </si>
  <si>
    <t>Swartzia leiocalycina</t>
  </si>
  <si>
    <t>leiocalycina</t>
  </si>
  <si>
    <t>Prieurella spp.</t>
  </si>
  <si>
    <t>Geissospermum sericeum</t>
  </si>
  <si>
    <t>Geissospermum</t>
  </si>
  <si>
    <t>sericeum</t>
  </si>
  <si>
    <t>Licania densiflora</t>
  </si>
  <si>
    <t>densiflora</t>
  </si>
  <si>
    <t>Eschweilera sagotiana</t>
  </si>
  <si>
    <t>sagotiana</t>
  </si>
  <si>
    <t>Brosimum parinarioides</t>
  </si>
  <si>
    <t>parinarioides</t>
  </si>
  <si>
    <t>Pourouma guianensis</t>
  </si>
  <si>
    <t>Eschweilera corrugata</t>
  </si>
  <si>
    <t>Mora excelsa</t>
  </si>
  <si>
    <t>Mora</t>
  </si>
  <si>
    <t>Psidium spp.</t>
  </si>
  <si>
    <t>Eschweilera decolorans</t>
  </si>
  <si>
    <t>decolorans</t>
  </si>
  <si>
    <t>Couratari guianensis</t>
  </si>
  <si>
    <t>Couratari</t>
  </si>
  <si>
    <t>Licania alba</t>
  </si>
  <si>
    <t>Pouteria speciosa</t>
  </si>
  <si>
    <t>Inga cinnamonea</t>
  </si>
  <si>
    <t>cinnamonea</t>
  </si>
  <si>
    <t>Attalea regia</t>
  </si>
  <si>
    <t>Attalea</t>
  </si>
  <si>
    <t>Brosimum rubescens</t>
  </si>
  <si>
    <t>Sclerolobium guianense</t>
  </si>
  <si>
    <t>Sclerolobium</t>
  </si>
  <si>
    <t>Licania majuscula</t>
  </si>
  <si>
    <t>majuscula</t>
  </si>
  <si>
    <t>Moutabea guianensis</t>
  </si>
  <si>
    <t>Moutabea</t>
  </si>
  <si>
    <t>Cercopithecus_mitis_boutourlinii</t>
  </si>
  <si>
    <t>Fragment Group</t>
  </si>
  <si>
    <t>Tesfaye2013</t>
  </si>
  <si>
    <t>Ilex mitis</t>
  </si>
  <si>
    <t>mitis</t>
  </si>
  <si>
    <t>Triticum aestivum</t>
  </si>
  <si>
    <t>Triticum</t>
  </si>
  <si>
    <t>aestivum</t>
  </si>
  <si>
    <t>Brucea antidysentrica</t>
  </si>
  <si>
    <t>Brucea</t>
  </si>
  <si>
    <t>antidysentrica</t>
  </si>
  <si>
    <t>Pentas lanceolata</t>
  </si>
  <si>
    <t>Pentas</t>
  </si>
  <si>
    <t>Rhynchosia resinosa</t>
  </si>
  <si>
    <t>resinosa</t>
  </si>
  <si>
    <t>Olinia rochetiana</t>
  </si>
  <si>
    <t>Penaeaceae</t>
  </si>
  <si>
    <t>Olinia</t>
  </si>
  <si>
    <t>rochetiana</t>
  </si>
  <si>
    <t>Plectranthus garckeanus</t>
  </si>
  <si>
    <t>Plectranthus</t>
  </si>
  <si>
    <t>garckeanus</t>
  </si>
  <si>
    <t>Drynaria volkensii</t>
  </si>
  <si>
    <t>Drynaria</t>
  </si>
  <si>
    <t>Hordeum vulgare</t>
  </si>
  <si>
    <t>Hordeum</t>
  </si>
  <si>
    <t>vulgare</t>
  </si>
  <si>
    <t>Lactuca paradoxa</t>
  </si>
  <si>
    <t>Lactuca</t>
  </si>
  <si>
    <t>Urera hypselodendron</t>
  </si>
  <si>
    <t>hypselodendron</t>
  </si>
  <si>
    <t>Plectranthus glandulosus</t>
  </si>
  <si>
    <t>glandulosus</t>
  </si>
  <si>
    <t>Discopodium penninervium</t>
  </si>
  <si>
    <t>Discopodium</t>
  </si>
  <si>
    <t>penninervium</t>
  </si>
  <si>
    <t>Oliverella hildebrandtii</t>
  </si>
  <si>
    <t>Oliverella</t>
  </si>
  <si>
    <t>hildebrandtii</t>
  </si>
  <si>
    <t>Bothriocline schimperi</t>
  </si>
  <si>
    <t>Bothriocline</t>
  </si>
  <si>
    <t>Ekebergia capensis</t>
  </si>
  <si>
    <t>Ekebergia</t>
  </si>
  <si>
    <t>Cyphostemma adenanthum</t>
  </si>
  <si>
    <t>adenanthum</t>
  </si>
  <si>
    <t>Impatiens rothii</t>
  </si>
  <si>
    <t>rothii</t>
  </si>
  <si>
    <t>Croton macrostachys</t>
  </si>
  <si>
    <t>macrostachys</t>
  </si>
  <si>
    <t>Schefflera abyssinica</t>
  </si>
  <si>
    <t>Galium spurium</t>
  </si>
  <si>
    <t>spurium</t>
  </si>
  <si>
    <t>Zehneria scabra</t>
  </si>
  <si>
    <t>Bersama abyssinica</t>
  </si>
  <si>
    <t>Melianthaceae</t>
  </si>
  <si>
    <t>Bersama</t>
  </si>
  <si>
    <t>Rytigynia neglecta</t>
  </si>
  <si>
    <t>Rytigynia</t>
  </si>
  <si>
    <t>neglecta</t>
  </si>
  <si>
    <t>Ensete ventricosum</t>
  </si>
  <si>
    <t>ventricosum</t>
  </si>
  <si>
    <t>Clematis hirsute</t>
  </si>
  <si>
    <t>Ranunculaceae</t>
  </si>
  <si>
    <t>Clematis</t>
  </si>
  <si>
    <t>hirsute</t>
  </si>
  <si>
    <t>Galliniera coffeoides</t>
  </si>
  <si>
    <t>Galliniera</t>
  </si>
  <si>
    <t>coffeoides</t>
  </si>
  <si>
    <t>Forest Group</t>
  </si>
  <si>
    <t>Landolphia buchananii</t>
  </si>
  <si>
    <t>Periploca linearifolia</t>
  </si>
  <si>
    <t>Periploca</t>
  </si>
  <si>
    <t>linearifolia</t>
  </si>
  <si>
    <t>Semnopithecus_entellus_thersites</t>
  </si>
  <si>
    <t>Drypetes sepiaria</t>
  </si>
  <si>
    <t>sepiaria</t>
  </si>
  <si>
    <t>S.entellus group A</t>
  </si>
  <si>
    <t>Vandercone2012</t>
  </si>
  <si>
    <t>Mischodon zeylanicus</t>
  </si>
  <si>
    <t>Picrodendraceae</t>
  </si>
  <si>
    <t>Mischodon</t>
  </si>
  <si>
    <t>zeylanicus</t>
  </si>
  <si>
    <t>Tetrameles nudiflora</t>
  </si>
  <si>
    <t>Tetramelaceae</t>
  </si>
  <si>
    <t>Tetrameles</t>
  </si>
  <si>
    <t>nudiflora</t>
  </si>
  <si>
    <t>Holoptelea integrifolia</t>
  </si>
  <si>
    <t>Holoptelea</t>
  </si>
  <si>
    <t>Grewia rothii</t>
  </si>
  <si>
    <t>Vitex altissima</t>
  </si>
  <si>
    <t>Hydnocarpus venenata</t>
  </si>
  <si>
    <t>venenata</t>
  </si>
  <si>
    <t>Wrightia angustifolia</t>
  </si>
  <si>
    <t>Manilkara hexandra</t>
  </si>
  <si>
    <t>hexandra</t>
  </si>
  <si>
    <t>Lepisanthes senagalensis</t>
  </si>
  <si>
    <t>senagalensis</t>
  </si>
  <si>
    <t>Diospyros oocarpa</t>
  </si>
  <si>
    <t>oocarpa</t>
  </si>
  <si>
    <t>Combretum ovalifolia</t>
  </si>
  <si>
    <t>Lannea coromandelica</t>
  </si>
  <si>
    <t>coromandelica</t>
  </si>
  <si>
    <t>Dialium ovoideum</t>
  </si>
  <si>
    <t>ovoideum</t>
  </si>
  <si>
    <t>Diospyros ebenum</t>
  </si>
  <si>
    <t>ebenum</t>
  </si>
  <si>
    <t>Glycosmis pentaphylla</t>
  </si>
  <si>
    <t>Glycosmis</t>
  </si>
  <si>
    <t>Commiphora caudata</t>
  </si>
  <si>
    <t>caudata</t>
  </si>
  <si>
    <t>Unidentified liana</t>
  </si>
  <si>
    <t>S.entellus group B</t>
  </si>
  <si>
    <t>Pterospermum suberifolium</t>
  </si>
  <si>
    <t>suberifolium</t>
  </si>
  <si>
    <t>Premna procumbens</t>
  </si>
  <si>
    <t>Entada pusaetha</t>
  </si>
  <si>
    <t>Entada</t>
  </si>
  <si>
    <t>pusaetha</t>
  </si>
  <si>
    <t>Ficus amplissima</t>
  </si>
  <si>
    <t>amplissima</t>
  </si>
  <si>
    <t>Pterygota thwaitesii</t>
  </si>
  <si>
    <t>thwaitesii</t>
  </si>
  <si>
    <t>Mallotus eriocarpus</t>
  </si>
  <si>
    <t>eriocarpus</t>
  </si>
  <si>
    <t>Trachypithecus_vetulus_philbricki</t>
  </si>
  <si>
    <t>Ficus arnottiana</t>
  </si>
  <si>
    <t>arnottiana</t>
  </si>
  <si>
    <t>Opilia amentacea</t>
  </si>
  <si>
    <t>Tricalysia dalzelli</t>
  </si>
  <si>
    <t>dalzelli</t>
  </si>
  <si>
    <t>Memecylon sylvaticum</t>
  </si>
  <si>
    <t>sylvaticum</t>
  </si>
  <si>
    <t>Xylopia nigricans</t>
  </si>
  <si>
    <t>nigricans</t>
  </si>
  <si>
    <t>Trachypithecus_delacouri</t>
  </si>
  <si>
    <t>Workman2010</t>
  </si>
  <si>
    <t>Wrightia macrocarpa</t>
  </si>
  <si>
    <t>Alangium kurzii</t>
  </si>
  <si>
    <t>kurzii</t>
  </si>
  <si>
    <t>Alchornea tiliaefolia</t>
  </si>
  <si>
    <t>tiliaefolia</t>
  </si>
  <si>
    <t>Derris tonkinensis</t>
  </si>
  <si>
    <t>Ipomoea bonii</t>
  </si>
  <si>
    <t>bonii</t>
  </si>
  <si>
    <t>Linociera verticillata</t>
  </si>
  <si>
    <t>verticillata</t>
  </si>
  <si>
    <t>Diospyros mollis</t>
  </si>
  <si>
    <t>Gardenia tonkinensis</t>
  </si>
  <si>
    <t>Gardenia</t>
  </si>
  <si>
    <t>Mallotus philippensis</t>
  </si>
  <si>
    <t>Bridelia retusa</t>
  </si>
  <si>
    <t>Debregeasia squamata</t>
  </si>
  <si>
    <t>squamata</t>
  </si>
  <si>
    <t>Hiptage lucida</t>
  </si>
  <si>
    <t>Hiptage</t>
  </si>
  <si>
    <t>Stephania rotunda</t>
  </si>
  <si>
    <t>rotunda</t>
  </si>
  <si>
    <t>Papio_cynocephalus</t>
  </si>
  <si>
    <t>Bentley-Condit2009</t>
  </si>
  <si>
    <t>Soriendia madagascariensis</t>
  </si>
  <si>
    <t>Soriendia</t>
  </si>
  <si>
    <t>Saba comorensis</t>
  </si>
  <si>
    <t>comorensis</t>
  </si>
  <si>
    <t>Cordia sinensis</t>
  </si>
  <si>
    <t>Terminalia spinosa</t>
  </si>
  <si>
    <t>Cyperus digitatus</t>
  </si>
  <si>
    <t>digitatus</t>
  </si>
  <si>
    <t>Phyllanthus maderaspatensis</t>
  </si>
  <si>
    <t>maderaspatensis</t>
  </si>
  <si>
    <t>Securingea virosa</t>
  </si>
  <si>
    <t>Securingea</t>
  </si>
  <si>
    <t>Tragia furialis</t>
  </si>
  <si>
    <t>Tragia</t>
  </si>
  <si>
    <t>furialis</t>
  </si>
  <si>
    <t>Indigofera colutea</t>
  </si>
  <si>
    <t>Indigofera</t>
  </si>
  <si>
    <t>colutea</t>
  </si>
  <si>
    <t>Tephrosia pumile</t>
  </si>
  <si>
    <t>pumile</t>
  </si>
  <si>
    <t>Oncoba spinosa</t>
  </si>
  <si>
    <t>Oncoba</t>
  </si>
  <si>
    <t>Brachiaria leucacrantha</t>
  </si>
  <si>
    <t>leucacrantha</t>
  </si>
  <si>
    <t>Brachiaria pubifolia</t>
  </si>
  <si>
    <t>pubifolia</t>
  </si>
  <si>
    <t>Ficus sycomorous</t>
  </si>
  <si>
    <t>sycomorous</t>
  </si>
  <si>
    <t>Jasminum fluminense</t>
  </si>
  <si>
    <t>fluminense</t>
  </si>
  <si>
    <t>Hyphaene compressa</t>
  </si>
  <si>
    <t>compressa</t>
  </si>
  <si>
    <t>Cenchrus ciliaris</t>
  </si>
  <si>
    <t>Cenchrus</t>
  </si>
  <si>
    <t>ciliaris</t>
  </si>
  <si>
    <t>Cynodon dactylon</t>
  </si>
  <si>
    <t>Cynodon</t>
  </si>
  <si>
    <t>dactylon</t>
  </si>
  <si>
    <t>Digitaria milanjiana</t>
  </si>
  <si>
    <t>Digitaria</t>
  </si>
  <si>
    <t>milanjiana</t>
  </si>
  <si>
    <t>Sporobolus helvolus</t>
  </si>
  <si>
    <t>helvolus</t>
  </si>
  <si>
    <t>Talinum portulacifolium</t>
  </si>
  <si>
    <t>Talinaceae</t>
  </si>
  <si>
    <t>Talinum</t>
  </si>
  <si>
    <t>portulacifolium</t>
  </si>
  <si>
    <t>Pavetta sphaerobotrys</t>
  </si>
  <si>
    <t>Pavetta</t>
  </si>
  <si>
    <t>sphaerobotrys</t>
  </si>
  <si>
    <t>Polysphaeria multiflora</t>
  </si>
  <si>
    <t>Polysphaeria</t>
  </si>
  <si>
    <t>multiflora</t>
  </si>
  <si>
    <t>Dobera glabra</t>
  </si>
  <si>
    <t>Dobera</t>
  </si>
  <si>
    <t>Lecaniodiscus fraxinifolius</t>
  </si>
  <si>
    <t>Lecaniodiscus</t>
  </si>
  <si>
    <t>fraxinfolius</t>
  </si>
  <si>
    <t>Manilkara mochosia</t>
  </si>
  <si>
    <t>mochosia</t>
  </si>
  <si>
    <t>Mimusops fruticosa</t>
  </si>
  <si>
    <t>Grewia trichocarpa</t>
  </si>
  <si>
    <t>Rinorea eliptica</t>
  </si>
  <si>
    <t>eliptica</t>
  </si>
  <si>
    <t>Tricus (sp?)</t>
  </si>
  <si>
    <t>Pongi buds (sp?)</t>
  </si>
  <si>
    <t>flower_buds</t>
  </si>
  <si>
    <t>Unidentified corms</t>
  </si>
  <si>
    <t>Unidentified grasses/herbs</t>
  </si>
  <si>
    <t>Unidentified gum</t>
  </si>
  <si>
    <t>Unidentfied leaves</t>
  </si>
  <si>
    <t>Unidentified seeds</t>
  </si>
  <si>
    <t>Waterlily (sp?)</t>
  </si>
  <si>
    <t>tubers</t>
  </si>
  <si>
    <t>Avahi_meridionalis</t>
  </si>
  <si>
    <t>Cynometra cloiselii</t>
  </si>
  <si>
    <t>cloiselii</t>
  </si>
  <si>
    <t>Norscia2012</t>
  </si>
  <si>
    <t>Plectronia densiflora</t>
  </si>
  <si>
    <t>Plectronia</t>
  </si>
  <si>
    <t>Ocotea sp.</t>
  </si>
  <si>
    <t xml:space="preserve">Asteropeia multiflora </t>
  </si>
  <si>
    <t>Asteropeiaceae</t>
  </si>
  <si>
    <t>Asteropeia</t>
  </si>
  <si>
    <t>Apodytes sp.</t>
  </si>
  <si>
    <t>Bosqueia sp.</t>
  </si>
  <si>
    <t>Fandrianakanga</t>
  </si>
  <si>
    <t>Intsia bijuga</t>
  </si>
  <si>
    <t>bijuga</t>
  </si>
  <si>
    <t>Brexia sp.</t>
  </si>
  <si>
    <t>Brexia</t>
  </si>
  <si>
    <t>Nato</t>
  </si>
  <si>
    <t>Tambourissa purpurea</t>
  </si>
  <si>
    <t>Monimiaceae</t>
  </si>
  <si>
    <t>Tambourissa</t>
  </si>
  <si>
    <t>purpurea</t>
  </si>
  <si>
    <t>Scolopia sp.</t>
  </si>
  <si>
    <t>Scolopia</t>
  </si>
  <si>
    <t>Noronhia cf ovalifolia</t>
  </si>
  <si>
    <t>Elaeodendron sp.</t>
  </si>
  <si>
    <t>Elaeodendron</t>
  </si>
  <si>
    <t>Sarvotaka</t>
  </si>
  <si>
    <t>Brochoneura acumineata</t>
  </si>
  <si>
    <t>Brochoneura</t>
  </si>
  <si>
    <t>acumineata</t>
  </si>
  <si>
    <t>Dracaena reflexa</t>
  </si>
  <si>
    <t>Asparagaceae</t>
  </si>
  <si>
    <t>Dracaena</t>
  </si>
  <si>
    <t>reflexa</t>
  </si>
  <si>
    <t>Bembicia uniflora</t>
  </si>
  <si>
    <t>Bembicia</t>
  </si>
  <si>
    <t>uniflora</t>
  </si>
  <si>
    <t>Coffea somersonii</t>
  </si>
  <si>
    <t>Coffea</t>
  </si>
  <si>
    <t>somersonii</t>
  </si>
  <si>
    <t>Blotia mimosoides</t>
  </si>
  <si>
    <t>Blotia</t>
  </si>
  <si>
    <t>mimosoides</t>
  </si>
  <si>
    <t>Sarihapaly</t>
  </si>
  <si>
    <t>Varongy</t>
  </si>
  <si>
    <t>Tina thouarsiana</t>
  </si>
  <si>
    <t>Tina</t>
  </si>
  <si>
    <t>thouarsiana</t>
  </si>
  <si>
    <t>Cinnamosma madagascariensis</t>
  </si>
  <si>
    <t>Cinnamosma</t>
  </si>
  <si>
    <t>Rhus thouarsii</t>
  </si>
  <si>
    <t>Homalium sp. 1</t>
  </si>
  <si>
    <t>Homalium</t>
  </si>
  <si>
    <t>Tsarihafotra</t>
  </si>
  <si>
    <t>Potameia sp.</t>
  </si>
  <si>
    <t>Leptolaena sp.</t>
  </si>
  <si>
    <t>Leptolaena</t>
  </si>
  <si>
    <t>Ludia sp.</t>
  </si>
  <si>
    <t>Ludia</t>
  </si>
  <si>
    <t>Campylospermum obtusifolium</t>
  </si>
  <si>
    <t>Campylospermum</t>
  </si>
  <si>
    <t>obtusifolium</t>
  </si>
  <si>
    <t>Beilschmiedia madagascariensis</t>
  </si>
  <si>
    <t>Syzygium sp.</t>
  </si>
  <si>
    <t>Homalium albiflorum</t>
  </si>
  <si>
    <t>albiflorum</t>
  </si>
  <si>
    <t>Dycoryphe sp.</t>
  </si>
  <si>
    <t>Dycoryphe</t>
  </si>
  <si>
    <t>Homalium sp. 2</t>
  </si>
  <si>
    <t>Canarium boivinii</t>
  </si>
  <si>
    <t>boivinii</t>
  </si>
  <si>
    <t>Rothmannia mandenensis</t>
  </si>
  <si>
    <t>mandenensis</t>
  </si>
  <si>
    <t>Asteropeia micraster</t>
  </si>
  <si>
    <t>micraster</t>
  </si>
  <si>
    <t>Aloe spp.</t>
  </si>
  <si>
    <t>Xanthorrhoeaceae</t>
  </si>
  <si>
    <t>Aloe</t>
  </si>
  <si>
    <t>Sarcostemma</t>
  </si>
  <si>
    <t>Heliotropium strigosum</t>
  </si>
  <si>
    <t>Heliotropium</t>
  </si>
  <si>
    <t>strigosum</t>
  </si>
  <si>
    <t>Acacia nilotica</t>
  </si>
  <si>
    <t>nilotica</t>
  </si>
  <si>
    <t>Chrysopogon plumulosus</t>
  </si>
  <si>
    <t>Chrysopogon</t>
  </si>
  <si>
    <t>plumulosus</t>
  </si>
  <si>
    <t>Grewia erythreae</t>
  </si>
  <si>
    <t>erythreae</t>
  </si>
  <si>
    <t>unidentified 1</t>
  </si>
  <si>
    <t>unidentified 2</t>
  </si>
  <si>
    <t>unidentified 3</t>
  </si>
  <si>
    <t>unidentified 5</t>
  </si>
  <si>
    <t>Callicarpa bodinieri</t>
  </si>
  <si>
    <t>bodinieri</t>
  </si>
  <si>
    <t>Ulmus castaneifolia</t>
  </si>
  <si>
    <t>castaneifolia</t>
  </si>
  <si>
    <t>Pittosporum trigonocarpum</t>
  </si>
  <si>
    <t>trigonocarpum</t>
  </si>
  <si>
    <t>Pyracantha fortuneane</t>
  </si>
  <si>
    <t>Pyracantha</t>
  </si>
  <si>
    <t>fortuneane</t>
  </si>
  <si>
    <t>Sageretia rugosa</t>
  </si>
  <si>
    <t>rugosa</t>
  </si>
  <si>
    <t>Millettia speciosa</t>
  </si>
  <si>
    <t>Pistacia chinensis</t>
  </si>
  <si>
    <t>Celtis bungeana</t>
  </si>
  <si>
    <t>bungeana</t>
  </si>
  <si>
    <t>Oreocnide frutescens</t>
  </si>
  <si>
    <t>Ficus stenophylla</t>
  </si>
  <si>
    <t>stenophylla</t>
  </si>
  <si>
    <t>Parthenocissus laetivirens</t>
  </si>
  <si>
    <t>laetivirens</t>
  </si>
  <si>
    <t>Sycopsis laurifolia</t>
  </si>
  <si>
    <t>Sycopsis</t>
  </si>
  <si>
    <t>Acanthopanax trifoliatus</t>
  </si>
  <si>
    <t>Acanthopanax</t>
  </si>
  <si>
    <t>trifoliatus</t>
  </si>
  <si>
    <t>Zanthoxylum echinocarpus</t>
  </si>
  <si>
    <t>echinocarpus</t>
  </si>
  <si>
    <t>Dalbergia hancei</t>
  </si>
  <si>
    <t>hancei</t>
  </si>
  <si>
    <t>Gmelina arborea</t>
  </si>
  <si>
    <t>Gmelina</t>
  </si>
  <si>
    <t>arborea</t>
  </si>
  <si>
    <t>Solanki2008</t>
  </si>
  <si>
    <t>Albizia lucida</t>
  </si>
  <si>
    <t>Mikania micrantha</t>
  </si>
  <si>
    <t>Morus laevigata</t>
  </si>
  <si>
    <t>Bombax ceiba</t>
  </si>
  <si>
    <t>ceiba</t>
  </si>
  <si>
    <t>Kydia calycina</t>
  </si>
  <si>
    <t>Kydia</t>
  </si>
  <si>
    <t>calycina</t>
  </si>
  <si>
    <t>Euodia glabrifolia</t>
  </si>
  <si>
    <t>Euodia</t>
  </si>
  <si>
    <t>glabrifolia</t>
  </si>
  <si>
    <t>Duranta pulmeri</t>
  </si>
  <si>
    <t>Duranta</t>
  </si>
  <si>
    <t>pulmeri</t>
  </si>
  <si>
    <t>Elaeocarpus obtusus</t>
  </si>
  <si>
    <t>obtusus</t>
  </si>
  <si>
    <t>Cassia nodosa</t>
  </si>
  <si>
    <t>nodosa</t>
  </si>
  <si>
    <t>Sterculia villosa</t>
  </si>
  <si>
    <t>Sapium baccatum</t>
  </si>
  <si>
    <t>baccatum</t>
  </si>
  <si>
    <t>Dillenia indica</t>
  </si>
  <si>
    <t>Persea globosa</t>
  </si>
  <si>
    <t>Toona ciliata</t>
  </si>
  <si>
    <t>ciliata</t>
  </si>
  <si>
    <t>Syzygium malaccansis</t>
  </si>
  <si>
    <t>malaccansis</t>
  </si>
  <si>
    <t>Chukrasia tabularis</t>
  </si>
  <si>
    <t>tabularis</t>
  </si>
  <si>
    <t>Amoora wallichii</t>
  </si>
  <si>
    <t>Amoora</t>
  </si>
  <si>
    <t>wallichii</t>
  </si>
  <si>
    <t>Cinnamomum glanduliferum</t>
  </si>
  <si>
    <t>glanduliferum</t>
  </si>
  <si>
    <t>Syzygium formosum</t>
  </si>
  <si>
    <t>formosum</t>
  </si>
  <si>
    <t>Alstonia scholaris</t>
  </si>
  <si>
    <t>scholaris</t>
  </si>
  <si>
    <t>Aesculus assamica</t>
  </si>
  <si>
    <t>Aesculus</t>
  </si>
  <si>
    <t>assamica</t>
  </si>
  <si>
    <t>Castanopsis armata</t>
  </si>
  <si>
    <t>Artocarpus chaplasha</t>
  </si>
  <si>
    <t>chaplasha</t>
  </si>
  <si>
    <t>Bauhinia purpurea</t>
  </si>
  <si>
    <t>Altingia excelsa</t>
  </si>
  <si>
    <t>Altingiaceae</t>
  </si>
  <si>
    <t>Altingia</t>
  </si>
  <si>
    <t>Ficus religiosa</t>
  </si>
  <si>
    <t>religiosa</t>
  </si>
  <si>
    <t>Spondias axillaris</t>
  </si>
  <si>
    <t>Dendrocalamus hamiltonii</t>
  </si>
  <si>
    <t>Dendrocalamus</t>
  </si>
  <si>
    <t>hamiltonii</t>
  </si>
  <si>
    <t>Ficus lamponga</t>
  </si>
  <si>
    <t>lamponga</t>
  </si>
  <si>
    <t>Shorea assamica</t>
  </si>
  <si>
    <t>Stereospermum chelonoides</t>
  </si>
  <si>
    <t>chelonoides</t>
  </si>
  <si>
    <t>Vitis planicaulis</t>
  </si>
  <si>
    <t>planicaulis</t>
  </si>
  <si>
    <t>Castanopsis indica</t>
  </si>
  <si>
    <t>Terminalia bellirica</t>
  </si>
  <si>
    <t>bellirica</t>
  </si>
  <si>
    <t>Piper pedicellatum</t>
  </si>
  <si>
    <t>pedicellatum</t>
  </si>
  <si>
    <t>Nymphaea alba</t>
  </si>
  <si>
    <t>Nymphaeaceae</t>
  </si>
  <si>
    <t>Nymphaea</t>
  </si>
  <si>
    <t>Horsfieldia kingii</t>
  </si>
  <si>
    <t>Dysoxylum binectariferum</t>
  </si>
  <si>
    <t>binectariferum</t>
  </si>
  <si>
    <t>Spondias pinnata</t>
  </si>
  <si>
    <t>Ziziphus rugosa</t>
  </si>
  <si>
    <t>Syzygium syzygiodes</t>
  </si>
  <si>
    <t>syzygiodes</t>
  </si>
  <si>
    <t>Elaeocarpus floribundus</t>
  </si>
  <si>
    <t>Terminalia chebula</t>
  </si>
  <si>
    <t>chebula</t>
  </si>
  <si>
    <t>Lagerstroemia flos-reginae</t>
  </si>
  <si>
    <t>flos-reginae</t>
  </si>
  <si>
    <t>Hylobates_moloch</t>
  </si>
  <si>
    <t>Kim2012</t>
  </si>
  <si>
    <t>Ficus group</t>
  </si>
  <si>
    <t>Callicarpa pentandra</t>
  </si>
  <si>
    <t>Ficus recurva</t>
  </si>
  <si>
    <t>recurva</t>
  </si>
  <si>
    <t>Sandoricum koetjapi</t>
  </si>
  <si>
    <t>koetjapi</t>
  </si>
  <si>
    <t>Dysoxylum parasiticum</t>
  </si>
  <si>
    <t>parasiticum</t>
  </si>
  <si>
    <t>Bruinsmia styracoides</t>
  </si>
  <si>
    <t>Bruinsmia</t>
  </si>
  <si>
    <t>styracoides</t>
  </si>
  <si>
    <t>Orchid group</t>
  </si>
  <si>
    <t>Scindapsus marantaefolius</t>
  </si>
  <si>
    <t>marantaefolius</t>
  </si>
  <si>
    <t>Knema cinerea</t>
  </si>
  <si>
    <t>cinerea</t>
  </si>
  <si>
    <t>Artocarpus nitidus</t>
  </si>
  <si>
    <t>nitidus</t>
  </si>
  <si>
    <t>Mussaenda frondosa</t>
  </si>
  <si>
    <t>Mussaenda</t>
  </si>
  <si>
    <t>frondosa</t>
  </si>
  <si>
    <t>Ficus sundaica</t>
  </si>
  <si>
    <t>sundaica</t>
  </si>
  <si>
    <t>Actinidia latifolia</t>
  </si>
  <si>
    <t>S1 (2005-2006)</t>
  </si>
  <si>
    <t>Ni2014</t>
  </si>
  <si>
    <t>Actinidia petelotii</t>
  </si>
  <si>
    <t>Bousigonia mekongensis</t>
  </si>
  <si>
    <t>Bousigonia</t>
  </si>
  <si>
    <t>mekongensis</t>
  </si>
  <si>
    <t>Melodinus tenuicaudatus</t>
  </si>
  <si>
    <t>tenuicaudatus</t>
  </si>
  <si>
    <t>Rhaphidophora geepla</t>
  </si>
  <si>
    <t>geepla</t>
  </si>
  <si>
    <t>Schefflera chinensis</t>
  </si>
  <si>
    <t>Dendrobenthamia tonkinensis</t>
  </si>
  <si>
    <t>Dendrobenthamia</t>
  </si>
  <si>
    <t>Diospyros kaki</t>
  </si>
  <si>
    <t>kaki</t>
  </si>
  <si>
    <t>Elaeocarpus howii</t>
  </si>
  <si>
    <t>howii</t>
  </si>
  <si>
    <t>Vaccinium petelotii</t>
  </si>
  <si>
    <t>Cyclobalanopsis lamellose</t>
  </si>
  <si>
    <t>Cyclobalanopsis</t>
  </si>
  <si>
    <t>lamellose</t>
  </si>
  <si>
    <t>Fagus engleriana</t>
  </si>
  <si>
    <t>Fagus</t>
  </si>
  <si>
    <t>engleriana</t>
  </si>
  <si>
    <t>Aeschynanthus buxifolius</t>
  </si>
  <si>
    <t>buxifolius</t>
  </si>
  <si>
    <t>Garcinia yunnanensis</t>
  </si>
  <si>
    <t>Carya tonkinensis</t>
  </si>
  <si>
    <t>Carya</t>
  </si>
  <si>
    <t>Beilschmiedia yunnanensis</t>
  </si>
  <si>
    <t>Beilschmiedia linocieroides</t>
  </si>
  <si>
    <t>linocieroides</t>
  </si>
  <si>
    <t>Cryptocarya yunnanensis</t>
  </si>
  <si>
    <t>Lindera longipedunculata</t>
  </si>
  <si>
    <t>longipedunculata</t>
  </si>
  <si>
    <t>Litsea subcoriacea</t>
  </si>
  <si>
    <t>subcoriacea</t>
  </si>
  <si>
    <t>Phoebe macrocarpa</t>
  </si>
  <si>
    <t>Phoebe</t>
  </si>
  <si>
    <t>Loranthus sampsonii</t>
  </si>
  <si>
    <t>sampsonii</t>
  </si>
  <si>
    <t>Loranthus scoriarun</t>
  </si>
  <si>
    <t>scoriarun</t>
  </si>
  <si>
    <t>Embelia undulate</t>
  </si>
  <si>
    <t>undulate</t>
  </si>
  <si>
    <t>Nyssa sinensis</t>
  </si>
  <si>
    <t>Llnociera caudate</t>
  </si>
  <si>
    <t>Llnociera</t>
  </si>
  <si>
    <t>caudate</t>
  </si>
  <si>
    <t>Osmanthus henryi</t>
  </si>
  <si>
    <t>Osmanthus</t>
  </si>
  <si>
    <t>Polygonum rude</t>
  </si>
  <si>
    <t>rude</t>
  </si>
  <si>
    <t>Helicia grandis</t>
  </si>
  <si>
    <t>Helicia silvicola</t>
  </si>
  <si>
    <t>silvicola</t>
  </si>
  <si>
    <t>Cerasus cerasoides</t>
  </si>
  <si>
    <t>cerasoides</t>
  </si>
  <si>
    <t>Laurocerasus phaeosticta</t>
  </si>
  <si>
    <t>Laurocerasus</t>
  </si>
  <si>
    <t>phaeosticta</t>
  </si>
  <si>
    <t>Laurocerasus undulate</t>
  </si>
  <si>
    <t>Rubus piufaensis</t>
  </si>
  <si>
    <t>piufaensis</t>
  </si>
  <si>
    <t>Sorbus granulose</t>
  </si>
  <si>
    <t>granulose</t>
  </si>
  <si>
    <t>Turpinia pomifera</t>
  </si>
  <si>
    <t>pomifera</t>
  </si>
  <si>
    <t>Rehderodendron macrocarpum</t>
  </si>
  <si>
    <t>Rehderodendron</t>
  </si>
  <si>
    <t>Adinandra hirta</t>
  </si>
  <si>
    <t>Adinandra</t>
  </si>
  <si>
    <t>hirta</t>
  </si>
  <si>
    <t>Ampelopsis delavayana</t>
  </si>
  <si>
    <t>Ampelopsis</t>
  </si>
  <si>
    <t>delavayana</t>
  </si>
  <si>
    <t>Tetrastigma cruciatum</t>
  </si>
  <si>
    <t>cruciatum</t>
  </si>
  <si>
    <t>Unidentified Species 3</t>
  </si>
  <si>
    <t>Unidentified Species 4</t>
  </si>
  <si>
    <t>Unidentified Species 5</t>
  </si>
  <si>
    <t>Unidentified Species 6</t>
  </si>
  <si>
    <t>Anarmodia janzen</t>
  </si>
  <si>
    <t>Erionata torus</t>
  </si>
  <si>
    <t>Insect 1</t>
  </si>
  <si>
    <t>Insect 2</t>
  </si>
  <si>
    <t>Avian egg</t>
  </si>
  <si>
    <t>S2 (2010-2011)</t>
  </si>
  <si>
    <t>Diospyros lotus</t>
  </si>
  <si>
    <t>lotus</t>
  </si>
  <si>
    <t>Trichilia connaroides</t>
  </si>
  <si>
    <t>connaroides</t>
  </si>
  <si>
    <t>Jasminum sp.</t>
  </si>
  <si>
    <t>Symplocos sp.</t>
  </si>
  <si>
    <t>Camellia tsaii</t>
  </si>
  <si>
    <t>Camellia</t>
  </si>
  <si>
    <t>tsaii</t>
  </si>
  <si>
    <t>Debregeasia longifolia</t>
  </si>
  <si>
    <t>Macaca_assamensis</t>
  </si>
  <si>
    <t>Berchemia floribunda</t>
  </si>
  <si>
    <t>Zhou2014</t>
  </si>
  <si>
    <t>Croton euryphyllus</t>
  </si>
  <si>
    <t>euryphyllus</t>
  </si>
  <si>
    <t>Guihaia argyrata</t>
  </si>
  <si>
    <t>Guihaia</t>
  </si>
  <si>
    <t>argyrata</t>
  </si>
  <si>
    <t>Indocalamus calcicolus</t>
  </si>
  <si>
    <t>calcicolus</t>
  </si>
  <si>
    <t xml:space="preserve">Lepionurus sylvestris </t>
  </si>
  <si>
    <t>Lepionurus</t>
  </si>
  <si>
    <t>Sapium rotundifolium</t>
  </si>
  <si>
    <t>rotundifolium</t>
  </si>
  <si>
    <t>Ventilago calyculata</t>
  </si>
  <si>
    <t>Ventilago</t>
  </si>
  <si>
    <t>calyculata</t>
  </si>
  <si>
    <t>Macaca_mulatta</t>
  </si>
  <si>
    <t>Aristolochia longgangensis</t>
  </si>
  <si>
    <t>longgangensis</t>
  </si>
  <si>
    <t>unknown</t>
  </si>
  <si>
    <t>Capparis cahtohiesis</t>
  </si>
  <si>
    <t>cahtohiesis</t>
  </si>
  <si>
    <t>Caryota ochlandra</t>
  </si>
  <si>
    <t>ochlandra</t>
  </si>
  <si>
    <t>Clausena anisum</t>
  </si>
  <si>
    <t>anisum</t>
  </si>
  <si>
    <t>duperreranum</t>
  </si>
  <si>
    <t>Ficus obscura</t>
  </si>
  <si>
    <t>obscura</t>
  </si>
  <si>
    <t>Pothos repens</t>
  </si>
  <si>
    <t>Pothos</t>
  </si>
  <si>
    <t>repens</t>
  </si>
  <si>
    <t>Eulemur_fulvus</t>
  </si>
  <si>
    <t>Vitex beraviensis</t>
  </si>
  <si>
    <t>beraviensis</t>
  </si>
  <si>
    <t>Sato2014</t>
  </si>
  <si>
    <t>Lissochilus rutenbergianus</t>
  </si>
  <si>
    <t>Lissochilus</t>
  </si>
  <si>
    <t>rutenbergianus</t>
  </si>
  <si>
    <t>Grewia triflora</t>
  </si>
  <si>
    <t>triflora</t>
  </si>
  <si>
    <t>Dichapetalum leucosia</t>
  </si>
  <si>
    <t>Dichapetalum</t>
  </si>
  <si>
    <t>leucosia</t>
  </si>
  <si>
    <t>Psychotria sp.</t>
  </si>
  <si>
    <t>Vitex perrieri</t>
  </si>
  <si>
    <t>Secamone sp.</t>
  </si>
  <si>
    <t>Secamone</t>
  </si>
  <si>
    <t>Evonymopsis sp.</t>
  </si>
  <si>
    <t>Evonymopsis</t>
  </si>
  <si>
    <t>Scolopia inappendiculata</t>
  </si>
  <si>
    <t>Ateles_hybridus</t>
  </si>
  <si>
    <t>Link2012</t>
  </si>
  <si>
    <t>Byrsonima cf. spicata</t>
  </si>
  <si>
    <t>Dilodendron costaricense</t>
  </si>
  <si>
    <t>Dilodendron</t>
  </si>
  <si>
    <t>costaricense</t>
  </si>
  <si>
    <t>Oxandra venezuelana</t>
  </si>
  <si>
    <t>venezuelana</t>
  </si>
  <si>
    <t>Pouteria cf. glomerata</t>
  </si>
  <si>
    <t>Uribea tamarindoides</t>
  </si>
  <si>
    <t>Uribea</t>
  </si>
  <si>
    <t>tamarindoides</t>
  </si>
  <si>
    <t>Pourouma cf. mellinoni</t>
  </si>
  <si>
    <t>Ephedranthus colombianus</t>
  </si>
  <si>
    <t>Ephedranthus</t>
  </si>
  <si>
    <t>colombianus</t>
  </si>
  <si>
    <t>Garcinia madruno</t>
  </si>
  <si>
    <t>madruno</t>
  </si>
  <si>
    <t>Maripa cf. peruviana</t>
  </si>
  <si>
    <t>Cecropia cf. insignis</t>
  </si>
  <si>
    <t>Solanum sp.</t>
  </si>
  <si>
    <t>Rubiaceae sp. 2 "Combo"</t>
  </si>
  <si>
    <t>Colobus_angolensis_palliatus</t>
  </si>
  <si>
    <t>Colobus_angolensis</t>
  </si>
  <si>
    <t>Pithecellobium dulce</t>
  </si>
  <si>
    <t>dulce</t>
  </si>
  <si>
    <t>Ujamaa</t>
  </si>
  <si>
    <t>Dunham2017</t>
  </si>
  <si>
    <t>Delonix regia</t>
  </si>
  <si>
    <t>Premna hildebrandti</t>
  </si>
  <si>
    <t>hildebrandti</t>
  </si>
  <si>
    <t>Coccinia grandis</t>
  </si>
  <si>
    <t>Coccinia</t>
  </si>
  <si>
    <t>Berchemia discolor</t>
  </si>
  <si>
    <t>discolor</t>
  </si>
  <si>
    <t>Dalbergia vaccinifolia</t>
  </si>
  <si>
    <t>Trichilia emetic</t>
  </si>
  <si>
    <t>emetic</t>
  </si>
  <si>
    <t>Bougainvillea spectabilis</t>
  </si>
  <si>
    <t>Bougainvillea</t>
  </si>
  <si>
    <t>spectabilis</t>
  </si>
  <si>
    <t>Hunteria zeylanica</t>
  </si>
  <si>
    <t>Hunteria</t>
  </si>
  <si>
    <t>Millettia usaramensis</t>
  </si>
  <si>
    <t>usaramensis</t>
  </si>
  <si>
    <t>Grewia holstii</t>
  </si>
  <si>
    <t>fraxinifolius</t>
  </si>
  <si>
    <t>Commiphora zanzibarica</t>
  </si>
  <si>
    <t>zanzibarica</t>
  </si>
  <si>
    <t>Sideroxylon inerme</t>
  </si>
  <si>
    <t>inerme</t>
  </si>
  <si>
    <t>Combretum schumannii</t>
  </si>
  <si>
    <t>schumannii</t>
  </si>
  <si>
    <t>Lepisanthes senegalensis</t>
  </si>
  <si>
    <t>Ufalme</t>
  </si>
  <si>
    <t>Zanthoxylum chalybeum</t>
  </si>
  <si>
    <t>chalybeum</t>
  </si>
  <si>
    <t>Markhamia zanzibarica</t>
  </si>
  <si>
    <t>Cordia goetzei</t>
  </si>
  <si>
    <t>goetzei</t>
  </si>
  <si>
    <t>Cissus integrifolia</t>
  </si>
  <si>
    <t>Tinospora caffra</t>
  </si>
  <si>
    <t>caffra</t>
  </si>
  <si>
    <t>Plumeria obtuse</t>
  </si>
  <si>
    <t>Plumeria</t>
  </si>
  <si>
    <t>obtuse</t>
  </si>
  <si>
    <t>Haplocoelum inopleum</t>
  </si>
  <si>
    <t>Haplocoelum</t>
  </si>
  <si>
    <t>inopleum</t>
  </si>
  <si>
    <t>Cassia abbreviate</t>
  </si>
  <si>
    <t>abbreviate</t>
  </si>
  <si>
    <t>Cussonia zimmermannii</t>
  </si>
  <si>
    <t>Cussonia</t>
  </si>
  <si>
    <t>zimmermannii</t>
  </si>
  <si>
    <t>Flacourtia indica</t>
  </si>
  <si>
    <t>Flacourtia</t>
  </si>
  <si>
    <t>Nyumbaini</t>
  </si>
  <si>
    <t>Maerua triphylla</t>
  </si>
  <si>
    <t>Maerua</t>
  </si>
  <si>
    <t>triphylla</t>
  </si>
  <si>
    <t>Sterculia africana</t>
  </si>
  <si>
    <t>Rauvolfia mombasiana</t>
  </si>
  <si>
    <t>Rauvolfia</t>
  </si>
  <si>
    <t>mombasiana</t>
  </si>
  <si>
    <t>Procolobus_pennantii</t>
  </si>
  <si>
    <t>Piliocolobus_pennantii</t>
  </si>
  <si>
    <t xml:space="preserve">Kanyawara </t>
  </si>
  <si>
    <t>Chapman2000</t>
  </si>
  <si>
    <t>Albizia grandbracteata</t>
  </si>
  <si>
    <t>grandbracteata</t>
  </si>
  <si>
    <t>Pygeum</t>
  </si>
  <si>
    <t>Sebatoli</t>
  </si>
  <si>
    <t>Celtis zenkeri</t>
  </si>
  <si>
    <t>Croton sp.</t>
  </si>
  <si>
    <t>Mainero</t>
  </si>
  <si>
    <t>Ficus mucoso</t>
  </si>
  <si>
    <t>mucoso</t>
  </si>
  <si>
    <t>Strychnos mitis</t>
  </si>
  <si>
    <t>Dura River</t>
  </si>
  <si>
    <t>Trema guineensis</t>
  </si>
  <si>
    <t>guineensis</t>
  </si>
  <si>
    <t>Bequertiodendron</t>
  </si>
  <si>
    <t>Cercopithecus_ascanius</t>
  </si>
  <si>
    <t>Maesa lanofolato</t>
  </si>
  <si>
    <t>lanofolato</t>
  </si>
  <si>
    <t>Fagara angolensis</t>
  </si>
  <si>
    <t>Fagara</t>
  </si>
  <si>
    <t>Warburgia stuhlmanni</t>
  </si>
  <si>
    <t>Lovoa swynnertonni</t>
  </si>
  <si>
    <t>swynnertonni</t>
  </si>
  <si>
    <t>Casearia sp.</t>
  </si>
  <si>
    <t>Casearia</t>
  </si>
  <si>
    <t>Trachypithecus_crepusculus</t>
  </si>
  <si>
    <t>Wightia speciosissima</t>
  </si>
  <si>
    <t>Paulowniaceae</t>
  </si>
  <si>
    <t>speciosissima</t>
  </si>
  <si>
    <t>First year</t>
  </si>
  <si>
    <t>Tapiscia sinensis</t>
  </si>
  <si>
    <t>Tapisciaceae</t>
  </si>
  <si>
    <t>Tapiscia</t>
  </si>
  <si>
    <t>Lauraceae Sp. 1</t>
  </si>
  <si>
    <t>Cerasus sp.</t>
  </si>
  <si>
    <t>Millettia dielsiana</t>
  </si>
  <si>
    <t>dielsiana</t>
  </si>
  <si>
    <t>axillaria</t>
  </si>
  <si>
    <t>Unidentified sp. 9</t>
  </si>
  <si>
    <t>Padus buergeriana</t>
  </si>
  <si>
    <t>buergeriana</t>
  </si>
  <si>
    <t>Lauraceae Sp. 2</t>
  </si>
  <si>
    <t>Ilex trichocarpa</t>
  </si>
  <si>
    <t>Litsea elongata</t>
  </si>
  <si>
    <t>elongata</t>
  </si>
  <si>
    <t>Sorbus ochracea</t>
  </si>
  <si>
    <t>Amygdalus persica</t>
  </si>
  <si>
    <t>Amygdalus</t>
  </si>
  <si>
    <t>Daphniphyllum himalense</t>
  </si>
  <si>
    <t>himalense</t>
  </si>
  <si>
    <t>Itoa orientalis</t>
  </si>
  <si>
    <t>Itoa</t>
  </si>
  <si>
    <t>Oxyceros griffithii</t>
  </si>
  <si>
    <t>Oxyceros</t>
  </si>
  <si>
    <t>griffithii</t>
  </si>
  <si>
    <t>Lauraceae sp.</t>
  </si>
  <si>
    <t>Helicia shweliensis</t>
  </si>
  <si>
    <t>shweliensis</t>
  </si>
  <si>
    <t>Spatholobus sp.</t>
  </si>
  <si>
    <t>Millettia sp.</t>
  </si>
  <si>
    <t>Kadsura longipedunculata</t>
  </si>
  <si>
    <t>Second year</t>
  </si>
  <si>
    <t>Wightia</t>
  </si>
  <si>
    <t>Choerospondias axillaria</t>
  </si>
  <si>
    <t>Sorbus aronioides</t>
  </si>
  <si>
    <t>aronioides</t>
  </si>
  <si>
    <t>Castanopsis calathiformis</t>
  </si>
  <si>
    <t>calathiformis</t>
  </si>
  <si>
    <t>Dalbergia mimusoides</t>
  </si>
  <si>
    <t>mimusoides</t>
  </si>
  <si>
    <t>Third year</t>
  </si>
  <si>
    <t>Betula luminifera</t>
  </si>
  <si>
    <t>luminifera</t>
  </si>
  <si>
    <t>Lithocarpus sp.</t>
  </si>
  <si>
    <t>Ilex szechwanensis</t>
  </si>
  <si>
    <t>szechwanensis</t>
  </si>
  <si>
    <t>Sorbus sp.</t>
  </si>
  <si>
    <t>Cinnamomum camphora</t>
  </si>
  <si>
    <t>camphora</t>
  </si>
  <si>
    <t>KwA (larger group)</t>
  </si>
  <si>
    <t>Kurihara2015</t>
  </si>
  <si>
    <t>Psychotria serpens</t>
  </si>
  <si>
    <t>serpens</t>
  </si>
  <si>
    <t>Zanthoxylum ailanthoides</t>
  </si>
  <si>
    <t>ailanthoides</t>
  </si>
  <si>
    <t>Morinda umbellata</t>
  </si>
  <si>
    <t>Ficus wightiana</t>
  </si>
  <si>
    <t>wightiana</t>
  </si>
  <si>
    <t>Daphniphyllum teijimannii</t>
  </si>
  <si>
    <t>teijimannii</t>
  </si>
  <si>
    <t>Camellia japonica</t>
  </si>
  <si>
    <t>nectar</t>
  </si>
  <si>
    <t>Symplocos lucida</t>
  </si>
  <si>
    <t>Eurya japonica</t>
  </si>
  <si>
    <t>Actinidia rufa</t>
  </si>
  <si>
    <t>rufa</t>
  </si>
  <si>
    <t>Quercus phillyraeoides</t>
  </si>
  <si>
    <t>phillyraeoides</t>
  </si>
  <si>
    <t>Ardisia sieboldii</t>
  </si>
  <si>
    <t>Ilex integra</t>
  </si>
  <si>
    <t>integra</t>
  </si>
  <si>
    <t>Taxillus yadoriki</t>
  </si>
  <si>
    <t>Taxillus</t>
  </si>
  <si>
    <t>yadoriki</t>
  </si>
  <si>
    <t>Lonicera affinis</t>
  </si>
  <si>
    <t>Firmiana plantanifolia</t>
  </si>
  <si>
    <t>Firmiana</t>
  </si>
  <si>
    <t>plantanifolia</t>
  </si>
  <si>
    <t>Crateva religiosa</t>
  </si>
  <si>
    <t>Crateva</t>
  </si>
  <si>
    <t>Vaccinium bracteatum</t>
  </si>
  <si>
    <t>bracteatum</t>
  </si>
  <si>
    <t>Melia azedarach</t>
  </si>
  <si>
    <t>Melia</t>
  </si>
  <si>
    <t>azedarach</t>
  </si>
  <si>
    <t>Symplocos prunifolia</t>
  </si>
  <si>
    <t>Helicia cochinensis</t>
  </si>
  <si>
    <t>cochinensis</t>
  </si>
  <si>
    <t>Ilex rotunda</t>
  </si>
  <si>
    <t>Glochidion obovatum</t>
  </si>
  <si>
    <t>obovatum</t>
  </si>
  <si>
    <t>Pyrrosia lingua</t>
  </si>
  <si>
    <t>Pyrrosia</t>
  </si>
  <si>
    <t>lingua</t>
  </si>
  <si>
    <t>Acer morifolium</t>
  </si>
  <si>
    <t>Psychotria rubra</t>
  </si>
  <si>
    <t>KwCE (smaller group)</t>
  </si>
  <si>
    <t>Melia azendarach</t>
  </si>
  <si>
    <t>azendarach</t>
  </si>
  <si>
    <t>Erycibe henryi</t>
  </si>
  <si>
    <t>Erycibe</t>
  </si>
  <si>
    <t>Ternstroemia gymnanthera</t>
  </si>
  <si>
    <t>Ternstroemia</t>
  </si>
  <si>
    <t>gymnanthera</t>
  </si>
  <si>
    <t>Diospyros japonica</t>
  </si>
  <si>
    <t>Parthenocissus tricuspidata</t>
  </si>
  <si>
    <t>tricuspidata</t>
  </si>
  <si>
    <t>Farfugium japonicum</t>
  </si>
  <si>
    <t>Farfugium</t>
  </si>
  <si>
    <t>japonicum</t>
  </si>
  <si>
    <t>Dicranopteris linearis</t>
  </si>
  <si>
    <t>Gleicheniaceae</t>
  </si>
  <si>
    <t>Dicranopteris</t>
  </si>
  <si>
    <t>linearis</t>
  </si>
  <si>
    <t>Sarcandra glabra</t>
  </si>
  <si>
    <t>Chloranthaceae</t>
  </si>
  <si>
    <t>Sarcandra</t>
  </si>
  <si>
    <t>Cirsium spinosum</t>
  </si>
  <si>
    <t>Cirsium</t>
  </si>
  <si>
    <t>spinosum</t>
  </si>
  <si>
    <t>Litsea japonica</t>
  </si>
  <si>
    <t>Callicarpa dichotoma</t>
  </si>
  <si>
    <t>dichotoma</t>
  </si>
  <si>
    <t>Ficus nipponica</t>
  </si>
  <si>
    <t>nipponica</t>
  </si>
  <si>
    <t>Maesa tenera</t>
  </si>
  <si>
    <t>tenera</t>
  </si>
  <si>
    <t>Lysimachia sikokiana</t>
  </si>
  <si>
    <t>Lysimachia</t>
  </si>
  <si>
    <t>sikokiana</t>
  </si>
  <si>
    <t>Bonia saxatilis</t>
  </si>
  <si>
    <t>Bonia</t>
  </si>
  <si>
    <t>saxatilis</t>
  </si>
  <si>
    <t>Huang2014</t>
  </si>
  <si>
    <t>Streblus indicus</t>
  </si>
  <si>
    <t>Streblus</t>
  </si>
  <si>
    <t>Sinosideroxylon pedunculatum var. pubifolium</t>
  </si>
  <si>
    <t>Trachelospermum brevistylum</t>
  </si>
  <si>
    <t>Trachelospermum</t>
  </si>
  <si>
    <t>brevistylum</t>
  </si>
  <si>
    <t>Indosasa angustata</t>
  </si>
  <si>
    <t>Indosasa</t>
  </si>
  <si>
    <t>angustata</t>
  </si>
  <si>
    <t>Iodes vitiginea</t>
  </si>
  <si>
    <t>vitiginea</t>
  </si>
  <si>
    <t>Macaca_sylvanus</t>
  </si>
  <si>
    <t>Cedrus atlantica</t>
  </si>
  <si>
    <t>Cedrus</t>
  </si>
  <si>
    <t>atlantica</t>
  </si>
  <si>
    <t>seedlings</t>
  </si>
  <si>
    <t>Djurdjura</t>
  </si>
  <si>
    <t>Menard2014</t>
  </si>
  <si>
    <t>Pinus clusiana</t>
  </si>
  <si>
    <t>clusiana</t>
  </si>
  <si>
    <t>Populus nigra</t>
  </si>
  <si>
    <t>nigra</t>
  </si>
  <si>
    <t>Quercus ilex</t>
  </si>
  <si>
    <t>ilex</t>
  </si>
  <si>
    <t>acorns</t>
  </si>
  <si>
    <t>Lichens</t>
  </si>
  <si>
    <t>Juniperus oxycedrus</t>
  </si>
  <si>
    <t>Cupressaceae</t>
  </si>
  <si>
    <t>Juniperus</t>
  </si>
  <si>
    <t>oxycedrus</t>
  </si>
  <si>
    <t>Berberis hispanica</t>
  </si>
  <si>
    <t>hispanica</t>
  </si>
  <si>
    <t>Rosa sp.</t>
  </si>
  <si>
    <t>Crataegus laciniata</t>
  </si>
  <si>
    <t>laciniata</t>
  </si>
  <si>
    <t>Prunus prostrata</t>
  </si>
  <si>
    <t>prostrata</t>
  </si>
  <si>
    <t>Erinacea anthyllis</t>
  </si>
  <si>
    <t>Erinacea</t>
  </si>
  <si>
    <t>anthyllis</t>
  </si>
  <si>
    <t>Ononis aragonensis</t>
  </si>
  <si>
    <t>Ononis</t>
  </si>
  <si>
    <t>aragonensis</t>
  </si>
  <si>
    <t>Calycotome spinosa</t>
  </si>
  <si>
    <t>Calycotome</t>
  </si>
  <si>
    <t>Astragalus armatus</t>
  </si>
  <si>
    <t>Astragalus</t>
  </si>
  <si>
    <t>armatus</t>
  </si>
  <si>
    <t>Ilex aquifolium</t>
  </si>
  <si>
    <t>aquifolium</t>
  </si>
  <si>
    <t>Hedera helix</t>
  </si>
  <si>
    <t>Hedera</t>
  </si>
  <si>
    <t>helix</t>
  </si>
  <si>
    <t>Shrub undetermined</t>
  </si>
  <si>
    <t>Ampelodesmos mauritanicus</t>
  </si>
  <si>
    <t>Ampelodesmos</t>
  </si>
  <si>
    <t>mauritanicus</t>
  </si>
  <si>
    <t>Arrhenatherum elatius</t>
  </si>
  <si>
    <t>Arrhenatherum</t>
  </si>
  <si>
    <t>elatius</t>
  </si>
  <si>
    <t>Dactylis glomerata</t>
  </si>
  <si>
    <t>Dactylis</t>
  </si>
  <si>
    <t>Grasses undetermined</t>
  </si>
  <si>
    <t>Asphodelus microcarpus</t>
  </si>
  <si>
    <t>Asphodelus</t>
  </si>
  <si>
    <t>microcarpus</t>
  </si>
  <si>
    <t>Asphodeline lutea</t>
  </si>
  <si>
    <t>Asphodeline</t>
  </si>
  <si>
    <t>Tulipa silvestris</t>
  </si>
  <si>
    <t>Liliaceae</t>
  </si>
  <si>
    <t>Tulipa</t>
  </si>
  <si>
    <t>silvestris</t>
  </si>
  <si>
    <t>Scilla sp</t>
  </si>
  <si>
    <t>Scilla</t>
  </si>
  <si>
    <t>Ruscus aculeatus</t>
  </si>
  <si>
    <t>Ruscus</t>
  </si>
  <si>
    <t>aculeatus</t>
  </si>
  <si>
    <t>Ornithogalum umbellatum</t>
  </si>
  <si>
    <t>Ornithogalum</t>
  </si>
  <si>
    <t>umbellatum</t>
  </si>
  <si>
    <t>Narcissus tazeta</t>
  </si>
  <si>
    <t>Amaryllidaceae</t>
  </si>
  <si>
    <t>Narcissus</t>
  </si>
  <si>
    <t>tazeta</t>
  </si>
  <si>
    <t>Cerastium glomeratum</t>
  </si>
  <si>
    <t>Caryophyllaceae</t>
  </si>
  <si>
    <t>Cerastium</t>
  </si>
  <si>
    <t>glomeratum</t>
  </si>
  <si>
    <t>Moehringia trinervia</t>
  </si>
  <si>
    <t>Moehringia</t>
  </si>
  <si>
    <t>Silene italica</t>
  </si>
  <si>
    <t>Silene</t>
  </si>
  <si>
    <t>italica</t>
  </si>
  <si>
    <t>Dianthus caryophillus</t>
  </si>
  <si>
    <t>Dianthus</t>
  </si>
  <si>
    <t>caryophillus</t>
  </si>
  <si>
    <t>Diplotaxis catholica</t>
  </si>
  <si>
    <t>Brassicaceae</t>
  </si>
  <si>
    <t>Diplotaxis</t>
  </si>
  <si>
    <t>catholica</t>
  </si>
  <si>
    <t>Umbilicus pendulinus</t>
  </si>
  <si>
    <t>Crassulaceae</t>
  </si>
  <si>
    <t>Umbilicus</t>
  </si>
  <si>
    <t>pendulinus</t>
  </si>
  <si>
    <t>Sedum multiceps</t>
  </si>
  <si>
    <t>Sedum</t>
  </si>
  <si>
    <t>multiceps</t>
  </si>
  <si>
    <t>Trifolium campestre</t>
  </si>
  <si>
    <t>Trifolium</t>
  </si>
  <si>
    <t>campestre</t>
  </si>
  <si>
    <t>Trifolium hirtum</t>
  </si>
  <si>
    <t>Ferula communis</t>
  </si>
  <si>
    <t>Ferula</t>
  </si>
  <si>
    <t>Balansea glaberrima</t>
  </si>
  <si>
    <t>Carum montanum</t>
  </si>
  <si>
    <t>Carum</t>
  </si>
  <si>
    <t>Smyrnium perfoliatum</t>
  </si>
  <si>
    <t>Smyrnium</t>
  </si>
  <si>
    <t>perfoliatum</t>
  </si>
  <si>
    <t>Labiaceae sp.</t>
  </si>
  <si>
    <t>Knautia arvensis</t>
  </si>
  <si>
    <t>Knautia</t>
  </si>
  <si>
    <t>arvensis</t>
  </si>
  <si>
    <t>Bellis sylvestris</t>
  </si>
  <si>
    <t>Bellis</t>
  </si>
  <si>
    <t>Phagnalon saxatile</t>
  </si>
  <si>
    <t>Phagnalon</t>
  </si>
  <si>
    <t>Senecio perralderianus</t>
  </si>
  <si>
    <t>Senecio</t>
  </si>
  <si>
    <t>perralderianus</t>
  </si>
  <si>
    <t>Carduus nutans macrocephalus</t>
  </si>
  <si>
    <t>nutans</t>
  </si>
  <si>
    <t>Cirsium syriacum</t>
  </si>
  <si>
    <t>syriacum</t>
  </si>
  <si>
    <t>Centaurea tougourensis</t>
  </si>
  <si>
    <t>Centaurea</t>
  </si>
  <si>
    <t>tougourensis</t>
  </si>
  <si>
    <t>Catananche coerulea</t>
  </si>
  <si>
    <t>Catananche</t>
  </si>
  <si>
    <t>coerulea</t>
  </si>
  <si>
    <t>Hyoseris radiata</t>
  </si>
  <si>
    <t>Hyoseris</t>
  </si>
  <si>
    <t>radiata</t>
  </si>
  <si>
    <t>Hypochoeris radicata</t>
  </si>
  <si>
    <t>Hypochoeris</t>
  </si>
  <si>
    <t>radicata</t>
  </si>
  <si>
    <t>Hypochoeris laevigata</t>
  </si>
  <si>
    <t>Taraxacum obovatum</t>
  </si>
  <si>
    <t>Taraxacum</t>
  </si>
  <si>
    <t>Jurinea humilis</t>
  </si>
  <si>
    <t>Jurinea</t>
  </si>
  <si>
    <t>Herbaceous plant undetermined</t>
  </si>
  <si>
    <t>AÔn Kahla</t>
  </si>
  <si>
    <t>strobili</t>
  </si>
  <si>
    <t>Acer monspessulanum</t>
  </si>
  <si>
    <t>monspessulanum</t>
  </si>
  <si>
    <t>Taxus baccata</t>
  </si>
  <si>
    <t>Taxaceae</t>
  </si>
  <si>
    <t>Taxus</t>
  </si>
  <si>
    <t>baccata</t>
  </si>
  <si>
    <t>Juniperus thurifera</t>
  </si>
  <si>
    <t>thurifera</t>
  </si>
  <si>
    <t>Ribes grossularis</t>
  </si>
  <si>
    <t>grossularis</t>
  </si>
  <si>
    <t>Viburnum lantana</t>
  </si>
  <si>
    <t>lantana</t>
  </si>
  <si>
    <t>Agropyron junceum</t>
  </si>
  <si>
    <t>Agropyron</t>
  </si>
  <si>
    <t>junceum</t>
  </si>
  <si>
    <t>Bromus rigidus</t>
  </si>
  <si>
    <t>Bromus</t>
  </si>
  <si>
    <t>rigidus</t>
  </si>
  <si>
    <t>Bromus squarosus</t>
  </si>
  <si>
    <t>squarosus</t>
  </si>
  <si>
    <t>Bromus sterilis</t>
  </si>
  <si>
    <t>sterilis</t>
  </si>
  <si>
    <t>Daspyrum breviarstatum</t>
  </si>
  <si>
    <t>Daspyrum</t>
  </si>
  <si>
    <t>breviarstatum</t>
  </si>
  <si>
    <t>Poa bulbosa</t>
  </si>
  <si>
    <t>Poa</t>
  </si>
  <si>
    <t>bulbosa</t>
  </si>
  <si>
    <t>Wheat</t>
  </si>
  <si>
    <t>Thlaspi perfoliatum</t>
  </si>
  <si>
    <t>Thlaspi</t>
  </si>
  <si>
    <t>Arabis sp.</t>
  </si>
  <si>
    <t>Arabis</t>
  </si>
  <si>
    <t>Saxifraga globulifera</t>
  </si>
  <si>
    <t>Saxifragaceae</t>
  </si>
  <si>
    <t>Saxifraga</t>
  </si>
  <si>
    <t>globulifera</t>
  </si>
  <si>
    <t>Sedum sp.</t>
  </si>
  <si>
    <t>Medicago suffruticosa</t>
  </si>
  <si>
    <t>Medicago</t>
  </si>
  <si>
    <t>suffruticosa</t>
  </si>
  <si>
    <t>Trifolium phleoides</t>
  </si>
  <si>
    <t>phleoides</t>
  </si>
  <si>
    <t>Trifolium sp.</t>
  </si>
  <si>
    <t>Onobrychis sp.</t>
  </si>
  <si>
    <t>Onobrychis</t>
  </si>
  <si>
    <t>Vicia sp.</t>
  </si>
  <si>
    <t>Vicia</t>
  </si>
  <si>
    <t>Erodium sp.</t>
  </si>
  <si>
    <t>Geraniaceae</t>
  </si>
  <si>
    <t>Erodium</t>
  </si>
  <si>
    <t>Heracleum spondilium</t>
  </si>
  <si>
    <t>Heracleum</t>
  </si>
  <si>
    <t>spondilium</t>
  </si>
  <si>
    <t>Salvia argentea</t>
  </si>
  <si>
    <t>Salvia</t>
  </si>
  <si>
    <t>Veronica hederefolia</t>
  </si>
  <si>
    <t>Plantaginaceae</t>
  </si>
  <si>
    <t>Veronica</t>
  </si>
  <si>
    <t>hederefolia</t>
  </si>
  <si>
    <t>Galium sp.</t>
  </si>
  <si>
    <t>Linaria heterophila</t>
  </si>
  <si>
    <t>Linaria</t>
  </si>
  <si>
    <t>heterophila</t>
  </si>
  <si>
    <t>Linaria sp.</t>
  </si>
  <si>
    <t>Atractylis sp</t>
  </si>
  <si>
    <t>Atractylis</t>
  </si>
  <si>
    <t>Carlina atlantica</t>
  </si>
  <si>
    <t>Carlina</t>
  </si>
  <si>
    <t>Centaurea sp.</t>
  </si>
  <si>
    <t>Mantisalca salmantica</t>
  </si>
  <si>
    <t>Mantisalca</t>
  </si>
  <si>
    <t>salmantica</t>
  </si>
  <si>
    <t>Onopordum acaulis</t>
  </si>
  <si>
    <t>Onopordum</t>
  </si>
  <si>
    <t>acaulis</t>
  </si>
  <si>
    <t>Torilis elongata</t>
  </si>
  <si>
    <t>Torilis</t>
  </si>
  <si>
    <t>Octolasium cyaneum</t>
  </si>
  <si>
    <t>Seheb</t>
  </si>
  <si>
    <t>Cruciata pedemontana</t>
  </si>
  <si>
    <t>Cruciata</t>
  </si>
  <si>
    <t>pedemontana</t>
  </si>
  <si>
    <t>Narcissus romieuxii</t>
  </si>
  <si>
    <t>romieuxii</t>
  </si>
  <si>
    <t>Carduus sp.</t>
  </si>
  <si>
    <t>Thymelaea virgata</t>
  </si>
  <si>
    <t>Thymelaeaceae</t>
  </si>
  <si>
    <t>Thymelaea</t>
  </si>
  <si>
    <t>Tabebuia chrysotricha</t>
  </si>
  <si>
    <t>chrysotricha</t>
  </si>
  <si>
    <t>DosSantos2012</t>
  </si>
  <si>
    <t>Tabebuia sp1</t>
  </si>
  <si>
    <t>Maytenus gonoclada</t>
  </si>
  <si>
    <t>gonoclada</t>
  </si>
  <si>
    <t>Tovomitopsis paniculata</t>
  </si>
  <si>
    <t>Tovomitopsis</t>
  </si>
  <si>
    <t>Andira sp.</t>
  </si>
  <si>
    <t>Dalbergia brasiliensis</t>
  </si>
  <si>
    <t>Vitex sp.</t>
  </si>
  <si>
    <t>Ocotea aciphylla</t>
  </si>
  <si>
    <t>aciphylla</t>
  </si>
  <si>
    <t>Maranta sp.</t>
  </si>
  <si>
    <t>Maranta</t>
  </si>
  <si>
    <t>Tibouchina sp.</t>
  </si>
  <si>
    <t>Tibouchina</t>
  </si>
  <si>
    <t>Melastomataceae sp1</t>
  </si>
  <si>
    <t>Melastomataceae sp2</t>
  </si>
  <si>
    <t>Melastomataceae sp3</t>
  </si>
  <si>
    <t>Melastomataceae sp4</t>
  </si>
  <si>
    <t>Cabralea canjerana</t>
  </si>
  <si>
    <t>Cabralea</t>
  </si>
  <si>
    <t>canjerana</t>
  </si>
  <si>
    <t>Carapa sp.</t>
  </si>
  <si>
    <t>Carapa</t>
  </si>
  <si>
    <t>Myrsine coriacea</t>
  </si>
  <si>
    <t>Myrsine umbellata</t>
  </si>
  <si>
    <t>Marlierea clauseniana</t>
  </si>
  <si>
    <t>Marlierea</t>
  </si>
  <si>
    <t>clauseniana</t>
  </si>
  <si>
    <t>Myrciaria delicatula</t>
  </si>
  <si>
    <t>delicatula</t>
  </si>
  <si>
    <t>Myrtaceae sp.</t>
  </si>
  <si>
    <t>Orchidaceae sp1</t>
  </si>
  <si>
    <t>Passiflora speciosa</t>
  </si>
  <si>
    <t>Merostachys fischeriana</t>
  </si>
  <si>
    <t>Merostachys</t>
  </si>
  <si>
    <t>fischeriana</t>
  </si>
  <si>
    <t>Polygala oxyphylla</t>
  </si>
  <si>
    <t>Polygala</t>
  </si>
  <si>
    <t>oxyphylla</t>
  </si>
  <si>
    <t>Roupala montana</t>
  </si>
  <si>
    <t>Roupala</t>
  </si>
  <si>
    <t>Amaioua guianensis</t>
  </si>
  <si>
    <t>Amaioua</t>
  </si>
  <si>
    <t>Psychotria vellosiana</t>
  </si>
  <si>
    <t>vellosiana</t>
  </si>
  <si>
    <t>Psychotria sp1</t>
  </si>
  <si>
    <t>Rubiaceae sp1</t>
  </si>
  <si>
    <t>Casearia decandra</t>
  </si>
  <si>
    <t>Pouteria sp.</t>
  </si>
  <si>
    <t>Solanum cinnamomum</t>
  </si>
  <si>
    <t>cinnamomum</t>
  </si>
  <si>
    <t>Daphnopsis racemosa</t>
  </si>
  <si>
    <t>Daphnopsis</t>
  </si>
  <si>
    <t>Vine/creeper sp1</t>
  </si>
  <si>
    <t>Negre2006</t>
  </si>
  <si>
    <t>Mimusops comorensis</t>
  </si>
  <si>
    <t>Ancylobotrys petersiana</t>
  </si>
  <si>
    <t>Ancylobotrys</t>
  </si>
  <si>
    <t>petersiana</t>
  </si>
  <si>
    <t>Cordia myxa</t>
  </si>
  <si>
    <t>myxa</t>
  </si>
  <si>
    <t>Annona squamosa</t>
  </si>
  <si>
    <t>squamosa</t>
  </si>
  <si>
    <t>Grewia sp.</t>
  </si>
  <si>
    <t>Salacia leptoclada</t>
  </si>
  <si>
    <t>leptoclada</t>
  </si>
  <si>
    <t>Ehretia cymosa</t>
  </si>
  <si>
    <t>Ehretia</t>
  </si>
  <si>
    <t>cymosa</t>
  </si>
  <si>
    <t>Broussonetia greveana</t>
  </si>
  <si>
    <t>greveana</t>
  </si>
  <si>
    <t>Leptadenia madagascariensis</t>
  </si>
  <si>
    <t>Leptadenia</t>
  </si>
  <si>
    <t>Erythroxylum lanceum</t>
  </si>
  <si>
    <t>lanceum</t>
  </si>
  <si>
    <t>Saimiri_vanzolinii</t>
  </si>
  <si>
    <t>low-water</t>
  </si>
  <si>
    <t>Paim2017</t>
  </si>
  <si>
    <t>Anthurium plowmanii</t>
  </si>
  <si>
    <t>Anthurium</t>
  </si>
  <si>
    <t>plowmanii</t>
  </si>
  <si>
    <t>Doliocarpus dentatus</t>
  </si>
  <si>
    <t>Doliocarpus</t>
  </si>
  <si>
    <t>dentatus</t>
  </si>
  <si>
    <t>Dioscorea latiflora</t>
  </si>
  <si>
    <t>Dioscoreaceae</t>
  </si>
  <si>
    <t>Dioscorea</t>
  </si>
  <si>
    <t>latiflora</t>
  </si>
  <si>
    <t>Eschweilera parvifolia</t>
  </si>
  <si>
    <t>Gustavia poeppigiana</t>
  </si>
  <si>
    <t>Gustavia</t>
  </si>
  <si>
    <t>poeppigiana</t>
  </si>
  <si>
    <t>Ficus adhatodifolia</t>
  </si>
  <si>
    <t>adhatodifolia</t>
  </si>
  <si>
    <t>Ficus casapiensis</t>
  </si>
  <si>
    <t>casapiensis</t>
  </si>
  <si>
    <t>Eugenia labertiana</t>
  </si>
  <si>
    <t>labertiana</t>
  </si>
  <si>
    <t>Xylosma benthamii</t>
  </si>
  <si>
    <t>Xylosma</t>
  </si>
  <si>
    <t>benthamii</t>
  </si>
  <si>
    <t>Allophylus amazonicus</t>
  </si>
  <si>
    <t>Cecropia latiloba</t>
  </si>
  <si>
    <t>latiloba</t>
  </si>
  <si>
    <t>Coussapoa nitida</t>
  </si>
  <si>
    <t>nitida</t>
  </si>
  <si>
    <t>Coussapoa orthoneura</t>
  </si>
  <si>
    <t>orthoneura</t>
  </si>
  <si>
    <t>Liana no identified b</t>
  </si>
  <si>
    <t>Unonopsis floribunda</t>
  </si>
  <si>
    <t>Unonopsis</t>
  </si>
  <si>
    <t>high-water</t>
  </si>
  <si>
    <t>Xylopia calophylla</t>
  </si>
  <si>
    <t>Malouetia tamaquarina</t>
  </si>
  <si>
    <t>Malouetia</t>
  </si>
  <si>
    <t>tamaquarina</t>
  </si>
  <si>
    <t>Bactris brongniartii</t>
  </si>
  <si>
    <t>Bactris</t>
  </si>
  <si>
    <t>brongniartii</t>
  </si>
  <si>
    <t>Garcinia brasiliensis</t>
  </si>
  <si>
    <t>Dicranostyles ampla</t>
  </si>
  <si>
    <t>Dicranostyles</t>
  </si>
  <si>
    <t>ampla</t>
  </si>
  <si>
    <t>Ipomoea alba</t>
  </si>
  <si>
    <t>Tapura juruana</t>
  </si>
  <si>
    <t>juruana</t>
  </si>
  <si>
    <t>Diospyros bullata</t>
  </si>
  <si>
    <t>bullata</t>
  </si>
  <si>
    <t>Inga sp1</t>
  </si>
  <si>
    <t>Inga sp2</t>
  </si>
  <si>
    <t>Dendrobangia boliviana</t>
  </si>
  <si>
    <t>Cardiopteridaceae</t>
  </si>
  <si>
    <t>Dendrobangia</t>
  </si>
  <si>
    <t>Strychnos guianensis</t>
  </si>
  <si>
    <t>Ficus amazonica</t>
  </si>
  <si>
    <t>Ficus clusiifolia</t>
  </si>
  <si>
    <t>clusiifolia</t>
  </si>
  <si>
    <t>Ficus glabrata</t>
  </si>
  <si>
    <t>Maclura tinctoria</t>
  </si>
  <si>
    <t>Maclura</t>
  </si>
  <si>
    <t>Eugenia egensis</t>
  </si>
  <si>
    <t>egensis</t>
  </si>
  <si>
    <t>Eugenia florida</t>
  </si>
  <si>
    <t>Trichostigma octandrum</t>
  </si>
  <si>
    <t>Trichostigma</t>
  </si>
  <si>
    <t>octandrum</t>
  </si>
  <si>
    <t>Piranhea trifoliata</t>
  </si>
  <si>
    <t>Piranhea</t>
  </si>
  <si>
    <t>trifoliata</t>
  </si>
  <si>
    <t>Chomelia tenuiflora</t>
  </si>
  <si>
    <t>Chomelia</t>
  </si>
  <si>
    <t>tenuiflora</t>
  </si>
  <si>
    <t>Psychotria capillacea</t>
  </si>
  <si>
    <t>capillacea</t>
  </si>
  <si>
    <t>Banara guianensis</t>
  </si>
  <si>
    <t>Banara</t>
  </si>
  <si>
    <t>Paullinia capreolata</t>
  </si>
  <si>
    <t>capreolata</t>
  </si>
  <si>
    <t>Paullinia ingrifolia</t>
  </si>
  <si>
    <t>ingrifolia</t>
  </si>
  <si>
    <t>Paullinia lethalis</t>
  </si>
  <si>
    <t>lethalis</t>
  </si>
  <si>
    <t>Pouteria glomerata</t>
  </si>
  <si>
    <t>Pouteria procera</t>
  </si>
  <si>
    <t>Tree no identified</t>
  </si>
  <si>
    <t>Liana no identified a</t>
  </si>
  <si>
    <t>Nomascus_nasutus</t>
  </si>
  <si>
    <t>Ma2017b</t>
  </si>
  <si>
    <t>Ficus hookeriana</t>
  </si>
  <si>
    <t>hookeriana</t>
  </si>
  <si>
    <t>Tetrastigma pubinerve</t>
  </si>
  <si>
    <t>pubinerve</t>
  </si>
  <si>
    <t>Trichosanthes kirilowii</t>
  </si>
  <si>
    <t>Trichosanthes</t>
  </si>
  <si>
    <t>kirilowii</t>
  </si>
  <si>
    <t>Scurrula parasitica</t>
  </si>
  <si>
    <t>parasitica</t>
  </si>
  <si>
    <t>Ziziphus pbuinervis</t>
  </si>
  <si>
    <t>pbuinervis</t>
  </si>
  <si>
    <t>Cephalomappa sinensis</t>
  </si>
  <si>
    <t>Cephalomappa</t>
  </si>
  <si>
    <t>Saurauia thyrsiflora</t>
  </si>
  <si>
    <t>thyrsiflora</t>
  </si>
  <si>
    <t>larger group</t>
  </si>
  <si>
    <t>Tang2016</t>
  </si>
  <si>
    <t>Sugarcane</t>
  </si>
  <si>
    <t>Ficus cyrtophylla</t>
  </si>
  <si>
    <t>cyrtophylla</t>
  </si>
  <si>
    <t>Radermachera sinica</t>
  </si>
  <si>
    <t>Radermachera</t>
  </si>
  <si>
    <t>sinica</t>
  </si>
  <si>
    <t>Ventilago inaequilateralis</t>
  </si>
  <si>
    <t>inaequilateralis</t>
  </si>
  <si>
    <t>Ecdysanthera rosea</t>
  </si>
  <si>
    <t>Ecdysanthera</t>
  </si>
  <si>
    <t>Cissus subtetragona</t>
  </si>
  <si>
    <t>subtetragona</t>
  </si>
  <si>
    <t xml:space="preserve">Sinosideroxylon pedunculatum </t>
  </si>
  <si>
    <t>Caesalpinia sepiaria</t>
  </si>
  <si>
    <t>Caulis sinomenii</t>
  </si>
  <si>
    <t>Caulis</t>
  </si>
  <si>
    <t>sinomenii</t>
  </si>
  <si>
    <t>Clausena anisumolens</t>
  </si>
  <si>
    <t>anisumolens</t>
  </si>
  <si>
    <t>Ficus carica</t>
  </si>
  <si>
    <t>carica</t>
  </si>
  <si>
    <t>Alchornea trewioides</t>
  </si>
  <si>
    <t>trewioides</t>
  </si>
  <si>
    <t>smaller group</t>
  </si>
  <si>
    <t>Ficus orthoneura</t>
  </si>
  <si>
    <t>Lysidice rhodostegia</t>
  </si>
  <si>
    <t>Lysidice</t>
  </si>
  <si>
    <t>rhodostegia</t>
  </si>
  <si>
    <t>Macaca_silenus</t>
  </si>
  <si>
    <t>Santhosh2015</t>
  </si>
  <si>
    <t>Artocarpus hirsutus</t>
  </si>
  <si>
    <t>Olea dioica</t>
  </si>
  <si>
    <t>dioica</t>
  </si>
  <si>
    <t>Calophyllum tomentosum</t>
  </si>
  <si>
    <t>tomentosum</t>
  </si>
  <si>
    <t>Diospyros sylvatica</t>
  </si>
  <si>
    <t>Aglaia roxburghiana</t>
  </si>
  <si>
    <t>roxburghiana</t>
  </si>
  <si>
    <t>Nothopegia racemosa</t>
  </si>
  <si>
    <t>Nothopegia</t>
  </si>
  <si>
    <t>Flacourtia montana</t>
  </si>
  <si>
    <t>Ficus infectoria</t>
  </si>
  <si>
    <t>infectoria</t>
  </si>
  <si>
    <t>Knema attenuata</t>
  </si>
  <si>
    <t>Garcinia gummi-gutta</t>
  </si>
  <si>
    <t>gummi-gutta</t>
  </si>
  <si>
    <t>Madhuca longifolia</t>
  </si>
  <si>
    <t>Holigarna grahami</t>
  </si>
  <si>
    <t>Holigarna</t>
  </si>
  <si>
    <t>grahami</t>
  </si>
  <si>
    <t>Diospyros buxifolia</t>
  </si>
  <si>
    <t>buxifolia</t>
  </si>
  <si>
    <t>Beilsmiedia whitii</t>
  </si>
  <si>
    <t>Beilsmiedia</t>
  </si>
  <si>
    <t>whitii</t>
  </si>
  <si>
    <t>Pandanus tectorius</t>
  </si>
  <si>
    <t>tectorius</t>
  </si>
  <si>
    <t>Psychotria nigra</t>
  </si>
  <si>
    <t>Calamus pseudotenuis</t>
  </si>
  <si>
    <t>pseudotenuis</t>
  </si>
  <si>
    <t>Calamus thwaitesii</t>
  </si>
  <si>
    <t>Psychotria flavida</t>
  </si>
  <si>
    <t>flavida</t>
  </si>
  <si>
    <t>Psychotria dalzelii</t>
  </si>
  <si>
    <t>dalzelii</t>
  </si>
  <si>
    <t>Chilocarpus atrovirens</t>
  </si>
  <si>
    <t>Chilocarpus</t>
  </si>
  <si>
    <t>atrovirens</t>
  </si>
  <si>
    <t>Other species</t>
  </si>
  <si>
    <t>Rhus chinensis</t>
  </si>
  <si>
    <t>Yin2011</t>
  </si>
  <si>
    <t>Ehretia tsangii</t>
  </si>
  <si>
    <t>tsangii</t>
  </si>
  <si>
    <t>Bauhinia championii</t>
  </si>
  <si>
    <t>championii</t>
  </si>
  <si>
    <t>Urobotrya latisquanea</t>
  </si>
  <si>
    <t>latisquanea</t>
  </si>
  <si>
    <t>Euonymus spp.</t>
  </si>
  <si>
    <t>Connarus paniculatus</t>
  </si>
  <si>
    <t>paniculatus</t>
  </si>
  <si>
    <t>Cuscuta japonica</t>
  </si>
  <si>
    <t>Diospyros mollifolia</t>
  </si>
  <si>
    <t>mollifolia</t>
  </si>
  <si>
    <t>Drypetes perreticulata</t>
  </si>
  <si>
    <t>perreticulata</t>
  </si>
  <si>
    <t>Mallotus apelta</t>
  </si>
  <si>
    <t>apelta</t>
  </si>
  <si>
    <t>Mallotus philippinensis</t>
  </si>
  <si>
    <t>Illigera rhodantha</t>
  </si>
  <si>
    <t>Illigera</t>
  </si>
  <si>
    <t>Pristimera arborea</t>
  </si>
  <si>
    <t>Pristimera</t>
  </si>
  <si>
    <t>Salacia sessiliflora</t>
  </si>
  <si>
    <t>sessiliflora</t>
  </si>
  <si>
    <t>Iodes hylonoma</t>
  </si>
  <si>
    <t>Dracaena cochinchinensis</t>
  </si>
  <si>
    <t>Ophiopogon platyphyllus</t>
  </si>
  <si>
    <t>Ophiopogon</t>
  </si>
  <si>
    <t>platyphyllus</t>
  </si>
  <si>
    <t>Acacia sinuata</t>
  </si>
  <si>
    <t>Ficus cardiophylla</t>
  </si>
  <si>
    <t>cardiophylla</t>
  </si>
  <si>
    <t>Ficus callosa</t>
  </si>
  <si>
    <t>Syzygium cumini</t>
  </si>
  <si>
    <t>cumini</t>
  </si>
  <si>
    <t>Jasminum coffeinum</t>
  </si>
  <si>
    <t>coffeinum</t>
  </si>
  <si>
    <t>Derris cavaleriei</t>
  </si>
  <si>
    <t>cavaleriei</t>
  </si>
  <si>
    <t>Derris elliptica</t>
  </si>
  <si>
    <t>Millettia reticulata</t>
  </si>
  <si>
    <t>Pueraria lobata</t>
  </si>
  <si>
    <t>lobata</t>
  </si>
  <si>
    <t>Berchemia racemosa</t>
  </si>
  <si>
    <t>Gouania leptostachya</t>
  </si>
  <si>
    <t>leptostachya</t>
  </si>
  <si>
    <t>Thysanospermum diffusum</t>
  </si>
  <si>
    <t>Thysanospermum</t>
  </si>
  <si>
    <t>diffusum</t>
  </si>
  <si>
    <t>Uncaria rhynchophylla</t>
  </si>
  <si>
    <t>rhynchophylla</t>
  </si>
  <si>
    <t>Zanthoxylum simulans</t>
  </si>
  <si>
    <t>simulans</t>
  </si>
  <si>
    <t>Boniodendron minus</t>
  </si>
  <si>
    <t>minus</t>
  </si>
  <si>
    <t>Sterculia nobilis</t>
  </si>
  <si>
    <t>Camellia sinensis</t>
  </si>
  <si>
    <t>austro-sinensis</t>
  </si>
  <si>
    <t>Celtis biondii</t>
  </si>
  <si>
    <t>biondii</t>
  </si>
  <si>
    <t>Celtis julianae</t>
  </si>
  <si>
    <t>julianae</t>
  </si>
  <si>
    <t>Boehmeria nivea var. varidula</t>
  </si>
  <si>
    <t>Boehmeria</t>
  </si>
  <si>
    <t>Boehmeria nivea var. tenacissima</t>
  </si>
  <si>
    <t>Premna fulva</t>
  </si>
  <si>
    <t>Vitex trifolia</t>
  </si>
  <si>
    <t>trifolia</t>
  </si>
  <si>
    <t>Tetrastigma obtectum</t>
  </si>
  <si>
    <t>obtectum</t>
  </si>
  <si>
    <t>Trachypithecus_phayrei</t>
  </si>
  <si>
    <t>Castanopsis echidnocarpa</t>
  </si>
  <si>
    <t>echidnocarpa</t>
  </si>
  <si>
    <t>Ma2017a</t>
  </si>
  <si>
    <t>Lindera caudata</t>
  </si>
  <si>
    <t>Phoebe rufescens</t>
  </si>
  <si>
    <t>rufescens</t>
  </si>
  <si>
    <t>Spatholobus suberectus</t>
  </si>
  <si>
    <t>suberectus</t>
  </si>
  <si>
    <t>Lithocarpus variolosus</t>
  </si>
  <si>
    <t>variolosus</t>
  </si>
  <si>
    <t>Laurocerasus undulata</t>
  </si>
  <si>
    <t>undulata</t>
  </si>
  <si>
    <t>Smilax arisanensis</t>
  </si>
  <si>
    <t>arisanensis</t>
  </si>
  <si>
    <t>Koelreuteria paniculata</t>
  </si>
  <si>
    <t>Koelreuteria</t>
  </si>
  <si>
    <t>Engelhardia spicata</t>
  </si>
  <si>
    <t>Engelhardia</t>
  </si>
  <si>
    <t>Helicia reticulata</t>
  </si>
  <si>
    <t>Lithocarpus fenestratus</t>
  </si>
  <si>
    <t>fenestratus</t>
  </si>
  <si>
    <t>Actinodaphne obovata</t>
  </si>
  <si>
    <t>Actinodaphne</t>
  </si>
  <si>
    <t>Nothopanax davidii</t>
  </si>
  <si>
    <t>Nothopanax</t>
  </si>
  <si>
    <t>davidii</t>
  </si>
  <si>
    <t>Millettia dorwardi</t>
  </si>
  <si>
    <t>dorwardi</t>
  </si>
  <si>
    <t>Lithocarpus hancei</t>
  </si>
  <si>
    <t>Viscum coloratum</t>
  </si>
  <si>
    <t>Santalaceae</t>
  </si>
  <si>
    <t>Viscum</t>
  </si>
  <si>
    <t>coloratum</t>
  </si>
  <si>
    <t>Pyrularia edulis</t>
  </si>
  <si>
    <t>Pyrularia</t>
  </si>
  <si>
    <t>Nomascus_gabriellae</t>
  </si>
  <si>
    <t>Bach2017</t>
  </si>
  <si>
    <t>Baccaurea ramiflora</t>
  </si>
  <si>
    <t>Semecarpus reticulate</t>
  </si>
  <si>
    <t>Semecarpus</t>
  </si>
  <si>
    <t>reticulate</t>
  </si>
  <si>
    <t>Dracontomelon dao</t>
  </si>
  <si>
    <t>dao</t>
  </si>
  <si>
    <t>Mangifera cf. dongnaiensis</t>
  </si>
  <si>
    <t>Alphonsea gaudichaudiana</t>
  </si>
  <si>
    <t>Alphonsea</t>
  </si>
  <si>
    <t>gaudichaudiana</t>
  </si>
  <si>
    <t>Uvaria cf. hamiltonii</t>
  </si>
  <si>
    <t>Uvaria cf. boniana</t>
  </si>
  <si>
    <t>Uvaria cf. javana</t>
  </si>
  <si>
    <t>Mitrephora thorelii</t>
  </si>
  <si>
    <t>Mitrephora</t>
  </si>
  <si>
    <t>thorelii</t>
  </si>
  <si>
    <t>Raphistemma pulchellum</t>
  </si>
  <si>
    <t>Raphistemma</t>
  </si>
  <si>
    <t>pulchellum</t>
  </si>
  <si>
    <t>Hoya cf. verticilata</t>
  </si>
  <si>
    <t>Parabarium sp.</t>
  </si>
  <si>
    <t>Parabarium</t>
  </si>
  <si>
    <t>Melodinus yunnanensis</t>
  </si>
  <si>
    <t>Pothos scandens</t>
  </si>
  <si>
    <t>Epipremnum giganteum</t>
  </si>
  <si>
    <t>Calamus flagellum</t>
  </si>
  <si>
    <t>flagellum</t>
  </si>
  <si>
    <t>Bambusa blumeana</t>
  </si>
  <si>
    <t>Bambusa</t>
  </si>
  <si>
    <t>blumeana</t>
  </si>
  <si>
    <t xml:space="preserve">buds </t>
  </si>
  <si>
    <t>Stereospermum neuranthum</t>
  </si>
  <si>
    <t>neuranthum</t>
  </si>
  <si>
    <t>Ochrocarpus siamensis</t>
  </si>
  <si>
    <t>Ochrocarpus</t>
  </si>
  <si>
    <t>siamensis</t>
  </si>
  <si>
    <t>Stixis scandens</t>
  </si>
  <si>
    <t>Stixis</t>
  </si>
  <si>
    <t>Siphonodon celastrineus</t>
  </si>
  <si>
    <t>Siphonodon</t>
  </si>
  <si>
    <t>celastrineus</t>
  </si>
  <si>
    <t>Parinari annamemsis</t>
  </si>
  <si>
    <t>annamemsis</t>
  </si>
  <si>
    <t>Garcinia cowa</t>
  </si>
  <si>
    <t>cowa</t>
  </si>
  <si>
    <t>Garcinia cf. ferrea</t>
  </si>
  <si>
    <t>Garcinia oliveri</t>
  </si>
  <si>
    <t>Garcinia cf. delpyana</t>
  </si>
  <si>
    <t>Diospyros cf. sumatrana</t>
  </si>
  <si>
    <t>Acacia cf. comosa</t>
  </si>
  <si>
    <t>Afzelia xylocarpa</t>
  </si>
  <si>
    <t>xylocarpa</t>
  </si>
  <si>
    <t>Fagraea auriculata</t>
  </si>
  <si>
    <t>Fagraea</t>
  </si>
  <si>
    <t>Beilschmiedia roxburghiana</t>
  </si>
  <si>
    <t>Strychnos dongnaiensis</t>
  </si>
  <si>
    <t>dongnaiensis</t>
  </si>
  <si>
    <t>Lagerstroemia ovalifolia</t>
  </si>
  <si>
    <t>Grewia tomentosa</t>
  </si>
  <si>
    <t>Aglaia cf. hiernii</t>
  </si>
  <si>
    <t>Albizia myriophylla</t>
  </si>
  <si>
    <t>myriophylla</t>
  </si>
  <si>
    <t>Artocarpus lakoocha</t>
  </si>
  <si>
    <t>lakoocha</t>
  </si>
  <si>
    <t>Ficus depressa</t>
  </si>
  <si>
    <t>depressa</t>
  </si>
  <si>
    <t>Ficus kurzii</t>
  </si>
  <si>
    <t>Ficus cf. costata</t>
  </si>
  <si>
    <t>Ficus subcordata</t>
  </si>
  <si>
    <t>subcordata</t>
  </si>
  <si>
    <t>Ficus superba var. japonica</t>
  </si>
  <si>
    <t>Ficus cf. capillipes</t>
  </si>
  <si>
    <t>Ficus racemosa</t>
  </si>
  <si>
    <t>Knema lenta</t>
  </si>
  <si>
    <t>lenta</t>
  </si>
  <si>
    <t>Olax scandens</t>
  </si>
  <si>
    <t>Olax</t>
  </si>
  <si>
    <t>Acampe papillosa</t>
  </si>
  <si>
    <t>Acampe</t>
  </si>
  <si>
    <t>papillosa</t>
  </si>
  <si>
    <t>Bulbophyllum rufinum</t>
  </si>
  <si>
    <t>Bulbophyllum</t>
  </si>
  <si>
    <t>rufinum</t>
  </si>
  <si>
    <t>Otochilus prorrectus</t>
  </si>
  <si>
    <t>prorrectus</t>
  </si>
  <si>
    <t>Drynaria quercifolia</t>
  </si>
  <si>
    <t>quercifolia</t>
  </si>
  <si>
    <t>Ziziphus oenoplia</t>
  </si>
  <si>
    <t>oenoplia</t>
  </si>
  <si>
    <t>Carallia brachiata</t>
  </si>
  <si>
    <t>Carallia</t>
  </si>
  <si>
    <t>brachiata</t>
  </si>
  <si>
    <t>Rothmannia eucodon</t>
  </si>
  <si>
    <t>eucodon</t>
  </si>
  <si>
    <t>Nephelium hypoleucum</t>
  </si>
  <si>
    <t>hypoleucum</t>
  </si>
  <si>
    <t>Xerospermum noronhianum</t>
  </si>
  <si>
    <t>Xerospermum</t>
  </si>
  <si>
    <t>noronhianum</t>
  </si>
  <si>
    <t>Sphenodesme pierrei</t>
  </si>
  <si>
    <t>Sphenodesme</t>
  </si>
  <si>
    <t>pierrei</t>
  </si>
  <si>
    <t>Sphenodesme thorelii</t>
  </si>
  <si>
    <t>Ficus superba</t>
  </si>
  <si>
    <t>superba</t>
  </si>
  <si>
    <t>HR group</t>
  </si>
  <si>
    <t>Hanya2014</t>
  </si>
  <si>
    <t>Vitis ficifolia</t>
  </si>
  <si>
    <t>ficifolia</t>
  </si>
  <si>
    <t>Elaeocarpus sylvestris</t>
  </si>
  <si>
    <t>Callicarpa shikokiana</t>
  </si>
  <si>
    <t>shikokiana</t>
  </si>
  <si>
    <t>Hydrangea grosseserrata</t>
  </si>
  <si>
    <t>Hydrangea</t>
  </si>
  <si>
    <t>grosseserrata</t>
  </si>
  <si>
    <t>Rhaphiolepis umbellata</t>
  </si>
  <si>
    <t>Rhaphiolepis</t>
  </si>
  <si>
    <t>Mallotus japonicus</t>
  </si>
  <si>
    <t>Elaeagnus glabra</t>
  </si>
  <si>
    <t>Elaeagnus</t>
  </si>
  <si>
    <t>NA group</t>
  </si>
  <si>
    <t>Prunus sargentii</t>
  </si>
  <si>
    <t>sargentii</t>
  </si>
  <si>
    <t>Boehmeria longispica</t>
  </si>
  <si>
    <t>longispica</t>
  </si>
  <si>
    <t>Eurya japonica var. yakushimensis</t>
  </si>
  <si>
    <t>Cornus kousa</t>
  </si>
  <si>
    <t>kousa</t>
  </si>
  <si>
    <t>Cleyera japonica</t>
  </si>
  <si>
    <t>Cleyera</t>
  </si>
  <si>
    <t>Dendropanax trifidus</t>
  </si>
  <si>
    <t>trifidus</t>
  </si>
  <si>
    <t>Symplocos myrtacea</t>
  </si>
  <si>
    <t>myrtacea</t>
  </si>
  <si>
    <t>Neolitsea aciculata</t>
  </si>
  <si>
    <t>aciculata</t>
  </si>
  <si>
    <t>Ilex pedunculosa</t>
  </si>
  <si>
    <t>pedunculosa</t>
  </si>
  <si>
    <t>Euonymus yakushimensis</t>
  </si>
  <si>
    <t>yakushimensis</t>
  </si>
  <si>
    <t>Ilex crenata</t>
  </si>
  <si>
    <t>crenata</t>
  </si>
  <si>
    <t>Histiopteris incisa</t>
  </si>
  <si>
    <t>Dennstaedtiaceae</t>
  </si>
  <si>
    <t>Histiopteris</t>
  </si>
  <si>
    <t>incisa</t>
  </si>
  <si>
    <t>Actinidia arguta</t>
  </si>
  <si>
    <t>arguta</t>
  </si>
  <si>
    <t>Sorbus commixta</t>
  </si>
  <si>
    <t>commixta</t>
  </si>
  <si>
    <t>Rubus croceacanthus</t>
  </si>
  <si>
    <t>croceacanthus</t>
  </si>
  <si>
    <t>Lepisorus onoei</t>
  </si>
  <si>
    <t>Lepisorus</t>
  </si>
  <si>
    <t>onoei</t>
  </si>
  <si>
    <t>Trochodendron aralioides</t>
  </si>
  <si>
    <t>Trochodendron</t>
  </si>
  <si>
    <t>aralioides</t>
  </si>
  <si>
    <t>Rubus minusculus</t>
  </si>
  <si>
    <t>minusculus</t>
  </si>
  <si>
    <t>Ficus oxyphylla</t>
  </si>
  <si>
    <t>Mitchella undulata</t>
  </si>
  <si>
    <t>Mitchella</t>
  </si>
  <si>
    <t>Zoysia japonica</t>
  </si>
  <si>
    <t>Zoysia</t>
  </si>
  <si>
    <t>Miscanthus sinensis</t>
  </si>
  <si>
    <t>Miscanthus</t>
  </si>
  <si>
    <t>Chloranthus serratus</t>
  </si>
  <si>
    <t>Chloranthus</t>
  </si>
  <si>
    <t>Gleichenia japonica</t>
  </si>
  <si>
    <t>Gleichenia</t>
  </si>
  <si>
    <t>Clethra barbinervis</t>
  </si>
  <si>
    <t>barbinervis</t>
  </si>
  <si>
    <t>Cercopithecus_diana</t>
  </si>
  <si>
    <t>Kane2017</t>
  </si>
  <si>
    <t>Aningeria robusta</t>
  </si>
  <si>
    <t>Castanola paradoxa</t>
  </si>
  <si>
    <t>Castanola</t>
  </si>
  <si>
    <t>Chrysophyllum taÔensis</t>
  </si>
  <si>
    <t>taiensis</t>
  </si>
  <si>
    <t>Coelecaryion oxycarpum</t>
  </si>
  <si>
    <t>Dacryodes klaineana</t>
  </si>
  <si>
    <t>Dialium aubrevillei</t>
  </si>
  <si>
    <t>Diospyros ivoriensis</t>
  </si>
  <si>
    <t>ivoriensis</t>
  </si>
  <si>
    <t>Diospyros manni</t>
  </si>
  <si>
    <t>manni</t>
  </si>
  <si>
    <t>Diospyros soubreana</t>
  </si>
  <si>
    <t>soubreana</t>
  </si>
  <si>
    <t>Erythroxylum manni</t>
  </si>
  <si>
    <t>Klainodoxa gabonensis</t>
  </si>
  <si>
    <t>Klainodoxa</t>
  </si>
  <si>
    <t>gabonensis</t>
  </si>
  <si>
    <t>Lannea welwitschii</t>
  </si>
  <si>
    <t>Maesobotrya barteri</t>
  </si>
  <si>
    <t>Maesobotrya</t>
  </si>
  <si>
    <t>barteri</t>
  </si>
  <si>
    <t>Memecylon lateriflorum</t>
  </si>
  <si>
    <t>Nauclea diderichii</t>
  </si>
  <si>
    <t>diderichii</t>
  </si>
  <si>
    <t>Nauclea pobeguini</t>
  </si>
  <si>
    <t>pobeguini</t>
  </si>
  <si>
    <t>Oldfieldia africana</t>
  </si>
  <si>
    <t>Oldfieldia</t>
  </si>
  <si>
    <t>Unknown liana</t>
  </si>
  <si>
    <t>Sacoglottis gabonensis</t>
  </si>
  <si>
    <t>Scottelia chevalieri</t>
  </si>
  <si>
    <t>Scottelia</t>
  </si>
  <si>
    <t>chevalieri</t>
  </si>
  <si>
    <t>Scytopetalum tieghemmi</t>
  </si>
  <si>
    <t>Scytopetalum</t>
  </si>
  <si>
    <t>tieghemmi</t>
  </si>
  <si>
    <t>Spyropetalum sp.</t>
  </si>
  <si>
    <t>Spyropetalum</t>
  </si>
  <si>
    <t>Trichoscypha arborea</t>
  </si>
  <si>
    <t>Trichoscypha</t>
  </si>
  <si>
    <t>Uapaca esculenta</t>
  </si>
  <si>
    <t>Uapaca guinensis</t>
  </si>
  <si>
    <t>guinensis</t>
  </si>
  <si>
    <t>Xylopia aethiopica</t>
  </si>
  <si>
    <t>aethiopica</t>
  </si>
  <si>
    <t>Xylopia quintasii</t>
  </si>
  <si>
    <t>quintasii</t>
  </si>
  <si>
    <t>Zanha golugensis</t>
  </si>
  <si>
    <t>golugensis</t>
  </si>
  <si>
    <t>Craterispermum caudatum</t>
  </si>
  <si>
    <t>Craterispermum</t>
  </si>
  <si>
    <t>Maesobotrya batteri</t>
  </si>
  <si>
    <t>batteri</t>
  </si>
  <si>
    <t>Cola lateritia</t>
  </si>
  <si>
    <t>lateritia</t>
  </si>
  <si>
    <t>Sapajus_xanthosternos</t>
  </si>
  <si>
    <t>Elaeis guineensis</t>
  </si>
  <si>
    <t>Elaeis</t>
  </si>
  <si>
    <t>Canale2016</t>
  </si>
  <si>
    <t>Euphorbiaceae sp. 1</t>
  </si>
  <si>
    <t>Manilkara longifolia</t>
  </si>
  <si>
    <t>Manilkara salzmanii</t>
  </si>
  <si>
    <t>salzmanii</t>
  </si>
  <si>
    <t>Malpighiaceae sp. 3</t>
  </si>
  <si>
    <t>Anomospermum reticulatum</t>
  </si>
  <si>
    <t>Anomospermum</t>
  </si>
  <si>
    <t>reticulatum</t>
  </si>
  <si>
    <t>Attalea funifera</t>
  </si>
  <si>
    <t>funifera</t>
  </si>
  <si>
    <t>Virola gardneri</t>
  </si>
  <si>
    <t>gardneri</t>
  </si>
  <si>
    <t>Different insects</t>
  </si>
  <si>
    <t>Roy2011</t>
  </si>
  <si>
    <t>Diospyros crumenata</t>
  </si>
  <si>
    <t>crumenata</t>
  </si>
  <si>
    <t>Drypetes venusta</t>
  </si>
  <si>
    <t>Garcinia gummigutta</t>
  </si>
  <si>
    <t>gummigutta</t>
  </si>
  <si>
    <t>Syzygium gardneri</t>
  </si>
  <si>
    <t>Aglaia roxburghii</t>
  </si>
  <si>
    <t>Persea macrantha</t>
  </si>
  <si>
    <t>macrantha</t>
  </si>
  <si>
    <t>Holigarna grahamii</t>
  </si>
  <si>
    <t>grahamii</t>
  </si>
  <si>
    <t>Dipterocarpus indicus</t>
  </si>
  <si>
    <t>Dipterocarpus</t>
  </si>
  <si>
    <t>Climber</t>
  </si>
  <si>
    <t>Macaca_radiata</t>
  </si>
  <si>
    <t>Hopea ponga</t>
  </si>
  <si>
    <t>ponga</t>
  </si>
  <si>
    <t>Rice</t>
  </si>
  <si>
    <t>Madhuca neriifolia</t>
  </si>
  <si>
    <t>Ficus tsjahela</t>
  </si>
  <si>
    <t>tsjahela</t>
  </si>
  <si>
    <t>Diospyros  pruriens</t>
  </si>
  <si>
    <t>pruriens</t>
  </si>
  <si>
    <t>Piper nigrum</t>
  </si>
  <si>
    <t>Litsea laevigata</t>
  </si>
  <si>
    <t>Archidendron monadelphum</t>
  </si>
  <si>
    <t>monadelphum</t>
  </si>
  <si>
    <t>Litsea stocksii</t>
  </si>
  <si>
    <t>stocksii</t>
  </si>
  <si>
    <t>Chionanthus malabarica</t>
  </si>
  <si>
    <t>malabarica</t>
  </si>
  <si>
    <t>Vitis canarensis</t>
  </si>
  <si>
    <t>canarensis</t>
  </si>
  <si>
    <t>Alouatta_guariba_clamitans</t>
  </si>
  <si>
    <t>Ficus cestrifolia</t>
  </si>
  <si>
    <t>cestrifolia</t>
  </si>
  <si>
    <t>Correa2018</t>
  </si>
  <si>
    <t>Morus nigra</t>
  </si>
  <si>
    <t>Cordia americana</t>
  </si>
  <si>
    <t>Ficus lushnathiana</t>
  </si>
  <si>
    <t>Sideroxylon obtusifolium</t>
  </si>
  <si>
    <t>Erythrina cristagalli</t>
  </si>
  <si>
    <t>cristagalli</t>
  </si>
  <si>
    <t>Myrciaria cuspidata</t>
  </si>
  <si>
    <t>Syagrus romanzoffiana</t>
  </si>
  <si>
    <t>romanzoffiana</t>
  </si>
  <si>
    <t>Coussapoa microcarpa</t>
  </si>
  <si>
    <t>Enterolobium contortisiliquun</t>
  </si>
  <si>
    <t>Enterolobium</t>
  </si>
  <si>
    <t>contortisiliquun</t>
  </si>
  <si>
    <t>Handroanthus pulcherrimus</t>
  </si>
  <si>
    <t>Handroanthus</t>
  </si>
  <si>
    <t>pulcherrimus</t>
  </si>
  <si>
    <t>Campomanesia xanthocarpa</t>
  </si>
  <si>
    <t>xanthocarpa</t>
  </si>
  <si>
    <t>Hovenia dulcis</t>
  </si>
  <si>
    <t>Hovenia</t>
  </si>
  <si>
    <t>Msp1, cf. Cuspidaria convoluta</t>
  </si>
  <si>
    <t>Myrsine guianensis</t>
  </si>
  <si>
    <t>Eugenia involucrata</t>
  </si>
  <si>
    <t>involucrata</t>
  </si>
  <si>
    <t>Alchornea triplinervia</t>
  </si>
  <si>
    <t>Celtis iganaea</t>
  </si>
  <si>
    <t>iganaea</t>
  </si>
  <si>
    <t>Msp. 2, cf. Aristolochia sp.</t>
  </si>
  <si>
    <t>Mimosa bimucronata</t>
  </si>
  <si>
    <t>Mimosa</t>
  </si>
  <si>
    <t>bimucronata</t>
  </si>
  <si>
    <t>Chrysophyllum marginatum</t>
  </si>
  <si>
    <t>marginatum</t>
  </si>
  <si>
    <t>Erythroxylum argentinum</t>
  </si>
  <si>
    <t>argentinum</t>
  </si>
  <si>
    <t>Vitex megapotamica</t>
  </si>
  <si>
    <t>megapotamica</t>
  </si>
  <si>
    <t>Eugenia uniflora</t>
  </si>
  <si>
    <t>Ligustrum lucidum</t>
  </si>
  <si>
    <t>Ligustrum</t>
  </si>
  <si>
    <t>lucidum</t>
  </si>
  <si>
    <t>Salix humboldtiana</t>
  </si>
  <si>
    <t>humboldtiana</t>
  </si>
  <si>
    <t>Hoolock_hoolock</t>
  </si>
  <si>
    <t>Ichnocarpus frutescens</t>
  </si>
  <si>
    <t>Ichnocarpus</t>
  </si>
  <si>
    <t>Borah2018</t>
  </si>
  <si>
    <t>Ficus lepidosa</t>
  </si>
  <si>
    <t>lepidosa</t>
  </si>
  <si>
    <t>Ficus ramentacea</t>
  </si>
  <si>
    <t>ramentacea</t>
  </si>
  <si>
    <t>Anthocephalus chinensis</t>
  </si>
  <si>
    <t>Balakata baccata</t>
  </si>
  <si>
    <t>Balakata</t>
  </si>
  <si>
    <t>Elaeocarpus ganitrus</t>
  </si>
  <si>
    <t>ganitrus</t>
  </si>
  <si>
    <t>Ficus laevis</t>
  </si>
  <si>
    <t>Dysoxylum gobara</t>
  </si>
  <si>
    <t>gobara</t>
  </si>
  <si>
    <t>Eurya acuminata</t>
  </si>
  <si>
    <t>Trichosanthes truncata</t>
  </si>
  <si>
    <t>truncata</t>
  </si>
  <si>
    <t>Pothos hookerii</t>
  </si>
  <si>
    <t>hookerii</t>
  </si>
  <si>
    <t>Hoya parasitica</t>
  </si>
  <si>
    <t>Ailanthus grandis</t>
  </si>
  <si>
    <t>Ailanthus</t>
  </si>
  <si>
    <t>Gynocardia odorata</t>
  </si>
  <si>
    <t>Gynocardia</t>
  </si>
  <si>
    <t>Alseodaphne petiolaris</t>
  </si>
  <si>
    <t>Alseodaphne</t>
  </si>
  <si>
    <t>petiolaris</t>
  </si>
  <si>
    <t>Agapetes kanjilalii</t>
  </si>
  <si>
    <t>Agapetes</t>
  </si>
  <si>
    <t>kanjilalii</t>
  </si>
  <si>
    <t>Ficus rhododendrifolia</t>
  </si>
  <si>
    <t>rhododendrifolia</t>
  </si>
  <si>
    <t>Barringtonia acutangula</t>
  </si>
  <si>
    <t>acutangula</t>
  </si>
  <si>
    <t>Tetrastigma thomsonianum</t>
  </si>
  <si>
    <t>thomsonianum</t>
  </si>
  <si>
    <t>Ficus hispida</t>
  </si>
  <si>
    <t>Passiflora edulis</t>
  </si>
  <si>
    <t>Aspidocarya uvifera</t>
  </si>
  <si>
    <t>Aspidocarya</t>
  </si>
  <si>
    <t>uvifera</t>
  </si>
  <si>
    <t>Butea parviflora</t>
  </si>
  <si>
    <t>Butea</t>
  </si>
  <si>
    <t>Talauma hodgsoni</t>
  </si>
  <si>
    <t>Talauma</t>
  </si>
  <si>
    <t>hodgsoni</t>
  </si>
  <si>
    <t>resin</t>
  </si>
  <si>
    <t>Mangifera sylvatica</t>
  </si>
  <si>
    <t>Macrosolen cochinchinensis</t>
  </si>
  <si>
    <t>Macrosolen</t>
  </si>
  <si>
    <t>Syzygium jambos</t>
  </si>
  <si>
    <t>jambos</t>
  </si>
  <si>
    <t>Dalbergia pinnata</t>
  </si>
  <si>
    <t>Piper longum</t>
  </si>
  <si>
    <t>longum</t>
  </si>
  <si>
    <t>Syzygium fruticosum</t>
  </si>
  <si>
    <t>Cayratia trifolia</t>
  </si>
  <si>
    <t>Stenochlaena palustris</t>
  </si>
  <si>
    <t>Blechnaceae</t>
  </si>
  <si>
    <t>Stenochlaena</t>
  </si>
  <si>
    <t>palustris</t>
  </si>
  <si>
    <t>Trewia nudiflora</t>
  </si>
  <si>
    <t>Trewia</t>
  </si>
  <si>
    <t>Smilax perfoliata</t>
  </si>
  <si>
    <t>perfoliata</t>
  </si>
  <si>
    <t>Papilionanthe teres</t>
  </si>
  <si>
    <t>Papilionanthe</t>
  </si>
  <si>
    <t>teres</t>
  </si>
  <si>
    <t>Talauma phellocarpa</t>
  </si>
  <si>
    <t>phellocarpa</t>
  </si>
  <si>
    <t>Paederia foetida</t>
  </si>
  <si>
    <t>foetida</t>
  </si>
  <si>
    <t>Estrada1984</t>
  </si>
  <si>
    <t>Nectandra ambigens</t>
  </si>
  <si>
    <t>ambigens</t>
  </si>
  <si>
    <t>Pterocarpus hayesii</t>
  </si>
  <si>
    <t>hayesii</t>
  </si>
  <si>
    <t>Crataeva tapia</t>
  </si>
  <si>
    <t>Crataeva</t>
  </si>
  <si>
    <t>tapia</t>
  </si>
  <si>
    <t>Pseudolmedia oxyphyllaria</t>
  </si>
  <si>
    <t>oxyphyllaria</t>
  </si>
  <si>
    <t>Calatola laevigata</t>
  </si>
  <si>
    <t>Calatola</t>
  </si>
  <si>
    <t>Ulmus mexicana</t>
  </si>
  <si>
    <t>Omphalea cardiophylla</t>
  </si>
  <si>
    <t>Ampelocera hottlei</t>
  </si>
  <si>
    <t>hottlei</t>
  </si>
  <si>
    <t>Dipholis minutiflora</t>
  </si>
  <si>
    <t>Dipholis</t>
  </si>
  <si>
    <t>minutiflora</t>
  </si>
  <si>
    <t>"Olo zapote"</t>
  </si>
  <si>
    <t>Cassia doylei</t>
  </si>
  <si>
    <t>doylei</t>
  </si>
  <si>
    <t>Coccoloba barbadensis</t>
  </si>
  <si>
    <t>barbadensis</t>
  </si>
  <si>
    <t>"Crespillo"</t>
  </si>
  <si>
    <t>Cymbopetalum baillonii</t>
  </si>
  <si>
    <t>Cymbopetalum</t>
  </si>
  <si>
    <t>baillonii</t>
  </si>
  <si>
    <t>Tetrorchidum rotundotum</t>
  </si>
  <si>
    <t>Tetrorchidum</t>
  </si>
  <si>
    <t>rotundotum</t>
  </si>
  <si>
    <t>Achras zapota</t>
  </si>
  <si>
    <t>Achras</t>
  </si>
  <si>
    <t>zapota</t>
  </si>
  <si>
    <t>Zanthoxylum kellermanni</t>
  </si>
  <si>
    <t>kellermanni</t>
  </si>
  <si>
    <t>Ficus tecolutensis</t>
  </si>
  <si>
    <t>tecolutensis</t>
  </si>
  <si>
    <t>Estrada1999</t>
  </si>
  <si>
    <t>Ficus yaponensis</t>
  </si>
  <si>
    <t>yaponensis</t>
  </si>
  <si>
    <t>Ficus jimenezii</t>
  </si>
  <si>
    <t>jimenezii</t>
  </si>
  <si>
    <t>Ficus colubrinae</t>
  </si>
  <si>
    <t>colubrinae</t>
  </si>
  <si>
    <t>Inga sp. 1</t>
  </si>
  <si>
    <t>sp. 1</t>
  </si>
  <si>
    <t>Ficus padifolia</t>
  </si>
  <si>
    <t>padifolia</t>
  </si>
  <si>
    <t>Abuta panamensis</t>
  </si>
  <si>
    <t>Abuta</t>
  </si>
  <si>
    <t>Callichlamys latifolia</t>
  </si>
  <si>
    <t>Callichlamys</t>
  </si>
  <si>
    <t>Mascagnia vacciniifolia</t>
  </si>
  <si>
    <t>vacciniifolia</t>
  </si>
  <si>
    <t>Lycianthes purpusii</t>
  </si>
  <si>
    <t>Lycianthes</t>
  </si>
  <si>
    <t>Psittacanthus calyculatus</t>
  </si>
  <si>
    <t>Psittacanthus</t>
  </si>
  <si>
    <t>calyculatus</t>
  </si>
  <si>
    <t>Ficus sp. 2</t>
  </si>
  <si>
    <t>Cordia stenoclada</t>
  </si>
  <si>
    <t>stenoclada</t>
  </si>
  <si>
    <t>Cordia stellifera</t>
  </si>
  <si>
    <t>stellifera</t>
  </si>
  <si>
    <t>Struthanthus haenkei</t>
  </si>
  <si>
    <t>haenkei</t>
  </si>
  <si>
    <t>Monstera acuminata</t>
  </si>
  <si>
    <t>Inga sp. 2</t>
  </si>
  <si>
    <t>Machaerium cobanense</t>
  </si>
  <si>
    <t>cobanense</t>
  </si>
  <si>
    <t>Mortoniodendron guatemalense</t>
  </si>
  <si>
    <t>Mortoniodendron</t>
  </si>
  <si>
    <t>guatemalense</t>
  </si>
  <si>
    <t>Tetrorchidum rotundatum</t>
  </si>
  <si>
    <t>rotundatum</t>
  </si>
  <si>
    <t>Columnea purpusii</t>
  </si>
  <si>
    <t>Columnea</t>
  </si>
  <si>
    <t>Quararibea funebris</t>
  </si>
  <si>
    <t>Quararibea</t>
  </si>
  <si>
    <t>funebris</t>
  </si>
  <si>
    <t>Croton schiedeanus</t>
  </si>
  <si>
    <t>schiedeanus</t>
  </si>
  <si>
    <t>Pithecellobium arboreum</t>
  </si>
  <si>
    <t>arboreum</t>
  </si>
  <si>
    <t>Presbytis_entellus</t>
  </si>
  <si>
    <t>Pterocarpus marsupium</t>
  </si>
  <si>
    <t>marsupium</t>
  </si>
  <si>
    <t>Newton1992</t>
  </si>
  <si>
    <t>leaf_buds</t>
  </si>
  <si>
    <t>Flamengia semialata</t>
  </si>
  <si>
    <t>Flamengia</t>
  </si>
  <si>
    <t>semialata</t>
  </si>
  <si>
    <t>Bauhinia retusa</t>
  </si>
  <si>
    <t>Anogeissus latifolia</t>
  </si>
  <si>
    <t>Saccopetalum tomentosum</t>
  </si>
  <si>
    <t>Saccopetalum</t>
  </si>
  <si>
    <t>Emblica officinalis</t>
  </si>
  <si>
    <t>Emblica</t>
  </si>
  <si>
    <t>officinalis</t>
  </si>
  <si>
    <t>Lannea coramandelica</t>
  </si>
  <si>
    <t>coramandelica</t>
  </si>
  <si>
    <t>Terminalia tomentosa</t>
  </si>
  <si>
    <t>Ficus tomentosa</t>
  </si>
  <si>
    <t>Terminalia belerica</t>
  </si>
  <si>
    <t>belerica</t>
  </si>
  <si>
    <t>Bauhinia vahlii</t>
  </si>
  <si>
    <t>vahlii</t>
  </si>
  <si>
    <t>Cordia latifolia</t>
  </si>
  <si>
    <t>Madhuca indica</t>
  </si>
  <si>
    <t>Ougeinia dalbergiodes</t>
  </si>
  <si>
    <t>Ougeinia</t>
  </si>
  <si>
    <t>dalbergiodes</t>
  </si>
  <si>
    <t>Stereospermum suaveolens</t>
  </si>
  <si>
    <t>Ehretia latifolia</t>
  </si>
  <si>
    <t>Holarrhena antidysenterica</t>
  </si>
  <si>
    <t>Holarrhena</t>
  </si>
  <si>
    <t>antidysenterica</t>
  </si>
  <si>
    <t>Butea monosperma</t>
  </si>
  <si>
    <t>monosperma</t>
  </si>
  <si>
    <t>Sterculia urens</t>
  </si>
  <si>
    <t>Bauhinia racemosa</t>
  </si>
  <si>
    <t>Ziziphus zylopyra</t>
  </si>
  <si>
    <t>zylopyra</t>
  </si>
  <si>
    <t>Albizia odoratissima</t>
  </si>
  <si>
    <t>odoratissima</t>
  </si>
  <si>
    <t>Litsea sebifera</t>
  </si>
  <si>
    <t>Other</t>
  </si>
  <si>
    <t>Varecia_variegata</t>
  </si>
  <si>
    <t>Year 1 (2001)</t>
  </si>
  <si>
    <t>Erhart2018</t>
  </si>
  <si>
    <t>Harungana</t>
  </si>
  <si>
    <t>Year 2 (2002)</t>
  </si>
  <si>
    <t>Ravenea</t>
  </si>
  <si>
    <t>Year 3 (2003)</t>
  </si>
  <si>
    <t>Carissa</t>
  </si>
  <si>
    <t>Plagioscyphus</t>
  </si>
  <si>
    <t>Eulemur_rufifrons</t>
  </si>
  <si>
    <t>Oncostemum</t>
  </si>
  <si>
    <t>"Tsimatahodakato"</t>
  </si>
  <si>
    <t>Propithecus_edwardsi</t>
  </si>
  <si>
    <t>Calliandra</t>
  </si>
  <si>
    <t>Macphersonia</t>
  </si>
  <si>
    <t>Micronychia</t>
  </si>
  <si>
    <t>Malleastrum</t>
  </si>
  <si>
    <t>Pan_troglodytes_schweinfurthii</t>
  </si>
  <si>
    <t>Matthews2019</t>
  </si>
  <si>
    <t>Podocarpus latifolius</t>
  </si>
  <si>
    <t>Podocarpaceae</t>
  </si>
  <si>
    <t>Podocarpus</t>
  </si>
  <si>
    <t>Macaranga kilimandscharica</t>
  </si>
  <si>
    <t>kilimandscharica</t>
  </si>
  <si>
    <t>Drypetes occidentalis</t>
  </si>
  <si>
    <t>occidentalis</t>
  </si>
  <si>
    <t>Vepris stolzii</t>
  </si>
  <si>
    <t>Vepris</t>
  </si>
  <si>
    <t>stolzii</t>
  </si>
  <si>
    <t>Chrysophyllum gorungosanum</t>
  </si>
  <si>
    <t>gorungosanum</t>
  </si>
  <si>
    <t>Symphonia globulifera</t>
  </si>
  <si>
    <t>Callicebus_personatus_melanochir</t>
  </si>
  <si>
    <t>Callicebus_melanochir</t>
  </si>
  <si>
    <t>Anaxagorea dolichocarpa</t>
  </si>
  <si>
    <t>dolichocarpa</t>
  </si>
  <si>
    <t>Heiduck1997</t>
  </si>
  <si>
    <t>Xylopia ochrantha</t>
  </si>
  <si>
    <t>ochrantha</t>
  </si>
  <si>
    <t>Rauvolfia bahiensis</t>
  </si>
  <si>
    <t>bahiensis</t>
  </si>
  <si>
    <t>Philodendron pedatum</t>
  </si>
  <si>
    <t>pedatum</t>
  </si>
  <si>
    <t>Protium heptaphyllum</t>
  </si>
  <si>
    <t>heptaphyllum</t>
  </si>
  <si>
    <t>Arapatiella psilophylla</t>
  </si>
  <si>
    <t>Arapatiella</t>
  </si>
  <si>
    <t>psilophylla</t>
  </si>
  <si>
    <t>Caryocar edule</t>
  </si>
  <si>
    <t>Caryocaraceae</t>
  </si>
  <si>
    <t>Caryocar</t>
  </si>
  <si>
    <t>edule</t>
  </si>
  <si>
    <t>Actinostemon sp.</t>
  </si>
  <si>
    <t>Actinostemon</t>
  </si>
  <si>
    <t>Aparisthmium cordatum</t>
  </si>
  <si>
    <t>Aparisthmium</t>
  </si>
  <si>
    <t>cordatum</t>
  </si>
  <si>
    <t>Ophthalmoblapton pedunculare</t>
  </si>
  <si>
    <t>Ophthalmoblapton</t>
  </si>
  <si>
    <t>pedunculare</t>
  </si>
  <si>
    <t>Tetraplandra sp.</t>
  </si>
  <si>
    <t>Tetraplandra</t>
  </si>
  <si>
    <t>Rheedia sp.</t>
  </si>
  <si>
    <t>Discophora guianensis</t>
  </si>
  <si>
    <t>Discophora</t>
  </si>
  <si>
    <t>Henriettea succosa</t>
  </si>
  <si>
    <t>Henriettea</t>
  </si>
  <si>
    <t>succosa</t>
  </si>
  <si>
    <t>Miconia hypoleuca</t>
  </si>
  <si>
    <t>hypoleuca</t>
  </si>
  <si>
    <t>Miconia lurida</t>
  </si>
  <si>
    <t>lurida</t>
  </si>
  <si>
    <t>Virola officinalis</t>
  </si>
  <si>
    <t>Eugenia bearepaireana</t>
  </si>
  <si>
    <t>bearepaireana</t>
  </si>
  <si>
    <t>Unknown 1</t>
  </si>
  <si>
    <t>Unknown 2</t>
  </si>
  <si>
    <t>Coccoloba ochreolata</t>
  </si>
  <si>
    <t>ochreolata</t>
  </si>
  <si>
    <t>Coccoloba sp.</t>
  </si>
  <si>
    <t>Psychotria sp. 1</t>
  </si>
  <si>
    <t>Psychotria sp. 2</t>
  </si>
  <si>
    <t>Stachyarrhena sp.</t>
  </si>
  <si>
    <t>Stachyarrhena</t>
  </si>
  <si>
    <t>Sprucella sp.</t>
  </si>
  <si>
    <t>Lepidoziaceae</t>
  </si>
  <si>
    <t>Sprucella</t>
  </si>
  <si>
    <t>Simaba glandulifera</t>
  </si>
  <si>
    <t>Simaba</t>
  </si>
  <si>
    <t>glandulifera</t>
  </si>
  <si>
    <t>Vochysia reetiflora</t>
  </si>
  <si>
    <t>reetiflora</t>
  </si>
  <si>
    <t>Vochysia rudeliana</t>
  </si>
  <si>
    <t>rudeliana</t>
  </si>
  <si>
    <t>Troop 1</t>
  </si>
  <si>
    <t>Stoner1996</t>
  </si>
  <si>
    <t>Stryphnodendron excelsum</t>
  </si>
  <si>
    <t>Ficus donnellsmithii</t>
  </si>
  <si>
    <t>Pinzona</t>
  </si>
  <si>
    <t>Troop 2</t>
  </si>
  <si>
    <t>Oryctanthus occidentalis</t>
  </si>
  <si>
    <t>Oryctanthus</t>
  </si>
  <si>
    <t>Rollinia pittieri</t>
  </si>
  <si>
    <t>pittieri</t>
  </si>
  <si>
    <t>Gorilla_beringei_beringei</t>
  </si>
  <si>
    <t>Grueter2013</t>
  </si>
  <si>
    <t>Yushania alpina</t>
  </si>
  <si>
    <t>Yushania</t>
  </si>
  <si>
    <t>Laportea</t>
  </si>
  <si>
    <t>Rubus spp.</t>
  </si>
  <si>
    <t>Vernonia adolfi-frederici</t>
  </si>
  <si>
    <t>adolfi-frederici</t>
  </si>
  <si>
    <t>Droguetia iners</t>
  </si>
  <si>
    <t>Droguetia</t>
  </si>
  <si>
    <t>Dendrosenecio erici-rosenii</t>
  </si>
  <si>
    <t>Dendrosenecio</t>
  </si>
  <si>
    <t>erici-rosenii</t>
  </si>
  <si>
    <t>Echinops hoehnelii</t>
  </si>
  <si>
    <t>Echinops</t>
  </si>
  <si>
    <t>hoehnelii</t>
  </si>
  <si>
    <t>Helichrysum formossissimum</t>
  </si>
  <si>
    <t>Helichrysum</t>
  </si>
  <si>
    <t>Crassocephalum ducis-aprutii</t>
  </si>
  <si>
    <t>Crassocephalum</t>
  </si>
  <si>
    <t>ducis-aprutii</t>
  </si>
  <si>
    <t>Urtica</t>
  </si>
  <si>
    <t>Rumex</t>
  </si>
  <si>
    <t>Hagenia</t>
  </si>
  <si>
    <t>Lobelia stuhlmannii</t>
  </si>
  <si>
    <t>Lobelia</t>
  </si>
  <si>
    <t>stuhlmannii</t>
  </si>
  <si>
    <t>Colobus_vellerosus</t>
  </si>
  <si>
    <t>Albizia coriaria</t>
  </si>
  <si>
    <t>coriaria</t>
  </si>
  <si>
    <t>WW group</t>
  </si>
  <si>
    <t>Saj2007</t>
  </si>
  <si>
    <t>Aubrevillea kerstingii</t>
  </si>
  <si>
    <t>Aubrevillea</t>
  </si>
  <si>
    <t>kerstingii</t>
  </si>
  <si>
    <t>Hura crepitans</t>
  </si>
  <si>
    <t>Hura</t>
  </si>
  <si>
    <t>crepitans</t>
  </si>
  <si>
    <t>Bombax buonopozense</t>
  </si>
  <si>
    <t>buonopozense</t>
  </si>
  <si>
    <t>Milicia excelsa</t>
  </si>
  <si>
    <t>Milicia</t>
  </si>
  <si>
    <t>Triplochiton scleroxylon</t>
  </si>
  <si>
    <t>Triplochiton</t>
  </si>
  <si>
    <t>scleroxylon</t>
  </si>
  <si>
    <t>Thevetia peruviana</t>
  </si>
  <si>
    <t>Thevetia</t>
  </si>
  <si>
    <t>Khaya grandifoliola</t>
  </si>
  <si>
    <t>grandifoliola</t>
  </si>
  <si>
    <t>Lecaniodiscus cupanioides</t>
  </si>
  <si>
    <t>cupanioides</t>
  </si>
  <si>
    <t>Caloncoba gilgiana</t>
  </si>
  <si>
    <t>gilgiana</t>
  </si>
  <si>
    <t>Distemonanthus benthamianus</t>
  </si>
  <si>
    <t>Distemonanthus</t>
  </si>
  <si>
    <t>benthamianus</t>
  </si>
  <si>
    <t>Unidentified liane spp.</t>
  </si>
  <si>
    <t>Cheramoo sp.</t>
  </si>
  <si>
    <t>Unidentified tree spp.</t>
  </si>
  <si>
    <t>Unidentified ficus spp.</t>
  </si>
  <si>
    <t>Trichilia prieuriana</t>
  </si>
  <si>
    <t>prieuriana</t>
  </si>
  <si>
    <t>Caesalpinia bonduc</t>
  </si>
  <si>
    <t>bonduc</t>
  </si>
  <si>
    <t>Albizia ferruginea</t>
  </si>
  <si>
    <t>Crescentia cujete</t>
  </si>
  <si>
    <t>Crescentia</t>
  </si>
  <si>
    <t>cujete</t>
  </si>
  <si>
    <t>Ricinodendron heudelotii</t>
  </si>
  <si>
    <t>Ricinodendron</t>
  </si>
  <si>
    <t>Tetrapleura tetraptera</t>
  </si>
  <si>
    <t>Tetrapleura</t>
  </si>
  <si>
    <t>tetraptera</t>
  </si>
  <si>
    <t>Unidentified low vegetation</t>
  </si>
  <si>
    <t>Ficus ottoniifolia</t>
  </si>
  <si>
    <t>ottoniifolia</t>
  </si>
  <si>
    <t>Cola nitida</t>
  </si>
  <si>
    <t>Diospyros monbuttensis</t>
  </si>
  <si>
    <t>monbuttensis</t>
  </si>
  <si>
    <t>Solanum enanthem</t>
  </si>
  <si>
    <t>enanthem</t>
  </si>
  <si>
    <t>Dichapetalum guineense</t>
  </si>
  <si>
    <t>Parkia filicoidea</t>
  </si>
  <si>
    <t>filicoidea</t>
  </si>
  <si>
    <t>Dioscorea dumetorum</t>
  </si>
  <si>
    <t>dumetorum</t>
  </si>
  <si>
    <t>Pterygota macrocarpa</t>
  </si>
  <si>
    <t>Salacia sp.</t>
  </si>
  <si>
    <t>B group</t>
  </si>
  <si>
    <t>Pouteria alnifolia</t>
  </si>
  <si>
    <t>alnifolia</t>
  </si>
  <si>
    <t>Moto</t>
  </si>
  <si>
    <t>Vitex simplicifolia</t>
  </si>
  <si>
    <t>simplicifolia</t>
  </si>
  <si>
    <t>Cleistopholis patens</t>
  </si>
  <si>
    <t>Cleistopholis</t>
  </si>
  <si>
    <t>patens</t>
  </si>
  <si>
    <t>Turraeanthus africanus?</t>
  </si>
  <si>
    <t>Lonchocarpus sericeus</t>
  </si>
  <si>
    <t>sericeus</t>
  </si>
  <si>
    <t>Ficus ardisioides</t>
  </si>
  <si>
    <t>ardisioides</t>
  </si>
  <si>
    <t xml:space="preserve">Albizia zygia </t>
  </si>
  <si>
    <t>Philodendron sp.</t>
  </si>
  <si>
    <t>Iwanaga2001</t>
  </si>
  <si>
    <t>Bombax sp.</t>
  </si>
  <si>
    <t>Hymenaea intermedia</t>
  </si>
  <si>
    <t>intermedia</t>
  </si>
  <si>
    <t>Doliocarpus sp.</t>
  </si>
  <si>
    <t>Anomospermum sp.</t>
  </si>
  <si>
    <t>Brosimum cf. lactescens</t>
  </si>
  <si>
    <t>Pseudolmedia mururu</t>
  </si>
  <si>
    <t>mururu</t>
  </si>
  <si>
    <t>Pouteria sp. 2</t>
  </si>
  <si>
    <t>Lagothrix_cana</t>
  </si>
  <si>
    <t>Cordia sp.</t>
  </si>
  <si>
    <t>Copaifera cf. langsdorffi</t>
  </si>
  <si>
    <t>Copaifera</t>
  </si>
  <si>
    <t>Copaifera sp.</t>
  </si>
  <si>
    <t>Rourea sp.</t>
  </si>
  <si>
    <t>Rourea</t>
  </si>
  <si>
    <t>Torrecea acreana</t>
  </si>
  <si>
    <t>Torrecea</t>
  </si>
  <si>
    <t>acreana</t>
  </si>
  <si>
    <t>Aniba sp.</t>
  </si>
  <si>
    <t>Aniba</t>
  </si>
  <si>
    <t>Endlicheria cf. reflectens</t>
  </si>
  <si>
    <t>Endlicheria</t>
  </si>
  <si>
    <t>Apeiba echinata</t>
  </si>
  <si>
    <t>Apeiba</t>
  </si>
  <si>
    <t>echinata</t>
  </si>
  <si>
    <t>Aristizabal2016</t>
  </si>
  <si>
    <t>Albizia leucocalyx</t>
  </si>
  <si>
    <t>leucocalyx</t>
  </si>
  <si>
    <t>Tabebuia rosea</t>
  </si>
  <si>
    <t>Zanthoxylum riedelianum</t>
  </si>
  <si>
    <t>riedelianum</t>
  </si>
  <si>
    <t>Syngonium sp.</t>
  </si>
  <si>
    <t>Cellobium lanceolatum</t>
  </si>
  <si>
    <t>Cellobium</t>
  </si>
  <si>
    <t>Sabal mexicana</t>
  </si>
  <si>
    <t>Sabal</t>
  </si>
  <si>
    <t>Strutanthus venetus</t>
  </si>
  <si>
    <t>Strutanthus</t>
  </si>
  <si>
    <t>venetus</t>
  </si>
  <si>
    <t>Enterolobium cyclocarpum</t>
  </si>
  <si>
    <t>cyclocarpum</t>
  </si>
  <si>
    <t>Chrysophyllum cainito</t>
  </si>
  <si>
    <t>cainito</t>
  </si>
  <si>
    <t>Melothria pendula</t>
  </si>
  <si>
    <t>Melothria</t>
  </si>
  <si>
    <t>Passiflora serratifolia</t>
  </si>
  <si>
    <t>Aphananthe aspera</t>
  </si>
  <si>
    <t>Aphananthe</t>
  </si>
  <si>
    <t>Fusui groups</t>
  </si>
  <si>
    <t>Huang2017</t>
  </si>
  <si>
    <t>Tetrastigma planicaule</t>
  </si>
  <si>
    <t>planicaule</t>
  </si>
  <si>
    <t>Celtis bondii</t>
  </si>
  <si>
    <t>bondii</t>
  </si>
  <si>
    <t>Archidendron microsperma</t>
  </si>
  <si>
    <t>microsperma</t>
  </si>
  <si>
    <t>Capparis hainanensis</t>
  </si>
  <si>
    <t>hainanensis</t>
  </si>
  <si>
    <t>Ficus tinctoria</t>
  </si>
  <si>
    <t>Iodes cirrhosa</t>
  </si>
  <si>
    <t>cirrhosa</t>
  </si>
  <si>
    <t>Maclura cochinchinensis</t>
  </si>
  <si>
    <t>Sageretia thea</t>
  </si>
  <si>
    <t>thea</t>
  </si>
  <si>
    <t>Desmos chinensis</t>
  </si>
  <si>
    <t>Gouania javanica</t>
  </si>
  <si>
    <t>Bombax malabaricum</t>
  </si>
  <si>
    <t>malabaricum</t>
  </si>
  <si>
    <t>Zanthoxylum armatum</t>
  </si>
  <si>
    <t>armatum</t>
  </si>
  <si>
    <t>Chavdaia rubinervis</t>
  </si>
  <si>
    <t>Chavdaia</t>
  </si>
  <si>
    <t>rubinervis</t>
  </si>
  <si>
    <t>Chongzuo groups</t>
  </si>
  <si>
    <t>Nasalis_larvatus</t>
  </si>
  <si>
    <t>Aglaia sp.</t>
  </si>
  <si>
    <t>Yeager1989</t>
  </si>
  <si>
    <t>Baccaurea racemosa</t>
  </si>
  <si>
    <t>(Besirak)</t>
  </si>
  <si>
    <t>Calophyllum sp. 1</t>
  </si>
  <si>
    <t>Calophyllum sp. 2</t>
  </si>
  <si>
    <t>Crudea teyamannii</t>
  </si>
  <si>
    <t>Crudea</t>
  </si>
  <si>
    <t>teyamannii</t>
  </si>
  <si>
    <t>Diospyros maingayi</t>
  </si>
  <si>
    <t>maingayi</t>
  </si>
  <si>
    <t>(Epiphyte)</t>
  </si>
  <si>
    <t>Eugenia reinwardtiana</t>
  </si>
  <si>
    <t>reinwardtiana</t>
  </si>
  <si>
    <t>Eugenia sp. 2</t>
  </si>
  <si>
    <t>Eugenia sp. 3/4</t>
  </si>
  <si>
    <t>Eugenia zeylanica</t>
  </si>
  <si>
    <t>Ficus acamtophylla</t>
  </si>
  <si>
    <t>acamtophylla</t>
  </si>
  <si>
    <t>Ficus globosa</t>
  </si>
  <si>
    <t>Ganua motleyana</t>
  </si>
  <si>
    <t>Ganua</t>
  </si>
  <si>
    <t>motleyana</t>
  </si>
  <si>
    <t>Garcinia dulcis</t>
  </si>
  <si>
    <t>Garcinia forbesii</t>
  </si>
  <si>
    <t>forbesii</t>
  </si>
  <si>
    <t>Gonystylus macrophyllus</t>
  </si>
  <si>
    <t>Gonystylus</t>
  </si>
  <si>
    <t>macrophyllus</t>
  </si>
  <si>
    <t>(Insect)</t>
  </si>
  <si>
    <t>Ixora blumei</t>
  </si>
  <si>
    <t>Ixora</t>
  </si>
  <si>
    <t>blumei</t>
  </si>
  <si>
    <t>Knema latifolia</t>
  </si>
  <si>
    <t>Kokoona ohracea</t>
  </si>
  <si>
    <t>Kokoona</t>
  </si>
  <si>
    <t>ohracea</t>
  </si>
  <si>
    <t>Baccaurea bracteata</t>
  </si>
  <si>
    <t>Lithocarpus sundaicus</t>
  </si>
  <si>
    <t>sundaicus</t>
  </si>
  <si>
    <t>Lophopetalum javanicum</t>
  </si>
  <si>
    <t>Lucinaea montana</t>
  </si>
  <si>
    <t>Lucinaea</t>
  </si>
  <si>
    <t>Macaranga hypoleuca</t>
  </si>
  <si>
    <t>Mangifera sp.</t>
  </si>
  <si>
    <t>Neoscortechinia sp.</t>
  </si>
  <si>
    <t>Neoscortechinia</t>
  </si>
  <si>
    <t>Pandanus sp.</t>
  </si>
  <si>
    <t>Polyalthia glauca</t>
  </si>
  <si>
    <t>Polyalthia laterifolia</t>
  </si>
  <si>
    <t>laterifolia</t>
  </si>
  <si>
    <t>Pternandra rostrata</t>
  </si>
  <si>
    <t>Pternandra</t>
  </si>
  <si>
    <t>(Randa)</t>
  </si>
  <si>
    <t>Rourea mimosoides</t>
  </si>
  <si>
    <t>Ryparosa javanica</t>
  </si>
  <si>
    <t>Ryparosa</t>
  </si>
  <si>
    <t>Santiria rubiginosa</t>
  </si>
  <si>
    <t>rubiginosa</t>
  </si>
  <si>
    <t>Shorea smithiana</t>
  </si>
  <si>
    <t>smithiana</t>
  </si>
  <si>
    <t>Stenophlaea palustris</t>
  </si>
  <si>
    <t>Stenophlaea</t>
  </si>
  <si>
    <t>(Tentalang)</t>
  </si>
  <si>
    <t>Uncaria glabrata</t>
  </si>
  <si>
    <t>Xylopia fusca</t>
  </si>
  <si>
    <t>fusca</t>
  </si>
  <si>
    <t>Pan_troglodytes_verus</t>
  </si>
  <si>
    <t>Bertolani2011</t>
  </si>
  <si>
    <t>Termites (Termitidae)</t>
  </si>
  <si>
    <t>Daniellia olivieri</t>
  </si>
  <si>
    <t>olivieri</t>
  </si>
  <si>
    <t>Seed reingestion</t>
  </si>
  <si>
    <t>Unknown leaves</t>
  </si>
  <si>
    <t>Gardenia erubescens</t>
  </si>
  <si>
    <t>Baissea multiflora</t>
  </si>
  <si>
    <t>Baissea</t>
  </si>
  <si>
    <t>Chlorocebus sabaeus</t>
  </si>
  <si>
    <t>Driver ants (Dorylus)</t>
  </si>
  <si>
    <t>Strychnos spinosa</t>
  </si>
  <si>
    <t>Smilax anceps</t>
  </si>
  <si>
    <t>anceps</t>
  </si>
  <si>
    <t>Palm</t>
  </si>
  <si>
    <t>Annona senegalensis</t>
  </si>
  <si>
    <t>Hymenocardia acida</t>
  </si>
  <si>
    <t>Hymenocardia</t>
  </si>
  <si>
    <t>Lannea velutina</t>
  </si>
  <si>
    <t>velutina</t>
  </si>
  <si>
    <t>Grewia lasiodiscus</t>
  </si>
  <si>
    <t>lasiodiscus</t>
  </si>
  <si>
    <t>Galago senegalensis</t>
  </si>
  <si>
    <t>THV (unknown)</t>
  </si>
  <si>
    <t>Saguinus_bicolor_bicolor</t>
  </si>
  <si>
    <t>Saguinus_bicolor</t>
  </si>
  <si>
    <t>Rollinia exsucca</t>
  </si>
  <si>
    <t>exsucca</t>
  </si>
  <si>
    <t>Egler1992</t>
  </si>
  <si>
    <t>Inga ingoides</t>
  </si>
  <si>
    <t>ingoides</t>
  </si>
  <si>
    <t>Cecropia leucocoma</t>
  </si>
  <si>
    <t>leucocoma</t>
  </si>
  <si>
    <t>Stryphnodendron sp.</t>
  </si>
  <si>
    <t>Protium aracouchinni</t>
  </si>
  <si>
    <t>aracouchinni</t>
  </si>
  <si>
    <t>Miconia lepidota</t>
  </si>
  <si>
    <t>lepidota</t>
  </si>
  <si>
    <t>Myrcia cf. fallax</t>
  </si>
  <si>
    <t>Lacmellea gracilis</t>
  </si>
  <si>
    <t>Lacmellea</t>
  </si>
  <si>
    <t>Guatteria cf. scytophylla</t>
  </si>
  <si>
    <t>Parkia auriculata</t>
  </si>
  <si>
    <t>Inga cf. paraensis</t>
  </si>
  <si>
    <t>Vochysia obscura</t>
  </si>
  <si>
    <t>Myrcia paivae</t>
  </si>
  <si>
    <t>paivae</t>
  </si>
  <si>
    <t>Moronobea sp.</t>
  </si>
  <si>
    <t>Moronobea</t>
  </si>
  <si>
    <t>Piper adunucm</t>
  </si>
  <si>
    <t>adunucm</t>
  </si>
  <si>
    <t>Couma utilis</t>
  </si>
  <si>
    <t>utilis</t>
  </si>
  <si>
    <t>Trichilia septentrionalis</t>
  </si>
  <si>
    <t>septentrionalis</t>
  </si>
  <si>
    <t>Trichilia lecointei</t>
  </si>
  <si>
    <t>Parkia multijuga</t>
  </si>
  <si>
    <t>multijuga</t>
  </si>
  <si>
    <t>Dalbergia sp.</t>
  </si>
  <si>
    <t>Inga cf. panurensis</t>
  </si>
  <si>
    <t>Paullinia cf. gigantea</t>
  </si>
  <si>
    <t>Talisia macrophylla</t>
  </si>
  <si>
    <t>Talisia</t>
  </si>
  <si>
    <t>Passiflora glandulosa</t>
  </si>
  <si>
    <t>glandulosa</t>
  </si>
  <si>
    <t>Rhinopithecus_bieti</t>
  </si>
  <si>
    <t>Acanthopanax evodiaefolius</t>
  </si>
  <si>
    <t>evodiaefolius</t>
  </si>
  <si>
    <t>Grueter2009</t>
  </si>
  <si>
    <t>Sorbus spp.</t>
  </si>
  <si>
    <t>Acer spp.</t>
  </si>
  <si>
    <t>Sorbus cf. thibetica</t>
  </si>
  <si>
    <t>Fargesia spp.</t>
  </si>
  <si>
    <t>Fargesia</t>
  </si>
  <si>
    <t>Pterocarya delavayi</t>
  </si>
  <si>
    <t>Pterocarya</t>
  </si>
  <si>
    <t>Padus obtusata</t>
  </si>
  <si>
    <t>obtusata</t>
  </si>
  <si>
    <t>Tilia cf. chinensis</t>
  </si>
  <si>
    <t>Litsea chunii</t>
  </si>
  <si>
    <t>chunii</t>
  </si>
  <si>
    <t>Pan_paniscus</t>
  </si>
  <si>
    <t>Georgiev2011</t>
  </si>
  <si>
    <t>Pycnanthus marchalianus</t>
  </si>
  <si>
    <t>marchalianus</t>
  </si>
  <si>
    <t>Dialium sp. 1</t>
  </si>
  <si>
    <t>Anonidium mannii</t>
  </si>
  <si>
    <t>Anonidium</t>
  </si>
  <si>
    <t>mannii</t>
  </si>
  <si>
    <t xml:space="preserve">Oxyanthus unilocularis </t>
  </si>
  <si>
    <t>Oxyanthus</t>
  </si>
  <si>
    <t>unilocularis</t>
  </si>
  <si>
    <t>Dialium sp. 2</t>
  </si>
  <si>
    <t>Garcinia punctata (?)</t>
  </si>
  <si>
    <t>Ficus spp. (2 spp.)</t>
  </si>
  <si>
    <t>Other 19 spp.</t>
  </si>
  <si>
    <t>Guibourtia demeusei</t>
  </si>
  <si>
    <t>Guibourtia</t>
  </si>
  <si>
    <t>demeusei</t>
  </si>
  <si>
    <t>Leonardoxa romii</t>
  </si>
  <si>
    <t>Leonardoxa</t>
  </si>
  <si>
    <t>romii</t>
  </si>
  <si>
    <t>Brachystegia laurentii</t>
  </si>
  <si>
    <t>Brachystegia</t>
  </si>
  <si>
    <t>laurentii</t>
  </si>
  <si>
    <t>Gilbertiodendron dewevrei</t>
  </si>
  <si>
    <t>Gilbertiodendron</t>
  </si>
  <si>
    <t>dewevrei</t>
  </si>
  <si>
    <t>Terrestrial herbaceous vegetation (5 spp. herbs, 1 tree sapling; petioles and pith)</t>
  </si>
  <si>
    <t>Other 3 spp.</t>
  </si>
  <si>
    <t>Fungi (truffles)</t>
  </si>
  <si>
    <t>Dead wood (vine)</t>
  </si>
  <si>
    <t>Unknown food item</t>
  </si>
  <si>
    <t>Honey (meliponine)</t>
  </si>
  <si>
    <t>Plant parasitic tissue (Chlamydophytum aphyllum)</t>
  </si>
  <si>
    <t>Macaca_fascicularis</t>
  </si>
  <si>
    <t>Koordersiodendron pinnatum</t>
  </si>
  <si>
    <t>Koordersiodendron</t>
  </si>
  <si>
    <t>pinnatum</t>
  </si>
  <si>
    <t>Yeager1996</t>
  </si>
  <si>
    <t>Crucia teysmannii</t>
  </si>
  <si>
    <t>Crucia</t>
  </si>
  <si>
    <t>teysmannii</t>
  </si>
  <si>
    <t>Actinodaphne sp.</t>
  </si>
  <si>
    <t>Ardisia sp.</t>
  </si>
  <si>
    <t>Garcinia tubifera</t>
  </si>
  <si>
    <t>tubifera</t>
  </si>
  <si>
    <t>Uricaria glabrata</t>
  </si>
  <si>
    <t>Uricaria</t>
  </si>
  <si>
    <t>Akar larak (local name)</t>
  </si>
  <si>
    <t>Besirak (local name)</t>
  </si>
  <si>
    <t>Insect</t>
  </si>
  <si>
    <t>Avahi_occidentalis</t>
  </si>
  <si>
    <t>Fanamo (Vernacular name)</t>
  </si>
  <si>
    <t>Thalmann2001</t>
  </si>
  <si>
    <t>Canthium sp.</t>
  </si>
  <si>
    <t>Psorospermum sp.</t>
  </si>
  <si>
    <t>Psorospermum</t>
  </si>
  <si>
    <t>Hazoambo Iahy (Vernacular name)</t>
  </si>
  <si>
    <t>Hazomanitra 1 (Vernacular name)</t>
  </si>
  <si>
    <t>Hazomanitra 2 (Vernacular name)</t>
  </si>
  <si>
    <t>Securinega sp.</t>
  </si>
  <si>
    <t>Securinega</t>
  </si>
  <si>
    <t>Rhopalocarpus sp.</t>
  </si>
  <si>
    <t>Sphaerosepalaceae</t>
  </si>
  <si>
    <t>Rhopalocarpus</t>
  </si>
  <si>
    <t>Cedrelopsis sp.</t>
  </si>
  <si>
    <t>Cedrelopsis</t>
  </si>
  <si>
    <t>Bousqueia sp.</t>
  </si>
  <si>
    <t>Bousqueia</t>
  </si>
  <si>
    <t>Apaloxylon madagascariensis</t>
  </si>
  <si>
    <t>Apaloxylon</t>
  </si>
  <si>
    <t>Kiropodambo (Vernacular name)</t>
  </si>
  <si>
    <t>Manary voraka (Vernacular name)</t>
  </si>
  <si>
    <t>Commiphora sp.</t>
  </si>
  <si>
    <t>Moramena (Vernacular name)</t>
  </si>
  <si>
    <t>Nanto #2 (Vernacular name)</t>
  </si>
  <si>
    <t>Sanira be</t>
  </si>
  <si>
    <t>Grewia selinomby</t>
  </si>
  <si>
    <t>selinomby</t>
  </si>
  <si>
    <t>Rhotmania sp.</t>
  </si>
  <si>
    <t>Rhotmania</t>
  </si>
  <si>
    <t>Xylopia bemarivensis</t>
  </si>
  <si>
    <t>bemarivensis</t>
  </si>
  <si>
    <t>Indet. Avahi 1</t>
  </si>
  <si>
    <t>Indet. Avahi 2</t>
  </si>
  <si>
    <t>Lepilemur_edwardsi</t>
  </si>
  <si>
    <t>Hazomavo beravina 2 (Vernacular name)</t>
  </si>
  <si>
    <t>Vitex bemarivensis</t>
  </si>
  <si>
    <t>Hazomavo keliravina (Vernacular name)</t>
  </si>
  <si>
    <t>Hazomavo tree (Vernacular name)</t>
  </si>
  <si>
    <t>Strychnos decussata</t>
  </si>
  <si>
    <t>decussata</t>
  </si>
  <si>
    <t>Drypetes sp.</t>
  </si>
  <si>
    <t>Kotrondambo (Vernacular name)</t>
  </si>
  <si>
    <t>Baudouinia fluggeiformis</t>
  </si>
  <si>
    <t>Baudouinia</t>
  </si>
  <si>
    <t>fluggeiformis</t>
  </si>
  <si>
    <t>Carphalea sp.</t>
  </si>
  <si>
    <t>Carphalea</t>
  </si>
  <si>
    <t>Motsovo lahy (Vernacular name)</t>
  </si>
  <si>
    <t>Noronhia linosseroides</t>
  </si>
  <si>
    <t>linosseroides</t>
  </si>
  <si>
    <t>Poupartia sp.</t>
  </si>
  <si>
    <t>Poupartia</t>
  </si>
  <si>
    <t>Sofinakomba beravina (Vernacular name)</t>
  </si>
  <si>
    <t>Reedia sp.</t>
  </si>
  <si>
    <t>Reedia</t>
  </si>
  <si>
    <t>Phyllarthron madagascariensis</t>
  </si>
  <si>
    <t>Phyllarthron</t>
  </si>
  <si>
    <t>Strychnos vacacoua</t>
  </si>
  <si>
    <t>vacacoua</t>
  </si>
  <si>
    <t>Indet. Lepilemur 1</t>
  </si>
  <si>
    <t>Indet. Lepilemur 2</t>
  </si>
  <si>
    <t>Macaca_tonkeana</t>
  </si>
  <si>
    <t>Elmerillia tsiampacca</t>
  </si>
  <si>
    <t>Elmerillia</t>
  </si>
  <si>
    <t>tsiampacca</t>
  </si>
  <si>
    <t>Riley2007</t>
  </si>
  <si>
    <t>Pandanus spp.</t>
  </si>
  <si>
    <t>Ficus cf. virens</t>
  </si>
  <si>
    <t>Ficus virgata</t>
  </si>
  <si>
    <t>Pinanga spp.</t>
  </si>
  <si>
    <t>Pinanga</t>
  </si>
  <si>
    <t>Elaeaocarpus musseri</t>
  </si>
  <si>
    <t>Elaeaocarpus</t>
  </si>
  <si>
    <t>musseri</t>
  </si>
  <si>
    <t>Ficus elmeri</t>
  </si>
  <si>
    <t>Arenga pinnata</t>
  </si>
  <si>
    <t>Arenga</t>
  </si>
  <si>
    <t>Ficus sagittata</t>
  </si>
  <si>
    <t>sagittata</t>
  </si>
  <si>
    <t>Ficus drupacea</t>
  </si>
  <si>
    <t>drupacea</t>
  </si>
  <si>
    <t>Pithecia_albicans</t>
  </si>
  <si>
    <t>Epedranthus amazonicus</t>
  </si>
  <si>
    <t>Epedranthus</t>
  </si>
  <si>
    <t>Peres1993a</t>
  </si>
  <si>
    <t>Annonaceae sp.</t>
  </si>
  <si>
    <t>Parahancornia fasciculata</t>
  </si>
  <si>
    <t>Parahancornia</t>
  </si>
  <si>
    <t>Heteropsis sp.</t>
  </si>
  <si>
    <t>Heteropsis</t>
  </si>
  <si>
    <t>Anemoctenium sp.</t>
  </si>
  <si>
    <t>Scleronema micranthum</t>
  </si>
  <si>
    <t>Scleronema</t>
  </si>
  <si>
    <t>Cheiloclinium anomalum</t>
  </si>
  <si>
    <t>anomalum</t>
  </si>
  <si>
    <t>Licania canescens</t>
  </si>
  <si>
    <t>canescens</t>
  </si>
  <si>
    <t>Buchenavia sp.</t>
  </si>
  <si>
    <t>Pseumnusia penduliflora</t>
  </si>
  <si>
    <t>Pseumnusia</t>
  </si>
  <si>
    <t>penduliflora</t>
  </si>
  <si>
    <t>Hevea pauciflora</t>
  </si>
  <si>
    <t>Mabea cf. caudata</t>
  </si>
  <si>
    <t>Mabea</t>
  </si>
  <si>
    <t>Mabea eximia</t>
  </si>
  <si>
    <t>Clusia cf. grandiflora</t>
  </si>
  <si>
    <t>Clusia</t>
  </si>
  <si>
    <t>Tovomita sp.</t>
  </si>
  <si>
    <t>Eschweilera tesmannii</t>
  </si>
  <si>
    <t>tesmannii</t>
  </si>
  <si>
    <t>Eschweilera atropetiolata</t>
  </si>
  <si>
    <t>atropetiolata</t>
  </si>
  <si>
    <t>Eschweilera grandiflora</t>
  </si>
  <si>
    <t>Eschweilera rankinae</t>
  </si>
  <si>
    <t>rankinae</t>
  </si>
  <si>
    <t>Eschweilera sp. 6</t>
  </si>
  <si>
    <t>Eschweilera sp. 7</t>
  </si>
  <si>
    <t>Eschweilera sp. 8</t>
  </si>
  <si>
    <t>Gustavia hexapetala</t>
  </si>
  <si>
    <t>hexapetala</t>
  </si>
  <si>
    <t>Bauhinia cf. macrostachya</t>
  </si>
  <si>
    <t>Inga sp. 3</t>
  </si>
  <si>
    <t>Parkia nitida</t>
  </si>
  <si>
    <t>Hebepetalum humiriifolium</t>
  </si>
  <si>
    <t>Hebepetalum</t>
  </si>
  <si>
    <t>humiriifolium</t>
  </si>
  <si>
    <t>Roucheria punctata</t>
  </si>
  <si>
    <t>Roucheria</t>
  </si>
  <si>
    <t>Souroubea guianensis</t>
  </si>
  <si>
    <t>Mouriri huberi</t>
  </si>
  <si>
    <t>Mouriri</t>
  </si>
  <si>
    <t>huberi</t>
  </si>
  <si>
    <t>Mouriri nigra</t>
  </si>
  <si>
    <t>Abuta candollei</t>
  </si>
  <si>
    <t>candollei</t>
  </si>
  <si>
    <t>Brosimum potabile</t>
  </si>
  <si>
    <t>potabile</t>
  </si>
  <si>
    <t>Naucleopsis glabra</t>
  </si>
  <si>
    <t>Pourouma formicarum</t>
  </si>
  <si>
    <t>formicarum</t>
  </si>
  <si>
    <t>Iryanthera sp. 3</t>
  </si>
  <si>
    <t>Osteophloeum platyspermum</t>
  </si>
  <si>
    <t>Osteophloeum</t>
  </si>
  <si>
    <t>platyspermum</t>
  </si>
  <si>
    <t>Socratea exorrhiza</t>
  </si>
  <si>
    <t>exorrhiza</t>
  </si>
  <si>
    <t>Chrysophyllum prieurii</t>
  </si>
  <si>
    <t>prieurii</t>
  </si>
  <si>
    <t>Chrysophyllum ucuquirana-branca</t>
  </si>
  <si>
    <t>ucuquirana-branca</t>
  </si>
  <si>
    <t>Ecclinusa sp. 2</t>
  </si>
  <si>
    <t>Manilkara bidentata surinamensis</t>
  </si>
  <si>
    <t>Manilkara surinamensis</t>
  </si>
  <si>
    <t>Micropholis venulosa</t>
  </si>
  <si>
    <t>Micropholis cyrtobotria</t>
  </si>
  <si>
    <t>cyrtobotria</t>
  </si>
  <si>
    <t>Micropholis guyanensis</t>
  </si>
  <si>
    <t>guyanensis</t>
  </si>
  <si>
    <t>Micropholis sp. 5</t>
  </si>
  <si>
    <t>Pouteria cuspidata cuspidata</t>
  </si>
  <si>
    <t>Pouteria cuspidata robusta</t>
  </si>
  <si>
    <t>Pouteria grandis</t>
  </si>
  <si>
    <t>Pouteria ramiflora</t>
  </si>
  <si>
    <t>Pouteria tarumanensis</t>
  </si>
  <si>
    <t>tarumanensis</t>
  </si>
  <si>
    <t>Ragala s. sanguinolenta</t>
  </si>
  <si>
    <t>sanguinolenta</t>
  </si>
  <si>
    <t>Sapotaceae sp. 1</t>
  </si>
  <si>
    <t>Sapotaceae sp. 2</t>
  </si>
  <si>
    <t>Sapotaceae sp. 3</t>
  </si>
  <si>
    <t>Sapotaceae sp. 4</t>
  </si>
  <si>
    <t>Vochysiaceae sp.</t>
  </si>
  <si>
    <t>Tree #513</t>
  </si>
  <si>
    <t>Tree #764</t>
  </si>
  <si>
    <t>Liana #58</t>
  </si>
  <si>
    <t>Liana #126</t>
  </si>
  <si>
    <t>Cacajao_melanocephalus_melanocephalus</t>
  </si>
  <si>
    <t>Cacajao_melanocephalus</t>
  </si>
  <si>
    <t>Abuta cf. rufescens</t>
  </si>
  <si>
    <t>Boubli1999</t>
  </si>
  <si>
    <t>Abuta sp.</t>
  </si>
  <si>
    <t>Alexa imperatricis</t>
  </si>
  <si>
    <t>Alexa</t>
  </si>
  <si>
    <t>imperatricis</t>
  </si>
  <si>
    <t>Amphilophium sp.</t>
  </si>
  <si>
    <t>Amphilophium</t>
  </si>
  <si>
    <t>Aspidosperma sp.</t>
  </si>
  <si>
    <t xml:space="preserve">Brosimum sp. </t>
  </si>
  <si>
    <t>Caryocar pallidum</t>
  </si>
  <si>
    <t>pallidum</t>
  </si>
  <si>
    <t>Cheiloclinium sp. a</t>
  </si>
  <si>
    <t>Cheiloclinium sp. b</t>
  </si>
  <si>
    <t>Cheiloclinium sp. c</t>
  </si>
  <si>
    <t>Chromolucuma rubiflora</t>
  </si>
  <si>
    <t>Chromolucuma</t>
  </si>
  <si>
    <t>rubiflora</t>
  </si>
  <si>
    <t>Chrysophyllum pomiferum</t>
  </si>
  <si>
    <t>pomiferum</t>
  </si>
  <si>
    <t>Chrysophyllum sanguinolentum ssp. spurium</t>
  </si>
  <si>
    <t>Clathrotropsis macrocarpa</t>
  </si>
  <si>
    <t>Clathrotropsis</t>
  </si>
  <si>
    <t>Clusia grandiflora</t>
  </si>
  <si>
    <t>Clusia insignis</t>
  </si>
  <si>
    <t>Clusia sp. a</t>
  </si>
  <si>
    <t>Clusia sp. b</t>
  </si>
  <si>
    <t>Clytostoma binatum</t>
  </si>
  <si>
    <t>Clytostoma</t>
  </si>
  <si>
    <t>binatum</t>
  </si>
  <si>
    <t>Couepia sp. a</t>
  </si>
  <si>
    <t>Couepia sp. b</t>
  </si>
  <si>
    <t>Couepia sp. c</t>
  </si>
  <si>
    <t>Couepia sp. d</t>
  </si>
  <si>
    <t>Couepia sp. e</t>
  </si>
  <si>
    <t>Couratari guiamensis</t>
  </si>
  <si>
    <t>guiamensis</t>
  </si>
  <si>
    <t>Dacryodes nitens</t>
  </si>
  <si>
    <t>nitens</t>
  </si>
  <si>
    <t>Dalbergia monetaria</t>
  </si>
  <si>
    <t>monetaria</t>
  </si>
  <si>
    <t>Dioclea sp.</t>
  </si>
  <si>
    <t>Dioclea</t>
  </si>
  <si>
    <t>Duroia criopila</t>
  </si>
  <si>
    <t>criopila</t>
  </si>
  <si>
    <t>Diospyros praetermissa</t>
  </si>
  <si>
    <t>praetermissa</t>
  </si>
  <si>
    <t>Ecclinusa bullata</t>
  </si>
  <si>
    <t>Ecclinusa lancifolia</t>
  </si>
  <si>
    <t>lancifolia</t>
  </si>
  <si>
    <t>Enterolobium schomburgkii</t>
  </si>
  <si>
    <t>schomburgkii</t>
  </si>
  <si>
    <t>Eperua leucantha</t>
  </si>
  <si>
    <t>Eperua purpurea</t>
  </si>
  <si>
    <t>Erisma splendens</t>
  </si>
  <si>
    <t>Erisma</t>
  </si>
  <si>
    <t>Eschweilera aff. gigantea</t>
  </si>
  <si>
    <t>Eschweilera aff. subglandulosa</t>
  </si>
  <si>
    <t>Eschweilera apiculata</t>
  </si>
  <si>
    <t>apiculata</t>
  </si>
  <si>
    <t>Eschweilera chartaceifolia</t>
  </si>
  <si>
    <t>chartaceifolia</t>
  </si>
  <si>
    <t>Eschweilera simiorum</t>
  </si>
  <si>
    <t>simiorum</t>
  </si>
  <si>
    <t>Eschweilera splendens</t>
  </si>
  <si>
    <t>Gustavia longifolia</t>
  </si>
  <si>
    <t>Gustavia pulchra</t>
  </si>
  <si>
    <t>Helianthostyles sprucei</t>
  </si>
  <si>
    <t>Helianthostyles</t>
  </si>
  <si>
    <t>sprucei</t>
  </si>
  <si>
    <t>Helianthostyles sp. 2</t>
  </si>
  <si>
    <t>Henriquezia nitida</t>
  </si>
  <si>
    <t>Henriquezia</t>
  </si>
  <si>
    <t>Hevea braziliensis</t>
  </si>
  <si>
    <t>braziliensis</t>
  </si>
  <si>
    <t>Hirtella sp.</t>
  </si>
  <si>
    <t>Inga coriacea</t>
  </si>
  <si>
    <t>Inga laterifolia</t>
  </si>
  <si>
    <t>Inga nobilis</t>
  </si>
  <si>
    <t>Iryanthera gigantea</t>
  </si>
  <si>
    <t>Iryanthera laevis</t>
  </si>
  <si>
    <t>Lecythis alutacea</t>
  </si>
  <si>
    <t>alutacea</t>
  </si>
  <si>
    <t>Lecythis holcogyne</t>
  </si>
  <si>
    <t>holcogyne</t>
  </si>
  <si>
    <t>Leonia glycicarpa</t>
  </si>
  <si>
    <t>glycicarpa</t>
  </si>
  <si>
    <t>Licania aff. discolor</t>
  </si>
  <si>
    <t>Licania sp.</t>
  </si>
  <si>
    <t>Lysiostyles scandens</t>
  </si>
  <si>
    <t>Lysiostyles</t>
  </si>
  <si>
    <t>Mabea caudata</t>
  </si>
  <si>
    <t>Machaerium cf. kegelii</t>
  </si>
  <si>
    <t>Maquira sclerophylla</t>
  </si>
  <si>
    <t>sclerophylla</t>
  </si>
  <si>
    <t>Manilkara bidentata ssp. surinamensis</t>
  </si>
  <si>
    <t>Micrandra sprucei</t>
  </si>
  <si>
    <t>Micropholis guianensis ssp. guianensis</t>
  </si>
  <si>
    <t>Monstera cf. adansonii</t>
  </si>
  <si>
    <t>Nectandra rubra</t>
  </si>
  <si>
    <t>Odontadenia cf. puncticulosa</t>
  </si>
  <si>
    <t>Pachira insignis</t>
  </si>
  <si>
    <t>Paramachaerium sp.</t>
  </si>
  <si>
    <t>Paramachaerium</t>
  </si>
  <si>
    <t>Parkia igniflora</t>
  </si>
  <si>
    <t>igniflora</t>
  </si>
  <si>
    <t>Parkia sp.</t>
  </si>
  <si>
    <t>Paullinia cf. tricornia</t>
  </si>
  <si>
    <t>Peritassa cf. compta</t>
  </si>
  <si>
    <t>Peritassa</t>
  </si>
  <si>
    <t>Pouteria torta ssp. glabra</t>
  </si>
  <si>
    <t>torta</t>
  </si>
  <si>
    <t>Pouteria virescens</t>
  </si>
  <si>
    <t>virescens</t>
  </si>
  <si>
    <t>Qualea cassiquiarensis</t>
  </si>
  <si>
    <t>cassiquiarensis</t>
  </si>
  <si>
    <t>Ruizterania ferruginea (verruculosa)</t>
  </si>
  <si>
    <t>Ruizterania</t>
  </si>
  <si>
    <t>Salacia multiflora</t>
  </si>
  <si>
    <t>Sloanea durissima</t>
  </si>
  <si>
    <t>durissima</t>
  </si>
  <si>
    <t>Sloanea laurifolia</t>
  </si>
  <si>
    <t>Sloanea synandra</t>
  </si>
  <si>
    <t>Strychnos cf. sandwithiana</t>
  </si>
  <si>
    <t>Strychnos peckii</t>
  </si>
  <si>
    <t>peckii</t>
  </si>
  <si>
    <t>Strychnos ramentifera</t>
  </si>
  <si>
    <t>ramentifera</t>
  </si>
  <si>
    <t>Swartzia argenta</t>
  </si>
  <si>
    <t>argenta</t>
  </si>
  <si>
    <t>Swartzia benthamiana</t>
  </si>
  <si>
    <t>benthamiana</t>
  </si>
  <si>
    <t>Swartzia sericea var. sericea</t>
  </si>
  <si>
    <t>Talisia sp.</t>
  </si>
  <si>
    <t>Taralea oppositifolia</t>
  </si>
  <si>
    <t>Taralea</t>
  </si>
  <si>
    <t>Theobroma subicanum</t>
  </si>
  <si>
    <t>Theobroma</t>
  </si>
  <si>
    <t>subicanum</t>
  </si>
  <si>
    <t>Tontelea sp.</t>
  </si>
  <si>
    <t>Tontelea</t>
  </si>
  <si>
    <t>Trichilia cf. micrantha</t>
  </si>
  <si>
    <t>Unidentified 1 (#111)</t>
  </si>
  <si>
    <t>Unidentified 2 (#114)</t>
  </si>
  <si>
    <t>Unidentified 3 (#172)</t>
  </si>
  <si>
    <t>Vantanea sp.</t>
  </si>
  <si>
    <t>Vantanea</t>
  </si>
  <si>
    <t>Vatairea guianensis</t>
  </si>
  <si>
    <t>Vatairea</t>
  </si>
  <si>
    <t>Vochysia aff crassifolia</t>
  </si>
  <si>
    <t>Vochysia leguiana</t>
  </si>
  <si>
    <t>leguiana</t>
  </si>
  <si>
    <t>Vochysia sp. a</t>
  </si>
  <si>
    <t>Vochysia sp. b</t>
  </si>
  <si>
    <t>Bromelids</t>
  </si>
  <si>
    <t>Mature leaves</t>
  </si>
  <si>
    <t>Petioles</t>
  </si>
  <si>
    <t>Young leaves</t>
  </si>
  <si>
    <t>Arthropods</t>
  </si>
  <si>
    <t>Lagothrix_lagotricha_poeppigii</t>
  </si>
  <si>
    <t>Lagothrix_poeppigii</t>
  </si>
  <si>
    <t>Dew2005</t>
  </si>
  <si>
    <t>Guatteria/Oxandra</t>
  </si>
  <si>
    <t>Matisia/Quararibea</t>
  </si>
  <si>
    <t>Otoba</t>
  </si>
  <si>
    <t xml:space="preserve">Cecropia </t>
  </si>
  <si>
    <t>Garcinia/Rheedia</t>
  </si>
  <si>
    <t>Ocotea/Nectandra</t>
  </si>
  <si>
    <t>Brownea</t>
  </si>
  <si>
    <t>Malmea</t>
  </si>
  <si>
    <t>Lemur_catta</t>
  </si>
  <si>
    <t>Antidesma petiolare</t>
  </si>
  <si>
    <t>petiolare</t>
  </si>
  <si>
    <t>Sauther2009</t>
  </si>
  <si>
    <t>Azima tetracantha</t>
  </si>
  <si>
    <t>Azima</t>
  </si>
  <si>
    <t>tetracantha</t>
  </si>
  <si>
    <t>Catunaregam spinosa</t>
  </si>
  <si>
    <t>Catunaregam</t>
  </si>
  <si>
    <t>Cissus microdonta</t>
  </si>
  <si>
    <t>microdonta</t>
  </si>
  <si>
    <t>Corallocarpus greveii</t>
  </si>
  <si>
    <t>Corallocarpus</t>
  </si>
  <si>
    <t>greveii</t>
  </si>
  <si>
    <t>Cynanchum nodosum</t>
  </si>
  <si>
    <t>Cynanchum</t>
  </si>
  <si>
    <t>nodosum</t>
  </si>
  <si>
    <t>Enterospermum pruinosum</t>
  </si>
  <si>
    <t>Enterospermum</t>
  </si>
  <si>
    <t>pruinosum</t>
  </si>
  <si>
    <t>Flacourtia ramontchi</t>
  </si>
  <si>
    <t>ramontchi</t>
  </si>
  <si>
    <t>Grewia clavata</t>
  </si>
  <si>
    <t>Grewia grevei</t>
  </si>
  <si>
    <t>grevei</t>
  </si>
  <si>
    <t>Grewia humbertii</t>
  </si>
  <si>
    <t>humbertii</t>
  </si>
  <si>
    <t>Grewia leucophylla</t>
  </si>
  <si>
    <t>leucophylla</t>
  </si>
  <si>
    <t>Gyrocarpus americanus</t>
  </si>
  <si>
    <t>Gyrocarpus</t>
  </si>
  <si>
    <t>Lablab boivinii</t>
  </si>
  <si>
    <t>Lablab</t>
  </si>
  <si>
    <t>Maerua filiformis</t>
  </si>
  <si>
    <t>filiformis</t>
  </si>
  <si>
    <t>Marsdenia sp.</t>
  </si>
  <si>
    <t>Salvadora angustifolia</t>
  </si>
  <si>
    <t>Scutia myrtina</t>
  </si>
  <si>
    <t>Scutia</t>
  </si>
  <si>
    <t>myrtina</t>
  </si>
  <si>
    <t>Seyrigia gracilis</t>
  </si>
  <si>
    <t>Seyrigia</t>
  </si>
  <si>
    <t>Talinella dauphinensis</t>
  </si>
  <si>
    <t>Talinella</t>
  </si>
  <si>
    <t>dauphinensis</t>
  </si>
  <si>
    <t>Quivisianthe papinae</t>
  </si>
  <si>
    <t>Quivisianthe</t>
  </si>
  <si>
    <t>papinae</t>
  </si>
  <si>
    <t>Acacia rovumae</t>
  </si>
  <si>
    <t>rovumae</t>
  </si>
  <si>
    <t>Antidesma madagascariense</t>
  </si>
  <si>
    <t>Argemone mexicana</t>
  </si>
  <si>
    <t>Papaveraceae</t>
  </si>
  <si>
    <t>Argemone</t>
  </si>
  <si>
    <t>Aristolochia aurita</t>
  </si>
  <si>
    <t>aurita</t>
  </si>
  <si>
    <t>Byttneria voulily</t>
  </si>
  <si>
    <t>Byttneria</t>
  </si>
  <si>
    <t>voulily</t>
  </si>
  <si>
    <t>Capparis chrysomeia</t>
  </si>
  <si>
    <t>chrysomeia</t>
  </si>
  <si>
    <t>Cedrelopsis grevei</t>
  </si>
  <si>
    <t>Commicarpus commersonii</t>
  </si>
  <si>
    <t>Commicarpus</t>
  </si>
  <si>
    <t>commersonii</t>
  </si>
  <si>
    <t>Crotalaria sp.</t>
  </si>
  <si>
    <t>Crotalaria</t>
  </si>
  <si>
    <t>Flueggea obovata</t>
  </si>
  <si>
    <t>Gloriosa superba</t>
  </si>
  <si>
    <t>Colchicaceae</t>
  </si>
  <si>
    <t>Gloriosa</t>
  </si>
  <si>
    <t>Justicia glabra</t>
  </si>
  <si>
    <t>Justicia</t>
  </si>
  <si>
    <t>Marsdenia sp</t>
  </si>
  <si>
    <t>Metaporana parvifolia obtusa</t>
  </si>
  <si>
    <t>Metaporana</t>
  </si>
  <si>
    <t>Paederia grandidieri</t>
  </si>
  <si>
    <t>grandidieri</t>
  </si>
  <si>
    <t>Lablab purpureus</t>
  </si>
  <si>
    <t>purpureus</t>
  </si>
  <si>
    <t>Cebus_apella</t>
  </si>
  <si>
    <t>Sapajus_apella</t>
  </si>
  <si>
    <t>Mendoncia vellosiana</t>
  </si>
  <si>
    <t>Galetti1994</t>
  </si>
  <si>
    <t>Xylopia brasiliensis</t>
  </si>
  <si>
    <t>Euterpe edulis</t>
  </si>
  <si>
    <t>Adenocalymma sp.</t>
  </si>
  <si>
    <t>Adenocalymma</t>
  </si>
  <si>
    <t>Cuspidaria floribunda</t>
  </si>
  <si>
    <t>Mansoa difficilis</t>
  </si>
  <si>
    <t>Mansoa</t>
  </si>
  <si>
    <t>difficilis</t>
  </si>
  <si>
    <t>Pithecoctenium crucigerum</t>
  </si>
  <si>
    <t>Stizophyllum perforatum</t>
  </si>
  <si>
    <t>Stizophyllum</t>
  </si>
  <si>
    <t>perforatum</t>
  </si>
  <si>
    <t>Zeyheria tuberculata</t>
  </si>
  <si>
    <t>Zeyheria</t>
  </si>
  <si>
    <t>Rhipsalis sp.</t>
  </si>
  <si>
    <t>Rhipsalis</t>
  </si>
  <si>
    <t>Bauhinia forficata</t>
  </si>
  <si>
    <t>forficata</t>
  </si>
  <si>
    <t>Copaifera langsdorffii</t>
  </si>
  <si>
    <t>langsdorffii</t>
  </si>
  <si>
    <t>Cecropia pachystachia</t>
  </si>
  <si>
    <t>pachystachia</t>
  </si>
  <si>
    <t>Anguria sp.</t>
  </si>
  <si>
    <t>Anguria</t>
  </si>
  <si>
    <t>Actinostemun communis</t>
  </si>
  <si>
    <t>Actinostemun</t>
  </si>
  <si>
    <t>Manihot esculenta</t>
  </si>
  <si>
    <t>Manihot</t>
  </si>
  <si>
    <t>Erythrina falcata</t>
  </si>
  <si>
    <t>Talauma ovata</t>
  </si>
  <si>
    <t>Banisteriopsis muricata</t>
  </si>
  <si>
    <t>muricata</t>
  </si>
  <si>
    <t>Miconia inaequidans</t>
  </si>
  <si>
    <t>inaequidans</t>
  </si>
  <si>
    <t>Inga spp.</t>
  </si>
  <si>
    <t>Piptadenia gonocantha</t>
  </si>
  <si>
    <t>gonocantha</t>
  </si>
  <si>
    <t>Ficus enormis</t>
  </si>
  <si>
    <t>enormis</t>
  </si>
  <si>
    <t>Ficus glabra</t>
  </si>
  <si>
    <t>Ficus luschantiana</t>
  </si>
  <si>
    <t>luschantiana</t>
  </si>
  <si>
    <t>Myrciaria jaboticaba</t>
  </si>
  <si>
    <t>jaboticaba</t>
  </si>
  <si>
    <t>Piper sp1</t>
  </si>
  <si>
    <t>Piper sp2</t>
  </si>
  <si>
    <t>Merostaxis sp.</t>
  </si>
  <si>
    <t>Merostaxis</t>
  </si>
  <si>
    <t>Zea mays</t>
  </si>
  <si>
    <t>Zea</t>
  </si>
  <si>
    <t>mays</t>
  </si>
  <si>
    <t>Rhamnidium elaeocarpum</t>
  </si>
  <si>
    <t>Rhamnidium</t>
  </si>
  <si>
    <t>elaeocarpum</t>
  </si>
  <si>
    <t>Coffea arabica</t>
  </si>
  <si>
    <t>arabica</t>
  </si>
  <si>
    <t>Esenbeckia leiocarpa</t>
  </si>
  <si>
    <t>Esenbeckia</t>
  </si>
  <si>
    <t>Metrodoria stipularis</t>
  </si>
  <si>
    <t>Metrodoria</t>
  </si>
  <si>
    <t>stipularis</t>
  </si>
  <si>
    <t>Chrysophyllum brasiliensis</t>
  </si>
  <si>
    <t>Solanum argetium</t>
  </si>
  <si>
    <t>argetium</t>
  </si>
  <si>
    <t>Solanum granuloso-leprosum</t>
  </si>
  <si>
    <t>granuloso-leprosum</t>
  </si>
  <si>
    <t>Solanum tuberosum</t>
  </si>
  <si>
    <t>tuberosum</t>
  </si>
  <si>
    <t>Luehea divaricata</t>
  </si>
  <si>
    <t>divaricata</t>
  </si>
  <si>
    <t>Trigonia nivea</t>
  </si>
  <si>
    <t>Trigoniaceae</t>
  </si>
  <si>
    <t>Trigonia</t>
  </si>
  <si>
    <t>nivea</t>
  </si>
  <si>
    <t>Celtis tala</t>
  </si>
  <si>
    <t>tala</t>
  </si>
  <si>
    <t>Saguinus_fuscicollis</t>
  </si>
  <si>
    <t>Leontocebus_fuscicollis</t>
  </si>
  <si>
    <t>Peres1993b</t>
  </si>
  <si>
    <t>Annona sericeae</t>
  </si>
  <si>
    <t>sericeae</t>
  </si>
  <si>
    <t>Duguetia cauliflora</t>
  </si>
  <si>
    <t>cauliflora</t>
  </si>
  <si>
    <t>Duguetia surinamensis</t>
  </si>
  <si>
    <t>Duguetia eximia</t>
  </si>
  <si>
    <t>Duguetia marcgraviana</t>
  </si>
  <si>
    <t>marcgraviana</t>
  </si>
  <si>
    <t>Fusae longifolia</t>
  </si>
  <si>
    <t>Fusae</t>
  </si>
  <si>
    <t>Guatteria guianensis</t>
  </si>
  <si>
    <t>Guatteria megalophylla</t>
  </si>
  <si>
    <t>Guatteria dielsiana</t>
  </si>
  <si>
    <t>Guatteriopsis blepharophylla</t>
  </si>
  <si>
    <t>Guatteriopsis</t>
  </si>
  <si>
    <t>Rollinia insignis</t>
  </si>
  <si>
    <t>Xylopia sp.</t>
  </si>
  <si>
    <t>Lacmellea sp.</t>
  </si>
  <si>
    <t>Araceae sp.</t>
  </si>
  <si>
    <t>Quararibea ochrocalyx</t>
  </si>
  <si>
    <t>ochrocalyx</t>
  </si>
  <si>
    <t>Cordia nodosa</t>
  </si>
  <si>
    <t>Cordia sp. 2</t>
  </si>
  <si>
    <t>Bromeliaceae sp.</t>
  </si>
  <si>
    <t>Bromeliaceae</t>
  </si>
  <si>
    <t>exudates</t>
  </si>
  <si>
    <t>Protium sp. 1</t>
  </si>
  <si>
    <t>Protium sp. 2</t>
  </si>
  <si>
    <t>Protium sp. 3</t>
  </si>
  <si>
    <t>Protium sp. 4</t>
  </si>
  <si>
    <t>Protium sp. 5</t>
  </si>
  <si>
    <t>Protium sp. 6</t>
  </si>
  <si>
    <t>Tetragastris sp.</t>
  </si>
  <si>
    <t>Cheiloclinium sp. 1</t>
  </si>
  <si>
    <t>Cheiloclinium sp. 2</t>
  </si>
  <si>
    <t>Salacia sp. 1</t>
  </si>
  <si>
    <t>Hirtella cf. racemosa</t>
  </si>
  <si>
    <t>Licania discolor</t>
  </si>
  <si>
    <t>Pajura' (? Parinari sp.)</t>
  </si>
  <si>
    <t>Buchenavia sp. 1</t>
  </si>
  <si>
    <t>Buchenavia sp. 2</t>
  </si>
  <si>
    <t>Buchenavia sp. 3</t>
  </si>
  <si>
    <t>Connarus coriaceaus</t>
  </si>
  <si>
    <t>coriaceaus</t>
  </si>
  <si>
    <t>Lysiostyles sp.</t>
  </si>
  <si>
    <t>Maripa longifolia</t>
  </si>
  <si>
    <t>Cyclanthus sp.</t>
  </si>
  <si>
    <t>Cyclanthaceae</t>
  </si>
  <si>
    <t>Cyclanthus</t>
  </si>
  <si>
    <t>Diospyros melinonni</t>
  </si>
  <si>
    <t>melinonni</t>
  </si>
  <si>
    <t>Diospyros sp. 1</t>
  </si>
  <si>
    <t>Casearia javitensis</t>
  </si>
  <si>
    <t>javitensis</t>
  </si>
  <si>
    <t>Casearia sp. 1</t>
  </si>
  <si>
    <t>Ryania sp.</t>
  </si>
  <si>
    <t>Ryania</t>
  </si>
  <si>
    <t>Rheedia acuminata</t>
  </si>
  <si>
    <t>Rheedia cf. gardneriana</t>
  </si>
  <si>
    <t>Humiria sp.</t>
  </si>
  <si>
    <t>Humiria</t>
  </si>
  <si>
    <t>Sacoglottis cydonioides</t>
  </si>
  <si>
    <t>cydonioides</t>
  </si>
  <si>
    <t>Vantaneae sp.</t>
  </si>
  <si>
    <t>Eschweilera sp. 2</t>
  </si>
  <si>
    <t>Inga sp. 4</t>
  </si>
  <si>
    <t>Swartzia sp.</t>
  </si>
  <si>
    <t>Leguminosae sp.</t>
  </si>
  <si>
    <t>Hebepetalum sp. 1</t>
  </si>
  <si>
    <t>Hebepetalum sp. 2</t>
  </si>
  <si>
    <t>Norantea guianensis</t>
  </si>
  <si>
    <t>Norantea</t>
  </si>
  <si>
    <t>Adelogotrys sp.</t>
  </si>
  <si>
    <t>Adelogotrys</t>
  </si>
  <si>
    <t>Bellucia sp. 1</t>
  </si>
  <si>
    <t>Bellucia glossularioides</t>
  </si>
  <si>
    <t>glossularioides</t>
  </si>
  <si>
    <t>Miconia sp. 1</t>
  </si>
  <si>
    <t>Miconia sp. 2</t>
  </si>
  <si>
    <t>Mouriri crassifolia</t>
  </si>
  <si>
    <t>Mendoncia sp. 1</t>
  </si>
  <si>
    <t>Mendoncia sp. 2</t>
  </si>
  <si>
    <t>Abuta grandifolia</t>
  </si>
  <si>
    <t>Abuta sandwithiana</t>
  </si>
  <si>
    <t>sandwithiana</t>
  </si>
  <si>
    <t>Abuta sp. 1</t>
  </si>
  <si>
    <t>Abuta sp. 2</t>
  </si>
  <si>
    <t>Curareae candicans</t>
  </si>
  <si>
    <t>Curareae</t>
  </si>
  <si>
    <t>candicans</t>
  </si>
  <si>
    <t>Orthomene sp.</t>
  </si>
  <si>
    <t>Orthomene</t>
  </si>
  <si>
    <t>Sciadotenia sp.</t>
  </si>
  <si>
    <t>Sciadotenia</t>
  </si>
  <si>
    <t>Brosimum utile</t>
  </si>
  <si>
    <t>utile</t>
  </si>
  <si>
    <t>Ficus mathewsi</t>
  </si>
  <si>
    <t>mathewsi</t>
  </si>
  <si>
    <t>Ficus glomelleira</t>
  </si>
  <si>
    <t>glomelleira</t>
  </si>
  <si>
    <t>Eugenia sp. 3</t>
  </si>
  <si>
    <t>Minquartia guianensis</t>
  </si>
  <si>
    <t>Minquartia</t>
  </si>
  <si>
    <t xml:space="preserve">Bactris sp. </t>
  </si>
  <si>
    <t>exorrhia</t>
  </si>
  <si>
    <t>Jessenia bataua</t>
  </si>
  <si>
    <t>Jessenia</t>
  </si>
  <si>
    <t>Oenocarpus bacaba</t>
  </si>
  <si>
    <t>bacaba</t>
  </si>
  <si>
    <t>Passiflora lauriflora</t>
  </si>
  <si>
    <t>lauriflora</t>
  </si>
  <si>
    <t>Passiflora sp. 1</t>
  </si>
  <si>
    <t>Passiflora sp. 2</t>
  </si>
  <si>
    <t>Quiina sp.</t>
  </si>
  <si>
    <t>Moutabea sp.</t>
  </si>
  <si>
    <t>Coussarea cf. ampla</t>
  </si>
  <si>
    <t>Duroia saccifera</t>
  </si>
  <si>
    <t>saccifera</t>
  </si>
  <si>
    <t>Duroia sp. 1</t>
  </si>
  <si>
    <t>Paullinia sphaerocarpa</t>
  </si>
  <si>
    <t>sphaerocarpa</t>
  </si>
  <si>
    <t>Chrysophyllum manaosense</t>
  </si>
  <si>
    <t>manaosense</t>
  </si>
  <si>
    <t>Ecclinusa ramiflora</t>
  </si>
  <si>
    <t>Micropholis cassiquiarensis</t>
  </si>
  <si>
    <t>Micropholis caudata</t>
  </si>
  <si>
    <t>Micropholis cylindrocarpa</t>
  </si>
  <si>
    <t>cylindrocarpa</t>
  </si>
  <si>
    <t>Micropholis porphyrocarpa</t>
  </si>
  <si>
    <t>porphyrocarpa</t>
  </si>
  <si>
    <t>Micropholis sp. 1</t>
  </si>
  <si>
    <t>Micropholis sp. 2</t>
  </si>
  <si>
    <t>Pouteria (Myrtiluma) eugeniifolia</t>
  </si>
  <si>
    <t>eugeniifolia</t>
  </si>
  <si>
    <t>Pouteria sp. 1</t>
  </si>
  <si>
    <t>Pradosia cochlearia praealta</t>
  </si>
  <si>
    <t>cochlearia</t>
  </si>
  <si>
    <t>Pradosia sp. 1</t>
  </si>
  <si>
    <t>Picramnia sp.</t>
  </si>
  <si>
    <t>Picramniaceae</t>
  </si>
  <si>
    <t>Picramnia</t>
  </si>
  <si>
    <t>Theobroma sylvestris</t>
  </si>
  <si>
    <t>Vochysia cf. guianensis</t>
  </si>
  <si>
    <t>Unidentified tree samples</t>
  </si>
  <si>
    <t>Unidentified vine samples</t>
  </si>
  <si>
    <t>Saguinus_mystax</t>
  </si>
  <si>
    <t>Heteropsis jenmani</t>
  </si>
  <si>
    <t>jenmani</t>
  </si>
  <si>
    <t>Heteropsis spruceana</t>
  </si>
  <si>
    <t>Monstera sp.</t>
  </si>
  <si>
    <t>Pachira sp.</t>
  </si>
  <si>
    <t>Cordia sp. 1</t>
  </si>
  <si>
    <t>Licania cf. leptostachya</t>
  </si>
  <si>
    <t>Alchornea schomburgkii</t>
  </si>
  <si>
    <t>Cissampelos sp.</t>
  </si>
  <si>
    <t>Odontocarya sp.</t>
  </si>
  <si>
    <t>Odontocarya</t>
  </si>
  <si>
    <t>Eugenia patrisii</t>
  </si>
  <si>
    <t>patrisii</t>
  </si>
  <si>
    <t xml:space="preserve">Dilkea sp. </t>
  </si>
  <si>
    <t>Dilkea</t>
  </si>
  <si>
    <t>Alibertia verrucosa</t>
  </si>
  <si>
    <t>verrucosa</t>
  </si>
  <si>
    <t xml:space="preserve">Rubiaceae sp. </t>
  </si>
  <si>
    <t>Theobroma subincanum</t>
  </si>
  <si>
    <t>subincanum</t>
  </si>
  <si>
    <t>Tree #498</t>
  </si>
  <si>
    <t>Unidentified fungi ('Orelha de Pau')</t>
  </si>
  <si>
    <t>Cercocebus_galeritus_galeritus</t>
  </si>
  <si>
    <t>Cercocebus_galeritus</t>
  </si>
  <si>
    <t>Abutilon fruticosum</t>
  </si>
  <si>
    <t>Mnazini</t>
  </si>
  <si>
    <t>Homewood1978</t>
  </si>
  <si>
    <t>Borassus aethiopium</t>
  </si>
  <si>
    <t>Borassus</t>
  </si>
  <si>
    <t>aethiopium</t>
  </si>
  <si>
    <t>Capparis tomentosa</t>
  </si>
  <si>
    <t>Cassia abbreviata</t>
  </si>
  <si>
    <t>abbreviata</t>
  </si>
  <si>
    <t>Cordia goetzii</t>
  </si>
  <si>
    <t>goetzii</t>
  </si>
  <si>
    <t>Diospyros mesliliformis</t>
  </si>
  <si>
    <t>mesliliformis</t>
  </si>
  <si>
    <t>Flagellaria guineensis</t>
  </si>
  <si>
    <t>Grass (all species)</t>
  </si>
  <si>
    <t>Lamprothamnus zanguebaricus</t>
  </si>
  <si>
    <t>Lamprothamnus</t>
  </si>
  <si>
    <t>zanguebaricus</t>
  </si>
  <si>
    <t>Mimusops fruticosum</t>
  </si>
  <si>
    <t>Saba florida</t>
  </si>
  <si>
    <t>Salacia stuhlmanniana</t>
  </si>
  <si>
    <t>stuhlmanniana</t>
  </si>
  <si>
    <t>Thespesia danis</t>
  </si>
  <si>
    <t>Thespesia</t>
  </si>
  <si>
    <t>danis</t>
  </si>
  <si>
    <t>Trichilia roka</t>
  </si>
  <si>
    <t>roka</t>
  </si>
  <si>
    <t>Mchelelo</t>
  </si>
  <si>
    <t>Commelina sp.</t>
  </si>
  <si>
    <t>Procolobus_rufomitratus</t>
  </si>
  <si>
    <t>Newtonia buchananii</t>
  </si>
  <si>
    <t>Acacia spp.</t>
  </si>
  <si>
    <t>Dombeya kirkii</t>
  </si>
  <si>
    <t>Eucalyptus grandis</t>
  </si>
  <si>
    <t>Macaranga sp.</t>
  </si>
  <si>
    <t>Bridelia sp.</t>
  </si>
  <si>
    <t>Hypocreata sp.</t>
  </si>
  <si>
    <t>Mestrazylon sp.</t>
  </si>
  <si>
    <t>Alangium chinese</t>
  </si>
  <si>
    <t>chinese</t>
  </si>
  <si>
    <t>Urella sp.</t>
  </si>
  <si>
    <t>Chlorocebus_tantalus_tantalus</t>
  </si>
  <si>
    <t>Chlorocebus_tantalus</t>
  </si>
  <si>
    <t>Agmen2009</t>
  </si>
  <si>
    <t>Entada abyssinica</t>
  </si>
  <si>
    <t>Vine</t>
  </si>
  <si>
    <t>Rytigynia umbellulata</t>
  </si>
  <si>
    <t>umbellulata</t>
  </si>
  <si>
    <t>Canthium subcordatum</t>
  </si>
  <si>
    <t>subcordatum</t>
  </si>
  <si>
    <t>Harungana madagascariensis</t>
  </si>
  <si>
    <t>Anthonotha noldeae</t>
  </si>
  <si>
    <t>noldeae</t>
  </si>
  <si>
    <t>Leea guineensis</t>
  </si>
  <si>
    <t>Croton macrostachyus</t>
  </si>
  <si>
    <t>macrostachyus</t>
  </si>
  <si>
    <t>Unidentified Species</t>
  </si>
  <si>
    <t>Lannea barteri</t>
  </si>
  <si>
    <t>Nuxia congesta</t>
  </si>
  <si>
    <t>Stilbaceae</t>
  </si>
  <si>
    <t>Nuxia</t>
  </si>
  <si>
    <t>congesta</t>
  </si>
  <si>
    <t>Bridelia speciosa</t>
  </si>
  <si>
    <t>Ochna sp.</t>
  </si>
  <si>
    <t>Ochna</t>
  </si>
  <si>
    <t>Carapa grandiflora</t>
  </si>
  <si>
    <t>Globimetula braunii</t>
  </si>
  <si>
    <t>Globimetula</t>
  </si>
  <si>
    <t>braunii</t>
  </si>
  <si>
    <t>Rauvolfia vomitoria</t>
  </si>
  <si>
    <t>vomitoria</t>
  </si>
  <si>
    <t>Deinbollia pinnata</t>
  </si>
  <si>
    <t>Deinbollia</t>
  </si>
  <si>
    <t>Psorospermum aurantiacum</t>
  </si>
  <si>
    <t>aurantiacum</t>
  </si>
  <si>
    <t>Colobus_badius_preussi</t>
  </si>
  <si>
    <t>Piliocolobus_preussi</t>
  </si>
  <si>
    <t>Oubanguia alata</t>
  </si>
  <si>
    <t>Oubanguia</t>
  </si>
  <si>
    <t>Usongo2001</t>
  </si>
  <si>
    <t>Strychnos gnetifolia</t>
  </si>
  <si>
    <t>gnetifolia</t>
  </si>
  <si>
    <t>Lecomtedoxa klaineana</t>
  </si>
  <si>
    <t>Lecomtedoxa</t>
  </si>
  <si>
    <t>Strombosia postulata</t>
  </si>
  <si>
    <t>postulata</t>
  </si>
  <si>
    <t>Anthonotha macrophylla</t>
  </si>
  <si>
    <t>Hymenostegia bakeriana</t>
  </si>
  <si>
    <t>Hymenostegia</t>
  </si>
  <si>
    <t>bakeriana</t>
  </si>
  <si>
    <t>Cneteria tremenalia</t>
  </si>
  <si>
    <t>Anthonotha fragrans</t>
  </si>
  <si>
    <t>fragrans</t>
  </si>
  <si>
    <t>Vitex grandifolia</t>
  </si>
  <si>
    <t>Uvariopsis bakeriana</t>
  </si>
  <si>
    <t>Desbordesia glaucescens</t>
  </si>
  <si>
    <t>Irvingiaceae</t>
  </si>
  <si>
    <t>Desbordesia</t>
  </si>
  <si>
    <t>Diogoa zenkeri</t>
  </si>
  <si>
    <t>Diogoa</t>
  </si>
  <si>
    <t>Irvingia gabonensis</t>
  </si>
  <si>
    <t>Irvingia</t>
  </si>
  <si>
    <t>Randophia spp.</t>
  </si>
  <si>
    <t>Uapaca staudtia</t>
  </si>
  <si>
    <t>staudtia</t>
  </si>
  <si>
    <t>Alouatta_caraya</t>
  </si>
  <si>
    <t>Island</t>
  </si>
  <si>
    <t>Ludwig2008</t>
  </si>
  <si>
    <t>Albizia hassleri</t>
  </si>
  <si>
    <t>hassleri</t>
  </si>
  <si>
    <t>Parapiptadenia rigida</t>
  </si>
  <si>
    <t>Parapiptadenia</t>
  </si>
  <si>
    <t>Nectandra cissiflora</t>
  </si>
  <si>
    <t>cissiflora</t>
  </si>
  <si>
    <t>Guarea guidonia</t>
  </si>
  <si>
    <t>Gallesia integrifolia</t>
  </si>
  <si>
    <t>Gallesia</t>
  </si>
  <si>
    <t>Bambusa sp.</t>
  </si>
  <si>
    <t>Triplaris americana</t>
  </si>
  <si>
    <t>Triplaris</t>
  </si>
  <si>
    <t>Pouteria torta</t>
  </si>
  <si>
    <t>Indeterminate sp. 2</t>
  </si>
  <si>
    <t>Indeterminate sp. 3</t>
  </si>
  <si>
    <t>Peschiera australis</t>
  </si>
  <si>
    <t>Peschiera</t>
  </si>
  <si>
    <t>Mainland</t>
  </si>
  <si>
    <t>Cereus sp.</t>
  </si>
  <si>
    <t>Cereus</t>
  </si>
  <si>
    <t>Lonchocarpus guillemineanus</t>
  </si>
  <si>
    <t>guillemineanus</t>
  </si>
  <si>
    <t>Enterolobium timbouva</t>
  </si>
  <si>
    <t>timbouva</t>
  </si>
  <si>
    <t>Ficus guaranitica</t>
  </si>
  <si>
    <t>guaranitica</t>
  </si>
  <si>
    <t>Ficus obtusiuscula</t>
  </si>
  <si>
    <t>obtusiuscula</t>
  </si>
  <si>
    <t>Coussarea hydrangeaefolia</t>
  </si>
  <si>
    <t>hydrangeaefolia</t>
  </si>
  <si>
    <t>Sapindus saponaria</t>
  </si>
  <si>
    <t>saponaria</t>
  </si>
  <si>
    <t>Phoradendron sp.</t>
  </si>
  <si>
    <t>Phoradendron</t>
  </si>
  <si>
    <t>Indeterminate sp. 1</t>
  </si>
  <si>
    <t>Chiropotes_albinasus</t>
  </si>
  <si>
    <t>Astrocaryum vulgare</t>
  </si>
  <si>
    <t>Ayres1989</t>
  </si>
  <si>
    <t>Caryocar villosum</t>
  </si>
  <si>
    <t>villosum</t>
  </si>
  <si>
    <t>Pouteria sp. (1)</t>
  </si>
  <si>
    <t>Onycophetalum amazonicum</t>
  </si>
  <si>
    <t>Onycophetalum</t>
  </si>
  <si>
    <t>Ragala sanguinolenta</t>
  </si>
  <si>
    <t>Brosimum guianensis</t>
  </si>
  <si>
    <t>Callichlamys sp.</t>
  </si>
  <si>
    <t>Dicranostyles sp.</t>
  </si>
  <si>
    <t>Eschweilera turbinata</t>
  </si>
  <si>
    <t>turbinata</t>
  </si>
  <si>
    <t>Chrysophyllum auratum</t>
  </si>
  <si>
    <t>auratum</t>
  </si>
  <si>
    <t>Inga cf. coriacea</t>
  </si>
  <si>
    <t>Hevea spruceana</t>
  </si>
  <si>
    <t>Pseudolmedia laevicarpa</t>
  </si>
  <si>
    <t>laevicarpa</t>
  </si>
  <si>
    <t>Guarea subssessiliflora</t>
  </si>
  <si>
    <t>subssessiliflora</t>
  </si>
  <si>
    <t>Cathedra acuminata</t>
  </si>
  <si>
    <t>Cathedra</t>
  </si>
  <si>
    <t>Glycidendron amazonicum</t>
  </si>
  <si>
    <t>Glycidendron</t>
  </si>
  <si>
    <t>Sapium hippomane</t>
  </si>
  <si>
    <t>hippomane</t>
  </si>
  <si>
    <t>Strychnos dariensis</t>
  </si>
  <si>
    <t>dariensis</t>
  </si>
  <si>
    <t>Chiropotes_satanas_chiropotes</t>
  </si>
  <si>
    <t>Chiropotes_chiropotes</t>
  </si>
  <si>
    <t>vanRoosmalen1988</t>
  </si>
  <si>
    <t>Duguetia sp.</t>
  </si>
  <si>
    <t>Philodendron acutatum</t>
  </si>
  <si>
    <t>acutatum</t>
  </si>
  <si>
    <t>Amphilophium paniculatum var. imatacense</t>
  </si>
  <si>
    <t>Anomoctenium granulosum</t>
  </si>
  <si>
    <t>granulosum</t>
  </si>
  <si>
    <t>Memora schomburgkii</t>
  </si>
  <si>
    <t>Memora</t>
  </si>
  <si>
    <t>Tabebuia capitata</t>
  </si>
  <si>
    <t>Tanaecium nocturnum</t>
  </si>
  <si>
    <t>Tanaecium</t>
  </si>
  <si>
    <t>nocturnum</t>
  </si>
  <si>
    <t>Protium neglectum</t>
  </si>
  <si>
    <t>neglectum</t>
  </si>
  <si>
    <t>Protium polybotryum</t>
  </si>
  <si>
    <t>polybotryum</t>
  </si>
  <si>
    <t>Capparis maroniensis</t>
  </si>
  <si>
    <t>maroniensis</t>
  </si>
  <si>
    <t>Cayaponia ophthalmica</t>
  </si>
  <si>
    <t>Cayaponia</t>
  </si>
  <si>
    <t>ophthalmica</t>
  </si>
  <si>
    <t>Cayaponia sp.</t>
  </si>
  <si>
    <t>Hyeronima laxiflora</t>
  </si>
  <si>
    <t>laxiflora</t>
  </si>
  <si>
    <t>Platonia insignis</t>
  </si>
  <si>
    <t>Platonia</t>
  </si>
  <si>
    <t>Licaria canella</t>
  </si>
  <si>
    <t>Licaria</t>
  </si>
  <si>
    <t>canella</t>
  </si>
  <si>
    <t>Couratari oblongifolia</t>
  </si>
  <si>
    <t>oblongifolia</t>
  </si>
  <si>
    <t>Couratari stellata</t>
  </si>
  <si>
    <t>stellata</t>
  </si>
  <si>
    <t>Eschweilera chartacea</t>
  </si>
  <si>
    <t>chartacea</t>
  </si>
  <si>
    <t>Eschweilera congestiflora</t>
  </si>
  <si>
    <t>congestiflora</t>
  </si>
  <si>
    <t>Eschweilera poiteaui</t>
  </si>
  <si>
    <t>poiteaui</t>
  </si>
  <si>
    <t>Lecythis davisii</t>
  </si>
  <si>
    <t>davisii</t>
  </si>
  <si>
    <t>Copaifera guianensis</t>
  </si>
  <si>
    <t>Cynometra marginata</t>
  </si>
  <si>
    <t>marginata</t>
  </si>
  <si>
    <t>Eperua rubiginosa</t>
  </si>
  <si>
    <t>Peltogyne paniculata</t>
  </si>
  <si>
    <t>Peltogyne</t>
  </si>
  <si>
    <t>Inga dysantha</t>
  </si>
  <si>
    <t>dysantha</t>
  </si>
  <si>
    <t>Inga leiocalycina</t>
  </si>
  <si>
    <t>Inga rubiginosa</t>
  </si>
  <si>
    <t>Inga thibaudiana</t>
  </si>
  <si>
    <t>thibaudiana</t>
  </si>
  <si>
    <t>Parkia ulei</t>
  </si>
  <si>
    <t>Bocoa prouacensis</t>
  </si>
  <si>
    <t>prouacensis</t>
  </si>
  <si>
    <t>Masagnia leucanthele</t>
  </si>
  <si>
    <t>Masagnia</t>
  </si>
  <si>
    <t>leucanthele</t>
  </si>
  <si>
    <t>Carapa procera</t>
  </si>
  <si>
    <t>Guarea grandifolia</t>
  </si>
  <si>
    <t>Mendoncia hoffmannseggiana</t>
  </si>
  <si>
    <t>hoffmannseggiana</t>
  </si>
  <si>
    <t>Trymatococcus oligandrus</t>
  </si>
  <si>
    <t>Trymatococcus</t>
  </si>
  <si>
    <t>oligandrus</t>
  </si>
  <si>
    <t>Campomanesia aromatica</t>
  </si>
  <si>
    <t>aromatica</t>
  </si>
  <si>
    <t>Attalea dohlgreniana</t>
  </si>
  <si>
    <t>dohlgreniana</t>
  </si>
  <si>
    <t>Attalea maripa</t>
  </si>
  <si>
    <t>Passiflora cirrhiflora</t>
  </si>
  <si>
    <t>cirrhiflora</t>
  </si>
  <si>
    <t>Coussarea surinamensis</t>
  </si>
  <si>
    <t>Cupania hirsuta</t>
  </si>
  <si>
    <t>hirsuta</t>
  </si>
  <si>
    <t>Cupania scrobiculata</t>
  </si>
  <si>
    <t>scrobiculata</t>
  </si>
  <si>
    <t>Talisia squarrosa</t>
  </si>
  <si>
    <t>squarrosa</t>
  </si>
  <si>
    <t>Achrouteria pomifera</t>
  </si>
  <si>
    <t>Achrouteria</t>
  </si>
  <si>
    <t>Prieurella sp.</t>
  </si>
  <si>
    <t>Prieurella</t>
  </si>
  <si>
    <t>Radlkoferella grandis</t>
  </si>
  <si>
    <t>Radlkoferella</t>
  </si>
  <si>
    <t>Sterculia excelsa</t>
  </si>
  <si>
    <t>Sterculia pruriens</t>
  </si>
  <si>
    <t>Qualea dinizii</t>
  </si>
  <si>
    <t>dinizii</t>
  </si>
  <si>
    <t>Cebus_kaapori</t>
  </si>
  <si>
    <t>deOliveira2014</t>
  </si>
  <si>
    <t>Alchorneopsis floribunda</t>
  </si>
  <si>
    <t>Alchorneopsis</t>
  </si>
  <si>
    <t>Gustavia augusta</t>
  </si>
  <si>
    <t>augusta</t>
  </si>
  <si>
    <t>Apeiba burchellii</t>
  </si>
  <si>
    <t>burchellii</t>
  </si>
  <si>
    <t>Bactris maraja</t>
  </si>
  <si>
    <t>maraja</t>
  </si>
  <si>
    <t>Passiflora coccinea</t>
  </si>
  <si>
    <t>Phytolacca rivinoides</t>
  </si>
  <si>
    <t>rivinoides</t>
  </si>
  <si>
    <t>Doliocarpus mojov</t>
  </si>
  <si>
    <t>mojov</t>
  </si>
  <si>
    <t>Theobroma speciosum</t>
  </si>
  <si>
    <t>speciosum</t>
  </si>
  <si>
    <t>Miconia kaplerii</t>
  </si>
  <si>
    <t>kaplerii</t>
  </si>
  <si>
    <t>Byrsonima chrysophylla</t>
  </si>
  <si>
    <t>chrysophylla</t>
  </si>
  <si>
    <t>Cordia scabrifolia</t>
  </si>
  <si>
    <t>scabrifolia</t>
  </si>
  <si>
    <t>Cordia bicolor</t>
  </si>
  <si>
    <t>Dalechampia tiliaefolia</t>
  </si>
  <si>
    <t>Dalechampia</t>
  </si>
  <si>
    <t>Dimorphandra gardneriana</t>
  </si>
  <si>
    <t>Dimorphandra</t>
  </si>
  <si>
    <t>Euterpe oleracea</t>
  </si>
  <si>
    <t>oleracea</t>
  </si>
  <si>
    <t>Gnetum urens</t>
  </si>
  <si>
    <t>Inga auristellae</t>
  </si>
  <si>
    <t>auristellae</t>
  </si>
  <si>
    <t>Ipomoea pecora</t>
  </si>
  <si>
    <t>pecora</t>
  </si>
  <si>
    <t>Iryanthera sp.</t>
  </si>
  <si>
    <t>Jacaranda copaia</t>
  </si>
  <si>
    <t>copaia</t>
  </si>
  <si>
    <t>Perebea guanensis</t>
  </si>
  <si>
    <t>guanensis</t>
  </si>
  <si>
    <t>Sloanea grandiflora</t>
  </si>
  <si>
    <t>Theobroma guianensis</t>
  </si>
  <si>
    <t>Avahi_laniger</t>
  </si>
  <si>
    <t>Faulkner2006</t>
  </si>
  <si>
    <t>Erythroxylum sphaeranthum</t>
  </si>
  <si>
    <t>sphaeranthum</t>
  </si>
  <si>
    <t>Dombeya pubescens</t>
  </si>
  <si>
    <t>Alberta humblotii</t>
  </si>
  <si>
    <t>Alberta</t>
  </si>
  <si>
    <t>humblotii</t>
  </si>
  <si>
    <t>Tongoalahy (local name)</t>
  </si>
  <si>
    <t>Oncostemum botryoides</t>
  </si>
  <si>
    <t>botryoides</t>
  </si>
  <si>
    <t>Callicebus_personatus</t>
  </si>
  <si>
    <t>Muller1996</t>
  </si>
  <si>
    <t>Sprucella crassipedicellata</t>
  </si>
  <si>
    <t>crassipedicellata</t>
  </si>
  <si>
    <t>Pourouma spec.</t>
  </si>
  <si>
    <t>Eugenia spec. 3</t>
  </si>
  <si>
    <t>Pouteria spec.</t>
  </si>
  <si>
    <t>Miconia spec. 1</t>
  </si>
  <si>
    <t>Cercocebus_atys</t>
  </si>
  <si>
    <t>Sacoglottis gabonesis</t>
  </si>
  <si>
    <t>gabonesis</t>
  </si>
  <si>
    <t>McGraw2014</t>
  </si>
  <si>
    <t>Seen (but unknown)</t>
  </si>
  <si>
    <t>Erythroxylum mannii</t>
  </si>
  <si>
    <t>Spondianthus preussi</t>
  </si>
  <si>
    <t>Spondianthus</t>
  </si>
  <si>
    <t>preussi</t>
  </si>
  <si>
    <t>Scytopetalum tieghemii</t>
  </si>
  <si>
    <t>tieghemii</t>
  </si>
  <si>
    <t>Diospyros sanzaminika</t>
  </si>
  <si>
    <t>sanzaminika</t>
  </si>
  <si>
    <t>Xylopiastrum taiense</t>
  </si>
  <si>
    <t>Xylopiastrum</t>
  </si>
  <si>
    <t>taiense</t>
  </si>
  <si>
    <t>Cephaelis yapoensis</t>
  </si>
  <si>
    <t>Cephaelis</t>
  </si>
  <si>
    <t>yapoensis</t>
  </si>
  <si>
    <t>Coula edulis</t>
  </si>
  <si>
    <t>Coula</t>
  </si>
  <si>
    <t>Cercopithecus_mitis_doggetti</t>
  </si>
  <si>
    <t>Cercopithecus_doggetti</t>
  </si>
  <si>
    <t>Kaplin1998</t>
  </si>
  <si>
    <t>epiphytic orhids</t>
  </si>
  <si>
    <t>Syzygium parvifolium</t>
  </si>
  <si>
    <t>parvifolium</t>
  </si>
  <si>
    <t>Plecturocebus_caquetensis</t>
  </si>
  <si>
    <t>Mendoncia sp.</t>
  </si>
  <si>
    <t>Acero-Murcia2018</t>
  </si>
  <si>
    <t>Mendoncia lindavii</t>
  </si>
  <si>
    <t>lindavii</t>
  </si>
  <si>
    <t>Tapirira sp. 1</t>
  </si>
  <si>
    <t>Cremastosperma microcarpum</t>
  </si>
  <si>
    <t>Cremastosperma</t>
  </si>
  <si>
    <t>Duguetia sp. 1</t>
  </si>
  <si>
    <t>Duguetia sp. 2</t>
  </si>
  <si>
    <t>Guatteria cargadero</t>
  </si>
  <si>
    <t>cargadero</t>
  </si>
  <si>
    <t>Guatteria hyposericea</t>
  </si>
  <si>
    <t>hyposericea</t>
  </si>
  <si>
    <t>Guatteria sp. 1</t>
  </si>
  <si>
    <t>Guatteria sp. 2</t>
  </si>
  <si>
    <t>Rollinia sp. 1</t>
  </si>
  <si>
    <t>Unonopsis stipitata</t>
  </si>
  <si>
    <t>Anthurium sp. 1</t>
  </si>
  <si>
    <t>Anthurium sp. 2</t>
  </si>
  <si>
    <t>Heteropsis flexuosa</t>
  </si>
  <si>
    <t>Monstera adansonii</t>
  </si>
  <si>
    <t>adansonii</t>
  </si>
  <si>
    <t>Monstera obliqua</t>
  </si>
  <si>
    <t>Philodendron deflexum</t>
  </si>
  <si>
    <t>deflexum</t>
  </si>
  <si>
    <t>Undet. Species</t>
  </si>
  <si>
    <t>Aristolochia pilosa</t>
  </si>
  <si>
    <t>Adenocalymma cladotrichum</t>
  </si>
  <si>
    <t>cladotrichum</t>
  </si>
  <si>
    <t>Cydista sp.</t>
  </si>
  <si>
    <t>Cydista</t>
  </si>
  <si>
    <t>Fridericia schumanniana</t>
  </si>
  <si>
    <t>Fridericia</t>
  </si>
  <si>
    <t>schumanniana</t>
  </si>
  <si>
    <t>Stizophyllum riparium</t>
  </si>
  <si>
    <t>riparium</t>
  </si>
  <si>
    <t>sp. 2</t>
  </si>
  <si>
    <t>sp. 3</t>
  </si>
  <si>
    <t>sp. 4</t>
  </si>
  <si>
    <t>Crepidospermum rhoifolium</t>
  </si>
  <si>
    <t>Protium aracouchini</t>
  </si>
  <si>
    <t>aracouchini</t>
  </si>
  <si>
    <t>Coenogonium linkii</t>
  </si>
  <si>
    <t>Dimerocostus strobilaceus</t>
  </si>
  <si>
    <t>Costaceae</t>
  </si>
  <si>
    <t>Dimerocostus</t>
  </si>
  <si>
    <t>strobilaceus</t>
  </si>
  <si>
    <t>Gurania acuminata</t>
  </si>
  <si>
    <t>Gurania</t>
  </si>
  <si>
    <t>Siolmatra sp.</t>
  </si>
  <si>
    <t>Siolmatra</t>
  </si>
  <si>
    <t>Davilla sp.</t>
  </si>
  <si>
    <t>Davilla</t>
  </si>
  <si>
    <t>Alchornea glandulosa</t>
  </si>
  <si>
    <t>Hieronyma oblonga</t>
  </si>
  <si>
    <t>Hieronyma</t>
  </si>
  <si>
    <t>oblonga</t>
  </si>
  <si>
    <t>Mabea nitida</t>
  </si>
  <si>
    <t>Pausandra trianae</t>
  </si>
  <si>
    <t>Pausandra</t>
  </si>
  <si>
    <t>trianae</t>
  </si>
  <si>
    <t>Pseudosenefeldera inclinata</t>
  </si>
  <si>
    <t>Pseudosenefeldera</t>
  </si>
  <si>
    <t>inclinata</t>
  </si>
  <si>
    <t>Brownea ariza</t>
  </si>
  <si>
    <t>ariza</t>
  </si>
  <si>
    <t>Diplotropis purpurea</t>
  </si>
  <si>
    <t>Diplotropis</t>
  </si>
  <si>
    <t>Inga brachyrhachis</t>
  </si>
  <si>
    <t>brachyrhachis</t>
  </si>
  <si>
    <t>Inga ciliata</t>
  </si>
  <si>
    <t>Inga cylindrica</t>
  </si>
  <si>
    <t>cylindrica</t>
  </si>
  <si>
    <t>Inga multijuga</t>
  </si>
  <si>
    <t>Macrolobium limbatum</t>
  </si>
  <si>
    <t>limbatum</t>
  </si>
  <si>
    <t>Macrolobium sp.</t>
  </si>
  <si>
    <t>Zygia latifolia</t>
  </si>
  <si>
    <t>Vismia baccifera</t>
  </si>
  <si>
    <t>Vismia</t>
  </si>
  <si>
    <t>Vismia sp.</t>
  </si>
  <si>
    <t>Endlicheria pyriformis</t>
  </si>
  <si>
    <t>pyriformis</t>
  </si>
  <si>
    <t>Nectandra longifolia</t>
  </si>
  <si>
    <t>Ocotea javitensis</t>
  </si>
  <si>
    <t>Ocotea longifolia</t>
  </si>
  <si>
    <t>Rhodostemonodaphne sp.</t>
  </si>
  <si>
    <t>Rhodostemonodaphne</t>
  </si>
  <si>
    <t>Unidentified sp.</t>
  </si>
  <si>
    <t>Eschweilera bracteosa</t>
  </si>
  <si>
    <t>Eschweilera punctata</t>
  </si>
  <si>
    <t>Eschweilera sp.</t>
  </si>
  <si>
    <t>Gustavia sp. 1</t>
  </si>
  <si>
    <t>Oryctanthus alveolatus</t>
  </si>
  <si>
    <t>alveolatus</t>
  </si>
  <si>
    <t>Phthirusa pyrifolia</t>
  </si>
  <si>
    <t>Phthirusa</t>
  </si>
  <si>
    <t>Matisia idroboi</t>
  </si>
  <si>
    <t>idroboi</t>
  </si>
  <si>
    <t>Marcgravia macrophylla</t>
  </si>
  <si>
    <t>Marcgravia</t>
  </si>
  <si>
    <t>Marcgravia peduncularis</t>
  </si>
  <si>
    <t>peduncularis</t>
  </si>
  <si>
    <t xml:space="preserve">Unidentified sp. </t>
  </si>
  <si>
    <t>Bellucia pentamera</t>
  </si>
  <si>
    <t>pentamera</t>
  </si>
  <si>
    <t>Clidemia sp.</t>
  </si>
  <si>
    <t>Clidemia</t>
  </si>
  <si>
    <t>Conostegia sp.</t>
  </si>
  <si>
    <t>Conostegia</t>
  </si>
  <si>
    <t>Henriettella fascicularis</t>
  </si>
  <si>
    <t>Henriettella</t>
  </si>
  <si>
    <t>fascicularis</t>
  </si>
  <si>
    <t>Miconia dolichorrhyncha</t>
  </si>
  <si>
    <t>dolichorrhyncha</t>
  </si>
  <si>
    <t>Miconia elata</t>
  </si>
  <si>
    <t>elata</t>
  </si>
  <si>
    <t>Miconia napoana</t>
  </si>
  <si>
    <t>napoana</t>
  </si>
  <si>
    <t>Miconia tomentosa</t>
  </si>
  <si>
    <t>Miconia sp. 3</t>
  </si>
  <si>
    <t>Curarea toxicofera</t>
  </si>
  <si>
    <t>Curarea</t>
  </si>
  <si>
    <t>toxicofera</t>
  </si>
  <si>
    <t>Siparuna decipiens</t>
  </si>
  <si>
    <t>Siparunaceae</t>
  </si>
  <si>
    <t>Siparuna</t>
  </si>
  <si>
    <t>decipiens</t>
  </si>
  <si>
    <t>Siparuna obstipa</t>
  </si>
  <si>
    <t>obstipa</t>
  </si>
  <si>
    <t>Siparuna sp. 1</t>
  </si>
  <si>
    <t>Siparuna sp. 2</t>
  </si>
  <si>
    <t>Brosimum sp. 1</t>
  </si>
  <si>
    <t>Brosimum sp. 2</t>
  </si>
  <si>
    <t>Ficus americana ssp. Andicola</t>
  </si>
  <si>
    <t>Helianthostylis sprucei</t>
  </si>
  <si>
    <t>Helianthostylis</t>
  </si>
  <si>
    <t>Sorocea affinis</t>
  </si>
  <si>
    <t>Sorocea</t>
  </si>
  <si>
    <t>Sorocea muriculata</t>
  </si>
  <si>
    <t>muriculata</t>
  </si>
  <si>
    <t>Iryanthera crassifolia</t>
  </si>
  <si>
    <t>Otoba parvifolia</t>
  </si>
  <si>
    <t>Virola callophylla</t>
  </si>
  <si>
    <t>callophylla</t>
  </si>
  <si>
    <t>Virola peruviana</t>
  </si>
  <si>
    <t>Calyptranthes forsteri</t>
  </si>
  <si>
    <t>Calyptranthes</t>
  </si>
  <si>
    <t>forsteri</t>
  </si>
  <si>
    <t>Unidentfied sp.</t>
  </si>
  <si>
    <t>Neea sp.</t>
  </si>
  <si>
    <t>Species</t>
  </si>
  <si>
    <t>Passiflora ambigua</t>
  </si>
  <si>
    <t>ambigua</t>
  </si>
  <si>
    <t>Microgamma baldwinni</t>
  </si>
  <si>
    <t>Microgamma</t>
  </si>
  <si>
    <t>baldwinni</t>
  </si>
  <si>
    <t>Bertiera sp.</t>
  </si>
  <si>
    <t>Bertiera</t>
  </si>
  <si>
    <t>Carapichea dolichophylla</t>
  </si>
  <si>
    <t>Carapichea</t>
  </si>
  <si>
    <t>dolichophylla</t>
  </si>
  <si>
    <t>Ladenbergia magnifolia</t>
  </si>
  <si>
    <t>Ladenbergia</t>
  </si>
  <si>
    <t>magnifolia</t>
  </si>
  <si>
    <t>Psychotria lupulina</t>
  </si>
  <si>
    <t>lupulina</t>
  </si>
  <si>
    <t>Psychotria transiens</t>
  </si>
  <si>
    <t>transiens</t>
  </si>
  <si>
    <t>Casearia sp. 2</t>
  </si>
  <si>
    <t>Tetrathylacium macrophyllum</t>
  </si>
  <si>
    <t>Tetrathylacium</t>
  </si>
  <si>
    <t>macrophyllum</t>
  </si>
  <si>
    <t>Cestrum racemosum</t>
  </si>
  <si>
    <t>Cestrum</t>
  </si>
  <si>
    <t>Juanulloa ochracea</t>
  </si>
  <si>
    <t>Lycianthes glandulosa</t>
  </si>
  <si>
    <t>Ampelocera sp.</t>
  </si>
  <si>
    <t>Pourouma bicolor</t>
  </si>
  <si>
    <t>Pourouma cecropifolia</t>
  </si>
  <si>
    <t>cecropifolia</t>
  </si>
  <si>
    <t>Pourouma cucura</t>
  </si>
  <si>
    <t>cucura</t>
  </si>
  <si>
    <t>Pourouma sp.</t>
  </si>
  <si>
    <t>Petrea volubilis</t>
  </si>
  <si>
    <t>Petrea</t>
  </si>
  <si>
    <t>Rinorea sp.</t>
  </si>
  <si>
    <t>Vochysia aff. Laxiflora</t>
  </si>
  <si>
    <t>Unidentified ref. 673</t>
  </si>
  <si>
    <t>Morphotype 2</t>
  </si>
  <si>
    <t>Unidentified ref. 434</t>
  </si>
  <si>
    <t>Ref. 579</t>
  </si>
  <si>
    <t>Anacardium spruceanum</t>
  </si>
  <si>
    <t>spruceanum</t>
  </si>
  <si>
    <t>Barnett2012</t>
  </si>
  <si>
    <t>Bocageopsis sp.</t>
  </si>
  <si>
    <t>Bocageopsis</t>
  </si>
  <si>
    <t>Philodendron megalophyllum</t>
  </si>
  <si>
    <t>megalophyllum</t>
  </si>
  <si>
    <t>Protium punticulatum</t>
  </si>
  <si>
    <t>punticulatum</t>
  </si>
  <si>
    <t>Caryocar glabrum</t>
  </si>
  <si>
    <t>Pourouma tomentosa</t>
  </si>
  <si>
    <t>Licania sp. 2</t>
  </si>
  <si>
    <t>Rourea krukovii</t>
  </si>
  <si>
    <t>krukovii</t>
  </si>
  <si>
    <t>Tetracera willdenowiana</t>
  </si>
  <si>
    <t>willdenowiana</t>
  </si>
  <si>
    <t>Sloanea sp.</t>
  </si>
  <si>
    <t>Glycydendron amazonicum</t>
  </si>
  <si>
    <t>Glycydendron</t>
  </si>
  <si>
    <t>Inga capitata</t>
  </si>
  <si>
    <t>Inga heterophylla</t>
  </si>
  <si>
    <t>heterophylla</t>
  </si>
  <si>
    <t>Endopleura uchi</t>
  </si>
  <si>
    <t>Endopleura</t>
  </si>
  <si>
    <t>uchi</t>
  </si>
  <si>
    <t>cf. Phoradendron</t>
  </si>
  <si>
    <t>Abuta panurensis</t>
  </si>
  <si>
    <t>panurensis</t>
  </si>
  <si>
    <t>Iryanthera sagotiana</t>
  </si>
  <si>
    <t>Passiflora acuminata</t>
  </si>
  <si>
    <t>Paullinia sp. 1</t>
  </si>
  <si>
    <t>Paullinia sp. 2</t>
  </si>
  <si>
    <t>Vouarana sp.</t>
  </si>
  <si>
    <t>Vouarana</t>
  </si>
  <si>
    <t>Chrysophyllum sp. 1</t>
  </si>
  <si>
    <t>Chrysophyllum sp. 2</t>
  </si>
  <si>
    <t>Manilkara huberi</t>
  </si>
  <si>
    <t>Manilkara paraensis</t>
  </si>
  <si>
    <t>paraensis</t>
  </si>
  <si>
    <t>Pouteria bilocularis</t>
  </si>
  <si>
    <t>bilocularis</t>
  </si>
  <si>
    <t>Pouteria macrophylla</t>
  </si>
  <si>
    <t>Pouteria manaosensis</t>
  </si>
  <si>
    <t>manaosensis</t>
  </si>
  <si>
    <t>Sarcaulus brasiliensis</t>
  </si>
  <si>
    <t>Sarcaulus</t>
  </si>
  <si>
    <t>Solanum sendtnerianum</t>
  </si>
  <si>
    <t>sendtnerianum</t>
  </si>
  <si>
    <t>sp. 1 (Unidentified Tree)</t>
  </si>
  <si>
    <t>sp. 4 (Unidentified Tree)</t>
  </si>
  <si>
    <t>sp. 3 (Unidentified Plant)</t>
  </si>
  <si>
    <t>sp. 4 (Unidentified Plant)</t>
  </si>
  <si>
    <t>sp. 5 (Unidentified Plant)</t>
  </si>
  <si>
    <t>sp. 6 (Unidentified Plant)</t>
  </si>
  <si>
    <t>Eulemur_sanfordi</t>
  </si>
  <si>
    <t>Aphloia theaeformis</t>
  </si>
  <si>
    <t>Aphloiaceae</t>
  </si>
  <si>
    <t>Aphloia</t>
  </si>
  <si>
    <t>theaeformis</t>
  </si>
  <si>
    <t>Chen2016</t>
  </si>
  <si>
    <t>Canarium madagascariensis</t>
  </si>
  <si>
    <t>Canthium medium</t>
  </si>
  <si>
    <t>medium</t>
  </si>
  <si>
    <t>Cassipourea madagascariensis</t>
  </si>
  <si>
    <t>Cryptocarya ambrensis</t>
  </si>
  <si>
    <t>ambrensis</t>
  </si>
  <si>
    <t>Dichapetalum bojeri</t>
  </si>
  <si>
    <t>bojeri</t>
  </si>
  <si>
    <t>Dombeya amplifolia</t>
  </si>
  <si>
    <t>amplifolia</t>
  </si>
  <si>
    <t>Dracaena ensifolia</t>
  </si>
  <si>
    <t>ensifolia</t>
  </si>
  <si>
    <t>Dypsis sp.</t>
  </si>
  <si>
    <t>Dypsis</t>
  </si>
  <si>
    <t>Eugenia lokohensis</t>
  </si>
  <si>
    <t>lokohensis</t>
  </si>
  <si>
    <t>Ficus albidula</t>
  </si>
  <si>
    <t>albidula</t>
  </si>
  <si>
    <t>Ficus barronii</t>
  </si>
  <si>
    <t>barronii</t>
  </si>
  <si>
    <t>Ficus botryoides</t>
  </si>
  <si>
    <t>Garcinia ambrensis</t>
  </si>
  <si>
    <t>Grewia antsiranensis</t>
  </si>
  <si>
    <t>antsiranensis</t>
  </si>
  <si>
    <t>Hypoestes angusta</t>
  </si>
  <si>
    <t>Hypoestes</t>
  </si>
  <si>
    <t>angusta</t>
  </si>
  <si>
    <t>Landolphia fragrans</t>
  </si>
  <si>
    <t>Mendoncia cowanii</t>
  </si>
  <si>
    <t>cowanii</t>
  </si>
  <si>
    <t>Olea ambrensis</t>
  </si>
  <si>
    <t>Oncostemum reflexum</t>
  </si>
  <si>
    <t>reflexum</t>
  </si>
  <si>
    <t>Pachytrophe dimepate</t>
  </si>
  <si>
    <t>dimepate</t>
  </si>
  <si>
    <t>Prunus persica</t>
  </si>
  <si>
    <t>Ravensara crassifolia</t>
  </si>
  <si>
    <t>Smilax krussiana</t>
  </si>
  <si>
    <t>krussiana</t>
  </si>
  <si>
    <t>Streblus dimepate</t>
  </si>
  <si>
    <t>Streblus madagascariensis</t>
  </si>
  <si>
    <t>Uapaca ferruginea</t>
  </si>
  <si>
    <t>Eulemur_collaris</t>
  </si>
  <si>
    <t>Mandena</t>
  </si>
  <si>
    <t>Donati2011</t>
  </si>
  <si>
    <t>Acanthostyla aff. longistylus</t>
  </si>
  <si>
    <t>Acanthostyla</t>
  </si>
  <si>
    <t>Ravenala madagascariensis</t>
  </si>
  <si>
    <t>Strelitziaceae</t>
  </si>
  <si>
    <t>Ravenala</t>
  </si>
  <si>
    <t>Brexia madagascariensis</t>
  </si>
  <si>
    <t>Uapaca littoralis</t>
  </si>
  <si>
    <t>Sarcolaena multiflora</t>
  </si>
  <si>
    <t>Sarcolaena</t>
  </si>
  <si>
    <t>Drypetes madagascariensis</t>
  </si>
  <si>
    <t>Vitex bracteata</t>
  </si>
  <si>
    <t>Vepris elliotii</t>
  </si>
  <si>
    <t>Dichapetalium sp.</t>
  </si>
  <si>
    <t>Dichapetalium</t>
  </si>
  <si>
    <t>Mammea sessiflora</t>
  </si>
  <si>
    <t>sessiflora</t>
  </si>
  <si>
    <t>Pandanus dauphinensis</t>
  </si>
  <si>
    <t>Anthocleista longifolia</t>
  </si>
  <si>
    <t>Ste Luce</t>
  </si>
  <si>
    <t>Olea sp.</t>
  </si>
  <si>
    <t>Cinnamosma madagascariensis var. namorensis</t>
  </si>
  <si>
    <t>Canthium variistipule</t>
  </si>
  <si>
    <t>variistipule</t>
  </si>
  <si>
    <t>Lagothrix_flavicauda</t>
  </si>
  <si>
    <t>Cecropia montanta and Cecropia utcubambana</t>
  </si>
  <si>
    <t>Shanee2014</t>
  </si>
  <si>
    <t>Hyeronima andina</t>
  </si>
  <si>
    <t>andina</t>
  </si>
  <si>
    <t>Ficus eximia, Ficus spp.</t>
  </si>
  <si>
    <t>Ocotea daysiflora</t>
  </si>
  <si>
    <t>Erythrina edulis</t>
  </si>
  <si>
    <t>Styloceras laurifolium</t>
  </si>
  <si>
    <t>Buxaceae</t>
  </si>
  <si>
    <t>Styloceras</t>
  </si>
  <si>
    <t>laurifolium</t>
  </si>
  <si>
    <t>Podocarpus oleifolius</t>
  </si>
  <si>
    <t>oleifolius</t>
  </si>
  <si>
    <t>Croton lechleri</t>
  </si>
  <si>
    <t>lechleri</t>
  </si>
  <si>
    <t>Chrysophyllum venezuelanense</t>
  </si>
  <si>
    <t>venezuelanense</t>
  </si>
  <si>
    <t>Clusia sp.</t>
  </si>
  <si>
    <t>Allophylus sp.</t>
  </si>
  <si>
    <t>Additional unidentified food sources</t>
  </si>
  <si>
    <t>Saguinus_oedipus</t>
  </si>
  <si>
    <t>Bravaisia integerrima</t>
  </si>
  <si>
    <t>Bravaisia</t>
  </si>
  <si>
    <t>integerrima</t>
  </si>
  <si>
    <t>Garcia-Castillo2018</t>
  </si>
  <si>
    <t>Annona purpurea</t>
  </si>
  <si>
    <t>Thevetia ahouai</t>
  </si>
  <si>
    <t>ahouai</t>
  </si>
  <si>
    <t>Rauvolfia ligustrina</t>
  </si>
  <si>
    <t>ligustrina</t>
  </si>
  <si>
    <t>Sabal mauritiiformis</t>
  </si>
  <si>
    <t>mauritiiformis</t>
  </si>
  <si>
    <t>Desmoncus orthacanthos</t>
  </si>
  <si>
    <t>Desmoncus</t>
  </si>
  <si>
    <t>orthacanthos</t>
  </si>
  <si>
    <t>Chamissoa altissima</t>
  </si>
  <si>
    <t>Chamissoa</t>
  </si>
  <si>
    <t>Macfadyena unguis-cati</t>
  </si>
  <si>
    <t>Macfadyena</t>
  </si>
  <si>
    <t>unguis-cati</t>
  </si>
  <si>
    <t>Arrabidaea conjugata</t>
  </si>
  <si>
    <t>conjugata</t>
  </si>
  <si>
    <t>Martinella obovate</t>
  </si>
  <si>
    <t>Martinella</t>
  </si>
  <si>
    <t>obovate</t>
  </si>
  <si>
    <t>Anemopaegma orbiculatum</t>
  </si>
  <si>
    <t>orbiculatum</t>
  </si>
  <si>
    <t>Pachira quinata</t>
  </si>
  <si>
    <t>Cordia dentata</t>
  </si>
  <si>
    <t>Cordia lucidula</t>
  </si>
  <si>
    <t>lucidula</t>
  </si>
  <si>
    <t>Capparis baduca</t>
  </si>
  <si>
    <t>baduca</t>
  </si>
  <si>
    <t>Crateva tapia</t>
  </si>
  <si>
    <t>Capparis indica</t>
  </si>
  <si>
    <t>Acanthocereus pitajaya</t>
  </si>
  <si>
    <t>Acanthocereus</t>
  </si>
  <si>
    <t>pitajaya</t>
  </si>
  <si>
    <t>Maytenus longipes</t>
  </si>
  <si>
    <t>longipes</t>
  </si>
  <si>
    <t>Laguncularia racemosa</t>
  </si>
  <si>
    <t>Laguncularia</t>
  </si>
  <si>
    <t>Momordica charantia</t>
  </si>
  <si>
    <t>Momordica</t>
  </si>
  <si>
    <t>charantia</t>
  </si>
  <si>
    <t>Diospyros inconstans</t>
  </si>
  <si>
    <t>inconstans</t>
  </si>
  <si>
    <t>Cassia grandis</t>
  </si>
  <si>
    <t>Inga hayesii</t>
  </si>
  <si>
    <t>Acacia affinis</t>
  </si>
  <si>
    <t>Zygia inaequalis</t>
  </si>
  <si>
    <t>inaequalis</t>
  </si>
  <si>
    <t>Albizia niopoides</t>
  </si>
  <si>
    <t>niopoides</t>
  </si>
  <si>
    <t>Swartzia simplex</t>
  </si>
  <si>
    <t>simplex</t>
  </si>
  <si>
    <t>Lonchocarpus cf. pictus</t>
  </si>
  <si>
    <t>Casearia corymbosa</t>
  </si>
  <si>
    <t>Mayna grandifolia</t>
  </si>
  <si>
    <t>Mayna</t>
  </si>
  <si>
    <t>Xylosma intermedium</t>
  </si>
  <si>
    <t>intermedium</t>
  </si>
  <si>
    <t>Hippocratea cf. volubile</t>
  </si>
  <si>
    <t>Lecythis minor</t>
  </si>
  <si>
    <t>Strychnos tarapotensis</t>
  </si>
  <si>
    <t>tarapotensis</t>
  </si>
  <si>
    <t>Phthirusa retroflexa</t>
  </si>
  <si>
    <t>retroflexa</t>
  </si>
  <si>
    <t>Malpighia punicifolia</t>
  </si>
  <si>
    <t>Malpighia</t>
  </si>
  <si>
    <t>punicifolia</t>
  </si>
  <si>
    <t>Trichilia martiana</t>
  </si>
  <si>
    <t>martiana</t>
  </si>
  <si>
    <t>Trichilia hirta</t>
  </si>
  <si>
    <t>Trichilia acuminate</t>
  </si>
  <si>
    <t>acuminate</t>
  </si>
  <si>
    <t>Cavanillesia platanifolia</t>
  </si>
  <si>
    <t>Cavanillesia</t>
  </si>
  <si>
    <t>platanifolia</t>
  </si>
  <si>
    <t>Cissamjelos pareira (or Odontocarya tamoides)</t>
  </si>
  <si>
    <t>Sorocea sprucei</t>
  </si>
  <si>
    <t>Stylogyne turbacensis</t>
  </si>
  <si>
    <t>Stylogyne</t>
  </si>
  <si>
    <t>turbacensis</t>
  </si>
  <si>
    <t>Neea nigricans</t>
  </si>
  <si>
    <t>Piper aduncum</t>
  </si>
  <si>
    <t>aduncum</t>
  </si>
  <si>
    <t>Coccoloba caracasana (or Cavanillesia platanifolia)</t>
  </si>
  <si>
    <t>Psychotria carthagenensis</t>
  </si>
  <si>
    <t>carthagenensis</t>
  </si>
  <si>
    <t>Calycophyllum candidissimum</t>
  </si>
  <si>
    <t>Calycophyllum</t>
  </si>
  <si>
    <t>candidissimum</t>
  </si>
  <si>
    <t>Randia formosa</t>
  </si>
  <si>
    <t>formosa</t>
  </si>
  <si>
    <t>Alibertia edulis</t>
  </si>
  <si>
    <t>Randia armata</t>
  </si>
  <si>
    <t>Antirhea trichanthera</t>
  </si>
  <si>
    <t>Antirhea</t>
  </si>
  <si>
    <t>trichanthera</t>
  </si>
  <si>
    <t>Rondeletia purieii</t>
  </si>
  <si>
    <t>Rondeletia</t>
  </si>
  <si>
    <t>purieii</t>
  </si>
  <si>
    <t>Acanthosyris colombiana</t>
  </si>
  <si>
    <t>Acanthosyris</t>
  </si>
  <si>
    <t>colombiana</t>
  </si>
  <si>
    <t>Talisia olivaeformis</t>
  </si>
  <si>
    <t>olivaeformis</t>
  </si>
  <si>
    <t>Melicoccus bijugatus</t>
  </si>
  <si>
    <t>Melicoccus</t>
  </si>
  <si>
    <t>bijugatus</t>
  </si>
  <si>
    <t>Paullinia cururu</t>
  </si>
  <si>
    <t>cururu</t>
  </si>
  <si>
    <t>Matayba scrobiculata</t>
  </si>
  <si>
    <t>Matayba</t>
  </si>
  <si>
    <t>Sideroxylum persimilis (=Bumelia persimilis)</t>
  </si>
  <si>
    <t>persimilis</t>
  </si>
  <si>
    <t>Solanum enoplacalix</t>
  </si>
  <si>
    <t>enoplacalix</t>
  </si>
  <si>
    <t>mucilage</t>
  </si>
  <si>
    <t>Celtis iguaneus</t>
  </si>
  <si>
    <t>iguaneus</t>
  </si>
  <si>
    <t>Vitex compresa</t>
  </si>
  <si>
    <t>compresa</t>
  </si>
  <si>
    <t>Frogs</t>
  </si>
  <si>
    <t>Callicebus_cupreus</t>
  </si>
  <si>
    <t>Plecturocebus_cupreus</t>
  </si>
  <si>
    <t>Group 1</t>
  </si>
  <si>
    <t>Kulp2015</t>
  </si>
  <si>
    <t>Ophiocaryon klugii</t>
  </si>
  <si>
    <t>Ophiocaryon</t>
  </si>
  <si>
    <t>klugii</t>
  </si>
  <si>
    <t>Iryanthera paraensis</t>
  </si>
  <si>
    <t>Group 2</t>
  </si>
  <si>
    <t>Licania sp. 1</t>
  </si>
  <si>
    <t>Presbytis_johnii</t>
  </si>
  <si>
    <t>Semnopithecus_johnii</t>
  </si>
  <si>
    <t>Gomphandra coriacea</t>
  </si>
  <si>
    <t>Oates1980</t>
  </si>
  <si>
    <t>Drypetes oblongifolius</t>
  </si>
  <si>
    <t>oblongifolius</t>
  </si>
  <si>
    <t>Myristica dactyloides</t>
  </si>
  <si>
    <t>Myristica</t>
  </si>
  <si>
    <t>dactyloides</t>
  </si>
  <si>
    <t>Antidesma menasu</t>
  </si>
  <si>
    <t>menasu</t>
  </si>
  <si>
    <t>Tetrastigma sulcatum</t>
  </si>
  <si>
    <t>sulcatum</t>
  </si>
  <si>
    <t>Cullenia exarillata</t>
  </si>
  <si>
    <t>Cullenia</t>
  </si>
  <si>
    <t>exarillata</t>
  </si>
  <si>
    <t>Ormosia travancorica</t>
  </si>
  <si>
    <t>travancorica</t>
  </si>
  <si>
    <t>Cinnamomum verum</t>
  </si>
  <si>
    <t>verum</t>
  </si>
  <si>
    <t>Agrostistachys longifolia</t>
  </si>
  <si>
    <t>Agrostistachys</t>
  </si>
  <si>
    <t>Cinnamomum sulphuratum</t>
  </si>
  <si>
    <t>sulphuratum</t>
  </si>
  <si>
    <t>Aglaia bourdillonii</t>
  </si>
  <si>
    <t>bourdillonii</t>
  </si>
  <si>
    <t>Mallotus albus</t>
  </si>
  <si>
    <t>albus</t>
  </si>
  <si>
    <t>Clerodendrum infortunatum</t>
  </si>
  <si>
    <t>Clerodendrum</t>
  </si>
  <si>
    <t>infortunatum</t>
  </si>
  <si>
    <t>Calophyllum walkeri</t>
  </si>
  <si>
    <t>walkeri</t>
  </si>
  <si>
    <t>Vepris bilocularis</t>
  </si>
  <si>
    <t>Epiprinus mallotiformis</t>
  </si>
  <si>
    <t>Epiprinus</t>
  </si>
  <si>
    <t>mallotiformis</t>
  </si>
  <si>
    <t>Prunus ceylanica</t>
  </si>
  <si>
    <t>ceylanica</t>
  </si>
  <si>
    <t>Litsea wightiana</t>
  </si>
  <si>
    <t>Litsea oleoides</t>
  </si>
  <si>
    <t>Holigarna nigra</t>
  </si>
  <si>
    <t>Cyathea spinulosa</t>
  </si>
  <si>
    <t>Cyatheaceae</t>
  </si>
  <si>
    <t>Cyathea</t>
  </si>
  <si>
    <t>spinulosa</t>
  </si>
  <si>
    <t>Other species (each &lt; 1%)</t>
  </si>
  <si>
    <t>Nomascus_annamensis</t>
  </si>
  <si>
    <t xml:space="preserve">Ilex umbellulata </t>
  </si>
  <si>
    <t>Hon2018</t>
  </si>
  <si>
    <t xml:space="preserve">Ficus. sp </t>
  </si>
  <si>
    <t xml:space="preserve">Lithocarpus elegans </t>
  </si>
  <si>
    <t xml:space="preserve">Garcinia oliveri </t>
  </si>
  <si>
    <t xml:space="preserve">Willughbeia edulis </t>
  </si>
  <si>
    <t>Dipterocarpus alatus</t>
  </si>
  <si>
    <t>Gnetum macrostachyum</t>
  </si>
  <si>
    <t>macrostachyum</t>
  </si>
  <si>
    <t>Dialium cochinchinensis</t>
  </si>
  <si>
    <t>Madhuca elliptica</t>
  </si>
  <si>
    <t>Mangifera duperreana</t>
  </si>
  <si>
    <t>duperreana</t>
  </si>
  <si>
    <t xml:space="preserve">Vor Krovanh (LN) </t>
  </si>
  <si>
    <t>Chrey Slektom (LN)</t>
  </si>
  <si>
    <t>Vor Tangant (LN)</t>
  </si>
  <si>
    <t>Dischidia. sp</t>
  </si>
  <si>
    <t>Dischidia</t>
  </si>
  <si>
    <t xml:space="preserve">Unknown Liana </t>
  </si>
  <si>
    <t>Ochna atropurpurea</t>
  </si>
  <si>
    <t>atropurpurea</t>
  </si>
  <si>
    <t xml:space="preserve">Garcinia oliveri  </t>
  </si>
  <si>
    <t>Dischidia ruscifolia</t>
  </si>
  <si>
    <t>ruscifolia</t>
  </si>
  <si>
    <t>Syzygium. sp</t>
  </si>
  <si>
    <t>Aglaia grandis</t>
  </si>
  <si>
    <t xml:space="preserve">Ochna atropurpurea </t>
  </si>
  <si>
    <t>Presbytis_melalophos</t>
  </si>
  <si>
    <t>Davies1988</t>
  </si>
  <si>
    <t>Hylobates_albibarbis</t>
  </si>
  <si>
    <t>Agathis</t>
  </si>
  <si>
    <t>Araucariaceae</t>
  </si>
  <si>
    <t>Clink2017</t>
  </si>
  <si>
    <t>Cnestis</t>
  </si>
  <si>
    <t>Cyathocalyx</t>
  </si>
  <si>
    <t>Eusideroxylon</t>
  </si>
  <si>
    <t>Friesodielsia</t>
  </si>
  <si>
    <t>Gironniera</t>
  </si>
  <si>
    <t>Gymnacranthera</t>
  </si>
  <si>
    <t>Rhodamnia</t>
  </si>
  <si>
    <t>Scutinanthe</t>
  </si>
  <si>
    <t>Scaphium</t>
  </si>
  <si>
    <t>Theropithecus_gelada</t>
  </si>
  <si>
    <t>Grasses (Andropogon pratensis, Bothriochloa pertusa, Cynodon dactylon, Eragrostis cylindriflora, Heteropogon contortus, Hyparrhenia tuberculosum, Rhynchelytrum repens, Sporobolus pyramidalis)</t>
  </si>
  <si>
    <t>Dunbar1974</t>
  </si>
  <si>
    <t>Herbs spp. indet. (various)</t>
  </si>
  <si>
    <t>Coreopsis spp.</t>
  </si>
  <si>
    <t>Coreopsis</t>
  </si>
  <si>
    <t>Rhus sp.</t>
  </si>
  <si>
    <t>Euclea schimperi</t>
  </si>
  <si>
    <t>Euclea</t>
  </si>
  <si>
    <t>Bushes sp. indet</t>
  </si>
  <si>
    <t>Sapotaceae (sp. indet. No. 2)</t>
  </si>
  <si>
    <t>Eragrostis teff (cultivated)</t>
  </si>
  <si>
    <t>maize (cultivated)</t>
  </si>
  <si>
    <t>Trifolium ruepellianum</t>
  </si>
  <si>
    <t>ruepellianum</t>
  </si>
  <si>
    <t>Lantana trifolia</t>
  </si>
  <si>
    <t>Chenopodium sp.</t>
  </si>
  <si>
    <t>Chenopodium</t>
  </si>
  <si>
    <t>Shrubs spp. indet. (various)</t>
  </si>
  <si>
    <t>bulb</t>
  </si>
  <si>
    <t>Acokanthera schimperi</t>
  </si>
  <si>
    <t>Acokanthera</t>
  </si>
  <si>
    <t>Rumex nervosus</t>
  </si>
  <si>
    <t>nervosus</t>
  </si>
  <si>
    <t>Pittosporum viridiflorum</t>
  </si>
  <si>
    <t>viridiflorum</t>
  </si>
  <si>
    <t>Combretum spp.</t>
  </si>
  <si>
    <t>Dodonaea viscosa</t>
  </si>
  <si>
    <t>Dodonaea</t>
  </si>
  <si>
    <t>viscosa</t>
  </si>
  <si>
    <t>Bushes sp. indet. (various)</t>
  </si>
  <si>
    <t>Ficus spp. (platyphylla, salicifolia, sycamorus, vallis-choudae)</t>
  </si>
  <si>
    <t>Olea africana</t>
  </si>
  <si>
    <t>Trees sp. indet. (various)</t>
  </si>
  <si>
    <t>Albizia, Ficus spp., Combretum and Acacia spp.</t>
  </si>
  <si>
    <t>Aloe sp.</t>
  </si>
  <si>
    <t>Ricinus communis</t>
  </si>
  <si>
    <t>Ricinus</t>
  </si>
  <si>
    <t>Carissa edulis</t>
  </si>
  <si>
    <t>coffee (cultivated)</t>
  </si>
  <si>
    <t>Creepers spp. indet. (various)</t>
  </si>
  <si>
    <t>Maytenus undatus</t>
  </si>
  <si>
    <t>undatus</t>
  </si>
  <si>
    <t>Km41</t>
  </si>
  <si>
    <t>Boyle2012</t>
  </si>
  <si>
    <t>Duguetia stelechantha</t>
  </si>
  <si>
    <t>stelechantha</t>
  </si>
  <si>
    <t>Guatteria discolor</t>
  </si>
  <si>
    <t>Xylopia benthamii</t>
  </si>
  <si>
    <t>Couma guianensis</t>
  </si>
  <si>
    <t>Odontadenia puncticulosa</t>
  </si>
  <si>
    <t>puncticulosa</t>
  </si>
  <si>
    <t>Mansoa alliacea</t>
  </si>
  <si>
    <t>alliacea</t>
  </si>
  <si>
    <t>Memora sp.</t>
  </si>
  <si>
    <t>Protium apiculatum</t>
  </si>
  <si>
    <t>apiculatum</t>
  </si>
  <si>
    <t>Protium hebetatum</t>
  </si>
  <si>
    <t>hebetatum</t>
  </si>
  <si>
    <t>Couepia longipendula</t>
  </si>
  <si>
    <t>longipendula</t>
  </si>
  <si>
    <t>Licania impressa</t>
  </si>
  <si>
    <t>impressa</t>
  </si>
  <si>
    <t>Licania micrantha</t>
  </si>
  <si>
    <t>Licania sandwithii</t>
  </si>
  <si>
    <t>Licania sothersae</t>
  </si>
  <si>
    <t>sothersae</t>
  </si>
  <si>
    <t>Licania unguiculata</t>
  </si>
  <si>
    <t>unguiculata</t>
  </si>
  <si>
    <t>Sloanea brachytepala</t>
  </si>
  <si>
    <t>brachytepala</t>
  </si>
  <si>
    <t>Hevea guianensis</t>
  </si>
  <si>
    <t>Micrandropsis scleroxylon</t>
  </si>
  <si>
    <t>Micrandropsis</t>
  </si>
  <si>
    <t>Abarema cochleata</t>
  </si>
  <si>
    <t>cochleata</t>
  </si>
  <si>
    <t>Eperua glabrifolia</t>
  </si>
  <si>
    <t>Machaerium aff. negrum</t>
  </si>
  <si>
    <t>Mimosa guilandinae</t>
  </si>
  <si>
    <t>guilandinae</t>
  </si>
  <si>
    <t>Pterocarpus officinalis</t>
  </si>
  <si>
    <t>Swartzia cuspidata</t>
  </si>
  <si>
    <t>Salacia insignis</t>
  </si>
  <si>
    <t>Sacoglottis mattogrossensis</t>
  </si>
  <si>
    <t>mattogrossensis</t>
  </si>
  <si>
    <t>Eschweilera cyathiformis</t>
  </si>
  <si>
    <t>cyathiformis</t>
  </si>
  <si>
    <t>Eschweilera micrantha</t>
  </si>
  <si>
    <t>Eschweilera truncata</t>
  </si>
  <si>
    <t>Eschweilera wachenheimii</t>
  </si>
  <si>
    <t>wachenheimii</t>
  </si>
  <si>
    <t>Lecythis gracieana</t>
  </si>
  <si>
    <t>gracieana</t>
  </si>
  <si>
    <t>Lecythis prancei</t>
  </si>
  <si>
    <t>prancei</t>
  </si>
  <si>
    <t>Strychnos cogens</t>
  </si>
  <si>
    <t>cogens</t>
  </si>
  <si>
    <t>Mouriri collocarpa</t>
  </si>
  <si>
    <t>collocarpa</t>
  </si>
  <si>
    <t>Abuta rufescens</t>
  </si>
  <si>
    <t>Anomospermum solimoesanum</t>
  </si>
  <si>
    <t>solimoesanum</t>
  </si>
  <si>
    <t>Telitoxicum rodriguesii</t>
  </si>
  <si>
    <t>Telitoxicum</t>
  </si>
  <si>
    <t>rodriguesii</t>
  </si>
  <si>
    <t>Helicostylis scabra</t>
  </si>
  <si>
    <t>Chrysophyllum aff. argenteum</t>
  </si>
  <si>
    <t>Chrysophyllum wilsonii</t>
  </si>
  <si>
    <t>Manilkara cavalcantei</t>
  </si>
  <si>
    <t>cavalcantei</t>
  </si>
  <si>
    <t>Micropholis splendens</t>
  </si>
  <si>
    <t>Pouteria aff. gardneri</t>
  </si>
  <si>
    <t>Pouteria anomala</t>
  </si>
  <si>
    <t>anomala</t>
  </si>
  <si>
    <t>Pouteria campanulata</t>
  </si>
  <si>
    <t>Pouteria erythrochrysa</t>
  </si>
  <si>
    <t>erythrochrysa</t>
  </si>
  <si>
    <t>Pouteria filipes</t>
  </si>
  <si>
    <t>filipes</t>
  </si>
  <si>
    <t>Pouteria fimbriata</t>
  </si>
  <si>
    <t>fimbriata</t>
  </si>
  <si>
    <t>Pouteria flavilatex</t>
  </si>
  <si>
    <t>flavilatex</t>
  </si>
  <si>
    <t>Pouteria freitasii</t>
  </si>
  <si>
    <t>freitasii</t>
  </si>
  <si>
    <t>Pouteria maxima</t>
  </si>
  <si>
    <t>Pouteria minima</t>
  </si>
  <si>
    <t>Pouteria pallens</t>
  </si>
  <si>
    <t>pallens</t>
  </si>
  <si>
    <t>Pouteria peruviensis</t>
  </si>
  <si>
    <t>peruviensis</t>
  </si>
  <si>
    <t>Pouteria reticulata</t>
  </si>
  <si>
    <t>Pouteria venosa</t>
  </si>
  <si>
    <t>Pouteria vernicosa</t>
  </si>
  <si>
    <t>vernicosa</t>
  </si>
  <si>
    <t>Erisma bicolor</t>
  </si>
  <si>
    <t>Ruizterania albiflora</t>
  </si>
  <si>
    <t>albiflora</t>
  </si>
  <si>
    <t>CH</t>
  </si>
  <si>
    <t>Tynanthus micranthum</t>
  </si>
  <si>
    <t>Tynanthus</t>
  </si>
  <si>
    <t>Licania longistyla</t>
  </si>
  <si>
    <t>longistyla</t>
  </si>
  <si>
    <t>Dicranostyles scandens</t>
  </si>
  <si>
    <t>Eschweilera romeu-cardosoi</t>
  </si>
  <si>
    <t>romeu-cardosoi</t>
  </si>
  <si>
    <t>Lecythis sp.</t>
  </si>
  <si>
    <t>Naucleopsis coloneura</t>
  </si>
  <si>
    <t>coloneura</t>
  </si>
  <si>
    <t>Dulacia guianensis</t>
  </si>
  <si>
    <t>Dulacia</t>
  </si>
  <si>
    <t>Pouteria eugeniifolia</t>
  </si>
  <si>
    <t>Pradosia cochlearia</t>
  </si>
  <si>
    <t>Mandevilla sp.</t>
  </si>
  <si>
    <t>Mandevilla</t>
  </si>
  <si>
    <t>"3,304"</t>
  </si>
  <si>
    <t>Castostemma milanezii</t>
  </si>
  <si>
    <t>Castostemma</t>
  </si>
  <si>
    <t>milanezii</t>
  </si>
  <si>
    <t>Licania bracteata</t>
  </si>
  <si>
    <t>Clusia panapanari</t>
  </si>
  <si>
    <t>panapanari</t>
  </si>
  <si>
    <t>Gurania huebneri</t>
  </si>
  <si>
    <t>huebneri</t>
  </si>
  <si>
    <t>Peritassa sp.</t>
  </si>
  <si>
    <t>Lecythis parvifructa</t>
  </si>
  <si>
    <t>parvifructa</t>
  </si>
  <si>
    <t>Lecythis poiteaui</t>
  </si>
  <si>
    <t>Iryanthera juruensis</t>
  </si>
  <si>
    <t>juruensis</t>
  </si>
  <si>
    <t>Micropholis cylindropcarpa</t>
  </si>
  <si>
    <t>cylindropcarpa</t>
  </si>
  <si>
    <t>Duguetia chrysea</t>
  </si>
  <si>
    <t>chrysea</t>
  </si>
  <si>
    <t>"2,303"</t>
  </si>
  <si>
    <t>Duguetia pycnastera</t>
  </si>
  <si>
    <t>pycnastera</t>
  </si>
  <si>
    <t>Unonopsis duckei</t>
  </si>
  <si>
    <t>Xylopia polyantha</t>
  </si>
  <si>
    <t>Mansoa sp.</t>
  </si>
  <si>
    <t>Memora longilinea</t>
  </si>
  <si>
    <t>longilinea</t>
  </si>
  <si>
    <t>Protium altsonii</t>
  </si>
  <si>
    <t>altsonii</t>
  </si>
  <si>
    <t>Pourouma cecropiifolia</t>
  </si>
  <si>
    <t>cecropiifolia</t>
  </si>
  <si>
    <t>Pourouma ovata</t>
  </si>
  <si>
    <t>Pourouma velutina</t>
  </si>
  <si>
    <t>Couepia obovata</t>
  </si>
  <si>
    <t>Hirtella bicornis</t>
  </si>
  <si>
    <t>bicornis</t>
  </si>
  <si>
    <t>Licania lata</t>
  </si>
  <si>
    <t>lata</t>
  </si>
  <si>
    <t>Licania niloi</t>
  </si>
  <si>
    <t>niloi</t>
  </si>
  <si>
    <t>Moronobea coccinea</t>
  </si>
  <si>
    <t>Tovomita cf. martiana</t>
  </si>
  <si>
    <t>Davilla kunthii</t>
  </si>
  <si>
    <t>kunthii</t>
  </si>
  <si>
    <t>Duckeodendron cestroides</t>
  </si>
  <si>
    <t>Duckeodendron</t>
  </si>
  <si>
    <t>cestroides</t>
  </si>
  <si>
    <t>Inga bicoloriflora</t>
  </si>
  <si>
    <t>bicoloriflora</t>
  </si>
  <si>
    <t>Inga huberi</t>
  </si>
  <si>
    <t>Inga paraensis</t>
  </si>
  <si>
    <t>Machaerium ferox</t>
  </si>
  <si>
    <t>ferox</t>
  </si>
  <si>
    <t>Machaerium multifoliolatum</t>
  </si>
  <si>
    <t>multifoliolatum</t>
  </si>
  <si>
    <t>Machaerium quinata</t>
  </si>
  <si>
    <t>Laetia sp.</t>
  </si>
  <si>
    <t>Strychnos aff. asperula</t>
  </si>
  <si>
    <t>Miconia burchelli</t>
  </si>
  <si>
    <t>burchelli</t>
  </si>
  <si>
    <t>Abuta imene</t>
  </si>
  <si>
    <t>imene</t>
  </si>
  <si>
    <t>Telitoxicum minutiflorum</t>
  </si>
  <si>
    <t>minutiflorum</t>
  </si>
  <si>
    <t>Moutabea aff. sp. 3</t>
  </si>
  <si>
    <t>Pouteria aff. ambelaniifolia</t>
  </si>
  <si>
    <t>Pouteria fulva</t>
  </si>
  <si>
    <t>Pouteria stipulifera</t>
  </si>
  <si>
    <t>Pradosia decipiens</t>
  </si>
  <si>
    <t>Simaba polyphylla</t>
  </si>
  <si>
    <t>polyphylla</t>
  </si>
  <si>
    <t>Anaxagorea phaeocarpa</t>
  </si>
  <si>
    <t>phaeocarpa</t>
  </si>
  <si>
    <t>"2,206"</t>
  </si>
  <si>
    <t>Xylopia cf. nitida</t>
  </si>
  <si>
    <t>Licania oblongifolia</t>
  </si>
  <si>
    <t>Clusiella axillaris</t>
  </si>
  <si>
    <t>Clusiella</t>
  </si>
  <si>
    <t>Oedematopus cf. octandrus</t>
  </si>
  <si>
    <t>Oedematopus</t>
  </si>
  <si>
    <t>Dicranostyles integra</t>
  </si>
  <si>
    <t>Tetracera amazonica</t>
  </si>
  <si>
    <t>Bauhinia alata</t>
  </si>
  <si>
    <t>Piptadenia minutiflora</t>
  </si>
  <si>
    <t>Vantanea macrocarpa</t>
  </si>
  <si>
    <t>Corythophora rimosa</t>
  </si>
  <si>
    <t>Corythophora</t>
  </si>
  <si>
    <t>rimosa</t>
  </si>
  <si>
    <t>Eschweilera pseudodecolorans</t>
  </si>
  <si>
    <t>pseudodecolorans</t>
  </si>
  <si>
    <t>Byrsonima stipulacea</t>
  </si>
  <si>
    <t>stipulacea</t>
  </si>
  <si>
    <t>Bellucia dichotoma</t>
  </si>
  <si>
    <t>Touroulia guianensis</t>
  </si>
  <si>
    <t>Touroulia</t>
  </si>
  <si>
    <t>Chrysophyllum sparsiflorum</t>
  </si>
  <si>
    <t>sparsiflorum</t>
  </si>
  <si>
    <t>Pouteria laevigata</t>
  </si>
  <si>
    <t>Erisma bracteosum</t>
  </si>
  <si>
    <t>bracteosum</t>
  </si>
  <si>
    <t>Anacardium parvifolium</t>
  </si>
  <si>
    <t>"1,202"</t>
  </si>
  <si>
    <t>Anisophyllea manausensis</t>
  </si>
  <si>
    <t>manausensis</t>
  </si>
  <si>
    <t>Bocageopsis multiflora</t>
  </si>
  <si>
    <t>Geissospermum argenteum</t>
  </si>
  <si>
    <t>Philodendron goeldii</t>
  </si>
  <si>
    <t>goeldii</t>
  </si>
  <si>
    <t>Arrabidaea nigrescens</t>
  </si>
  <si>
    <t>nigrescens</t>
  </si>
  <si>
    <t>Lundia densiflora</t>
  </si>
  <si>
    <t>Castostemma albuquerquei</t>
  </si>
  <si>
    <t>albuquerquei</t>
  </si>
  <si>
    <t>Protium decandrum</t>
  </si>
  <si>
    <t>decandrum</t>
  </si>
  <si>
    <t>Protium nitidifolium</t>
  </si>
  <si>
    <t>nitidifolium</t>
  </si>
  <si>
    <t>Hirtella rodriguseii</t>
  </si>
  <si>
    <t>rodriguseii</t>
  </si>
  <si>
    <t>Buchenavia congesta</t>
  </si>
  <si>
    <t>Pinzona coriacea</t>
  </si>
  <si>
    <t>Diospyros cavalcantei</t>
  </si>
  <si>
    <t>Diospyros pseudoxylopia</t>
  </si>
  <si>
    <t>pseudoxylopia</t>
  </si>
  <si>
    <t>Sloanea floribunda</t>
  </si>
  <si>
    <t>Croton lanjouwensis</t>
  </si>
  <si>
    <t>lanjouwensis</t>
  </si>
  <si>
    <t>Mabea sp.</t>
  </si>
  <si>
    <t>Derris amazonia</t>
  </si>
  <si>
    <t>amazonia</t>
  </si>
  <si>
    <t>Dipteryx magnifica</t>
  </si>
  <si>
    <t>magnifica</t>
  </si>
  <si>
    <t>Inga panurensis</t>
  </si>
  <si>
    <t>Swartzia recurva</t>
  </si>
  <si>
    <t>Cheiloclinium diffusiflorum</t>
  </si>
  <si>
    <t>diffusiflorum</t>
  </si>
  <si>
    <t>Tontelea fluminensis</t>
  </si>
  <si>
    <t>fluminensis</t>
  </si>
  <si>
    <t>Ocotea ceanothifolia</t>
  </si>
  <si>
    <t>ceanothifolia</t>
  </si>
  <si>
    <t>Corythophora alta</t>
  </si>
  <si>
    <t>alta</t>
  </si>
  <si>
    <t>Helicostylis turbinata</t>
  </si>
  <si>
    <t>Chaunochiton kappleri</t>
  </si>
  <si>
    <t>Chaunochiton</t>
  </si>
  <si>
    <t>kappleri</t>
  </si>
  <si>
    <t>Securidaca cf. volubilis</t>
  </si>
  <si>
    <t>Malanea sp.</t>
  </si>
  <si>
    <t>Malanea</t>
  </si>
  <si>
    <t>Ecclinusa lanceolata</t>
  </si>
  <si>
    <t>Pouteria sp. 10</t>
  </si>
  <si>
    <t>Amphirrhox sp.</t>
  </si>
  <si>
    <t>Amphirrhox</t>
  </si>
  <si>
    <t>Qualea labouriauana</t>
  </si>
  <si>
    <t>labouriauana</t>
  </si>
  <si>
    <t>Wahungu1998</t>
  </si>
  <si>
    <t>Lannea schweinfurthii</t>
  </si>
  <si>
    <t>Pachystela msolo</t>
  </si>
  <si>
    <t>msolo</t>
  </si>
  <si>
    <t>Garcinia livingstoni</t>
  </si>
  <si>
    <t>livingstoni</t>
  </si>
  <si>
    <t>Drypetes natalensis</t>
  </si>
  <si>
    <t>Grewia tricocarpa</t>
  </si>
  <si>
    <t>tricocarpa</t>
  </si>
  <si>
    <t>Cercocebus_albigena_johnstoni</t>
  </si>
  <si>
    <t>Olupot1998</t>
  </si>
  <si>
    <t>Cupressus sp.</t>
  </si>
  <si>
    <t>Cupressus</t>
  </si>
  <si>
    <t>Erythrina abyssinica</t>
  </si>
  <si>
    <t>Ficus brachylepis</t>
  </si>
  <si>
    <t>brachylepis</t>
  </si>
  <si>
    <t>Markhamia platycarlyx</t>
  </si>
  <si>
    <t>platycarlyx</t>
  </si>
  <si>
    <t>Milletia dura</t>
  </si>
  <si>
    <t>Pancovia turbinata</t>
  </si>
  <si>
    <t>Pararistolochia triactina</t>
  </si>
  <si>
    <t>Pararistolochia</t>
  </si>
  <si>
    <t>triactina</t>
  </si>
  <si>
    <t>Pseuderanthemum sp.</t>
  </si>
  <si>
    <t>Pseuderanthemum</t>
  </si>
  <si>
    <t>Leptonychia milbraedii</t>
  </si>
  <si>
    <t>Leptonychia</t>
  </si>
  <si>
    <t>milbraedii</t>
  </si>
  <si>
    <t>Platycerium elephantotis</t>
  </si>
  <si>
    <t>Platycerium</t>
  </si>
  <si>
    <t>elephantotis</t>
  </si>
  <si>
    <t>Pyrrosia sp.</t>
  </si>
  <si>
    <t>Tridactyle bicaudata</t>
  </si>
  <si>
    <t>Tridactyle</t>
  </si>
  <si>
    <t>bicaudata</t>
  </si>
  <si>
    <t>Neoboutonia macrocarlyx</t>
  </si>
  <si>
    <t>macrocarlyx</t>
  </si>
  <si>
    <t>betacea</t>
  </si>
  <si>
    <t>Ritchiea albersii</t>
  </si>
  <si>
    <t>albersii</t>
  </si>
  <si>
    <t>Vangueria apiculata</t>
  </si>
  <si>
    <t>Vangueria</t>
  </si>
  <si>
    <t>Dracaena steudneri</t>
  </si>
  <si>
    <t>steudneri</t>
  </si>
  <si>
    <t>Cephalostachyum cf. perrieri</t>
  </si>
  <si>
    <t>Cephalostachyum</t>
  </si>
  <si>
    <t>branch</t>
  </si>
  <si>
    <t>group T</t>
  </si>
  <si>
    <t>Grassi2006</t>
  </si>
  <si>
    <t>Cephalostachyum cf. viguieri</t>
  </si>
  <si>
    <t>flower_pollen</t>
  </si>
  <si>
    <t>Psidium cattleyanum</t>
  </si>
  <si>
    <t>cattleyanum</t>
  </si>
  <si>
    <t>Ficus reflexa</t>
  </si>
  <si>
    <t>Ficus brachyclada</t>
  </si>
  <si>
    <t>brachyclada</t>
  </si>
  <si>
    <t>Mushrooms, various</t>
  </si>
  <si>
    <t>Poecilostachys festucaceus</t>
  </si>
  <si>
    <t>Poecilostachys</t>
  </si>
  <si>
    <t>festucaceus</t>
  </si>
  <si>
    <t>Orchidae, various</t>
  </si>
  <si>
    <t>Nastus elongatus</t>
  </si>
  <si>
    <t>Nastus</t>
  </si>
  <si>
    <t>elongatus</t>
  </si>
  <si>
    <t>Ficus pilotoria</t>
  </si>
  <si>
    <t>pilotoria</t>
  </si>
  <si>
    <t>group V1</t>
  </si>
  <si>
    <t>Large-culm bamboo</t>
  </si>
  <si>
    <t>Fabaceae/vine</t>
  </si>
  <si>
    <t>group V2</t>
  </si>
  <si>
    <t>Ficus tiliifolia</t>
  </si>
  <si>
    <t>tiliifolia</t>
  </si>
  <si>
    <t>Oates1988</t>
  </si>
  <si>
    <t>Propithecus_verreauxi</t>
  </si>
  <si>
    <t>Drypetes sp. No. 18</t>
  </si>
  <si>
    <t>group 1</t>
  </si>
  <si>
    <t>Richard1974</t>
  </si>
  <si>
    <t>Cedrelopsis sp. No. 471</t>
  </si>
  <si>
    <t>Liana No. 215</t>
  </si>
  <si>
    <t>Dead wood</t>
  </si>
  <si>
    <t>Capurodendron microlobum</t>
  </si>
  <si>
    <t>Capurodendron</t>
  </si>
  <si>
    <t>microlobum</t>
  </si>
  <si>
    <t>Rheedia arenicola</t>
  </si>
  <si>
    <t>arenicola</t>
  </si>
  <si>
    <t>Commiphora pervilleana</t>
  </si>
  <si>
    <t>pervilleana</t>
  </si>
  <si>
    <t>Liana No. 312</t>
  </si>
  <si>
    <t>Liana No. 38</t>
  </si>
  <si>
    <t>Protorhus deflexa</t>
  </si>
  <si>
    <t>Liana No. 36</t>
  </si>
  <si>
    <t>Mundulea sp. No. 64</t>
  </si>
  <si>
    <t>Mundulea</t>
  </si>
  <si>
    <t>Liana sp. No. 13</t>
  </si>
  <si>
    <t>Polyalthia sp. No. 116</t>
  </si>
  <si>
    <t>Cedrelopsis sp. No. 123</t>
  </si>
  <si>
    <t>Erythroxylon sp. No. 514</t>
  </si>
  <si>
    <t>Erythroxylon</t>
  </si>
  <si>
    <t>Erythroxylon sp. No. 433</t>
  </si>
  <si>
    <t>Boscia sp. No. 301</t>
  </si>
  <si>
    <t>Boscia sp. No. 211</t>
  </si>
  <si>
    <t>Macphersonia gracilis</t>
  </si>
  <si>
    <t>Holmskioldia microcalyx</t>
  </si>
  <si>
    <t>Holmskioldia</t>
  </si>
  <si>
    <t>microcalyx</t>
  </si>
  <si>
    <t>Liana No. 452</t>
  </si>
  <si>
    <t>Mammea sp. No. 5</t>
  </si>
  <si>
    <t>Boscia sp. No. 302</t>
  </si>
  <si>
    <t>Boscia sp. No. 603</t>
  </si>
  <si>
    <t>group 2</t>
  </si>
  <si>
    <t>Liana No. 13</t>
  </si>
  <si>
    <t>Bathiorhamnus louveli</t>
  </si>
  <si>
    <t>Bathiorhamnus</t>
  </si>
  <si>
    <t>louveli</t>
  </si>
  <si>
    <t>Rhopalocarpus similis</t>
  </si>
  <si>
    <t>similis</t>
  </si>
  <si>
    <t>Liana sp. No. 36</t>
  </si>
  <si>
    <t>Mimusops sp. No. 320</t>
  </si>
  <si>
    <t>Liana sp. No. 296</t>
  </si>
  <si>
    <t>sp. No. 634</t>
  </si>
  <si>
    <t>Grewia sp. No. 121</t>
  </si>
  <si>
    <t>Malleastrum sp. No. 240</t>
  </si>
  <si>
    <t>Terminalia sp. No. 048</t>
  </si>
  <si>
    <t>group 3</t>
  </si>
  <si>
    <t>Mimosa sp. No. 033</t>
  </si>
  <si>
    <t>Liana No. 042</t>
  </si>
  <si>
    <t>Grewia sp. No. 089</t>
  </si>
  <si>
    <t>Terminalia sp. No. 09</t>
  </si>
  <si>
    <t>Diospyros humbertii</t>
  </si>
  <si>
    <t>Grewia sp. No. 059</t>
  </si>
  <si>
    <t>Euphorbia plagiantha</t>
  </si>
  <si>
    <t>Euphorbia</t>
  </si>
  <si>
    <t>plagiantha</t>
  </si>
  <si>
    <t>Liana sp. No. 054</t>
  </si>
  <si>
    <t>Liana sp. No. 053</t>
  </si>
  <si>
    <t>Hagunta modesta</t>
  </si>
  <si>
    <t>Hagunta</t>
  </si>
  <si>
    <t>modesta</t>
  </si>
  <si>
    <t>Liana sp. No. 056</t>
  </si>
  <si>
    <t>Sp. No. 0113</t>
  </si>
  <si>
    <t>Liana sp. No. 058</t>
  </si>
  <si>
    <t>Operculicarya decaryia</t>
  </si>
  <si>
    <t>Operculicarya</t>
  </si>
  <si>
    <t>decaryia</t>
  </si>
  <si>
    <t>Liana sp. No. 0146</t>
  </si>
  <si>
    <t>group 4</t>
  </si>
  <si>
    <t>Liana sp. No. 042</t>
  </si>
  <si>
    <t>Rothmannia decaryi</t>
  </si>
  <si>
    <t>decaryi</t>
  </si>
  <si>
    <t>Commiphora sp. No. 092</t>
  </si>
  <si>
    <t>Grewia sp. No. 0126</t>
  </si>
  <si>
    <t>Liana sp. No. 0125</t>
  </si>
  <si>
    <t>Entada abyssinicus</t>
  </si>
  <si>
    <t>Albizia sp. No. 034</t>
  </si>
  <si>
    <t>Commiphora sp. No. 076</t>
  </si>
  <si>
    <t>Hou2018</t>
  </si>
  <si>
    <t>Prunus pilosiuscula</t>
  </si>
  <si>
    <t>pilosiuscula</t>
  </si>
  <si>
    <t>nanthera</t>
  </si>
  <si>
    <t>Staphylea holocarpa†</t>
  </si>
  <si>
    <t>Staphylea</t>
  </si>
  <si>
    <t>holocarpa</t>
  </si>
  <si>
    <t>Grewia biloba</t>
  </si>
  <si>
    <t>biloba</t>
  </si>
  <si>
    <t>Malus baccata</t>
  </si>
  <si>
    <t>Fraxinus chinensis</t>
  </si>
  <si>
    <t>Celtis koraiersis</t>
  </si>
  <si>
    <t>koraiersis</t>
  </si>
  <si>
    <t>Acer henryi</t>
  </si>
  <si>
    <t>Prunus salicina</t>
  </si>
  <si>
    <t>Bothrocaryum†controversum</t>
  </si>
  <si>
    <t>Bothrocaryum</t>
  </si>
  <si>
    <t>controversum</t>
  </si>
  <si>
    <t xml:space="preserve">Lonicera fragrantissima </t>
  </si>
  <si>
    <t>fragrantissima</t>
  </si>
  <si>
    <t>Padus asiatica</t>
  </si>
  <si>
    <t>Actinidia kolonikta</t>
  </si>
  <si>
    <t>kolonikta</t>
  </si>
  <si>
    <t>Prunus armeniaca</t>
  </si>
  <si>
    <t>armeniaca</t>
  </si>
  <si>
    <t>PlantGenusAcc</t>
  </si>
  <si>
    <t>PlantSpeciesAcc</t>
  </si>
  <si>
    <t>Afroligusticum</t>
  </si>
  <si>
    <t>Hypericum</t>
  </si>
  <si>
    <t>Cynoglossum</t>
  </si>
  <si>
    <t>Pleopeltis</t>
  </si>
  <si>
    <t>Afrosciadium</t>
  </si>
  <si>
    <t>Englerina</t>
  </si>
  <si>
    <t>Urtic</t>
  </si>
  <si>
    <t>Anthriscus</t>
  </si>
  <si>
    <t>Sonchus</t>
  </si>
  <si>
    <t>Pilea</t>
  </si>
  <si>
    <t>Basella</t>
  </si>
  <si>
    <t>Shirakiopsis</t>
  </si>
  <si>
    <t>Quassia</t>
  </si>
  <si>
    <t>Dolichandra</t>
  </si>
  <si>
    <t>Annickia</t>
  </si>
  <si>
    <t>Greenwayodendron</t>
  </si>
  <si>
    <t>Orfilea</t>
  </si>
  <si>
    <t>Discospermum</t>
  </si>
  <si>
    <t>Senna</t>
  </si>
  <si>
    <t>Cleistanthus</t>
  </si>
  <si>
    <t>Abrahamia</t>
  </si>
  <si>
    <t>Bignonia</t>
  </si>
  <si>
    <t>Trattinnickia</t>
  </si>
  <si>
    <t>Synsepalum</t>
  </si>
  <si>
    <t>Critonia</t>
  </si>
  <si>
    <t>Magnolia</t>
  </si>
  <si>
    <t>Haldina</t>
  </si>
  <si>
    <t>Maasia</t>
  </si>
  <si>
    <t>Aporosa</t>
  </si>
  <si>
    <t>Trigonostemon</t>
  </si>
  <si>
    <t>Psydrax</t>
  </si>
  <si>
    <t>Sinoadina</t>
  </si>
  <si>
    <t>Sarcosperma</t>
  </si>
  <si>
    <t>Tetrapogon</t>
  </si>
  <si>
    <t>Chascanum</t>
  </si>
  <si>
    <t>Allantoma</t>
  </si>
  <si>
    <t>Tylophora</t>
  </si>
  <si>
    <t>Englerophytum</t>
  </si>
  <si>
    <t>Heinsenia</t>
  </si>
  <si>
    <t>Rudgea</t>
  </si>
  <si>
    <t>Mezzettia</t>
  </si>
  <si>
    <t>Persicaria</t>
  </si>
  <si>
    <t>Efulensia</t>
  </si>
  <si>
    <t>Galiniera</t>
  </si>
  <si>
    <t>Vidalasia</t>
  </si>
  <si>
    <t>Peponidium</t>
  </si>
  <si>
    <t>Wielandia</t>
  </si>
  <si>
    <t>Gomphia</t>
  </si>
  <si>
    <t>Distyliopsis</t>
  </si>
  <si>
    <t>Eleutherococcus</t>
  </si>
  <si>
    <t>Helixanthera</t>
  </si>
  <si>
    <t>Heynea</t>
  </si>
  <si>
    <t>Triadica</t>
  </si>
  <si>
    <t>Eulophia</t>
  </si>
  <si>
    <t>Benkara</t>
  </si>
  <si>
    <t>Selinopsis</t>
  </si>
  <si>
    <t>Elymus</t>
  </si>
  <si>
    <t>Dasypyrum</t>
  </si>
  <si>
    <t>Muricococcum</t>
  </si>
  <si>
    <t>Urceola</t>
  </si>
  <si>
    <t>Coptosapelta</t>
  </si>
  <si>
    <t>Iteadaphne</t>
  </si>
  <si>
    <t>Metapanax</t>
  </si>
  <si>
    <t>Klainedoxa</t>
  </si>
  <si>
    <t>Scottellia</t>
  </si>
  <si>
    <t>Neonauclea</t>
  </si>
  <si>
    <t>Tetrorchidium</t>
  </si>
  <si>
    <t>Cojoba</t>
  </si>
  <si>
    <t>Desmodium</t>
  </si>
  <si>
    <t>Baccharoides</t>
  </si>
  <si>
    <t>Cascabela</t>
  </si>
  <si>
    <t>Balizia</t>
  </si>
  <si>
    <t>Chaydaia</t>
  </si>
  <si>
    <t>Schradera</t>
  </si>
  <si>
    <t>Neoapaloxylon</t>
  </si>
  <si>
    <t>Clathrotropis</t>
  </si>
  <si>
    <t>Sextonia</t>
  </si>
  <si>
    <t>Coptosperma</t>
  </si>
  <si>
    <t>Margaritaria</t>
  </si>
  <si>
    <t>Plinia</t>
  </si>
  <si>
    <t>Metrodorea</t>
  </si>
  <si>
    <t>Fusaea</t>
  </si>
  <si>
    <t>Cordiera</t>
  </si>
  <si>
    <t>Malpighiodes</t>
  </si>
  <si>
    <t>Razafimandimbisonia</t>
  </si>
  <si>
    <t>Schwartzia</t>
  </si>
  <si>
    <t>Microgramma</t>
  </si>
  <si>
    <t>Dianella</t>
  </si>
  <si>
    <t>Bleekrodea</t>
  </si>
  <si>
    <t>Rosenbergiodendron</t>
  </si>
  <si>
    <t>Karomia</t>
  </si>
  <si>
    <t>formosissimum</t>
  </si>
  <si>
    <t>wollastonii</t>
  </si>
  <si>
    <t>bequaertii</t>
  </si>
  <si>
    <t>subsessilis</t>
  </si>
  <si>
    <t>luxurians</t>
  </si>
  <si>
    <t>simaruba</t>
  </si>
  <si>
    <t>louvelii</t>
  </si>
  <si>
    <t>eugenia</t>
  </si>
  <si>
    <t>calderonii</t>
  </si>
  <si>
    <t>cayennensis</t>
  </si>
  <si>
    <t>jupunba</t>
  </si>
  <si>
    <t>serratifolius</t>
  </si>
  <si>
    <t>phyllanthus</t>
  </si>
  <si>
    <t>europaeum</t>
  </si>
  <si>
    <t>ficus-indica</t>
  </si>
  <si>
    <t>heptaphylla</t>
  </si>
  <si>
    <t>gilletii</t>
  </si>
  <si>
    <t>casiquiarensis</t>
  </si>
  <si>
    <t>zimmereri</t>
  </si>
  <si>
    <t>staufferana</t>
  </si>
  <si>
    <t>nymphaeifolia</t>
  </si>
  <si>
    <t>abnorme</t>
  </si>
  <si>
    <t>lineatum</t>
  </si>
  <si>
    <t>monoicus</t>
  </si>
  <si>
    <t>iguanaea</t>
  </si>
  <si>
    <t>mutabilis</t>
  </si>
  <si>
    <t>puberula</t>
  </si>
  <si>
    <t>caracasana</t>
  </si>
  <si>
    <t>saussureana</t>
  </si>
  <si>
    <t>dregeana</t>
  </si>
  <si>
    <t>trichopoda</t>
  </si>
  <si>
    <t>africanus</t>
  </si>
  <si>
    <t>asperifolia</t>
  </si>
  <si>
    <t>conraui</t>
  </si>
  <si>
    <t>swietenioides</t>
  </si>
  <si>
    <t>hyacinthina</t>
  </si>
  <si>
    <t>tamberlikiana</t>
  </si>
  <si>
    <t>obtusifoliolata</t>
  </si>
  <si>
    <t>hederaceum</t>
  </si>
  <si>
    <t>loczyi</t>
  </si>
  <si>
    <t>apollinaris</t>
  </si>
  <si>
    <t>psychotrioides</t>
  </si>
  <si>
    <t>diffusa</t>
  </si>
  <si>
    <t>chiapense</t>
  </si>
  <si>
    <t>podophyllum</t>
  </si>
  <si>
    <t>morifolia</t>
  </si>
  <si>
    <t>galeottiana</t>
  </si>
  <si>
    <t>lundellii</t>
  </si>
  <si>
    <t>heterostachya</t>
  </si>
  <si>
    <t>michelii</t>
  </si>
  <si>
    <t>hostmannii</t>
  </si>
  <si>
    <t>altilis</t>
  </si>
  <si>
    <t>faginea</t>
  </si>
  <si>
    <t>parviflorus</t>
  </si>
  <si>
    <t>metel</t>
  </si>
  <si>
    <t>benghalensis</t>
  </si>
  <si>
    <t>julibrissin</t>
  </si>
  <si>
    <t>roseus</t>
  </si>
  <si>
    <t>crassiramea</t>
  </si>
  <si>
    <t>ecarinatum</t>
  </si>
  <si>
    <t>rinoreoides</t>
  </si>
  <si>
    <t>weinmanniifolia</t>
  </si>
  <si>
    <t>balansae</t>
  </si>
  <si>
    <t>capitiformis</t>
  </si>
  <si>
    <t>siderophylla</t>
  </si>
  <si>
    <t>aloifolium</t>
  </si>
  <si>
    <t>incurva</t>
  </si>
  <si>
    <t>dicoccos</t>
  </si>
  <si>
    <t>sanki</t>
  </si>
  <si>
    <t>oerfota</t>
  </si>
  <si>
    <t>dubia</t>
  </si>
  <si>
    <t>reticulatus</t>
  </si>
  <si>
    <t>orophila</t>
  </si>
  <si>
    <t>angustissima</t>
  </si>
  <si>
    <t>ruwensorensis</t>
  </si>
  <si>
    <t>caffrum</t>
  </si>
  <si>
    <t>obtusa</t>
  </si>
  <si>
    <t>laevigatus</t>
  </si>
  <si>
    <t>cochleariifolium</t>
  </si>
  <si>
    <t>areolata</t>
  </si>
  <si>
    <t>ridleyi</t>
  </si>
  <si>
    <t>borneense</t>
  </si>
  <si>
    <t>venenosa</t>
  </si>
  <si>
    <t>commersoniana</t>
  </si>
  <si>
    <t>disperma</t>
  </si>
  <si>
    <t>polyneura</t>
  </si>
  <si>
    <t>glutinosa</t>
  </si>
  <si>
    <t>jujuba</t>
  </si>
  <si>
    <t>oliviformis</t>
  </si>
  <si>
    <t>chrysorhiza</t>
  </si>
  <si>
    <t>kamerunensis</t>
  </si>
  <si>
    <t>preussii</t>
  </si>
  <si>
    <t>cinnamomea</t>
  </si>
  <si>
    <t>tenuicaulis</t>
  </si>
  <si>
    <t>saxifraga</t>
  </si>
  <si>
    <t>ovalifolium</t>
  </si>
  <si>
    <t>sphaerocarpum</t>
  </si>
  <si>
    <t>verticillatus</t>
  </si>
  <si>
    <t>xantholeuca</t>
  </si>
  <si>
    <t>mochisia</t>
  </si>
  <si>
    <t>densiflorum</t>
  </si>
  <si>
    <t>fortuneana</t>
  </si>
  <si>
    <t>laetevirens</t>
  </si>
  <si>
    <t>echinocarpum</t>
  </si>
  <si>
    <t>lucidior</t>
  </si>
  <si>
    <t>macroura</t>
  </si>
  <si>
    <t>chama</t>
  </si>
  <si>
    <t>gotadhora</t>
  </si>
  <si>
    <t>syzygioides</t>
  </si>
  <si>
    <t>fusiformis</t>
  </si>
  <si>
    <t>peepla</t>
  </si>
  <si>
    <t>hongkongensis</t>
  </si>
  <si>
    <t>lamellosa</t>
  </si>
  <si>
    <t>scoriarum</t>
  </si>
  <si>
    <t>vestita</t>
  </si>
  <si>
    <t>mala-elengi</t>
  </si>
  <si>
    <t>wallichianus</t>
  </si>
  <si>
    <t>corymbifera</t>
  </si>
  <si>
    <t>trijuga</t>
  </si>
  <si>
    <t>denticulata</t>
  </si>
  <si>
    <t>livingstoneana</t>
  </si>
  <si>
    <t>columbianus</t>
  </si>
  <si>
    <t>inoploeum</t>
  </si>
  <si>
    <t>leprieurii</t>
  </si>
  <si>
    <t>swynnertonii</t>
  </si>
  <si>
    <t>sumuntia</t>
  </si>
  <si>
    <t>tazetta</t>
  </si>
  <si>
    <t>caryophyllus</t>
  </si>
  <si>
    <t>rupestris</t>
  </si>
  <si>
    <t>syriacus</t>
  </si>
  <si>
    <t>caerulea</t>
  </si>
  <si>
    <t>uva-crispa</t>
  </si>
  <si>
    <t>farctus</t>
  </si>
  <si>
    <t>squarrosus</t>
  </si>
  <si>
    <t>hordeaceum</t>
  </si>
  <si>
    <t>hederifolia</t>
  </si>
  <si>
    <t>acaule</t>
  </si>
  <si>
    <t>chrysotrichus</t>
  </si>
  <si>
    <t>clausseniana</t>
  </si>
  <si>
    <t>cinnamomeum</t>
  </si>
  <si>
    <t>lambertiana</t>
  </si>
  <si>
    <t>ingifolia</t>
  </si>
  <si>
    <t>elaeagnoidea</t>
  </si>
  <si>
    <t>saxophila</t>
  </si>
  <si>
    <t>bungeanum</t>
  </si>
  <si>
    <t>donnaiensis</t>
  </si>
  <si>
    <t>lacucha</t>
  </si>
  <si>
    <t>praemorsa</t>
  </si>
  <si>
    <t>oenopolia</t>
  </si>
  <si>
    <t>heyneana</t>
  </si>
  <si>
    <t>rosifolius</t>
  </si>
  <si>
    <t>diderrichii</t>
  </si>
  <si>
    <t>pobeguinii</t>
  </si>
  <si>
    <t>corbisieri</t>
  </si>
  <si>
    <t>salzmannii</t>
  </si>
  <si>
    <t>bigeminum</t>
  </si>
  <si>
    <t>canarense</t>
  </si>
  <si>
    <t>crista-galli</t>
  </si>
  <si>
    <t>contortisiliquum</t>
  </si>
  <si>
    <t>hookeri</t>
  </si>
  <si>
    <t>kanjilali</t>
  </si>
  <si>
    <t>hodgsonii</t>
  </si>
  <si>
    <t>portoricense</t>
  </si>
  <si>
    <t>interruptus</t>
  </si>
  <si>
    <t>emblica</t>
  </si>
  <si>
    <t>belirica</t>
  </si>
  <si>
    <t>oojeinense</t>
  </si>
  <si>
    <t>rectiflora</t>
  </si>
  <si>
    <t>microstachyum</t>
  </si>
  <si>
    <t>cooperi</t>
  </si>
  <si>
    <t>calvoana</t>
  </si>
  <si>
    <t>thevetia</t>
  </si>
  <si>
    <t>petoumo</t>
  </si>
  <si>
    <t>micracantha</t>
  </si>
  <si>
    <t>rubrinervis</t>
  </si>
  <si>
    <t>acamptophylla</t>
  </si>
  <si>
    <t>lanosa</t>
  </si>
  <si>
    <t>concolor</t>
  </si>
  <si>
    <t>bojeranum</t>
  </si>
  <si>
    <t>pulcherrima</t>
  </si>
  <si>
    <t>tessmannii</t>
  </si>
  <si>
    <t>rankiniae</t>
  </si>
  <si>
    <t>humiriifolia</t>
  </si>
  <si>
    <t>columbiana</t>
  </si>
  <si>
    <t>rubriflora</t>
  </si>
  <si>
    <t>binata</t>
  </si>
  <si>
    <t>sertulifera</t>
  </si>
  <si>
    <t>arenarium</t>
  </si>
  <si>
    <t>albida</t>
  </si>
  <si>
    <t>plumbaginea</t>
  </si>
  <si>
    <t>discoidea</t>
  </si>
  <si>
    <t>klotzschii</t>
  </si>
  <si>
    <t>inaequidens</t>
  </si>
  <si>
    <t>coriaceus</t>
  </si>
  <si>
    <t>sylvestre</t>
  </si>
  <si>
    <t>aethiopum</t>
  </si>
  <si>
    <t>pustulata</t>
  </si>
  <si>
    <t>catharinensis</t>
  </si>
  <si>
    <t>quinquenervium</t>
  </si>
  <si>
    <t>capitatus</t>
  </si>
  <si>
    <t>nocturna</t>
  </si>
  <si>
    <t>zabucajo</t>
  </si>
  <si>
    <t>dahlgreniana</t>
  </si>
  <si>
    <t>decora</t>
  </si>
  <si>
    <t>sanza-minika</t>
  </si>
  <si>
    <t>weddelliana</t>
  </si>
  <si>
    <t>baldwinii</t>
  </si>
  <si>
    <t>puncticulatum</t>
  </si>
  <si>
    <t>polyphlebia</t>
  </si>
  <si>
    <t>europaea</t>
  </si>
  <si>
    <t>baducca</t>
  </si>
  <si>
    <t>tetragonus</t>
  </si>
  <si>
    <t>dealbata</t>
  </si>
  <si>
    <t>stelis</t>
  </si>
  <si>
    <t>cochinchinense</t>
  </si>
  <si>
    <t>rueppellianum</t>
  </si>
  <si>
    <t>spinarum</t>
  </si>
  <si>
    <t>undata</t>
  </si>
  <si>
    <t>sothersiae</t>
  </si>
  <si>
    <t>solimoesianum</t>
  </si>
  <si>
    <t>caloneura</t>
  </si>
  <si>
    <t>longilineum</t>
  </si>
  <si>
    <t>matourensis</t>
  </si>
  <si>
    <t>negrensis</t>
  </si>
  <si>
    <t>angolense</t>
  </si>
  <si>
    <t>cattleianum</t>
  </si>
  <si>
    <t>festucacea</t>
  </si>
  <si>
    <t>pervillei</t>
  </si>
  <si>
    <t>koraiensis</t>
  </si>
  <si>
    <t>padus</t>
  </si>
  <si>
    <t>kolomikta</t>
  </si>
  <si>
    <t>Harungana madagascarensis</t>
  </si>
  <si>
    <t>Gambeya madagascarensis</t>
  </si>
  <si>
    <t>Canarium madagascarensis</t>
  </si>
  <si>
    <t>Gambeya</t>
  </si>
  <si>
    <t>vallis-choudae</t>
  </si>
  <si>
    <t>Domohonea</t>
  </si>
  <si>
    <t>tanalensis</t>
  </si>
  <si>
    <t>guaissara</t>
  </si>
  <si>
    <t>Jasmina spp.</t>
  </si>
  <si>
    <t>Jasmina</t>
  </si>
  <si>
    <t>donnell-smithii</t>
  </si>
  <si>
    <t>Epipremnum pinnatum</t>
  </si>
  <si>
    <t>Linociera caudate</t>
  </si>
  <si>
    <t>RecordID</t>
  </si>
  <si>
    <t>Tannodia</t>
  </si>
  <si>
    <t>Brillantaisia</t>
  </si>
  <si>
    <t>Triumfetta</t>
  </si>
  <si>
    <t>Forsteronia</t>
  </si>
  <si>
    <t>Zapoteca</t>
  </si>
  <si>
    <t>Quisqualis</t>
  </si>
  <si>
    <t>Pyrossia</t>
  </si>
  <si>
    <t>Cadaba</t>
  </si>
  <si>
    <t>Neonotonia</t>
  </si>
  <si>
    <t>Stemonurus</t>
  </si>
  <si>
    <t>Bembiciopsis</t>
  </si>
  <si>
    <t>Dicoryphe</t>
  </si>
  <si>
    <t>Calicotome</t>
  </si>
  <si>
    <t>Ancylobothrys</t>
  </si>
  <si>
    <t>Phanera</t>
  </si>
  <si>
    <t>Gamblea</t>
  </si>
  <si>
    <t>Adelobotrys</t>
  </si>
  <si>
    <t>Pyrostria</t>
  </si>
  <si>
    <t>Pittoniotis</t>
  </si>
  <si>
    <t>Catostemma</t>
  </si>
  <si>
    <t>maranguensis</t>
  </si>
  <si>
    <t>tabuliformis</t>
  </si>
  <si>
    <t>gaudichaudii</t>
  </si>
  <si>
    <t>vellozoana</t>
  </si>
  <si>
    <t>acouci</t>
  </si>
  <si>
    <t>gossypiifolia</t>
  </si>
  <si>
    <t>donnellsmithii</t>
  </si>
  <si>
    <t>odoratissimus</t>
  </si>
  <si>
    <t>umbelliflora</t>
  </si>
  <si>
    <t>acaciifolium</t>
  </si>
  <si>
    <t>sarawakanus</t>
  </si>
  <si>
    <t>ellipticibacca</t>
  </si>
  <si>
    <t>sanctae-katharinae</t>
  </si>
  <si>
    <t>lacunosus</t>
  </si>
  <si>
    <t>exalbida</t>
  </si>
  <si>
    <t>mcphersonii</t>
  </si>
  <si>
    <t>cantoniensis</t>
  </si>
  <si>
    <t>anisata</t>
  </si>
  <si>
    <t>monogyna</t>
  </si>
  <si>
    <t>sphondylium</t>
  </si>
  <si>
    <t>bulbifera</t>
  </si>
  <si>
    <t>denudatus</t>
  </si>
  <si>
    <t>ternatifolia</t>
  </si>
  <si>
    <t>macroprophyllata</t>
  </si>
  <si>
    <t>skutchii</t>
  </si>
  <si>
    <t>javanum</t>
  </si>
  <si>
    <t>linocerioides</t>
  </si>
  <si>
    <t>capreifolia</t>
  </si>
  <si>
    <t>hydrangeifolia</t>
  </si>
  <si>
    <t>bredemeyeri</t>
  </si>
  <si>
    <t>major</t>
  </si>
  <si>
    <t>theiformis</t>
  </si>
  <si>
    <t>media</t>
  </si>
  <si>
    <t>trichantha</t>
  </si>
  <si>
    <t>glabriflora</t>
  </si>
  <si>
    <t>Droquetia</t>
  </si>
  <si>
    <t>simarouba</t>
  </si>
  <si>
    <t>Ficus chrypcopsis</t>
  </si>
  <si>
    <t>chrypcopsis</t>
  </si>
  <si>
    <t>chrysolepis</t>
  </si>
  <si>
    <t>politoria</t>
  </si>
  <si>
    <t>Flueggea virsoa</t>
  </si>
  <si>
    <t>virsoa</t>
  </si>
  <si>
    <t>fraxinifolia</t>
  </si>
  <si>
    <t>phillyreoides</t>
  </si>
  <si>
    <t>Hypochaeris</t>
  </si>
  <si>
    <t>pubinervis</t>
  </si>
  <si>
    <t>Sinomenium</t>
  </si>
  <si>
    <t>acutum</t>
  </si>
  <si>
    <t>eminiana</t>
  </si>
  <si>
    <t>anamensis</t>
  </si>
  <si>
    <t>nudiflorus</t>
  </si>
  <si>
    <t>Flemingia</t>
  </si>
  <si>
    <t>xylopyrus</t>
  </si>
  <si>
    <t>riedeliana</t>
  </si>
  <si>
    <t>Amburana</t>
  </si>
  <si>
    <t>lateriflora</t>
  </si>
  <si>
    <t>Psammisia</t>
  </si>
  <si>
    <t>tuberculosa</t>
  </si>
  <si>
    <t>Onychopetalum</t>
  </si>
  <si>
    <t>longistylus</t>
  </si>
  <si>
    <t>purdiei</t>
  </si>
  <si>
    <t>Sideroxylum</t>
  </si>
  <si>
    <t>persimile</t>
  </si>
  <si>
    <t>adhaerens</t>
  </si>
  <si>
    <t>erianthum</t>
  </si>
  <si>
    <t>Pittosporum gabratum</t>
  </si>
  <si>
    <t>gabratum</t>
  </si>
  <si>
    <t>glabratum</t>
  </si>
  <si>
    <t>malaccense</t>
  </si>
  <si>
    <t>marantifolius</t>
  </si>
  <si>
    <t>acutiflora</t>
  </si>
  <si>
    <t>cerasiferum</t>
  </si>
  <si>
    <t>Spiropetalum</t>
  </si>
  <si>
    <t>insulana</t>
  </si>
  <si>
    <t xml:space="preserve">fraxinifolia </t>
  </si>
  <si>
    <t>Petiveriaceae</t>
  </si>
  <si>
    <t>Invertebrate</t>
  </si>
  <si>
    <t>Vertebrates</t>
  </si>
  <si>
    <t>Squirrels, lizards, bird eggs, birds</t>
  </si>
  <si>
    <t>Bark and moss</t>
  </si>
  <si>
    <t>Termitaria</t>
  </si>
  <si>
    <t>Ferns</t>
  </si>
  <si>
    <t>Bark</t>
  </si>
  <si>
    <t>Platypodium elegans</t>
  </si>
  <si>
    <t>Platypodium</t>
  </si>
  <si>
    <t>Unknown Larvae</t>
  </si>
  <si>
    <t>Remaining fruits</t>
  </si>
  <si>
    <t>Remaining flowers</t>
  </si>
  <si>
    <t>Remaining leaves</t>
  </si>
  <si>
    <t>Remaining others (invertebrates, leaf galls , bark and fungi)</t>
  </si>
  <si>
    <t>Remaining diet (miscellaneous plant and non-plant parts)</t>
  </si>
  <si>
    <t>Remaining plants</t>
  </si>
  <si>
    <t>Insects and spiders</t>
  </si>
  <si>
    <t>Unidentfied caterpillar</t>
  </si>
  <si>
    <t>Ant</t>
  </si>
  <si>
    <t>Termite</t>
  </si>
  <si>
    <t>Beehive (honey)</t>
  </si>
  <si>
    <t>Remaining diet</t>
  </si>
  <si>
    <t>Termitarian earth</t>
  </si>
  <si>
    <t>Remaining young leaves</t>
  </si>
  <si>
    <t>Remaining seeds</t>
  </si>
  <si>
    <t>Unspecified pith</t>
  </si>
  <si>
    <t>Unspecified bark</t>
  </si>
  <si>
    <t>Unspecified flowers</t>
  </si>
  <si>
    <t>Unspecified others</t>
  </si>
  <si>
    <t>Remaining plant diet</t>
  </si>
  <si>
    <t>Unidentified items</t>
  </si>
  <si>
    <t>Remaining Licania sp.</t>
  </si>
  <si>
    <t>Remaining Pouteria sp.</t>
  </si>
  <si>
    <t>Remaining Inga sp.</t>
  </si>
  <si>
    <t>Remaining Pourouma sp.</t>
  </si>
  <si>
    <t>Remaining Iryanthera sp.</t>
  </si>
  <si>
    <t>Remaining Paullinia sp.</t>
  </si>
  <si>
    <t>Remaining Parkia sp.</t>
  </si>
  <si>
    <t>Remaining Ficus sp.</t>
  </si>
  <si>
    <t>Remaining Brosimum sp.</t>
  </si>
  <si>
    <t>Remaining Helicostylis sp.</t>
  </si>
  <si>
    <t>Remaining Sloanea sp.</t>
  </si>
  <si>
    <t>Remaining Sapotaceae sp.</t>
  </si>
  <si>
    <t>Remaining Fabaceae sp.</t>
  </si>
  <si>
    <t>Remaining Lecythidaceae</t>
  </si>
  <si>
    <t>Remaining Chrysobalanaceae sp.</t>
  </si>
  <si>
    <t>Remaining Apocynaceae sp.</t>
  </si>
  <si>
    <t>Remaining Moraceae sp.</t>
  </si>
  <si>
    <t>Remaining Euphorbiaceae</t>
  </si>
  <si>
    <t>Remaining Celastraceae</t>
  </si>
  <si>
    <t>Remaining Clusiaceae</t>
  </si>
  <si>
    <t>Ants, caterpillars, termite, mantids, and katydids</t>
  </si>
  <si>
    <t>Remaining Myristicaceae</t>
  </si>
  <si>
    <t>Remaining flower buds</t>
  </si>
  <si>
    <t>Remaining pith</t>
  </si>
  <si>
    <t>Canarium madagacariensis</t>
  </si>
  <si>
    <t>madagacariensis</t>
  </si>
  <si>
    <t>Suregada boiviniana</t>
  </si>
  <si>
    <t>Suregada</t>
  </si>
  <si>
    <t>boiviniana</t>
  </si>
  <si>
    <t>Eugenia onivensis</t>
  </si>
  <si>
    <t>onivensis</t>
  </si>
  <si>
    <t>onivense</t>
  </si>
  <si>
    <t>Nesogordonia bernieri</t>
  </si>
  <si>
    <t>Nesogordonia</t>
  </si>
  <si>
    <t>bernieri</t>
  </si>
  <si>
    <t>Remaining unidentified plants</t>
  </si>
  <si>
    <t>Earth</t>
  </si>
  <si>
    <t>Remaining identified diet</t>
  </si>
  <si>
    <t>Viburnaceae</t>
  </si>
  <si>
    <t>Rose cymosa</t>
  </si>
  <si>
    <t>Rose</t>
  </si>
  <si>
    <t>Viburnum chinshanense</t>
  </si>
  <si>
    <t>chinshanense</t>
  </si>
  <si>
    <t>Vitex negundo var. heterophylla</t>
  </si>
  <si>
    <t>negundo</t>
  </si>
  <si>
    <t xml:space="preserve">Cornus wilsoniana </t>
  </si>
  <si>
    <t xml:space="preserve">Ligustrum delavayanum </t>
  </si>
  <si>
    <t xml:space="preserve">Ligustrum </t>
  </si>
  <si>
    <t>delavayanum</t>
  </si>
  <si>
    <t xml:space="preserve">Ligustrum sinense </t>
  </si>
  <si>
    <t xml:space="preserve">Zanthoxylum simulens </t>
  </si>
  <si>
    <t xml:space="preserve">Zanthoxylum </t>
  </si>
  <si>
    <t xml:space="preserve">simulens </t>
  </si>
  <si>
    <t>Rubus parkeri</t>
  </si>
  <si>
    <t>parkeri</t>
  </si>
  <si>
    <t>Fan2015</t>
  </si>
  <si>
    <t>Insect and bird eggs</t>
  </si>
  <si>
    <t>Animal matter</t>
  </si>
  <si>
    <t>sap</t>
  </si>
  <si>
    <t>Pith and stems</t>
  </si>
  <si>
    <t>Bark, sap and wood</t>
  </si>
  <si>
    <t>Insects and honey</t>
  </si>
  <si>
    <t>Leaves</t>
  </si>
  <si>
    <t>Others (flowers and insects)</t>
  </si>
  <si>
    <t xml:space="preserve">Zanha golungensis </t>
  </si>
  <si>
    <t xml:space="preserve">Bombax costatum </t>
  </si>
  <si>
    <t xml:space="preserve">Cordyla pinnata </t>
  </si>
  <si>
    <t xml:space="preserve">Adansonia digitata </t>
  </si>
  <si>
    <t>Ziziphus sp.</t>
  </si>
  <si>
    <t>Unidentified feeding records</t>
  </si>
  <si>
    <t>Remaining identified plant diet</t>
  </si>
  <si>
    <t xml:space="preserve">Chlamydophytum </t>
  </si>
  <si>
    <t xml:space="preserve">aphyllum </t>
  </si>
  <si>
    <t>Balanophoraceae</t>
  </si>
  <si>
    <t xml:space="preserve">Others (exudates, crustaceans) </t>
  </si>
  <si>
    <t>Massiba</t>
  </si>
  <si>
    <t>Vahafisaka</t>
  </si>
  <si>
    <t>Vahalava</t>
  </si>
  <si>
    <t>Vahamainty</t>
  </si>
  <si>
    <t>Vahandronono 1</t>
  </si>
  <si>
    <t>maciba</t>
  </si>
  <si>
    <t>Maraoka ala</t>
  </si>
  <si>
    <t>Vahandronono 2</t>
  </si>
  <si>
    <t>Arthropods (spider colony)</t>
  </si>
  <si>
    <t>Identified but unreported fruits</t>
  </si>
  <si>
    <t>Seeds</t>
  </si>
  <si>
    <t>Flowers</t>
  </si>
  <si>
    <t>Guatteria aeruginosa</t>
  </si>
  <si>
    <t>Odontadenia grandiflora</t>
  </si>
  <si>
    <t>Tabernaemontana amygdalifolia</t>
  </si>
  <si>
    <t>Ilex skutchii</t>
  </si>
  <si>
    <t>Dendropanax arboreos</t>
  </si>
  <si>
    <t>Desmoncus costarcensis</t>
  </si>
  <si>
    <t>Aristolochia sp.</t>
  </si>
  <si>
    <t>Amphilophium paniculatum</t>
  </si>
  <si>
    <t>Anomopegma sp.0.50</t>
  </si>
  <si>
    <t>Schlegelia fasigiata</t>
  </si>
  <si>
    <t>Unidentified Bignoniaceae</t>
  </si>
  <si>
    <t>Guzmania sp.</t>
  </si>
  <si>
    <t>Unidentified Bromeliaceae</t>
  </si>
  <si>
    <t>Protium costaricenses</t>
  </si>
  <si>
    <t>Protium glabrum</t>
  </si>
  <si>
    <t>Rhipsalis baccifera</t>
  </si>
  <si>
    <t>Bauhinia guianensis</t>
  </si>
  <si>
    <t>Cecropia insignis</t>
  </si>
  <si>
    <t>Licania hypoleuca</t>
  </si>
  <si>
    <t>Clusia flava</t>
  </si>
  <si>
    <t>Ipomoea sp.</t>
  </si>
  <si>
    <t>Gurania sp.</t>
  </si>
  <si>
    <t>Dolicarpus dentatus</t>
  </si>
  <si>
    <t>Hyeronima oblonga</t>
  </si>
  <si>
    <t>Dioclea pulchra</t>
  </si>
  <si>
    <t>Dipteryx panamensis</t>
  </si>
  <si>
    <t>Dussia macroprophyllata</t>
  </si>
  <si>
    <t>Machaerium semannii</t>
  </si>
  <si>
    <t>Byrsonima crispa</t>
  </si>
  <si>
    <t>Jubelina wilburi</t>
  </si>
  <si>
    <t>Hampea appendiculata</t>
  </si>
  <si>
    <t>Souroubea gilgii</t>
  </si>
  <si>
    <t>Miconia multispicata</t>
  </si>
  <si>
    <t>Topobea sp.</t>
  </si>
  <si>
    <t>Guarea rhopalocarpa</t>
  </si>
  <si>
    <t>Inga corusans</t>
  </si>
  <si>
    <t>Inga longispica</t>
  </si>
  <si>
    <t>Inga marginata</t>
  </si>
  <si>
    <t>Inga oerstediana</t>
  </si>
  <si>
    <t>Inga sapindoides</t>
  </si>
  <si>
    <t>Pentaclethra macroloba</t>
  </si>
  <si>
    <t>Pithecellobium macradenium</t>
  </si>
  <si>
    <t>Ficus cahuitensis</t>
  </si>
  <si>
    <t>Ficus cervantesiana</t>
  </si>
  <si>
    <t>Ficus velutina</t>
  </si>
  <si>
    <t>Naucleopsis naga</t>
  </si>
  <si>
    <t>Perebea angustifolia</t>
  </si>
  <si>
    <t>Cespedesia macrophylla</t>
  </si>
  <si>
    <t>Heisteria sp.</t>
  </si>
  <si>
    <t>Passiflora ambifua</t>
  </si>
  <si>
    <t>Peperomia sp.</t>
  </si>
  <si>
    <t>Piper multiplinervium</t>
  </si>
  <si>
    <t>Securidaca diversifolia</t>
  </si>
  <si>
    <t>Simira maxonii</t>
  </si>
  <si>
    <t>Cupania livida</t>
  </si>
  <si>
    <t>Paullina sp.</t>
  </si>
  <si>
    <t>Pouteria neglecta</t>
  </si>
  <si>
    <t>Pouteria standleyana</t>
  </si>
  <si>
    <t>Solanum siparunoides</t>
  </si>
  <si>
    <t>Goethalsia meiantha </t>
  </si>
  <si>
    <t>Aegiphila sp.</t>
  </si>
  <si>
    <t>Vitex coooperii</t>
  </si>
  <si>
    <t>aeruginosa</t>
  </si>
  <si>
    <t>semidigyna</t>
  </si>
  <si>
    <t>Stemmadenia donnell-smithii</t>
  </si>
  <si>
    <t>amygdalifolia</t>
  </si>
  <si>
    <t>arboreos</t>
  </si>
  <si>
    <t>costarcensis</t>
  </si>
  <si>
    <t>paniculatum</t>
  </si>
  <si>
    <t>Anomopegma</t>
  </si>
  <si>
    <t>Schlegelia</t>
  </si>
  <si>
    <t>fasigiata</t>
  </si>
  <si>
    <t>fastigiata</t>
  </si>
  <si>
    <t>Schlegeliaceae</t>
  </si>
  <si>
    <t>Schlegelia sp.</t>
  </si>
  <si>
    <t>Guzmania</t>
  </si>
  <si>
    <t>costaricenses</t>
  </si>
  <si>
    <t>Schnella</t>
  </si>
  <si>
    <t>Pouruma minor</t>
  </si>
  <si>
    <t>Pouruma</t>
  </si>
  <si>
    <t>flava</t>
  </si>
  <si>
    <t>Dolicarpus</t>
  </si>
  <si>
    <t>semannii</t>
  </si>
  <si>
    <t>seemannii</t>
  </si>
  <si>
    <t>crispa</t>
  </si>
  <si>
    <t>Jubelina</t>
  </si>
  <si>
    <t>wilburi</t>
  </si>
  <si>
    <t>wilburii</t>
  </si>
  <si>
    <t>Hampea</t>
  </si>
  <si>
    <t>gilgii</t>
  </si>
  <si>
    <t>multispicata</t>
  </si>
  <si>
    <t>Topobea</t>
  </si>
  <si>
    <t>Blakea</t>
  </si>
  <si>
    <t>rhopalocarpa</t>
  </si>
  <si>
    <t>coruscans</t>
  </si>
  <si>
    <t>Inga coruscans</t>
  </si>
  <si>
    <t>oerstediana</t>
  </si>
  <si>
    <t>sapindoides</t>
  </si>
  <si>
    <t>macroloba</t>
  </si>
  <si>
    <t>Pithecellobium elegans</t>
  </si>
  <si>
    <t>macradenium</t>
  </si>
  <si>
    <t>cahuitensis</t>
  </si>
  <si>
    <t>cervantesiana</t>
  </si>
  <si>
    <t>naga</t>
  </si>
  <si>
    <t>Cespedesia</t>
  </si>
  <si>
    <t>spathulata</t>
  </si>
  <si>
    <t>Veltheimia</t>
  </si>
  <si>
    <t>ambifua</t>
  </si>
  <si>
    <t>Peperomia</t>
  </si>
  <si>
    <t>multiplinervium</t>
  </si>
  <si>
    <t>diversifolia</t>
  </si>
  <si>
    <t>Simira</t>
  </si>
  <si>
    <t>maxonii</t>
  </si>
  <si>
    <t>livida</t>
  </si>
  <si>
    <t>Paullina</t>
  </si>
  <si>
    <t>standleyana</t>
  </si>
  <si>
    <t>aturense</t>
  </si>
  <si>
    <t>siparunoides</t>
  </si>
  <si>
    <t>Goethalsia</t>
  </si>
  <si>
    <t>meiantha</t>
  </si>
  <si>
    <t>meiantha </t>
  </si>
  <si>
    <t>coooperii</t>
  </si>
  <si>
    <t>Pouruma aspera</t>
  </si>
  <si>
    <t>Terminalia oblonga</t>
  </si>
  <si>
    <t>Mucuna holtonii</t>
  </si>
  <si>
    <t>Ocotea floribunda</t>
  </si>
  <si>
    <t>Acacia hayesii</t>
  </si>
  <si>
    <t>Pithecellobium longifolium</t>
  </si>
  <si>
    <t>Ficus schippii</t>
  </si>
  <si>
    <t>Minquartia guianensis </t>
  </si>
  <si>
    <t>Gouania lupuloides</t>
  </si>
  <si>
    <t>Apeiba membranacea</t>
  </si>
  <si>
    <t>Celtis schippii</t>
  </si>
  <si>
    <t>papilionella</t>
  </si>
  <si>
    <t>holtonii</t>
  </si>
  <si>
    <t>Passovia</t>
  </si>
  <si>
    <t>Senegalia</t>
  </si>
  <si>
    <t>guianensis </t>
  </si>
  <si>
    <t>lupuloides</t>
  </si>
  <si>
    <t>membranacea</t>
  </si>
  <si>
    <t>schippii</t>
  </si>
  <si>
    <t>Flowers (nectar)</t>
  </si>
  <si>
    <t>Others (bark, insects)</t>
  </si>
  <si>
    <t>Others (branch, pith, soil)</t>
  </si>
  <si>
    <t>Mosses</t>
  </si>
  <si>
    <t>Hongo blanco</t>
  </si>
  <si>
    <t>Other Brosimum</t>
  </si>
  <si>
    <t>Other Pseudolmedia</t>
  </si>
  <si>
    <t>Other Naucleopsis</t>
  </si>
  <si>
    <t>Other Clarisia</t>
  </si>
  <si>
    <t>Other Moraceae</t>
  </si>
  <si>
    <t>Other Virola</t>
  </si>
  <si>
    <t>Other Myristicaceae (Compsoneura)</t>
  </si>
  <si>
    <t>Compsoneura</t>
  </si>
  <si>
    <t>Other Polygonaceae (Coccoloba)</t>
  </si>
  <si>
    <t>Lauraceae SS364</t>
  </si>
  <si>
    <t>Other Lauraceae</t>
  </si>
  <si>
    <t>Other Matisia (M. obliquafolia)</t>
  </si>
  <si>
    <t>obliquafolia</t>
  </si>
  <si>
    <t>obliquifolia</t>
  </si>
  <si>
    <t>Other Urticaceae</t>
  </si>
  <si>
    <t>Other Cecropia</t>
  </si>
  <si>
    <t>Other Urticaceae (Coussapoa)</t>
  </si>
  <si>
    <t>Other Arecaceae</t>
  </si>
  <si>
    <t>Other Inga</t>
  </si>
  <si>
    <t>Other Fabaceae</t>
  </si>
  <si>
    <t>Other Fabaceae (Bauhinia, Cassia, Hymenea, Myroxylum)</t>
  </si>
  <si>
    <t>Other Euphorbiaceae (but taxonomic changes)</t>
  </si>
  <si>
    <t>Other Trichilia</t>
  </si>
  <si>
    <t>Other Sapotaceae</t>
  </si>
  <si>
    <t>Other Guatteria</t>
  </si>
  <si>
    <t>Other Annonaceae</t>
  </si>
  <si>
    <t>Sterculiaceae (Guazuma, Sterculia, Theobroma)</t>
  </si>
  <si>
    <t>Salt lick</t>
  </si>
  <si>
    <t>Diopyros abyssinica</t>
  </si>
  <si>
    <t>Ficus eriobotryoides</t>
  </si>
  <si>
    <t>Cordia milleni</t>
  </si>
  <si>
    <t>Cyphomandrea betacea</t>
  </si>
  <si>
    <t>Acanthaceae (Acanthopole?)</t>
  </si>
  <si>
    <t>Urera cameroonensis</t>
  </si>
  <si>
    <t>Reissantia parvifolia</t>
  </si>
  <si>
    <t>Asclepidaceae sp</t>
  </si>
  <si>
    <t>sp. indet 1</t>
  </si>
  <si>
    <t>Metteniusaceae</t>
  </si>
  <si>
    <t>Diopyros</t>
  </si>
  <si>
    <t>eriobotryoides</t>
  </si>
  <si>
    <t>milleni</t>
  </si>
  <si>
    <t>Cyphomandrea</t>
  </si>
  <si>
    <t>betaceum</t>
  </si>
  <si>
    <t>cameroonensis</t>
  </si>
  <si>
    <t>trinervis</t>
  </si>
  <si>
    <t>Reissantia</t>
  </si>
  <si>
    <t>Elachyptera</t>
  </si>
  <si>
    <t>Cercocebus_albigena</t>
  </si>
  <si>
    <t>Waser1975</t>
  </si>
  <si>
    <t>Lichen</t>
  </si>
  <si>
    <t>Clay</t>
  </si>
  <si>
    <t>Monocarpia marginalis </t>
  </si>
  <si>
    <t>Pterygota alata</t>
  </si>
  <si>
    <t>Lophopetalum floribundum</t>
  </si>
  <si>
    <t>Parkia javanica</t>
  </si>
  <si>
    <t>Millettia hemsleyana</t>
  </si>
  <si>
    <t>Dillenia reticulata</t>
  </si>
  <si>
    <t>Anisoptera sp.</t>
  </si>
  <si>
    <t>Belungai</t>
  </si>
  <si>
    <t>Gnetum sp.</t>
  </si>
  <si>
    <t>Calamus sp.</t>
  </si>
  <si>
    <t>Pentaspadon velutinus</t>
  </si>
  <si>
    <t>Xylopia malayana</t>
  </si>
  <si>
    <t>Paropsia vareciformis</t>
  </si>
  <si>
    <t>Hibiscus macrophyllus</t>
  </si>
  <si>
    <t>Dialium patens</t>
  </si>
  <si>
    <t>Listea sp.</t>
  </si>
  <si>
    <t>Cynometra malaccensis</t>
  </si>
  <si>
    <t>Xanthophyllum excelsum</t>
  </si>
  <si>
    <t>Dialium platysepalum</t>
  </si>
  <si>
    <t>?Myristicaceae</t>
  </si>
  <si>
    <t>Dysoxylum sp.</t>
  </si>
  <si>
    <t>Morinda citrifolia</t>
  </si>
  <si>
    <t>Casearia capitellata</t>
  </si>
  <si>
    <t>Gironniera sp.</t>
  </si>
  <si>
    <t>Heliciopsis velutina</t>
  </si>
  <si>
    <t>Parkia speciosa</t>
  </si>
  <si>
    <t>Gynotroches axillaris</t>
  </si>
  <si>
    <t>Mallotus macrostachyus</t>
  </si>
  <si>
    <t>Croton argyratus</t>
  </si>
  <si>
    <t>Dracontomelon mangiferum</t>
  </si>
  <si>
    <t>Bryophyte(s)</t>
  </si>
  <si>
    <t>Paranephelium macrophyllum</t>
  </si>
  <si>
    <t>Alphonsea elliptica</t>
  </si>
  <si>
    <t>Canarium sp.</t>
  </si>
  <si>
    <t>Dipterocarpus baudii</t>
  </si>
  <si>
    <t>Dysoxylum costulanum</t>
  </si>
  <si>
    <t>Elaeocarpus sp.</t>
  </si>
  <si>
    <t>Payena lucida</t>
  </si>
  <si>
    <t>Pterocymbium javanicum</t>
  </si>
  <si>
    <t>Sloetia elongata</t>
  </si>
  <si>
    <t>Xerospemum intermedium</t>
  </si>
  <si>
    <t>Monocarpia</t>
  </si>
  <si>
    <t>marginalis</t>
  </si>
  <si>
    <t>Intsia </t>
  </si>
  <si>
    <t>floribundum</t>
  </si>
  <si>
    <t>hemsleyana</t>
  </si>
  <si>
    <t>Anisoptera</t>
  </si>
  <si>
    <t>Pentaspadon</t>
  </si>
  <si>
    <t>velutinus</t>
  </si>
  <si>
    <t>malayana</t>
  </si>
  <si>
    <t>Paropsia</t>
  </si>
  <si>
    <t>vareciformis</t>
  </si>
  <si>
    <t>Dialium </t>
  </si>
  <si>
    <t>Listea</t>
  </si>
  <si>
    <t>platysepalum</t>
  </si>
  <si>
    <t>capitellata</t>
  </si>
  <si>
    <t>Heliciopsis</t>
  </si>
  <si>
    <t>Gynotroches</t>
  </si>
  <si>
    <t>argyratus</t>
  </si>
  <si>
    <t>mangiferum</t>
  </si>
  <si>
    <t>baudii</t>
  </si>
  <si>
    <t>costulatum</t>
  </si>
  <si>
    <t>alliaceum</t>
  </si>
  <si>
    <t>Pterocymbium</t>
  </si>
  <si>
    <t>Sloetia</t>
  </si>
  <si>
    <t>Xerospemum</t>
  </si>
  <si>
    <t>Paranephelium nitidum</t>
  </si>
  <si>
    <t>Carallia borneensis</t>
  </si>
  <si>
    <t>Strychnos cf.minor</t>
  </si>
  <si>
    <t>Chisocheton beccariana</t>
  </si>
  <si>
    <t>Hydnocarpus sumatrana</t>
  </si>
  <si>
    <t>Xerospermum intermedium</t>
  </si>
  <si>
    <t>Litsea grandis</t>
  </si>
  <si>
    <t>Ziziphus horsfieldii</t>
  </si>
  <si>
    <t>Phanera excelsa</t>
  </si>
  <si>
    <t>Dalbergia parvifora</t>
  </si>
  <si>
    <t>Spatholobus latistipulus</t>
  </si>
  <si>
    <t>Spatholobus sp. 3</t>
  </si>
  <si>
    <t>Teijsmanniodendron pteropodum</t>
  </si>
  <si>
    <t>Derris cf. elliptica</t>
  </si>
  <si>
    <t>Teijsmanniodendron glabrum</t>
  </si>
  <si>
    <t>Dalbergia sp. 1</t>
  </si>
  <si>
    <t>Crudia tenuipes</t>
  </si>
  <si>
    <t>Chionanthus elaeocarpus</t>
  </si>
  <si>
    <t>Omphalea bracteata</t>
  </si>
  <si>
    <t>Geneva sp.</t>
  </si>
  <si>
    <t>Litsea ochracea</t>
  </si>
  <si>
    <t>Neoscortechinia sp. 1</t>
  </si>
  <si>
    <t>Dioscorea sp.</t>
  </si>
  <si>
    <t>Dehaasia caesia</t>
  </si>
  <si>
    <t>Cleistanthus paxii</t>
  </si>
  <si>
    <t>Neoscortechinia forbesii</t>
  </si>
  <si>
    <t>Bamboo </t>
  </si>
  <si>
    <t>Spatholobus sp. 4</t>
  </si>
  <si>
    <t>Eusideroxylon zwageri</t>
  </si>
  <si>
    <t>Horsfieldia fragillima</t>
  </si>
  <si>
    <t>Merremia borneensis</t>
  </si>
  <si>
    <t>Wallucharia wallichii</t>
  </si>
  <si>
    <t>Scaphium longipetiolatum</t>
  </si>
  <si>
    <t>Ganua kingiana</t>
  </si>
  <si>
    <t>Willughbeia sarawacensis</t>
  </si>
  <si>
    <t>Alangium ebenaceum</t>
  </si>
  <si>
    <t>Nephelium mutabile</t>
  </si>
  <si>
    <t>Macaranga sp. 1</t>
  </si>
  <si>
    <t>Ziziphus sp. 1</t>
  </si>
  <si>
    <t>Adenia cordifolia</t>
  </si>
  <si>
    <t>Willughbeia sp. </t>
  </si>
  <si>
    <t>Pithecellobium ellipticum</t>
  </si>
  <si>
    <t>Dypetes sp.</t>
  </si>
  <si>
    <t>Lepisanthes amoena</t>
  </si>
  <si>
    <t>Knema laterica</t>
  </si>
  <si>
    <t>Diospyros durionoides</t>
  </si>
  <si>
    <t>beccariana</t>
  </si>
  <si>
    <t>horsefieldii</t>
  </si>
  <si>
    <t>parvifora</t>
  </si>
  <si>
    <t>latistipulus</t>
  </si>
  <si>
    <t>Sympetalandra </t>
  </si>
  <si>
    <t>pteropodum</t>
  </si>
  <si>
    <t>Teijsmanniodendron </t>
  </si>
  <si>
    <t>Derris </t>
  </si>
  <si>
    <t>tenuipes</t>
  </si>
  <si>
    <t>Crudia </t>
  </si>
  <si>
    <t>Oleceae</t>
  </si>
  <si>
    <t>elaeocarpus</t>
  </si>
  <si>
    <t>Chionanthus </t>
  </si>
  <si>
    <t>macrocarpus</t>
  </si>
  <si>
    <t>Omphalea </t>
  </si>
  <si>
    <t>Eriocaulaceae</t>
  </si>
  <si>
    <t>Geneva</t>
  </si>
  <si>
    <t>Dehaasia</t>
  </si>
  <si>
    <t>caesia</t>
  </si>
  <si>
    <t>Dehaasia </t>
  </si>
  <si>
    <t>paxii</t>
  </si>
  <si>
    <t>zwageri</t>
  </si>
  <si>
    <t>Eusideroxylon </t>
  </si>
  <si>
    <t>Horsefieldia</t>
  </si>
  <si>
    <t>fragillima</t>
  </si>
  <si>
    <t>Decalobanthus </t>
  </si>
  <si>
    <t>Wallucharia</t>
  </si>
  <si>
    <t>longipetiolatum</t>
  </si>
  <si>
    <t>Scaphium </t>
  </si>
  <si>
    <t>kingiana</t>
  </si>
  <si>
    <t>Willughbeia </t>
  </si>
  <si>
    <t>sarawacensis</t>
  </si>
  <si>
    <t>ebenaceum</t>
  </si>
  <si>
    <t>mutabile</t>
  </si>
  <si>
    <t>Mcaranga</t>
  </si>
  <si>
    <t>Adenia</t>
  </si>
  <si>
    <t>Dypetes</t>
  </si>
  <si>
    <t>amoena</t>
  </si>
  <si>
    <t>laterica</t>
  </si>
  <si>
    <t>latericia</t>
  </si>
  <si>
    <t>durionoides</t>
  </si>
  <si>
    <t>Plagiosiphon emurginatus </t>
  </si>
  <si>
    <t>Vitex micrantha</t>
  </si>
  <si>
    <t>Eugenia sp</t>
  </si>
  <si>
    <t>Blighia welwitschii</t>
  </si>
  <si>
    <t>Calpocalyx brevibracteatus</t>
  </si>
  <si>
    <t>Bridelia grandis</t>
  </si>
  <si>
    <t>Soyauxia floribunda</t>
  </si>
  <si>
    <t>Dialium dinklagei</t>
  </si>
  <si>
    <t>Drypetes sp. </t>
  </si>
  <si>
    <t>Unident. tree sp. B </t>
  </si>
  <si>
    <t>Unident. tree sp, D</t>
  </si>
  <si>
    <t>Acioa sp. </t>
  </si>
  <si>
    <t>Caloncoba echinata</t>
  </si>
  <si>
    <t>Macaranga barteri</t>
  </si>
  <si>
    <t>Zanthoxylum gilletii</t>
  </si>
  <si>
    <t>Unident. tree sp. E</t>
  </si>
  <si>
    <t>Climber sp. a</t>
  </si>
  <si>
    <t>Climber sp. b</t>
  </si>
  <si>
    <t>Climber sp. c</t>
  </si>
  <si>
    <t>Climber sp. d</t>
  </si>
  <si>
    <t>Climber sp. e</t>
  </si>
  <si>
    <t>Unident. climbers</t>
  </si>
  <si>
    <t>Species/plant undet</t>
  </si>
  <si>
    <t>emurginatus </t>
  </si>
  <si>
    <t>Calpocalyx</t>
  </si>
  <si>
    <t>brevibracteatus</t>
  </si>
  <si>
    <t>Peridiscaceae</t>
  </si>
  <si>
    <t>Soyauxia</t>
  </si>
  <si>
    <t>Acioa</t>
  </si>
  <si>
    <t>Pteridophyta</t>
  </si>
  <si>
    <t>Unknown items</t>
  </si>
  <si>
    <t>Fauna</t>
  </si>
  <si>
    <t>Jacquemontia glaucescens</t>
  </si>
  <si>
    <t>Elaeocarpaceae sp.</t>
  </si>
  <si>
    <t>Psychotria hoffmannseggiana</t>
  </si>
  <si>
    <t>Rubiaceae sp</t>
  </si>
  <si>
    <t>Sp.1</t>
  </si>
  <si>
    <t>Sp.5</t>
  </si>
  <si>
    <t>Convoluaceae</t>
  </si>
  <si>
    <t>Jacquemontia</t>
  </si>
  <si>
    <t>Palicouorea</t>
  </si>
  <si>
    <t>Other Oxandra sp.</t>
  </si>
  <si>
    <t>Other Annonacae</t>
  </si>
  <si>
    <t>Other Burseraceae</t>
  </si>
  <si>
    <t>Other Malpighiacae</t>
  </si>
  <si>
    <t>Other Euphorbiaceae (could be Phyllanthaceae)</t>
  </si>
  <si>
    <t>Other Pourouma</t>
  </si>
  <si>
    <t>Atuna</t>
  </si>
  <si>
    <t>Coscinium</t>
  </si>
  <si>
    <t>Remaining mature leaves</t>
  </si>
  <si>
    <t>Fruits</t>
  </si>
  <si>
    <t>Attalea maripa (husk)</t>
  </si>
  <si>
    <t>Not identified</t>
  </si>
  <si>
    <t>Arthropods (caterpillar, ant, wasp nests, spider)</t>
  </si>
  <si>
    <t>Honey comb</t>
  </si>
  <si>
    <t>Snail</t>
  </si>
  <si>
    <t>Rodent</t>
  </si>
  <si>
    <t>Wasserman2012</t>
  </si>
  <si>
    <t>Schreier2010</t>
  </si>
  <si>
    <t>Hu2011</t>
  </si>
  <si>
    <t>Defler1996</t>
  </si>
  <si>
    <t>Remaining Eschweilera</t>
  </si>
  <si>
    <t>Other "Ulmaceae" (Celtis)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</si>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</sst>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rgb="FF000000"/>
      <name val="Roboto"/>
    </font>
    <font>
      <sz val="11"/>
      <color rgb="FF000000"/>
      <name val="Calibri"/>
      <family val="2"/>
    </font>
    <font>
      <sz val="11"/>
      <color rgb="FF000000"/>
      <name val="Docs-Calibri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0" xfId="0" applyFill="1"/>
    <xf numFmtId="0" fontId="18" fillId="0" borderId="0" xfId="0" applyFont="1" applyFill="1"/>
    <xf numFmtId="0" fontId="0" fillId="0" borderId="0" xfId="0" applyNumberForma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71"/>
  <sheetViews>
    <sheetView tabSelected="1" zoomScaleNormal="100" workbookViewId="0">
      <pane ySplit="1" topLeftCell="A4583" activePane="bottomLeft" state="frozen"/>
      <selection pane="bottomLeft" activeCell="L4594" sqref="L4594"/>
    </sheetView>
  </sheetViews>
  <sheetFormatPr baseColWidth="10" defaultRowHeight="16"/>
  <cols>
    <col min="1" max="1" width="6.83203125" customWidth="1"/>
    <col min="2" max="2" width="18.5" customWidth="1"/>
    <col min="3" max="3" width="20.5" customWidth="1"/>
    <col min="4" max="4" width="6.6640625" customWidth="1"/>
    <col min="5" max="5" width="22.6640625" customWidth="1"/>
    <col min="6" max="6" width="20.5" customWidth="1"/>
    <col min="7" max="8" width="13.1640625" customWidth="1"/>
    <col min="12" max="12" width="9" customWidth="1"/>
    <col min="14" max="14" width="16.1640625" customWidth="1"/>
  </cols>
  <sheetData>
    <row r="1" spans="1:23">
      <c r="A1" t="s">
        <v>8822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8485</v>
      </c>
      <c r="J1" t="s">
        <v>8486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</row>
    <row r="2" spans="1:23">
      <c r="A2">
        <v>1</v>
      </c>
      <c r="B2" t="s">
        <v>20</v>
      </c>
      <c r="C2" t="s">
        <v>21</v>
      </c>
      <c r="D2">
        <v>1</v>
      </c>
      <c r="E2" t="s">
        <v>22</v>
      </c>
      <c r="F2" t="s">
        <v>23</v>
      </c>
      <c r="G2" s="1" t="s">
        <v>24</v>
      </c>
      <c r="H2" t="s">
        <v>25</v>
      </c>
      <c r="I2" t="s">
        <v>24</v>
      </c>
      <c r="J2" t="s">
        <v>25</v>
      </c>
      <c r="K2">
        <v>35.71</v>
      </c>
      <c r="L2">
        <v>35.71</v>
      </c>
      <c r="M2" t="s">
        <v>26</v>
      </c>
      <c r="N2" t="s">
        <v>27</v>
      </c>
      <c r="O2" t="s">
        <v>28</v>
      </c>
      <c r="P2" t="s">
        <v>29</v>
      </c>
      <c r="Q2" t="s">
        <v>29</v>
      </c>
      <c r="R2" t="s">
        <v>29</v>
      </c>
      <c r="S2" t="s">
        <v>29</v>
      </c>
      <c r="T2" t="s">
        <v>29</v>
      </c>
      <c r="U2" t="s">
        <v>29</v>
      </c>
      <c r="V2" t="s">
        <v>30</v>
      </c>
      <c r="W2" t="s">
        <v>31</v>
      </c>
    </row>
    <row r="3" spans="1:23">
      <c r="A3">
        <v>2</v>
      </c>
      <c r="B3" t="s">
        <v>20</v>
      </c>
      <c r="C3" t="s">
        <v>21</v>
      </c>
      <c r="D3">
        <v>1</v>
      </c>
      <c r="E3" t="s">
        <v>32</v>
      </c>
      <c r="F3" t="s">
        <v>33</v>
      </c>
      <c r="G3" s="1" t="s">
        <v>34</v>
      </c>
      <c r="H3" t="s">
        <v>35</v>
      </c>
      <c r="I3" t="s">
        <v>34</v>
      </c>
      <c r="J3" t="s">
        <v>35</v>
      </c>
      <c r="K3">
        <v>22.08</v>
      </c>
      <c r="L3">
        <v>22.08</v>
      </c>
      <c r="M3" t="s">
        <v>26</v>
      </c>
      <c r="N3" t="s">
        <v>27</v>
      </c>
      <c r="O3" t="s">
        <v>28</v>
      </c>
      <c r="P3" t="s">
        <v>29</v>
      </c>
      <c r="Q3" t="s">
        <v>29</v>
      </c>
      <c r="R3" t="s">
        <v>29</v>
      </c>
      <c r="S3" t="s">
        <v>29</v>
      </c>
      <c r="T3" t="s">
        <v>29</v>
      </c>
      <c r="U3" t="s">
        <v>29</v>
      </c>
      <c r="V3" t="s">
        <v>30</v>
      </c>
      <c r="W3" t="s">
        <v>31</v>
      </c>
    </row>
    <row r="4" spans="1:23">
      <c r="A4">
        <v>3</v>
      </c>
      <c r="B4" t="s">
        <v>20</v>
      </c>
      <c r="C4" t="s">
        <v>21</v>
      </c>
      <c r="D4">
        <v>1</v>
      </c>
      <c r="E4" t="s">
        <v>32</v>
      </c>
      <c r="F4" t="s">
        <v>33</v>
      </c>
      <c r="G4" s="1" t="s">
        <v>34</v>
      </c>
      <c r="H4" t="s">
        <v>35</v>
      </c>
      <c r="I4" t="s">
        <v>34</v>
      </c>
      <c r="J4" t="s">
        <v>35</v>
      </c>
      <c r="K4">
        <v>9.36</v>
      </c>
      <c r="L4">
        <v>9.36</v>
      </c>
      <c r="M4" t="s">
        <v>26</v>
      </c>
      <c r="N4" t="s">
        <v>28</v>
      </c>
      <c r="O4" t="s">
        <v>29</v>
      </c>
      <c r="P4" t="s">
        <v>29</v>
      </c>
      <c r="Q4" t="s">
        <v>29</v>
      </c>
      <c r="R4" t="s">
        <v>29</v>
      </c>
      <c r="S4" t="s">
        <v>29</v>
      </c>
      <c r="T4" t="s">
        <v>29</v>
      </c>
      <c r="U4" t="s">
        <v>29</v>
      </c>
      <c r="V4" t="s">
        <v>30</v>
      </c>
      <c r="W4" t="s">
        <v>31</v>
      </c>
    </row>
    <row r="5" spans="1:23">
      <c r="A5">
        <v>4</v>
      </c>
      <c r="B5" t="s">
        <v>20</v>
      </c>
      <c r="C5" t="s">
        <v>21</v>
      </c>
      <c r="D5">
        <v>1</v>
      </c>
      <c r="E5" t="s">
        <v>36</v>
      </c>
      <c r="F5" t="s">
        <v>37</v>
      </c>
      <c r="G5" s="1" t="s">
        <v>38</v>
      </c>
      <c r="H5" t="s">
        <v>39</v>
      </c>
      <c r="I5" t="s">
        <v>8487</v>
      </c>
      <c r="J5" t="s">
        <v>39</v>
      </c>
      <c r="K5">
        <v>9</v>
      </c>
      <c r="L5">
        <v>9</v>
      </c>
      <c r="M5" t="s">
        <v>26</v>
      </c>
      <c r="N5" t="s">
        <v>28</v>
      </c>
      <c r="O5" t="s">
        <v>29</v>
      </c>
      <c r="P5" t="s">
        <v>29</v>
      </c>
      <c r="Q5" t="s">
        <v>29</v>
      </c>
      <c r="R5" t="s">
        <v>29</v>
      </c>
      <c r="S5" t="s">
        <v>29</v>
      </c>
      <c r="T5" t="s">
        <v>29</v>
      </c>
      <c r="U5" t="s">
        <v>29</v>
      </c>
      <c r="V5" t="s">
        <v>30</v>
      </c>
      <c r="W5" t="s">
        <v>31</v>
      </c>
    </row>
    <row r="6" spans="1:23">
      <c r="A6">
        <v>5</v>
      </c>
      <c r="B6" t="s">
        <v>20</v>
      </c>
      <c r="C6" t="s">
        <v>21</v>
      </c>
      <c r="D6">
        <v>1</v>
      </c>
      <c r="E6" t="s">
        <v>40</v>
      </c>
      <c r="F6" t="s">
        <v>41</v>
      </c>
      <c r="G6" s="1" t="s">
        <v>6015</v>
      </c>
      <c r="H6" t="s">
        <v>45</v>
      </c>
      <c r="I6" t="s">
        <v>6015</v>
      </c>
      <c r="J6" t="s">
        <v>45</v>
      </c>
      <c r="K6">
        <v>4.1900000000000004</v>
      </c>
      <c r="L6">
        <v>4.1900000000000004</v>
      </c>
      <c r="M6" t="s">
        <v>26</v>
      </c>
      <c r="N6" t="s">
        <v>27</v>
      </c>
      <c r="O6" t="s">
        <v>29</v>
      </c>
      <c r="P6" t="s">
        <v>29</v>
      </c>
      <c r="Q6" t="s">
        <v>29</v>
      </c>
      <c r="R6" t="s">
        <v>29</v>
      </c>
      <c r="S6" t="s">
        <v>29</v>
      </c>
      <c r="T6" t="s">
        <v>29</v>
      </c>
      <c r="U6" t="s">
        <v>29</v>
      </c>
      <c r="V6" t="s">
        <v>30</v>
      </c>
      <c r="W6" t="s">
        <v>31</v>
      </c>
    </row>
    <row r="7" spans="1:23">
      <c r="A7">
        <v>6</v>
      </c>
      <c r="B7" t="s">
        <v>20</v>
      </c>
      <c r="C7" t="s">
        <v>21</v>
      </c>
      <c r="D7">
        <v>1</v>
      </c>
      <c r="E7" t="s">
        <v>42</v>
      </c>
      <c r="F7" t="s">
        <v>43</v>
      </c>
      <c r="G7" s="1" t="s">
        <v>1680</v>
      </c>
      <c r="H7" t="s">
        <v>44</v>
      </c>
      <c r="I7" t="s">
        <v>1680</v>
      </c>
      <c r="J7" t="s">
        <v>44</v>
      </c>
      <c r="K7">
        <v>3.44</v>
      </c>
      <c r="L7">
        <v>3.44</v>
      </c>
      <c r="M7" t="s">
        <v>26</v>
      </c>
      <c r="N7" t="s">
        <v>27</v>
      </c>
      <c r="O7" t="s">
        <v>29</v>
      </c>
      <c r="P7" t="s">
        <v>29</v>
      </c>
      <c r="Q7" t="s">
        <v>29</v>
      </c>
      <c r="R7" t="s">
        <v>29</v>
      </c>
      <c r="S7" t="s">
        <v>29</v>
      </c>
      <c r="T7" t="s">
        <v>29</v>
      </c>
      <c r="U7" t="s">
        <v>29</v>
      </c>
      <c r="V7" t="s">
        <v>30</v>
      </c>
      <c r="W7" t="s">
        <v>31</v>
      </c>
    </row>
    <row r="8" spans="1:23">
      <c r="A8">
        <v>7</v>
      </c>
      <c r="B8" t="s">
        <v>20</v>
      </c>
      <c r="C8" t="s">
        <v>21</v>
      </c>
      <c r="D8">
        <v>1</v>
      </c>
      <c r="E8" t="s">
        <v>40</v>
      </c>
      <c r="F8" t="s">
        <v>41</v>
      </c>
      <c r="G8" s="1" t="s">
        <v>6015</v>
      </c>
      <c r="H8" t="s">
        <v>45</v>
      </c>
      <c r="I8" t="s">
        <v>6015</v>
      </c>
      <c r="J8" t="s">
        <v>45</v>
      </c>
      <c r="K8">
        <v>3.02</v>
      </c>
      <c r="L8">
        <v>3.02</v>
      </c>
      <c r="M8" t="s">
        <v>26</v>
      </c>
      <c r="N8" t="s">
        <v>28</v>
      </c>
      <c r="O8" t="s">
        <v>29</v>
      </c>
      <c r="P8" t="s">
        <v>29</v>
      </c>
      <c r="Q8" t="s">
        <v>29</v>
      </c>
      <c r="R8" t="s">
        <v>29</v>
      </c>
      <c r="S8" t="s">
        <v>29</v>
      </c>
      <c r="T8" t="s">
        <v>29</v>
      </c>
      <c r="U8" t="s">
        <v>29</v>
      </c>
      <c r="V8" t="s">
        <v>30</v>
      </c>
      <c r="W8" t="s">
        <v>31</v>
      </c>
    </row>
    <row r="9" spans="1:23">
      <c r="A9">
        <v>8</v>
      </c>
      <c r="B9" t="s">
        <v>20</v>
      </c>
      <c r="C9" t="s">
        <v>21</v>
      </c>
      <c r="D9">
        <v>1</v>
      </c>
      <c r="E9" t="s">
        <v>46</v>
      </c>
      <c r="F9" t="s">
        <v>41</v>
      </c>
      <c r="G9" s="1" t="s">
        <v>6032</v>
      </c>
      <c r="H9" t="s">
        <v>47</v>
      </c>
      <c r="I9" t="s">
        <v>6032</v>
      </c>
      <c r="J9" t="s">
        <v>47</v>
      </c>
      <c r="K9">
        <v>2.44</v>
      </c>
      <c r="L9">
        <v>2.44</v>
      </c>
      <c r="M9" t="s">
        <v>26</v>
      </c>
      <c r="N9" t="s">
        <v>28</v>
      </c>
      <c r="O9" t="s">
        <v>29</v>
      </c>
      <c r="P9" t="s">
        <v>29</v>
      </c>
      <c r="Q9" t="s">
        <v>29</v>
      </c>
      <c r="R9" t="s">
        <v>29</v>
      </c>
      <c r="S9" t="s">
        <v>29</v>
      </c>
      <c r="T9" t="s">
        <v>29</v>
      </c>
      <c r="U9" t="s">
        <v>29</v>
      </c>
      <c r="V9" t="s">
        <v>30</v>
      </c>
      <c r="W9" t="s">
        <v>31</v>
      </c>
    </row>
    <row r="10" spans="1:23">
      <c r="A10">
        <v>9</v>
      </c>
      <c r="B10" t="s">
        <v>20</v>
      </c>
      <c r="C10" t="s">
        <v>21</v>
      </c>
      <c r="D10">
        <v>1</v>
      </c>
      <c r="E10" t="s">
        <v>48</v>
      </c>
      <c r="F10" t="s">
        <v>33</v>
      </c>
      <c r="G10" s="1" t="s">
        <v>111</v>
      </c>
      <c r="H10" t="s">
        <v>49</v>
      </c>
      <c r="I10" t="s">
        <v>6028</v>
      </c>
      <c r="J10" t="s">
        <v>8578</v>
      </c>
      <c r="K10">
        <v>1.32</v>
      </c>
      <c r="L10">
        <v>1.32</v>
      </c>
      <c r="M10" t="s">
        <v>26</v>
      </c>
      <c r="N10" t="s">
        <v>27</v>
      </c>
      <c r="O10" t="s">
        <v>29</v>
      </c>
      <c r="P10" t="s">
        <v>29</v>
      </c>
      <c r="Q10" t="s">
        <v>29</v>
      </c>
      <c r="R10" t="s">
        <v>29</v>
      </c>
      <c r="S10" t="s">
        <v>29</v>
      </c>
      <c r="T10" t="s">
        <v>29</v>
      </c>
      <c r="U10" t="s">
        <v>29</v>
      </c>
      <c r="V10" t="s">
        <v>30</v>
      </c>
      <c r="W10" t="s">
        <v>31</v>
      </c>
    </row>
    <row r="11" spans="1:23">
      <c r="A11">
        <v>10</v>
      </c>
      <c r="B11" t="s">
        <v>20</v>
      </c>
      <c r="C11" t="s">
        <v>21</v>
      </c>
      <c r="D11">
        <v>1</v>
      </c>
      <c r="E11" t="s">
        <v>50</v>
      </c>
      <c r="F11" t="s">
        <v>51</v>
      </c>
      <c r="G11" s="1" t="s">
        <v>8488</v>
      </c>
      <c r="H11" t="s">
        <v>52</v>
      </c>
      <c r="I11" t="s">
        <v>8488</v>
      </c>
      <c r="J11" t="s">
        <v>52</v>
      </c>
      <c r="K11">
        <v>0.88</v>
      </c>
      <c r="L11">
        <v>0.88</v>
      </c>
      <c r="M11" t="s">
        <v>26</v>
      </c>
      <c r="N11" t="s">
        <v>53</v>
      </c>
      <c r="O11" t="s">
        <v>29</v>
      </c>
      <c r="P11" t="s">
        <v>29</v>
      </c>
      <c r="Q11" t="s">
        <v>29</v>
      </c>
      <c r="R11" t="s">
        <v>29</v>
      </c>
      <c r="S11" t="s">
        <v>29</v>
      </c>
      <c r="T11" t="s">
        <v>29</v>
      </c>
      <c r="U11" t="s">
        <v>29</v>
      </c>
      <c r="V11" t="s">
        <v>30</v>
      </c>
      <c r="W11" t="s">
        <v>31</v>
      </c>
    </row>
    <row r="12" spans="1:23">
      <c r="A12">
        <v>11</v>
      </c>
      <c r="B12" t="s">
        <v>20</v>
      </c>
      <c r="C12" t="s">
        <v>21</v>
      </c>
      <c r="D12">
        <v>1</v>
      </c>
      <c r="E12" t="s">
        <v>54</v>
      </c>
      <c r="F12" t="s">
        <v>33</v>
      </c>
      <c r="G12" s="1" t="s">
        <v>4895</v>
      </c>
      <c r="H12" t="s">
        <v>55</v>
      </c>
      <c r="I12" t="s">
        <v>4895</v>
      </c>
      <c r="J12" t="s">
        <v>55</v>
      </c>
      <c r="K12">
        <v>0.83</v>
      </c>
      <c r="L12">
        <v>0.83</v>
      </c>
      <c r="M12" t="s">
        <v>26</v>
      </c>
      <c r="N12" t="s">
        <v>56</v>
      </c>
      <c r="O12" t="s">
        <v>29</v>
      </c>
      <c r="P12" t="s">
        <v>29</v>
      </c>
      <c r="Q12" t="s">
        <v>29</v>
      </c>
      <c r="R12" t="s">
        <v>29</v>
      </c>
      <c r="S12" t="s">
        <v>29</v>
      </c>
      <c r="T12" t="s">
        <v>29</v>
      </c>
      <c r="U12" t="s">
        <v>29</v>
      </c>
      <c r="V12" t="s">
        <v>30</v>
      </c>
      <c r="W12" t="s">
        <v>31</v>
      </c>
    </row>
    <row r="13" spans="1:23">
      <c r="A13">
        <v>12</v>
      </c>
      <c r="B13" t="s">
        <v>20</v>
      </c>
      <c r="C13" t="s">
        <v>21</v>
      </c>
      <c r="D13">
        <v>1</v>
      </c>
      <c r="E13" t="s">
        <v>57</v>
      </c>
      <c r="F13" t="s">
        <v>33</v>
      </c>
      <c r="G13" s="1" t="s">
        <v>138</v>
      </c>
      <c r="H13" t="s">
        <v>58</v>
      </c>
      <c r="I13" t="s">
        <v>8556</v>
      </c>
      <c r="J13" t="s">
        <v>8748</v>
      </c>
      <c r="K13">
        <v>0.72</v>
      </c>
      <c r="L13">
        <v>0.72</v>
      </c>
      <c r="M13" t="s">
        <v>26</v>
      </c>
      <c r="N13" t="s">
        <v>59</v>
      </c>
      <c r="O13" t="s">
        <v>29</v>
      </c>
      <c r="P13" t="s">
        <v>29</v>
      </c>
      <c r="Q13" t="s">
        <v>29</v>
      </c>
      <c r="R13" t="s">
        <v>29</v>
      </c>
      <c r="S13" t="s">
        <v>29</v>
      </c>
      <c r="T13" t="s">
        <v>29</v>
      </c>
      <c r="U13" t="s">
        <v>29</v>
      </c>
      <c r="V13" t="s">
        <v>30</v>
      </c>
      <c r="W13" t="s">
        <v>31</v>
      </c>
    </row>
    <row r="14" spans="1:23">
      <c r="A14">
        <v>13</v>
      </c>
      <c r="B14" t="s">
        <v>20</v>
      </c>
      <c r="C14" t="s">
        <v>21</v>
      </c>
      <c r="D14">
        <v>1</v>
      </c>
      <c r="E14" t="s">
        <v>60</v>
      </c>
      <c r="F14" t="s">
        <v>61</v>
      </c>
      <c r="G14" s="1" t="s">
        <v>6036</v>
      </c>
      <c r="H14" t="s">
        <v>62</v>
      </c>
      <c r="I14" t="s">
        <v>6036</v>
      </c>
      <c r="J14" t="s">
        <v>8579</v>
      </c>
      <c r="K14">
        <v>0.47</v>
      </c>
      <c r="L14">
        <v>0.47</v>
      </c>
      <c r="M14" t="s">
        <v>26</v>
      </c>
      <c r="N14" t="s">
        <v>56</v>
      </c>
      <c r="O14" t="s">
        <v>29</v>
      </c>
      <c r="P14" t="s">
        <v>29</v>
      </c>
      <c r="Q14" t="s">
        <v>29</v>
      </c>
      <c r="R14" t="s">
        <v>29</v>
      </c>
      <c r="S14" t="s">
        <v>29</v>
      </c>
      <c r="T14" t="s">
        <v>29</v>
      </c>
      <c r="U14" t="s">
        <v>29</v>
      </c>
      <c r="V14" t="s">
        <v>30</v>
      </c>
      <c r="W14" t="s">
        <v>31</v>
      </c>
    </row>
    <row r="15" spans="1:23">
      <c r="A15">
        <v>14</v>
      </c>
      <c r="B15" t="s">
        <v>20</v>
      </c>
      <c r="C15" t="s">
        <v>21</v>
      </c>
      <c r="D15">
        <v>1</v>
      </c>
      <c r="E15" t="s">
        <v>60</v>
      </c>
      <c r="F15" t="s">
        <v>61</v>
      </c>
      <c r="G15" s="1" t="s">
        <v>6036</v>
      </c>
      <c r="H15" t="s">
        <v>62</v>
      </c>
      <c r="I15" t="s">
        <v>6036</v>
      </c>
      <c r="J15" t="s">
        <v>8579</v>
      </c>
      <c r="K15">
        <v>0.44</v>
      </c>
      <c r="L15">
        <v>0.44</v>
      </c>
      <c r="M15" t="s">
        <v>26</v>
      </c>
      <c r="N15" t="s">
        <v>59</v>
      </c>
      <c r="O15" t="s">
        <v>29</v>
      </c>
      <c r="P15" t="s">
        <v>29</v>
      </c>
      <c r="Q15" t="s">
        <v>29</v>
      </c>
      <c r="R15" t="s">
        <v>29</v>
      </c>
      <c r="S15" t="s">
        <v>29</v>
      </c>
      <c r="T15" t="s">
        <v>29</v>
      </c>
      <c r="U15" t="s">
        <v>29</v>
      </c>
      <c r="V15" t="s">
        <v>30</v>
      </c>
      <c r="W15" t="s">
        <v>31</v>
      </c>
    </row>
    <row r="16" spans="1:23">
      <c r="A16">
        <v>15</v>
      </c>
      <c r="B16" t="s">
        <v>20</v>
      </c>
      <c r="C16" t="s">
        <v>21</v>
      </c>
      <c r="D16">
        <v>1</v>
      </c>
      <c r="E16" t="s">
        <v>57</v>
      </c>
      <c r="F16" t="s">
        <v>33</v>
      </c>
      <c r="G16" s="1" t="s">
        <v>138</v>
      </c>
      <c r="H16" t="s">
        <v>58</v>
      </c>
      <c r="I16" t="s">
        <v>8556</v>
      </c>
      <c r="J16" t="s">
        <v>8748</v>
      </c>
      <c r="K16">
        <v>0.44</v>
      </c>
      <c r="L16">
        <v>0.44</v>
      </c>
      <c r="M16" t="s">
        <v>26</v>
      </c>
      <c r="N16" t="s">
        <v>63</v>
      </c>
      <c r="O16" t="s">
        <v>29</v>
      </c>
      <c r="P16" t="s">
        <v>29</v>
      </c>
      <c r="Q16" t="s">
        <v>29</v>
      </c>
      <c r="R16" t="s">
        <v>29</v>
      </c>
      <c r="S16" t="s">
        <v>29</v>
      </c>
      <c r="T16" t="s">
        <v>29</v>
      </c>
      <c r="U16" t="s">
        <v>29</v>
      </c>
      <c r="V16" t="s">
        <v>30</v>
      </c>
      <c r="W16" t="s">
        <v>31</v>
      </c>
    </row>
    <row r="17" spans="1:23">
      <c r="A17">
        <v>16</v>
      </c>
      <c r="B17" t="s">
        <v>20</v>
      </c>
      <c r="C17" t="s">
        <v>21</v>
      </c>
      <c r="D17">
        <v>1</v>
      </c>
      <c r="E17" t="s">
        <v>64</v>
      </c>
      <c r="F17" t="s">
        <v>43</v>
      </c>
      <c r="G17" s="1" t="s">
        <v>6034</v>
      </c>
      <c r="H17" t="s">
        <v>65</v>
      </c>
      <c r="I17" t="s">
        <v>6034</v>
      </c>
      <c r="J17" t="s">
        <v>65</v>
      </c>
      <c r="K17">
        <v>0.38</v>
      </c>
      <c r="L17">
        <v>0.38</v>
      </c>
      <c r="M17" t="s">
        <v>26</v>
      </c>
      <c r="N17" t="s">
        <v>53</v>
      </c>
      <c r="O17" t="s">
        <v>29</v>
      </c>
      <c r="P17" t="s">
        <v>29</v>
      </c>
      <c r="Q17" t="s">
        <v>29</v>
      </c>
      <c r="R17" t="s">
        <v>29</v>
      </c>
      <c r="S17" t="s">
        <v>29</v>
      </c>
      <c r="T17" t="s">
        <v>29</v>
      </c>
      <c r="U17" t="s">
        <v>29</v>
      </c>
      <c r="V17" t="s">
        <v>30</v>
      </c>
      <c r="W17" t="s">
        <v>31</v>
      </c>
    </row>
    <row r="18" spans="1:23">
      <c r="A18">
        <v>17</v>
      </c>
      <c r="B18" t="s">
        <v>20</v>
      </c>
      <c r="C18" t="s">
        <v>21</v>
      </c>
      <c r="D18">
        <v>1</v>
      </c>
      <c r="E18" t="s">
        <v>32</v>
      </c>
      <c r="F18" t="s">
        <v>33</v>
      </c>
      <c r="G18" s="1" t="s">
        <v>34</v>
      </c>
      <c r="H18" t="s">
        <v>35</v>
      </c>
      <c r="I18" t="s">
        <v>34</v>
      </c>
      <c r="J18" t="s">
        <v>35</v>
      </c>
      <c r="K18">
        <v>0.38</v>
      </c>
      <c r="L18">
        <v>0.38</v>
      </c>
      <c r="M18" t="s">
        <v>26</v>
      </c>
      <c r="N18" t="s">
        <v>63</v>
      </c>
      <c r="O18" t="s">
        <v>29</v>
      </c>
      <c r="P18" t="s">
        <v>29</v>
      </c>
      <c r="Q18" t="s">
        <v>29</v>
      </c>
      <c r="R18" t="s">
        <v>29</v>
      </c>
      <c r="S18" t="s">
        <v>29</v>
      </c>
      <c r="T18" t="s">
        <v>29</v>
      </c>
      <c r="U18" t="s">
        <v>29</v>
      </c>
      <c r="V18" t="s">
        <v>30</v>
      </c>
      <c r="W18" t="s">
        <v>31</v>
      </c>
    </row>
    <row r="19" spans="1:23">
      <c r="A19">
        <v>18</v>
      </c>
      <c r="B19" t="s">
        <v>20</v>
      </c>
      <c r="C19" t="s">
        <v>21</v>
      </c>
      <c r="D19">
        <v>1</v>
      </c>
      <c r="E19" t="s">
        <v>66</v>
      </c>
      <c r="F19" t="s">
        <v>67</v>
      </c>
      <c r="G19" s="1" t="s">
        <v>8489</v>
      </c>
      <c r="H19" t="s">
        <v>120</v>
      </c>
      <c r="I19" t="s">
        <v>8489</v>
      </c>
      <c r="J19" t="s">
        <v>120</v>
      </c>
      <c r="K19">
        <v>0.35</v>
      </c>
      <c r="L19">
        <v>0.35</v>
      </c>
      <c r="M19" t="s">
        <v>26</v>
      </c>
      <c r="N19" t="s">
        <v>28</v>
      </c>
      <c r="O19" t="s">
        <v>29</v>
      </c>
      <c r="P19" t="s">
        <v>29</v>
      </c>
      <c r="Q19" t="s">
        <v>29</v>
      </c>
      <c r="R19" t="s">
        <v>29</v>
      </c>
      <c r="S19" t="s">
        <v>29</v>
      </c>
      <c r="T19" t="s">
        <v>29</v>
      </c>
      <c r="U19" t="s">
        <v>29</v>
      </c>
      <c r="V19" t="s">
        <v>30</v>
      </c>
      <c r="W19" t="s">
        <v>31</v>
      </c>
    </row>
    <row r="20" spans="1:23">
      <c r="A20">
        <v>19</v>
      </c>
      <c r="B20" t="s">
        <v>20</v>
      </c>
      <c r="C20" t="s">
        <v>21</v>
      </c>
      <c r="D20">
        <v>1</v>
      </c>
      <c r="E20" t="s">
        <v>54</v>
      </c>
      <c r="F20" t="s">
        <v>33</v>
      </c>
      <c r="G20" s="1" t="s">
        <v>4895</v>
      </c>
      <c r="H20" t="s">
        <v>55</v>
      </c>
      <c r="I20" t="s">
        <v>4895</v>
      </c>
      <c r="J20" t="s">
        <v>55</v>
      </c>
      <c r="K20">
        <v>0.31</v>
      </c>
      <c r="L20">
        <v>0.31</v>
      </c>
      <c r="M20" t="s">
        <v>26</v>
      </c>
      <c r="N20" t="s">
        <v>59</v>
      </c>
      <c r="O20" t="s">
        <v>29</v>
      </c>
      <c r="P20" t="s">
        <v>29</v>
      </c>
      <c r="Q20" t="s">
        <v>29</v>
      </c>
      <c r="R20" t="s">
        <v>29</v>
      </c>
      <c r="S20" t="s">
        <v>29</v>
      </c>
      <c r="T20" t="s">
        <v>29</v>
      </c>
      <c r="U20" t="s">
        <v>29</v>
      </c>
      <c r="V20" t="s">
        <v>30</v>
      </c>
      <c r="W20" t="s">
        <v>31</v>
      </c>
    </row>
    <row r="21" spans="1:23">
      <c r="A21">
        <v>20</v>
      </c>
      <c r="B21" t="s">
        <v>20</v>
      </c>
      <c r="C21" t="s">
        <v>21</v>
      </c>
      <c r="D21">
        <v>1</v>
      </c>
      <c r="E21" t="s">
        <v>64</v>
      </c>
      <c r="F21" t="s">
        <v>43</v>
      </c>
      <c r="G21" s="1" t="s">
        <v>6034</v>
      </c>
      <c r="H21" t="s">
        <v>65</v>
      </c>
      <c r="I21" t="s">
        <v>6034</v>
      </c>
      <c r="J21" t="s">
        <v>65</v>
      </c>
      <c r="K21">
        <v>0.31</v>
      </c>
      <c r="L21">
        <v>0.31</v>
      </c>
      <c r="M21" t="s">
        <v>26</v>
      </c>
      <c r="N21" t="s">
        <v>59</v>
      </c>
      <c r="O21" t="s">
        <v>29</v>
      </c>
      <c r="P21" t="s">
        <v>29</v>
      </c>
      <c r="Q21" t="s">
        <v>29</v>
      </c>
      <c r="R21" t="s">
        <v>29</v>
      </c>
      <c r="S21" t="s">
        <v>29</v>
      </c>
      <c r="T21" t="s">
        <v>29</v>
      </c>
      <c r="U21" t="s">
        <v>29</v>
      </c>
      <c r="V21" t="s">
        <v>30</v>
      </c>
      <c r="W21" t="s">
        <v>31</v>
      </c>
    </row>
    <row r="22" spans="1:23">
      <c r="A22">
        <v>21</v>
      </c>
      <c r="B22" t="s">
        <v>20</v>
      </c>
      <c r="C22" t="s">
        <v>21</v>
      </c>
      <c r="D22">
        <v>1</v>
      </c>
      <c r="E22" t="s">
        <v>68</v>
      </c>
      <c r="F22" t="s">
        <v>67</v>
      </c>
      <c r="G22" s="1" t="s">
        <v>8489</v>
      </c>
      <c r="H22" t="s">
        <v>120</v>
      </c>
      <c r="I22" t="s">
        <v>8489</v>
      </c>
      <c r="J22" t="s">
        <v>120</v>
      </c>
      <c r="K22">
        <v>0.3</v>
      </c>
      <c r="L22">
        <v>0.3</v>
      </c>
      <c r="M22" t="s">
        <v>26</v>
      </c>
      <c r="N22" t="s">
        <v>28</v>
      </c>
      <c r="O22" t="s">
        <v>29</v>
      </c>
      <c r="P22" t="s">
        <v>29</v>
      </c>
      <c r="Q22" t="s">
        <v>29</v>
      </c>
      <c r="R22" t="s">
        <v>29</v>
      </c>
      <c r="S22" t="s">
        <v>29</v>
      </c>
      <c r="T22" t="s">
        <v>29</v>
      </c>
      <c r="U22" t="s">
        <v>29</v>
      </c>
      <c r="V22" t="s">
        <v>30</v>
      </c>
      <c r="W22" t="s">
        <v>31</v>
      </c>
    </row>
    <row r="23" spans="1:23">
      <c r="A23">
        <v>22</v>
      </c>
      <c r="B23" t="s">
        <v>20</v>
      </c>
      <c r="C23" t="s">
        <v>21</v>
      </c>
      <c r="D23">
        <v>1</v>
      </c>
      <c r="E23" t="s">
        <v>69</v>
      </c>
      <c r="F23" t="s">
        <v>41</v>
      </c>
      <c r="G23" s="1" t="s">
        <v>8878</v>
      </c>
      <c r="H23" t="s">
        <v>70</v>
      </c>
      <c r="I23" t="s">
        <v>6020</v>
      </c>
      <c r="J23" t="s">
        <v>70</v>
      </c>
      <c r="K23">
        <v>0.3</v>
      </c>
      <c r="L23">
        <v>0.3</v>
      </c>
      <c r="M23" t="s">
        <v>26</v>
      </c>
      <c r="N23" t="s">
        <v>27</v>
      </c>
      <c r="O23" t="s">
        <v>29</v>
      </c>
      <c r="P23" t="s">
        <v>29</v>
      </c>
      <c r="Q23" t="s">
        <v>29</v>
      </c>
      <c r="R23" t="s">
        <v>29</v>
      </c>
      <c r="S23" t="s">
        <v>29</v>
      </c>
      <c r="T23" t="s">
        <v>29</v>
      </c>
      <c r="U23" t="s">
        <v>29</v>
      </c>
      <c r="V23" t="s">
        <v>30</v>
      </c>
      <c r="W23" t="s">
        <v>31</v>
      </c>
    </row>
    <row r="24" spans="1:23">
      <c r="A24">
        <v>23</v>
      </c>
      <c r="B24" t="s">
        <v>20</v>
      </c>
      <c r="C24" t="s">
        <v>21</v>
      </c>
      <c r="D24">
        <v>1</v>
      </c>
      <c r="E24" t="s">
        <v>48</v>
      </c>
      <c r="F24" t="s">
        <v>33</v>
      </c>
      <c r="G24" s="1" t="s">
        <v>111</v>
      </c>
      <c r="H24" t="s">
        <v>49</v>
      </c>
      <c r="I24" t="s">
        <v>6028</v>
      </c>
      <c r="J24" t="s">
        <v>8578</v>
      </c>
      <c r="K24">
        <v>0.2</v>
      </c>
      <c r="L24">
        <v>0.2</v>
      </c>
      <c r="M24" t="s">
        <v>26</v>
      </c>
      <c r="N24" t="s">
        <v>63</v>
      </c>
      <c r="O24" t="s">
        <v>29</v>
      </c>
      <c r="P24" t="s">
        <v>29</v>
      </c>
      <c r="Q24" t="s">
        <v>29</v>
      </c>
      <c r="R24" t="s">
        <v>29</v>
      </c>
      <c r="S24" t="s">
        <v>29</v>
      </c>
      <c r="T24" t="s">
        <v>29</v>
      </c>
      <c r="U24" t="s">
        <v>29</v>
      </c>
      <c r="V24" t="s">
        <v>30</v>
      </c>
      <c r="W24" t="s">
        <v>31</v>
      </c>
    </row>
    <row r="25" spans="1:23">
      <c r="A25">
        <v>24</v>
      </c>
      <c r="B25" t="s">
        <v>20</v>
      </c>
      <c r="C25" t="s">
        <v>21</v>
      </c>
      <c r="D25">
        <v>1</v>
      </c>
      <c r="E25" t="s">
        <v>71</v>
      </c>
      <c r="F25" t="s">
        <v>72</v>
      </c>
      <c r="G25" s="1" t="s">
        <v>356</v>
      </c>
      <c r="H25" t="s">
        <v>73</v>
      </c>
      <c r="I25" t="s">
        <v>356</v>
      </c>
      <c r="J25" t="s">
        <v>2937</v>
      </c>
      <c r="K25">
        <v>0.19</v>
      </c>
      <c r="L25">
        <v>0.19</v>
      </c>
      <c r="M25" t="s">
        <v>26</v>
      </c>
      <c r="N25" t="s">
        <v>74</v>
      </c>
      <c r="O25" t="s">
        <v>29</v>
      </c>
      <c r="P25" t="s">
        <v>29</v>
      </c>
      <c r="Q25" t="s">
        <v>29</v>
      </c>
      <c r="R25" t="s">
        <v>29</v>
      </c>
      <c r="S25" t="s">
        <v>29</v>
      </c>
      <c r="T25" t="s">
        <v>29</v>
      </c>
      <c r="U25" t="s">
        <v>29</v>
      </c>
      <c r="V25" t="s">
        <v>30</v>
      </c>
      <c r="W25" t="s">
        <v>31</v>
      </c>
    </row>
    <row r="26" spans="1:23">
      <c r="A26">
        <v>25</v>
      </c>
      <c r="B26" t="s">
        <v>20</v>
      </c>
      <c r="C26" t="s">
        <v>21</v>
      </c>
      <c r="D26">
        <v>1</v>
      </c>
      <c r="E26" t="s">
        <v>75</v>
      </c>
      <c r="F26" t="s">
        <v>76</v>
      </c>
      <c r="G26" s="1" t="s">
        <v>29</v>
      </c>
      <c r="H26" t="s">
        <v>29</v>
      </c>
      <c r="I26" t="s">
        <v>29</v>
      </c>
      <c r="J26" t="s">
        <v>29</v>
      </c>
      <c r="K26">
        <v>0.19</v>
      </c>
      <c r="L26">
        <v>0.19</v>
      </c>
      <c r="M26" t="s">
        <v>77</v>
      </c>
      <c r="N26" t="s">
        <v>29</v>
      </c>
      <c r="O26" t="s">
        <v>29</v>
      </c>
      <c r="P26" t="s">
        <v>29</v>
      </c>
      <c r="Q26" t="s">
        <v>29</v>
      </c>
      <c r="R26" t="s">
        <v>29</v>
      </c>
      <c r="S26" t="s">
        <v>29</v>
      </c>
      <c r="T26" t="s">
        <v>29</v>
      </c>
      <c r="U26" t="s">
        <v>29</v>
      </c>
      <c r="V26" t="s">
        <v>30</v>
      </c>
      <c r="W26" t="s">
        <v>31</v>
      </c>
    </row>
    <row r="27" spans="1:23">
      <c r="A27">
        <v>26</v>
      </c>
      <c r="B27" t="s">
        <v>20</v>
      </c>
      <c r="C27" t="s">
        <v>21</v>
      </c>
      <c r="D27">
        <v>1</v>
      </c>
      <c r="E27" t="s">
        <v>78</v>
      </c>
      <c r="F27" t="s">
        <v>79</v>
      </c>
      <c r="G27" s="1" t="s">
        <v>126</v>
      </c>
      <c r="H27" t="s">
        <v>80</v>
      </c>
      <c r="I27" t="s">
        <v>126</v>
      </c>
      <c r="J27" t="s">
        <v>8580</v>
      </c>
      <c r="K27">
        <v>0.16</v>
      </c>
      <c r="L27">
        <v>0.16</v>
      </c>
      <c r="M27" t="s">
        <v>26</v>
      </c>
      <c r="N27" t="s">
        <v>27</v>
      </c>
      <c r="O27" t="s">
        <v>29</v>
      </c>
      <c r="P27" t="s">
        <v>29</v>
      </c>
      <c r="Q27" t="s">
        <v>29</v>
      </c>
      <c r="R27" t="s">
        <v>29</v>
      </c>
      <c r="S27" t="s">
        <v>29</v>
      </c>
      <c r="T27" t="s">
        <v>29</v>
      </c>
      <c r="U27" t="s">
        <v>29</v>
      </c>
      <c r="V27" t="s">
        <v>30</v>
      </c>
      <c r="W27" t="s">
        <v>31</v>
      </c>
    </row>
    <row r="28" spans="1:23">
      <c r="A28">
        <v>27</v>
      </c>
      <c r="B28" t="s">
        <v>20</v>
      </c>
      <c r="C28" t="s">
        <v>21</v>
      </c>
      <c r="D28">
        <v>1</v>
      </c>
      <c r="E28" t="s">
        <v>32</v>
      </c>
      <c r="F28" t="s">
        <v>33</v>
      </c>
      <c r="G28" s="1" t="s">
        <v>34</v>
      </c>
      <c r="H28" t="s">
        <v>35</v>
      </c>
      <c r="I28" t="s">
        <v>34</v>
      </c>
      <c r="J28" t="s">
        <v>35</v>
      </c>
      <c r="K28">
        <v>0.15</v>
      </c>
      <c r="L28">
        <v>0.15</v>
      </c>
      <c r="M28" t="s">
        <v>26</v>
      </c>
      <c r="N28" t="s">
        <v>56</v>
      </c>
      <c r="O28" t="s">
        <v>29</v>
      </c>
      <c r="P28" t="s">
        <v>29</v>
      </c>
      <c r="Q28" t="s">
        <v>29</v>
      </c>
      <c r="R28" t="s">
        <v>29</v>
      </c>
      <c r="S28" t="s">
        <v>29</v>
      </c>
      <c r="T28" t="s">
        <v>29</v>
      </c>
      <c r="U28" t="s">
        <v>29</v>
      </c>
      <c r="V28" t="s">
        <v>30</v>
      </c>
      <c r="W28" t="s">
        <v>31</v>
      </c>
    </row>
    <row r="29" spans="1:23">
      <c r="A29">
        <v>28</v>
      </c>
      <c r="B29" t="s">
        <v>20</v>
      </c>
      <c r="C29" t="s">
        <v>21</v>
      </c>
      <c r="D29">
        <v>1</v>
      </c>
      <c r="E29" t="s">
        <v>81</v>
      </c>
      <c r="F29" t="s">
        <v>82</v>
      </c>
      <c r="G29" s="1" t="s">
        <v>8490</v>
      </c>
      <c r="H29" t="s">
        <v>83</v>
      </c>
      <c r="I29" t="s">
        <v>8490</v>
      </c>
      <c r="J29" t="s">
        <v>83</v>
      </c>
      <c r="K29">
        <v>0.14000000000000001</v>
      </c>
      <c r="L29">
        <v>0.14000000000000001</v>
      </c>
      <c r="M29" t="s">
        <v>26</v>
      </c>
      <c r="N29" t="s">
        <v>27</v>
      </c>
      <c r="O29" t="s">
        <v>29</v>
      </c>
      <c r="P29" t="s">
        <v>29</v>
      </c>
      <c r="Q29" t="s">
        <v>29</v>
      </c>
      <c r="R29" t="s">
        <v>29</v>
      </c>
      <c r="S29" t="s">
        <v>29</v>
      </c>
      <c r="T29" t="s">
        <v>29</v>
      </c>
      <c r="U29" t="s">
        <v>29</v>
      </c>
      <c r="V29" t="s">
        <v>30</v>
      </c>
      <c r="W29" t="s">
        <v>31</v>
      </c>
    </row>
    <row r="30" spans="1:23">
      <c r="A30">
        <v>29</v>
      </c>
      <c r="B30" t="s">
        <v>20</v>
      </c>
      <c r="C30" t="s">
        <v>21</v>
      </c>
      <c r="D30">
        <v>1</v>
      </c>
      <c r="E30" t="s">
        <v>57</v>
      </c>
      <c r="F30" t="s">
        <v>33</v>
      </c>
      <c r="G30" s="1" t="s">
        <v>138</v>
      </c>
      <c r="H30" t="s">
        <v>58</v>
      </c>
      <c r="I30" t="s">
        <v>8556</v>
      </c>
      <c r="J30" t="s">
        <v>8748</v>
      </c>
      <c r="K30">
        <v>0.13</v>
      </c>
      <c r="L30">
        <v>0.13</v>
      </c>
      <c r="M30" t="s">
        <v>26</v>
      </c>
      <c r="N30" t="s">
        <v>84</v>
      </c>
      <c r="O30" t="s">
        <v>29</v>
      </c>
      <c r="P30" t="s">
        <v>29</v>
      </c>
      <c r="Q30" t="s">
        <v>29</v>
      </c>
      <c r="R30" t="s">
        <v>29</v>
      </c>
      <c r="S30" t="s">
        <v>29</v>
      </c>
      <c r="T30" t="s">
        <v>29</v>
      </c>
      <c r="U30" t="s">
        <v>29</v>
      </c>
      <c r="V30" t="s">
        <v>30</v>
      </c>
      <c r="W30" t="s">
        <v>31</v>
      </c>
    </row>
    <row r="31" spans="1:23">
      <c r="A31">
        <v>30</v>
      </c>
      <c r="B31" t="s">
        <v>20</v>
      </c>
      <c r="C31" t="s">
        <v>21</v>
      </c>
      <c r="D31">
        <v>1</v>
      </c>
      <c r="E31" t="s">
        <v>85</v>
      </c>
      <c r="F31" t="s">
        <v>76</v>
      </c>
      <c r="G31" s="1" t="s">
        <v>29</v>
      </c>
      <c r="H31" t="s">
        <v>29</v>
      </c>
      <c r="I31" t="s">
        <v>29</v>
      </c>
      <c r="J31" t="s">
        <v>29</v>
      </c>
      <c r="K31">
        <v>0.13</v>
      </c>
      <c r="L31">
        <v>0.13</v>
      </c>
      <c r="M31" t="s">
        <v>85</v>
      </c>
      <c r="N31" t="s">
        <v>29</v>
      </c>
      <c r="O31" t="s">
        <v>29</v>
      </c>
      <c r="P31" t="s">
        <v>29</v>
      </c>
      <c r="Q31" t="s">
        <v>29</v>
      </c>
      <c r="R31" t="s">
        <v>29</v>
      </c>
      <c r="S31" t="s">
        <v>29</v>
      </c>
      <c r="T31" t="s">
        <v>29</v>
      </c>
      <c r="U31" t="s">
        <v>29</v>
      </c>
      <c r="V31" t="s">
        <v>30</v>
      </c>
      <c r="W31" t="s">
        <v>31</v>
      </c>
    </row>
    <row r="32" spans="1:23">
      <c r="A32">
        <v>31</v>
      </c>
      <c r="B32" t="s">
        <v>20</v>
      </c>
      <c r="C32" t="s">
        <v>21</v>
      </c>
      <c r="D32">
        <v>1</v>
      </c>
      <c r="E32" t="s">
        <v>86</v>
      </c>
      <c r="F32" t="s">
        <v>33</v>
      </c>
      <c r="G32" s="1" t="s">
        <v>4895</v>
      </c>
      <c r="H32" t="s">
        <v>87</v>
      </c>
      <c r="I32" t="s">
        <v>4895</v>
      </c>
      <c r="J32" t="s">
        <v>8581</v>
      </c>
      <c r="K32">
        <v>0.1</v>
      </c>
      <c r="L32">
        <v>0.1</v>
      </c>
      <c r="M32" t="s">
        <v>26</v>
      </c>
      <c r="N32" t="s">
        <v>27</v>
      </c>
      <c r="O32" t="s">
        <v>29</v>
      </c>
      <c r="P32" t="s">
        <v>29</v>
      </c>
      <c r="Q32" t="s">
        <v>29</v>
      </c>
      <c r="R32" t="s">
        <v>29</v>
      </c>
      <c r="S32" t="s">
        <v>29</v>
      </c>
      <c r="T32" t="s">
        <v>29</v>
      </c>
      <c r="U32" t="s">
        <v>29</v>
      </c>
      <c r="V32" t="s">
        <v>30</v>
      </c>
      <c r="W32" t="s">
        <v>31</v>
      </c>
    </row>
    <row r="33" spans="1:23">
      <c r="A33">
        <v>32</v>
      </c>
      <c r="B33" t="s">
        <v>20</v>
      </c>
      <c r="C33" t="s">
        <v>21</v>
      </c>
      <c r="D33">
        <v>1</v>
      </c>
      <c r="E33" t="s">
        <v>88</v>
      </c>
      <c r="F33" t="s">
        <v>37</v>
      </c>
      <c r="G33" s="1" t="s">
        <v>38</v>
      </c>
      <c r="H33" t="s">
        <v>89</v>
      </c>
      <c r="I33" t="s">
        <v>8491</v>
      </c>
      <c r="J33" t="s">
        <v>89</v>
      </c>
      <c r="K33">
        <v>0.09</v>
      </c>
      <c r="L33">
        <v>0.09</v>
      </c>
      <c r="M33" t="s">
        <v>26</v>
      </c>
      <c r="N33" t="s">
        <v>28</v>
      </c>
      <c r="O33" t="s">
        <v>29</v>
      </c>
      <c r="P33" t="s">
        <v>29</v>
      </c>
      <c r="Q33" t="s">
        <v>29</v>
      </c>
      <c r="R33" t="s">
        <v>29</v>
      </c>
      <c r="S33" t="s">
        <v>29</v>
      </c>
      <c r="T33" t="s">
        <v>29</v>
      </c>
      <c r="U33" t="s">
        <v>29</v>
      </c>
      <c r="V33" t="s">
        <v>30</v>
      </c>
      <c r="W33" t="s">
        <v>31</v>
      </c>
    </row>
    <row r="34" spans="1:23">
      <c r="A34">
        <v>33</v>
      </c>
      <c r="B34" t="s">
        <v>20</v>
      </c>
      <c r="C34" t="s">
        <v>21</v>
      </c>
      <c r="D34">
        <v>1</v>
      </c>
      <c r="E34" t="s">
        <v>50</v>
      </c>
      <c r="F34" t="s">
        <v>51</v>
      </c>
      <c r="G34" s="1" t="s">
        <v>8488</v>
      </c>
      <c r="H34" t="s">
        <v>52</v>
      </c>
      <c r="I34" t="s">
        <v>8488</v>
      </c>
      <c r="J34" t="s">
        <v>52</v>
      </c>
      <c r="K34">
        <v>0.09</v>
      </c>
      <c r="L34">
        <v>0.09</v>
      </c>
      <c r="M34" t="s">
        <v>26</v>
      </c>
      <c r="N34" t="s">
        <v>56</v>
      </c>
      <c r="O34" t="s">
        <v>29</v>
      </c>
      <c r="P34" t="s">
        <v>29</v>
      </c>
      <c r="Q34" t="s">
        <v>29</v>
      </c>
      <c r="R34" t="s">
        <v>29</v>
      </c>
      <c r="S34" t="s">
        <v>29</v>
      </c>
      <c r="T34" t="s">
        <v>29</v>
      </c>
      <c r="U34" t="s">
        <v>29</v>
      </c>
      <c r="V34" t="s">
        <v>30</v>
      </c>
      <c r="W34" t="s">
        <v>31</v>
      </c>
    </row>
    <row r="35" spans="1:23">
      <c r="A35">
        <v>34</v>
      </c>
      <c r="B35" t="s">
        <v>20</v>
      </c>
      <c r="C35" t="s">
        <v>21</v>
      </c>
      <c r="D35">
        <v>1</v>
      </c>
      <c r="E35" t="s">
        <v>90</v>
      </c>
      <c r="F35" t="s">
        <v>91</v>
      </c>
      <c r="G35" s="1" t="s">
        <v>6033</v>
      </c>
      <c r="H35" t="s">
        <v>25</v>
      </c>
      <c r="I35" t="s">
        <v>6033</v>
      </c>
      <c r="J35" t="s">
        <v>98</v>
      </c>
      <c r="K35">
        <v>0.08</v>
      </c>
      <c r="L35">
        <v>0.08</v>
      </c>
      <c r="M35" t="s">
        <v>26</v>
      </c>
      <c r="N35" t="s">
        <v>28</v>
      </c>
      <c r="O35" t="s">
        <v>29</v>
      </c>
      <c r="P35" t="s">
        <v>29</v>
      </c>
      <c r="Q35" t="s">
        <v>29</v>
      </c>
      <c r="R35" t="s">
        <v>29</v>
      </c>
      <c r="S35" t="s">
        <v>29</v>
      </c>
      <c r="T35" t="s">
        <v>29</v>
      </c>
      <c r="U35" t="s">
        <v>29</v>
      </c>
      <c r="V35" t="s">
        <v>30</v>
      </c>
      <c r="W35" t="s">
        <v>31</v>
      </c>
    </row>
    <row r="36" spans="1:23">
      <c r="A36">
        <v>35</v>
      </c>
      <c r="B36" t="s">
        <v>20</v>
      </c>
      <c r="C36" t="s">
        <v>21</v>
      </c>
      <c r="D36">
        <v>1</v>
      </c>
      <c r="E36" t="s">
        <v>92</v>
      </c>
      <c r="F36" t="s">
        <v>93</v>
      </c>
      <c r="G36" s="1" t="s">
        <v>29</v>
      </c>
      <c r="H36" t="s">
        <v>29</v>
      </c>
      <c r="I36" t="s">
        <v>29</v>
      </c>
      <c r="J36" t="s">
        <v>29</v>
      </c>
      <c r="K36">
        <v>0.08</v>
      </c>
      <c r="L36">
        <v>0.08</v>
      </c>
      <c r="M36" t="s">
        <v>26</v>
      </c>
      <c r="N36" t="s">
        <v>29</v>
      </c>
      <c r="O36" t="s">
        <v>29</v>
      </c>
      <c r="P36" t="s">
        <v>29</v>
      </c>
      <c r="Q36" t="s">
        <v>29</v>
      </c>
      <c r="R36" t="s">
        <v>29</v>
      </c>
      <c r="S36" t="s">
        <v>29</v>
      </c>
      <c r="T36" t="s">
        <v>29</v>
      </c>
      <c r="U36" t="s">
        <v>29</v>
      </c>
      <c r="V36" t="s">
        <v>30</v>
      </c>
      <c r="W36" t="s">
        <v>31</v>
      </c>
    </row>
    <row r="37" spans="1:23">
      <c r="A37">
        <v>36</v>
      </c>
      <c r="B37" t="s">
        <v>20</v>
      </c>
      <c r="C37" t="s">
        <v>21</v>
      </c>
      <c r="D37">
        <v>1</v>
      </c>
      <c r="E37" t="s">
        <v>94</v>
      </c>
      <c r="F37" t="s">
        <v>43</v>
      </c>
      <c r="G37" s="1" t="s">
        <v>4606</v>
      </c>
      <c r="H37" t="s">
        <v>95</v>
      </c>
      <c r="I37" t="s">
        <v>580</v>
      </c>
      <c r="J37" t="s">
        <v>763</v>
      </c>
      <c r="K37">
        <v>0.08</v>
      </c>
      <c r="L37">
        <v>0.08</v>
      </c>
      <c r="M37" t="s">
        <v>26</v>
      </c>
      <c r="N37" t="s">
        <v>53</v>
      </c>
      <c r="O37" t="s">
        <v>29</v>
      </c>
      <c r="P37" t="s">
        <v>29</v>
      </c>
      <c r="Q37" t="s">
        <v>29</v>
      </c>
      <c r="R37" t="s">
        <v>29</v>
      </c>
      <c r="S37" t="s">
        <v>29</v>
      </c>
      <c r="T37" t="s">
        <v>29</v>
      </c>
      <c r="U37" t="s">
        <v>29</v>
      </c>
      <c r="V37" t="s">
        <v>30</v>
      </c>
      <c r="W37" t="s">
        <v>31</v>
      </c>
    </row>
    <row r="38" spans="1:23">
      <c r="A38">
        <v>37</v>
      </c>
      <c r="B38" t="s">
        <v>20</v>
      </c>
      <c r="C38" t="s">
        <v>21</v>
      </c>
      <c r="D38">
        <v>1</v>
      </c>
      <c r="E38" t="s">
        <v>50</v>
      </c>
      <c r="F38" t="s">
        <v>51</v>
      </c>
      <c r="G38" s="1" t="s">
        <v>8488</v>
      </c>
      <c r="H38" t="s">
        <v>52</v>
      </c>
      <c r="I38" t="s">
        <v>8488</v>
      </c>
      <c r="J38" t="s">
        <v>52</v>
      </c>
      <c r="K38">
        <v>0.08</v>
      </c>
      <c r="L38">
        <v>0.08</v>
      </c>
      <c r="M38" t="s">
        <v>26</v>
      </c>
      <c r="N38" t="s">
        <v>96</v>
      </c>
      <c r="O38" t="s">
        <v>29</v>
      </c>
      <c r="P38" t="s">
        <v>29</v>
      </c>
      <c r="Q38" t="s">
        <v>29</v>
      </c>
      <c r="R38" t="s">
        <v>29</v>
      </c>
      <c r="S38" t="s">
        <v>29</v>
      </c>
      <c r="T38" t="s">
        <v>29</v>
      </c>
      <c r="U38" t="s">
        <v>29</v>
      </c>
      <c r="V38" t="s">
        <v>30</v>
      </c>
      <c r="W38" t="s">
        <v>31</v>
      </c>
    </row>
    <row r="39" spans="1:23">
      <c r="A39">
        <v>38</v>
      </c>
      <c r="B39" t="s">
        <v>20</v>
      </c>
      <c r="C39" t="s">
        <v>21</v>
      </c>
      <c r="D39">
        <v>1</v>
      </c>
      <c r="E39" t="s">
        <v>42</v>
      </c>
      <c r="F39" t="s">
        <v>43</v>
      </c>
      <c r="G39" s="1" t="s">
        <v>1680</v>
      </c>
      <c r="H39" t="s">
        <v>44</v>
      </c>
      <c r="I39" t="s">
        <v>1680</v>
      </c>
      <c r="J39" t="s">
        <v>44</v>
      </c>
      <c r="K39">
        <v>0.06</v>
      </c>
      <c r="L39">
        <v>0.06</v>
      </c>
      <c r="M39" t="s">
        <v>26</v>
      </c>
      <c r="N39" t="s">
        <v>28</v>
      </c>
      <c r="O39" t="s">
        <v>29</v>
      </c>
      <c r="P39" t="s">
        <v>29</v>
      </c>
      <c r="Q39" t="s">
        <v>29</v>
      </c>
      <c r="R39" t="s">
        <v>29</v>
      </c>
      <c r="S39" t="s">
        <v>29</v>
      </c>
      <c r="T39" t="s">
        <v>29</v>
      </c>
      <c r="U39" t="s">
        <v>29</v>
      </c>
      <c r="V39" t="s">
        <v>30</v>
      </c>
      <c r="W39" t="s">
        <v>31</v>
      </c>
    </row>
    <row r="40" spans="1:23">
      <c r="A40">
        <v>39</v>
      </c>
      <c r="B40" t="s">
        <v>20</v>
      </c>
      <c r="C40" t="s">
        <v>21</v>
      </c>
      <c r="D40">
        <v>1</v>
      </c>
      <c r="E40" t="s">
        <v>97</v>
      </c>
      <c r="F40" t="s">
        <v>93</v>
      </c>
      <c r="G40" s="1" t="s">
        <v>29</v>
      </c>
      <c r="H40" s="1" t="s">
        <v>29</v>
      </c>
      <c r="I40" s="1" t="s">
        <v>29</v>
      </c>
      <c r="J40" s="1" t="s">
        <v>29</v>
      </c>
      <c r="K40">
        <v>0.06</v>
      </c>
      <c r="L40">
        <v>0.06</v>
      </c>
      <c r="M40" t="s">
        <v>26</v>
      </c>
      <c r="N40" t="s">
        <v>27</v>
      </c>
      <c r="O40" t="s">
        <v>29</v>
      </c>
      <c r="P40" t="s">
        <v>29</v>
      </c>
      <c r="Q40" t="s">
        <v>29</v>
      </c>
      <c r="R40" t="s">
        <v>29</v>
      </c>
      <c r="S40" t="s">
        <v>29</v>
      </c>
      <c r="T40" t="s">
        <v>29</v>
      </c>
      <c r="U40" t="s">
        <v>29</v>
      </c>
      <c r="V40" t="s">
        <v>30</v>
      </c>
      <c r="W40" t="s">
        <v>31</v>
      </c>
    </row>
    <row r="41" spans="1:23">
      <c r="A41">
        <v>40</v>
      </c>
      <c r="B41" t="s">
        <v>20</v>
      </c>
      <c r="C41" t="s">
        <v>21</v>
      </c>
      <c r="D41">
        <v>1</v>
      </c>
      <c r="E41" t="s">
        <v>40</v>
      </c>
      <c r="F41" t="s">
        <v>41</v>
      </c>
      <c r="G41" s="1" t="s">
        <v>6015</v>
      </c>
      <c r="H41" t="s">
        <v>45</v>
      </c>
      <c r="I41" t="s">
        <v>6015</v>
      </c>
      <c r="J41" t="s">
        <v>45</v>
      </c>
      <c r="K41">
        <v>0.05</v>
      </c>
      <c r="L41">
        <v>0.05</v>
      </c>
      <c r="M41" t="s">
        <v>26</v>
      </c>
      <c r="N41" t="s">
        <v>56</v>
      </c>
      <c r="O41" t="s">
        <v>29</v>
      </c>
      <c r="P41" t="s">
        <v>29</v>
      </c>
      <c r="Q41" t="s">
        <v>29</v>
      </c>
      <c r="R41" t="s">
        <v>29</v>
      </c>
      <c r="S41" t="s">
        <v>29</v>
      </c>
      <c r="T41" t="s">
        <v>29</v>
      </c>
      <c r="U41" t="s">
        <v>29</v>
      </c>
      <c r="V41" t="s">
        <v>30</v>
      </c>
      <c r="W41" t="s">
        <v>31</v>
      </c>
    </row>
    <row r="42" spans="1:23">
      <c r="A42">
        <v>41</v>
      </c>
      <c r="B42" t="s">
        <v>20</v>
      </c>
      <c r="C42" t="s">
        <v>21</v>
      </c>
      <c r="D42">
        <v>1</v>
      </c>
      <c r="E42" t="s">
        <v>99</v>
      </c>
      <c r="F42" t="s">
        <v>100</v>
      </c>
      <c r="G42" s="1" t="s">
        <v>1118</v>
      </c>
      <c r="H42" t="s">
        <v>101</v>
      </c>
      <c r="I42" t="s">
        <v>1118</v>
      </c>
      <c r="J42" t="s">
        <v>101</v>
      </c>
      <c r="K42">
        <v>0.03</v>
      </c>
      <c r="L42">
        <v>0.03</v>
      </c>
      <c r="M42" t="s">
        <v>26</v>
      </c>
      <c r="N42" t="s">
        <v>28</v>
      </c>
      <c r="O42" t="s">
        <v>29</v>
      </c>
      <c r="P42" t="s">
        <v>29</v>
      </c>
      <c r="Q42" t="s">
        <v>29</v>
      </c>
      <c r="R42" t="s">
        <v>29</v>
      </c>
      <c r="S42" t="s">
        <v>29</v>
      </c>
      <c r="T42" t="s">
        <v>29</v>
      </c>
      <c r="U42" t="s">
        <v>29</v>
      </c>
      <c r="V42" t="s">
        <v>30</v>
      </c>
      <c r="W42" t="s">
        <v>31</v>
      </c>
    </row>
    <row r="43" spans="1:23">
      <c r="A43">
        <v>42</v>
      </c>
      <c r="B43" t="s">
        <v>20</v>
      </c>
      <c r="C43" t="s">
        <v>21</v>
      </c>
      <c r="D43">
        <v>1</v>
      </c>
      <c r="E43" t="s">
        <v>102</v>
      </c>
      <c r="F43" t="s">
        <v>103</v>
      </c>
      <c r="G43" s="1" t="s">
        <v>3395</v>
      </c>
      <c r="H43" t="s">
        <v>104</v>
      </c>
      <c r="I43" t="s">
        <v>3395</v>
      </c>
      <c r="J43" t="s">
        <v>104</v>
      </c>
      <c r="K43">
        <v>0.03</v>
      </c>
      <c r="L43">
        <v>0.03</v>
      </c>
      <c r="M43" t="s">
        <v>26</v>
      </c>
      <c r="N43" t="s">
        <v>53</v>
      </c>
      <c r="O43" t="s">
        <v>29</v>
      </c>
      <c r="P43" t="s">
        <v>29</v>
      </c>
      <c r="Q43" t="s">
        <v>29</v>
      </c>
      <c r="R43" t="s">
        <v>29</v>
      </c>
      <c r="S43" t="s">
        <v>29</v>
      </c>
      <c r="T43" t="s">
        <v>29</v>
      </c>
      <c r="U43" t="s">
        <v>29</v>
      </c>
      <c r="V43" t="s">
        <v>30</v>
      </c>
      <c r="W43" t="s">
        <v>31</v>
      </c>
    </row>
    <row r="44" spans="1:23">
      <c r="A44">
        <v>43</v>
      </c>
      <c r="B44" t="s">
        <v>20</v>
      </c>
      <c r="C44" t="s">
        <v>21</v>
      </c>
      <c r="D44">
        <v>1</v>
      </c>
      <c r="E44" t="s">
        <v>105</v>
      </c>
      <c r="F44" t="s">
        <v>33</v>
      </c>
      <c r="G44" s="1" t="s">
        <v>4895</v>
      </c>
      <c r="H44" t="s">
        <v>106</v>
      </c>
      <c r="I44" t="s">
        <v>4895</v>
      </c>
      <c r="J44" t="s">
        <v>8843</v>
      </c>
      <c r="K44">
        <v>0.03</v>
      </c>
      <c r="L44">
        <v>0.03</v>
      </c>
      <c r="M44" t="s">
        <v>26</v>
      </c>
      <c r="N44" t="s">
        <v>27</v>
      </c>
      <c r="O44" t="s">
        <v>29</v>
      </c>
      <c r="P44" t="s">
        <v>29</v>
      </c>
      <c r="Q44" t="s">
        <v>29</v>
      </c>
      <c r="R44" t="s">
        <v>29</v>
      </c>
      <c r="S44" t="s">
        <v>29</v>
      </c>
      <c r="T44" t="s">
        <v>29</v>
      </c>
      <c r="U44" t="s">
        <v>29</v>
      </c>
      <c r="V44" t="s">
        <v>30</v>
      </c>
      <c r="W44" t="s">
        <v>31</v>
      </c>
    </row>
    <row r="45" spans="1:23">
      <c r="A45">
        <v>44</v>
      </c>
      <c r="B45" t="s">
        <v>20</v>
      </c>
      <c r="C45" t="s">
        <v>21</v>
      </c>
      <c r="D45">
        <v>1</v>
      </c>
      <c r="E45" t="s">
        <v>107</v>
      </c>
      <c r="F45" t="s">
        <v>108</v>
      </c>
      <c r="G45" s="1" t="s">
        <v>3156</v>
      </c>
      <c r="H45" t="s">
        <v>109</v>
      </c>
      <c r="I45" t="s">
        <v>6014</v>
      </c>
      <c r="J45" t="s">
        <v>109</v>
      </c>
      <c r="K45">
        <v>0.03</v>
      </c>
      <c r="L45">
        <v>0.03</v>
      </c>
      <c r="M45" t="s">
        <v>26</v>
      </c>
      <c r="N45" t="s">
        <v>27</v>
      </c>
      <c r="O45" t="s">
        <v>29</v>
      </c>
      <c r="P45" t="s">
        <v>29</v>
      </c>
      <c r="Q45" t="s">
        <v>29</v>
      </c>
      <c r="R45" t="s">
        <v>29</v>
      </c>
      <c r="S45" t="s">
        <v>29</v>
      </c>
      <c r="T45" t="s">
        <v>29</v>
      </c>
      <c r="U45" t="s">
        <v>29</v>
      </c>
      <c r="V45" t="s">
        <v>30</v>
      </c>
      <c r="W45" t="s">
        <v>31</v>
      </c>
    </row>
    <row r="46" spans="1:23">
      <c r="A46">
        <v>45</v>
      </c>
      <c r="B46" t="s">
        <v>20</v>
      </c>
      <c r="C46" t="s">
        <v>21</v>
      </c>
      <c r="D46">
        <v>1</v>
      </c>
      <c r="E46" t="s">
        <v>110</v>
      </c>
      <c r="F46" t="s">
        <v>33</v>
      </c>
      <c r="G46" s="1" t="s">
        <v>111</v>
      </c>
      <c r="H46" t="s">
        <v>29</v>
      </c>
      <c r="I46" t="s">
        <v>111</v>
      </c>
      <c r="J46" t="s">
        <v>29</v>
      </c>
      <c r="K46">
        <v>0.03</v>
      </c>
      <c r="L46">
        <v>0.03</v>
      </c>
      <c r="M46" t="s">
        <v>26</v>
      </c>
      <c r="N46" t="s">
        <v>27</v>
      </c>
      <c r="O46" t="s">
        <v>29</v>
      </c>
      <c r="P46" t="s">
        <v>29</v>
      </c>
      <c r="Q46" t="s">
        <v>29</v>
      </c>
      <c r="R46" t="s">
        <v>29</v>
      </c>
      <c r="S46" t="s">
        <v>29</v>
      </c>
      <c r="T46" t="s">
        <v>29</v>
      </c>
      <c r="U46" t="s">
        <v>29</v>
      </c>
      <c r="V46" t="s">
        <v>30</v>
      </c>
      <c r="W46" t="s">
        <v>31</v>
      </c>
    </row>
    <row r="47" spans="1:23">
      <c r="A47">
        <v>46</v>
      </c>
      <c r="B47" t="s">
        <v>20</v>
      </c>
      <c r="C47" t="s">
        <v>21</v>
      </c>
      <c r="D47">
        <v>1</v>
      </c>
      <c r="E47" t="s">
        <v>64</v>
      </c>
      <c r="F47" t="s">
        <v>43</v>
      </c>
      <c r="G47" s="1" t="s">
        <v>6034</v>
      </c>
      <c r="H47" t="s">
        <v>65</v>
      </c>
      <c r="I47" t="s">
        <v>6034</v>
      </c>
      <c r="J47" t="s">
        <v>65</v>
      </c>
      <c r="K47">
        <v>0.03</v>
      </c>
      <c r="L47">
        <v>0.03</v>
      </c>
      <c r="M47" t="s">
        <v>26</v>
      </c>
      <c r="N47" t="s">
        <v>112</v>
      </c>
      <c r="O47" t="s">
        <v>29</v>
      </c>
      <c r="P47" t="s">
        <v>29</v>
      </c>
      <c r="Q47" t="s">
        <v>29</v>
      </c>
      <c r="R47" t="s">
        <v>29</v>
      </c>
      <c r="S47" t="s">
        <v>29</v>
      </c>
      <c r="T47" t="s">
        <v>29</v>
      </c>
      <c r="U47" t="s">
        <v>29</v>
      </c>
      <c r="V47" t="s">
        <v>30</v>
      </c>
      <c r="W47" t="s">
        <v>31</v>
      </c>
    </row>
    <row r="48" spans="1:23">
      <c r="A48">
        <v>47</v>
      </c>
      <c r="B48" t="s">
        <v>20</v>
      </c>
      <c r="C48" t="s">
        <v>21</v>
      </c>
      <c r="D48">
        <v>1</v>
      </c>
      <c r="E48" t="s">
        <v>113</v>
      </c>
      <c r="F48" t="s">
        <v>114</v>
      </c>
      <c r="G48" s="1" t="s">
        <v>8492</v>
      </c>
      <c r="H48" t="s">
        <v>115</v>
      </c>
      <c r="I48" t="s">
        <v>8492</v>
      </c>
      <c r="J48" t="s">
        <v>115</v>
      </c>
      <c r="K48">
        <v>0.02</v>
      </c>
      <c r="L48">
        <v>0.02</v>
      </c>
      <c r="M48" t="s">
        <v>26</v>
      </c>
      <c r="N48" t="s">
        <v>27</v>
      </c>
      <c r="O48" t="s">
        <v>29</v>
      </c>
      <c r="P48" t="s">
        <v>29</v>
      </c>
      <c r="Q48" t="s">
        <v>29</v>
      </c>
      <c r="R48" t="s">
        <v>29</v>
      </c>
      <c r="S48" t="s">
        <v>29</v>
      </c>
      <c r="T48" t="s">
        <v>29</v>
      </c>
      <c r="U48" t="s">
        <v>29</v>
      </c>
      <c r="V48" t="s">
        <v>30</v>
      </c>
      <c r="W48" t="s">
        <v>31</v>
      </c>
    </row>
    <row r="49" spans="1:23">
      <c r="A49">
        <v>48</v>
      </c>
      <c r="B49" t="s">
        <v>20</v>
      </c>
      <c r="C49" t="s">
        <v>21</v>
      </c>
      <c r="D49">
        <v>1</v>
      </c>
      <c r="E49" t="s">
        <v>116</v>
      </c>
      <c r="F49" t="s">
        <v>93</v>
      </c>
      <c r="G49" s="1" t="s">
        <v>29</v>
      </c>
      <c r="H49" t="s">
        <v>29</v>
      </c>
      <c r="I49" t="s">
        <v>29</v>
      </c>
      <c r="J49" t="s">
        <v>29</v>
      </c>
      <c r="K49">
        <v>0.02</v>
      </c>
      <c r="L49">
        <v>0.02</v>
      </c>
      <c r="M49" t="s">
        <v>26</v>
      </c>
      <c r="N49" t="s">
        <v>56</v>
      </c>
      <c r="O49" t="s">
        <v>29</v>
      </c>
      <c r="P49" t="s">
        <v>29</v>
      </c>
      <c r="Q49" t="s">
        <v>29</v>
      </c>
      <c r="R49" t="s">
        <v>29</v>
      </c>
      <c r="S49" t="s">
        <v>29</v>
      </c>
      <c r="T49" t="s">
        <v>29</v>
      </c>
      <c r="U49" t="s">
        <v>29</v>
      </c>
      <c r="V49" t="s">
        <v>30</v>
      </c>
      <c r="W49" t="s">
        <v>31</v>
      </c>
    </row>
    <row r="50" spans="1:23">
      <c r="A50">
        <v>49</v>
      </c>
      <c r="B50" t="s">
        <v>20</v>
      </c>
      <c r="C50" t="s">
        <v>21</v>
      </c>
      <c r="D50">
        <v>1</v>
      </c>
      <c r="E50" t="s">
        <v>117</v>
      </c>
      <c r="F50" t="s">
        <v>67</v>
      </c>
      <c r="G50" s="1" t="s">
        <v>8489</v>
      </c>
      <c r="H50" t="s">
        <v>120</v>
      </c>
      <c r="I50" t="s">
        <v>8489</v>
      </c>
      <c r="J50" t="s">
        <v>120</v>
      </c>
      <c r="K50">
        <v>0.02</v>
      </c>
      <c r="L50">
        <v>0.02</v>
      </c>
      <c r="M50" t="s">
        <v>26</v>
      </c>
      <c r="N50" t="s">
        <v>56</v>
      </c>
      <c r="O50" t="s">
        <v>29</v>
      </c>
      <c r="P50" t="s">
        <v>29</v>
      </c>
      <c r="Q50" t="s">
        <v>29</v>
      </c>
      <c r="R50" t="s">
        <v>29</v>
      </c>
      <c r="S50" t="s">
        <v>29</v>
      </c>
      <c r="T50" t="s">
        <v>29</v>
      </c>
      <c r="U50" t="s">
        <v>29</v>
      </c>
      <c r="V50" t="s">
        <v>30</v>
      </c>
      <c r="W50" t="s">
        <v>31</v>
      </c>
    </row>
    <row r="51" spans="1:23">
      <c r="A51">
        <v>50</v>
      </c>
      <c r="B51" t="s">
        <v>20</v>
      </c>
      <c r="C51" t="s">
        <v>21</v>
      </c>
      <c r="D51">
        <v>1</v>
      </c>
      <c r="E51" t="s">
        <v>78</v>
      </c>
      <c r="F51" t="s">
        <v>79</v>
      </c>
      <c r="G51" s="1" t="s">
        <v>126</v>
      </c>
      <c r="H51" t="s">
        <v>80</v>
      </c>
      <c r="I51" t="s">
        <v>126</v>
      </c>
      <c r="J51" t="s">
        <v>8580</v>
      </c>
      <c r="K51">
        <v>0.02</v>
      </c>
      <c r="L51">
        <v>0.02</v>
      </c>
      <c r="M51" t="s">
        <v>26</v>
      </c>
      <c r="N51" t="s">
        <v>118</v>
      </c>
      <c r="O51" t="s">
        <v>29</v>
      </c>
      <c r="P51" t="s">
        <v>29</v>
      </c>
      <c r="Q51" t="s">
        <v>29</v>
      </c>
      <c r="R51" t="s">
        <v>29</v>
      </c>
      <c r="S51" t="s">
        <v>29</v>
      </c>
      <c r="T51" t="s">
        <v>29</v>
      </c>
      <c r="U51" t="s">
        <v>29</v>
      </c>
      <c r="V51" t="s">
        <v>30</v>
      </c>
      <c r="W51" t="s">
        <v>31</v>
      </c>
    </row>
    <row r="52" spans="1:23">
      <c r="A52">
        <v>51</v>
      </c>
      <c r="B52" t="s">
        <v>20</v>
      </c>
      <c r="C52" t="s">
        <v>21</v>
      </c>
      <c r="D52">
        <v>1</v>
      </c>
      <c r="E52" t="s">
        <v>42</v>
      </c>
      <c r="F52" t="s">
        <v>43</v>
      </c>
      <c r="G52" s="1" t="s">
        <v>1680</v>
      </c>
      <c r="H52" t="s">
        <v>44</v>
      </c>
      <c r="I52" t="s">
        <v>1680</v>
      </c>
      <c r="J52" t="s">
        <v>44</v>
      </c>
      <c r="K52">
        <v>0.02</v>
      </c>
      <c r="L52">
        <v>0.02</v>
      </c>
      <c r="M52" t="s">
        <v>26</v>
      </c>
      <c r="N52" t="s">
        <v>74</v>
      </c>
      <c r="O52" t="s">
        <v>29</v>
      </c>
      <c r="P52" t="s">
        <v>29</v>
      </c>
      <c r="Q52" t="s">
        <v>29</v>
      </c>
      <c r="R52" t="s">
        <v>29</v>
      </c>
      <c r="S52" t="s">
        <v>29</v>
      </c>
      <c r="T52" t="s">
        <v>29</v>
      </c>
      <c r="U52" t="s">
        <v>29</v>
      </c>
      <c r="V52" t="s">
        <v>30</v>
      </c>
      <c r="W52" t="s">
        <v>31</v>
      </c>
    </row>
    <row r="53" spans="1:23">
      <c r="A53">
        <v>52</v>
      </c>
      <c r="B53" t="s">
        <v>20</v>
      </c>
      <c r="C53" t="s">
        <v>21</v>
      </c>
      <c r="D53">
        <v>1</v>
      </c>
      <c r="E53" t="s">
        <v>86</v>
      </c>
      <c r="F53" t="s">
        <v>33</v>
      </c>
      <c r="G53" s="1" t="s">
        <v>4895</v>
      </c>
      <c r="H53" t="s">
        <v>87</v>
      </c>
      <c r="I53" t="s">
        <v>4895</v>
      </c>
      <c r="J53" t="s">
        <v>8581</v>
      </c>
      <c r="K53">
        <v>0.02</v>
      </c>
      <c r="L53">
        <v>0.02</v>
      </c>
      <c r="M53" t="s">
        <v>26</v>
      </c>
      <c r="N53" t="s">
        <v>28</v>
      </c>
      <c r="O53" t="s">
        <v>29</v>
      </c>
      <c r="P53" t="s">
        <v>29</v>
      </c>
      <c r="Q53" t="s">
        <v>29</v>
      </c>
      <c r="R53" t="s">
        <v>29</v>
      </c>
      <c r="S53" t="s">
        <v>29</v>
      </c>
      <c r="T53" t="s">
        <v>29</v>
      </c>
      <c r="U53" t="s">
        <v>29</v>
      </c>
      <c r="V53" t="s">
        <v>30</v>
      </c>
      <c r="W53" t="s">
        <v>31</v>
      </c>
    </row>
    <row r="54" spans="1:23">
      <c r="A54">
        <v>53</v>
      </c>
      <c r="B54" t="s">
        <v>20</v>
      </c>
      <c r="C54" t="s">
        <v>21</v>
      </c>
      <c r="D54">
        <v>1</v>
      </c>
      <c r="E54" t="s">
        <v>119</v>
      </c>
      <c r="F54" t="s">
        <v>76</v>
      </c>
      <c r="G54" s="1" t="s">
        <v>29</v>
      </c>
      <c r="H54" t="s">
        <v>29</v>
      </c>
      <c r="I54" t="s">
        <v>29</v>
      </c>
      <c r="J54" t="s">
        <v>29</v>
      </c>
      <c r="K54">
        <v>0.02</v>
      </c>
      <c r="L54">
        <v>0.02</v>
      </c>
      <c r="M54" t="s">
        <v>77</v>
      </c>
      <c r="N54" t="s">
        <v>29</v>
      </c>
      <c r="O54" t="s">
        <v>29</v>
      </c>
      <c r="P54" t="s">
        <v>29</v>
      </c>
      <c r="Q54" t="s">
        <v>29</v>
      </c>
      <c r="R54" t="s">
        <v>29</v>
      </c>
      <c r="S54" t="s">
        <v>29</v>
      </c>
      <c r="T54" t="s">
        <v>29</v>
      </c>
      <c r="U54" t="s">
        <v>29</v>
      </c>
      <c r="V54" t="s">
        <v>30</v>
      </c>
      <c r="W54" t="s">
        <v>31</v>
      </c>
    </row>
    <row r="55" spans="1:23">
      <c r="A55">
        <v>54</v>
      </c>
      <c r="B55" t="s">
        <v>20</v>
      </c>
      <c r="C55" t="s">
        <v>21</v>
      </c>
      <c r="D55">
        <v>1</v>
      </c>
      <c r="E55" t="s">
        <v>68</v>
      </c>
      <c r="F55" t="s">
        <v>67</v>
      </c>
      <c r="G55" s="1" t="s">
        <v>8489</v>
      </c>
      <c r="H55" t="s">
        <v>120</v>
      </c>
      <c r="I55" t="s">
        <v>8489</v>
      </c>
      <c r="J55" t="s">
        <v>120</v>
      </c>
      <c r="K55">
        <v>0.02</v>
      </c>
      <c r="L55">
        <v>0.02</v>
      </c>
      <c r="M55" t="s">
        <v>26</v>
      </c>
      <c r="N55" t="s">
        <v>56</v>
      </c>
      <c r="O55" t="s">
        <v>29</v>
      </c>
      <c r="P55" t="s">
        <v>29</v>
      </c>
      <c r="Q55" t="s">
        <v>29</v>
      </c>
      <c r="R55" t="s">
        <v>29</v>
      </c>
      <c r="S55" t="s">
        <v>29</v>
      </c>
      <c r="T55" t="s">
        <v>29</v>
      </c>
      <c r="U55" t="s">
        <v>29</v>
      </c>
      <c r="V55" t="s">
        <v>30</v>
      </c>
      <c r="W55" t="s">
        <v>31</v>
      </c>
    </row>
    <row r="56" spans="1:23">
      <c r="A56">
        <v>55</v>
      </c>
      <c r="B56" t="s">
        <v>20</v>
      </c>
      <c r="C56" t="s">
        <v>21</v>
      </c>
      <c r="D56">
        <v>1</v>
      </c>
      <c r="E56" t="s">
        <v>57</v>
      </c>
      <c r="F56" t="s">
        <v>33</v>
      </c>
      <c r="G56" s="1" t="s">
        <v>138</v>
      </c>
      <c r="H56" t="s">
        <v>58</v>
      </c>
      <c r="I56" t="s">
        <v>8556</v>
      </c>
      <c r="J56" t="s">
        <v>8748</v>
      </c>
      <c r="K56">
        <v>0.02</v>
      </c>
      <c r="L56">
        <v>0.02</v>
      </c>
      <c r="M56" t="s">
        <v>26</v>
      </c>
      <c r="N56" t="s">
        <v>121</v>
      </c>
      <c r="O56" t="s">
        <v>29</v>
      </c>
      <c r="P56" t="s">
        <v>29</v>
      </c>
      <c r="Q56" t="s">
        <v>29</v>
      </c>
      <c r="R56" t="s">
        <v>29</v>
      </c>
      <c r="S56" t="s">
        <v>29</v>
      </c>
      <c r="T56" t="s">
        <v>29</v>
      </c>
      <c r="U56" t="s">
        <v>29</v>
      </c>
      <c r="V56" t="s">
        <v>30</v>
      </c>
      <c r="W56" t="s">
        <v>31</v>
      </c>
    </row>
    <row r="57" spans="1:23">
      <c r="A57">
        <v>56</v>
      </c>
      <c r="B57" t="s">
        <v>20</v>
      </c>
      <c r="C57" t="s">
        <v>21</v>
      </c>
      <c r="D57">
        <v>1</v>
      </c>
      <c r="E57" t="s">
        <v>50</v>
      </c>
      <c r="F57" t="s">
        <v>51</v>
      </c>
      <c r="G57" s="1" t="s">
        <v>8488</v>
      </c>
      <c r="H57" t="s">
        <v>52</v>
      </c>
      <c r="I57" t="s">
        <v>8488</v>
      </c>
      <c r="J57" t="s">
        <v>52</v>
      </c>
      <c r="K57">
        <v>0.02</v>
      </c>
      <c r="L57">
        <v>0.02</v>
      </c>
      <c r="M57" t="s">
        <v>26</v>
      </c>
      <c r="N57" t="s">
        <v>112</v>
      </c>
      <c r="O57" t="s">
        <v>29</v>
      </c>
      <c r="P57" t="s">
        <v>29</v>
      </c>
      <c r="Q57" t="s">
        <v>29</v>
      </c>
      <c r="R57" t="s">
        <v>29</v>
      </c>
      <c r="S57" t="s">
        <v>29</v>
      </c>
      <c r="T57" t="s">
        <v>29</v>
      </c>
      <c r="U57" t="s">
        <v>29</v>
      </c>
      <c r="V57" t="s">
        <v>30</v>
      </c>
      <c r="W57" t="s">
        <v>31</v>
      </c>
    </row>
    <row r="58" spans="1:23">
      <c r="A58">
        <v>57</v>
      </c>
      <c r="B58" t="s">
        <v>20</v>
      </c>
      <c r="C58" t="s">
        <v>21</v>
      </c>
      <c r="D58">
        <v>1</v>
      </c>
      <c r="E58" t="s">
        <v>122</v>
      </c>
      <c r="F58" t="s">
        <v>33</v>
      </c>
      <c r="G58" s="1" t="s">
        <v>34</v>
      </c>
      <c r="H58" t="s">
        <v>123</v>
      </c>
      <c r="I58" t="s">
        <v>34</v>
      </c>
      <c r="J58" t="s">
        <v>35</v>
      </c>
      <c r="K58">
        <v>0.02</v>
      </c>
      <c r="L58">
        <v>0.02</v>
      </c>
      <c r="M58" t="s">
        <v>26</v>
      </c>
      <c r="N58" t="s">
        <v>63</v>
      </c>
      <c r="O58" t="s">
        <v>29</v>
      </c>
      <c r="P58" t="s">
        <v>29</v>
      </c>
      <c r="Q58" t="s">
        <v>29</v>
      </c>
      <c r="R58" t="s">
        <v>29</v>
      </c>
      <c r="S58" t="s">
        <v>29</v>
      </c>
      <c r="T58" t="s">
        <v>29</v>
      </c>
      <c r="U58" t="s">
        <v>29</v>
      </c>
      <c r="V58" t="s">
        <v>30</v>
      </c>
      <c r="W58" t="s">
        <v>31</v>
      </c>
    </row>
    <row r="59" spans="1:23">
      <c r="A59">
        <v>58</v>
      </c>
      <c r="B59" t="s">
        <v>20</v>
      </c>
      <c r="C59" t="s">
        <v>21</v>
      </c>
      <c r="D59">
        <v>1</v>
      </c>
      <c r="E59" t="s">
        <v>102</v>
      </c>
      <c r="F59" t="s">
        <v>103</v>
      </c>
      <c r="G59" s="1" t="s">
        <v>3395</v>
      </c>
      <c r="H59" t="s">
        <v>104</v>
      </c>
      <c r="I59" t="s">
        <v>3395</v>
      </c>
      <c r="J59" t="s">
        <v>104</v>
      </c>
      <c r="K59">
        <v>0.01</v>
      </c>
      <c r="L59">
        <v>0.01</v>
      </c>
      <c r="M59" t="s">
        <v>26</v>
      </c>
      <c r="N59" t="s">
        <v>74</v>
      </c>
      <c r="O59" t="s">
        <v>29</v>
      </c>
      <c r="P59" t="s">
        <v>29</v>
      </c>
      <c r="Q59" t="s">
        <v>29</v>
      </c>
      <c r="R59" t="s">
        <v>29</v>
      </c>
      <c r="S59" t="s">
        <v>29</v>
      </c>
      <c r="T59" t="s">
        <v>29</v>
      </c>
      <c r="U59" t="s">
        <v>29</v>
      </c>
      <c r="V59" t="s">
        <v>30</v>
      </c>
      <c r="W59" t="s">
        <v>31</v>
      </c>
    </row>
    <row r="60" spans="1:23">
      <c r="A60">
        <v>59</v>
      </c>
      <c r="B60" t="s">
        <v>20</v>
      </c>
      <c r="C60" t="s">
        <v>21</v>
      </c>
      <c r="D60">
        <v>1</v>
      </c>
      <c r="E60" t="s">
        <v>124</v>
      </c>
      <c r="F60" t="s">
        <v>41</v>
      </c>
      <c r="G60" s="1" t="s">
        <v>8493</v>
      </c>
      <c r="H60" t="s">
        <v>47</v>
      </c>
      <c r="I60" t="s">
        <v>6032</v>
      </c>
      <c r="J60" t="s">
        <v>47</v>
      </c>
      <c r="K60">
        <v>0.01</v>
      </c>
      <c r="L60">
        <v>0.01</v>
      </c>
      <c r="M60" t="s">
        <v>26</v>
      </c>
      <c r="N60" t="s">
        <v>56</v>
      </c>
      <c r="O60" t="s">
        <v>29</v>
      </c>
      <c r="P60" t="s">
        <v>29</v>
      </c>
      <c r="Q60" t="s">
        <v>29</v>
      </c>
      <c r="R60" t="s">
        <v>29</v>
      </c>
      <c r="S60" t="s">
        <v>29</v>
      </c>
      <c r="T60" t="s">
        <v>29</v>
      </c>
      <c r="U60" t="s">
        <v>29</v>
      </c>
      <c r="V60" t="s">
        <v>30</v>
      </c>
      <c r="W60" t="s">
        <v>31</v>
      </c>
    </row>
    <row r="61" spans="1:23">
      <c r="A61">
        <v>60</v>
      </c>
      <c r="B61" t="s">
        <v>20</v>
      </c>
      <c r="C61" t="s">
        <v>21</v>
      </c>
      <c r="D61">
        <v>1</v>
      </c>
      <c r="E61" t="s">
        <v>125</v>
      </c>
      <c r="F61" t="s">
        <v>79</v>
      </c>
      <c r="G61" s="1" t="s">
        <v>126</v>
      </c>
      <c r="H61" t="s">
        <v>29</v>
      </c>
      <c r="I61" t="s">
        <v>126</v>
      </c>
      <c r="J61" t="s">
        <v>29</v>
      </c>
      <c r="K61">
        <v>0.01</v>
      </c>
      <c r="L61">
        <v>0.01</v>
      </c>
      <c r="M61" t="s">
        <v>26</v>
      </c>
      <c r="N61" t="s">
        <v>118</v>
      </c>
      <c r="O61" t="s">
        <v>29</v>
      </c>
      <c r="P61" t="s">
        <v>29</v>
      </c>
      <c r="Q61" t="s">
        <v>29</v>
      </c>
      <c r="R61" t="s">
        <v>29</v>
      </c>
      <c r="S61" t="s">
        <v>29</v>
      </c>
      <c r="T61" t="s">
        <v>29</v>
      </c>
      <c r="U61" t="s">
        <v>29</v>
      </c>
      <c r="V61" t="s">
        <v>30</v>
      </c>
      <c r="W61" t="s">
        <v>31</v>
      </c>
    </row>
    <row r="62" spans="1:23">
      <c r="A62">
        <v>61</v>
      </c>
      <c r="B62" t="s">
        <v>20</v>
      </c>
      <c r="C62" t="s">
        <v>21</v>
      </c>
      <c r="D62">
        <v>1</v>
      </c>
      <c r="E62" t="s">
        <v>127</v>
      </c>
      <c r="F62" t="s">
        <v>37</v>
      </c>
      <c r="G62" s="1" t="s">
        <v>8494</v>
      </c>
      <c r="H62" t="s">
        <v>128</v>
      </c>
      <c r="I62" t="s">
        <v>8494</v>
      </c>
      <c r="J62" t="s">
        <v>128</v>
      </c>
      <c r="K62">
        <v>0.01</v>
      </c>
      <c r="L62">
        <v>0.01</v>
      </c>
      <c r="M62" t="s">
        <v>26</v>
      </c>
      <c r="N62" t="s">
        <v>28</v>
      </c>
      <c r="O62" t="s">
        <v>29</v>
      </c>
      <c r="P62" t="s">
        <v>29</v>
      </c>
      <c r="Q62" t="s">
        <v>29</v>
      </c>
      <c r="R62" t="s">
        <v>29</v>
      </c>
      <c r="S62" t="s">
        <v>29</v>
      </c>
      <c r="T62" t="s">
        <v>29</v>
      </c>
      <c r="U62" t="s">
        <v>29</v>
      </c>
      <c r="V62" t="s">
        <v>30</v>
      </c>
      <c r="W62" t="s">
        <v>31</v>
      </c>
    </row>
    <row r="63" spans="1:23">
      <c r="A63">
        <v>62</v>
      </c>
      <c r="B63" t="s">
        <v>20</v>
      </c>
      <c r="C63" t="s">
        <v>21</v>
      </c>
      <c r="D63">
        <v>1</v>
      </c>
      <c r="E63" t="s">
        <v>129</v>
      </c>
      <c r="F63" t="s">
        <v>93</v>
      </c>
      <c r="G63" s="1" t="s">
        <v>29</v>
      </c>
      <c r="H63" t="s">
        <v>29</v>
      </c>
      <c r="I63" t="s">
        <v>29</v>
      </c>
      <c r="J63" t="s">
        <v>29</v>
      </c>
      <c r="K63">
        <v>0.01</v>
      </c>
      <c r="L63">
        <v>0.01</v>
      </c>
      <c r="M63" t="s">
        <v>26</v>
      </c>
      <c r="N63" t="s">
        <v>59</v>
      </c>
      <c r="O63" t="s">
        <v>29</v>
      </c>
      <c r="P63" t="s">
        <v>29</v>
      </c>
      <c r="Q63" t="s">
        <v>29</v>
      </c>
      <c r="R63" t="s">
        <v>29</v>
      </c>
      <c r="S63" t="s">
        <v>29</v>
      </c>
      <c r="T63" t="s">
        <v>29</v>
      </c>
      <c r="U63" t="s">
        <v>29</v>
      </c>
      <c r="V63" t="s">
        <v>30</v>
      </c>
      <c r="W63" t="s">
        <v>31</v>
      </c>
    </row>
    <row r="64" spans="1:23">
      <c r="A64">
        <v>63</v>
      </c>
      <c r="B64" t="s">
        <v>20</v>
      </c>
      <c r="C64" t="s">
        <v>21</v>
      </c>
      <c r="D64">
        <v>1</v>
      </c>
      <c r="E64" t="s">
        <v>130</v>
      </c>
      <c r="F64" t="s">
        <v>33</v>
      </c>
      <c r="G64" s="1" t="s">
        <v>8495</v>
      </c>
      <c r="H64" t="s">
        <v>131</v>
      </c>
      <c r="I64" t="s">
        <v>8495</v>
      </c>
      <c r="J64" t="s">
        <v>8582</v>
      </c>
      <c r="K64">
        <v>0.01</v>
      </c>
      <c r="L64">
        <v>0.01</v>
      </c>
      <c r="M64" t="s">
        <v>26</v>
      </c>
      <c r="N64" t="s">
        <v>27</v>
      </c>
      <c r="O64" t="s">
        <v>29</v>
      </c>
      <c r="P64" t="s">
        <v>29</v>
      </c>
      <c r="Q64" t="s">
        <v>29</v>
      </c>
      <c r="R64" t="s">
        <v>29</v>
      </c>
      <c r="S64" t="s">
        <v>29</v>
      </c>
      <c r="T64" t="s">
        <v>29</v>
      </c>
      <c r="U64" t="s">
        <v>29</v>
      </c>
      <c r="V64" t="s">
        <v>30</v>
      </c>
      <c r="W64" t="s">
        <v>31</v>
      </c>
    </row>
    <row r="65" spans="1:23">
      <c r="A65">
        <v>64</v>
      </c>
      <c r="B65" t="s">
        <v>20</v>
      </c>
      <c r="C65" t="s">
        <v>21</v>
      </c>
      <c r="D65">
        <v>1</v>
      </c>
      <c r="E65" t="s">
        <v>105</v>
      </c>
      <c r="F65" t="s">
        <v>33</v>
      </c>
      <c r="G65" s="1" t="s">
        <v>4895</v>
      </c>
      <c r="H65" t="s">
        <v>106</v>
      </c>
      <c r="I65" t="s">
        <v>4895</v>
      </c>
      <c r="J65" t="s">
        <v>8843</v>
      </c>
      <c r="K65">
        <v>0.01</v>
      </c>
      <c r="L65">
        <v>0.01</v>
      </c>
      <c r="M65" t="s">
        <v>26</v>
      </c>
      <c r="N65" t="s">
        <v>53</v>
      </c>
      <c r="O65" t="s">
        <v>29</v>
      </c>
      <c r="P65" t="s">
        <v>29</v>
      </c>
      <c r="Q65" t="s">
        <v>29</v>
      </c>
      <c r="R65" t="s">
        <v>29</v>
      </c>
      <c r="S65" t="s">
        <v>29</v>
      </c>
      <c r="T65" t="s">
        <v>29</v>
      </c>
      <c r="U65" t="s">
        <v>29</v>
      </c>
      <c r="V65" t="s">
        <v>30</v>
      </c>
      <c r="W65" t="s">
        <v>31</v>
      </c>
    </row>
    <row r="66" spans="1:23">
      <c r="A66">
        <v>65</v>
      </c>
      <c r="B66" t="s">
        <v>20</v>
      </c>
      <c r="C66" t="s">
        <v>21</v>
      </c>
      <c r="D66">
        <v>1</v>
      </c>
      <c r="E66" t="s">
        <v>110</v>
      </c>
      <c r="F66" t="s">
        <v>33</v>
      </c>
      <c r="G66" s="1" t="s">
        <v>111</v>
      </c>
      <c r="H66" t="s">
        <v>29</v>
      </c>
      <c r="I66" t="s">
        <v>6028</v>
      </c>
      <c r="J66" t="s">
        <v>29</v>
      </c>
      <c r="K66">
        <v>0.01</v>
      </c>
      <c r="L66">
        <v>0.01</v>
      </c>
      <c r="M66" t="s">
        <v>26</v>
      </c>
      <c r="N66" t="s">
        <v>63</v>
      </c>
      <c r="O66" t="s">
        <v>29</v>
      </c>
      <c r="P66" t="s">
        <v>29</v>
      </c>
      <c r="Q66" t="s">
        <v>29</v>
      </c>
      <c r="R66" t="s">
        <v>29</v>
      </c>
      <c r="S66" t="s">
        <v>29</v>
      </c>
      <c r="T66" t="s">
        <v>29</v>
      </c>
      <c r="U66" t="s">
        <v>29</v>
      </c>
      <c r="V66" t="s">
        <v>30</v>
      </c>
      <c r="W66" t="s">
        <v>31</v>
      </c>
    </row>
    <row r="67" spans="1:23">
      <c r="A67">
        <v>66</v>
      </c>
      <c r="B67" t="s">
        <v>20</v>
      </c>
      <c r="C67" t="s">
        <v>21</v>
      </c>
      <c r="D67">
        <v>1</v>
      </c>
      <c r="E67" t="s">
        <v>99</v>
      </c>
      <c r="F67" t="s">
        <v>100</v>
      </c>
      <c r="G67" s="1" t="s">
        <v>1118</v>
      </c>
      <c r="H67" t="s">
        <v>101</v>
      </c>
      <c r="I67" t="s">
        <v>1118</v>
      </c>
      <c r="J67" t="s">
        <v>101</v>
      </c>
      <c r="K67">
        <v>0.01</v>
      </c>
      <c r="L67">
        <v>0.01</v>
      </c>
      <c r="M67" t="s">
        <v>26</v>
      </c>
      <c r="N67" t="s">
        <v>27</v>
      </c>
      <c r="O67" t="s">
        <v>29</v>
      </c>
      <c r="P67" t="s">
        <v>29</v>
      </c>
      <c r="Q67" t="s">
        <v>29</v>
      </c>
      <c r="R67" t="s">
        <v>29</v>
      </c>
      <c r="S67" t="s">
        <v>29</v>
      </c>
      <c r="T67" t="s">
        <v>29</v>
      </c>
      <c r="U67" t="s">
        <v>29</v>
      </c>
      <c r="V67" t="s">
        <v>30</v>
      </c>
      <c r="W67" t="s">
        <v>31</v>
      </c>
    </row>
    <row r="68" spans="1:23">
      <c r="A68">
        <v>67</v>
      </c>
      <c r="B68" t="s">
        <v>20</v>
      </c>
      <c r="C68" t="s">
        <v>21</v>
      </c>
      <c r="D68">
        <v>1</v>
      </c>
      <c r="E68" t="s">
        <v>102</v>
      </c>
      <c r="F68" t="s">
        <v>103</v>
      </c>
      <c r="G68" s="1" t="s">
        <v>3395</v>
      </c>
      <c r="H68" t="s">
        <v>104</v>
      </c>
      <c r="I68" t="s">
        <v>3395</v>
      </c>
      <c r="J68" t="s">
        <v>104</v>
      </c>
      <c r="K68">
        <v>0.01</v>
      </c>
      <c r="L68">
        <v>0.01</v>
      </c>
      <c r="M68" t="s">
        <v>26</v>
      </c>
      <c r="N68" t="s">
        <v>96</v>
      </c>
      <c r="O68" t="s">
        <v>29</v>
      </c>
      <c r="P68" t="s">
        <v>29</v>
      </c>
      <c r="Q68" t="s">
        <v>29</v>
      </c>
      <c r="R68" t="s">
        <v>29</v>
      </c>
      <c r="S68" t="s">
        <v>29</v>
      </c>
      <c r="T68" t="s">
        <v>29</v>
      </c>
      <c r="U68" t="s">
        <v>29</v>
      </c>
      <c r="V68" t="s">
        <v>30</v>
      </c>
      <c r="W68" t="s">
        <v>31</v>
      </c>
    </row>
    <row r="69" spans="1:23">
      <c r="A69">
        <v>68</v>
      </c>
      <c r="B69" t="s">
        <v>20</v>
      </c>
      <c r="C69" t="s">
        <v>21</v>
      </c>
      <c r="D69">
        <v>1</v>
      </c>
      <c r="E69" t="s">
        <v>122</v>
      </c>
      <c r="F69" t="s">
        <v>33</v>
      </c>
      <c r="G69" s="1" t="s">
        <v>34</v>
      </c>
      <c r="H69" t="s">
        <v>123</v>
      </c>
      <c r="I69" t="s">
        <v>34</v>
      </c>
      <c r="J69" t="s">
        <v>35</v>
      </c>
      <c r="K69">
        <v>0.01</v>
      </c>
      <c r="L69">
        <v>0.01</v>
      </c>
      <c r="M69" t="s">
        <v>26</v>
      </c>
      <c r="N69" t="s">
        <v>28</v>
      </c>
      <c r="O69" t="s">
        <v>29</v>
      </c>
      <c r="P69" t="s">
        <v>29</v>
      </c>
      <c r="Q69" t="s">
        <v>29</v>
      </c>
      <c r="R69" t="s">
        <v>29</v>
      </c>
      <c r="S69" t="s">
        <v>29</v>
      </c>
      <c r="T69" t="s">
        <v>29</v>
      </c>
      <c r="U69" t="s">
        <v>29</v>
      </c>
      <c r="V69" t="s">
        <v>30</v>
      </c>
      <c r="W69" t="s">
        <v>31</v>
      </c>
    </row>
    <row r="70" spans="1:23">
      <c r="A70">
        <v>69</v>
      </c>
      <c r="B70" t="s">
        <v>20</v>
      </c>
      <c r="C70" t="s">
        <v>21</v>
      </c>
      <c r="D70">
        <v>1</v>
      </c>
      <c r="E70" t="s">
        <v>105</v>
      </c>
      <c r="F70" t="s">
        <v>33</v>
      </c>
      <c r="G70" s="1" t="s">
        <v>4895</v>
      </c>
      <c r="H70" t="s">
        <v>106</v>
      </c>
      <c r="I70" t="s">
        <v>4895</v>
      </c>
      <c r="J70" t="s">
        <v>8843</v>
      </c>
      <c r="K70">
        <v>0.01</v>
      </c>
      <c r="L70">
        <v>0.01</v>
      </c>
      <c r="M70" t="s">
        <v>26</v>
      </c>
      <c r="N70" t="s">
        <v>56</v>
      </c>
      <c r="O70" t="s">
        <v>29</v>
      </c>
      <c r="P70" t="s">
        <v>29</v>
      </c>
      <c r="Q70" t="s">
        <v>29</v>
      </c>
      <c r="R70" t="s">
        <v>29</v>
      </c>
      <c r="S70" t="s">
        <v>29</v>
      </c>
      <c r="T70" t="s">
        <v>29</v>
      </c>
      <c r="U70" t="s">
        <v>29</v>
      </c>
      <c r="V70" t="s">
        <v>30</v>
      </c>
      <c r="W70" t="s">
        <v>31</v>
      </c>
    </row>
    <row r="71" spans="1:23">
      <c r="A71">
        <v>70</v>
      </c>
      <c r="B71" t="s">
        <v>20</v>
      </c>
      <c r="C71" t="s">
        <v>21</v>
      </c>
      <c r="D71">
        <v>1</v>
      </c>
      <c r="E71" t="s">
        <v>122</v>
      </c>
      <c r="F71" t="s">
        <v>33</v>
      </c>
      <c r="G71" s="1" t="s">
        <v>34</v>
      </c>
      <c r="H71" t="s">
        <v>123</v>
      </c>
      <c r="I71" t="s">
        <v>34</v>
      </c>
      <c r="J71" t="s">
        <v>35</v>
      </c>
      <c r="K71">
        <v>0.01</v>
      </c>
      <c r="L71">
        <v>0.01</v>
      </c>
      <c r="M71" t="s">
        <v>26</v>
      </c>
      <c r="N71" t="s">
        <v>27</v>
      </c>
      <c r="O71" t="s">
        <v>29</v>
      </c>
      <c r="P71" t="s">
        <v>29</v>
      </c>
      <c r="Q71" t="s">
        <v>29</v>
      </c>
      <c r="R71" t="s">
        <v>29</v>
      </c>
      <c r="S71" t="s">
        <v>29</v>
      </c>
      <c r="T71" t="s">
        <v>29</v>
      </c>
      <c r="U71" t="s">
        <v>29</v>
      </c>
      <c r="V71" t="s">
        <v>30</v>
      </c>
      <c r="W71" t="s">
        <v>31</v>
      </c>
    </row>
    <row r="72" spans="1:23">
      <c r="A72">
        <v>71</v>
      </c>
      <c r="B72" t="s">
        <v>20</v>
      </c>
      <c r="C72" t="s">
        <v>21</v>
      </c>
      <c r="D72">
        <v>1</v>
      </c>
      <c r="E72" t="s">
        <v>132</v>
      </c>
      <c r="F72" t="s">
        <v>41</v>
      </c>
      <c r="G72" s="1" t="s">
        <v>8496</v>
      </c>
      <c r="H72" t="s">
        <v>133</v>
      </c>
      <c r="I72" t="s">
        <v>8496</v>
      </c>
      <c r="J72" t="s">
        <v>133</v>
      </c>
      <c r="K72">
        <v>0.01</v>
      </c>
      <c r="L72">
        <v>0.01</v>
      </c>
      <c r="M72" t="s">
        <v>26</v>
      </c>
      <c r="N72" t="s">
        <v>27</v>
      </c>
      <c r="O72" t="s">
        <v>29</v>
      </c>
      <c r="P72" t="s">
        <v>29</v>
      </c>
      <c r="Q72" t="s">
        <v>29</v>
      </c>
      <c r="R72" t="s">
        <v>29</v>
      </c>
      <c r="S72" t="s">
        <v>29</v>
      </c>
      <c r="T72" t="s">
        <v>29</v>
      </c>
      <c r="U72" t="s">
        <v>29</v>
      </c>
      <c r="V72" t="s">
        <v>30</v>
      </c>
      <c r="W72" t="s">
        <v>31</v>
      </c>
    </row>
    <row r="73" spans="1:23">
      <c r="A73">
        <v>72</v>
      </c>
      <c r="B73" t="s">
        <v>20</v>
      </c>
      <c r="C73" t="s">
        <v>21</v>
      </c>
      <c r="D73">
        <v>1</v>
      </c>
      <c r="E73" t="s">
        <v>94</v>
      </c>
      <c r="F73" t="s">
        <v>43</v>
      </c>
      <c r="G73" s="1" t="s">
        <v>4606</v>
      </c>
      <c r="H73" t="s">
        <v>95</v>
      </c>
      <c r="I73" t="s">
        <v>580</v>
      </c>
      <c r="J73" t="s">
        <v>763</v>
      </c>
      <c r="K73">
        <v>0.01</v>
      </c>
      <c r="L73">
        <v>0.01</v>
      </c>
      <c r="M73" t="s">
        <v>26</v>
      </c>
      <c r="N73" t="s">
        <v>96</v>
      </c>
      <c r="O73" t="s">
        <v>29</v>
      </c>
      <c r="P73" t="s">
        <v>29</v>
      </c>
      <c r="Q73" t="s">
        <v>29</v>
      </c>
      <c r="R73" t="s">
        <v>29</v>
      </c>
      <c r="S73" t="s">
        <v>29</v>
      </c>
      <c r="T73" t="s">
        <v>29</v>
      </c>
      <c r="U73" t="s">
        <v>29</v>
      </c>
      <c r="V73" t="s">
        <v>30</v>
      </c>
      <c r="W73" t="s">
        <v>31</v>
      </c>
    </row>
    <row r="74" spans="1:23">
      <c r="A74">
        <v>73</v>
      </c>
      <c r="B74" t="s">
        <v>20</v>
      </c>
      <c r="C74" t="s">
        <v>21</v>
      </c>
      <c r="D74">
        <v>1</v>
      </c>
      <c r="E74" t="s">
        <v>105</v>
      </c>
      <c r="F74" t="s">
        <v>33</v>
      </c>
      <c r="G74" s="1" t="s">
        <v>4895</v>
      </c>
      <c r="H74" t="s">
        <v>106</v>
      </c>
      <c r="I74" t="s">
        <v>4895</v>
      </c>
      <c r="J74" t="s">
        <v>8843</v>
      </c>
      <c r="K74">
        <v>0.01</v>
      </c>
      <c r="L74">
        <v>0.01</v>
      </c>
      <c r="M74" t="s">
        <v>26</v>
      </c>
      <c r="N74" t="s">
        <v>28</v>
      </c>
      <c r="O74" t="s">
        <v>29</v>
      </c>
      <c r="P74" t="s">
        <v>29</v>
      </c>
      <c r="Q74" t="s">
        <v>29</v>
      </c>
      <c r="R74" t="s">
        <v>29</v>
      </c>
      <c r="S74" t="s">
        <v>29</v>
      </c>
      <c r="T74" t="s">
        <v>29</v>
      </c>
      <c r="U74" t="s">
        <v>29</v>
      </c>
      <c r="V74" t="s">
        <v>30</v>
      </c>
      <c r="W74" t="s">
        <v>31</v>
      </c>
    </row>
    <row r="75" spans="1:23">
      <c r="A75">
        <v>74</v>
      </c>
      <c r="B75" t="s">
        <v>20</v>
      </c>
      <c r="C75" t="s">
        <v>21</v>
      </c>
      <c r="D75">
        <v>1</v>
      </c>
      <c r="E75" t="s">
        <v>134</v>
      </c>
      <c r="F75" t="s">
        <v>93</v>
      </c>
      <c r="G75" s="1" t="s">
        <v>29</v>
      </c>
      <c r="H75" t="s">
        <v>29</v>
      </c>
      <c r="I75" t="s">
        <v>29</v>
      </c>
      <c r="J75" t="s">
        <v>29</v>
      </c>
      <c r="K75">
        <v>0.01</v>
      </c>
      <c r="L75">
        <v>0.01</v>
      </c>
      <c r="M75" t="s">
        <v>26</v>
      </c>
      <c r="N75" t="s">
        <v>53</v>
      </c>
      <c r="O75" t="s">
        <v>29</v>
      </c>
      <c r="P75" t="s">
        <v>29</v>
      </c>
      <c r="Q75" t="s">
        <v>29</v>
      </c>
      <c r="R75" t="s">
        <v>29</v>
      </c>
      <c r="S75" t="s">
        <v>29</v>
      </c>
      <c r="T75" t="s">
        <v>29</v>
      </c>
      <c r="U75" t="s">
        <v>29</v>
      </c>
      <c r="V75" t="s">
        <v>30</v>
      </c>
      <c r="W75" t="s">
        <v>31</v>
      </c>
    </row>
    <row r="76" spans="1:23">
      <c r="A76">
        <v>75</v>
      </c>
      <c r="B76" t="s">
        <v>20</v>
      </c>
      <c r="C76" t="s">
        <v>21</v>
      </c>
      <c r="D76">
        <v>1</v>
      </c>
      <c r="E76" t="s">
        <v>8941</v>
      </c>
      <c r="F76" t="s">
        <v>136</v>
      </c>
      <c r="G76" s="1" t="s">
        <v>29</v>
      </c>
      <c r="H76" t="s">
        <v>29</v>
      </c>
      <c r="I76" t="s">
        <v>29</v>
      </c>
      <c r="J76" t="s">
        <v>29</v>
      </c>
      <c r="K76">
        <v>0.7</v>
      </c>
      <c r="L76">
        <v>0.7</v>
      </c>
      <c r="M76" t="s">
        <v>136</v>
      </c>
      <c r="N76" t="s">
        <v>29</v>
      </c>
      <c r="O76" t="s">
        <v>29</v>
      </c>
      <c r="P76" t="s">
        <v>29</v>
      </c>
      <c r="Q76" t="s">
        <v>29</v>
      </c>
      <c r="R76" t="s">
        <v>29</v>
      </c>
      <c r="S76" t="s">
        <v>29</v>
      </c>
      <c r="T76" t="s">
        <v>29</v>
      </c>
      <c r="U76" t="s">
        <v>29</v>
      </c>
      <c r="V76" t="s">
        <v>30</v>
      </c>
      <c r="W76" t="s">
        <v>31</v>
      </c>
    </row>
    <row r="77" spans="1:23">
      <c r="A77">
        <v>76</v>
      </c>
      <c r="B77" t="s">
        <v>20</v>
      </c>
      <c r="C77" t="s">
        <v>21</v>
      </c>
      <c r="D77">
        <v>2</v>
      </c>
      <c r="E77" t="s">
        <v>22</v>
      </c>
      <c r="F77" t="s">
        <v>23</v>
      </c>
      <c r="G77" s="1" t="s">
        <v>24</v>
      </c>
      <c r="H77" t="s">
        <v>25</v>
      </c>
      <c r="I77" t="s">
        <v>24</v>
      </c>
      <c r="J77" t="s">
        <v>25</v>
      </c>
      <c r="K77">
        <v>34.49</v>
      </c>
      <c r="L77">
        <v>33.606158039999997</v>
      </c>
      <c r="M77" t="s">
        <v>26</v>
      </c>
      <c r="N77" t="s">
        <v>27</v>
      </c>
      <c r="O77" t="s">
        <v>28</v>
      </c>
      <c r="P77" t="s">
        <v>29</v>
      </c>
      <c r="Q77" t="s">
        <v>29</v>
      </c>
      <c r="R77" t="s">
        <v>29</v>
      </c>
      <c r="S77" t="s">
        <v>29</v>
      </c>
      <c r="T77" t="s">
        <v>29</v>
      </c>
      <c r="U77" t="s">
        <v>29</v>
      </c>
      <c r="V77" t="s">
        <v>137</v>
      </c>
      <c r="W77" t="s">
        <v>31</v>
      </c>
    </row>
    <row r="78" spans="1:23">
      <c r="A78">
        <v>77</v>
      </c>
      <c r="B78" t="s">
        <v>20</v>
      </c>
      <c r="C78" t="s">
        <v>21</v>
      </c>
      <c r="D78">
        <v>2</v>
      </c>
      <c r="E78" t="s">
        <v>32</v>
      </c>
      <c r="F78" t="s">
        <v>33</v>
      </c>
      <c r="G78" s="1" t="s">
        <v>34</v>
      </c>
      <c r="H78" t="s">
        <v>35</v>
      </c>
      <c r="I78" t="s">
        <v>34</v>
      </c>
      <c r="J78" t="s">
        <v>35</v>
      </c>
      <c r="K78">
        <v>13.82</v>
      </c>
      <c r="L78">
        <v>13.465848190000001</v>
      </c>
      <c r="M78" t="s">
        <v>26</v>
      </c>
      <c r="N78" t="s">
        <v>27</v>
      </c>
      <c r="O78" t="s">
        <v>29</v>
      </c>
      <c r="P78" t="s">
        <v>29</v>
      </c>
      <c r="Q78" t="s">
        <v>29</v>
      </c>
      <c r="R78" t="s">
        <v>29</v>
      </c>
      <c r="S78" t="s">
        <v>29</v>
      </c>
      <c r="T78" t="s">
        <v>29</v>
      </c>
      <c r="U78" t="s">
        <v>29</v>
      </c>
      <c r="V78" t="s">
        <v>137</v>
      </c>
      <c r="W78" t="s">
        <v>31</v>
      </c>
    </row>
    <row r="79" spans="1:23">
      <c r="A79">
        <v>78</v>
      </c>
      <c r="B79" t="s">
        <v>20</v>
      </c>
      <c r="C79" t="s">
        <v>21</v>
      </c>
      <c r="D79">
        <v>2</v>
      </c>
      <c r="E79" t="s">
        <v>32</v>
      </c>
      <c r="F79" t="s">
        <v>33</v>
      </c>
      <c r="G79" s="1" t="s">
        <v>34</v>
      </c>
      <c r="H79" t="s">
        <v>35</v>
      </c>
      <c r="I79" t="s">
        <v>34</v>
      </c>
      <c r="J79" t="s">
        <v>35</v>
      </c>
      <c r="K79">
        <v>3.7</v>
      </c>
      <c r="L79">
        <v>3.6051836690000001</v>
      </c>
      <c r="M79" t="s">
        <v>26</v>
      </c>
      <c r="N79" t="s">
        <v>28</v>
      </c>
      <c r="O79" t="s">
        <v>29</v>
      </c>
      <c r="P79" t="s">
        <v>29</v>
      </c>
      <c r="Q79" t="s">
        <v>29</v>
      </c>
      <c r="R79" t="s">
        <v>29</v>
      </c>
      <c r="S79" t="s">
        <v>29</v>
      </c>
      <c r="T79" t="s">
        <v>29</v>
      </c>
      <c r="U79" t="s">
        <v>29</v>
      </c>
      <c r="V79" t="s">
        <v>137</v>
      </c>
      <c r="W79" t="s">
        <v>31</v>
      </c>
    </row>
    <row r="80" spans="1:23">
      <c r="A80">
        <v>79</v>
      </c>
      <c r="B80" t="s">
        <v>20</v>
      </c>
      <c r="C80" t="s">
        <v>21</v>
      </c>
      <c r="D80">
        <v>2</v>
      </c>
      <c r="E80" t="s">
        <v>36</v>
      </c>
      <c r="F80" t="s">
        <v>37</v>
      </c>
      <c r="G80" s="1" t="s">
        <v>38</v>
      </c>
      <c r="H80" t="s">
        <v>39</v>
      </c>
      <c r="I80" t="s">
        <v>8487</v>
      </c>
      <c r="J80" t="s">
        <v>39</v>
      </c>
      <c r="K80">
        <v>23.51</v>
      </c>
      <c r="L80">
        <v>22.907531909999999</v>
      </c>
      <c r="M80" t="s">
        <v>26</v>
      </c>
      <c r="N80" t="s">
        <v>28</v>
      </c>
      <c r="O80" t="s">
        <v>29</v>
      </c>
      <c r="P80" t="s">
        <v>29</v>
      </c>
      <c r="Q80" t="s">
        <v>29</v>
      </c>
      <c r="R80" t="s">
        <v>29</v>
      </c>
      <c r="S80" t="s">
        <v>29</v>
      </c>
      <c r="T80" t="s">
        <v>29</v>
      </c>
      <c r="U80" t="s">
        <v>29</v>
      </c>
      <c r="V80" t="s">
        <v>137</v>
      </c>
      <c r="W80" t="s">
        <v>31</v>
      </c>
    </row>
    <row r="81" spans="1:23">
      <c r="A81">
        <v>80</v>
      </c>
      <c r="B81" t="s">
        <v>20</v>
      </c>
      <c r="C81" t="s">
        <v>21</v>
      </c>
      <c r="D81">
        <v>2</v>
      </c>
      <c r="E81" t="s">
        <v>40</v>
      </c>
      <c r="F81" t="s">
        <v>41</v>
      </c>
      <c r="G81" s="1" t="s">
        <v>6015</v>
      </c>
      <c r="H81" t="s">
        <v>45</v>
      </c>
      <c r="I81" t="s">
        <v>6015</v>
      </c>
      <c r="J81" t="s">
        <v>45</v>
      </c>
      <c r="K81">
        <v>2.59</v>
      </c>
      <c r="L81">
        <v>2.523628569</v>
      </c>
      <c r="M81" t="s">
        <v>26</v>
      </c>
      <c r="N81" t="s">
        <v>27</v>
      </c>
      <c r="O81" t="s">
        <v>29</v>
      </c>
      <c r="P81" t="s">
        <v>29</v>
      </c>
      <c r="Q81" t="s">
        <v>29</v>
      </c>
      <c r="R81" t="s">
        <v>29</v>
      </c>
      <c r="S81" t="s">
        <v>29</v>
      </c>
      <c r="T81" t="s">
        <v>29</v>
      </c>
      <c r="U81" t="s">
        <v>29</v>
      </c>
      <c r="V81" t="s">
        <v>137</v>
      </c>
      <c r="W81" t="s">
        <v>31</v>
      </c>
    </row>
    <row r="82" spans="1:23">
      <c r="A82">
        <v>81</v>
      </c>
      <c r="B82" t="s">
        <v>20</v>
      </c>
      <c r="C82" t="s">
        <v>21</v>
      </c>
      <c r="D82">
        <v>2</v>
      </c>
      <c r="E82" t="s">
        <v>42</v>
      </c>
      <c r="F82" t="s">
        <v>43</v>
      </c>
      <c r="G82" s="1" t="s">
        <v>1680</v>
      </c>
      <c r="H82" t="s">
        <v>44</v>
      </c>
      <c r="I82" t="s">
        <v>1680</v>
      </c>
      <c r="J82" t="s">
        <v>44</v>
      </c>
      <c r="K82">
        <v>2.78</v>
      </c>
      <c r="L82">
        <v>2.7087596220000001</v>
      </c>
      <c r="M82" t="s">
        <v>26</v>
      </c>
      <c r="N82" t="s">
        <v>27</v>
      </c>
      <c r="O82" t="s">
        <v>29</v>
      </c>
      <c r="P82" t="s">
        <v>29</v>
      </c>
      <c r="Q82" t="s">
        <v>29</v>
      </c>
      <c r="R82" t="s">
        <v>29</v>
      </c>
      <c r="S82" t="s">
        <v>29</v>
      </c>
      <c r="T82" t="s">
        <v>29</v>
      </c>
      <c r="U82" t="s">
        <v>29</v>
      </c>
      <c r="V82" t="s">
        <v>137</v>
      </c>
      <c r="W82" t="s">
        <v>31</v>
      </c>
    </row>
    <row r="83" spans="1:23">
      <c r="A83">
        <v>82</v>
      </c>
      <c r="B83" t="s">
        <v>20</v>
      </c>
      <c r="C83" t="s">
        <v>21</v>
      </c>
      <c r="D83">
        <v>2</v>
      </c>
      <c r="E83" t="s">
        <v>40</v>
      </c>
      <c r="F83" t="s">
        <v>41</v>
      </c>
      <c r="G83" s="1" t="s">
        <v>6015</v>
      </c>
      <c r="H83" t="s">
        <v>45</v>
      </c>
      <c r="I83" t="s">
        <v>6015</v>
      </c>
      <c r="J83" t="s">
        <v>45</v>
      </c>
      <c r="K83">
        <v>0.54</v>
      </c>
      <c r="L83">
        <v>0.52616194100000002</v>
      </c>
      <c r="M83" t="s">
        <v>26</v>
      </c>
      <c r="N83" t="s">
        <v>28</v>
      </c>
      <c r="O83" t="s">
        <v>29</v>
      </c>
      <c r="P83" t="s">
        <v>29</v>
      </c>
      <c r="Q83" t="s">
        <v>29</v>
      </c>
      <c r="R83" t="s">
        <v>29</v>
      </c>
      <c r="S83" t="s">
        <v>29</v>
      </c>
      <c r="T83" t="s">
        <v>29</v>
      </c>
      <c r="U83" t="s">
        <v>29</v>
      </c>
      <c r="V83" t="s">
        <v>137</v>
      </c>
      <c r="W83" t="s">
        <v>31</v>
      </c>
    </row>
    <row r="84" spans="1:23">
      <c r="A84">
        <v>83</v>
      </c>
      <c r="B84" t="s">
        <v>20</v>
      </c>
      <c r="C84" t="s">
        <v>21</v>
      </c>
      <c r="D84">
        <v>2</v>
      </c>
      <c r="E84" t="s">
        <v>48</v>
      </c>
      <c r="F84" t="s">
        <v>33</v>
      </c>
      <c r="G84" s="1" t="s">
        <v>111</v>
      </c>
      <c r="H84" t="s">
        <v>49</v>
      </c>
      <c r="I84" t="s">
        <v>6028</v>
      </c>
      <c r="J84" t="s">
        <v>8578</v>
      </c>
      <c r="K84">
        <v>0.28000000000000003</v>
      </c>
      <c r="L84">
        <v>0.27282471000000003</v>
      </c>
      <c r="M84" t="s">
        <v>26</v>
      </c>
      <c r="N84" t="s">
        <v>27</v>
      </c>
      <c r="O84" t="s">
        <v>29</v>
      </c>
      <c r="P84" t="s">
        <v>29</v>
      </c>
      <c r="Q84" t="s">
        <v>29</v>
      </c>
      <c r="R84" t="s">
        <v>29</v>
      </c>
      <c r="S84" t="s">
        <v>29</v>
      </c>
      <c r="T84" t="s">
        <v>29</v>
      </c>
      <c r="U84" t="s">
        <v>29</v>
      </c>
      <c r="V84" t="s">
        <v>137</v>
      </c>
      <c r="W84" t="s">
        <v>31</v>
      </c>
    </row>
    <row r="85" spans="1:23">
      <c r="A85">
        <v>84</v>
      </c>
      <c r="B85" t="s">
        <v>20</v>
      </c>
      <c r="C85" t="s">
        <v>21</v>
      </c>
      <c r="D85">
        <v>2</v>
      </c>
      <c r="E85" t="s">
        <v>50</v>
      </c>
      <c r="F85" t="s">
        <v>51</v>
      </c>
      <c r="G85" s="1" t="s">
        <v>8488</v>
      </c>
      <c r="H85" t="s">
        <v>52</v>
      </c>
      <c r="I85" t="s">
        <v>8488</v>
      </c>
      <c r="J85" t="s">
        <v>52</v>
      </c>
      <c r="K85">
        <v>0.28999999999999998</v>
      </c>
      <c r="L85">
        <v>0.28256845000000003</v>
      </c>
      <c r="M85" t="s">
        <v>26</v>
      </c>
      <c r="N85" t="s">
        <v>53</v>
      </c>
      <c r="O85" t="s">
        <v>29</v>
      </c>
      <c r="P85" t="s">
        <v>29</v>
      </c>
      <c r="Q85" t="s">
        <v>29</v>
      </c>
      <c r="R85" t="s">
        <v>29</v>
      </c>
      <c r="S85" t="s">
        <v>29</v>
      </c>
      <c r="T85" t="s">
        <v>29</v>
      </c>
      <c r="U85" t="s">
        <v>29</v>
      </c>
      <c r="V85" t="s">
        <v>137</v>
      </c>
      <c r="W85" t="s">
        <v>31</v>
      </c>
    </row>
    <row r="86" spans="1:23">
      <c r="A86">
        <v>85</v>
      </c>
      <c r="B86" t="s">
        <v>20</v>
      </c>
      <c r="C86" t="s">
        <v>21</v>
      </c>
      <c r="D86">
        <v>2</v>
      </c>
      <c r="E86" t="s">
        <v>54</v>
      </c>
      <c r="F86" t="s">
        <v>33</v>
      </c>
      <c r="G86" s="1" t="s">
        <v>4895</v>
      </c>
      <c r="H86" t="s">
        <v>55</v>
      </c>
      <c r="I86" t="s">
        <v>4895</v>
      </c>
      <c r="J86" t="s">
        <v>55</v>
      </c>
      <c r="K86">
        <v>0.26</v>
      </c>
      <c r="L86">
        <v>0.253337231</v>
      </c>
      <c r="M86" t="s">
        <v>26</v>
      </c>
      <c r="N86" t="s">
        <v>56</v>
      </c>
      <c r="O86" t="s">
        <v>29</v>
      </c>
      <c r="P86" t="s">
        <v>29</v>
      </c>
      <c r="Q86" t="s">
        <v>29</v>
      </c>
      <c r="R86" t="s">
        <v>29</v>
      </c>
      <c r="S86" t="s">
        <v>29</v>
      </c>
      <c r="T86" t="s">
        <v>29</v>
      </c>
      <c r="U86" t="s">
        <v>29</v>
      </c>
      <c r="V86" t="s">
        <v>137</v>
      </c>
      <c r="W86" t="s">
        <v>31</v>
      </c>
    </row>
    <row r="87" spans="1:23">
      <c r="A87">
        <v>86</v>
      </c>
      <c r="B87" t="s">
        <v>20</v>
      </c>
      <c r="C87" t="s">
        <v>21</v>
      </c>
      <c r="D87">
        <v>2</v>
      </c>
      <c r="E87" t="s">
        <v>57</v>
      </c>
      <c r="F87" t="s">
        <v>33</v>
      </c>
      <c r="G87" s="1" t="s">
        <v>138</v>
      </c>
      <c r="H87" t="s">
        <v>58</v>
      </c>
      <c r="I87" t="s">
        <v>8556</v>
      </c>
      <c r="J87" t="s">
        <v>8748</v>
      </c>
      <c r="K87">
        <v>1.47</v>
      </c>
      <c r="L87">
        <v>1.432329728</v>
      </c>
      <c r="M87" t="s">
        <v>26</v>
      </c>
      <c r="N87" t="s">
        <v>59</v>
      </c>
      <c r="O87" t="s">
        <v>29</v>
      </c>
      <c r="P87" t="s">
        <v>29</v>
      </c>
      <c r="Q87" t="s">
        <v>29</v>
      </c>
      <c r="R87" t="s">
        <v>29</v>
      </c>
      <c r="S87" t="s">
        <v>29</v>
      </c>
      <c r="T87" t="s">
        <v>29</v>
      </c>
      <c r="U87" t="s">
        <v>29</v>
      </c>
      <c r="V87" t="s">
        <v>137</v>
      </c>
      <c r="W87" t="s">
        <v>31</v>
      </c>
    </row>
    <row r="88" spans="1:23">
      <c r="A88">
        <v>87</v>
      </c>
      <c r="B88" t="s">
        <v>20</v>
      </c>
      <c r="C88" t="s">
        <v>21</v>
      </c>
      <c r="D88">
        <v>2</v>
      </c>
      <c r="E88" t="s">
        <v>60</v>
      </c>
      <c r="F88" t="s">
        <v>61</v>
      </c>
      <c r="G88" s="1" t="s">
        <v>6036</v>
      </c>
      <c r="H88" t="s">
        <v>62</v>
      </c>
      <c r="I88" t="s">
        <v>6036</v>
      </c>
      <c r="J88" t="s">
        <v>8579</v>
      </c>
      <c r="K88">
        <v>0.06</v>
      </c>
      <c r="L88">
        <v>5.8462437999999999E-2</v>
      </c>
      <c r="M88" t="s">
        <v>26</v>
      </c>
      <c r="N88" t="s">
        <v>59</v>
      </c>
      <c r="O88" t="s">
        <v>29</v>
      </c>
      <c r="P88" t="s">
        <v>29</v>
      </c>
      <c r="Q88" t="s">
        <v>29</v>
      </c>
      <c r="R88" t="s">
        <v>29</v>
      </c>
      <c r="S88" t="s">
        <v>29</v>
      </c>
      <c r="T88" t="s">
        <v>29</v>
      </c>
      <c r="U88" t="s">
        <v>29</v>
      </c>
      <c r="V88" t="s">
        <v>137</v>
      </c>
      <c r="W88" t="s">
        <v>31</v>
      </c>
    </row>
    <row r="89" spans="1:23">
      <c r="A89">
        <v>88</v>
      </c>
      <c r="B89" t="s">
        <v>20</v>
      </c>
      <c r="C89" t="s">
        <v>21</v>
      </c>
      <c r="D89">
        <v>2</v>
      </c>
      <c r="E89" t="s">
        <v>57</v>
      </c>
      <c r="F89" t="s">
        <v>33</v>
      </c>
      <c r="G89" s="1" t="s">
        <v>138</v>
      </c>
      <c r="H89" t="s">
        <v>58</v>
      </c>
      <c r="I89" t="s">
        <v>8556</v>
      </c>
      <c r="J89" t="s">
        <v>8748</v>
      </c>
      <c r="K89">
        <v>1.26</v>
      </c>
      <c r="L89">
        <v>1.227711196</v>
      </c>
      <c r="M89" t="s">
        <v>26</v>
      </c>
      <c r="N89" t="s">
        <v>63</v>
      </c>
      <c r="O89" t="s">
        <v>29</v>
      </c>
      <c r="P89" t="s">
        <v>29</v>
      </c>
      <c r="Q89" t="s">
        <v>29</v>
      </c>
      <c r="R89" t="s">
        <v>29</v>
      </c>
      <c r="S89" t="s">
        <v>29</v>
      </c>
      <c r="T89" t="s">
        <v>29</v>
      </c>
      <c r="U89" t="s">
        <v>29</v>
      </c>
      <c r="V89" t="s">
        <v>137</v>
      </c>
      <c r="W89" t="s">
        <v>31</v>
      </c>
    </row>
    <row r="90" spans="1:23">
      <c r="A90">
        <v>89</v>
      </c>
      <c r="B90" t="s">
        <v>20</v>
      </c>
      <c r="C90" t="s">
        <v>21</v>
      </c>
      <c r="D90">
        <v>2</v>
      </c>
      <c r="E90" t="s">
        <v>64</v>
      </c>
      <c r="F90" t="s">
        <v>43</v>
      </c>
      <c r="G90" s="1" t="s">
        <v>6034</v>
      </c>
      <c r="H90" t="s">
        <v>65</v>
      </c>
      <c r="I90" t="s">
        <v>6034</v>
      </c>
      <c r="J90" t="s">
        <v>65</v>
      </c>
      <c r="K90">
        <v>0.1</v>
      </c>
      <c r="L90">
        <v>9.7437395999999996E-2</v>
      </c>
      <c r="M90" t="s">
        <v>26</v>
      </c>
      <c r="N90" t="s">
        <v>53</v>
      </c>
      <c r="O90" t="s">
        <v>29</v>
      </c>
      <c r="P90" t="s">
        <v>29</v>
      </c>
      <c r="Q90" t="s">
        <v>29</v>
      </c>
      <c r="R90" t="s">
        <v>29</v>
      </c>
      <c r="S90" t="s">
        <v>29</v>
      </c>
      <c r="T90" t="s">
        <v>29</v>
      </c>
      <c r="U90" t="s">
        <v>29</v>
      </c>
      <c r="V90" t="s">
        <v>137</v>
      </c>
      <c r="W90" t="s">
        <v>31</v>
      </c>
    </row>
    <row r="91" spans="1:23">
      <c r="A91">
        <v>90</v>
      </c>
      <c r="B91" t="s">
        <v>20</v>
      </c>
      <c r="C91" t="s">
        <v>21</v>
      </c>
      <c r="D91">
        <v>2</v>
      </c>
      <c r="E91" t="s">
        <v>32</v>
      </c>
      <c r="F91" t="s">
        <v>33</v>
      </c>
      <c r="G91" s="1" t="s">
        <v>34</v>
      </c>
      <c r="H91" t="s">
        <v>35</v>
      </c>
      <c r="I91" t="s">
        <v>34</v>
      </c>
      <c r="J91" t="s">
        <v>35</v>
      </c>
      <c r="K91">
        <v>0.45</v>
      </c>
      <c r="L91">
        <v>0.43846828399999999</v>
      </c>
      <c r="M91" t="s">
        <v>26</v>
      </c>
      <c r="N91" t="s">
        <v>63</v>
      </c>
      <c r="O91" t="s">
        <v>29</v>
      </c>
      <c r="P91" t="s">
        <v>29</v>
      </c>
      <c r="Q91" t="s">
        <v>29</v>
      </c>
      <c r="R91" t="s">
        <v>29</v>
      </c>
      <c r="S91" t="s">
        <v>29</v>
      </c>
      <c r="T91" t="s">
        <v>29</v>
      </c>
      <c r="U91" t="s">
        <v>29</v>
      </c>
      <c r="V91" t="s">
        <v>137</v>
      </c>
      <c r="W91" t="s">
        <v>31</v>
      </c>
    </row>
    <row r="92" spans="1:23">
      <c r="A92">
        <v>91</v>
      </c>
      <c r="B92" t="s">
        <v>20</v>
      </c>
      <c r="C92" t="s">
        <v>21</v>
      </c>
      <c r="D92">
        <v>2</v>
      </c>
      <c r="E92" t="s">
        <v>66</v>
      </c>
      <c r="F92" t="s">
        <v>67</v>
      </c>
      <c r="G92" s="1" t="s">
        <v>8489</v>
      </c>
      <c r="H92" t="s">
        <v>120</v>
      </c>
      <c r="I92" t="s">
        <v>8489</v>
      </c>
      <c r="J92" t="s">
        <v>120</v>
      </c>
      <c r="K92">
        <v>0.03</v>
      </c>
      <c r="L92">
        <v>2.9231218999999999E-2</v>
      </c>
      <c r="M92" t="s">
        <v>26</v>
      </c>
      <c r="N92" t="s">
        <v>28</v>
      </c>
      <c r="O92" t="s">
        <v>29</v>
      </c>
      <c r="P92" t="s">
        <v>29</v>
      </c>
      <c r="Q92" t="s">
        <v>29</v>
      </c>
      <c r="R92" t="s">
        <v>29</v>
      </c>
      <c r="S92" t="s">
        <v>29</v>
      </c>
      <c r="T92" t="s">
        <v>29</v>
      </c>
      <c r="U92" t="s">
        <v>29</v>
      </c>
      <c r="V92" t="s">
        <v>137</v>
      </c>
      <c r="W92" t="s">
        <v>31</v>
      </c>
    </row>
    <row r="93" spans="1:23">
      <c r="A93">
        <v>92</v>
      </c>
      <c r="B93" t="s">
        <v>20</v>
      </c>
      <c r="C93" t="s">
        <v>21</v>
      </c>
      <c r="D93">
        <v>2</v>
      </c>
      <c r="E93" t="s">
        <v>54</v>
      </c>
      <c r="F93" t="s">
        <v>33</v>
      </c>
      <c r="G93" s="1" t="s">
        <v>4895</v>
      </c>
      <c r="H93" t="s">
        <v>55</v>
      </c>
      <c r="I93" t="s">
        <v>4895</v>
      </c>
      <c r="J93" t="s">
        <v>55</v>
      </c>
      <c r="K93">
        <v>0.28000000000000003</v>
      </c>
      <c r="L93">
        <v>0.27282471000000003</v>
      </c>
      <c r="M93" t="s">
        <v>26</v>
      </c>
      <c r="N93" t="s">
        <v>59</v>
      </c>
      <c r="O93" t="s">
        <v>29</v>
      </c>
      <c r="P93" t="s">
        <v>29</v>
      </c>
      <c r="Q93" t="s">
        <v>29</v>
      </c>
      <c r="R93" t="s">
        <v>29</v>
      </c>
      <c r="S93" t="s">
        <v>29</v>
      </c>
      <c r="T93" t="s">
        <v>29</v>
      </c>
      <c r="U93" t="s">
        <v>29</v>
      </c>
      <c r="V93" t="s">
        <v>137</v>
      </c>
      <c r="W93" t="s">
        <v>31</v>
      </c>
    </row>
    <row r="94" spans="1:23">
      <c r="A94">
        <v>93</v>
      </c>
      <c r="B94" t="s">
        <v>20</v>
      </c>
      <c r="C94" t="s">
        <v>21</v>
      </c>
      <c r="D94">
        <v>2</v>
      </c>
      <c r="E94" t="s">
        <v>64</v>
      </c>
      <c r="F94" t="s">
        <v>43</v>
      </c>
      <c r="G94" s="1" t="s">
        <v>6034</v>
      </c>
      <c r="H94" t="s">
        <v>65</v>
      </c>
      <c r="I94" t="s">
        <v>6034</v>
      </c>
      <c r="J94" t="s">
        <v>65</v>
      </c>
      <c r="K94">
        <v>0.05</v>
      </c>
      <c r="L94">
        <v>4.8718697999999998E-2</v>
      </c>
      <c r="M94" t="s">
        <v>26</v>
      </c>
      <c r="N94" t="s">
        <v>59</v>
      </c>
      <c r="O94" t="s">
        <v>29</v>
      </c>
      <c r="P94" t="s">
        <v>29</v>
      </c>
      <c r="Q94" t="s">
        <v>29</v>
      </c>
      <c r="R94" t="s">
        <v>29</v>
      </c>
      <c r="S94" t="s">
        <v>29</v>
      </c>
      <c r="T94" t="s">
        <v>29</v>
      </c>
      <c r="U94" t="s">
        <v>29</v>
      </c>
      <c r="V94" t="s">
        <v>137</v>
      </c>
      <c r="W94" t="s">
        <v>31</v>
      </c>
    </row>
    <row r="95" spans="1:23">
      <c r="A95">
        <v>94</v>
      </c>
      <c r="B95" t="s">
        <v>20</v>
      </c>
      <c r="C95" t="s">
        <v>21</v>
      </c>
      <c r="D95">
        <v>2</v>
      </c>
      <c r="E95" t="s">
        <v>68</v>
      </c>
      <c r="F95" t="s">
        <v>67</v>
      </c>
      <c r="G95" s="1" t="s">
        <v>8489</v>
      </c>
      <c r="H95" t="s">
        <v>120</v>
      </c>
      <c r="I95" t="s">
        <v>8489</v>
      </c>
      <c r="J95" t="s">
        <v>120</v>
      </c>
      <c r="K95">
        <v>0.02</v>
      </c>
      <c r="L95">
        <v>1.9487478999999999E-2</v>
      </c>
      <c r="M95" t="s">
        <v>26</v>
      </c>
      <c r="N95" t="s">
        <v>28</v>
      </c>
      <c r="O95" t="s">
        <v>29</v>
      </c>
      <c r="P95" t="s">
        <v>29</v>
      </c>
      <c r="Q95" t="s">
        <v>29</v>
      </c>
      <c r="R95" t="s">
        <v>29</v>
      </c>
      <c r="S95" t="s">
        <v>29</v>
      </c>
      <c r="T95" t="s">
        <v>29</v>
      </c>
      <c r="U95" t="s">
        <v>29</v>
      </c>
      <c r="V95" t="s">
        <v>137</v>
      </c>
      <c r="W95" t="s">
        <v>31</v>
      </c>
    </row>
    <row r="96" spans="1:23">
      <c r="A96">
        <v>95</v>
      </c>
      <c r="B96" t="s">
        <v>20</v>
      </c>
      <c r="C96" t="s">
        <v>21</v>
      </c>
      <c r="D96">
        <v>2</v>
      </c>
      <c r="E96" t="s">
        <v>69</v>
      </c>
      <c r="F96" t="s">
        <v>41</v>
      </c>
      <c r="G96" s="1" t="s">
        <v>8878</v>
      </c>
      <c r="H96" t="s">
        <v>70</v>
      </c>
      <c r="I96" t="s">
        <v>6020</v>
      </c>
      <c r="J96" t="s">
        <v>70</v>
      </c>
      <c r="K96">
        <v>2.98</v>
      </c>
      <c r="L96">
        <v>2.903634415</v>
      </c>
      <c r="M96" t="s">
        <v>26</v>
      </c>
      <c r="N96" t="s">
        <v>27</v>
      </c>
      <c r="O96" t="s">
        <v>29</v>
      </c>
      <c r="P96" t="s">
        <v>29</v>
      </c>
      <c r="Q96" t="s">
        <v>29</v>
      </c>
      <c r="R96" t="s">
        <v>29</v>
      </c>
      <c r="S96" t="s">
        <v>29</v>
      </c>
      <c r="T96" t="s">
        <v>29</v>
      </c>
      <c r="U96" t="s">
        <v>29</v>
      </c>
      <c r="V96" t="s">
        <v>137</v>
      </c>
      <c r="W96" t="s">
        <v>31</v>
      </c>
    </row>
    <row r="97" spans="1:23">
      <c r="A97">
        <v>96</v>
      </c>
      <c r="B97" t="s">
        <v>20</v>
      </c>
      <c r="C97" t="s">
        <v>21</v>
      </c>
      <c r="D97">
        <v>2</v>
      </c>
      <c r="E97" t="s">
        <v>48</v>
      </c>
      <c r="F97" t="s">
        <v>33</v>
      </c>
      <c r="G97" s="1" t="s">
        <v>111</v>
      </c>
      <c r="H97" t="s">
        <v>49</v>
      </c>
      <c r="I97" t="s">
        <v>6028</v>
      </c>
      <c r="J97" t="s">
        <v>8578</v>
      </c>
      <c r="K97">
        <v>0.03</v>
      </c>
      <c r="L97">
        <v>2.9231218999999999E-2</v>
      </c>
      <c r="M97" t="s">
        <v>26</v>
      </c>
      <c r="N97" t="s">
        <v>63</v>
      </c>
      <c r="O97" t="s">
        <v>29</v>
      </c>
      <c r="P97" t="s">
        <v>29</v>
      </c>
      <c r="Q97" t="s">
        <v>29</v>
      </c>
      <c r="R97" t="s">
        <v>29</v>
      </c>
      <c r="S97" t="s">
        <v>29</v>
      </c>
      <c r="T97" t="s">
        <v>29</v>
      </c>
      <c r="U97" t="s">
        <v>29</v>
      </c>
      <c r="V97" t="s">
        <v>137</v>
      </c>
      <c r="W97" t="s">
        <v>31</v>
      </c>
    </row>
    <row r="98" spans="1:23">
      <c r="A98">
        <v>97</v>
      </c>
      <c r="B98" t="s">
        <v>20</v>
      </c>
      <c r="C98" t="s">
        <v>21</v>
      </c>
      <c r="D98">
        <v>2</v>
      </c>
      <c r="E98" t="s">
        <v>71</v>
      </c>
      <c r="F98" t="s">
        <v>72</v>
      </c>
      <c r="G98" s="1" t="s">
        <v>356</v>
      </c>
      <c r="H98" t="s">
        <v>73</v>
      </c>
      <c r="I98" t="s">
        <v>356</v>
      </c>
      <c r="J98" t="s">
        <v>2937</v>
      </c>
      <c r="K98">
        <v>0.01</v>
      </c>
      <c r="L98">
        <v>9.7437400000000007E-3</v>
      </c>
      <c r="M98" t="s">
        <v>26</v>
      </c>
      <c r="N98" t="s">
        <v>74</v>
      </c>
      <c r="O98" t="s">
        <v>29</v>
      </c>
      <c r="P98" t="s">
        <v>29</v>
      </c>
      <c r="Q98" t="s">
        <v>29</v>
      </c>
      <c r="R98" t="s">
        <v>29</v>
      </c>
      <c r="S98" t="s">
        <v>29</v>
      </c>
      <c r="T98" t="s">
        <v>29</v>
      </c>
      <c r="U98" t="s">
        <v>29</v>
      </c>
      <c r="V98" t="s">
        <v>137</v>
      </c>
      <c r="W98" t="s">
        <v>31</v>
      </c>
    </row>
    <row r="99" spans="1:23">
      <c r="A99">
        <v>98</v>
      </c>
      <c r="B99" t="s">
        <v>20</v>
      </c>
      <c r="C99" t="s">
        <v>21</v>
      </c>
      <c r="D99">
        <v>2</v>
      </c>
      <c r="E99" t="s">
        <v>75</v>
      </c>
      <c r="F99" t="s">
        <v>76</v>
      </c>
      <c r="G99" s="1" t="s">
        <v>29</v>
      </c>
      <c r="H99" t="s">
        <v>29</v>
      </c>
      <c r="I99" t="s">
        <v>29</v>
      </c>
      <c r="J99" t="s">
        <v>29</v>
      </c>
      <c r="K99">
        <v>0.2</v>
      </c>
      <c r="L99">
        <v>0.19487479299999999</v>
      </c>
      <c r="M99" t="s">
        <v>77</v>
      </c>
      <c r="N99" t="s">
        <v>29</v>
      </c>
      <c r="O99" t="s">
        <v>29</v>
      </c>
      <c r="P99" t="s">
        <v>29</v>
      </c>
      <c r="Q99" t="s">
        <v>29</v>
      </c>
      <c r="R99" t="s">
        <v>29</v>
      </c>
      <c r="S99" t="s">
        <v>29</v>
      </c>
      <c r="T99" t="s">
        <v>29</v>
      </c>
      <c r="U99" t="s">
        <v>29</v>
      </c>
      <c r="V99" t="s">
        <v>137</v>
      </c>
      <c r="W99" t="s">
        <v>31</v>
      </c>
    </row>
    <row r="100" spans="1:23">
      <c r="A100">
        <v>99</v>
      </c>
      <c r="B100" t="s">
        <v>20</v>
      </c>
      <c r="C100" t="s">
        <v>21</v>
      </c>
      <c r="D100">
        <v>2</v>
      </c>
      <c r="E100" t="s">
        <v>78</v>
      </c>
      <c r="F100" t="s">
        <v>79</v>
      </c>
      <c r="G100" s="1" t="s">
        <v>126</v>
      </c>
      <c r="H100" t="s">
        <v>80</v>
      </c>
      <c r="I100" t="s">
        <v>126</v>
      </c>
      <c r="J100" t="s">
        <v>8580</v>
      </c>
      <c r="K100">
        <v>0.11</v>
      </c>
      <c r="L100">
        <v>0.107181136</v>
      </c>
      <c r="M100" t="s">
        <v>26</v>
      </c>
      <c r="N100" t="s">
        <v>27</v>
      </c>
      <c r="O100" t="s">
        <v>29</v>
      </c>
      <c r="P100" t="s">
        <v>29</v>
      </c>
      <c r="Q100" t="s">
        <v>29</v>
      </c>
      <c r="R100" t="s">
        <v>29</v>
      </c>
      <c r="S100" t="s">
        <v>29</v>
      </c>
      <c r="T100" t="s">
        <v>29</v>
      </c>
      <c r="U100" t="s">
        <v>29</v>
      </c>
      <c r="V100" t="s">
        <v>137</v>
      </c>
      <c r="W100" t="s">
        <v>31</v>
      </c>
    </row>
    <row r="101" spans="1:23">
      <c r="A101">
        <v>100</v>
      </c>
      <c r="B101" t="s">
        <v>20</v>
      </c>
      <c r="C101" t="s">
        <v>21</v>
      </c>
      <c r="D101">
        <v>2</v>
      </c>
      <c r="E101" t="s">
        <v>81</v>
      </c>
      <c r="F101" t="s">
        <v>82</v>
      </c>
      <c r="G101" s="1" t="s">
        <v>8490</v>
      </c>
      <c r="H101" t="s">
        <v>83</v>
      </c>
      <c r="I101" t="s">
        <v>8490</v>
      </c>
      <c r="J101" t="s">
        <v>83</v>
      </c>
      <c r="K101">
        <v>0.06</v>
      </c>
      <c r="L101">
        <v>5.8462437999999999E-2</v>
      </c>
      <c r="M101" t="s">
        <v>26</v>
      </c>
      <c r="N101" t="s">
        <v>27</v>
      </c>
      <c r="O101" t="s">
        <v>29</v>
      </c>
      <c r="P101" t="s">
        <v>29</v>
      </c>
      <c r="Q101" t="s">
        <v>29</v>
      </c>
      <c r="R101" t="s">
        <v>29</v>
      </c>
      <c r="S101" t="s">
        <v>29</v>
      </c>
      <c r="T101" t="s">
        <v>29</v>
      </c>
      <c r="U101" t="s">
        <v>29</v>
      </c>
      <c r="V101" t="s">
        <v>137</v>
      </c>
      <c r="W101" t="s">
        <v>31</v>
      </c>
    </row>
    <row r="102" spans="1:23">
      <c r="A102">
        <v>101</v>
      </c>
      <c r="B102" t="s">
        <v>20</v>
      </c>
      <c r="C102" t="s">
        <v>21</v>
      </c>
      <c r="D102">
        <v>2</v>
      </c>
      <c r="E102" t="s">
        <v>57</v>
      </c>
      <c r="F102" t="s">
        <v>33</v>
      </c>
      <c r="G102" s="1" t="s">
        <v>138</v>
      </c>
      <c r="H102" t="s">
        <v>58</v>
      </c>
      <c r="I102" t="s">
        <v>8556</v>
      </c>
      <c r="J102" t="s">
        <v>8748</v>
      </c>
      <c r="K102">
        <v>0.11</v>
      </c>
      <c r="L102">
        <v>0.107181136</v>
      </c>
      <c r="M102" t="s">
        <v>26</v>
      </c>
      <c r="N102" t="s">
        <v>84</v>
      </c>
      <c r="O102" t="s">
        <v>29</v>
      </c>
      <c r="P102" t="s">
        <v>29</v>
      </c>
      <c r="Q102" t="s">
        <v>29</v>
      </c>
      <c r="R102" t="s">
        <v>29</v>
      </c>
      <c r="S102" t="s">
        <v>29</v>
      </c>
      <c r="T102" t="s">
        <v>29</v>
      </c>
      <c r="U102" t="s">
        <v>29</v>
      </c>
      <c r="V102" t="s">
        <v>137</v>
      </c>
      <c r="W102" t="s">
        <v>31</v>
      </c>
    </row>
    <row r="103" spans="1:23">
      <c r="A103">
        <v>102</v>
      </c>
      <c r="B103" t="s">
        <v>20</v>
      </c>
      <c r="C103" t="s">
        <v>21</v>
      </c>
      <c r="D103">
        <v>2</v>
      </c>
      <c r="E103" t="s">
        <v>50</v>
      </c>
      <c r="F103" t="s">
        <v>51</v>
      </c>
      <c r="G103" s="1" t="s">
        <v>8488</v>
      </c>
      <c r="H103" t="s">
        <v>52</v>
      </c>
      <c r="I103" t="s">
        <v>8488</v>
      </c>
      <c r="J103" t="s">
        <v>52</v>
      </c>
      <c r="K103">
        <v>0.03</v>
      </c>
      <c r="L103">
        <v>2.9231218999999999E-2</v>
      </c>
      <c r="M103" t="s">
        <v>26</v>
      </c>
      <c r="N103" t="s">
        <v>56</v>
      </c>
      <c r="O103" t="s">
        <v>29</v>
      </c>
      <c r="P103" t="s">
        <v>29</v>
      </c>
      <c r="Q103" t="s">
        <v>29</v>
      </c>
      <c r="R103" t="s">
        <v>29</v>
      </c>
      <c r="S103" t="s">
        <v>29</v>
      </c>
      <c r="T103" t="s">
        <v>29</v>
      </c>
      <c r="U103" t="s">
        <v>29</v>
      </c>
      <c r="V103" t="s">
        <v>137</v>
      </c>
      <c r="W103" t="s">
        <v>31</v>
      </c>
    </row>
    <row r="104" spans="1:23">
      <c r="A104">
        <v>103</v>
      </c>
      <c r="B104" t="s">
        <v>20</v>
      </c>
      <c r="C104" t="s">
        <v>21</v>
      </c>
      <c r="D104">
        <v>2</v>
      </c>
      <c r="E104" t="s">
        <v>90</v>
      </c>
      <c r="F104" t="s">
        <v>91</v>
      </c>
      <c r="G104" s="1" t="s">
        <v>6033</v>
      </c>
      <c r="H104" t="s">
        <v>25</v>
      </c>
      <c r="I104" t="s">
        <v>6033</v>
      </c>
      <c r="J104" t="s">
        <v>98</v>
      </c>
      <c r="K104">
        <v>0.34</v>
      </c>
      <c r="L104">
        <v>0.33128714799999998</v>
      </c>
      <c r="M104" t="s">
        <v>26</v>
      </c>
      <c r="N104" t="s">
        <v>28</v>
      </c>
      <c r="O104" t="s">
        <v>29</v>
      </c>
      <c r="P104" t="s">
        <v>29</v>
      </c>
      <c r="Q104" t="s">
        <v>29</v>
      </c>
      <c r="R104" t="s">
        <v>29</v>
      </c>
      <c r="S104" t="s">
        <v>29</v>
      </c>
      <c r="T104" t="s">
        <v>29</v>
      </c>
      <c r="U104" t="s">
        <v>29</v>
      </c>
      <c r="V104" t="s">
        <v>137</v>
      </c>
      <c r="W104" t="s">
        <v>31</v>
      </c>
    </row>
    <row r="105" spans="1:23">
      <c r="A105">
        <v>104</v>
      </c>
      <c r="B105" t="s">
        <v>20</v>
      </c>
      <c r="C105" t="s">
        <v>21</v>
      </c>
      <c r="D105">
        <v>2</v>
      </c>
      <c r="E105" t="s">
        <v>42</v>
      </c>
      <c r="F105" t="s">
        <v>43</v>
      </c>
      <c r="G105" s="1" t="s">
        <v>1680</v>
      </c>
      <c r="H105" t="s">
        <v>44</v>
      </c>
      <c r="I105" t="s">
        <v>1680</v>
      </c>
      <c r="J105" t="s">
        <v>44</v>
      </c>
      <c r="K105">
        <v>0.02</v>
      </c>
      <c r="L105">
        <v>1.9487478999999999E-2</v>
      </c>
      <c r="M105" t="s">
        <v>26</v>
      </c>
      <c r="N105" t="s">
        <v>28</v>
      </c>
      <c r="O105" t="s">
        <v>29</v>
      </c>
      <c r="P105" t="s">
        <v>29</v>
      </c>
      <c r="Q105" t="s">
        <v>29</v>
      </c>
      <c r="R105" t="s">
        <v>29</v>
      </c>
      <c r="S105" t="s">
        <v>29</v>
      </c>
      <c r="T105" t="s">
        <v>29</v>
      </c>
      <c r="U105" t="s">
        <v>29</v>
      </c>
      <c r="V105" t="s">
        <v>137</v>
      </c>
      <c r="W105" t="s">
        <v>31</v>
      </c>
    </row>
    <row r="106" spans="1:23">
      <c r="A106">
        <v>105</v>
      </c>
      <c r="B106" t="s">
        <v>20</v>
      </c>
      <c r="C106" t="s">
        <v>21</v>
      </c>
      <c r="D106">
        <v>2</v>
      </c>
      <c r="E106" t="s">
        <v>97</v>
      </c>
      <c r="F106" t="s">
        <v>93</v>
      </c>
      <c r="G106" s="1" t="s">
        <v>29</v>
      </c>
      <c r="H106" s="1" t="s">
        <v>29</v>
      </c>
      <c r="I106" s="1" t="s">
        <v>29</v>
      </c>
      <c r="J106" s="1" t="s">
        <v>29</v>
      </c>
      <c r="K106">
        <v>0.28999999999999998</v>
      </c>
      <c r="L106">
        <v>0.28256845000000003</v>
      </c>
      <c r="M106" t="s">
        <v>26</v>
      </c>
      <c r="N106" t="s">
        <v>27</v>
      </c>
      <c r="O106" t="s">
        <v>29</v>
      </c>
      <c r="P106" t="s">
        <v>29</v>
      </c>
      <c r="Q106" t="s">
        <v>29</v>
      </c>
      <c r="R106" t="s">
        <v>29</v>
      </c>
      <c r="S106" t="s">
        <v>29</v>
      </c>
      <c r="T106" t="s">
        <v>29</v>
      </c>
      <c r="U106" t="s">
        <v>29</v>
      </c>
      <c r="V106" t="s">
        <v>137</v>
      </c>
      <c r="W106" t="s">
        <v>31</v>
      </c>
    </row>
    <row r="107" spans="1:23">
      <c r="A107">
        <v>106</v>
      </c>
      <c r="B107" t="s">
        <v>20</v>
      </c>
      <c r="C107" t="s">
        <v>21</v>
      </c>
      <c r="D107">
        <v>2</v>
      </c>
      <c r="E107" t="s">
        <v>40</v>
      </c>
      <c r="F107" t="s">
        <v>41</v>
      </c>
      <c r="G107" s="1" t="s">
        <v>6015</v>
      </c>
      <c r="H107" t="s">
        <v>45</v>
      </c>
      <c r="I107" t="s">
        <v>6015</v>
      </c>
      <c r="J107" t="s">
        <v>45</v>
      </c>
      <c r="K107">
        <v>0.02</v>
      </c>
      <c r="L107">
        <v>1.9487478999999999E-2</v>
      </c>
      <c r="M107" t="s">
        <v>26</v>
      </c>
      <c r="N107" t="s">
        <v>56</v>
      </c>
      <c r="O107" t="s">
        <v>29</v>
      </c>
      <c r="P107" t="s">
        <v>29</v>
      </c>
      <c r="Q107" t="s">
        <v>29</v>
      </c>
      <c r="R107" t="s">
        <v>29</v>
      </c>
      <c r="S107" t="s">
        <v>29</v>
      </c>
      <c r="T107" t="s">
        <v>29</v>
      </c>
      <c r="U107" t="s">
        <v>29</v>
      </c>
      <c r="V107" t="s">
        <v>137</v>
      </c>
      <c r="W107" t="s">
        <v>31</v>
      </c>
    </row>
    <row r="108" spans="1:23">
      <c r="A108">
        <v>107</v>
      </c>
      <c r="B108" t="s">
        <v>20</v>
      </c>
      <c r="C108" t="s">
        <v>21</v>
      </c>
      <c r="D108">
        <v>2</v>
      </c>
      <c r="E108" t="s">
        <v>107</v>
      </c>
      <c r="F108" t="s">
        <v>108</v>
      </c>
      <c r="G108" s="1" t="s">
        <v>3156</v>
      </c>
      <c r="H108" t="s">
        <v>109</v>
      </c>
      <c r="I108" t="s">
        <v>6014</v>
      </c>
      <c r="J108" t="s">
        <v>109</v>
      </c>
      <c r="K108">
        <v>6.79</v>
      </c>
      <c r="L108">
        <v>6.615999221</v>
      </c>
      <c r="M108" t="s">
        <v>26</v>
      </c>
      <c r="N108" t="s">
        <v>27</v>
      </c>
      <c r="O108" t="s">
        <v>29</v>
      </c>
      <c r="P108" t="s">
        <v>29</v>
      </c>
      <c r="Q108" t="s">
        <v>29</v>
      </c>
      <c r="R108" t="s">
        <v>29</v>
      </c>
      <c r="S108" t="s">
        <v>29</v>
      </c>
      <c r="T108" t="s">
        <v>29</v>
      </c>
      <c r="U108" t="s">
        <v>29</v>
      </c>
      <c r="V108" t="s">
        <v>137</v>
      </c>
      <c r="W108" t="s">
        <v>31</v>
      </c>
    </row>
    <row r="109" spans="1:23">
      <c r="A109">
        <v>108</v>
      </c>
      <c r="B109" t="s">
        <v>20</v>
      </c>
      <c r="C109" t="s">
        <v>21</v>
      </c>
      <c r="D109">
        <v>2</v>
      </c>
      <c r="E109" t="s">
        <v>64</v>
      </c>
      <c r="F109" t="s">
        <v>43</v>
      </c>
      <c r="G109" s="1" t="s">
        <v>6034</v>
      </c>
      <c r="H109" t="s">
        <v>65</v>
      </c>
      <c r="I109" t="s">
        <v>6034</v>
      </c>
      <c r="J109" t="s">
        <v>65</v>
      </c>
      <c r="K109">
        <v>0.17</v>
      </c>
      <c r="L109">
        <v>0.16564357399999999</v>
      </c>
      <c r="M109" t="s">
        <v>26</v>
      </c>
      <c r="N109" t="s">
        <v>112</v>
      </c>
      <c r="O109" t="s">
        <v>29</v>
      </c>
      <c r="P109" t="s">
        <v>29</v>
      </c>
      <c r="Q109" t="s">
        <v>29</v>
      </c>
      <c r="R109" t="s">
        <v>29</v>
      </c>
      <c r="S109" t="s">
        <v>29</v>
      </c>
      <c r="T109" t="s">
        <v>29</v>
      </c>
      <c r="U109" t="s">
        <v>29</v>
      </c>
      <c r="V109" t="s">
        <v>137</v>
      </c>
      <c r="W109" t="s">
        <v>31</v>
      </c>
    </row>
    <row r="110" spans="1:23">
      <c r="A110">
        <v>109</v>
      </c>
      <c r="B110" t="s">
        <v>20</v>
      </c>
      <c r="C110" t="s">
        <v>21</v>
      </c>
      <c r="D110">
        <v>2</v>
      </c>
      <c r="E110" t="s">
        <v>117</v>
      </c>
      <c r="F110" t="s">
        <v>67</v>
      </c>
      <c r="G110" s="1" t="s">
        <v>8489</v>
      </c>
      <c r="H110" t="s">
        <v>120</v>
      </c>
      <c r="I110" t="s">
        <v>8489</v>
      </c>
      <c r="J110" t="s">
        <v>120</v>
      </c>
      <c r="K110">
        <v>0.1</v>
      </c>
      <c r="L110">
        <v>9.7437395999999996E-2</v>
      </c>
      <c r="M110" t="s">
        <v>26</v>
      </c>
      <c r="N110" t="s">
        <v>56</v>
      </c>
      <c r="O110" t="s">
        <v>29</v>
      </c>
      <c r="P110" t="s">
        <v>29</v>
      </c>
      <c r="Q110" t="s">
        <v>29</v>
      </c>
      <c r="R110" t="s">
        <v>29</v>
      </c>
      <c r="S110" t="s">
        <v>29</v>
      </c>
      <c r="T110" t="s">
        <v>29</v>
      </c>
      <c r="U110" t="s">
        <v>29</v>
      </c>
      <c r="V110" t="s">
        <v>137</v>
      </c>
      <c r="W110" t="s">
        <v>31</v>
      </c>
    </row>
    <row r="111" spans="1:23">
      <c r="A111">
        <v>110</v>
      </c>
      <c r="B111" t="s">
        <v>20</v>
      </c>
      <c r="C111" t="s">
        <v>21</v>
      </c>
      <c r="D111">
        <v>2</v>
      </c>
      <c r="E111" t="s">
        <v>78</v>
      </c>
      <c r="F111" t="s">
        <v>79</v>
      </c>
      <c r="G111" s="1" t="s">
        <v>126</v>
      </c>
      <c r="H111" t="s">
        <v>80</v>
      </c>
      <c r="I111" t="s">
        <v>126</v>
      </c>
      <c r="J111" t="s">
        <v>8580</v>
      </c>
      <c r="K111">
        <v>0.04</v>
      </c>
      <c r="L111">
        <v>3.8974959000000003E-2</v>
      </c>
      <c r="M111" t="s">
        <v>26</v>
      </c>
      <c r="N111" t="s">
        <v>118</v>
      </c>
      <c r="O111" t="s">
        <v>29</v>
      </c>
      <c r="P111" t="s">
        <v>29</v>
      </c>
      <c r="Q111" t="s">
        <v>29</v>
      </c>
      <c r="R111" t="s">
        <v>29</v>
      </c>
      <c r="S111" t="s">
        <v>29</v>
      </c>
      <c r="T111" t="s">
        <v>29</v>
      </c>
      <c r="U111" t="s">
        <v>29</v>
      </c>
      <c r="V111" t="s">
        <v>137</v>
      </c>
      <c r="W111" t="s">
        <v>31</v>
      </c>
    </row>
    <row r="112" spans="1:23">
      <c r="A112">
        <v>111</v>
      </c>
      <c r="B112" t="s">
        <v>20</v>
      </c>
      <c r="C112" t="s">
        <v>21</v>
      </c>
      <c r="D112">
        <v>2</v>
      </c>
      <c r="E112" t="s">
        <v>42</v>
      </c>
      <c r="F112" t="s">
        <v>43</v>
      </c>
      <c r="G112" s="1" t="s">
        <v>1680</v>
      </c>
      <c r="H112" t="s">
        <v>44</v>
      </c>
      <c r="I112" t="s">
        <v>1680</v>
      </c>
      <c r="J112" t="s">
        <v>44</v>
      </c>
      <c r="K112">
        <v>0.13</v>
      </c>
      <c r="L112">
        <v>0.12666861500000001</v>
      </c>
      <c r="M112" t="s">
        <v>26</v>
      </c>
      <c r="N112" t="s">
        <v>74</v>
      </c>
      <c r="O112" t="s">
        <v>29</v>
      </c>
      <c r="P112" t="s">
        <v>29</v>
      </c>
      <c r="Q112" t="s">
        <v>29</v>
      </c>
      <c r="R112" t="s">
        <v>29</v>
      </c>
      <c r="S112" t="s">
        <v>29</v>
      </c>
      <c r="T112" t="s">
        <v>29</v>
      </c>
      <c r="U112" t="s">
        <v>29</v>
      </c>
      <c r="V112" t="s">
        <v>137</v>
      </c>
      <c r="W112" t="s">
        <v>31</v>
      </c>
    </row>
    <row r="113" spans="1:23">
      <c r="A113">
        <v>112</v>
      </c>
      <c r="B113" t="s">
        <v>20</v>
      </c>
      <c r="C113" t="s">
        <v>21</v>
      </c>
      <c r="D113">
        <v>2</v>
      </c>
      <c r="E113" t="s">
        <v>50</v>
      </c>
      <c r="F113" t="s">
        <v>51</v>
      </c>
      <c r="G113" s="1" t="s">
        <v>8488</v>
      </c>
      <c r="H113" t="s">
        <v>52</v>
      </c>
      <c r="I113" t="s">
        <v>8488</v>
      </c>
      <c r="J113" t="s">
        <v>52</v>
      </c>
      <c r="K113">
        <v>0.06</v>
      </c>
      <c r="L113">
        <v>5.8462437999999999E-2</v>
      </c>
      <c r="M113" t="s">
        <v>26</v>
      </c>
      <c r="N113" t="s">
        <v>112</v>
      </c>
      <c r="O113" t="s">
        <v>29</v>
      </c>
      <c r="P113" t="s">
        <v>29</v>
      </c>
      <c r="Q113" t="s">
        <v>29</v>
      </c>
      <c r="R113" t="s">
        <v>29</v>
      </c>
      <c r="S113" t="s">
        <v>29</v>
      </c>
      <c r="T113" t="s">
        <v>29</v>
      </c>
      <c r="U113" t="s">
        <v>29</v>
      </c>
      <c r="V113" t="s">
        <v>137</v>
      </c>
      <c r="W113" t="s">
        <v>31</v>
      </c>
    </row>
    <row r="114" spans="1:23">
      <c r="A114">
        <v>113</v>
      </c>
      <c r="B114" t="s">
        <v>20</v>
      </c>
      <c r="C114" t="s">
        <v>21</v>
      </c>
      <c r="D114">
        <v>2</v>
      </c>
      <c r="E114" t="s">
        <v>122</v>
      </c>
      <c r="F114" t="s">
        <v>33</v>
      </c>
      <c r="G114" s="1" t="s">
        <v>34</v>
      </c>
      <c r="H114" t="s">
        <v>123</v>
      </c>
      <c r="I114" t="s">
        <v>34</v>
      </c>
      <c r="J114" t="s">
        <v>35</v>
      </c>
      <c r="K114">
        <v>0.01</v>
      </c>
      <c r="L114">
        <v>9.7437400000000007E-3</v>
      </c>
      <c r="M114" t="s">
        <v>26</v>
      </c>
      <c r="N114" t="s">
        <v>63</v>
      </c>
      <c r="O114" t="s">
        <v>29</v>
      </c>
      <c r="P114" t="s">
        <v>29</v>
      </c>
      <c r="Q114" t="s">
        <v>29</v>
      </c>
      <c r="R114" t="s">
        <v>29</v>
      </c>
      <c r="S114" t="s">
        <v>29</v>
      </c>
      <c r="T114" t="s">
        <v>29</v>
      </c>
      <c r="U114" t="s">
        <v>29</v>
      </c>
      <c r="V114" t="s">
        <v>137</v>
      </c>
      <c r="W114" t="s">
        <v>31</v>
      </c>
    </row>
    <row r="115" spans="1:23">
      <c r="A115">
        <v>114</v>
      </c>
      <c r="B115" t="s">
        <v>20</v>
      </c>
      <c r="C115" t="s">
        <v>21</v>
      </c>
      <c r="D115">
        <v>2</v>
      </c>
      <c r="E115" t="s">
        <v>105</v>
      </c>
      <c r="F115" t="s">
        <v>33</v>
      </c>
      <c r="G115" s="1" t="s">
        <v>4895</v>
      </c>
      <c r="H115" t="s">
        <v>106</v>
      </c>
      <c r="I115" t="s">
        <v>4895</v>
      </c>
      <c r="J115" t="s">
        <v>8843</v>
      </c>
      <c r="K115">
        <v>0.34</v>
      </c>
      <c r="L115">
        <v>0.33128714799999998</v>
      </c>
      <c r="M115" t="s">
        <v>26</v>
      </c>
      <c r="N115" t="s">
        <v>53</v>
      </c>
      <c r="O115" t="s">
        <v>29</v>
      </c>
      <c r="P115" t="s">
        <v>29</v>
      </c>
      <c r="Q115" t="s">
        <v>29</v>
      </c>
      <c r="R115" t="s">
        <v>29</v>
      </c>
      <c r="S115" t="s">
        <v>29</v>
      </c>
      <c r="T115" t="s">
        <v>29</v>
      </c>
      <c r="U115" t="s">
        <v>29</v>
      </c>
      <c r="V115" t="s">
        <v>137</v>
      </c>
      <c r="W115" t="s">
        <v>31</v>
      </c>
    </row>
    <row r="116" spans="1:23">
      <c r="A116">
        <v>115</v>
      </c>
      <c r="B116" t="s">
        <v>20</v>
      </c>
      <c r="C116" t="s">
        <v>21</v>
      </c>
      <c r="D116">
        <v>2</v>
      </c>
      <c r="E116" t="s">
        <v>122</v>
      </c>
      <c r="F116" t="s">
        <v>33</v>
      </c>
      <c r="G116" s="1" t="s">
        <v>34</v>
      </c>
      <c r="H116" t="s">
        <v>123</v>
      </c>
      <c r="I116" t="s">
        <v>34</v>
      </c>
      <c r="J116" t="s">
        <v>35</v>
      </c>
      <c r="K116">
        <v>0.01</v>
      </c>
      <c r="L116">
        <v>9.7437400000000007E-3</v>
      </c>
      <c r="M116" t="s">
        <v>26</v>
      </c>
      <c r="N116" t="s">
        <v>28</v>
      </c>
      <c r="O116" t="s">
        <v>29</v>
      </c>
      <c r="P116" t="s">
        <v>29</v>
      </c>
      <c r="Q116" t="s">
        <v>29</v>
      </c>
      <c r="R116" t="s">
        <v>29</v>
      </c>
      <c r="S116" t="s">
        <v>29</v>
      </c>
      <c r="T116" t="s">
        <v>29</v>
      </c>
      <c r="U116" t="s">
        <v>29</v>
      </c>
      <c r="V116" t="s">
        <v>137</v>
      </c>
      <c r="W116" t="s">
        <v>31</v>
      </c>
    </row>
    <row r="117" spans="1:23">
      <c r="A117">
        <v>116</v>
      </c>
      <c r="B117" t="s">
        <v>20</v>
      </c>
      <c r="C117" t="s">
        <v>21</v>
      </c>
      <c r="D117">
        <v>2</v>
      </c>
      <c r="E117" t="s">
        <v>105</v>
      </c>
      <c r="F117" t="s">
        <v>33</v>
      </c>
      <c r="G117" s="1" t="s">
        <v>4895</v>
      </c>
      <c r="H117" t="s">
        <v>106</v>
      </c>
      <c r="I117" t="s">
        <v>4895</v>
      </c>
      <c r="J117" t="s">
        <v>8843</v>
      </c>
      <c r="K117">
        <v>0.04</v>
      </c>
      <c r="L117">
        <v>3.8974959000000003E-2</v>
      </c>
      <c r="M117" t="s">
        <v>26</v>
      </c>
      <c r="N117" t="s">
        <v>56</v>
      </c>
      <c r="O117" t="s">
        <v>29</v>
      </c>
      <c r="P117" t="s">
        <v>29</v>
      </c>
      <c r="Q117" t="s">
        <v>29</v>
      </c>
      <c r="R117" t="s">
        <v>29</v>
      </c>
      <c r="S117" t="s">
        <v>29</v>
      </c>
      <c r="T117" t="s">
        <v>29</v>
      </c>
      <c r="U117" t="s">
        <v>29</v>
      </c>
      <c r="V117" t="s">
        <v>137</v>
      </c>
      <c r="W117" t="s">
        <v>31</v>
      </c>
    </row>
    <row r="118" spans="1:23">
      <c r="A118">
        <v>117</v>
      </c>
      <c r="B118" t="s">
        <v>20</v>
      </c>
      <c r="C118" t="s">
        <v>21</v>
      </c>
      <c r="D118">
        <v>2</v>
      </c>
      <c r="E118" t="s">
        <v>122</v>
      </c>
      <c r="F118" t="s">
        <v>33</v>
      </c>
      <c r="G118" s="1" t="s">
        <v>34</v>
      </c>
      <c r="H118" t="s">
        <v>123</v>
      </c>
      <c r="I118" t="s">
        <v>34</v>
      </c>
      <c r="J118" t="s">
        <v>35</v>
      </c>
      <c r="K118">
        <v>0.01</v>
      </c>
      <c r="L118">
        <v>9.7437400000000007E-3</v>
      </c>
      <c r="M118" t="s">
        <v>26</v>
      </c>
      <c r="N118" t="s">
        <v>27</v>
      </c>
      <c r="O118" t="s">
        <v>29</v>
      </c>
      <c r="P118" t="s">
        <v>29</v>
      </c>
      <c r="Q118" t="s">
        <v>29</v>
      </c>
      <c r="R118" t="s">
        <v>29</v>
      </c>
      <c r="S118" t="s">
        <v>29</v>
      </c>
      <c r="T118" t="s">
        <v>29</v>
      </c>
      <c r="U118" t="s">
        <v>29</v>
      </c>
      <c r="V118" t="s">
        <v>137</v>
      </c>
      <c r="W118" t="s">
        <v>31</v>
      </c>
    </row>
    <row r="119" spans="1:23">
      <c r="A119">
        <v>118</v>
      </c>
      <c r="B119" t="s">
        <v>20</v>
      </c>
      <c r="C119" t="s">
        <v>21</v>
      </c>
      <c r="D119">
        <v>2</v>
      </c>
      <c r="E119" t="s">
        <v>139</v>
      </c>
      <c r="F119" t="s">
        <v>33</v>
      </c>
      <c r="G119" s="1" t="s">
        <v>111</v>
      </c>
      <c r="H119" t="s">
        <v>140</v>
      </c>
      <c r="I119" t="s">
        <v>6028</v>
      </c>
      <c r="J119" t="s">
        <v>140</v>
      </c>
      <c r="K119">
        <v>0.22</v>
      </c>
      <c r="L119">
        <v>0.21436227199999999</v>
      </c>
      <c r="M119" t="s">
        <v>26</v>
      </c>
      <c r="N119" t="s">
        <v>27</v>
      </c>
      <c r="O119" t="s">
        <v>29</v>
      </c>
      <c r="P119" t="s">
        <v>29</v>
      </c>
      <c r="Q119" t="s">
        <v>29</v>
      </c>
      <c r="R119" t="s">
        <v>29</v>
      </c>
      <c r="S119" t="s">
        <v>29</v>
      </c>
      <c r="T119" t="s">
        <v>29</v>
      </c>
      <c r="U119" t="s">
        <v>29</v>
      </c>
      <c r="V119" t="s">
        <v>137</v>
      </c>
      <c r="W119" t="s">
        <v>31</v>
      </c>
    </row>
    <row r="120" spans="1:23">
      <c r="A120">
        <v>119</v>
      </c>
      <c r="B120" t="s">
        <v>20</v>
      </c>
      <c r="C120" t="s">
        <v>21</v>
      </c>
      <c r="D120">
        <v>2</v>
      </c>
      <c r="E120" t="s">
        <v>107</v>
      </c>
      <c r="F120" t="s">
        <v>108</v>
      </c>
      <c r="G120" s="1" t="s">
        <v>3156</v>
      </c>
      <c r="H120" t="s">
        <v>109</v>
      </c>
      <c r="I120" t="s">
        <v>6014</v>
      </c>
      <c r="J120" t="s">
        <v>109</v>
      </c>
      <c r="K120">
        <v>3.47</v>
      </c>
      <c r="L120">
        <v>3.3810776580000002</v>
      </c>
      <c r="M120" t="s">
        <v>26</v>
      </c>
      <c r="N120" t="s">
        <v>141</v>
      </c>
      <c r="O120" t="s">
        <v>29</v>
      </c>
      <c r="P120" t="s">
        <v>29</v>
      </c>
      <c r="Q120" t="s">
        <v>29</v>
      </c>
      <c r="R120" t="s">
        <v>29</v>
      </c>
      <c r="S120" t="s">
        <v>29</v>
      </c>
      <c r="T120" t="s">
        <v>29</v>
      </c>
      <c r="U120" t="s">
        <v>29</v>
      </c>
      <c r="V120" t="s">
        <v>137</v>
      </c>
      <c r="W120" t="s">
        <v>31</v>
      </c>
    </row>
    <row r="121" spans="1:23">
      <c r="A121">
        <v>120</v>
      </c>
      <c r="B121" t="s">
        <v>20</v>
      </c>
      <c r="C121" t="s">
        <v>21</v>
      </c>
      <c r="D121">
        <v>2</v>
      </c>
      <c r="E121" t="s">
        <v>142</v>
      </c>
      <c r="F121" t="s">
        <v>143</v>
      </c>
      <c r="G121" s="1" t="s">
        <v>8497</v>
      </c>
      <c r="H121" t="s">
        <v>144</v>
      </c>
      <c r="I121" t="s">
        <v>8497</v>
      </c>
      <c r="J121" t="s">
        <v>144</v>
      </c>
      <c r="K121">
        <v>0.59</v>
      </c>
      <c r="L121">
        <v>0.57488063899999997</v>
      </c>
      <c r="M121" t="s">
        <v>26</v>
      </c>
      <c r="N121" t="s">
        <v>27</v>
      </c>
      <c r="O121" t="s">
        <v>29</v>
      </c>
      <c r="P121" t="s">
        <v>29</v>
      </c>
      <c r="Q121" t="s">
        <v>29</v>
      </c>
      <c r="R121" t="s">
        <v>29</v>
      </c>
      <c r="S121" t="s">
        <v>29</v>
      </c>
      <c r="T121" t="s">
        <v>29</v>
      </c>
      <c r="U121" t="s">
        <v>29</v>
      </c>
      <c r="V121" t="s">
        <v>137</v>
      </c>
      <c r="W121" t="s">
        <v>31</v>
      </c>
    </row>
    <row r="122" spans="1:23">
      <c r="A122">
        <v>121</v>
      </c>
      <c r="B122" t="s">
        <v>20</v>
      </c>
      <c r="C122" t="s">
        <v>21</v>
      </c>
      <c r="D122">
        <v>2</v>
      </c>
      <c r="E122" t="s">
        <v>145</v>
      </c>
      <c r="F122" t="s">
        <v>93</v>
      </c>
      <c r="G122" s="1" t="s">
        <v>29</v>
      </c>
      <c r="H122" t="s">
        <v>29</v>
      </c>
      <c r="I122" t="s">
        <v>29</v>
      </c>
      <c r="J122" t="s">
        <v>29</v>
      </c>
      <c r="K122">
        <v>0.1</v>
      </c>
      <c r="L122">
        <v>9.7437395999999996E-2</v>
      </c>
      <c r="M122" t="s">
        <v>26</v>
      </c>
      <c r="N122" t="s">
        <v>27</v>
      </c>
      <c r="O122" t="s">
        <v>29</v>
      </c>
      <c r="P122" t="s">
        <v>29</v>
      </c>
      <c r="Q122" t="s">
        <v>29</v>
      </c>
      <c r="R122" t="s">
        <v>29</v>
      </c>
      <c r="S122" t="s">
        <v>29</v>
      </c>
      <c r="T122" t="s">
        <v>29</v>
      </c>
      <c r="U122" t="s">
        <v>29</v>
      </c>
      <c r="V122" t="s">
        <v>137</v>
      </c>
      <c r="W122" t="s">
        <v>31</v>
      </c>
    </row>
    <row r="123" spans="1:23">
      <c r="A123">
        <v>122</v>
      </c>
      <c r="B123" t="s">
        <v>20</v>
      </c>
      <c r="C123" t="s">
        <v>21</v>
      </c>
      <c r="D123">
        <v>2</v>
      </c>
      <c r="E123" t="s">
        <v>146</v>
      </c>
      <c r="F123" t="s">
        <v>79</v>
      </c>
      <c r="G123" s="1" t="s">
        <v>1537</v>
      </c>
      <c r="H123" t="s">
        <v>147</v>
      </c>
      <c r="I123" t="s">
        <v>1537</v>
      </c>
      <c r="J123" t="s">
        <v>29</v>
      </c>
      <c r="K123">
        <v>0.16</v>
      </c>
      <c r="L123">
        <v>0.15589983399999999</v>
      </c>
      <c r="M123" t="s">
        <v>26</v>
      </c>
      <c r="N123" t="s">
        <v>63</v>
      </c>
      <c r="O123" t="s">
        <v>29</v>
      </c>
      <c r="P123" t="s">
        <v>29</v>
      </c>
      <c r="Q123" t="s">
        <v>29</v>
      </c>
      <c r="R123" t="s">
        <v>29</v>
      </c>
      <c r="S123" t="s">
        <v>29</v>
      </c>
      <c r="T123" t="s">
        <v>29</v>
      </c>
      <c r="U123" t="s">
        <v>29</v>
      </c>
      <c r="V123" t="s">
        <v>137</v>
      </c>
      <c r="W123" t="s">
        <v>31</v>
      </c>
    </row>
    <row r="124" spans="1:23">
      <c r="A124">
        <v>123</v>
      </c>
      <c r="B124" t="s">
        <v>20</v>
      </c>
      <c r="C124" t="s">
        <v>21</v>
      </c>
      <c r="D124">
        <v>2</v>
      </c>
      <c r="E124" t="s">
        <v>148</v>
      </c>
      <c r="F124" t="s">
        <v>33</v>
      </c>
      <c r="G124" s="1" t="s">
        <v>3927</v>
      </c>
      <c r="H124" t="s">
        <v>149</v>
      </c>
      <c r="I124" t="s">
        <v>3927</v>
      </c>
      <c r="J124" t="s">
        <v>149</v>
      </c>
      <c r="K124">
        <v>0.15</v>
      </c>
      <c r="L124">
        <v>0.14615609500000001</v>
      </c>
      <c r="M124" t="s">
        <v>26</v>
      </c>
      <c r="N124" t="s">
        <v>27</v>
      </c>
      <c r="O124" t="s">
        <v>29</v>
      </c>
      <c r="P124" t="s">
        <v>29</v>
      </c>
      <c r="Q124" t="s">
        <v>29</v>
      </c>
      <c r="R124" t="s">
        <v>29</v>
      </c>
      <c r="S124" t="s">
        <v>29</v>
      </c>
      <c r="T124" t="s">
        <v>29</v>
      </c>
      <c r="U124" t="s">
        <v>29</v>
      </c>
      <c r="V124" t="s">
        <v>137</v>
      </c>
      <c r="W124" t="s">
        <v>31</v>
      </c>
    </row>
    <row r="125" spans="1:23">
      <c r="A125">
        <v>124</v>
      </c>
      <c r="B125" t="s">
        <v>20</v>
      </c>
      <c r="C125" t="s">
        <v>21</v>
      </c>
      <c r="D125">
        <v>2</v>
      </c>
      <c r="E125" t="s">
        <v>150</v>
      </c>
      <c r="F125" t="s">
        <v>91</v>
      </c>
      <c r="G125" s="1" t="s">
        <v>6033</v>
      </c>
      <c r="H125" t="s">
        <v>98</v>
      </c>
      <c r="I125" t="s">
        <v>6033</v>
      </c>
      <c r="J125" t="s">
        <v>98</v>
      </c>
      <c r="K125">
        <v>0.06</v>
      </c>
      <c r="L125">
        <v>5.8462437999999999E-2</v>
      </c>
      <c r="M125" t="s">
        <v>26</v>
      </c>
      <c r="N125" t="s">
        <v>56</v>
      </c>
      <c r="O125" t="s">
        <v>29</v>
      </c>
      <c r="P125" t="s">
        <v>29</v>
      </c>
      <c r="Q125" t="s">
        <v>29</v>
      </c>
      <c r="R125" t="s">
        <v>29</v>
      </c>
      <c r="S125" t="s">
        <v>29</v>
      </c>
      <c r="T125" t="s">
        <v>29</v>
      </c>
      <c r="U125" t="s">
        <v>29</v>
      </c>
      <c r="V125" t="s">
        <v>137</v>
      </c>
      <c r="W125" t="s">
        <v>31</v>
      </c>
    </row>
    <row r="126" spans="1:23">
      <c r="A126">
        <v>125</v>
      </c>
      <c r="B126" t="s">
        <v>151</v>
      </c>
      <c r="C126" t="s">
        <v>152</v>
      </c>
      <c r="D126">
        <v>3</v>
      </c>
      <c r="E126" t="s">
        <v>153</v>
      </c>
      <c r="F126" t="s">
        <v>154</v>
      </c>
      <c r="G126" s="1" t="s">
        <v>155</v>
      </c>
      <c r="H126" t="s">
        <v>156</v>
      </c>
      <c r="I126" t="s">
        <v>155</v>
      </c>
      <c r="J126" t="s">
        <v>156</v>
      </c>
      <c r="K126">
        <v>21.1</v>
      </c>
      <c r="L126">
        <v>21.1</v>
      </c>
      <c r="M126" t="s">
        <v>26</v>
      </c>
      <c r="N126" t="s">
        <v>63</v>
      </c>
      <c r="O126" t="s">
        <v>29</v>
      </c>
      <c r="P126" t="s">
        <v>29</v>
      </c>
      <c r="Q126" t="s">
        <v>29</v>
      </c>
      <c r="R126" t="s">
        <v>29</v>
      </c>
      <c r="S126" t="s">
        <v>29</v>
      </c>
      <c r="T126" t="s">
        <v>29</v>
      </c>
      <c r="U126" t="s">
        <v>29</v>
      </c>
      <c r="V126" t="s">
        <v>157</v>
      </c>
      <c r="W126" t="s">
        <v>158</v>
      </c>
    </row>
    <row r="127" spans="1:23">
      <c r="A127">
        <v>126</v>
      </c>
      <c r="B127" t="s">
        <v>151</v>
      </c>
      <c r="C127" t="s">
        <v>152</v>
      </c>
      <c r="D127">
        <v>3</v>
      </c>
      <c r="E127" t="s">
        <v>153</v>
      </c>
      <c r="F127" t="s">
        <v>154</v>
      </c>
      <c r="G127" s="1" t="s">
        <v>155</v>
      </c>
      <c r="H127" t="s">
        <v>156</v>
      </c>
      <c r="I127" t="s">
        <v>155</v>
      </c>
      <c r="J127" t="s">
        <v>156</v>
      </c>
      <c r="K127">
        <v>4.6900000000000004</v>
      </c>
      <c r="L127">
        <v>4.6900000000000004</v>
      </c>
      <c r="M127" t="s">
        <v>26</v>
      </c>
      <c r="N127" t="s">
        <v>118</v>
      </c>
      <c r="O127" t="s">
        <v>29</v>
      </c>
      <c r="P127" t="s">
        <v>29</v>
      </c>
      <c r="Q127" t="s">
        <v>29</v>
      </c>
      <c r="R127" t="s">
        <v>29</v>
      </c>
      <c r="S127" t="s">
        <v>29</v>
      </c>
      <c r="T127" t="s">
        <v>29</v>
      </c>
      <c r="U127" t="s">
        <v>29</v>
      </c>
      <c r="V127" t="s">
        <v>157</v>
      </c>
      <c r="W127" t="s">
        <v>158</v>
      </c>
    </row>
    <row r="128" spans="1:23">
      <c r="A128">
        <v>127</v>
      </c>
      <c r="B128" t="s">
        <v>151</v>
      </c>
      <c r="C128" t="s">
        <v>152</v>
      </c>
      <c r="D128">
        <v>3</v>
      </c>
      <c r="E128" t="s">
        <v>159</v>
      </c>
      <c r="F128" t="s">
        <v>154</v>
      </c>
      <c r="G128" s="1" t="s">
        <v>155</v>
      </c>
      <c r="H128" t="s">
        <v>160</v>
      </c>
      <c r="I128" t="s">
        <v>155</v>
      </c>
      <c r="J128" t="s">
        <v>160</v>
      </c>
      <c r="K128">
        <v>17.559999999999999</v>
      </c>
      <c r="L128">
        <v>17.559999999999999</v>
      </c>
      <c r="M128" t="s">
        <v>26</v>
      </c>
      <c r="N128" t="s">
        <v>118</v>
      </c>
      <c r="O128" t="s">
        <v>29</v>
      </c>
      <c r="P128" t="s">
        <v>29</v>
      </c>
      <c r="Q128" t="s">
        <v>29</v>
      </c>
      <c r="R128" t="s">
        <v>29</v>
      </c>
      <c r="S128" t="s">
        <v>29</v>
      </c>
      <c r="T128" t="s">
        <v>29</v>
      </c>
      <c r="U128" t="s">
        <v>29</v>
      </c>
      <c r="V128" t="s">
        <v>157</v>
      </c>
      <c r="W128" t="s">
        <v>158</v>
      </c>
    </row>
    <row r="129" spans="1:23">
      <c r="A129">
        <v>128</v>
      </c>
      <c r="B129" t="s">
        <v>151</v>
      </c>
      <c r="C129" t="s">
        <v>152</v>
      </c>
      <c r="D129">
        <v>3</v>
      </c>
      <c r="E129" t="s">
        <v>159</v>
      </c>
      <c r="F129" t="s">
        <v>154</v>
      </c>
      <c r="G129" s="1" t="s">
        <v>155</v>
      </c>
      <c r="H129" t="s">
        <v>160</v>
      </c>
      <c r="I129" t="s">
        <v>155</v>
      </c>
      <c r="J129" t="s">
        <v>160</v>
      </c>
      <c r="K129">
        <v>10.97</v>
      </c>
      <c r="L129">
        <v>10.97</v>
      </c>
      <c r="M129" t="s">
        <v>26</v>
      </c>
      <c r="N129" t="s">
        <v>63</v>
      </c>
      <c r="O129" t="s">
        <v>29</v>
      </c>
      <c r="P129" t="s">
        <v>29</v>
      </c>
      <c r="Q129" t="s">
        <v>29</v>
      </c>
      <c r="R129" t="s">
        <v>29</v>
      </c>
      <c r="S129" t="s">
        <v>29</v>
      </c>
      <c r="T129" t="s">
        <v>29</v>
      </c>
      <c r="U129" t="s">
        <v>29</v>
      </c>
      <c r="V129" t="s">
        <v>157</v>
      </c>
      <c r="W129" t="s">
        <v>158</v>
      </c>
    </row>
    <row r="130" spans="1:23">
      <c r="A130">
        <v>129</v>
      </c>
      <c r="B130" t="s">
        <v>151</v>
      </c>
      <c r="C130" t="s">
        <v>152</v>
      </c>
      <c r="D130">
        <v>3</v>
      </c>
      <c r="E130" t="s">
        <v>159</v>
      </c>
      <c r="F130" t="s">
        <v>154</v>
      </c>
      <c r="G130" s="1" t="s">
        <v>155</v>
      </c>
      <c r="H130" t="s">
        <v>160</v>
      </c>
      <c r="I130" t="s">
        <v>155</v>
      </c>
      <c r="J130" t="s">
        <v>160</v>
      </c>
      <c r="K130">
        <v>2.02</v>
      </c>
      <c r="L130">
        <v>2.02</v>
      </c>
      <c r="M130" t="s">
        <v>26</v>
      </c>
      <c r="N130" t="s">
        <v>161</v>
      </c>
      <c r="O130" t="s">
        <v>29</v>
      </c>
      <c r="P130" t="s">
        <v>29</v>
      </c>
      <c r="Q130" t="s">
        <v>29</v>
      </c>
      <c r="R130" t="s">
        <v>29</v>
      </c>
      <c r="S130" t="s">
        <v>29</v>
      </c>
      <c r="T130" t="s">
        <v>29</v>
      </c>
      <c r="U130" t="s">
        <v>29</v>
      </c>
      <c r="V130" t="s">
        <v>157</v>
      </c>
      <c r="W130" t="s">
        <v>158</v>
      </c>
    </row>
    <row r="131" spans="1:23">
      <c r="A131">
        <v>130</v>
      </c>
      <c r="B131" t="s">
        <v>151</v>
      </c>
      <c r="C131" t="s">
        <v>152</v>
      </c>
      <c r="D131">
        <v>3</v>
      </c>
      <c r="E131" t="s">
        <v>162</v>
      </c>
      <c r="F131" t="s">
        <v>108</v>
      </c>
      <c r="G131" s="1" t="s">
        <v>29</v>
      </c>
      <c r="H131" t="s">
        <v>29</v>
      </c>
      <c r="I131" t="s">
        <v>29</v>
      </c>
      <c r="J131" t="s">
        <v>29</v>
      </c>
      <c r="K131">
        <v>6.82</v>
      </c>
      <c r="L131">
        <v>6.82</v>
      </c>
      <c r="M131" t="s">
        <v>26</v>
      </c>
      <c r="N131" t="s">
        <v>141</v>
      </c>
      <c r="O131" t="s">
        <v>29</v>
      </c>
      <c r="P131" t="s">
        <v>29</v>
      </c>
      <c r="Q131" t="s">
        <v>29</v>
      </c>
      <c r="R131" t="s">
        <v>29</v>
      </c>
      <c r="S131" t="s">
        <v>29</v>
      </c>
      <c r="T131" t="s">
        <v>29</v>
      </c>
      <c r="U131" t="s">
        <v>29</v>
      </c>
      <c r="V131" t="s">
        <v>157</v>
      </c>
      <c r="W131" t="s">
        <v>158</v>
      </c>
    </row>
    <row r="132" spans="1:23">
      <c r="A132">
        <v>131</v>
      </c>
      <c r="B132" t="s">
        <v>151</v>
      </c>
      <c r="C132" t="s">
        <v>152</v>
      </c>
      <c r="D132">
        <v>3</v>
      </c>
      <c r="E132" t="s">
        <v>163</v>
      </c>
      <c r="F132" t="s">
        <v>164</v>
      </c>
      <c r="G132" s="1" t="s">
        <v>165</v>
      </c>
      <c r="H132" t="s">
        <v>166</v>
      </c>
      <c r="I132" t="s">
        <v>165</v>
      </c>
      <c r="J132" t="s">
        <v>166</v>
      </c>
      <c r="K132">
        <v>4.57</v>
      </c>
      <c r="L132">
        <v>4.57</v>
      </c>
      <c r="M132" t="s">
        <v>26</v>
      </c>
      <c r="N132" t="s">
        <v>63</v>
      </c>
      <c r="O132" t="s">
        <v>29</v>
      </c>
      <c r="P132" t="s">
        <v>29</v>
      </c>
      <c r="Q132" t="s">
        <v>29</v>
      </c>
      <c r="R132" t="s">
        <v>29</v>
      </c>
      <c r="S132" t="s">
        <v>29</v>
      </c>
      <c r="T132" t="s">
        <v>29</v>
      </c>
      <c r="U132" t="s">
        <v>29</v>
      </c>
      <c r="V132" t="s">
        <v>157</v>
      </c>
      <c r="W132" t="s">
        <v>158</v>
      </c>
    </row>
    <row r="133" spans="1:23">
      <c r="A133">
        <v>132</v>
      </c>
      <c r="B133" t="s">
        <v>151</v>
      </c>
      <c r="C133" t="s">
        <v>152</v>
      </c>
      <c r="D133">
        <v>3</v>
      </c>
      <c r="E133" t="s">
        <v>167</v>
      </c>
      <c r="F133" t="s">
        <v>168</v>
      </c>
      <c r="G133" s="1" t="s">
        <v>169</v>
      </c>
      <c r="H133" t="s">
        <v>170</v>
      </c>
      <c r="I133" t="s">
        <v>169</v>
      </c>
      <c r="J133" t="s">
        <v>170</v>
      </c>
      <c r="K133">
        <v>4.53</v>
      </c>
      <c r="L133">
        <v>4.53</v>
      </c>
      <c r="M133" t="s">
        <v>26</v>
      </c>
      <c r="N133" t="s">
        <v>63</v>
      </c>
      <c r="O133" t="s">
        <v>29</v>
      </c>
      <c r="P133" t="s">
        <v>29</v>
      </c>
      <c r="Q133" t="s">
        <v>29</v>
      </c>
      <c r="R133" t="s">
        <v>29</v>
      </c>
      <c r="S133" t="s">
        <v>29</v>
      </c>
      <c r="T133" t="s">
        <v>29</v>
      </c>
      <c r="U133" t="s">
        <v>29</v>
      </c>
      <c r="V133" t="s">
        <v>157</v>
      </c>
      <c r="W133" t="s">
        <v>158</v>
      </c>
    </row>
    <row r="134" spans="1:23">
      <c r="A134">
        <v>133</v>
      </c>
      <c r="B134" t="s">
        <v>151</v>
      </c>
      <c r="C134" t="s">
        <v>152</v>
      </c>
      <c r="D134">
        <v>3</v>
      </c>
      <c r="E134" t="s">
        <v>171</v>
      </c>
      <c r="F134" t="s">
        <v>172</v>
      </c>
      <c r="G134" s="1" t="s">
        <v>173</v>
      </c>
      <c r="H134" t="s">
        <v>174</v>
      </c>
      <c r="I134" t="s">
        <v>173</v>
      </c>
      <c r="J134" t="s">
        <v>174</v>
      </c>
      <c r="K134">
        <v>3.25</v>
      </c>
      <c r="L134">
        <v>3.25</v>
      </c>
      <c r="M134" t="s">
        <v>26</v>
      </c>
      <c r="N134" t="s">
        <v>74</v>
      </c>
      <c r="O134" t="s">
        <v>29</v>
      </c>
      <c r="P134" t="s">
        <v>29</v>
      </c>
      <c r="Q134" t="s">
        <v>29</v>
      </c>
      <c r="R134" t="s">
        <v>29</v>
      </c>
      <c r="S134" t="s">
        <v>29</v>
      </c>
      <c r="T134" t="s">
        <v>29</v>
      </c>
      <c r="U134" t="s">
        <v>29</v>
      </c>
      <c r="V134" t="s">
        <v>157</v>
      </c>
      <c r="W134" t="s">
        <v>158</v>
      </c>
    </row>
    <row r="135" spans="1:23">
      <c r="A135">
        <v>134</v>
      </c>
      <c r="B135" t="s">
        <v>151</v>
      </c>
      <c r="C135" t="s">
        <v>152</v>
      </c>
      <c r="D135">
        <v>3</v>
      </c>
      <c r="E135" t="s">
        <v>175</v>
      </c>
      <c r="F135" t="s">
        <v>176</v>
      </c>
      <c r="G135" s="1" t="s">
        <v>177</v>
      </c>
      <c r="H135" t="s">
        <v>178</v>
      </c>
      <c r="I135" t="s">
        <v>2542</v>
      </c>
      <c r="J135" t="s">
        <v>178</v>
      </c>
      <c r="K135">
        <v>1.93</v>
      </c>
      <c r="L135">
        <v>1.93</v>
      </c>
      <c r="M135" t="s">
        <v>26</v>
      </c>
      <c r="N135" t="s">
        <v>74</v>
      </c>
      <c r="O135" t="s">
        <v>29</v>
      </c>
      <c r="P135" t="s">
        <v>29</v>
      </c>
      <c r="Q135" t="s">
        <v>29</v>
      </c>
      <c r="R135" t="s">
        <v>29</v>
      </c>
      <c r="S135" t="s">
        <v>29</v>
      </c>
      <c r="T135" t="s">
        <v>29</v>
      </c>
      <c r="U135" t="s">
        <v>29</v>
      </c>
      <c r="V135" t="s">
        <v>157</v>
      </c>
      <c r="W135" t="s">
        <v>158</v>
      </c>
    </row>
    <row r="136" spans="1:23">
      <c r="A136">
        <v>135</v>
      </c>
      <c r="B136" t="s">
        <v>151</v>
      </c>
      <c r="C136" t="s">
        <v>152</v>
      </c>
      <c r="D136">
        <v>3</v>
      </c>
      <c r="E136" t="s">
        <v>135</v>
      </c>
      <c r="F136" t="s">
        <v>136</v>
      </c>
      <c r="G136" s="1" t="s">
        <v>29</v>
      </c>
      <c r="H136" t="s">
        <v>29</v>
      </c>
      <c r="I136" t="s">
        <v>29</v>
      </c>
      <c r="J136" t="s">
        <v>29</v>
      </c>
      <c r="K136">
        <v>22.56</v>
      </c>
      <c r="L136">
        <v>22.56</v>
      </c>
      <c r="M136" t="s">
        <v>136</v>
      </c>
      <c r="N136" t="s">
        <v>29</v>
      </c>
      <c r="O136" t="s">
        <v>29</v>
      </c>
      <c r="P136" t="s">
        <v>29</v>
      </c>
      <c r="Q136" t="s">
        <v>29</v>
      </c>
      <c r="R136" t="s">
        <v>29</v>
      </c>
      <c r="S136" t="s">
        <v>29</v>
      </c>
      <c r="T136" t="s">
        <v>29</v>
      </c>
      <c r="U136" t="s">
        <v>29</v>
      </c>
      <c r="V136" t="s">
        <v>157</v>
      </c>
      <c r="W136" t="s">
        <v>158</v>
      </c>
    </row>
    <row r="137" spans="1:23">
      <c r="A137">
        <v>136</v>
      </c>
      <c r="B137" t="s">
        <v>151</v>
      </c>
      <c r="C137" t="s">
        <v>152</v>
      </c>
      <c r="D137">
        <v>4</v>
      </c>
      <c r="E137" t="s">
        <v>153</v>
      </c>
      <c r="F137" t="s">
        <v>154</v>
      </c>
      <c r="G137" s="1" t="s">
        <v>155</v>
      </c>
      <c r="H137" t="s">
        <v>156</v>
      </c>
      <c r="I137" t="s">
        <v>155</v>
      </c>
      <c r="J137" t="s">
        <v>156</v>
      </c>
      <c r="K137">
        <v>32.130000000000003</v>
      </c>
      <c r="L137">
        <v>32.130000000000003</v>
      </c>
      <c r="M137" t="s">
        <v>26</v>
      </c>
      <c r="N137" t="s">
        <v>63</v>
      </c>
      <c r="O137" t="s">
        <v>29</v>
      </c>
      <c r="P137" t="s">
        <v>29</v>
      </c>
      <c r="Q137" t="s">
        <v>29</v>
      </c>
      <c r="R137" t="s">
        <v>29</v>
      </c>
      <c r="S137" t="s">
        <v>29</v>
      </c>
      <c r="T137" t="s">
        <v>29</v>
      </c>
      <c r="U137" t="s">
        <v>29</v>
      </c>
      <c r="V137" t="s">
        <v>179</v>
      </c>
      <c r="W137" t="s">
        <v>158</v>
      </c>
    </row>
    <row r="138" spans="1:23">
      <c r="A138">
        <v>137</v>
      </c>
      <c r="B138" t="s">
        <v>151</v>
      </c>
      <c r="C138" t="s">
        <v>152</v>
      </c>
      <c r="D138">
        <v>4</v>
      </c>
      <c r="E138" t="s">
        <v>153</v>
      </c>
      <c r="F138" t="s">
        <v>154</v>
      </c>
      <c r="G138" s="1" t="s">
        <v>155</v>
      </c>
      <c r="H138" t="s">
        <v>156</v>
      </c>
      <c r="I138" t="s">
        <v>155</v>
      </c>
      <c r="J138" t="s">
        <v>156</v>
      </c>
      <c r="K138">
        <v>12.8</v>
      </c>
      <c r="L138">
        <v>12.8</v>
      </c>
      <c r="M138" t="s">
        <v>26</v>
      </c>
      <c r="N138" t="s">
        <v>118</v>
      </c>
      <c r="O138" t="s">
        <v>29</v>
      </c>
      <c r="P138" t="s">
        <v>29</v>
      </c>
      <c r="Q138" t="s">
        <v>29</v>
      </c>
      <c r="R138" t="s">
        <v>29</v>
      </c>
      <c r="S138" t="s">
        <v>29</v>
      </c>
      <c r="T138" t="s">
        <v>29</v>
      </c>
      <c r="U138" t="s">
        <v>29</v>
      </c>
      <c r="V138" t="s">
        <v>179</v>
      </c>
      <c r="W138" t="s">
        <v>158</v>
      </c>
    </row>
    <row r="139" spans="1:23">
      <c r="A139">
        <v>138</v>
      </c>
      <c r="B139" t="s">
        <v>151</v>
      </c>
      <c r="C139" t="s">
        <v>152</v>
      </c>
      <c r="D139">
        <v>4</v>
      </c>
      <c r="E139" t="s">
        <v>159</v>
      </c>
      <c r="F139" t="s">
        <v>154</v>
      </c>
      <c r="G139" s="1" t="s">
        <v>155</v>
      </c>
      <c r="H139" t="s">
        <v>160</v>
      </c>
      <c r="I139" t="s">
        <v>155</v>
      </c>
      <c r="J139" t="s">
        <v>160</v>
      </c>
      <c r="K139">
        <v>3.66</v>
      </c>
      <c r="L139">
        <v>3.66</v>
      </c>
      <c r="M139" t="s">
        <v>26</v>
      </c>
      <c r="N139" t="s">
        <v>118</v>
      </c>
      <c r="O139" t="s">
        <v>29</v>
      </c>
      <c r="P139" t="s">
        <v>29</v>
      </c>
      <c r="Q139" t="s">
        <v>29</v>
      </c>
      <c r="R139" t="s">
        <v>29</v>
      </c>
      <c r="S139" t="s">
        <v>29</v>
      </c>
      <c r="T139" t="s">
        <v>29</v>
      </c>
      <c r="U139" t="s">
        <v>29</v>
      </c>
      <c r="V139" t="s">
        <v>179</v>
      </c>
      <c r="W139" t="s">
        <v>158</v>
      </c>
    </row>
    <row r="140" spans="1:23">
      <c r="A140">
        <v>139</v>
      </c>
      <c r="B140" t="s">
        <v>151</v>
      </c>
      <c r="C140" t="s">
        <v>152</v>
      </c>
      <c r="D140">
        <v>4</v>
      </c>
      <c r="E140" t="s">
        <v>159</v>
      </c>
      <c r="F140" t="s">
        <v>154</v>
      </c>
      <c r="G140" s="1" t="s">
        <v>155</v>
      </c>
      <c r="H140" t="s">
        <v>160</v>
      </c>
      <c r="I140" t="s">
        <v>155</v>
      </c>
      <c r="J140" t="s">
        <v>160</v>
      </c>
      <c r="K140">
        <v>9.86</v>
      </c>
      <c r="L140">
        <v>9.86</v>
      </c>
      <c r="M140" t="s">
        <v>26</v>
      </c>
      <c r="N140" t="s">
        <v>63</v>
      </c>
      <c r="O140" t="s">
        <v>29</v>
      </c>
      <c r="P140" t="s">
        <v>29</v>
      </c>
      <c r="Q140" t="s">
        <v>29</v>
      </c>
      <c r="R140" t="s">
        <v>29</v>
      </c>
      <c r="S140" t="s">
        <v>29</v>
      </c>
      <c r="T140" t="s">
        <v>29</v>
      </c>
      <c r="U140" t="s">
        <v>29</v>
      </c>
      <c r="V140" t="s">
        <v>179</v>
      </c>
      <c r="W140" t="s">
        <v>158</v>
      </c>
    </row>
    <row r="141" spans="1:23">
      <c r="A141">
        <v>140</v>
      </c>
      <c r="B141" t="s">
        <v>151</v>
      </c>
      <c r="C141" t="s">
        <v>152</v>
      </c>
      <c r="D141">
        <v>4</v>
      </c>
      <c r="E141" t="s">
        <v>159</v>
      </c>
      <c r="F141" t="s">
        <v>154</v>
      </c>
      <c r="G141" s="1" t="s">
        <v>155</v>
      </c>
      <c r="H141" t="s">
        <v>160</v>
      </c>
      <c r="I141" t="s">
        <v>155</v>
      </c>
      <c r="J141" t="s">
        <v>160</v>
      </c>
      <c r="K141">
        <v>0.57999999999999996</v>
      </c>
      <c r="L141">
        <v>0.57999999999999996</v>
      </c>
      <c r="M141" t="s">
        <v>26</v>
      </c>
      <c r="N141" t="s">
        <v>161</v>
      </c>
      <c r="O141" t="s">
        <v>29</v>
      </c>
      <c r="P141" t="s">
        <v>29</v>
      </c>
      <c r="Q141" t="s">
        <v>29</v>
      </c>
      <c r="R141" t="s">
        <v>29</v>
      </c>
      <c r="S141" t="s">
        <v>29</v>
      </c>
      <c r="T141" t="s">
        <v>29</v>
      </c>
      <c r="U141" t="s">
        <v>29</v>
      </c>
      <c r="V141" t="s">
        <v>179</v>
      </c>
      <c r="W141" t="s">
        <v>158</v>
      </c>
    </row>
    <row r="142" spans="1:23">
      <c r="A142">
        <v>141</v>
      </c>
      <c r="B142" t="s">
        <v>151</v>
      </c>
      <c r="C142" t="s">
        <v>152</v>
      </c>
      <c r="D142">
        <v>4</v>
      </c>
      <c r="E142" t="s">
        <v>162</v>
      </c>
      <c r="F142" t="s">
        <v>108</v>
      </c>
      <c r="G142" s="1" t="s">
        <v>29</v>
      </c>
      <c r="H142" t="s">
        <v>29</v>
      </c>
      <c r="I142" t="s">
        <v>29</v>
      </c>
      <c r="J142" t="s">
        <v>29</v>
      </c>
      <c r="K142">
        <v>9.84</v>
      </c>
      <c r="L142">
        <v>9.84</v>
      </c>
      <c r="M142" t="s">
        <v>26</v>
      </c>
      <c r="N142" t="s">
        <v>141</v>
      </c>
      <c r="O142" t="s">
        <v>29</v>
      </c>
      <c r="P142" t="s">
        <v>29</v>
      </c>
      <c r="Q142" t="s">
        <v>29</v>
      </c>
      <c r="R142" t="s">
        <v>29</v>
      </c>
      <c r="S142" t="s">
        <v>29</v>
      </c>
      <c r="T142" t="s">
        <v>29</v>
      </c>
      <c r="U142" t="s">
        <v>29</v>
      </c>
      <c r="V142" t="s">
        <v>179</v>
      </c>
      <c r="W142" t="s">
        <v>158</v>
      </c>
    </row>
    <row r="143" spans="1:23">
      <c r="A143">
        <v>142</v>
      </c>
      <c r="B143" t="s">
        <v>151</v>
      </c>
      <c r="C143" t="s">
        <v>152</v>
      </c>
      <c r="D143">
        <v>4</v>
      </c>
      <c r="E143" t="s">
        <v>180</v>
      </c>
      <c r="F143" t="s">
        <v>181</v>
      </c>
      <c r="G143" s="1" t="s">
        <v>182</v>
      </c>
      <c r="H143" t="s">
        <v>183</v>
      </c>
      <c r="I143" t="s">
        <v>182</v>
      </c>
      <c r="J143" t="s">
        <v>183</v>
      </c>
      <c r="K143">
        <v>4.7300000000000004</v>
      </c>
      <c r="L143">
        <v>4.7300000000000004</v>
      </c>
      <c r="M143" t="s">
        <v>26</v>
      </c>
      <c r="N143" t="s">
        <v>63</v>
      </c>
      <c r="O143" t="s">
        <v>29</v>
      </c>
      <c r="P143" t="s">
        <v>29</v>
      </c>
      <c r="Q143" t="s">
        <v>29</v>
      </c>
      <c r="R143" t="s">
        <v>29</v>
      </c>
      <c r="S143" t="s">
        <v>29</v>
      </c>
      <c r="T143" t="s">
        <v>29</v>
      </c>
      <c r="U143" t="s">
        <v>29</v>
      </c>
      <c r="V143" t="s">
        <v>179</v>
      </c>
      <c r="W143" t="s">
        <v>158</v>
      </c>
    </row>
    <row r="144" spans="1:23">
      <c r="A144">
        <v>143</v>
      </c>
      <c r="B144" t="s">
        <v>151</v>
      </c>
      <c r="C144" t="s">
        <v>152</v>
      </c>
      <c r="D144">
        <v>4</v>
      </c>
      <c r="E144" t="s">
        <v>180</v>
      </c>
      <c r="F144" t="s">
        <v>181</v>
      </c>
      <c r="G144" s="1" t="s">
        <v>182</v>
      </c>
      <c r="H144" t="s">
        <v>183</v>
      </c>
      <c r="I144" t="s">
        <v>182</v>
      </c>
      <c r="J144" t="s">
        <v>183</v>
      </c>
      <c r="K144">
        <v>3.23</v>
      </c>
      <c r="L144">
        <v>3.23</v>
      </c>
      <c r="M144" t="s">
        <v>26</v>
      </c>
      <c r="N144" t="s">
        <v>74</v>
      </c>
      <c r="O144" t="s">
        <v>29</v>
      </c>
      <c r="P144" t="s">
        <v>29</v>
      </c>
      <c r="Q144" t="s">
        <v>29</v>
      </c>
      <c r="R144" t="s">
        <v>29</v>
      </c>
      <c r="S144" t="s">
        <v>29</v>
      </c>
      <c r="T144" t="s">
        <v>29</v>
      </c>
      <c r="U144" t="s">
        <v>29</v>
      </c>
      <c r="V144" t="s">
        <v>179</v>
      </c>
      <c r="W144" t="s">
        <v>158</v>
      </c>
    </row>
    <row r="145" spans="1:23">
      <c r="A145">
        <v>144</v>
      </c>
      <c r="B145" t="s">
        <v>151</v>
      </c>
      <c r="C145" t="s">
        <v>152</v>
      </c>
      <c r="D145">
        <v>4</v>
      </c>
      <c r="E145" t="s">
        <v>167</v>
      </c>
      <c r="F145" t="s">
        <v>168</v>
      </c>
      <c r="G145" s="1" t="s">
        <v>169</v>
      </c>
      <c r="H145" t="s">
        <v>170</v>
      </c>
      <c r="I145" t="s">
        <v>169</v>
      </c>
      <c r="J145" t="s">
        <v>170</v>
      </c>
      <c r="K145">
        <v>1.56</v>
      </c>
      <c r="L145">
        <v>1.56</v>
      </c>
      <c r="M145" t="s">
        <v>26</v>
      </c>
      <c r="N145" t="s">
        <v>63</v>
      </c>
      <c r="O145" t="s">
        <v>29</v>
      </c>
      <c r="P145" t="s">
        <v>29</v>
      </c>
      <c r="Q145" t="s">
        <v>29</v>
      </c>
      <c r="R145" t="s">
        <v>29</v>
      </c>
      <c r="S145" t="s">
        <v>29</v>
      </c>
      <c r="T145" t="s">
        <v>29</v>
      </c>
      <c r="U145" t="s">
        <v>29</v>
      </c>
      <c r="V145" t="s">
        <v>179</v>
      </c>
      <c r="W145" t="s">
        <v>158</v>
      </c>
    </row>
    <row r="146" spans="1:23">
      <c r="A146">
        <v>145</v>
      </c>
      <c r="B146" t="s">
        <v>151</v>
      </c>
      <c r="C146" t="s">
        <v>152</v>
      </c>
      <c r="D146">
        <v>4</v>
      </c>
      <c r="E146" t="s">
        <v>184</v>
      </c>
      <c r="F146" t="s">
        <v>185</v>
      </c>
      <c r="G146" s="1" t="s">
        <v>186</v>
      </c>
      <c r="H146" t="s">
        <v>187</v>
      </c>
      <c r="I146" t="s">
        <v>186</v>
      </c>
      <c r="J146" t="s">
        <v>1790</v>
      </c>
      <c r="K146">
        <v>3.11</v>
      </c>
      <c r="L146">
        <v>3.11</v>
      </c>
      <c r="M146" t="s">
        <v>26</v>
      </c>
      <c r="N146" t="s">
        <v>74</v>
      </c>
      <c r="O146" t="s">
        <v>29</v>
      </c>
      <c r="P146" t="s">
        <v>29</v>
      </c>
      <c r="Q146" t="s">
        <v>29</v>
      </c>
      <c r="R146" t="s">
        <v>29</v>
      </c>
      <c r="S146" t="s">
        <v>29</v>
      </c>
      <c r="T146" t="s">
        <v>29</v>
      </c>
      <c r="U146" t="s">
        <v>29</v>
      </c>
      <c r="V146" t="s">
        <v>179</v>
      </c>
      <c r="W146" t="s">
        <v>158</v>
      </c>
    </row>
    <row r="147" spans="1:23">
      <c r="A147">
        <v>146</v>
      </c>
      <c r="B147" t="s">
        <v>151</v>
      </c>
      <c r="C147" t="s">
        <v>152</v>
      </c>
      <c r="D147">
        <v>4</v>
      </c>
      <c r="E147" t="s">
        <v>135</v>
      </c>
      <c r="F147" t="s">
        <v>136</v>
      </c>
      <c r="G147" s="1" t="s">
        <v>29</v>
      </c>
      <c r="H147" t="s">
        <v>29</v>
      </c>
      <c r="I147" t="s">
        <v>29</v>
      </c>
      <c r="J147" t="s">
        <v>29</v>
      </c>
      <c r="K147">
        <v>18.5</v>
      </c>
      <c r="L147">
        <v>18.5</v>
      </c>
      <c r="M147" t="s">
        <v>136</v>
      </c>
      <c r="N147" t="s">
        <v>29</v>
      </c>
      <c r="O147" t="s">
        <v>29</v>
      </c>
      <c r="P147" t="s">
        <v>29</v>
      </c>
      <c r="Q147" t="s">
        <v>29</v>
      </c>
      <c r="R147" t="s">
        <v>29</v>
      </c>
      <c r="S147" t="s">
        <v>29</v>
      </c>
      <c r="T147" t="s">
        <v>29</v>
      </c>
      <c r="U147" t="s">
        <v>29</v>
      </c>
      <c r="V147" t="s">
        <v>179</v>
      </c>
      <c r="W147" t="s">
        <v>158</v>
      </c>
    </row>
    <row r="148" spans="1:23">
      <c r="A148">
        <v>147</v>
      </c>
      <c r="B148" t="s">
        <v>188</v>
      </c>
      <c r="C148" t="s">
        <v>188</v>
      </c>
      <c r="D148">
        <v>5</v>
      </c>
      <c r="E148" t="s">
        <v>189</v>
      </c>
      <c r="F148" t="s">
        <v>185</v>
      </c>
      <c r="G148" s="1" t="s">
        <v>186</v>
      </c>
      <c r="H148" t="s">
        <v>29</v>
      </c>
      <c r="I148" t="s">
        <v>186</v>
      </c>
      <c r="J148" t="s">
        <v>29</v>
      </c>
      <c r="K148">
        <v>29.2</v>
      </c>
      <c r="L148">
        <v>29.2</v>
      </c>
      <c r="M148" t="s">
        <v>26</v>
      </c>
      <c r="N148" t="s">
        <v>74</v>
      </c>
      <c r="O148" t="s">
        <v>29</v>
      </c>
      <c r="P148" t="s">
        <v>29</v>
      </c>
      <c r="Q148" t="s">
        <v>29</v>
      </c>
      <c r="R148" t="s">
        <v>29</v>
      </c>
      <c r="S148" t="s">
        <v>29</v>
      </c>
      <c r="T148" t="s">
        <v>29</v>
      </c>
      <c r="U148" t="s">
        <v>29</v>
      </c>
      <c r="V148" t="s">
        <v>29</v>
      </c>
      <c r="W148" t="s">
        <v>190</v>
      </c>
    </row>
    <row r="149" spans="1:23">
      <c r="A149">
        <v>148</v>
      </c>
      <c r="B149" t="s">
        <v>188</v>
      </c>
      <c r="C149" t="s">
        <v>188</v>
      </c>
      <c r="D149">
        <v>5</v>
      </c>
      <c r="E149" t="s">
        <v>191</v>
      </c>
      <c r="F149" t="s">
        <v>192</v>
      </c>
      <c r="G149" s="1" t="s">
        <v>193</v>
      </c>
      <c r="H149" t="s">
        <v>194</v>
      </c>
      <c r="I149" t="s">
        <v>193</v>
      </c>
      <c r="J149" t="s">
        <v>194</v>
      </c>
      <c r="K149">
        <v>16.100000000000001</v>
      </c>
      <c r="L149">
        <v>16.100000000000001</v>
      </c>
      <c r="M149" t="s">
        <v>26</v>
      </c>
      <c r="N149" t="s">
        <v>74</v>
      </c>
      <c r="O149" t="s">
        <v>29</v>
      </c>
      <c r="P149" t="s">
        <v>29</v>
      </c>
      <c r="Q149" t="s">
        <v>29</v>
      </c>
      <c r="R149" t="s">
        <v>29</v>
      </c>
      <c r="S149" t="s">
        <v>29</v>
      </c>
      <c r="T149" t="s">
        <v>29</v>
      </c>
      <c r="U149" t="s">
        <v>29</v>
      </c>
      <c r="V149" t="s">
        <v>29</v>
      </c>
      <c r="W149" t="s">
        <v>190</v>
      </c>
    </row>
    <row r="150" spans="1:23">
      <c r="A150">
        <v>149</v>
      </c>
      <c r="B150" t="s">
        <v>188</v>
      </c>
      <c r="C150" t="s">
        <v>188</v>
      </c>
      <c r="D150">
        <v>5</v>
      </c>
      <c r="E150" t="s">
        <v>195</v>
      </c>
      <c r="F150" t="s">
        <v>196</v>
      </c>
      <c r="G150" s="1" t="s">
        <v>197</v>
      </c>
      <c r="H150" t="s">
        <v>198</v>
      </c>
      <c r="I150" t="s">
        <v>2006</v>
      </c>
      <c r="J150" t="s">
        <v>198</v>
      </c>
      <c r="K150">
        <v>6.6</v>
      </c>
      <c r="L150">
        <v>6.6</v>
      </c>
      <c r="M150" t="s">
        <v>26</v>
      </c>
      <c r="N150" t="s">
        <v>74</v>
      </c>
      <c r="O150" t="s">
        <v>29</v>
      </c>
      <c r="P150" t="s">
        <v>29</v>
      </c>
      <c r="Q150" t="s">
        <v>29</v>
      </c>
      <c r="R150" t="s">
        <v>29</v>
      </c>
      <c r="S150" t="s">
        <v>29</v>
      </c>
      <c r="T150" t="s">
        <v>29</v>
      </c>
      <c r="U150" t="s">
        <v>29</v>
      </c>
      <c r="V150" t="s">
        <v>29</v>
      </c>
      <c r="W150" t="s">
        <v>190</v>
      </c>
    </row>
    <row r="151" spans="1:23">
      <c r="A151">
        <v>150</v>
      </c>
      <c r="B151" t="s">
        <v>188</v>
      </c>
      <c r="C151" t="s">
        <v>188</v>
      </c>
      <c r="D151">
        <v>5</v>
      </c>
      <c r="E151" t="s">
        <v>199</v>
      </c>
      <c r="F151" t="s">
        <v>176</v>
      </c>
      <c r="G151" s="1" t="s">
        <v>200</v>
      </c>
      <c r="H151" t="s">
        <v>201</v>
      </c>
      <c r="I151" t="s">
        <v>4520</v>
      </c>
      <c r="J151" t="s">
        <v>4521</v>
      </c>
      <c r="K151">
        <v>6.3</v>
      </c>
      <c r="L151">
        <v>6.3</v>
      </c>
      <c r="M151" t="s">
        <v>26</v>
      </c>
      <c r="N151" t="s">
        <v>74</v>
      </c>
      <c r="O151" t="s">
        <v>29</v>
      </c>
      <c r="P151" t="s">
        <v>29</v>
      </c>
      <c r="Q151" t="s">
        <v>29</v>
      </c>
      <c r="R151" t="s">
        <v>29</v>
      </c>
      <c r="S151" t="s">
        <v>29</v>
      </c>
      <c r="T151" t="s">
        <v>29</v>
      </c>
      <c r="U151" t="s">
        <v>29</v>
      </c>
      <c r="V151" t="s">
        <v>29</v>
      </c>
      <c r="W151" t="s">
        <v>190</v>
      </c>
    </row>
    <row r="152" spans="1:23">
      <c r="A152">
        <v>151</v>
      </c>
      <c r="B152" t="s">
        <v>188</v>
      </c>
      <c r="C152" t="s">
        <v>188</v>
      </c>
      <c r="D152">
        <v>5</v>
      </c>
      <c r="E152" t="s">
        <v>202</v>
      </c>
      <c r="F152" t="s">
        <v>154</v>
      </c>
      <c r="G152" s="1" t="s">
        <v>203</v>
      </c>
      <c r="H152" t="s">
        <v>204</v>
      </c>
      <c r="I152" t="s">
        <v>435</v>
      </c>
      <c r="J152" t="s">
        <v>204</v>
      </c>
      <c r="K152">
        <v>2.9</v>
      </c>
      <c r="L152">
        <v>2.9</v>
      </c>
      <c r="M152" t="s">
        <v>26</v>
      </c>
      <c r="N152" t="s">
        <v>63</v>
      </c>
      <c r="O152" t="s">
        <v>29</v>
      </c>
      <c r="P152" t="s">
        <v>29</v>
      </c>
      <c r="Q152" t="s">
        <v>29</v>
      </c>
      <c r="R152" t="s">
        <v>29</v>
      </c>
      <c r="S152" t="s">
        <v>29</v>
      </c>
      <c r="T152" t="s">
        <v>29</v>
      </c>
      <c r="U152" t="s">
        <v>29</v>
      </c>
      <c r="V152" t="s">
        <v>29</v>
      </c>
      <c r="W152" t="s">
        <v>190</v>
      </c>
    </row>
    <row r="153" spans="1:23">
      <c r="A153">
        <v>152</v>
      </c>
      <c r="B153" t="s">
        <v>188</v>
      </c>
      <c r="C153" t="s">
        <v>188</v>
      </c>
      <c r="D153">
        <v>5</v>
      </c>
      <c r="E153" t="s">
        <v>205</v>
      </c>
      <c r="F153" t="s">
        <v>206</v>
      </c>
      <c r="G153" s="1" t="s">
        <v>207</v>
      </c>
      <c r="H153" t="s">
        <v>208</v>
      </c>
      <c r="I153" t="s">
        <v>207</v>
      </c>
      <c r="J153" t="s">
        <v>208</v>
      </c>
      <c r="K153">
        <v>2.8</v>
      </c>
      <c r="L153">
        <v>2.8</v>
      </c>
      <c r="M153" t="s">
        <v>26</v>
      </c>
      <c r="N153" t="s">
        <v>63</v>
      </c>
      <c r="O153" t="s">
        <v>29</v>
      </c>
      <c r="P153" t="s">
        <v>29</v>
      </c>
      <c r="Q153" t="s">
        <v>29</v>
      </c>
      <c r="R153" t="s">
        <v>29</v>
      </c>
      <c r="S153" t="s">
        <v>29</v>
      </c>
      <c r="T153" t="s">
        <v>29</v>
      </c>
      <c r="U153" t="s">
        <v>29</v>
      </c>
      <c r="V153" t="s">
        <v>29</v>
      </c>
      <c r="W153" t="s">
        <v>190</v>
      </c>
    </row>
    <row r="154" spans="1:23">
      <c r="A154">
        <v>153</v>
      </c>
      <c r="B154" t="s">
        <v>188</v>
      </c>
      <c r="C154" t="s">
        <v>188</v>
      </c>
      <c r="D154">
        <v>5</v>
      </c>
      <c r="E154" t="s">
        <v>209</v>
      </c>
      <c r="F154" t="s">
        <v>91</v>
      </c>
      <c r="G154" s="1" t="s">
        <v>210</v>
      </c>
      <c r="H154" t="s">
        <v>211</v>
      </c>
      <c r="I154" t="s">
        <v>210</v>
      </c>
      <c r="J154" t="s">
        <v>211</v>
      </c>
      <c r="K154">
        <v>2.7</v>
      </c>
      <c r="L154">
        <v>2.7</v>
      </c>
      <c r="M154" t="s">
        <v>26</v>
      </c>
      <c r="N154" t="s">
        <v>74</v>
      </c>
      <c r="O154" t="s">
        <v>29</v>
      </c>
      <c r="P154" t="s">
        <v>29</v>
      </c>
      <c r="Q154" t="s">
        <v>29</v>
      </c>
      <c r="R154" t="s">
        <v>29</v>
      </c>
      <c r="S154" t="s">
        <v>29</v>
      </c>
      <c r="T154" t="s">
        <v>29</v>
      </c>
      <c r="U154" t="s">
        <v>29</v>
      </c>
      <c r="V154" t="s">
        <v>29</v>
      </c>
      <c r="W154" t="s">
        <v>190</v>
      </c>
    </row>
    <row r="155" spans="1:23">
      <c r="A155">
        <v>154</v>
      </c>
      <c r="B155" t="s">
        <v>188</v>
      </c>
      <c r="C155" t="s">
        <v>188</v>
      </c>
      <c r="D155">
        <v>5</v>
      </c>
      <c r="E155" t="s">
        <v>212</v>
      </c>
      <c r="F155" t="s">
        <v>185</v>
      </c>
      <c r="G155" s="1" t="s">
        <v>213</v>
      </c>
      <c r="H155" t="s">
        <v>214</v>
      </c>
      <c r="I155" t="s">
        <v>213</v>
      </c>
      <c r="J155" t="s">
        <v>214</v>
      </c>
      <c r="K155">
        <v>2.7</v>
      </c>
      <c r="L155">
        <v>2.7</v>
      </c>
      <c r="M155" t="s">
        <v>26</v>
      </c>
      <c r="N155" t="s">
        <v>74</v>
      </c>
      <c r="O155" t="s">
        <v>29</v>
      </c>
      <c r="P155" t="s">
        <v>29</v>
      </c>
      <c r="Q155" t="s">
        <v>29</v>
      </c>
      <c r="R155" t="s">
        <v>29</v>
      </c>
      <c r="S155" t="s">
        <v>29</v>
      </c>
      <c r="T155" t="s">
        <v>29</v>
      </c>
      <c r="U155" t="s">
        <v>29</v>
      </c>
      <c r="V155" t="s">
        <v>29</v>
      </c>
      <c r="W155" t="s">
        <v>190</v>
      </c>
    </row>
    <row r="156" spans="1:23">
      <c r="A156">
        <v>155</v>
      </c>
      <c r="B156" t="s">
        <v>188</v>
      </c>
      <c r="C156" t="s">
        <v>188</v>
      </c>
      <c r="D156">
        <v>5</v>
      </c>
      <c r="E156" t="s">
        <v>215</v>
      </c>
      <c r="F156" t="s">
        <v>216</v>
      </c>
      <c r="G156" s="1" t="s">
        <v>217</v>
      </c>
      <c r="H156" t="s">
        <v>8879</v>
      </c>
      <c r="I156" t="s">
        <v>217</v>
      </c>
      <c r="J156" t="s">
        <v>8583</v>
      </c>
      <c r="K156">
        <v>2.4</v>
      </c>
      <c r="L156">
        <v>2.4</v>
      </c>
      <c r="M156" t="s">
        <v>26</v>
      </c>
      <c r="N156" t="s">
        <v>74</v>
      </c>
      <c r="O156" t="s">
        <v>29</v>
      </c>
      <c r="P156" t="s">
        <v>29</v>
      </c>
      <c r="Q156" t="s">
        <v>29</v>
      </c>
      <c r="R156" t="s">
        <v>29</v>
      </c>
      <c r="S156" t="s">
        <v>29</v>
      </c>
      <c r="T156" t="s">
        <v>29</v>
      </c>
      <c r="U156" t="s">
        <v>29</v>
      </c>
      <c r="V156" t="s">
        <v>29</v>
      </c>
      <c r="W156" t="s">
        <v>190</v>
      </c>
    </row>
    <row r="157" spans="1:23">
      <c r="A157">
        <v>156</v>
      </c>
      <c r="B157" t="s">
        <v>188</v>
      </c>
      <c r="C157" t="s">
        <v>188</v>
      </c>
      <c r="D157">
        <v>5</v>
      </c>
      <c r="E157" t="s">
        <v>189</v>
      </c>
      <c r="F157" t="s">
        <v>185</v>
      </c>
      <c r="G157" s="1" t="s">
        <v>186</v>
      </c>
      <c r="H157" t="s">
        <v>29</v>
      </c>
      <c r="I157" t="s">
        <v>186</v>
      </c>
      <c r="J157" t="s">
        <v>29</v>
      </c>
      <c r="K157">
        <v>2.4</v>
      </c>
      <c r="L157">
        <v>2.4</v>
      </c>
      <c r="M157" t="s">
        <v>26</v>
      </c>
      <c r="N157" t="s">
        <v>219</v>
      </c>
      <c r="O157" t="s">
        <v>29</v>
      </c>
      <c r="P157" t="s">
        <v>29</v>
      </c>
      <c r="Q157" t="s">
        <v>29</v>
      </c>
      <c r="R157" t="s">
        <v>29</v>
      </c>
      <c r="S157" t="s">
        <v>29</v>
      </c>
      <c r="T157" t="s">
        <v>29</v>
      </c>
      <c r="U157" t="s">
        <v>29</v>
      </c>
      <c r="V157" t="s">
        <v>29</v>
      </c>
      <c r="W157" t="s">
        <v>190</v>
      </c>
    </row>
    <row r="158" spans="1:23">
      <c r="A158">
        <v>157</v>
      </c>
      <c r="B158" t="s">
        <v>188</v>
      </c>
      <c r="C158" t="s">
        <v>188</v>
      </c>
      <c r="D158">
        <v>5</v>
      </c>
      <c r="E158" t="s">
        <v>220</v>
      </c>
      <c r="F158" t="s">
        <v>221</v>
      </c>
      <c r="G158" s="1" t="s">
        <v>222</v>
      </c>
      <c r="H158" t="s">
        <v>223</v>
      </c>
      <c r="I158" t="s">
        <v>222</v>
      </c>
      <c r="J158" t="s">
        <v>223</v>
      </c>
      <c r="K158">
        <v>2.2000000000000002</v>
      </c>
      <c r="L158">
        <v>2.2000000000000002</v>
      </c>
      <c r="M158" t="s">
        <v>26</v>
      </c>
      <c r="N158" t="s">
        <v>74</v>
      </c>
      <c r="O158" t="s">
        <v>29</v>
      </c>
      <c r="P158" t="s">
        <v>29</v>
      </c>
      <c r="Q158" t="s">
        <v>29</v>
      </c>
      <c r="R158" t="s">
        <v>29</v>
      </c>
      <c r="S158" t="s">
        <v>29</v>
      </c>
      <c r="T158" t="s">
        <v>29</v>
      </c>
      <c r="U158" t="s">
        <v>29</v>
      </c>
      <c r="V158" t="s">
        <v>29</v>
      </c>
      <c r="W158" t="s">
        <v>190</v>
      </c>
    </row>
    <row r="159" spans="1:23">
      <c r="A159">
        <v>158</v>
      </c>
      <c r="B159" t="s">
        <v>188</v>
      </c>
      <c r="C159" t="s">
        <v>188</v>
      </c>
      <c r="D159">
        <v>5</v>
      </c>
      <c r="E159" t="s">
        <v>224</v>
      </c>
      <c r="F159" t="s">
        <v>196</v>
      </c>
      <c r="G159" s="1" t="s">
        <v>225</v>
      </c>
      <c r="H159" t="s">
        <v>226</v>
      </c>
      <c r="I159" t="s">
        <v>225</v>
      </c>
      <c r="J159" t="s">
        <v>226</v>
      </c>
      <c r="K159">
        <v>2</v>
      </c>
      <c r="L159">
        <v>2</v>
      </c>
      <c r="M159" t="s">
        <v>26</v>
      </c>
      <c r="N159" t="s">
        <v>74</v>
      </c>
      <c r="O159" t="s">
        <v>29</v>
      </c>
      <c r="P159" t="s">
        <v>29</v>
      </c>
      <c r="Q159" t="s">
        <v>29</v>
      </c>
      <c r="R159" t="s">
        <v>29</v>
      </c>
      <c r="S159" t="s">
        <v>29</v>
      </c>
      <c r="T159" t="s">
        <v>29</v>
      </c>
      <c r="U159" t="s">
        <v>29</v>
      </c>
      <c r="V159" t="s">
        <v>29</v>
      </c>
      <c r="W159" t="s">
        <v>190</v>
      </c>
    </row>
    <row r="160" spans="1:23">
      <c r="A160">
        <v>159</v>
      </c>
      <c r="B160" t="s">
        <v>188</v>
      </c>
      <c r="C160" t="s">
        <v>188</v>
      </c>
      <c r="D160">
        <v>5</v>
      </c>
      <c r="E160" t="s">
        <v>227</v>
      </c>
      <c r="F160" t="s">
        <v>154</v>
      </c>
      <c r="G160" s="1" t="s">
        <v>228</v>
      </c>
      <c r="H160" t="s">
        <v>229</v>
      </c>
      <c r="I160" t="s">
        <v>228</v>
      </c>
      <c r="J160" t="s">
        <v>229</v>
      </c>
      <c r="K160">
        <v>2</v>
      </c>
      <c r="L160">
        <v>2</v>
      </c>
      <c r="M160" t="s">
        <v>26</v>
      </c>
      <c r="N160" t="s">
        <v>230</v>
      </c>
      <c r="O160" t="s">
        <v>29</v>
      </c>
      <c r="P160" t="s">
        <v>29</v>
      </c>
      <c r="Q160" t="s">
        <v>29</v>
      </c>
      <c r="R160" t="s">
        <v>29</v>
      </c>
      <c r="S160" t="s">
        <v>29</v>
      </c>
      <c r="T160" t="s">
        <v>29</v>
      </c>
      <c r="U160" t="s">
        <v>29</v>
      </c>
      <c r="V160" t="s">
        <v>29</v>
      </c>
      <c r="W160" t="s">
        <v>190</v>
      </c>
    </row>
    <row r="161" spans="1:23">
      <c r="A161">
        <v>160</v>
      </c>
      <c r="B161" t="s">
        <v>188</v>
      </c>
      <c r="C161" t="s">
        <v>188</v>
      </c>
      <c r="D161">
        <v>5</v>
      </c>
      <c r="E161" t="s">
        <v>8941</v>
      </c>
      <c r="F161" t="s">
        <v>93</v>
      </c>
      <c r="G161" s="1" t="s">
        <v>29</v>
      </c>
      <c r="H161" t="s">
        <v>29</v>
      </c>
      <c r="I161" t="s">
        <v>29</v>
      </c>
      <c r="J161" t="s">
        <v>29</v>
      </c>
      <c r="K161">
        <v>18.399999999999999</v>
      </c>
      <c r="L161">
        <v>18.399999999999999</v>
      </c>
      <c r="M161" t="s">
        <v>26</v>
      </c>
      <c r="N161" t="s">
        <v>29</v>
      </c>
      <c r="O161" t="s">
        <v>29</v>
      </c>
      <c r="P161" t="s">
        <v>29</v>
      </c>
      <c r="Q161" t="s">
        <v>29</v>
      </c>
      <c r="R161" t="s">
        <v>29</v>
      </c>
      <c r="S161" t="s">
        <v>29</v>
      </c>
      <c r="T161" t="s">
        <v>29</v>
      </c>
      <c r="U161" t="s">
        <v>29</v>
      </c>
      <c r="V161" t="s">
        <v>29</v>
      </c>
      <c r="W161" t="s">
        <v>190</v>
      </c>
    </row>
    <row r="162" spans="1:23">
      <c r="A162">
        <v>161</v>
      </c>
      <c r="B162" t="s">
        <v>188</v>
      </c>
      <c r="C162" t="s">
        <v>188</v>
      </c>
      <c r="D162">
        <v>5</v>
      </c>
      <c r="E162" t="s">
        <v>8920</v>
      </c>
      <c r="F162" t="s">
        <v>76</v>
      </c>
      <c r="G162" s="1" t="s">
        <v>29</v>
      </c>
      <c r="H162" t="s">
        <v>29</v>
      </c>
      <c r="I162" t="s">
        <v>29</v>
      </c>
      <c r="J162" t="s">
        <v>29</v>
      </c>
      <c r="K162">
        <v>1.3</v>
      </c>
      <c r="L162">
        <v>1.3</v>
      </c>
      <c r="M162" t="s">
        <v>687</v>
      </c>
      <c r="N162" t="s">
        <v>29</v>
      </c>
      <c r="O162" t="s">
        <v>29</v>
      </c>
      <c r="P162" t="s">
        <v>29</v>
      </c>
      <c r="Q162" t="s">
        <v>29</v>
      </c>
      <c r="R162" t="s">
        <v>29</v>
      </c>
      <c r="S162" t="s">
        <v>29</v>
      </c>
      <c r="T162" t="s">
        <v>29</v>
      </c>
      <c r="U162" t="s">
        <v>29</v>
      </c>
      <c r="V162" t="s">
        <v>29</v>
      </c>
      <c r="W162" t="s">
        <v>190</v>
      </c>
    </row>
    <row r="163" spans="1:23">
      <c r="A163">
        <v>162</v>
      </c>
      <c r="B163" t="s">
        <v>231</v>
      </c>
      <c r="C163" t="s">
        <v>231</v>
      </c>
      <c r="D163">
        <v>6</v>
      </c>
      <c r="E163" t="s">
        <v>189</v>
      </c>
      <c r="F163" t="s">
        <v>185</v>
      </c>
      <c r="G163" s="1" t="s">
        <v>186</v>
      </c>
      <c r="H163" t="s">
        <v>29</v>
      </c>
      <c r="I163" t="s">
        <v>186</v>
      </c>
      <c r="J163" t="s">
        <v>29</v>
      </c>
      <c r="K163">
        <v>15.5</v>
      </c>
      <c r="L163">
        <v>15.5</v>
      </c>
      <c r="M163" t="s">
        <v>26</v>
      </c>
      <c r="N163" t="s">
        <v>74</v>
      </c>
      <c r="O163" t="s">
        <v>29</v>
      </c>
      <c r="P163" t="s">
        <v>29</v>
      </c>
      <c r="Q163" t="s">
        <v>29</v>
      </c>
      <c r="R163" t="s">
        <v>29</v>
      </c>
      <c r="S163" t="s">
        <v>29</v>
      </c>
      <c r="T163" t="s">
        <v>29</v>
      </c>
      <c r="U163" t="s">
        <v>29</v>
      </c>
      <c r="V163" t="s">
        <v>29</v>
      </c>
      <c r="W163" t="s">
        <v>190</v>
      </c>
    </row>
    <row r="164" spans="1:23">
      <c r="A164">
        <v>163</v>
      </c>
      <c r="B164" t="s">
        <v>231</v>
      </c>
      <c r="C164" t="s">
        <v>231</v>
      </c>
      <c r="D164">
        <v>6</v>
      </c>
      <c r="E164" t="s">
        <v>195</v>
      </c>
      <c r="F164" t="s">
        <v>196</v>
      </c>
      <c r="G164" s="1" t="s">
        <v>197</v>
      </c>
      <c r="H164" t="s">
        <v>198</v>
      </c>
      <c r="I164" t="s">
        <v>2006</v>
      </c>
      <c r="J164" t="s">
        <v>198</v>
      </c>
      <c r="K164">
        <v>3.1</v>
      </c>
      <c r="L164">
        <v>3.1</v>
      </c>
      <c r="M164" t="s">
        <v>26</v>
      </c>
      <c r="N164" t="s">
        <v>74</v>
      </c>
      <c r="O164" t="s">
        <v>29</v>
      </c>
      <c r="P164" t="s">
        <v>29</v>
      </c>
      <c r="Q164" t="s">
        <v>29</v>
      </c>
      <c r="R164" t="s">
        <v>29</v>
      </c>
      <c r="S164" t="s">
        <v>29</v>
      </c>
      <c r="T164" t="s">
        <v>29</v>
      </c>
      <c r="U164" t="s">
        <v>29</v>
      </c>
      <c r="V164" t="s">
        <v>29</v>
      </c>
      <c r="W164" t="s">
        <v>190</v>
      </c>
    </row>
    <row r="165" spans="1:23">
      <c r="A165">
        <v>164</v>
      </c>
      <c r="B165" t="s">
        <v>231</v>
      </c>
      <c r="C165" t="s">
        <v>231</v>
      </c>
      <c r="D165">
        <v>6</v>
      </c>
      <c r="E165" t="s">
        <v>202</v>
      </c>
      <c r="F165" t="s">
        <v>154</v>
      </c>
      <c r="G165" s="1" t="s">
        <v>203</v>
      </c>
      <c r="H165" t="s">
        <v>204</v>
      </c>
      <c r="I165" t="s">
        <v>435</v>
      </c>
      <c r="J165" t="s">
        <v>204</v>
      </c>
      <c r="K165">
        <v>6.8</v>
      </c>
      <c r="L165">
        <v>6.8</v>
      </c>
      <c r="M165" t="s">
        <v>26</v>
      </c>
      <c r="N165" t="s">
        <v>63</v>
      </c>
      <c r="O165" t="s">
        <v>29</v>
      </c>
      <c r="P165" t="s">
        <v>29</v>
      </c>
      <c r="Q165" t="s">
        <v>29</v>
      </c>
      <c r="R165" t="s">
        <v>29</v>
      </c>
      <c r="S165" t="s">
        <v>29</v>
      </c>
      <c r="T165" t="s">
        <v>29</v>
      </c>
      <c r="U165" t="s">
        <v>29</v>
      </c>
      <c r="V165" t="s">
        <v>29</v>
      </c>
      <c r="W165" t="s">
        <v>190</v>
      </c>
    </row>
    <row r="166" spans="1:23">
      <c r="A166">
        <v>165</v>
      </c>
      <c r="B166" t="s">
        <v>231</v>
      </c>
      <c r="C166" t="s">
        <v>231</v>
      </c>
      <c r="D166">
        <v>6</v>
      </c>
      <c r="E166" t="s">
        <v>212</v>
      </c>
      <c r="F166" t="s">
        <v>185</v>
      </c>
      <c r="G166" s="1" t="s">
        <v>213</v>
      </c>
      <c r="H166" t="s">
        <v>214</v>
      </c>
      <c r="I166" t="s">
        <v>213</v>
      </c>
      <c r="J166" t="s">
        <v>214</v>
      </c>
      <c r="K166">
        <v>5.5</v>
      </c>
      <c r="L166">
        <v>5.5</v>
      </c>
      <c r="M166" t="s">
        <v>26</v>
      </c>
      <c r="N166" t="s">
        <v>74</v>
      </c>
      <c r="O166" t="s">
        <v>29</v>
      </c>
      <c r="P166" t="s">
        <v>29</v>
      </c>
      <c r="Q166" t="s">
        <v>29</v>
      </c>
      <c r="R166" t="s">
        <v>29</v>
      </c>
      <c r="S166" t="s">
        <v>29</v>
      </c>
      <c r="T166" t="s">
        <v>29</v>
      </c>
      <c r="U166" t="s">
        <v>29</v>
      </c>
      <c r="V166" t="s">
        <v>29</v>
      </c>
      <c r="W166" t="s">
        <v>190</v>
      </c>
    </row>
    <row r="167" spans="1:23">
      <c r="A167">
        <v>166</v>
      </c>
      <c r="B167" t="s">
        <v>231</v>
      </c>
      <c r="C167" t="s">
        <v>231</v>
      </c>
      <c r="D167">
        <v>6</v>
      </c>
      <c r="E167" t="s">
        <v>215</v>
      </c>
      <c r="F167" t="s">
        <v>216</v>
      </c>
      <c r="G167" s="1" t="s">
        <v>217</v>
      </c>
      <c r="H167" t="s">
        <v>8879</v>
      </c>
      <c r="I167" t="s">
        <v>217</v>
      </c>
      <c r="J167" t="s">
        <v>8583</v>
      </c>
      <c r="K167">
        <v>2.4</v>
      </c>
      <c r="L167">
        <v>2.4</v>
      </c>
      <c r="M167" t="s">
        <v>26</v>
      </c>
      <c r="N167" t="s">
        <v>74</v>
      </c>
      <c r="O167" t="s">
        <v>29</v>
      </c>
      <c r="P167" t="s">
        <v>29</v>
      </c>
      <c r="Q167" t="s">
        <v>29</v>
      </c>
      <c r="R167" t="s">
        <v>29</v>
      </c>
      <c r="S167" t="s">
        <v>29</v>
      </c>
      <c r="T167" t="s">
        <v>29</v>
      </c>
      <c r="U167" t="s">
        <v>29</v>
      </c>
      <c r="V167" t="s">
        <v>29</v>
      </c>
      <c r="W167" t="s">
        <v>190</v>
      </c>
    </row>
    <row r="168" spans="1:23">
      <c r="A168">
        <v>167</v>
      </c>
      <c r="B168" t="s">
        <v>231</v>
      </c>
      <c r="C168" t="s">
        <v>231</v>
      </c>
      <c r="D168">
        <v>6</v>
      </c>
      <c r="E168" t="s">
        <v>189</v>
      </c>
      <c r="F168" t="s">
        <v>185</v>
      </c>
      <c r="G168" s="1" t="s">
        <v>186</v>
      </c>
      <c r="H168" t="s">
        <v>29</v>
      </c>
      <c r="I168" t="s">
        <v>186</v>
      </c>
      <c r="J168" t="s">
        <v>29</v>
      </c>
      <c r="K168">
        <v>5.0999999999999996</v>
      </c>
      <c r="L168">
        <v>5.0999999999999996</v>
      </c>
      <c r="M168" t="s">
        <v>26</v>
      </c>
      <c r="N168" t="s">
        <v>219</v>
      </c>
      <c r="O168" t="s">
        <v>29</v>
      </c>
      <c r="P168" t="s">
        <v>29</v>
      </c>
      <c r="Q168" t="s">
        <v>29</v>
      </c>
      <c r="R168" t="s">
        <v>29</v>
      </c>
      <c r="S168" t="s">
        <v>29</v>
      </c>
      <c r="T168" t="s">
        <v>29</v>
      </c>
      <c r="U168" t="s">
        <v>29</v>
      </c>
      <c r="V168" t="s">
        <v>29</v>
      </c>
      <c r="W168" t="s">
        <v>190</v>
      </c>
    </row>
    <row r="169" spans="1:23">
      <c r="A169">
        <v>168</v>
      </c>
      <c r="B169" t="s">
        <v>231</v>
      </c>
      <c r="C169" t="s">
        <v>231</v>
      </c>
      <c r="D169">
        <v>6</v>
      </c>
      <c r="E169" t="s">
        <v>224</v>
      </c>
      <c r="F169" t="s">
        <v>196</v>
      </c>
      <c r="G169" s="1" t="s">
        <v>225</v>
      </c>
      <c r="H169" t="s">
        <v>226</v>
      </c>
      <c r="I169" t="s">
        <v>225</v>
      </c>
      <c r="J169" t="s">
        <v>226</v>
      </c>
      <c r="K169">
        <v>2.7</v>
      </c>
      <c r="L169">
        <v>2.7</v>
      </c>
      <c r="M169" t="s">
        <v>26</v>
      </c>
      <c r="N169" t="s">
        <v>74</v>
      </c>
      <c r="O169" t="s">
        <v>29</v>
      </c>
      <c r="P169" t="s">
        <v>29</v>
      </c>
      <c r="Q169" t="s">
        <v>29</v>
      </c>
      <c r="R169" t="s">
        <v>29</v>
      </c>
      <c r="S169" t="s">
        <v>29</v>
      </c>
      <c r="T169" t="s">
        <v>29</v>
      </c>
      <c r="U169" t="s">
        <v>29</v>
      </c>
      <c r="V169" t="s">
        <v>29</v>
      </c>
      <c r="W169" t="s">
        <v>190</v>
      </c>
    </row>
    <row r="170" spans="1:23">
      <c r="A170">
        <v>169</v>
      </c>
      <c r="B170" t="s">
        <v>231</v>
      </c>
      <c r="C170" t="s">
        <v>231</v>
      </c>
      <c r="D170">
        <v>6</v>
      </c>
      <c r="E170" t="s">
        <v>227</v>
      </c>
      <c r="F170" t="s">
        <v>154</v>
      </c>
      <c r="G170" s="1" t="s">
        <v>228</v>
      </c>
      <c r="H170" t="s">
        <v>229</v>
      </c>
      <c r="I170" t="s">
        <v>228</v>
      </c>
      <c r="J170" t="s">
        <v>229</v>
      </c>
      <c r="K170">
        <v>2.6</v>
      </c>
      <c r="L170">
        <v>2.6</v>
      </c>
      <c r="M170" t="s">
        <v>26</v>
      </c>
      <c r="N170" t="s">
        <v>230</v>
      </c>
      <c r="O170" t="s">
        <v>29</v>
      </c>
      <c r="P170" t="s">
        <v>29</v>
      </c>
      <c r="Q170" t="s">
        <v>29</v>
      </c>
      <c r="R170" t="s">
        <v>29</v>
      </c>
      <c r="S170" t="s">
        <v>29</v>
      </c>
      <c r="T170" t="s">
        <v>29</v>
      </c>
      <c r="U170" t="s">
        <v>29</v>
      </c>
      <c r="V170" t="s">
        <v>29</v>
      </c>
      <c r="W170" t="s">
        <v>190</v>
      </c>
    </row>
    <row r="171" spans="1:23">
      <c r="A171">
        <v>170</v>
      </c>
      <c r="B171" t="s">
        <v>231</v>
      </c>
      <c r="C171" t="s">
        <v>231</v>
      </c>
      <c r="D171">
        <v>6</v>
      </c>
      <c r="E171" t="s">
        <v>212</v>
      </c>
      <c r="F171" t="s">
        <v>185</v>
      </c>
      <c r="G171" s="1" t="s">
        <v>213</v>
      </c>
      <c r="H171" t="s">
        <v>214</v>
      </c>
      <c r="I171" t="s">
        <v>213</v>
      </c>
      <c r="J171" t="s">
        <v>214</v>
      </c>
      <c r="K171">
        <v>10.199999999999999</v>
      </c>
      <c r="L171">
        <v>10.199999999999999</v>
      </c>
      <c r="M171" t="s">
        <v>26</v>
      </c>
      <c r="N171" t="s">
        <v>232</v>
      </c>
      <c r="O171" t="s">
        <v>29</v>
      </c>
      <c r="P171" t="s">
        <v>29</v>
      </c>
      <c r="Q171" t="s">
        <v>29</v>
      </c>
      <c r="R171" t="s">
        <v>29</v>
      </c>
      <c r="S171" t="s">
        <v>29</v>
      </c>
      <c r="T171" t="s">
        <v>29</v>
      </c>
      <c r="U171" t="s">
        <v>29</v>
      </c>
      <c r="V171" t="s">
        <v>29</v>
      </c>
      <c r="W171" t="s">
        <v>190</v>
      </c>
    </row>
    <row r="172" spans="1:23">
      <c r="A172">
        <v>171</v>
      </c>
      <c r="B172" t="s">
        <v>231</v>
      </c>
      <c r="C172" t="s">
        <v>231</v>
      </c>
      <c r="D172">
        <v>6</v>
      </c>
      <c r="E172" t="s">
        <v>224</v>
      </c>
      <c r="F172" t="s">
        <v>196</v>
      </c>
      <c r="G172" s="1" t="s">
        <v>225</v>
      </c>
      <c r="H172" t="s">
        <v>226</v>
      </c>
      <c r="I172" t="s">
        <v>225</v>
      </c>
      <c r="J172" t="s">
        <v>226</v>
      </c>
      <c r="K172">
        <v>7.4</v>
      </c>
      <c r="L172">
        <v>7.4</v>
      </c>
      <c r="M172" t="s">
        <v>26</v>
      </c>
      <c r="N172" t="s">
        <v>232</v>
      </c>
      <c r="O172" t="s">
        <v>29</v>
      </c>
      <c r="P172" t="s">
        <v>29</v>
      </c>
      <c r="Q172" t="s">
        <v>29</v>
      </c>
      <c r="R172" t="s">
        <v>29</v>
      </c>
      <c r="S172" t="s">
        <v>29</v>
      </c>
      <c r="T172" t="s">
        <v>29</v>
      </c>
      <c r="U172" t="s">
        <v>29</v>
      </c>
      <c r="V172" t="s">
        <v>29</v>
      </c>
      <c r="W172" t="s">
        <v>190</v>
      </c>
    </row>
    <row r="173" spans="1:23">
      <c r="A173">
        <v>172</v>
      </c>
      <c r="B173" t="s">
        <v>231</v>
      </c>
      <c r="C173" t="s">
        <v>231</v>
      </c>
      <c r="D173">
        <v>6</v>
      </c>
      <c r="E173" t="s">
        <v>233</v>
      </c>
      <c r="F173" t="s">
        <v>154</v>
      </c>
      <c r="G173" s="1" t="s">
        <v>234</v>
      </c>
      <c r="H173" t="s">
        <v>201</v>
      </c>
      <c r="I173" t="s">
        <v>234</v>
      </c>
      <c r="J173" t="s">
        <v>201</v>
      </c>
      <c r="K173">
        <v>5.2</v>
      </c>
      <c r="L173">
        <v>5.2</v>
      </c>
      <c r="M173" t="s">
        <v>26</v>
      </c>
      <c r="N173" t="s">
        <v>63</v>
      </c>
      <c r="O173" t="s">
        <v>29</v>
      </c>
      <c r="P173" t="s">
        <v>29</v>
      </c>
      <c r="Q173" t="s">
        <v>29</v>
      </c>
      <c r="R173" t="s">
        <v>29</v>
      </c>
      <c r="S173" t="s">
        <v>29</v>
      </c>
      <c r="T173" t="s">
        <v>29</v>
      </c>
      <c r="U173" t="s">
        <v>29</v>
      </c>
      <c r="V173" t="s">
        <v>29</v>
      </c>
      <c r="W173" t="s">
        <v>190</v>
      </c>
    </row>
    <row r="174" spans="1:23">
      <c r="A174">
        <v>173</v>
      </c>
      <c r="B174" t="s">
        <v>231</v>
      </c>
      <c r="C174" t="s">
        <v>231</v>
      </c>
      <c r="D174">
        <v>6</v>
      </c>
      <c r="E174" t="s">
        <v>189</v>
      </c>
      <c r="F174" t="s">
        <v>185</v>
      </c>
      <c r="G174" s="1" t="s">
        <v>186</v>
      </c>
      <c r="H174" t="s">
        <v>29</v>
      </c>
      <c r="I174" t="s">
        <v>186</v>
      </c>
      <c r="J174" t="s">
        <v>29</v>
      </c>
      <c r="K174">
        <v>2</v>
      </c>
      <c r="L174">
        <v>2</v>
      </c>
      <c r="M174" t="s">
        <v>26</v>
      </c>
      <c r="N174" t="s">
        <v>230</v>
      </c>
      <c r="O174" t="s">
        <v>29</v>
      </c>
      <c r="P174" t="s">
        <v>29</v>
      </c>
      <c r="Q174" t="s">
        <v>29</v>
      </c>
      <c r="R174" t="s">
        <v>29</v>
      </c>
      <c r="S174" t="s">
        <v>29</v>
      </c>
      <c r="T174" t="s">
        <v>29</v>
      </c>
      <c r="U174" t="s">
        <v>29</v>
      </c>
      <c r="V174" t="s">
        <v>29</v>
      </c>
      <c r="W174" t="s">
        <v>190</v>
      </c>
    </row>
    <row r="175" spans="1:23">
      <c r="A175">
        <v>174</v>
      </c>
      <c r="B175" t="s">
        <v>231</v>
      </c>
      <c r="C175" t="s">
        <v>231</v>
      </c>
      <c r="D175">
        <v>6</v>
      </c>
      <c r="E175" t="s">
        <v>215</v>
      </c>
      <c r="F175" t="s">
        <v>216</v>
      </c>
      <c r="G175" s="1" t="s">
        <v>217</v>
      </c>
      <c r="H175" t="s">
        <v>8879</v>
      </c>
      <c r="I175" t="s">
        <v>217</v>
      </c>
      <c r="J175" t="s">
        <v>8583</v>
      </c>
      <c r="K175">
        <v>3.8</v>
      </c>
      <c r="L175">
        <v>3.8</v>
      </c>
      <c r="M175" t="s">
        <v>26</v>
      </c>
      <c r="N175" t="s">
        <v>232</v>
      </c>
      <c r="O175" t="s">
        <v>29</v>
      </c>
      <c r="P175" t="s">
        <v>29</v>
      </c>
      <c r="Q175" t="s">
        <v>29</v>
      </c>
      <c r="R175" t="s">
        <v>29</v>
      </c>
      <c r="S175" t="s">
        <v>29</v>
      </c>
      <c r="T175" t="s">
        <v>29</v>
      </c>
      <c r="U175" t="s">
        <v>29</v>
      </c>
      <c r="V175" t="s">
        <v>29</v>
      </c>
      <c r="W175" t="s">
        <v>190</v>
      </c>
    </row>
    <row r="176" spans="1:23">
      <c r="A176">
        <v>175</v>
      </c>
      <c r="B176" t="s">
        <v>231</v>
      </c>
      <c r="C176" t="s">
        <v>231</v>
      </c>
      <c r="D176">
        <v>6</v>
      </c>
      <c r="E176" t="s">
        <v>215</v>
      </c>
      <c r="F176" t="s">
        <v>216</v>
      </c>
      <c r="G176" s="1" t="s">
        <v>217</v>
      </c>
      <c r="H176" t="s">
        <v>8879</v>
      </c>
      <c r="I176" t="s">
        <v>217</v>
      </c>
      <c r="J176" t="s">
        <v>8583</v>
      </c>
      <c r="K176">
        <v>2.7</v>
      </c>
      <c r="L176">
        <v>2.7</v>
      </c>
      <c r="M176" t="s">
        <v>26</v>
      </c>
      <c r="N176" t="s">
        <v>63</v>
      </c>
      <c r="O176" t="s">
        <v>29</v>
      </c>
      <c r="P176" t="s">
        <v>29</v>
      </c>
      <c r="Q176" t="s">
        <v>29</v>
      </c>
      <c r="R176" t="s">
        <v>29</v>
      </c>
      <c r="S176" t="s">
        <v>29</v>
      </c>
      <c r="T176" t="s">
        <v>29</v>
      </c>
      <c r="U176" t="s">
        <v>29</v>
      </c>
      <c r="V176" t="s">
        <v>29</v>
      </c>
      <c r="W176" t="s">
        <v>190</v>
      </c>
    </row>
    <row r="177" spans="1:23">
      <c r="A177">
        <v>176</v>
      </c>
      <c r="B177" t="s">
        <v>231</v>
      </c>
      <c r="C177" t="s">
        <v>231</v>
      </c>
      <c r="D177">
        <v>6</v>
      </c>
      <c r="E177" t="s">
        <v>235</v>
      </c>
      <c r="F177" t="s">
        <v>185</v>
      </c>
      <c r="G177" s="1" t="s">
        <v>236</v>
      </c>
      <c r="H177" t="s">
        <v>237</v>
      </c>
      <c r="I177" t="s">
        <v>236</v>
      </c>
      <c r="J177" t="s">
        <v>237</v>
      </c>
      <c r="K177">
        <v>2.4</v>
      </c>
      <c r="L177">
        <v>2.4</v>
      </c>
      <c r="M177" t="s">
        <v>26</v>
      </c>
      <c r="N177" t="s">
        <v>230</v>
      </c>
      <c r="O177" t="s">
        <v>29</v>
      </c>
      <c r="P177" t="s">
        <v>29</v>
      </c>
      <c r="Q177" t="s">
        <v>29</v>
      </c>
      <c r="R177" t="s">
        <v>29</v>
      </c>
      <c r="S177" t="s">
        <v>29</v>
      </c>
      <c r="T177" t="s">
        <v>29</v>
      </c>
      <c r="U177" t="s">
        <v>29</v>
      </c>
      <c r="V177" t="s">
        <v>29</v>
      </c>
      <c r="W177" t="s">
        <v>190</v>
      </c>
    </row>
    <row r="178" spans="1:23">
      <c r="A178">
        <v>177</v>
      </c>
      <c r="B178" t="s">
        <v>231</v>
      </c>
      <c r="C178" t="s">
        <v>231</v>
      </c>
      <c r="D178">
        <v>6</v>
      </c>
      <c r="E178" t="s">
        <v>212</v>
      </c>
      <c r="F178" t="s">
        <v>185</v>
      </c>
      <c r="G178" s="1" t="s">
        <v>213</v>
      </c>
      <c r="H178" t="s">
        <v>214</v>
      </c>
      <c r="I178" t="s">
        <v>213</v>
      </c>
      <c r="J178" t="s">
        <v>214</v>
      </c>
      <c r="K178">
        <v>2.2999999999999998</v>
      </c>
      <c r="L178">
        <v>2.2999999999999998</v>
      </c>
      <c r="M178" t="s">
        <v>26</v>
      </c>
      <c r="N178" t="s">
        <v>230</v>
      </c>
      <c r="O178" t="s">
        <v>29</v>
      </c>
      <c r="P178" t="s">
        <v>29</v>
      </c>
      <c r="Q178" t="s">
        <v>29</v>
      </c>
      <c r="R178" t="s">
        <v>29</v>
      </c>
      <c r="S178" t="s">
        <v>29</v>
      </c>
      <c r="T178" t="s">
        <v>29</v>
      </c>
      <c r="U178" t="s">
        <v>29</v>
      </c>
      <c r="V178" t="s">
        <v>29</v>
      </c>
      <c r="W178" t="s">
        <v>190</v>
      </c>
    </row>
    <row r="179" spans="1:23">
      <c r="A179">
        <v>178</v>
      </c>
      <c r="B179" t="s">
        <v>231</v>
      </c>
      <c r="C179" t="s">
        <v>231</v>
      </c>
      <c r="D179">
        <v>6</v>
      </c>
      <c r="E179" t="s">
        <v>212</v>
      </c>
      <c r="F179" t="s">
        <v>185</v>
      </c>
      <c r="G179" s="1" t="s">
        <v>213</v>
      </c>
      <c r="H179" t="s">
        <v>214</v>
      </c>
      <c r="I179" t="s">
        <v>213</v>
      </c>
      <c r="J179" t="s">
        <v>214</v>
      </c>
      <c r="K179">
        <v>2.2000000000000002</v>
      </c>
      <c r="L179">
        <v>2.2000000000000002</v>
      </c>
      <c r="M179" t="s">
        <v>26</v>
      </c>
      <c r="N179" t="s">
        <v>219</v>
      </c>
      <c r="O179" t="s">
        <v>29</v>
      </c>
      <c r="P179" t="s">
        <v>29</v>
      </c>
      <c r="Q179" t="s">
        <v>29</v>
      </c>
      <c r="R179" t="s">
        <v>29</v>
      </c>
      <c r="S179" t="s">
        <v>29</v>
      </c>
      <c r="T179" t="s">
        <v>29</v>
      </c>
      <c r="U179" t="s">
        <v>29</v>
      </c>
      <c r="V179" t="s">
        <v>29</v>
      </c>
      <c r="W179" t="s">
        <v>190</v>
      </c>
    </row>
    <row r="180" spans="1:23">
      <c r="A180">
        <v>179</v>
      </c>
      <c r="B180" t="s">
        <v>231</v>
      </c>
      <c r="C180" t="s">
        <v>231</v>
      </c>
      <c r="D180">
        <v>6</v>
      </c>
      <c r="E180" t="s">
        <v>8941</v>
      </c>
      <c r="F180" t="s">
        <v>93</v>
      </c>
      <c r="G180" s="1" t="s">
        <v>29</v>
      </c>
      <c r="H180" t="s">
        <v>29</v>
      </c>
      <c r="I180" t="s">
        <v>29</v>
      </c>
      <c r="J180" t="s">
        <v>29</v>
      </c>
      <c r="K180">
        <v>18.100000000000001</v>
      </c>
      <c r="L180">
        <v>18.100000000000001</v>
      </c>
      <c r="M180" t="s">
        <v>26</v>
      </c>
      <c r="N180" t="s">
        <v>29</v>
      </c>
      <c r="O180" t="s">
        <v>29</v>
      </c>
      <c r="P180" t="s">
        <v>29</v>
      </c>
      <c r="Q180" t="s">
        <v>29</v>
      </c>
      <c r="R180" t="s">
        <v>29</v>
      </c>
      <c r="S180" t="s">
        <v>29</v>
      </c>
      <c r="T180" t="s">
        <v>29</v>
      </c>
      <c r="U180" t="s">
        <v>29</v>
      </c>
      <c r="V180" t="s">
        <v>29</v>
      </c>
      <c r="W180" t="s">
        <v>190</v>
      </c>
    </row>
    <row r="181" spans="1:23">
      <c r="A181">
        <v>180</v>
      </c>
      <c r="B181" t="s">
        <v>238</v>
      </c>
      <c r="C181" t="s">
        <v>239</v>
      </c>
      <c r="D181">
        <v>7</v>
      </c>
      <c r="E181" t="s">
        <v>8809</v>
      </c>
      <c r="F181" t="s">
        <v>51</v>
      </c>
      <c r="G181" s="1" t="s">
        <v>5910</v>
      </c>
      <c r="H181" t="s">
        <v>241</v>
      </c>
      <c r="I181" t="s">
        <v>5910</v>
      </c>
      <c r="J181" t="s">
        <v>463</v>
      </c>
      <c r="K181">
        <v>25.3</v>
      </c>
      <c r="L181">
        <v>25.3</v>
      </c>
      <c r="M181" t="s">
        <v>26</v>
      </c>
      <c r="N181" t="s">
        <v>74</v>
      </c>
      <c r="O181" t="s">
        <v>29</v>
      </c>
      <c r="P181" t="s">
        <v>29</v>
      </c>
      <c r="Q181" t="s">
        <v>29</v>
      </c>
      <c r="R181" t="s">
        <v>29</v>
      </c>
      <c r="S181" t="s">
        <v>29</v>
      </c>
      <c r="T181" t="s">
        <v>29</v>
      </c>
      <c r="U181" t="s">
        <v>29</v>
      </c>
      <c r="V181" t="s">
        <v>29</v>
      </c>
      <c r="W181" t="s">
        <v>242</v>
      </c>
    </row>
    <row r="182" spans="1:23">
      <c r="A182">
        <v>181</v>
      </c>
      <c r="B182" t="s">
        <v>238</v>
      </c>
      <c r="C182" t="s">
        <v>239</v>
      </c>
      <c r="D182">
        <v>7</v>
      </c>
      <c r="E182" t="s">
        <v>8810</v>
      </c>
      <c r="F182" t="s">
        <v>196</v>
      </c>
      <c r="G182" s="1" t="s">
        <v>8812</v>
      </c>
      <c r="H182" t="s">
        <v>241</v>
      </c>
      <c r="I182" t="s">
        <v>326</v>
      </c>
      <c r="J182" t="s">
        <v>1244</v>
      </c>
      <c r="K182">
        <v>10.5</v>
      </c>
      <c r="L182">
        <v>10.5</v>
      </c>
      <c r="M182" t="s">
        <v>26</v>
      </c>
      <c r="N182" t="s">
        <v>74</v>
      </c>
      <c r="O182" t="s">
        <v>29</v>
      </c>
      <c r="P182" t="s">
        <v>29</v>
      </c>
      <c r="Q182" t="s">
        <v>29</v>
      </c>
      <c r="R182" t="s">
        <v>29</v>
      </c>
      <c r="S182" t="s">
        <v>29</v>
      </c>
      <c r="T182" t="s">
        <v>29</v>
      </c>
      <c r="U182" t="s">
        <v>29</v>
      </c>
      <c r="V182" t="s">
        <v>29</v>
      </c>
      <c r="W182" t="s">
        <v>242</v>
      </c>
    </row>
    <row r="183" spans="1:23">
      <c r="A183">
        <v>182</v>
      </c>
      <c r="B183" t="s">
        <v>238</v>
      </c>
      <c r="C183" t="s">
        <v>239</v>
      </c>
      <c r="D183">
        <v>7</v>
      </c>
      <c r="E183" t="s">
        <v>244</v>
      </c>
      <c r="F183" t="s">
        <v>185</v>
      </c>
      <c r="G183" s="1" t="s">
        <v>186</v>
      </c>
      <c r="H183" t="s">
        <v>245</v>
      </c>
      <c r="I183" t="s">
        <v>186</v>
      </c>
      <c r="J183" t="s">
        <v>245</v>
      </c>
      <c r="K183">
        <v>6.4</v>
      </c>
      <c r="L183">
        <v>6.4</v>
      </c>
      <c r="M183" t="s">
        <v>26</v>
      </c>
      <c r="N183" t="s">
        <v>74</v>
      </c>
      <c r="O183" t="s">
        <v>29</v>
      </c>
      <c r="P183" t="s">
        <v>29</v>
      </c>
      <c r="Q183" t="s">
        <v>29</v>
      </c>
      <c r="R183" t="s">
        <v>29</v>
      </c>
      <c r="S183" t="s">
        <v>29</v>
      </c>
      <c r="T183" t="s">
        <v>29</v>
      </c>
      <c r="U183" t="s">
        <v>29</v>
      </c>
      <c r="V183" t="s">
        <v>29</v>
      </c>
      <c r="W183" t="s">
        <v>242</v>
      </c>
    </row>
    <row r="184" spans="1:23">
      <c r="A184">
        <v>183</v>
      </c>
      <c r="B184" t="s">
        <v>238</v>
      </c>
      <c r="C184" t="s">
        <v>239</v>
      </c>
      <c r="D184">
        <v>7</v>
      </c>
      <c r="E184" t="s">
        <v>246</v>
      </c>
      <c r="F184" t="s">
        <v>185</v>
      </c>
      <c r="G184" s="1" t="s">
        <v>186</v>
      </c>
      <c r="H184" t="s">
        <v>29</v>
      </c>
      <c r="I184" t="s">
        <v>186</v>
      </c>
      <c r="J184" t="s">
        <v>29</v>
      </c>
      <c r="K184">
        <v>4.3</v>
      </c>
      <c r="L184">
        <v>4.3</v>
      </c>
      <c r="M184" t="s">
        <v>26</v>
      </c>
      <c r="N184" t="s">
        <v>74</v>
      </c>
      <c r="O184" t="s">
        <v>29</v>
      </c>
      <c r="P184" t="s">
        <v>29</v>
      </c>
      <c r="Q184" t="s">
        <v>29</v>
      </c>
      <c r="R184" t="s">
        <v>29</v>
      </c>
      <c r="S184" t="s">
        <v>29</v>
      </c>
      <c r="T184" t="s">
        <v>29</v>
      </c>
      <c r="U184" t="s">
        <v>29</v>
      </c>
      <c r="V184" t="s">
        <v>29</v>
      </c>
      <c r="W184" t="s">
        <v>242</v>
      </c>
    </row>
    <row r="185" spans="1:23">
      <c r="A185">
        <v>184</v>
      </c>
      <c r="B185" t="s">
        <v>238</v>
      </c>
      <c r="C185" t="s">
        <v>239</v>
      </c>
      <c r="D185">
        <v>7</v>
      </c>
      <c r="E185" t="s">
        <v>247</v>
      </c>
      <c r="F185" t="s">
        <v>248</v>
      </c>
      <c r="G185" s="1" t="s">
        <v>249</v>
      </c>
      <c r="H185" t="s">
        <v>29</v>
      </c>
      <c r="I185" t="s">
        <v>249</v>
      </c>
      <c r="J185" t="s">
        <v>29</v>
      </c>
      <c r="K185">
        <v>2.7</v>
      </c>
      <c r="L185">
        <v>2.7</v>
      </c>
      <c r="M185" t="s">
        <v>26</v>
      </c>
      <c r="N185" t="s">
        <v>74</v>
      </c>
      <c r="O185" t="s">
        <v>29</v>
      </c>
      <c r="P185" t="s">
        <v>29</v>
      </c>
      <c r="Q185" t="s">
        <v>29</v>
      </c>
      <c r="R185" t="s">
        <v>29</v>
      </c>
      <c r="S185" t="s">
        <v>29</v>
      </c>
      <c r="T185" t="s">
        <v>29</v>
      </c>
      <c r="U185" t="s">
        <v>29</v>
      </c>
      <c r="V185" t="s">
        <v>29</v>
      </c>
      <c r="W185" t="s">
        <v>242</v>
      </c>
    </row>
    <row r="186" spans="1:23">
      <c r="A186">
        <v>185</v>
      </c>
      <c r="B186" t="s">
        <v>238</v>
      </c>
      <c r="C186" t="s">
        <v>239</v>
      </c>
      <c r="D186">
        <v>7</v>
      </c>
      <c r="E186" t="s">
        <v>250</v>
      </c>
      <c r="F186" t="s">
        <v>251</v>
      </c>
      <c r="G186" s="1" t="s">
        <v>252</v>
      </c>
      <c r="H186" t="s">
        <v>29</v>
      </c>
      <c r="I186" t="s">
        <v>252</v>
      </c>
      <c r="J186" t="s">
        <v>29</v>
      </c>
      <c r="K186">
        <v>3.5</v>
      </c>
      <c r="L186">
        <v>3.5</v>
      </c>
      <c r="M186" t="s">
        <v>26</v>
      </c>
      <c r="N186" t="s">
        <v>74</v>
      </c>
      <c r="O186" t="s">
        <v>29</v>
      </c>
      <c r="P186" t="s">
        <v>29</v>
      </c>
      <c r="Q186" t="s">
        <v>29</v>
      </c>
      <c r="R186" t="s">
        <v>29</v>
      </c>
      <c r="S186" t="s">
        <v>29</v>
      </c>
      <c r="T186" t="s">
        <v>29</v>
      </c>
      <c r="U186" t="s">
        <v>29</v>
      </c>
      <c r="V186" t="s">
        <v>29</v>
      </c>
      <c r="W186" t="s">
        <v>242</v>
      </c>
    </row>
    <row r="187" spans="1:23">
      <c r="A187">
        <v>186</v>
      </c>
      <c r="B187" t="s">
        <v>238</v>
      </c>
      <c r="C187" t="s">
        <v>239</v>
      </c>
      <c r="D187">
        <v>7</v>
      </c>
      <c r="E187" t="s">
        <v>253</v>
      </c>
      <c r="F187" t="s">
        <v>93</v>
      </c>
      <c r="G187" s="1" t="s">
        <v>29</v>
      </c>
      <c r="H187" t="s">
        <v>29</v>
      </c>
      <c r="I187" t="s">
        <v>29</v>
      </c>
      <c r="J187" t="s">
        <v>29</v>
      </c>
      <c r="K187">
        <v>2.9</v>
      </c>
      <c r="L187">
        <v>2.9</v>
      </c>
      <c r="M187" t="s">
        <v>26</v>
      </c>
      <c r="N187" t="s">
        <v>232</v>
      </c>
      <c r="O187" t="s">
        <v>29</v>
      </c>
      <c r="P187" t="s">
        <v>29</v>
      </c>
      <c r="Q187" t="s">
        <v>29</v>
      </c>
      <c r="R187" t="s">
        <v>29</v>
      </c>
      <c r="S187" t="s">
        <v>29</v>
      </c>
      <c r="T187" t="s">
        <v>29</v>
      </c>
      <c r="U187" t="s">
        <v>29</v>
      </c>
      <c r="V187" t="s">
        <v>29</v>
      </c>
      <c r="W187" t="s">
        <v>242</v>
      </c>
    </row>
    <row r="188" spans="1:23">
      <c r="A188">
        <v>187</v>
      </c>
      <c r="B188" t="s">
        <v>238</v>
      </c>
      <c r="C188" t="s">
        <v>239</v>
      </c>
      <c r="D188">
        <v>7</v>
      </c>
      <c r="E188" t="s">
        <v>254</v>
      </c>
      <c r="F188" t="s">
        <v>255</v>
      </c>
      <c r="G188" s="1" t="s">
        <v>256</v>
      </c>
      <c r="H188" t="s">
        <v>29</v>
      </c>
      <c r="I188" t="s">
        <v>256</v>
      </c>
      <c r="J188" t="s">
        <v>29</v>
      </c>
      <c r="K188">
        <v>2.6</v>
      </c>
      <c r="L188">
        <v>2.6</v>
      </c>
      <c r="M188" t="s">
        <v>26</v>
      </c>
      <c r="N188" t="s">
        <v>74</v>
      </c>
      <c r="O188" t="s">
        <v>29</v>
      </c>
      <c r="P188" t="s">
        <v>29</v>
      </c>
      <c r="Q188" t="s">
        <v>29</v>
      </c>
      <c r="R188" t="s">
        <v>29</v>
      </c>
      <c r="S188" t="s">
        <v>29</v>
      </c>
      <c r="T188" t="s">
        <v>29</v>
      </c>
      <c r="U188" t="s">
        <v>29</v>
      </c>
      <c r="V188" t="s">
        <v>29</v>
      </c>
      <c r="W188" t="s">
        <v>242</v>
      </c>
    </row>
    <row r="189" spans="1:23">
      <c r="A189">
        <v>188</v>
      </c>
      <c r="B189" t="s">
        <v>238</v>
      </c>
      <c r="C189" t="s">
        <v>239</v>
      </c>
      <c r="D189">
        <v>7</v>
      </c>
      <c r="E189" t="s">
        <v>8811</v>
      </c>
      <c r="F189" t="s">
        <v>216</v>
      </c>
      <c r="G189" s="1" t="s">
        <v>2301</v>
      </c>
      <c r="H189" t="s">
        <v>241</v>
      </c>
      <c r="I189" t="s">
        <v>2301</v>
      </c>
      <c r="J189" t="s">
        <v>843</v>
      </c>
      <c r="K189">
        <v>2.5</v>
      </c>
      <c r="L189">
        <v>2.5</v>
      </c>
      <c r="M189" t="s">
        <v>26</v>
      </c>
      <c r="N189" t="s">
        <v>74</v>
      </c>
      <c r="O189" t="s">
        <v>29</v>
      </c>
      <c r="P189" t="s">
        <v>29</v>
      </c>
      <c r="Q189" t="s">
        <v>29</v>
      </c>
      <c r="R189" t="s">
        <v>29</v>
      </c>
      <c r="S189" t="s">
        <v>29</v>
      </c>
      <c r="T189" t="s">
        <v>29</v>
      </c>
      <c r="U189" t="s">
        <v>29</v>
      </c>
      <c r="V189" t="s">
        <v>29</v>
      </c>
      <c r="W189" t="s">
        <v>242</v>
      </c>
    </row>
    <row r="190" spans="1:23">
      <c r="A190">
        <v>189</v>
      </c>
      <c r="B190" t="s">
        <v>238</v>
      </c>
      <c r="C190" t="s">
        <v>239</v>
      </c>
      <c r="D190">
        <v>7</v>
      </c>
      <c r="E190" t="s">
        <v>257</v>
      </c>
      <c r="F190" t="s">
        <v>258</v>
      </c>
      <c r="G190" s="1" t="s">
        <v>259</v>
      </c>
      <c r="H190" t="s">
        <v>29</v>
      </c>
      <c r="I190" t="s">
        <v>259</v>
      </c>
      <c r="J190" t="s">
        <v>29</v>
      </c>
      <c r="K190">
        <v>2.4</v>
      </c>
      <c r="L190">
        <v>2.4</v>
      </c>
      <c r="M190" t="s">
        <v>26</v>
      </c>
      <c r="N190" t="s">
        <v>232</v>
      </c>
      <c r="O190" t="s">
        <v>29</v>
      </c>
      <c r="P190" t="s">
        <v>29</v>
      </c>
      <c r="Q190" t="s">
        <v>29</v>
      </c>
      <c r="R190" t="s">
        <v>29</v>
      </c>
      <c r="S190" t="s">
        <v>29</v>
      </c>
      <c r="T190" t="s">
        <v>29</v>
      </c>
      <c r="U190" t="s">
        <v>29</v>
      </c>
      <c r="V190" t="s">
        <v>29</v>
      </c>
      <c r="W190" t="s">
        <v>242</v>
      </c>
    </row>
    <row r="191" spans="1:23">
      <c r="A191">
        <v>190</v>
      </c>
      <c r="B191" t="s">
        <v>238</v>
      </c>
      <c r="C191" t="s">
        <v>239</v>
      </c>
      <c r="D191">
        <v>7</v>
      </c>
      <c r="E191" t="s">
        <v>135</v>
      </c>
      <c r="F191" t="s">
        <v>136</v>
      </c>
      <c r="G191" s="1" t="s">
        <v>29</v>
      </c>
      <c r="H191" t="s">
        <v>29</v>
      </c>
      <c r="I191" t="s">
        <v>29</v>
      </c>
      <c r="J191" t="s">
        <v>29</v>
      </c>
      <c r="K191">
        <v>36.9</v>
      </c>
      <c r="L191">
        <v>36.9</v>
      </c>
      <c r="M191" t="s">
        <v>136</v>
      </c>
      <c r="N191" t="s">
        <v>29</v>
      </c>
      <c r="O191" t="s">
        <v>29</v>
      </c>
      <c r="P191" t="s">
        <v>29</v>
      </c>
      <c r="Q191" t="s">
        <v>29</v>
      </c>
      <c r="R191" t="s">
        <v>29</v>
      </c>
      <c r="S191" t="s">
        <v>29</v>
      </c>
      <c r="T191" t="s">
        <v>29</v>
      </c>
      <c r="U191" t="s">
        <v>29</v>
      </c>
      <c r="V191" t="s">
        <v>29</v>
      </c>
      <c r="W191" t="s">
        <v>242</v>
      </c>
    </row>
    <row r="192" spans="1:23">
      <c r="A192">
        <v>191</v>
      </c>
      <c r="B192" t="s">
        <v>260</v>
      </c>
      <c r="C192" t="s">
        <v>260</v>
      </c>
      <c r="D192">
        <v>8</v>
      </c>
      <c r="E192" t="s">
        <v>240</v>
      </c>
      <c r="F192" t="s">
        <v>51</v>
      </c>
      <c r="G192" s="1" t="s">
        <v>5910</v>
      </c>
      <c r="H192" t="s">
        <v>241</v>
      </c>
      <c r="I192" t="s">
        <v>5910</v>
      </c>
      <c r="J192" t="s">
        <v>463</v>
      </c>
      <c r="K192">
        <v>11.6</v>
      </c>
      <c r="L192">
        <v>11.6</v>
      </c>
      <c r="M192" t="s">
        <v>26</v>
      </c>
      <c r="N192" t="s">
        <v>74</v>
      </c>
      <c r="O192" t="s">
        <v>29</v>
      </c>
      <c r="P192" t="s">
        <v>29</v>
      </c>
      <c r="Q192" t="s">
        <v>29</v>
      </c>
      <c r="R192" t="s">
        <v>29</v>
      </c>
      <c r="S192" t="s">
        <v>29</v>
      </c>
      <c r="T192" t="s">
        <v>29</v>
      </c>
      <c r="U192" t="s">
        <v>29</v>
      </c>
      <c r="V192" t="s">
        <v>29</v>
      </c>
      <c r="W192" t="s">
        <v>242</v>
      </c>
    </row>
    <row r="193" spans="1:23">
      <c r="A193">
        <v>192</v>
      </c>
      <c r="B193" t="s">
        <v>260</v>
      </c>
      <c r="C193" t="s">
        <v>260</v>
      </c>
      <c r="D193">
        <v>8</v>
      </c>
      <c r="E193" t="s">
        <v>243</v>
      </c>
      <c r="F193" t="s">
        <v>196</v>
      </c>
      <c r="G193" s="1" t="s">
        <v>8812</v>
      </c>
      <c r="H193" t="s">
        <v>241</v>
      </c>
      <c r="I193" t="s">
        <v>326</v>
      </c>
      <c r="J193" t="s">
        <v>1244</v>
      </c>
      <c r="K193">
        <v>10.8</v>
      </c>
      <c r="L193">
        <v>10.8</v>
      </c>
      <c r="M193" t="s">
        <v>26</v>
      </c>
      <c r="N193" t="s">
        <v>74</v>
      </c>
      <c r="O193" t="s">
        <v>29</v>
      </c>
      <c r="P193" t="s">
        <v>29</v>
      </c>
      <c r="Q193" t="s">
        <v>29</v>
      </c>
      <c r="R193" t="s">
        <v>29</v>
      </c>
      <c r="S193" t="s">
        <v>29</v>
      </c>
      <c r="T193" t="s">
        <v>29</v>
      </c>
      <c r="U193" t="s">
        <v>29</v>
      </c>
      <c r="V193" t="s">
        <v>29</v>
      </c>
      <c r="W193" t="s">
        <v>242</v>
      </c>
    </row>
    <row r="194" spans="1:23">
      <c r="A194">
        <v>193</v>
      </c>
      <c r="B194" t="s">
        <v>260</v>
      </c>
      <c r="C194" t="s">
        <v>260</v>
      </c>
      <c r="D194">
        <v>8</v>
      </c>
      <c r="E194" t="s">
        <v>244</v>
      </c>
      <c r="F194" t="s">
        <v>185</v>
      </c>
      <c r="G194" s="1" t="s">
        <v>186</v>
      </c>
      <c r="H194" t="s">
        <v>245</v>
      </c>
      <c r="I194" t="s">
        <v>186</v>
      </c>
      <c r="J194" t="s">
        <v>245</v>
      </c>
      <c r="K194">
        <v>6.6</v>
      </c>
      <c r="L194">
        <v>6.6</v>
      </c>
      <c r="M194" t="s">
        <v>26</v>
      </c>
      <c r="N194" t="s">
        <v>74</v>
      </c>
      <c r="O194" t="s">
        <v>29</v>
      </c>
      <c r="P194" t="s">
        <v>29</v>
      </c>
      <c r="Q194" t="s">
        <v>29</v>
      </c>
      <c r="R194" t="s">
        <v>29</v>
      </c>
      <c r="S194" t="s">
        <v>29</v>
      </c>
      <c r="T194" t="s">
        <v>29</v>
      </c>
      <c r="U194" t="s">
        <v>29</v>
      </c>
      <c r="V194" t="s">
        <v>29</v>
      </c>
      <c r="W194" t="s">
        <v>242</v>
      </c>
    </row>
    <row r="195" spans="1:23">
      <c r="A195">
        <v>194</v>
      </c>
      <c r="B195" t="s">
        <v>260</v>
      </c>
      <c r="C195" t="s">
        <v>260</v>
      </c>
      <c r="D195">
        <v>8</v>
      </c>
      <c r="E195" t="s">
        <v>261</v>
      </c>
      <c r="F195" t="s">
        <v>168</v>
      </c>
      <c r="G195" s="1" t="s">
        <v>29</v>
      </c>
      <c r="H195" t="s">
        <v>29</v>
      </c>
      <c r="I195" t="s">
        <v>29</v>
      </c>
      <c r="J195" t="s">
        <v>29</v>
      </c>
      <c r="K195">
        <v>6</v>
      </c>
      <c r="L195">
        <v>6</v>
      </c>
      <c r="M195" t="s">
        <v>26</v>
      </c>
      <c r="N195" t="s">
        <v>63</v>
      </c>
      <c r="O195" t="s">
        <v>29</v>
      </c>
      <c r="P195" t="s">
        <v>29</v>
      </c>
      <c r="Q195" t="s">
        <v>29</v>
      </c>
      <c r="R195" t="s">
        <v>29</v>
      </c>
      <c r="S195" t="s">
        <v>29</v>
      </c>
      <c r="T195" t="s">
        <v>29</v>
      </c>
      <c r="U195" t="s">
        <v>29</v>
      </c>
      <c r="V195" t="s">
        <v>29</v>
      </c>
      <c r="W195" t="s">
        <v>242</v>
      </c>
    </row>
    <row r="196" spans="1:23">
      <c r="A196">
        <v>195</v>
      </c>
      <c r="B196" t="s">
        <v>260</v>
      </c>
      <c r="C196" t="s">
        <v>260</v>
      </c>
      <c r="D196">
        <v>8</v>
      </c>
      <c r="E196" t="s">
        <v>262</v>
      </c>
      <c r="F196" t="s">
        <v>176</v>
      </c>
      <c r="G196" s="1" t="s">
        <v>263</v>
      </c>
      <c r="H196" t="s">
        <v>264</v>
      </c>
      <c r="I196" t="s">
        <v>5915</v>
      </c>
      <c r="J196" t="s">
        <v>8584</v>
      </c>
      <c r="K196">
        <v>4.5</v>
      </c>
      <c r="L196">
        <v>4.5</v>
      </c>
      <c r="M196" t="s">
        <v>26</v>
      </c>
      <c r="N196" t="s">
        <v>74</v>
      </c>
      <c r="O196" t="s">
        <v>29</v>
      </c>
      <c r="P196" t="s">
        <v>29</v>
      </c>
      <c r="Q196" t="s">
        <v>29</v>
      </c>
      <c r="R196" t="s">
        <v>29</v>
      </c>
      <c r="S196" t="s">
        <v>29</v>
      </c>
      <c r="T196" t="s">
        <v>29</v>
      </c>
      <c r="U196" t="s">
        <v>29</v>
      </c>
      <c r="V196" t="s">
        <v>29</v>
      </c>
      <c r="W196" t="s">
        <v>242</v>
      </c>
    </row>
    <row r="197" spans="1:23">
      <c r="A197">
        <v>196</v>
      </c>
      <c r="B197" t="s">
        <v>260</v>
      </c>
      <c r="C197" t="s">
        <v>260</v>
      </c>
      <c r="D197">
        <v>8</v>
      </c>
      <c r="E197" t="s">
        <v>265</v>
      </c>
      <c r="F197" t="s">
        <v>103</v>
      </c>
      <c r="G197" s="1" t="s">
        <v>266</v>
      </c>
      <c r="H197" t="s">
        <v>29</v>
      </c>
      <c r="I197" t="s">
        <v>5917</v>
      </c>
      <c r="J197" t="s">
        <v>29</v>
      </c>
      <c r="K197">
        <v>4.7</v>
      </c>
      <c r="L197">
        <v>4.7</v>
      </c>
      <c r="M197" t="s">
        <v>26</v>
      </c>
      <c r="N197" t="s">
        <v>74</v>
      </c>
      <c r="O197" t="s">
        <v>29</v>
      </c>
      <c r="P197" t="s">
        <v>29</v>
      </c>
      <c r="Q197" t="s">
        <v>29</v>
      </c>
      <c r="R197" t="s">
        <v>29</v>
      </c>
      <c r="S197" t="s">
        <v>29</v>
      </c>
      <c r="T197" t="s">
        <v>29</v>
      </c>
      <c r="U197" t="s">
        <v>29</v>
      </c>
      <c r="V197" t="s">
        <v>29</v>
      </c>
      <c r="W197" t="s">
        <v>242</v>
      </c>
    </row>
    <row r="198" spans="1:23">
      <c r="A198">
        <v>197</v>
      </c>
      <c r="B198" t="s">
        <v>260</v>
      </c>
      <c r="C198" t="s">
        <v>260</v>
      </c>
      <c r="D198">
        <v>8</v>
      </c>
      <c r="E198" t="s">
        <v>247</v>
      </c>
      <c r="F198" t="s">
        <v>248</v>
      </c>
      <c r="G198" s="1" t="s">
        <v>249</v>
      </c>
      <c r="H198" t="s">
        <v>29</v>
      </c>
      <c r="I198" t="s">
        <v>249</v>
      </c>
      <c r="J198" t="s">
        <v>29</v>
      </c>
      <c r="K198">
        <v>4</v>
      </c>
      <c r="L198">
        <v>4</v>
      </c>
      <c r="M198" t="s">
        <v>26</v>
      </c>
      <c r="N198" t="s">
        <v>74</v>
      </c>
      <c r="O198" t="s">
        <v>29</v>
      </c>
      <c r="P198" t="s">
        <v>29</v>
      </c>
      <c r="Q198" t="s">
        <v>29</v>
      </c>
      <c r="R198" t="s">
        <v>29</v>
      </c>
      <c r="S198" t="s">
        <v>29</v>
      </c>
      <c r="T198" t="s">
        <v>29</v>
      </c>
      <c r="U198" t="s">
        <v>29</v>
      </c>
      <c r="V198" t="s">
        <v>29</v>
      </c>
      <c r="W198" t="s">
        <v>242</v>
      </c>
    </row>
    <row r="199" spans="1:23">
      <c r="A199">
        <v>198</v>
      </c>
      <c r="B199" t="s">
        <v>260</v>
      </c>
      <c r="C199" t="s">
        <v>260</v>
      </c>
      <c r="D199">
        <v>8</v>
      </c>
      <c r="E199" t="s">
        <v>250</v>
      </c>
      <c r="F199" t="s">
        <v>251</v>
      </c>
      <c r="G199" s="1" t="s">
        <v>252</v>
      </c>
      <c r="H199" t="s">
        <v>8585</v>
      </c>
      <c r="I199" t="s">
        <v>252</v>
      </c>
      <c r="J199" t="s">
        <v>29</v>
      </c>
      <c r="K199">
        <v>2.9</v>
      </c>
      <c r="L199">
        <v>2.9</v>
      </c>
      <c r="M199" t="s">
        <v>26</v>
      </c>
      <c r="N199" t="s">
        <v>74</v>
      </c>
      <c r="O199" t="s">
        <v>29</v>
      </c>
      <c r="P199" t="s">
        <v>29</v>
      </c>
      <c r="Q199" t="s">
        <v>29</v>
      </c>
      <c r="R199" t="s">
        <v>29</v>
      </c>
      <c r="S199" t="s">
        <v>29</v>
      </c>
      <c r="T199" t="s">
        <v>29</v>
      </c>
      <c r="U199" t="s">
        <v>29</v>
      </c>
      <c r="V199" t="s">
        <v>29</v>
      </c>
      <c r="W199" t="s">
        <v>242</v>
      </c>
    </row>
    <row r="200" spans="1:23">
      <c r="A200">
        <v>199</v>
      </c>
      <c r="B200" t="s">
        <v>260</v>
      </c>
      <c r="C200" t="s">
        <v>260</v>
      </c>
      <c r="D200">
        <v>8</v>
      </c>
      <c r="E200" t="s">
        <v>8811</v>
      </c>
      <c r="F200" t="s">
        <v>216</v>
      </c>
      <c r="G200" s="1" t="s">
        <v>2301</v>
      </c>
      <c r="H200" t="s">
        <v>241</v>
      </c>
      <c r="I200" t="s">
        <v>2301</v>
      </c>
      <c r="J200" t="s">
        <v>843</v>
      </c>
      <c r="K200">
        <v>3.5</v>
      </c>
      <c r="L200">
        <v>3.5</v>
      </c>
      <c r="M200" t="s">
        <v>26</v>
      </c>
      <c r="N200" t="s">
        <v>74</v>
      </c>
      <c r="O200" t="s">
        <v>29</v>
      </c>
      <c r="P200" t="s">
        <v>29</v>
      </c>
      <c r="Q200" t="s">
        <v>29</v>
      </c>
      <c r="R200" t="s">
        <v>29</v>
      </c>
      <c r="S200" t="s">
        <v>29</v>
      </c>
      <c r="T200" t="s">
        <v>29</v>
      </c>
      <c r="U200" t="s">
        <v>29</v>
      </c>
      <c r="V200" t="s">
        <v>29</v>
      </c>
      <c r="W200" t="s">
        <v>242</v>
      </c>
    </row>
    <row r="201" spans="1:23">
      <c r="A201">
        <v>200</v>
      </c>
      <c r="B201" t="s">
        <v>260</v>
      </c>
      <c r="C201" t="s">
        <v>260</v>
      </c>
      <c r="D201">
        <v>8</v>
      </c>
      <c r="E201" t="s">
        <v>267</v>
      </c>
      <c r="F201" t="s">
        <v>93</v>
      </c>
      <c r="G201" s="1" t="s">
        <v>29</v>
      </c>
      <c r="H201" t="s">
        <v>29</v>
      </c>
      <c r="I201" t="s">
        <v>29</v>
      </c>
      <c r="J201" t="s">
        <v>29</v>
      </c>
      <c r="K201">
        <v>2.9</v>
      </c>
      <c r="L201">
        <v>2.9</v>
      </c>
      <c r="M201" t="s">
        <v>26</v>
      </c>
      <c r="N201" t="s">
        <v>74</v>
      </c>
      <c r="O201" t="s">
        <v>29</v>
      </c>
      <c r="P201" t="s">
        <v>29</v>
      </c>
      <c r="Q201" t="s">
        <v>29</v>
      </c>
      <c r="R201" t="s">
        <v>29</v>
      </c>
      <c r="S201" t="s">
        <v>29</v>
      </c>
      <c r="T201" t="s">
        <v>29</v>
      </c>
      <c r="U201" t="s">
        <v>29</v>
      </c>
      <c r="V201" t="s">
        <v>29</v>
      </c>
      <c r="W201" t="s">
        <v>242</v>
      </c>
    </row>
    <row r="202" spans="1:23">
      <c r="A202">
        <v>201</v>
      </c>
      <c r="B202" t="s">
        <v>260</v>
      </c>
      <c r="C202" t="s">
        <v>260</v>
      </c>
      <c r="D202">
        <v>8</v>
      </c>
      <c r="E202" t="s">
        <v>135</v>
      </c>
      <c r="F202" t="s">
        <v>136</v>
      </c>
      <c r="G202" s="1" t="s">
        <v>29</v>
      </c>
      <c r="H202" t="s">
        <v>29</v>
      </c>
      <c r="I202" t="s">
        <v>29</v>
      </c>
      <c r="J202" t="s">
        <v>29</v>
      </c>
      <c r="K202">
        <v>42.5</v>
      </c>
      <c r="L202">
        <v>42.5</v>
      </c>
      <c r="M202" t="s">
        <v>136</v>
      </c>
      <c r="N202" t="s">
        <v>29</v>
      </c>
      <c r="O202" t="s">
        <v>29</v>
      </c>
      <c r="P202" t="s">
        <v>29</v>
      </c>
      <c r="Q202" t="s">
        <v>29</v>
      </c>
      <c r="R202" t="s">
        <v>29</v>
      </c>
      <c r="S202" t="s">
        <v>29</v>
      </c>
      <c r="T202" t="s">
        <v>29</v>
      </c>
      <c r="U202" t="s">
        <v>29</v>
      </c>
      <c r="V202" t="s">
        <v>29</v>
      </c>
      <c r="W202" t="s">
        <v>242</v>
      </c>
    </row>
    <row r="203" spans="1:23">
      <c r="A203">
        <v>202</v>
      </c>
      <c r="B203" t="s">
        <v>268</v>
      </c>
      <c r="C203" t="s">
        <v>268</v>
      </c>
      <c r="D203">
        <v>9</v>
      </c>
      <c r="E203" t="s">
        <v>269</v>
      </c>
      <c r="F203" t="s">
        <v>270</v>
      </c>
      <c r="G203" s="1" t="s">
        <v>271</v>
      </c>
      <c r="H203" t="s">
        <v>272</v>
      </c>
      <c r="I203" t="s">
        <v>271</v>
      </c>
      <c r="J203" t="s">
        <v>272</v>
      </c>
      <c r="K203">
        <v>3.5</v>
      </c>
      <c r="L203">
        <v>3.5</v>
      </c>
      <c r="M203" t="s">
        <v>26</v>
      </c>
      <c r="N203" t="s">
        <v>74</v>
      </c>
      <c r="O203" t="s">
        <v>29</v>
      </c>
      <c r="P203" t="s">
        <v>29</v>
      </c>
      <c r="Q203" t="s">
        <v>29</v>
      </c>
      <c r="R203" t="s">
        <v>29</v>
      </c>
      <c r="S203" t="s">
        <v>29</v>
      </c>
      <c r="T203" t="s">
        <v>29</v>
      </c>
      <c r="U203" t="s">
        <v>29</v>
      </c>
      <c r="V203" t="s">
        <v>273</v>
      </c>
      <c r="W203" t="s">
        <v>274</v>
      </c>
    </row>
    <row r="204" spans="1:23">
      <c r="A204">
        <v>203</v>
      </c>
      <c r="B204" t="s">
        <v>268</v>
      </c>
      <c r="C204" t="s">
        <v>268</v>
      </c>
      <c r="D204">
        <v>9</v>
      </c>
      <c r="E204" t="s">
        <v>275</v>
      </c>
      <c r="F204" t="s">
        <v>154</v>
      </c>
      <c r="G204" s="1" t="s">
        <v>276</v>
      </c>
      <c r="H204" t="s">
        <v>277</v>
      </c>
      <c r="I204" t="s">
        <v>276</v>
      </c>
      <c r="J204" t="s">
        <v>277</v>
      </c>
      <c r="K204">
        <v>1.7</v>
      </c>
      <c r="L204">
        <v>1.7</v>
      </c>
      <c r="M204" t="s">
        <v>26</v>
      </c>
      <c r="N204" t="s">
        <v>74</v>
      </c>
      <c r="O204" t="s">
        <v>29</v>
      </c>
      <c r="P204" t="s">
        <v>29</v>
      </c>
      <c r="Q204" t="s">
        <v>29</v>
      </c>
      <c r="R204" t="s">
        <v>29</v>
      </c>
      <c r="S204" t="s">
        <v>29</v>
      </c>
      <c r="T204" t="s">
        <v>29</v>
      </c>
      <c r="U204" t="s">
        <v>29</v>
      </c>
      <c r="V204" t="s">
        <v>273</v>
      </c>
      <c r="W204" t="s">
        <v>274</v>
      </c>
    </row>
    <row r="205" spans="1:23">
      <c r="A205">
        <v>204</v>
      </c>
      <c r="B205" t="s">
        <v>268</v>
      </c>
      <c r="C205" t="s">
        <v>268</v>
      </c>
      <c r="D205">
        <v>9</v>
      </c>
      <c r="E205" t="s">
        <v>278</v>
      </c>
      <c r="F205" t="s">
        <v>185</v>
      </c>
      <c r="G205" s="1" t="s">
        <v>186</v>
      </c>
      <c r="H205" t="s">
        <v>29</v>
      </c>
      <c r="I205" t="s">
        <v>186</v>
      </c>
      <c r="J205" t="s">
        <v>29</v>
      </c>
      <c r="K205">
        <v>1.9</v>
      </c>
      <c r="L205">
        <v>1.9</v>
      </c>
      <c r="M205" t="s">
        <v>26</v>
      </c>
      <c r="N205" t="s">
        <v>74</v>
      </c>
      <c r="O205" t="s">
        <v>29</v>
      </c>
      <c r="P205" t="s">
        <v>29</v>
      </c>
      <c r="Q205" t="s">
        <v>29</v>
      </c>
      <c r="R205" t="s">
        <v>29</v>
      </c>
      <c r="S205" t="s">
        <v>29</v>
      </c>
      <c r="T205" t="s">
        <v>29</v>
      </c>
      <c r="U205" t="s">
        <v>29</v>
      </c>
      <c r="V205" t="s">
        <v>273</v>
      </c>
      <c r="W205" t="s">
        <v>274</v>
      </c>
    </row>
    <row r="206" spans="1:23">
      <c r="A206">
        <v>205</v>
      </c>
      <c r="B206" t="s">
        <v>268</v>
      </c>
      <c r="C206" t="s">
        <v>268</v>
      </c>
      <c r="D206">
        <v>9</v>
      </c>
      <c r="E206" t="s">
        <v>279</v>
      </c>
      <c r="F206" t="s">
        <v>23</v>
      </c>
      <c r="G206" s="1" t="s">
        <v>280</v>
      </c>
      <c r="H206" t="s">
        <v>281</v>
      </c>
      <c r="I206" t="s">
        <v>280</v>
      </c>
      <c r="J206" t="s">
        <v>281</v>
      </c>
      <c r="K206">
        <v>0.5</v>
      </c>
      <c r="L206">
        <v>0.5</v>
      </c>
      <c r="M206" t="s">
        <v>26</v>
      </c>
      <c r="N206" t="s">
        <v>74</v>
      </c>
      <c r="O206" t="s">
        <v>29</v>
      </c>
      <c r="P206" t="s">
        <v>29</v>
      </c>
      <c r="Q206" t="s">
        <v>29</v>
      </c>
      <c r="R206" t="s">
        <v>29</v>
      </c>
      <c r="S206" t="s">
        <v>29</v>
      </c>
      <c r="T206" t="s">
        <v>29</v>
      </c>
      <c r="U206" t="s">
        <v>29</v>
      </c>
      <c r="V206" t="s">
        <v>273</v>
      </c>
      <c r="W206" t="s">
        <v>274</v>
      </c>
    </row>
    <row r="207" spans="1:23">
      <c r="A207">
        <v>206</v>
      </c>
      <c r="B207" t="s">
        <v>268</v>
      </c>
      <c r="C207" t="s">
        <v>268</v>
      </c>
      <c r="D207">
        <v>9</v>
      </c>
      <c r="E207" t="s">
        <v>282</v>
      </c>
      <c r="F207" t="s">
        <v>283</v>
      </c>
      <c r="G207" s="1" t="s">
        <v>218</v>
      </c>
      <c r="H207" t="s">
        <v>284</v>
      </c>
      <c r="I207" t="s">
        <v>218</v>
      </c>
      <c r="J207" t="s">
        <v>1477</v>
      </c>
      <c r="K207">
        <v>0.2</v>
      </c>
      <c r="L207">
        <v>0.2</v>
      </c>
      <c r="M207" t="s">
        <v>26</v>
      </c>
      <c r="N207" t="s">
        <v>74</v>
      </c>
      <c r="O207" t="s">
        <v>29</v>
      </c>
      <c r="P207" t="s">
        <v>29</v>
      </c>
      <c r="Q207" t="s">
        <v>29</v>
      </c>
      <c r="R207" t="s">
        <v>29</v>
      </c>
      <c r="S207" t="s">
        <v>29</v>
      </c>
      <c r="T207" t="s">
        <v>29</v>
      </c>
      <c r="U207" t="s">
        <v>29</v>
      </c>
      <c r="V207" t="s">
        <v>273</v>
      </c>
      <c r="W207" t="s">
        <v>274</v>
      </c>
    </row>
    <row r="208" spans="1:23">
      <c r="A208">
        <v>207</v>
      </c>
      <c r="B208" t="s">
        <v>268</v>
      </c>
      <c r="C208" t="s">
        <v>268</v>
      </c>
      <c r="D208">
        <v>9</v>
      </c>
      <c r="E208" t="s">
        <v>285</v>
      </c>
      <c r="F208" t="s">
        <v>168</v>
      </c>
      <c r="G208" s="1" t="s">
        <v>286</v>
      </c>
      <c r="H208" t="s">
        <v>287</v>
      </c>
      <c r="I208" t="s">
        <v>286</v>
      </c>
      <c r="J208" t="s">
        <v>287</v>
      </c>
      <c r="K208">
        <v>4.4000000000000004</v>
      </c>
      <c r="L208">
        <v>4.4000000000000004</v>
      </c>
      <c r="M208" t="s">
        <v>26</v>
      </c>
      <c r="N208" t="s">
        <v>74</v>
      </c>
      <c r="O208" t="s">
        <v>29</v>
      </c>
      <c r="P208" t="s">
        <v>29</v>
      </c>
      <c r="Q208" t="s">
        <v>29</v>
      </c>
      <c r="R208" t="s">
        <v>29</v>
      </c>
      <c r="S208" t="s">
        <v>29</v>
      </c>
      <c r="T208" t="s">
        <v>29</v>
      </c>
      <c r="U208" t="s">
        <v>29</v>
      </c>
      <c r="V208" t="s">
        <v>273</v>
      </c>
      <c r="W208" t="s">
        <v>274</v>
      </c>
    </row>
    <row r="209" spans="1:23">
      <c r="A209">
        <v>208</v>
      </c>
      <c r="B209" t="s">
        <v>268</v>
      </c>
      <c r="C209" t="s">
        <v>268</v>
      </c>
      <c r="D209">
        <v>9</v>
      </c>
      <c r="E209" t="s">
        <v>288</v>
      </c>
      <c r="F209" t="s">
        <v>289</v>
      </c>
      <c r="G209" s="1" t="s">
        <v>290</v>
      </c>
      <c r="H209" t="s">
        <v>291</v>
      </c>
      <c r="I209" t="s">
        <v>3558</v>
      </c>
      <c r="J209" t="s">
        <v>543</v>
      </c>
      <c r="K209">
        <v>2.5</v>
      </c>
      <c r="L209">
        <v>2.5</v>
      </c>
      <c r="M209" t="s">
        <v>26</v>
      </c>
      <c r="N209" t="s">
        <v>74</v>
      </c>
      <c r="O209" t="s">
        <v>29</v>
      </c>
      <c r="P209" t="s">
        <v>29</v>
      </c>
      <c r="Q209" t="s">
        <v>29</v>
      </c>
      <c r="R209" t="s">
        <v>29</v>
      </c>
      <c r="S209" t="s">
        <v>29</v>
      </c>
      <c r="T209" t="s">
        <v>29</v>
      </c>
      <c r="U209" t="s">
        <v>29</v>
      </c>
      <c r="V209" t="s">
        <v>273</v>
      </c>
      <c r="W209" t="s">
        <v>274</v>
      </c>
    </row>
    <row r="210" spans="1:23">
      <c r="A210">
        <v>209</v>
      </c>
      <c r="B210" t="s">
        <v>268</v>
      </c>
      <c r="C210" t="s">
        <v>268</v>
      </c>
      <c r="D210">
        <v>9</v>
      </c>
      <c r="E210" t="s">
        <v>278</v>
      </c>
      <c r="F210" t="s">
        <v>185</v>
      </c>
      <c r="G210" s="1" t="s">
        <v>186</v>
      </c>
      <c r="H210" t="s">
        <v>29</v>
      </c>
      <c r="I210" t="s">
        <v>186</v>
      </c>
      <c r="J210" t="s">
        <v>29</v>
      </c>
      <c r="K210">
        <v>2.4</v>
      </c>
      <c r="L210">
        <v>2.4</v>
      </c>
      <c r="M210" t="s">
        <v>26</v>
      </c>
      <c r="N210" t="s">
        <v>27</v>
      </c>
      <c r="O210" t="s">
        <v>29</v>
      </c>
      <c r="P210" t="s">
        <v>29</v>
      </c>
      <c r="Q210" t="s">
        <v>29</v>
      </c>
      <c r="R210" t="s">
        <v>29</v>
      </c>
      <c r="S210" t="s">
        <v>29</v>
      </c>
      <c r="T210" t="s">
        <v>29</v>
      </c>
      <c r="U210" t="s">
        <v>29</v>
      </c>
      <c r="V210" t="s">
        <v>273</v>
      </c>
      <c r="W210" t="s">
        <v>274</v>
      </c>
    </row>
    <row r="211" spans="1:23">
      <c r="A211">
        <v>210</v>
      </c>
      <c r="B211" t="s">
        <v>268</v>
      </c>
      <c r="C211" t="s">
        <v>268</v>
      </c>
      <c r="D211">
        <v>9</v>
      </c>
      <c r="E211" t="s">
        <v>199</v>
      </c>
      <c r="F211" t="s">
        <v>176</v>
      </c>
      <c r="G211" s="1" t="s">
        <v>200</v>
      </c>
      <c r="H211" t="s">
        <v>201</v>
      </c>
      <c r="I211" t="s">
        <v>4520</v>
      </c>
      <c r="J211" t="s">
        <v>4521</v>
      </c>
      <c r="K211">
        <v>1.3</v>
      </c>
      <c r="L211">
        <v>1.3</v>
      </c>
      <c r="M211" t="s">
        <v>26</v>
      </c>
      <c r="N211" t="s">
        <v>74</v>
      </c>
      <c r="O211" t="s">
        <v>29</v>
      </c>
      <c r="P211" t="s">
        <v>29</v>
      </c>
      <c r="Q211" t="s">
        <v>29</v>
      </c>
      <c r="R211" t="s">
        <v>29</v>
      </c>
      <c r="S211" t="s">
        <v>29</v>
      </c>
      <c r="T211" t="s">
        <v>29</v>
      </c>
      <c r="U211" t="s">
        <v>29</v>
      </c>
      <c r="V211" t="s">
        <v>273</v>
      </c>
      <c r="W211" t="s">
        <v>274</v>
      </c>
    </row>
    <row r="212" spans="1:23">
      <c r="A212">
        <v>211</v>
      </c>
      <c r="B212" t="s">
        <v>268</v>
      </c>
      <c r="C212" t="s">
        <v>268</v>
      </c>
      <c r="D212">
        <v>9</v>
      </c>
      <c r="E212" t="s">
        <v>220</v>
      </c>
      <c r="F212" t="s">
        <v>221</v>
      </c>
      <c r="G212" s="1" t="s">
        <v>222</v>
      </c>
      <c r="H212" t="s">
        <v>223</v>
      </c>
      <c r="I212" t="s">
        <v>222</v>
      </c>
      <c r="J212" t="s">
        <v>223</v>
      </c>
      <c r="K212">
        <v>34.1</v>
      </c>
      <c r="L212">
        <v>34.1</v>
      </c>
      <c r="M212" t="s">
        <v>26</v>
      </c>
      <c r="N212" t="s">
        <v>74</v>
      </c>
      <c r="O212" t="s">
        <v>29</v>
      </c>
      <c r="P212" t="s">
        <v>29</v>
      </c>
      <c r="Q212" t="s">
        <v>29</v>
      </c>
      <c r="R212" t="s">
        <v>29</v>
      </c>
      <c r="S212" t="s">
        <v>29</v>
      </c>
      <c r="T212" t="s">
        <v>29</v>
      </c>
      <c r="U212" t="s">
        <v>29</v>
      </c>
      <c r="V212" t="s">
        <v>273</v>
      </c>
      <c r="W212" t="s">
        <v>274</v>
      </c>
    </row>
    <row r="213" spans="1:23">
      <c r="A213">
        <v>212</v>
      </c>
      <c r="B213" t="s">
        <v>268</v>
      </c>
      <c r="C213" t="s">
        <v>268</v>
      </c>
      <c r="D213">
        <v>9</v>
      </c>
      <c r="E213" t="s">
        <v>191</v>
      </c>
      <c r="F213" t="s">
        <v>192</v>
      </c>
      <c r="G213" s="1" t="s">
        <v>193</v>
      </c>
      <c r="H213" t="s">
        <v>194</v>
      </c>
      <c r="I213" t="s">
        <v>193</v>
      </c>
      <c r="J213" t="s">
        <v>194</v>
      </c>
      <c r="K213">
        <v>17.899999999999999</v>
      </c>
      <c r="L213">
        <v>17.899999999999999</v>
      </c>
      <c r="M213" t="s">
        <v>26</v>
      </c>
      <c r="N213" t="s">
        <v>74</v>
      </c>
      <c r="O213" t="s">
        <v>29</v>
      </c>
      <c r="P213" t="s">
        <v>29</v>
      </c>
      <c r="Q213" t="s">
        <v>29</v>
      </c>
      <c r="R213" t="s">
        <v>29</v>
      </c>
      <c r="S213" t="s">
        <v>29</v>
      </c>
      <c r="T213" t="s">
        <v>29</v>
      </c>
      <c r="U213" t="s">
        <v>29</v>
      </c>
      <c r="V213" t="s">
        <v>273</v>
      </c>
      <c r="W213" t="s">
        <v>274</v>
      </c>
    </row>
    <row r="214" spans="1:23">
      <c r="A214">
        <v>213</v>
      </c>
      <c r="B214" t="s">
        <v>268</v>
      </c>
      <c r="C214" t="s">
        <v>268</v>
      </c>
      <c r="D214">
        <v>9</v>
      </c>
      <c r="E214" t="s">
        <v>215</v>
      </c>
      <c r="F214" t="s">
        <v>216</v>
      </c>
      <c r="G214" s="1" t="s">
        <v>217</v>
      </c>
      <c r="H214" t="s">
        <v>8879</v>
      </c>
      <c r="I214" t="s">
        <v>217</v>
      </c>
      <c r="J214" t="s">
        <v>8583</v>
      </c>
      <c r="K214">
        <v>1.3</v>
      </c>
      <c r="L214">
        <v>1.3</v>
      </c>
      <c r="M214" t="s">
        <v>26</v>
      </c>
      <c r="N214" t="s">
        <v>74</v>
      </c>
      <c r="O214" t="s">
        <v>29</v>
      </c>
      <c r="P214" t="s">
        <v>29</v>
      </c>
      <c r="Q214" t="s">
        <v>29</v>
      </c>
      <c r="R214" t="s">
        <v>29</v>
      </c>
      <c r="S214" t="s">
        <v>29</v>
      </c>
      <c r="T214" t="s">
        <v>29</v>
      </c>
      <c r="U214" t="s">
        <v>29</v>
      </c>
      <c r="V214" t="s">
        <v>273</v>
      </c>
      <c r="W214" t="s">
        <v>274</v>
      </c>
    </row>
    <row r="215" spans="1:23">
      <c r="A215">
        <v>214</v>
      </c>
      <c r="B215" t="s">
        <v>268</v>
      </c>
      <c r="C215" t="s">
        <v>268</v>
      </c>
      <c r="D215">
        <v>9</v>
      </c>
      <c r="E215" t="s">
        <v>292</v>
      </c>
      <c r="F215" t="s">
        <v>293</v>
      </c>
      <c r="G215" s="1" t="s">
        <v>294</v>
      </c>
      <c r="H215" t="s">
        <v>295</v>
      </c>
      <c r="I215" t="s">
        <v>294</v>
      </c>
      <c r="J215" t="s">
        <v>295</v>
      </c>
      <c r="K215">
        <v>1.7</v>
      </c>
      <c r="L215">
        <v>1.7</v>
      </c>
      <c r="M215" t="s">
        <v>26</v>
      </c>
      <c r="N215" t="s">
        <v>74</v>
      </c>
      <c r="O215" t="s">
        <v>29</v>
      </c>
      <c r="P215" t="s">
        <v>29</v>
      </c>
      <c r="Q215" t="s">
        <v>29</v>
      </c>
      <c r="R215" t="s">
        <v>29</v>
      </c>
      <c r="S215" t="s">
        <v>29</v>
      </c>
      <c r="T215" t="s">
        <v>29</v>
      </c>
      <c r="U215" t="s">
        <v>29</v>
      </c>
      <c r="V215" t="s">
        <v>273</v>
      </c>
      <c r="W215" t="s">
        <v>274</v>
      </c>
    </row>
    <row r="216" spans="1:23">
      <c r="A216">
        <v>215</v>
      </c>
      <c r="B216" t="s">
        <v>268</v>
      </c>
      <c r="C216" t="s">
        <v>268</v>
      </c>
      <c r="D216">
        <v>9</v>
      </c>
      <c r="E216" t="s">
        <v>296</v>
      </c>
      <c r="F216" t="s">
        <v>297</v>
      </c>
      <c r="G216" s="1" t="s">
        <v>298</v>
      </c>
      <c r="H216" t="s">
        <v>299</v>
      </c>
      <c r="I216" t="s">
        <v>298</v>
      </c>
      <c r="J216" t="s">
        <v>299</v>
      </c>
      <c r="K216">
        <v>1.8</v>
      </c>
      <c r="L216">
        <v>1.8</v>
      </c>
      <c r="M216" t="s">
        <v>26</v>
      </c>
      <c r="N216" t="s">
        <v>74</v>
      </c>
      <c r="O216" t="s">
        <v>29</v>
      </c>
      <c r="P216" t="s">
        <v>29</v>
      </c>
      <c r="Q216" t="s">
        <v>29</v>
      </c>
      <c r="R216" t="s">
        <v>29</v>
      </c>
      <c r="S216" t="s">
        <v>29</v>
      </c>
      <c r="T216" t="s">
        <v>29</v>
      </c>
      <c r="U216" t="s">
        <v>29</v>
      </c>
      <c r="V216" t="s">
        <v>273</v>
      </c>
      <c r="W216" t="s">
        <v>274</v>
      </c>
    </row>
    <row r="217" spans="1:23">
      <c r="A217">
        <v>216</v>
      </c>
      <c r="B217" t="s">
        <v>268</v>
      </c>
      <c r="C217" t="s">
        <v>268</v>
      </c>
      <c r="D217">
        <v>9</v>
      </c>
      <c r="E217" t="s">
        <v>300</v>
      </c>
      <c r="F217" t="s">
        <v>168</v>
      </c>
      <c r="G217" s="1" t="s">
        <v>301</v>
      </c>
      <c r="H217" t="s">
        <v>302</v>
      </c>
      <c r="I217" t="s">
        <v>301</v>
      </c>
      <c r="J217" t="s">
        <v>302</v>
      </c>
      <c r="K217">
        <v>1.5</v>
      </c>
      <c r="L217">
        <v>1.5</v>
      </c>
      <c r="M217" t="s">
        <v>26</v>
      </c>
      <c r="N217" t="s">
        <v>74</v>
      </c>
      <c r="O217" t="s">
        <v>29</v>
      </c>
      <c r="P217" t="s">
        <v>29</v>
      </c>
      <c r="Q217" t="s">
        <v>29</v>
      </c>
      <c r="R217" t="s">
        <v>29</v>
      </c>
      <c r="S217" t="s">
        <v>29</v>
      </c>
      <c r="T217" t="s">
        <v>29</v>
      </c>
      <c r="U217" t="s">
        <v>29</v>
      </c>
      <c r="V217" t="s">
        <v>273</v>
      </c>
      <c r="W217" t="s">
        <v>274</v>
      </c>
    </row>
    <row r="218" spans="1:23">
      <c r="A218">
        <v>217</v>
      </c>
      <c r="B218" t="s">
        <v>268</v>
      </c>
      <c r="C218" t="s">
        <v>268</v>
      </c>
      <c r="D218">
        <v>9</v>
      </c>
      <c r="E218" t="s">
        <v>8941</v>
      </c>
      <c r="F218" t="s">
        <v>93</v>
      </c>
      <c r="G218" s="1" t="s">
        <v>29</v>
      </c>
      <c r="H218" t="s">
        <v>29</v>
      </c>
      <c r="I218" t="s">
        <v>29</v>
      </c>
      <c r="J218" t="s">
        <v>29</v>
      </c>
      <c r="K218">
        <v>6.4</v>
      </c>
      <c r="L218">
        <v>6.4</v>
      </c>
      <c r="M218" t="s">
        <v>26</v>
      </c>
      <c r="N218" t="s">
        <v>29</v>
      </c>
      <c r="O218" t="s">
        <v>29</v>
      </c>
      <c r="P218" t="s">
        <v>29</v>
      </c>
      <c r="Q218" t="s">
        <v>29</v>
      </c>
      <c r="R218" t="s">
        <v>29</v>
      </c>
      <c r="S218" t="s">
        <v>29</v>
      </c>
      <c r="T218" t="s">
        <v>29</v>
      </c>
      <c r="U218" t="s">
        <v>29</v>
      </c>
      <c r="V218" t="s">
        <v>273</v>
      </c>
      <c r="W218" t="s">
        <v>274</v>
      </c>
    </row>
    <row r="219" spans="1:23">
      <c r="A219">
        <v>218</v>
      </c>
      <c r="B219" t="s">
        <v>268</v>
      </c>
      <c r="C219" t="s">
        <v>268</v>
      </c>
      <c r="D219">
        <v>9</v>
      </c>
      <c r="E219" t="s">
        <v>3585</v>
      </c>
      <c r="F219" t="s">
        <v>76</v>
      </c>
      <c r="G219" s="1" t="s">
        <v>29</v>
      </c>
      <c r="H219" s="1" t="s">
        <v>29</v>
      </c>
      <c r="I219" s="1" t="s">
        <v>29</v>
      </c>
      <c r="J219" s="1" t="s">
        <v>29</v>
      </c>
      <c r="K219">
        <v>16.899999999999999</v>
      </c>
      <c r="L219">
        <v>16.899999999999999</v>
      </c>
      <c r="M219" s="1" t="s">
        <v>687</v>
      </c>
      <c r="N219" s="1" t="s">
        <v>29</v>
      </c>
      <c r="O219" t="s">
        <v>29</v>
      </c>
      <c r="P219" t="s">
        <v>29</v>
      </c>
      <c r="Q219" t="s">
        <v>29</v>
      </c>
      <c r="R219" t="s">
        <v>29</v>
      </c>
      <c r="S219" t="s">
        <v>29</v>
      </c>
      <c r="T219" t="s">
        <v>29</v>
      </c>
      <c r="U219" t="s">
        <v>29</v>
      </c>
      <c r="V219" t="s">
        <v>273</v>
      </c>
      <c r="W219" t="s">
        <v>274</v>
      </c>
    </row>
    <row r="220" spans="1:23">
      <c r="A220">
        <v>219</v>
      </c>
      <c r="B220" t="s">
        <v>268</v>
      </c>
      <c r="C220" t="s">
        <v>268</v>
      </c>
      <c r="D220">
        <v>10</v>
      </c>
      <c r="E220" t="s">
        <v>303</v>
      </c>
      <c r="F220" t="s">
        <v>168</v>
      </c>
      <c r="G220" s="1" t="s">
        <v>286</v>
      </c>
      <c r="H220" t="s">
        <v>304</v>
      </c>
      <c r="I220" t="s">
        <v>286</v>
      </c>
      <c r="J220" t="s">
        <v>304</v>
      </c>
      <c r="K220">
        <v>5.8</v>
      </c>
      <c r="L220">
        <v>5.8</v>
      </c>
      <c r="M220" t="s">
        <v>26</v>
      </c>
      <c r="N220" t="s">
        <v>74</v>
      </c>
      <c r="O220" t="s">
        <v>29</v>
      </c>
      <c r="P220" t="s">
        <v>29</v>
      </c>
      <c r="Q220" t="s">
        <v>29</v>
      </c>
      <c r="R220" t="s">
        <v>29</v>
      </c>
      <c r="S220" t="s">
        <v>29</v>
      </c>
      <c r="T220" t="s">
        <v>29</v>
      </c>
      <c r="U220" t="s">
        <v>29</v>
      </c>
      <c r="V220" t="s">
        <v>305</v>
      </c>
      <c r="W220" t="s">
        <v>274</v>
      </c>
    </row>
    <row r="221" spans="1:23">
      <c r="A221">
        <v>220</v>
      </c>
      <c r="B221" t="s">
        <v>268</v>
      </c>
      <c r="C221" t="s">
        <v>268</v>
      </c>
      <c r="D221">
        <v>10</v>
      </c>
      <c r="E221" t="s">
        <v>269</v>
      </c>
      <c r="F221" t="s">
        <v>270</v>
      </c>
      <c r="G221" s="1" t="s">
        <v>271</v>
      </c>
      <c r="H221" t="s">
        <v>272</v>
      </c>
      <c r="I221" t="s">
        <v>271</v>
      </c>
      <c r="J221" t="s">
        <v>272</v>
      </c>
      <c r="K221">
        <v>0.1</v>
      </c>
      <c r="L221">
        <v>0.1</v>
      </c>
      <c r="M221" t="s">
        <v>26</v>
      </c>
      <c r="N221" t="s">
        <v>74</v>
      </c>
      <c r="O221" t="s">
        <v>29</v>
      </c>
      <c r="P221" t="s">
        <v>29</v>
      </c>
      <c r="Q221" t="s">
        <v>29</v>
      </c>
      <c r="R221" t="s">
        <v>29</v>
      </c>
      <c r="S221" t="s">
        <v>29</v>
      </c>
      <c r="T221" t="s">
        <v>29</v>
      </c>
      <c r="U221" t="s">
        <v>29</v>
      </c>
      <c r="V221" t="s">
        <v>305</v>
      </c>
      <c r="W221" t="s">
        <v>274</v>
      </c>
    </row>
    <row r="222" spans="1:23">
      <c r="A222">
        <v>221</v>
      </c>
      <c r="B222" t="s">
        <v>268</v>
      </c>
      <c r="C222" t="s">
        <v>268</v>
      </c>
      <c r="D222">
        <v>10</v>
      </c>
      <c r="E222" t="s">
        <v>278</v>
      </c>
      <c r="F222" t="s">
        <v>185</v>
      </c>
      <c r="G222" s="1" t="s">
        <v>186</v>
      </c>
      <c r="H222" t="s">
        <v>29</v>
      </c>
      <c r="I222" t="s">
        <v>186</v>
      </c>
      <c r="J222" t="s">
        <v>29</v>
      </c>
      <c r="K222">
        <v>4.4000000000000004</v>
      </c>
      <c r="L222">
        <v>4.4000000000000004</v>
      </c>
      <c r="M222" t="s">
        <v>26</v>
      </c>
      <c r="N222" t="s">
        <v>74</v>
      </c>
      <c r="O222" t="s">
        <v>29</v>
      </c>
      <c r="P222" t="s">
        <v>29</v>
      </c>
      <c r="Q222" t="s">
        <v>29</v>
      </c>
      <c r="R222" t="s">
        <v>29</v>
      </c>
      <c r="S222" t="s">
        <v>29</v>
      </c>
      <c r="T222" t="s">
        <v>29</v>
      </c>
      <c r="U222" t="s">
        <v>29</v>
      </c>
      <c r="V222" t="s">
        <v>305</v>
      </c>
      <c r="W222" t="s">
        <v>274</v>
      </c>
    </row>
    <row r="223" spans="1:23">
      <c r="A223">
        <v>222</v>
      </c>
      <c r="B223" t="s">
        <v>268</v>
      </c>
      <c r="C223" t="s">
        <v>268</v>
      </c>
      <c r="D223">
        <v>10</v>
      </c>
      <c r="E223" t="s">
        <v>279</v>
      </c>
      <c r="F223" t="s">
        <v>23</v>
      </c>
      <c r="G223" s="1" t="s">
        <v>280</v>
      </c>
      <c r="H223" t="s">
        <v>281</v>
      </c>
      <c r="I223" t="s">
        <v>280</v>
      </c>
      <c r="J223" t="s">
        <v>281</v>
      </c>
      <c r="K223">
        <v>0.2</v>
      </c>
      <c r="L223">
        <v>0.2</v>
      </c>
      <c r="M223" t="s">
        <v>26</v>
      </c>
      <c r="N223" t="s">
        <v>74</v>
      </c>
      <c r="O223" t="s">
        <v>29</v>
      </c>
      <c r="P223" t="s">
        <v>29</v>
      </c>
      <c r="Q223" t="s">
        <v>29</v>
      </c>
      <c r="R223" t="s">
        <v>29</v>
      </c>
      <c r="S223" t="s">
        <v>29</v>
      </c>
      <c r="T223" t="s">
        <v>29</v>
      </c>
      <c r="U223" t="s">
        <v>29</v>
      </c>
      <c r="V223" t="s">
        <v>305</v>
      </c>
      <c r="W223" t="s">
        <v>274</v>
      </c>
    </row>
    <row r="224" spans="1:23">
      <c r="A224">
        <v>223</v>
      </c>
      <c r="B224" t="s">
        <v>268</v>
      </c>
      <c r="C224" t="s">
        <v>268</v>
      </c>
      <c r="D224">
        <v>10</v>
      </c>
      <c r="E224" t="s">
        <v>306</v>
      </c>
      <c r="F224" t="s">
        <v>154</v>
      </c>
      <c r="G224" s="1" t="s">
        <v>155</v>
      </c>
      <c r="H224" t="s">
        <v>307</v>
      </c>
      <c r="I224" t="s">
        <v>155</v>
      </c>
      <c r="J224" t="s">
        <v>307</v>
      </c>
      <c r="K224">
        <v>0.1</v>
      </c>
      <c r="L224">
        <v>0.1</v>
      </c>
      <c r="M224" t="s">
        <v>26</v>
      </c>
      <c r="N224" t="s">
        <v>74</v>
      </c>
      <c r="O224" t="s">
        <v>29</v>
      </c>
      <c r="P224" t="s">
        <v>29</v>
      </c>
      <c r="Q224" t="s">
        <v>29</v>
      </c>
      <c r="R224" t="s">
        <v>29</v>
      </c>
      <c r="S224" t="s">
        <v>29</v>
      </c>
      <c r="T224" t="s">
        <v>29</v>
      </c>
      <c r="U224" t="s">
        <v>29</v>
      </c>
      <c r="V224" t="s">
        <v>305</v>
      </c>
      <c r="W224" t="s">
        <v>274</v>
      </c>
    </row>
    <row r="225" spans="1:23">
      <c r="A225">
        <v>224</v>
      </c>
      <c r="B225" t="s">
        <v>268</v>
      </c>
      <c r="C225" t="s">
        <v>268</v>
      </c>
      <c r="D225">
        <v>10</v>
      </c>
      <c r="E225" t="s">
        <v>308</v>
      </c>
      <c r="F225" t="s">
        <v>23</v>
      </c>
      <c r="G225" s="1" t="s">
        <v>309</v>
      </c>
      <c r="H225" t="s">
        <v>310</v>
      </c>
      <c r="I225" t="s">
        <v>309</v>
      </c>
      <c r="J225" t="s">
        <v>310</v>
      </c>
      <c r="K225">
        <v>2.1</v>
      </c>
      <c r="L225">
        <v>2.1</v>
      </c>
      <c r="M225" t="s">
        <v>26</v>
      </c>
      <c r="N225" t="s">
        <v>74</v>
      </c>
      <c r="O225" t="s">
        <v>29</v>
      </c>
      <c r="P225" t="s">
        <v>29</v>
      </c>
      <c r="Q225" t="s">
        <v>29</v>
      </c>
      <c r="R225" t="s">
        <v>29</v>
      </c>
      <c r="S225" t="s">
        <v>29</v>
      </c>
      <c r="T225" t="s">
        <v>29</v>
      </c>
      <c r="U225" t="s">
        <v>29</v>
      </c>
      <c r="V225" t="s">
        <v>305</v>
      </c>
      <c r="W225" t="s">
        <v>274</v>
      </c>
    </row>
    <row r="226" spans="1:23">
      <c r="A226">
        <v>225</v>
      </c>
      <c r="B226" t="s">
        <v>268</v>
      </c>
      <c r="C226" t="s">
        <v>268</v>
      </c>
      <c r="D226">
        <v>10</v>
      </c>
      <c r="E226" t="s">
        <v>199</v>
      </c>
      <c r="F226" t="s">
        <v>176</v>
      </c>
      <c r="G226" s="1" t="s">
        <v>200</v>
      </c>
      <c r="H226" t="s">
        <v>201</v>
      </c>
      <c r="I226" t="s">
        <v>4520</v>
      </c>
      <c r="J226" t="s">
        <v>4521</v>
      </c>
      <c r="K226">
        <v>0.1</v>
      </c>
      <c r="L226">
        <v>0.1</v>
      </c>
      <c r="M226" t="s">
        <v>26</v>
      </c>
      <c r="N226" t="s">
        <v>74</v>
      </c>
      <c r="O226" t="s">
        <v>29</v>
      </c>
      <c r="P226" t="s">
        <v>29</v>
      </c>
      <c r="Q226" t="s">
        <v>29</v>
      </c>
      <c r="R226" t="s">
        <v>29</v>
      </c>
      <c r="S226" t="s">
        <v>29</v>
      </c>
      <c r="T226" t="s">
        <v>29</v>
      </c>
      <c r="U226" t="s">
        <v>29</v>
      </c>
      <c r="V226" t="s">
        <v>305</v>
      </c>
      <c r="W226" t="s">
        <v>274</v>
      </c>
    </row>
    <row r="227" spans="1:23">
      <c r="A227">
        <v>226</v>
      </c>
      <c r="B227" t="s">
        <v>268</v>
      </c>
      <c r="C227" t="s">
        <v>268</v>
      </c>
      <c r="D227">
        <v>10</v>
      </c>
      <c r="E227" t="s">
        <v>220</v>
      </c>
      <c r="F227" t="s">
        <v>221</v>
      </c>
      <c r="G227" s="1" t="s">
        <v>222</v>
      </c>
      <c r="H227" t="s">
        <v>223</v>
      </c>
      <c r="I227" t="s">
        <v>222</v>
      </c>
      <c r="J227" t="s">
        <v>223</v>
      </c>
      <c r="K227">
        <v>14.7</v>
      </c>
      <c r="L227">
        <v>14.7</v>
      </c>
      <c r="M227" t="s">
        <v>26</v>
      </c>
      <c r="N227" t="s">
        <v>74</v>
      </c>
      <c r="O227" t="s">
        <v>29</v>
      </c>
      <c r="P227" t="s">
        <v>29</v>
      </c>
      <c r="Q227" t="s">
        <v>29</v>
      </c>
      <c r="R227" t="s">
        <v>29</v>
      </c>
      <c r="S227" t="s">
        <v>29</v>
      </c>
      <c r="T227" t="s">
        <v>29</v>
      </c>
      <c r="U227" t="s">
        <v>29</v>
      </c>
      <c r="V227" t="s">
        <v>305</v>
      </c>
      <c r="W227" t="s">
        <v>274</v>
      </c>
    </row>
    <row r="228" spans="1:23">
      <c r="A228">
        <v>227</v>
      </c>
      <c r="B228" t="s">
        <v>268</v>
      </c>
      <c r="C228" t="s">
        <v>268</v>
      </c>
      <c r="D228">
        <v>10</v>
      </c>
      <c r="E228" t="s">
        <v>191</v>
      </c>
      <c r="F228" t="s">
        <v>192</v>
      </c>
      <c r="G228" s="1" t="s">
        <v>193</v>
      </c>
      <c r="H228" t="s">
        <v>194</v>
      </c>
      <c r="I228" t="s">
        <v>193</v>
      </c>
      <c r="J228" t="s">
        <v>194</v>
      </c>
      <c r="K228">
        <v>0.6</v>
      </c>
      <c r="L228">
        <v>0.6</v>
      </c>
      <c r="M228" t="s">
        <v>26</v>
      </c>
      <c r="N228" t="s">
        <v>74</v>
      </c>
      <c r="O228" t="s">
        <v>29</v>
      </c>
      <c r="P228" t="s">
        <v>29</v>
      </c>
      <c r="Q228" t="s">
        <v>29</v>
      </c>
      <c r="R228" t="s">
        <v>29</v>
      </c>
      <c r="S228" t="s">
        <v>29</v>
      </c>
      <c r="T228" t="s">
        <v>29</v>
      </c>
      <c r="U228" t="s">
        <v>29</v>
      </c>
      <c r="V228" t="s">
        <v>305</v>
      </c>
      <c r="W228" t="s">
        <v>274</v>
      </c>
    </row>
    <row r="229" spans="1:23">
      <c r="A229">
        <v>228</v>
      </c>
      <c r="B229" t="s">
        <v>268</v>
      </c>
      <c r="C229" t="s">
        <v>268</v>
      </c>
      <c r="D229">
        <v>10</v>
      </c>
      <c r="E229" t="s">
        <v>215</v>
      </c>
      <c r="F229" t="s">
        <v>216</v>
      </c>
      <c r="G229" s="1" t="s">
        <v>217</v>
      </c>
      <c r="H229" t="s">
        <v>8879</v>
      </c>
      <c r="I229" t="s">
        <v>217</v>
      </c>
      <c r="J229" t="s">
        <v>8583</v>
      </c>
      <c r="K229">
        <v>26.6</v>
      </c>
      <c r="L229">
        <v>26.6</v>
      </c>
      <c r="M229" t="s">
        <v>26</v>
      </c>
      <c r="N229" t="s">
        <v>74</v>
      </c>
      <c r="O229" t="s">
        <v>29</v>
      </c>
      <c r="P229" t="s">
        <v>29</v>
      </c>
      <c r="Q229" t="s">
        <v>29</v>
      </c>
      <c r="R229" t="s">
        <v>29</v>
      </c>
      <c r="S229" t="s">
        <v>29</v>
      </c>
      <c r="T229" t="s">
        <v>29</v>
      </c>
      <c r="U229" t="s">
        <v>29</v>
      </c>
      <c r="V229" t="s">
        <v>305</v>
      </c>
      <c r="W229" t="s">
        <v>274</v>
      </c>
    </row>
    <row r="230" spans="1:23">
      <c r="A230">
        <v>229</v>
      </c>
      <c r="B230" t="s">
        <v>268</v>
      </c>
      <c r="C230" t="s">
        <v>268</v>
      </c>
      <c r="D230">
        <v>10</v>
      </c>
      <c r="E230" t="s">
        <v>292</v>
      </c>
      <c r="F230" t="s">
        <v>293</v>
      </c>
      <c r="G230" s="1" t="s">
        <v>294</v>
      </c>
      <c r="H230" t="s">
        <v>295</v>
      </c>
      <c r="I230" t="s">
        <v>294</v>
      </c>
      <c r="J230" t="s">
        <v>295</v>
      </c>
      <c r="K230">
        <v>2.1</v>
      </c>
      <c r="L230">
        <v>2.1</v>
      </c>
      <c r="M230" t="s">
        <v>26</v>
      </c>
      <c r="N230" t="s">
        <v>74</v>
      </c>
      <c r="O230" t="s">
        <v>29</v>
      </c>
      <c r="P230" t="s">
        <v>29</v>
      </c>
      <c r="Q230" t="s">
        <v>29</v>
      </c>
      <c r="R230" t="s">
        <v>29</v>
      </c>
      <c r="S230" t="s">
        <v>29</v>
      </c>
      <c r="T230" t="s">
        <v>29</v>
      </c>
      <c r="U230" t="s">
        <v>29</v>
      </c>
      <c r="V230" t="s">
        <v>305</v>
      </c>
      <c r="W230" t="s">
        <v>274</v>
      </c>
    </row>
    <row r="231" spans="1:23">
      <c r="A231">
        <v>230</v>
      </c>
      <c r="B231" t="s">
        <v>268</v>
      </c>
      <c r="C231" t="s">
        <v>268</v>
      </c>
      <c r="D231">
        <v>10</v>
      </c>
      <c r="E231" t="s">
        <v>311</v>
      </c>
      <c r="F231" t="s">
        <v>312</v>
      </c>
      <c r="G231" s="1" t="s">
        <v>313</v>
      </c>
      <c r="H231" t="s">
        <v>314</v>
      </c>
      <c r="I231" t="s">
        <v>313</v>
      </c>
      <c r="J231" t="s">
        <v>8586</v>
      </c>
      <c r="K231">
        <v>7</v>
      </c>
      <c r="L231">
        <v>7</v>
      </c>
      <c r="M231" t="s">
        <v>26</v>
      </c>
      <c r="N231" t="s">
        <v>74</v>
      </c>
      <c r="O231" t="s">
        <v>29</v>
      </c>
      <c r="P231" t="s">
        <v>29</v>
      </c>
      <c r="Q231" t="s">
        <v>29</v>
      </c>
      <c r="R231" t="s">
        <v>29</v>
      </c>
      <c r="S231" t="s">
        <v>29</v>
      </c>
      <c r="T231" t="s">
        <v>29</v>
      </c>
      <c r="U231" t="s">
        <v>29</v>
      </c>
      <c r="V231" t="s">
        <v>305</v>
      </c>
      <c r="W231" t="s">
        <v>274</v>
      </c>
    </row>
    <row r="232" spans="1:23">
      <c r="A232">
        <v>231</v>
      </c>
      <c r="B232" t="s">
        <v>268</v>
      </c>
      <c r="C232" t="s">
        <v>268</v>
      </c>
      <c r="D232">
        <v>10</v>
      </c>
      <c r="E232" t="s">
        <v>315</v>
      </c>
      <c r="F232" t="s">
        <v>23</v>
      </c>
      <c r="G232" s="1" t="s">
        <v>316</v>
      </c>
      <c r="H232" t="s">
        <v>317</v>
      </c>
      <c r="I232" t="s">
        <v>316</v>
      </c>
      <c r="J232" t="s">
        <v>317</v>
      </c>
      <c r="K232">
        <v>0.5</v>
      </c>
      <c r="L232">
        <v>0.5</v>
      </c>
      <c r="M232" t="s">
        <v>26</v>
      </c>
      <c r="N232" t="s">
        <v>74</v>
      </c>
      <c r="O232" t="s">
        <v>29</v>
      </c>
      <c r="P232" t="s">
        <v>29</v>
      </c>
      <c r="Q232" t="s">
        <v>29</v>
      </c>
      <c r="R232" t="s">
        <v>29</v>
      </c>
      <c r="S232" t="s">
        <v>29</v>
      </c>
      <c r="T232" t="s">
        <v>29</v>
      </c>
      <c r="U232" t="s">
        <v>29</v>
      </c>
      <c r="V232" t="s">
        <v>305</v>
      </c>
      <c r="W232" t="s">
        <v>274</v>
      </c>
    </row>
    <row r="233" spans="1:23">
      <c r="A233">
        <v>232</v>
      </c>
      <c r="B233" t="s">
        <v>268</v>
      </c>
      <c r="C233" t="s">
        <v>268</v>
      </c>
      <c r="D233">
        <v>10</v>
      </c>
      <c r="E233" t="s">
        <v>8941</v>
      </c>
      <c r="F233" t="s">
        <v>93</v>
      </c>
      <c r="G233" s="1" t="s">
        <v>29</v>
      </c>
      <c r="H233" t="s">
        <v>29</v>
      </c>
      <c r="I233" t="s">
        <v>29</v>
      </c>
      <c r="J233" t="s">
        <v>29</v>
      </c>
      <c r="K233">
        <v>6.1</v>
      </c>
      <c r="L233">
        <v>6.1</v>
      </c>
      <c r="M233" t="s">
        <v>26</v>
      </c>
      <c r="N233" t="s">
        <v>29</v>
      </c>
      <c r="O233" t="s">
        <v>29</v>
      </c>
      <c r="P233" t="s">
        <v>29</v>
      </c>
      <c r="Q233" t="s">
        <v>29</v>
      </c>
      <c r="R233" t="s">
        <v>29</v>
      </c>
      <c r="S233" t="s">
        <v>29</v>
      </c>
      <c r="T233" t="s">
        <v>29</v>
      </c>
      <c r="U233" t="s">
        <v>29</v>
      </c>
      <c r="V233" t="s">
        <v>305</v>
      </c>
      <c r="W233" t="s">
        <v>274</v>
      </c>
    </row>
    <row r="234" spans="1:23">
      <c r="A234">
        <v>233</v>
      </c>
      <c r="B234" t="s">
        <v>268</v>
      </c>
      <c r="C234" t="s">
        <v>268</v>
      </c>
      <c r="D234">
        <v>10</v>
      </c>
      <c r="E234" t="s">
        <v>3585</v>
      </c>
      <c r="F234" t="s">
        <v>76</v>
      </c>
      <c r="G234" s="1" t="s">
        <v>29</v>
      </c>
      <c r="H234" t="s">
        <v>29</v>
      </c>
      <c r="I234" t="s">
        <v>29</v>
      </c>
      <c r="J234" t="s">
        <v>29</v>
      </c>
      <c r="K234">
        <v>29</v>
      </c>
      <c r="L234">
        <v>29</v>
      </c>
      <c r="M234" t="s">
        <v>687</v>
      </c>
      <c r="N234" t="s">
        <v>29</v>
      </c>
      <c r="O234" t="s">
        <v>29</v>
      </c>
      <c r="P234" t="s">
        <v>29</v>
      </c>
      <c r="Q234" t="s">
        <v>29</v>
      </c>
      <c r="R234" t="s">
        <v>29</v>
      </c>
      <c r="S234" t="s">
        <v>29</v>
      </c>
      <c r="T234" t="s">
        <v>29</v>
      </c>
      <c r="U234" t="s">
        <v>29</v>
      </c>
      <c r="V234" t="s">
        <v>305</v>
      </c>
      <c r="W234" t="s">
        <v>274</v>
      </c>
    </row>
    <row r="235" spans="1:23">
      <c r="A235">
        <v>234</v>
      </c>
      <c r="B235" t="s">
        <v>268</v>
      </c>
      <c r="C235" t="s">
        <v>268</v>
      </c>
      <c r="D235">
        <v>10</v>
      </c>
      <c r="E235" t="s">
        <v>8921</v>
      </c>
      <c r="F235" t="s">
        <v>76</v>
      </c>
      <c r="G235" s="1" t="s">
        <v>29</v>
      </c>
      <c r="H235" t="s">
        <v>29</v>
      </c>
      <c r="I235" t="s">
        <v>29</v>
      </c>
      <c r="J235" t="s">
        <v>29</v>
      </c>
      <c r="K235">
        <v>0.6</v>
      </c>
      <c r="L235">
        <v>0.6</v>
      </c>
      <c r="M235" t="s">
        <v>687</v>
      </c>
      <c r="N235" t="s">
        <v>29</v>
      </c>
      <c r="O235" t="s">
        <v>29</v>
      </c>
      <c r="P235" t="s">
        <v>29</v>
      </c>
      <c r="Q235" t="s">
        <v>29</v>
      </c>
      <c r="R235" t="s">
        <v>29</v>
      </c>
      <c r="S235" t="s">
        <v>29</v>
      </c>
      <c r="T235" t="s">
        <v>29</v>
      </c>
      <c r="U235" t="s">
        <v>29</v>
      </c>
      <c r="V235" t="s">
        <v>305</v>
      </c>
      <c r="W235" t="s">
        <v>274</v>
      </c>
    </row>
    <row r="236" spans="1:23">
      <c r="A236">
        <v>235</v>
      </c>
      <c r="B236" t="s">
        <v>268</v>
      </c>
      <c r="C236" t="s">
        <v>268</v>
      </c>
      <c r="D236">
        <v>11</v>
      </c>
      <c r="E236" t="s">
        <v>303</v>
      </c>
      <c r="F236" t="s">
        <v>168</v>
      </c>
      <c r="G236" s="1" t="s">
        <v>286</v>
      </c>
      <c r="H236" t="s">
        <v>304</v>
      </c>
      <c r="I236" t="s">
        <v>286</v>
      </c>
      <c r="J236" t="s">
        <v>304</v>
      </c>
      <c r="K236">
        <v>2.2999999999999998</v>
      </c>
      <c r="L236">
        <v>2.2999999999999998</v>
      </c>
      <c r="M236" t="s">
        <v>26</v>
      </c>
      <c r="N236" t="s">
        <v>74</v>
      </c>
      <c r="O236" t="s">
        <v>29</v>
      </c>
      <c r="P236" t="s">
        <v>29</v>
      </c>
      <c r="Q236" t="s">
        <v>29</v>
      </c>
      <c r="R236" t="s">
        <v>29</v>
      </c>
      <c r="S236" t="s">
        <v>29</v>
      </c>
      <c r="T236" t="s">
        <v>29</v>
      </c>
      <c r="U236" t="s">
        <v>29</v>
      </c>
      <c r="V236" t="s">
        <v>318</v>
      </c>
      <c r="W236" t="s">
        <v>274</v>
      </c>
    </row>
    <row r="237" spans="1:23">
      <c r="A237">
        <v>236</v>
      </c>
      <c r="B237" t="s">
        <v>268</v>
      </c>
      <c r="C237" t="s">
        <v>268</v>
      </c>
      <c r="D237">
        <v>11</v>
      </c>
      <c r="E237" t="s">
        <v>278</v>
      </c>
      <c r="F237" t="s">
        <v>185</v>
      </c>
      <c r="G237" s="1" t="s">
        <v>186</v>
      </c>
      <c r="H237" t="s">
        <v>29</v>
      </c>
      <c r="I237" t="s">
        <v>186</v>
      </c>
      <c r="J237" t="s">
        <v>29</v>
      </c>
      <c r="K237">
        <v>6.3</v>
      </c>
      <c r="L237">
        <v>6.3</v>
      </c>
      <c r="M237" t="s">
        <v>26</v>
      </c>
      <c r="N237" t="s">
        <v>74</v>
      </c>
      <c r="O237" t="s">
        <v>29</v>
      </c>
      <c r="P237" t="s">
        <v>29</v>
      </c>
      <c r="Q237" t="s">
        <v>29</v>
      </c>
      <c r="R237" t="s">
        <v>29</v>
      </c>
      <c r="S237" t="s">
        <v>29</v>
      </c>
      <c r="T237" t="s">
        <v>29</v>
      </c>
      <c r="U237" t="s">
        <v>29</v>
      </c>
      <c r="V237" t="s">
        <v>318</v>
      </c>
      <c r="W237" t="s">
        <v>274</v>
      </c>
    </row>
    <row r="238" spans="1:23">
      <c r="A238">
        <v>237</v>
      </c>
      <c r="B238" t="s">
        <v>268</v>
      </c>
      <c r="C238" t="s">
        <v>268</v>
      </c>
      <c r="D238">
        <v>11</v>
      </c>
      <c r="E238" t="s">
        <v>279</v>
      </c>
      <c r="F238" t="s">
        <v>23</v>
      </c>
      <c r="G238" s="1" t="s">
        <v>280</v>
      </c>
      <c r="H238" t="s">
        <v>281</v>
      </c>
      <c r="I238" t="s">
        <v>280</v>
      </c>
      <c r="J238" t="s">
        <v>281</v>
      </c>
      <c r="K238">
        <v>3.6</v>
      </c>
      <c r="L238">
        <v>3.6</v>
      </c>
      <c r="M238" t="s">
        <v>26</v>
      </c>
      <c r="N238" t="s">
        <v>74</v>
      </c>
      <c r="O238" t="s">
        <v>29</v>
      </c>
      <c r="P238" t="s">
        <v>29</v>
      </c>
      <c r="Q238" t="s">
        <v>29</v>
      </c>
      <c r="R238" t="s">
        <v>29</v>
      </c>
      <c r="S238" t="s">
        <v>29</v>
      </c>
      <c r="T238" t="s">
        <v>29</v>
      </c>
      <c r="U238" t="s">
        <v>29</v>
      </c>
      <c r="V238" t="s">
        <v>318</v>
      </c>
      <c r="W238" t="s">
        <v>274</v>
      </c>
    </row>
    <row r="239" spans="1:23">
      <c r="A239">
        <v>238</v>
      </c>
      <c r="B239" t="s">
        <v>268</v>
      </c>
      <c r="C239" t="s">
        <v>268</v>
      </c>
      <c r="D239">
        <v>11</v>
      </c>
      <c r="E239" t="s">
        <v>282</v>
      </c>
      <c r="F239" t="s">
        <v>283</v>
      </c>
      <c r="G239" s="1" t="s">
        <v>218</v>
      </c>
      <c r="H239" t="s">
        <v>284</v>
      </c>
      <c r="I239" t="s">
        <v>218</v>
      </c>
      <c r="J239" t="s">
        <v>1477</v>
      </c>
      <c r="K239">
        <v>5.0999999999999996</v>
      </c>
      <c r="L239">
        <v>5.0999999999999996</v>
      </c>
      <c r="M239" t="s">
        <v>26</v>
      </c>
      <c r="N239" t="s">
        <v>74</v>
      </c>
      <c r="O239" t="s">
        <v>29</v>
      </c>
      <c r="P239" t="s">
        <v>29</v>
      </c>
      <c r="Q239" t="s">
        <v>29</v>
      </c>
      <c r="R239" t="s">
        <v>29</v>
      </c>
      <c r="S239" t="s">
        <v>29</v>
      </c>
      <c r="T239" t="s">
        <v>29</v>
      </c>
      <c r="U239" t="s">
        <v>29</v>
      </c>
      <c r="V239" t="s">
        <v>318</v>
      </c>
      <c r="W239" t="s">
        <v>274</v>
      </c>
    </row>
    <row r="240" spans="1:23">
      <c r="A240">
        <v>239</v>
      </c>
      <c r="B240" t="s">
        <v>268</v>
      </c>
      <c r="C240" t="s">
        <v>268</v>
      </c>
      <c r="D240">
        <v>11</v>
      </c>
      <c r="E240" t="s">
        <v>306</v>
      </c>
      <c r="F240" t="s">
        <v>154</v>
      </c>
      <c r="G240" s="1" t="s">
        <v>155</v>
      </c>
      <c r="H240" t="s">
        <v>307</v>
      </c>
      <c r="I240" t="s">
        <v>155</v>
      </c>
      <c r="J240" t="s">
        <v>307</v>
      </c>
      <c r="K240">
        <v>3.5</v>
      </c>
      <c r="L240">
        <v>3.5</v>
      </c>
      <c r="M240" t="s">
        <v>26</v>
      </c>
      <c r="N240" t="s">
        <v>74</v>
      </c>
      <c r="O240" t="s">
        <v>29</v>
      </c>
      <c r="P240" t="s">
        <v>29</v>
      </c>
      <c r="Q240" t="s">
        <v>29</v>
      </c>
      <c r="R240" t="s">
        <v>29</v>
      </c>
      <c r="S240" t="s">
        <v>29</v>
      </c>
      <c r="T240" t="s">
        <v>29</v>
      </c>
      <c r="U240" t="s">
        <v>29</v>
      </c>
      <c r="V240" t="s">
        <v>318</v>
      </c>
      <c r="W240" t="s">
        <v>274</v>
      </c>
    </row>
    <row r="241" spans="1:23">
      <c r="A241">
        <v>240</v>
      </c>
      <c r="B241" t="s">
        <v>268</v>
      </c>
      <c r="C241" t="s">
        <v>268</v>
      </c>
      <c r="D241">
        <v>11</v>
      </c>
      <c r="E241" t="s">
        <v>308</v>
      </c>
      <c r="F241" t="s">
        <v>23</v>
      </c>
      <c r="G241" s="1" t="s">
        <v>309</v>
      </c>
      <c r="H241" t="s">
        <v>310</v>
      </c>
      <c r="I241" t="s">
        <v>309</v>
      </c>
      <c r="J241" t="s">
        <v>310</v>
      </c>
      <c r="K241">
        <v>0.1</v>
      </c>
      <c r="L241">
        <v>0.1</v>
      </c>
      <c r="M241" t="s">
        <v>26</v>
      </c>
      <c r="N241" t="s">
        <v>74</v>
      </c>
      <c r="O241" t="s">
        <v>29</v>
      </c>
      <c r="P241" t="s">
        <v>29</v>
      </c>
      <c r="Q241" t="s">
        <v>29</v>
      </c>
      <c r="R241" t="s">
        <v>29</v>
      </c>
      <c r="S241" t="s">
        <v>29</v>
      </c>
      <c r="T241" t="s">
        <v>29</v>
      </c>
      <c r="U241" t="s">
        <v>29</v>
      </c>
      <c r="V241" t="s">
        <v>318</v>
      </c>
      <c r="W241" t="s">
        <v>274</v>
      </c>
    </row>
    <row r="242" spans="1:23">
      <c r="A242">
        <v>241</v>
      </c>
      <c r="B242" t="s">
        <v>268</v>
      </c>
      <c r="C242" t="s">
        <v>268</v>
      </c>
      <c r="D242">
        <v>11</v>
      </c>
      <c r="E242" t="s">
        <v>288</v>
      </c>
      <c r="F242" t="s">
        <v>289</v>
      </c>
      <c r="G242" s="1" t="s">
        <v>290</v>
      </c>
      <c r="H242" t="s">
        <v>291</v>
      </c>
      <c r="I242" t="s">
        <v>3558</v>
      </c>
      <c r="J242" t="s">
        <v>543</v>
      </c>
      <c r="K242">
        <v>0.1</v>
      </c>
      <c r="L242">
        <v>0.1</v>
      </c>
      <c r="M242" t="s">
        <v>26</v>
      </c>
      <c r="N242" t="s">
        <v>74</v>
      </c>
      <c r="O242" t="s">
        <v>29</v>
      </c>
      <c r="P242" t="s">
        <v>29</v>
      </c>
      <c r="Q242" t="s">
        <v>29</v>
      </c>
      <c r="R242" t="s">
        <v>29</v>
      </c>
      <c r="S242" t="s">
        <v>29</v>
      </c>
      <c r="T242" t="s">
        <v>29</v>
      </c>
      <c r="U242" t="s">
        <v>29</v>
      </c>
      <c r="V242" t="s">
        <v>318</v>
      </c>
      <c r="W242" t="s">
        <v>274</v>
      </c>
    </row>
    <row r="243" spans="1:23">
      <c r="A243">
        <v>242</v>
      </c>
      <c r="B243" t="s">
        <v>268</v>
      </c>
      <c r="C243" t="s">
        <v>268</v>
      </c>
      <c r="D243">
        <v>11</v>
      </c>
      <c r="E243" t="s">
        <v>220</v>
      </c>
      <c r="F243" t="s">
        <v>221</v>
      </c>
      <c r="G243" s="1" t="s">
        <v>222</v>
      </c>
      <c r="H243" t="s">
        <v>223</v>
      </c>
      <c r="I243" t="s">
        <v>222</v>
      </c>
      <c r="J243" t="s">
        <v>223</v>
      </c>
      <c r="K243">
        <v>6.9</v>
      </c>
      <c r="L243">
        <v>6.9</v>
      </c>
      <c r="M243" t="s">
        <v>26</v>
      </c>
      <c r="N243" t="s">
        <v>74</v>
      </c>
      <c r="O243" t="s">
        <v>29</v>
      </c>
      <c r="P243" t="s">
        <v>29</v>
      </c>
      <c r="Q243" t="s">
        <v>29</v>
      </c>
      <c r="R243" t="s">
        <v>29</v>
      </c>
      <c r="S243" t="s">
        <v>29</v>
      </c>
      <c r="T243" t="s">
        <v>29</v>
      </c>
      <c r="U243" t="s">
        <v>29</v>
      </c>
      <c r="V243" t="s">
        <v>318</v>
      </c>
      <c r="W243" t="s">
        <v>274</v>
      </c>
    </row>
    <row r="244" spans="1:23">
      <c r="A244">
        <v>243</v>
      </c>
      <c r="B244" t="s">
        <v>268</v>
      </c>
      <c r="C244" t="s">
        <v>268</v>
      </c>
      <c r="D244">
        <v>11</v>
      </c>
      <c r="E244" t="s">
        <v>191</v>
      </c>
      <c r="F244" t="s">
        <v>192</v>
      </c>
      <c r="G244" s="1" t="s">
        <v>193</v>
      </c>
      <c r="H244" t="s">
        <v>194</v>
      </c>
      <c r="I244" t="s">
        <v>193</v>
      </c>
      <c r="J244" t="s">
        <v>194</v>
      </c>
      <c r="K244">
        <v>7</v>
      </c>
      <c r="L244">
        <v>7</v>
      </c>
      <c r="M244" t="s">
        <v>26</v>
      </c>
      <c r="N244" t="s">
        <v>74</v>
      </c>
      <c r="O244" t="s">
        <v>29</v>
      </c>
      <c r="P244" t="s">
        <v>29</v>
      </c>
      <c r="Q244" t="s">
        <v>29</v>
      </c>
      <c r="R244" t="s">
        <v>29</v>
      </c>
      <c r="S244" t="s">
        <v>29</v>
      </c>
      <c r="T244" t="s">
        <v>29</v>
      </c>
      <c r="U244" t="s">
        <v>29</v>
      </c>
      <c r="V244" t="s">
        <v>318</v>
      </c>
      <c r="W244" t="s">
        <v>274</v>
      </c>
    </row>
    <row r="245" spans="1:23">
      <c r="A245">
        <v>244</v>
      </c>
      <c r="B245" t="s">
        <v>268</v>
      </c>
      <c r="C245" t="s">
        <v>268</v>
      </c>
      <c r="D245">
        <v>11</v>
      </c>
      <c r="E245" t="s">
        <v>215</v>
      </c>
      <c r="F245" t="s">
        <v>216</v>
      </c>
      <c r="G245" s="1" t="s">
        <v>217</v>
      </c>
      <c r="H245" t="s">
        <v>8879</v>
      </c>
      <c r="I245" t="s">
        <v>217</v>
      </c>
      <c r="J245" t="s">
        <v>8583</v>
      </c>
      <c r="K245">
        <v>14.6</v>
      </c>
      <c r="L245">
        <v>14.6</v>
      </c>
      <c r="M245" t="s">
        <v>26</v>
      </c>
      <c r="N245" t="s">
        <v>74</v>
      </c>
      <c r="O245" t="s">
        <v>29</v>
      </c>
      <c r="P245" t="s">
        <v>29</v>
      </c>
      <c r="Q245" t="s">
        <v>29</v>
      </c>
      <c r="R245" t="s">
        <v>29</v>
      </c>
      <c r="S245" t="s">
        <v>29</v>
      </c>
      <c r="T245" t="s">
        <v>29</v>
      </c>
      <c r="U245" t="s">
        <v>29</v>
      </c>
      <c r="V245" t="s">
        <v>318</v>
      </c>
      <c r="W245" t="s">
        <v>274</v>
      </c>
    </row>
    <row r="246" spans="1:23">
      <c r="A246">
        <v>245</v>
      </c>
      <c r="B246" t="s">
        <v>268</v>
      </c>
      <c r="C246" t="s">
        <v>268</v>
      </c>
      <c r="D246">
        <v>11</v>
      </c>
      <c r="E246" t="s">
        <v>292</v>
      </c>
      <c r="F246" t="s">
        <v>293</v>
      </c>
      <c r="G246" s="1" t="s">
        <v>294</v>
      </c>
      <c r="H246" t="s">
        <v>295</v>
      </c>
      <c r="I246" t="s">
        <v>294</v>
      </c>
      <c r="J246" t="s">
        <v>295</v>
      </c>
      <c r="K246">
        <v>0.6</v>
      </c>
      <c r="L246">
        <v>0.6</v>
      </c>
      <c r="M246" t="s">
        <v>26</v>
      </c>
      <c r="N246" t="s">
        <v>74</v>
      </c>
      <c r="O246" t="s">
        <v>29</v>
      </c>
      <c r="P246" t="s">
        <v>29</v>
      </c>
      <c r="Q246" t="s">
        <v>29</v>
      </c>
      <c r="R246" t="s">
        <v>29</v>
      </c>
      <c r="S246" t="s">
        <v>29</v>
      </c>
      <c r="T246" t="s">
        <v>29</v>
      </c>
      <c r="U246" t="s">
        <v>29</v>
      </c>
      <c r="V246" t="s">
        <v>318</v>
      </c>
      <c r="W246" t="s">
        <v>274</v>
      </c>
    </row>
    <row r="247" spans="1:23">
      <c r="A247">
        <v>246</v>
      </c>
      <c r="B247" t="s">
        <v>268</v>
      </c>
      <c r="C247" t="s">
        <v>268</v>
      </c>
      <c r="D247">
        <v>11</v>
      </c>
      <c r="E247" t="s">
        <v>311</v>
      </c>
      <c r="F247" t="s">
        <v>312</v>
      </c>
      <c r="G247" s="1" t="s">
        <v>313</v>
      </c>
      <c r="H247" t="s">
        <v>314</v>
      </c>
      <c r="I247" t="s">
        <v>313</v>
      </c>
      <c r="J247" t="s">
        <v>8586</v>
      </c>
      <c r="K247">
        <v>0.4</v>
      </c>
      <c r="L247">
        <v>0.4</v>
      </c>
      <c r="M247" t="s">
        <v>26</v>
      </c>
      <c r="N247" t="s">
        <v>74</v>
      </c>
      <c r="O247" t="s">
        <v>29</v>
      </c>
      <c r="P247" t="s">
        <v>29</v>
      </c>
      <c r="Q247" t="s">
        <v>29</v>
      </c>
      <c r="R247" t="s">
        <v>29</v>
      </c>
      <c r="S247" t="s">
        <v>29</v>
      </c>
      <c r="T247" t="s">
        <v>29</v>
      </c>
      <c r="U247" t="s">
        <v>29</v>
      </c>
      <c r="V247" t="s">
        <v>318</v>
      </c>
      <c r="W247" t="s">
        <v>274</v>
      </c>
    </row>
    <row r="248" spans="1:23">
      <c r="A248">
        <v>247</v>
      </c>
      <c r="B248" t="s">
        <v>268</v>
      </c>
      <c r="C248" t="s">
        <v>268</v>
      </c>
      <c r="D248">
        <v>11</v>
      </c>
      <c r="E248" t="s">
        <v>315</v>
      </c>
      <c r="F248" t="s">
        <v>23</v>
      </c>
      <c r="G248" s="1" t="s">
        <v>316</v>
      </c>
      <c r="H248" t="s">
        <v>317</v>
      </c>
      <c r="I248" t="s">
        <v>316</v>
      </c>
      <c r="J248" t="s">
        <v>317</v>
      </c>
      <c r="K248">
        <v>1.1000000000000001</v>
      </c>
      <c r="L248">
        <v>1.1000000000000001</v>
      </c>
      <c r="M248" t="s">
        <v>26</v>
      </c>
      <c r="N248" t="s">
        <v>74</v>
      </c>
      <c r="O248" t="s">
        <v>29</v>
      </c>
      <c r="P248" t="s">
        <v>29</v>
      </c>
      <c r="Q248" t="s">
        <v>29</v>
      </c>
      <c r="R248" t="s">
        <v>29</v>
      </c>
      <c r="S248" t="s">
        <v>29</v>
      </c>
      <c r="T248" t="s">
        <v>29</v>
      </c>
      <c r="U248" t="s">
        <v>29</v>
      </c>
      <c r="V248" t="s">
        <v>318</v>
      </c>
      <c r="W248" t="s">
        <v>274</v>
      </c>
    </row>
    <row r="249" spans="1:23">
      <c r="A249">
        <v>248</v>
      </c>
      <c r="B249" t="s">
        <v>268</v>
      </c>
      <c r="C249" t="s">
        <v>268</v>
      </c>
      <c r="D249">
        <v>11</v>
      </c>
      <c r="E249" t="s">
        <v>8941</v>
      </c>
      <c r="F249" t="s">
        <v>93</v>
      </c>
      <c r="G249" s="1" t="s">
        <v>29</v>
      </c>
      <c r="H249" t="s">
        <v>29</v>
      </c>
      <c r="I249" t="s">
        <v>29</v>
      </c>
      <c r="J249" t="s">
        <v>29</v>
      </c>
      <c r="K249">
        <v>1.6</v>
      </c>
      <c r="L249">
        <v>1.6</v>
      </c>
      <c r="M249" t="s">
        <v>26</v>
      </c>
      <c r="N249" s="1" t="s">
        <v>29</v>
      </c>
      <c r="O249" s="1" t="s">
        <v>29</v>
      </c>
      <c r="P249" t="s">
        <v>29</v>
      </c>
      <c r="Q249" t="s">
        <v>29</v>
      </c>
      <c r="R249" t="s">
        <v>29</v>
      </c>
      <c r="S249" t="s">
        <v>29</v>
      </c>
      <c r="T249" t="s">
        <v>29</v>
      </c>
      <c r="U249" t="s">
        <v>29</v>
      </c>
      <c r="V249" t="s">
        <v>318</v>
      </c>
      <c r="W249" t="s">
        <v>274</v>
      </c>
    </row>
    <row r="250" spans="1:23">
      <c r="A250">
        <v>249</v>
      </c>
      <c r="B250" t="s">
        <v>268</v>
      </c>
      <c r="C250" t="s">
        <v>268</v>
      </c>
      <c r="D250">
        <v>11</v>
      </c>
      <c r="E250" t="s">
        <v>3585</v>
      </c>
      <c r="F250" t="s">
        <v>76</v>
      </c>
      <c r="G250" s="1" t="s">
        <v>29</v>
      </c>
      <c r="H250" t="s">
        <v>29</v>
      </c>
      <c r="I250" t="s">
        <v>29</v>
      </c>
      <c r="J250" t="s">
        <v>29</v>
      </c>
      <c r="K250">
        <v>44.3</v>
      </c>
      <c r="L250">
        <v>44.3</v>
      </c>
      <c r="M250" t="s">
        <v>687</v>
      </c>
      <c r="N250" s="1" t="s">
        <v>29</v>
      </c>
      <c r="O250" t="s">
        <v>29</v>
      </c>
      <c r="P250" t="s">
        <v>29</v>
      </c>
      <c r="Q250" t="s">
        <v>29</v>
      </c>
      <c r="R250" t="s">
        <v>29</v>
      </c>
      <c r="S250" t="s">
        <v>29</v>
      </c>
      <c r="T250" t="s">
        <v>29</v>
      </c>
      <c r="U250" t="s">
        <v>29</v>
      </c>
      <c r="V250" t="s">
        <v>318</v>
      </c>
      <c r="W250" t="s">
        <v>274</v>
      </c>
    </row>
    <row r="251" spans="1:23">
      <c r="A251">
        <v>250</v>
      </c>
      <c r="B251" t="s">
        <v>268</v>
      </c>
      <c r="C251" t="s">
        <v>268</v>
      </c>
      <c r="D251">
        <v>11</v>
      </c>
      <c r="E251" t="s">
        <v>8922</v>
      </c>
      <c r="F251" t="s">
        <v>76</v>
      </c>
      <c r="G251" s="1" t="s">
        <v>29</v>
      </c>
      <c r="H251" t="s">
        <v>29</v>
      </c>
      <c r="I251" t="s">
        <v>29</v>
      </c>
      <c r="J251" t="s">
        <v>29</v>
      </c>
      <c r="K251">
        <v>2.5</v>
      </c>
      <c r="L251">
        <v>2.5</v>
      </c>
      <c r="M251" t="s">
        <v>687</v>
      </c>
      <c r="N251" s="1" t="s">
        <v>29</v>
      </c>
      <c r="O251" t="s">
        <v>29</v>
      </c>
      <c r="P251" t="s">
        <v>29</v>
      </c>
      <c r="Q251" t="s">
        <v>29</v>
      </c>
      <c r="R251" t="s">
        <v>29</v>
      </c>
      <c r="S251" t="s">
        <v>29</v>
      </c>
      <c r="T251" t="s">
        <v>29</v>
      </c>
      <c r="U251" t="s">
        <v>29</v>
      </c>
      <c r="V251" t="s">
        <v>318</v>
      </c>
      <c r="W251" t="s">
        <v>274</v>
      </c>
    </row>
    <row r="252" spans="1:23">
      <c r="A252">
        <v>251</v>
      </c>
      <c r="B252" t="s">
        <v>319</v>
      </c>
      <c r="C252" t="s">
        <v>319</v>
      </c>
      <c r="D252">
        <v>12</v>
      </c>
      <c r="E252" t="s">
        <v>320</v>
      </c>
      <c r="F252" t="s">
        <v>196</v>
      </c>
      <c r="G252" s="1" t="s">
        <v>321</v>
      </c>
      <c r="H252" t="s">
        <v>322</v>
      </c>
      <c r="I252" t="s">
        <v>321</v>
      </c>
      <c r="J252" t="s">
        <v>8587</v>
      </c>
      <c r="K252">
        <v>4.3600000000000003</v>
      </c>
      <c r="L252">
        <v>4.3600000000000003</v>
      </c>
      <c r="M252" t="s">
        <v>26</v>
      </c>
      <c r="N252" t="s">
        <v>323</v>
      </c>
      <c r="O252" t="s">
        <v>63</v>
      </c>
      <c r="P252" t="s">
        <v>219</v>
      </c>
      <c r="Q252" t="s">
        <v>29</v>
      </c>
      <c r="R252" t="s">
        <v>29</v>
      </c>
      <c r="S252" t="s">
        <v>29</v>
      </c>
      <c r="T252" t="s">
        <v>29</v>
      </c>
      <c r="U252" t="s">
        <v>29</v>
      </c>
      <c r="V252" t="s">
        <v>29</v>
      </c>
      <c r="W252" t="s">
        <v>324</v>
      </c>
    </row>
    <row r="253" spans="1:23">
      <c r="A253">
        <v>252</v>
      </c>
      <c r="B253" t="s">
        <v>319</v>
      </c>
      <c r="C253" t="s">
        <v>319</v>
      </c>
      <c r="D253">
        <v>12</v>
      </c>
      <c r="E253" t="s">
        <v>325</v>
      </c>
      <c r="F253" t="s">
        <v>196</v>
      </c>
      <c r="G253" s="1" t="s">
        <v>326</v>
      </c>
      <c r="H253" t="s">
        <v>327</v>
      </c>
      <c r="I253" t="s">
        <v>326</v>
      </c>
      <c r="J253" t="s">
        <v>327</v>
      </c>
      <c r="K253">
        <v>3.13</v>
      </c>
      <c r="L253">
        <v>3.13</v>
      </c>
      <c r="M253" t="s">
        <v>26</v>
      </c>
      <c r="N253" t="s">
        <v>323</v>
      </c>
      <c r="O253" t="s">
        <v>328</v>
      </c>
      <c r="P253" t="s">
        <v>219</v>
      </c>
      <c r="Q253" t="s">
        <v>29</v>
      </c>
      <c r="R253" t="s">
        <v>29</v>
      </c>
      <c r="S253" t="s">
        <v>29</v>
      </c>
      <c r="T253" t="s">
        <v>29</v>
      </c>
      <c r="U253" t="s">
        <v>29</v>
      </c>
      <c r="V253" t="s">
        <v>29</v>
      </c>
      <c r="W253" t="s">
        <v>324</v>
      </c>
    </row>
    <row r="254" spans="1:23">
      <c r="A254">
        <v>253</v>
      </c>
      <c r="B254" t="s">
        <v>319</v>
      </c>
      <c r="C254" t="s">
        <v>319</v>
      </c>
      <c r="D254">
        <v>12</v>
      </c>
      <c r="E254" t="s">
        <v>329</v>
      </c>
      <c r="F254" t="s">
        <v>185</v>
      </c>
      <c r="G254" s="1" t="s">
        <v>330</v>
      </c>
      <c r="H254" t="s">
        <v>331</v>
      </c>
      <c r="I254" t="s">
        <v>330</v>
      </c>
      <c r="J254" t="s">
        <v>331</v>
      </c>
      <c r="K254">
        <v>3</v>
      </c>
      <c r="L254">
        <v>3</v>
      </c>
      <c r="M254" t="s">
        <v>26</v>
      </c>
      <c r="N254" t="s">
        <v>323</v>
      </c>
      <c r="O254" t="s">
        <v>63</v>
      </c>
      <c r="P254" t="s">
        <v>29</v>
      </c>
      <c r="Q254" t="s">
        <v>29</v>
      </c>
      <c r="R254" t="s">
        <v>29</v>
      </c>
      <c r="S254" t="s">
        <v>29</v>
      </c>
      <c r="T254" t="s">
        <v>29</v>
      </c>
      <c r="U254" t="s">
        <v>29</v>
      </c>
      <c r="V254" t="s">
        <v>29</v>
      </c>
      <c r="W254" t="s">
        <v>324</v>
      </c>
    </row>
    <row r="255" spans="1:23">
      <c r="A255">
        <v>254</v>
      </c>
      <c r="B255" t="s">
        <v>319</v>
      </c>
      <c r="C255" t="s">
        <v>319</v>
      </c>
      <c r="D255">
        <v>12</v>
      </c>
      <c r="E255" t="s">
        <v>332</v>
      </c>
      <c r="F255" t="s">
        <v>154</v>
      </c>
      <c r="G255" s="1" t="s">
        <v>333</v>
      </c>
      <c r="H255" t="s">
        <v>334</v>
      </c>
      <c r="I255" t="s">
        <v>333</v>
      </c>
      <c r="J255" t="s">
        <v>334</v>
      </c>
      <c r="K255">
        <v>3.58</v>
      </c>
      <c r="L255">
        <v>3.58</v>
      </c>
      <c r="M255" t="s">
        <v>26</v>
      </c>
      <c r="N255" t="s">
        <v>328</v>
      </c>
      <c r="O255" t="s">
        <v>63</v>
      </c>
      <c r="P255" t="s">
        <v>219</v>
      </c>
      <c r="Q255" t="s">
        <v>29</v>
      </c>
      <c r="R255" t="s">
        <v>29</v>
      </c>
      <c r="S255" t="s">
        <v>29</v>
      </c>
      <c r="T255" t="s">
        <v>29</v>
      </c>
      <c r="U255" t="s">
        <v>29</v>
      </c>
      <c r="V255" t="s">
        <v>29</v>
      </c>
      <c r="W255" t="s">
        <v>324</v>
      </c>
    </row>
    <row r="256" spans="1:23">
      <c r="A256">
        <v>255</v>
      </c>
      <c r="B256" t="s">
        <v>319</v>
      </c>
      <c r="C256" t="s">
        <v>319</v>
      </c>
      <c r="D256">
        <v>12</v>
      </c>
      <c r="E256" t="s">
        <v>335</v>
      </c>
      <c r="F256" t="s">
        <v>154</v>
      </c>
      <c r="G256" s="1" t="s">
        <v>336</v>
      </c>
      <c r="H256" t="s">
        <v>281</v>
      </c>
      <c r="I256" t="s">
        <v>336</v>
      </c>
      <c r="J256" t="s">
        <v>281</v>
      </c>
      <c r="K256">
        <v>2.4700000000000002</v>
      </c>
      <c r="L256">
        <v>2.4700000000000002</v>
      </c>
      <c r="M256" t="s">
        <v>26</v>
      </c>
      <c r="N256" t="s">
        <v>328</v>
      </c>
      <c r="O256" t="s">
        <v>232</v>
      </c>
      <c r="P256" t="s">
        <v>29</v>
      </c>
      <c r="Q256" t="s">
        <v>29</v>
      </c>
      <c r="R256" t="s">
        <v>29</v>
      </c>
      <c r="S256" t="s">
        <v>29</v>
      </c>
      <c r="T256" t="s">
        <v>29</v>
      </c>
      <c r="U256" t="s">
        <v>29</v>
      </c>
      <c r="V256" t="s">
        <v>29</v>
      </c>
      <c r="W256" t="s">
        <v>324</v>
      </c>
    </row>
    <row r="257" spans="1:23">
      <c r="A257">
        <v>256</v>
      </c>
      <c r="B257" t="s">
        <v>319</v>
      </c>
      <c r="C257" t="s">
        <v>319</v>
      </c>
      <c r="D257">
        <v>12</v>
      </c>
      <c r="E257" t="s">
        <v>337</v>
      </c>
      <c r="F257" t="s">
        <v>154</v>
      </c>
      <c r="G257" s="1" t="s">
        <v>203</v>
      </c>
      <c r="H257" t="s">
        <v>338</v>
      </c>
      <c r="I257" t="s">
        <v>2998</v>
      </c>
      <c r="J257" t="s">
        <v>8588</v>
      </c>
      <c r="K257">
        <v>2.2999999999999998</v>
      </c>
      <c r="L257">
        <v>2.2999999999999998</v>
      </c>
      <c r="M257" t="s">
        <v>26</v>
      </c>
      <c r="N257" t="s">
        <v>219</v>
      </c>
      <c r="O257" t="s">
        <v>232</v>
      </c>
      <c r="P257" t="s">
        <v>29</v>
      </c>
      <c r="Q257" t="s">
        <v>29</v>
      </c>
      <c r="R257" t="s">
        <v>29</v>
      </c>
      <c r="S257" t="s">
        <v>29</v>
      </c>
      <c r="T257" t="s">
        <v>29</v>
      </c>
      <c r="U257" t="s">
        <v>29</v>
      </c>
      <c r="V257" t="s">
        <v>29</v>
      </c>
      <c r="W257" t="s">
        <v>324</v>
      </c>
    </row>
    <row r="258" spans="1:23">
      <c r="A258">
        <v>257</v>
      </c>
      <c r="B258" t="s">
        <v>319</v>
      </c>
      <c r="C258" t="s">
        <v>319</v>
      </c>
      <c r="D258">
        <v>12</v>
      </c>
      <c r="E258" t="s">
        <v>339</v>
      </c>
      <c r="F258" t="s">
        <v>340</v>
      </c>
      <c r="G258" s="1" t="s">
        <v>341</v>
      </c>
      <c r="H258" t="s">
        <v>342</v>
      </c>
      <c r="I258" t="s">
        <v>341</v>
      </c>
      <c r="J258" t="s">
        <v>342</v>
      </c>
      <c r="K258">
        <v>2.16</v>
      </c>
      <c r="L258">
        <v>2.16</v>
      </c>
      <c r="M258" t="s">
        <v>26</v>
      </c>
      <c r="N258" t="s">
        <v>323</v>
      </c>
      <c r="O258" t="s">
        <v>29</v>
      </c>
      <c r="P258" t="s">
        <v>29</v>
      </c>
      <c r="Q258" t="s">
        <v>29</v>
      </c>
      <c r="R258" t="s">
        <v>29</v>
      </c>
      <c r="S258" t="s">
        <v>29</v>
      </c>
      <c r="T258" t="s">
        <v>29</v>
      </c>
      <c r="U258" t="s">
        <v>29</v>
      </c>
      <c r="V258" t="s">
        <v>29</v>
      </c>
      <c r="W258" t="s">
        <v>324</v>
      </c>
    </row>
    <row r="259" spans="1:23">
      <c r="A259">
        <v>258</v>
      </c>
      <c r="B259" t="s">
        <v>319</v>
      </c>
      <c r="C259" t="s">
        <v>319</v>
      </c>
      <c r="D259">
        <v>12</v>
      </c>
      <c r="E259" t="s">
        <v>343</v>
      </c>
      <c r="F259" t="s">
        <v>344</v>
      </c>
      <c r="G259" s="1" t="s">
        <v>345</v>
      </c>
      <c r="H259" t="s">
        <v>29</v>
      </c>
      <c r="I259" t="s">
        <v>345</v>
      </c>
      <c r="J259" t="s">
        <v>29</v>
      </c>
      <c r="K259">
        <v>1.7</v>
      </c>
      <c r="L259">
        <v>1.7</v>
      </c>
      <c r="M259" t="s">
        <v>26</v>
      </c>
      <c r="N259" t="s">
        <v>63</v>
      </c>
      <c r="O259" t="s">
        <v>29</v>
      </c>
      <c r="P259" t="s">
        <v>29</v>
      </c>
      <c r="Q259" t="s">
        <v>29</v>
      </c>
      <c r="R259" t="s">
        <v>29</v>
      </c>
      <c r="S259" t="s">
        <v>29</v>
      </c>
      <c r="T259" t="s">
        <v>29</v>
      </c>
      <c r="U259" t="s">
        <v>29</v>
      </c>
      <c r="V259" t="s">
        <v>29</v>
      </c>
      <c r="W259" t="s">
        <v>324</v>
      </c>
    </row>
    <row r="260" spans="1:23">
      <c r="A260">
        <v>259</v>
      </c>
      <c r="B260" t="s">
        <v>319</v>
      </c>
      <c r="C260" t="s">
        <v>319</v>
      </c>
      <c r="D260">
        <v>12</v>
      </c>
      <c r="E260" t="s">
        <v>346</v>
      </c>
      <c r="F260" t="s">
        <v>216</v>
      </c>
      <c r="G260" s="1" t="s">
        <v>347</v>
      </c>
      <c r="H260" t="s">
        <v>348</v>
      </c>
      <c r="I260" t="s">
        <v>347</v>
      </c>
      <c r="J260" t="s">
        <v>348</v>
      </c>
      <c r="K260">
        <v>1.66</v>
      </c>
      <c r="L260">
        <v>1.66</v>
      </c>
      <c r="M260" t="s">
        <v>26</v>
      </c>
      <c r="N260" t="s">
        <v>323</v>
      </c>
      <c r="O260" t="s">
        <v>219</v>
      </c>
      <c r="P260" t="s">
        <v>29</v>
      </c>
      <c r="Q260" t="s">
        <v>29</v>
      </c>
      <c r="R260" t="s">
        <v>29</v>
      </c>
      <c r="S260" t="s">
        <v>29</v>
      </c>
      <c r="T260" t="s">
        <v>29</v>
      </c>
      <c r="U260" t="s">
        <v>29</v>
      </c>
      <c r="V260" t="s">
        <v>29</v>
      </c>
      <c r="W260" t="s">
        <v>324</v>
      </c>
    </row>
    <row r="261" spans="1:23">
      <c r="A261">
        <v>260</v>
      </c>
      <c r="B261" t="s">
        <v>319</v>
      </c>
      <c r="C261" t="s">
        <v>319</v>
      </c>
      <c r="D261">
        <v>12</v>
      </c>
      <c r="E261" t="s">
        <v>349</v>
      </c>
      <c r="F261" t="s">
        <v>23</v>
      </c>
      <c r="G261" s="1" t="s">
        <v>350</v>
      </c>
      <c r="H261" t="s">
        <v>29</v>
      </c>
      <c r="I261" t="s">
        <v>350</v>
      </c>
      <c r="J261" t="s">
        <v>29</v>
      </c>
      <c r="K261">
        <v>1.66</v>
      </c>
      <c r="L261">
        <v>1.66</v>
      </c>
      <c r="M261" t="s">
        <v>26</v>
      </c>
      <c r="N261" t="s">
        <v>323</v>
      </c>
      <c r="O261" t="s">
        <v>29</v>
      </c>
      <c r="P261" t="s">
        <v>29</v>
      </c>
      <c r="Q261" t="s">
        <v>29</v>
      </c>
      <c r="R261" t="s">
        <v>29</v>
      </c>
      <c r="S261" t="s">
        <v>29</v>
      </c>
      <c r="T261" t="s">
        <v>29</v>
      </c>
      <c r="U261" t="s">
        <v>29</v>
      </c>
      <c r="V261" t="s">
        <v>29</v>
      </c>
      <c r="W261" t="s">
        <v>324</v>
      </c>
    </row>
    <row r="262" spans="1:23">
      <c r="A262">
        <v>261</v>
      </c>
      <c r="B262" t="s">
        <v>319</v>
      </c>
      <c r="C262" t="s">
        <v>319</v>
      </c>
      <c r="D262">
        <v>12</v>
      </c>
      <c r="E262" t="s">
        <v>351</v>
      </c>
      <c r="F262" t="s">
        <v>154</v>
      </c>
      <c r="G262" s="1" t="s">
        <v>352</v>
      </c>
      <c r="H262" t="s">
        <v>331</v>
      </c>
      <c r="I262" t="s">
        <v>352</v>
      </c>
      <c r="J262" t="s">
        <v>331</v>
      </c>
      <c r="K262">
        <v>1.32</v>
      </c>
      <c r="L262">
        <v>1.32</v>
      </c>
      <c r="M262" t="s">
        <v>26</v>
      </c>
      <c r="N262" t="s">
        <v>219</v>
      </c>
      <c r="O262" t="s">
        <v>29</v>
      </c>
      <c r="P262" t="s">
        <v>29</v>
      </c>
      <c r="Q262" t="s">
        <v>29</v>
      </c>
      <c r="R262" t="s">
        <v>29</v>
      </c>
      <c r="S262" t="s">
        <v>29</v>
      </c>
      <c r="T262" t="s">
        <v>29</v>
      </c>
      <c r="U262" t="s">
        <v>29</v>
      </c>
      <c r="V262" t="s">
        <v>29</v>
      </c>
      <c r="W262" t="s">
        <v>324</v>
      </c>
    </row>
    <row r="263" spans="1:23">
      <c r="A263">
        <v>262</v>
      </c>
      <c r="B263" t="s">
        <v>319</v>
      </c>
      <c r="C263" t="s">
        <v>319</v>
      </c>
      <c r="D263">
        <v>12</v>
      </c>
      <c r="E263" t="s">
        <v>353</v>
      </c>
      <c r="F263" t="s">
        <v>154</v>
      </c>
      <c r="G263" s="1" t="s">
        <v>354</v>
      </c>
      <c r="H263" t="s">
        <v>331</v>
      </c>
      <c r="I263" t="s">
        <v>354</v>
      </c>
      <c r="J263" t="s">
        <v>331</v>
      </c>
      <c r="K263">
        <v>1.31</v>
      </c>
      <c r="L263">
        <v>1.31</v>
      </c>
      <c r="M263" t="s">
        <v>26</v>
      </c>
      <c r="N263" t="s">
        <v>219</v>
      </c>
      <c r="O263" t="s">
        <v>29</v>
      </c>
      <c r="P263" t="s">
        <v>29</v>
      </c>
      <c r="Q263" t="s">
        <v>29</v>
      </c>
      <c r="R263" t="s">
        <v>29</v>
      </c>
      <c r="S263" t="s">
        <v>29</v>
      </c>
      <c r="T263" t="s">
        <v>29</v>
      </c>
      <c r="U263" t="s">
        <v>29</v>
      </c>
      <c r="V263" t="s">
        <v>29</v>
      </c>
      <c r="W263" t="s">
        <v>324</v>
      </c>
    </row>
    <row r="264" spans="1:23">
      <c r="A264">
        <v>263</v>
      </c>
      <c r="B264" t="s">
        <v>319</v>
      </c>
      <c r="C264" t="s">
        <v>319</v>
      </c>
      <c r="D264">
        <v>12</v>
      </c>
      <c r="E264" t="s">
        <v>355</v>
      </c>
      <c r="F264" t="s">
        <v>72</v>
      </c>
      <c r="G264" s="1" t="s">
        <v>356</v>
      </c>
      <c r="H264" t="s">
        <v>29</v>
      </c>
      <c r="I264" t="s">
        <v>356</v>
      </c>
      <c r="J264" t="s">
        <v>29</v>
      </c>
      <c r="K264">
        <v>1.31</v>
      </c>
      <c r="L264">
        <v>1.31</v>
      </c>
      <c r="M264" t="s">
        <v>26</v>
      </c>
      <c r="N264" t="s">
        <v>323</v>
      </c>
      <c r="O264" t="s">
        <v>29</v>
      </c>
      <c r="P264" t="s">
        <v>29</v>
      </c>
      <c r="Q264" t="s">
        <v>29</v>
      </c>
      <c r="R264" t="s">
        <v>29</v>
      </c>
      <c r="S264" t="s">
        <v>29</v>
      </c>
      <c r="T264" t="s">
        <v>29</v>
      </c>
      <c r="U264" t="s">
        <v>29</v>
      </c>
      <c r="V264" t="s">
        <v>29</v>
      </c>
      <c r="W264" t="s">
        <v>324</v>
      </c>
    </row>
    <row r="265" spans="1:23">
      <c r="A265">
        <v>264</v>
      </c>
      <c r="B265" t="s">
        <v>319</v>
      </c>
      <c r="C265" t="s">
        <v>319</v>
      </c>
      <c r="D265">
        <v>12</v>
      </c>
      <c r="E265" t="s">
        <v>357</v>
      </c>
      <c r="F265" t="s">
        <v>358</v>
      </c>
      <c r="G265" s="1" t="s">
        <v>359</v>
      </c>
      <c r="H265" t="s">
        <v>360</v>
      </c>
      <c r="I265" t="s">
        <v>359</v>
      </c>
      <c r="J265" t="s">
        <v>360</v>
      </c>
      <c r="K265">
        <v>1.23</v>
      </c>
      <c r="L265">
        <v>1.23</v>
      </c>
      <c r="M265" t="s">
        <v>26</v>
      </c>
      <c r="N265" t="s">
        <v>63</v>
      </c>
      <c r="O265" t="s">
        <v>29</v>
      </c>
      <c r="P265" t="s">
        <v>29</v>
      </c>
      <c r="Q265" t="s">
        <v>29</v>
      </c>
      <c r="R265" t="s">
        <v>29</v>
      </c>
      <c r="S265" t="s">
        <v>29</v>
      </c>
      <c r="T265" t="s">
        <v>29</v>
      </c>
      <c r="U265" t="s">
        <v>29</v>
      </c>
      <c r="V265" t="s">
        <v>29</v>
      </c>
      <c r="W265" t="s">
        <v>324</v>
      </c>
    </row>
    <row r="266" spans="1:23">
      <c r="A266">
        <v>265</v>
      </c>
      <c r="B266" t="s">
        <v>319</v>
      </c>
      <c r="C266" t="s">
        <v>319</v>
      </c>
      <c r="D266">
        <v>12</v>
      </c>
      <c r="E266" t="s">
        <v>361</v>
      </c>
      <c r="F266" t="s">
        <v>206</v>
      </c>
      <c r="G266" s="1" t="s">
        <v>207</v>
      </c>
      <c r="H266" t="s">
        <v>362</v>
      </c>
      <c r="I266" t="s">
        <v>5676</v>
      </c>
      <c r="J266" t="s">
        <v>8589</v>
      </c>
      <c r="K266">
        <v>1.21</v>
      </c>
      <c r="L266">
        <v>1.21</v>
      </c>
      <c r="M266" t="s">
        <v>26</v>
      </c>
      <c r="N266" t="s">
        <v>219</v>
      </c>
      <c r="O266" t="s">
        <v>29</v>
      </c>
      <c r="P266" t="s">
        <v>29</v>
      </c>
      <c r="Q266" t="s">
        <v>29</v>
      </c>
      <c r="R266" t="s">
        <v>29</v>
      </c>
      <c r="S266" t="s">
        <v>29</v>
      </c>
      <c r="T266" t="s">
        <v>29</v>
      </c>
      <c r="U266" t="s">
        <v>29</v>
      </c>
      <c r="V266" t="s">
        <v>29</v>
      </c>
      <c r="W266" t="s">
        <v>324</v>
      </c>
    </row>
    <row r="267" spans="1:23">
      <c r="A267">
        <v>266</v>
      </c>
      <c r="B267" t="s">
        <v>319</v>
      </c>
      <c r="C267" t="s">
        <v>319</v>
      </c>
      <c r="D267">
        <v>12</v>
      </c>
      <c r="E267" t="s">
        <v>363</v>
      </c>
      <c r="F267" t="s">
        <v>364</v>
      </c>
      <c r="G267" s="1" t="s">
        <v>365</v>
      </c>
      <c r="H267" t="s">
        <v>366</v>
      </c>
      <c r="I267" t="s">
        <v>365</v>
      </c>
      <c r="J267" t="s">
        <v>366</v>
      </c>
      <c r="K267">
        <v>1.1100000000000001</v>
      </c>
      <c r="L267">
        <v>1.1100000000000001</v>
      </c>
      <c r="M267" t="s">
        <v>26</v>
      </c>
      <c r="N267" t="s">
        <v>323</v>
      </c>
      <c r="O267" t="s">
        <v>219</v>
      </c>
      <c r="P267" t="s">
        <v>29</v>
      </c>
      <c r="Q267" t="s">
        <v>29</v>
      </c>
      <c r="R267" t="s">
        <v>29</v>
      </c>
      <c r="S267" t="s">
        <v>29</v>
      </c>
      <c r="T267" t="s">
        <v>29</v>
      </c>
      <c r="U267" t="s">
        <v>29</v>
      </c>
      <c r="V267" t="s">
        <v>29</v>
      </c>
      <c r="W267" t="s">
        <v>324</v>
      </c>
    </row>
    <row r="268" spans="1:23">
      <c r="A268">
        <v>267</v>
      </c>
      <c r="B268" t="s">
        <v>319</v>
      </c>
      <c r="C268" t="s">
        <v>319</v>
      </c>
      <c r="D268">
        <v>12</v>
      </c>
      <c r="E268" t="s">
        <v>367</v>
      </c>
      <c r="F268" t="s">
        <v>154</v>
      </c>
      <c r="G268" s="1" t="s">
        <v>368</v>
      </c>
      <c r="H268" t="s">
        <v>369</v>
      </c>
      <c r="I268" t="s">
        <v>368</v>
      </c>
      <c r="J268" t="s">
        <v>369</v>
      </c>
      <c r="K268">
        <v>1.1000000000000001</v>
      </c>
      <c r="L268">
        <v>1.1000000000000001</v>
      </c>
      <c r="M268" t="s">
        <v>26</v>
      </c>
      <c r="N268" t="s">
        <v>219</v>
      </c>
      <c r="O268" t="s">
        <v>63</v>
      </c>
      <c r="P268" t="s">
        <v>29</v>
      </c>
      <c r="Q268" t="s">
        <v>29</v>
      </c>
      <c r="R268" t="s">
        <v>29</v>
      </c>
      <c r="S268" t="s">
        <v>29</v>
      </c>
      <c r="T268" t="s">
        <v>29</v>
      </c>
      <c r="U268" t="s">
        <v>29</v>
      </c>
      <c r="V268" t="s">
        <v>29</v>
      </c>
      <c r="W268" t="s">
        <v>324</v>
      </c>
    </row>
    <row r="269" spans="1:23">
      <c r="A269">
        <v>268</v>
      </c>
      <c r="B269" t="s">
        <v>319</v>
      </c>
      <c r="C269" t="s">
        <v>319</v>
      </c>
      <c r="D269">
        <v>12</v>
      </c>
      <c r="E269" t="s">
        <v>370</v>
      </c>
      <c r="F269" t="s">
        <v>41</v>
      </c>
      <c r="G269" s="1" t="s">
        <v>371</v>
      </c>
      <c r="H269" t="s">
        <v>372</v>
      </c>
      <c r="I269" t="s">
        <v>371</v>
      </c>
      <c r="J269" t="s">
        <v>372</v>
      </c>
      <c r="K269">
        <v>1.07</v>
      </c>
      <c r="L269">
        <v>1.07</v>
      </c>
      <c r="M269" t="s">
        <v>26</v>
      </c>
      <c r="N269" t="s">
        <v>328</v>
      </c>
      <c r="O269" t="s">
        <v>219</v>
      </c>
      <c r="P269" t="s">
        <v>232</v>
      </c>
      <c r="Q269" t="s">
        <v>29</v>
      </c>
      <c r="R269" t="s">
        <v>29</v>
      </c>
      <c r="S269" t="s">
        <v>29</v>
      </c>
      <c r="T269" t="s">
        <v>29</v>
      </c>
      <c r="U269" t="s">
        <v>29</v>
      </c>
      <c r="V269" t="s">
        <v>29</v>
      </c>
      <c r="W269" t="s">
        <v>324</v>
      </c>
    </row>
    <row r="270" spans="1:23">
      <c r="A270">
        <v>269</v>
      </c>
      <c r="B270" t="s">
        <v>319</v>
      </c>
      <c r="C270" t="s">
        <v>319</v>
      </c>
      <c r="D270">
        <v>12</v>
      </c>
      <c r="E270" t="s">
        <v>373</v>
      </c>
      <c r="F270" t="s">
        <v>41</v>
      </c>
      <c r="G270" s="1" t="s">
        <v>371</v>
      </c>
      <c r="H270" t="s">
        <v>374</v>
      </c>
      <c r="I270" t="s">
        <v>371</v>
      </c>
      <c r="J270" t="s">
        <v>374</v>
      </c>
      <c r="K270">
        <v>1.03</v>
      </c>
      <c r="L270">
        <v>1.03</v>
      </c>
      <c r="M270" t="s">
        <v>26</v>
      </c>
      <c r="N270" t="s">
        <v>323</v>
      </c>
      <c r="O270" t="s">
        <v>219</v>
      </c>
      <c r="P270" t="s">
        <v>29</v>
      </c>
      <c r="Q270" t="s">
        <v>29</v>
      </c>
      <c r="R270" t="s">
        <v>29</v>
      </c>
      <c r="S270" t="s">
        <v>29</v>
      </c>
      <c r="T270" t="s">
        <v>29</v>
      </c>
      <c r="U270" t="s">
        <v>29</v>
      </c>
      <c r="V270" t="s">
        <v>29</v>
      </c>
      <c r="W270" t="s">
        <v>324</v>
      </c>
    </row>
    <row r="271" spans="1:23">
      <c r="A271">
        <v>270</v>
      </c>
      <c r="B271" t="s">
        <v>319</v>
      </c>
      <c r="C271" t="s">
        <v>319</v>
      </c>
      <c r="D271">
        <v>12</v>
      </c>
      <c r="E271" t="s">
        <v>135</v>
      </c>
      <c r="F271" t="s">
        <v>136</v>
      </c>
      <c r="G271" s="1" t="s">
        <v>29</v>
      </c>
      <c r="H271" t="s">
        <v>29</v>
      </c>
      <c r="I271" t="s">
        <v>29</v>
      </c>
      <c r="J271" t="s">
        <v>29</v>
      </c>
      <c r="K271">
        <v>3</v>
      </c>
      <c r="L271">
        <v>3</v>
      </c>
      <c r="M271" t="s">
        <v>136</v>
      </c>
      <c r="N271" t="s">
        <v>29</v>
      </c>
      <c r="O271" t="s">
        <v>29</v>
      </c>
      <c r="P271" t="s">
        <v>29</v>
      </c>
      <c r="Q271" t="s">
        <v>29</v>
      </c>
      <c r="R271" t="s">
        <v>29</v>
      </c>
      <c r="S271" t="s">
        <v>29</v>
      </c>
      <c r="T271" t="s">
        <v>29</v>
      </c>
      <c r="U271" t="s">
        <v>29</v>
      </c>
      <c r="V271" t="s">
        <v>29</v>
      </c>
      <c r="W271" t="s">
        <v>324</v>
      </c>
    </row>
    <row r="272" spans="1:23">
      <c r="A272">
        <v>271</v>
      </c>
      <c r="B272" t="s">
        <v>319</v>
      </c>
      <c r="C272" t="s">
        <v>319</v>
      </c>
      <c r="D272">
        <v>12</v>
      </c>
      <c r="E272" t="s">
        <v>8923</v>
      </c>
      <c r="F272" t="s">
        <v>93</v>
      </c>
      <c r="G272" s="1" t="s">
        <v>29</v>
      </c>
      <c r="H272" t="s">
        <v>29</v>
      </c>
      <c r="I272" t="s">
        <v>29</v>
      </c>
      <c r="J272" t="s">
        <v>29</v>
      </c>
      <c r="K272">
        <v>0.4</v>
      </c>
      <c r="L272">
        <v>0.4</v>
      </c>
      <c r="M272" t="s">
        <v>26</v>
      </c>
      <c r="N272" t="s">
        <v>29</v>
      </c>
      <c r="O272" t="s">
        <v>29</v>
      </c>
      <c r="P272" t="s">
        <v>29</v>
      </c>
      <c r="Q272" t="s">
        <v>29</v>
      </c>
      <c r="R272" t="s">
        <v>29</v>
      </c>
      <c r="S272" t="s">
        <v>29</v>
      </c>
      <c r="T272" t="s">
        <v>29</v>
      </c>
      <c r="U272" t="s">
        <v>29</v>
      </c>
      <c r="V272" t="s">
        <v>29</v>
      </c>
      <c r="W272" t="s">
        <v>324</v>
      </c>
    </row>
    <row r="273" spans="1:23">
      <c r="A273">
        <v>272</v>
      </c>
      <c r="B273" t="s">
        <v>319</v>
      </c>
      <c r="C273" t="s">
        <v>319</v>
      </c>
      <c r="D273">
        <v>12</v>
      </c>
      <c r="E273" t="s">
        <v>8924</v>
      </c>
      <c r="F273" t="s">
        <v>76</v>
      </c>
      <c r="G273" s="1" t="s">
        <v>29</v>
      </c>
      <c r="H273" t="s">
        <v>29</v>
      </c>
      <c r="I273" t="s">
        <v>29</v>
      </c>
      <c r="J273" t="s">
        <v>29</v>
      </c>
      <c r="K273">
        <v>1.5</v>
      </c>
      <c r="L273">
        <v>1.5</v>
      </c>
      <c r="M273" t="s">
        <v>1610</v>
      </c>
      <c r="N273" t="s">
        <v>29</v>
      </c>
      <c r="O273" t="s">
        <v>29</v>
      </c>
      <c r="P273" t="s">
        <v>29</v>
      </c>
      <c r="Q273" t="s">
        <v>29</v>
      </c>
      <c r="R273" t="s">
        <v>29</v>
      </c>
      <c r="S273" t="s">
        <v>29</v>
      </c>
      <c r="T273" t="s">
        <v>29</v>
      </c>
      <c r="U273" t="s">
        <v>29</v>
      </c>
      <c r="V273" t="s">
        <v>29</v>
      </c>
      <c r="W273" t="s">
        <v>324</v>
      </c>
    </row>
    <row r="274" spans="1:23">
      <c r="A274">
        <v>273</v>
      </c>
      <c r="B274" t="s">
        <v>319</v>
      </c>
      <c r="C274" t="s">
        <v>319</v>
      </c>
      <c r="D274">
        <v>12</v>
      </c>
      <c r="E274" t="s">
        <v>8949</v>
      </c>
      <c r="F274" t="s">
        <v>93</v>
      </c>
      <c r="G274" s="1" t="s">
        <v>29</v>
      </c>
      <c r="H274" t="s">
        <v>29</v>
      </c>
      <c r="I274" t="s">
        <v>29</v>
      </c>
      <c r="J274" t="s">
        <v>29</v>
      </c>
      <c r="K274">
        <v>58.39</v>
      </c>
      <c r="L274">
        <v>58.39</v>
      </c>
      <c r="M274" t="s">
        <v>26</v>
      </c>
      <c r="N274" t="s">
        <v>29</v>
      </c>
      <c r="O274" t="s">
        <v>29</v>
      </c>
      <c r="P274" t="s">
        <v>29</v>
      </c>
      <c r="Q274" t="s">
        <v>29</v>
      </c>
      <c r="R274" t="s">
        <v>29</v>
      </c>
      <c r="S274" t="s">
        <v>29</v>
      </c>
      <c r="T274" t="s">
        <v>29</v>
      </c>
      <c r="U274" t="s">
        <v>29</v>
      </c>
      <c r="V274" t="s">
        <v>29</v>
      </c>
      <c r="W274" t="s">
        <v>324</v>
      </c>
    </row>
    <row r="275" spans="1:23">
      <c r="A275">
        <v>274</v>
      </c>
      <c r="B275" t="s">
        <v>375</v>
      </c>
      <c r="C275" t="s">
        <v>375</v>
      </c>
      <c r="D275">
        <v>13</v>
      </c>
      <c r="E275" t="s">
        <v>376</v>
      </c>
      <c r="F275" t="s">
        <v>185</v>
      </c>
      <c r="G275" s="1" t="s">
        <v>186</v>
      </c>
      <c r="H275" t="s">
        <v>281</v>
      </c>
      <c r="I275" t="s">
        <v>186</v>
      </c>
      <c r="J275" t="s">
        <v>281</v>
      </c>
      <c r="K275">
        <v>12.5</v>
      </c>
      <c r="L275">
        <v>12.5</v>
      </c>
      <c r="M275" t="s">
        <v>26</v>
      </c>
      <c r="N275" t="s">
        <v>219</v>
      </c>
      <c r="O275" t="s">
        <v>323</v>
      </c>
      <c r="P275" t="s">
        <v>29</v>
      </c>
      <c r="Q275" t="s">
        <v>29</v>
      </c>
      <c r="R275" t="s">
        <v>29</v>
      </c>
      <c r="S275" t="s">
        <v>29</v>
      </c>
      <c r="T275" t="s">
        <v>29</v>
      </c>
      <c r="U275" t="s">
        <v>29</v>
      </c>
      <c r="V275" t="s">
        <v>29</v>
      </c>
      <c r="W275" t="s">
        <v>377</v>
      </c>
    </row>
    <row r="276" spans="1:23">
      <c r="A276">
        <v>275</v>
      </c>
      <c r="B276" t="s">
        <v>375</v>
      </c>
      <c r="C276" t="s">
        <v>375</v>
      </c>
      <c r="D276">
        <v>13</v>
      </c>
      <c r="E276" t="s">
        <v>378</v>
      </c>
      <c r="F276" t="s">
        <v>154</v>
      </c>
      <c r="G276" s="1" t="s">
        <v>368</v>
      </c>
      <c r="H276" t="s">
        <v>379</v>
      </c>
      <c r="I276" t="s">
        <v>368</v>
      </c>
      <c r="J276" t="s">
        <v>379</v>
      </c>
      <c r="K276">
        <v>11.3</v>
      </c>
      <c r="L276">
        <v>11.3</v>
      </c>
      <c r="M276" t="s">
        <v>26</v>
      </c>
      <c r="N276" t="s">
        <v>323</v>
      </c>
      <c r="O276" t="s">
        <v>63</v>
      </c>
      <c r="P276" t="s">
        <v>219</v>
      </c>
      <c r="Q276" t="s">
        <v>29</v>
      </c>
      <c r="R276" t="s">
        <v>29</v>
      </c>
      <c r="S276" t="s">
        <v>29</v>
      </c>
      <c r="T276" t="s">
        <v>29</v>
      </c>
      <c r="U276" t="s">
        <v>29</v>
      </c>
      <c r="V276" t="s">
        <v>29</v>
      </c>
      <c r="W276" t="s">
        <v>377</v>
      </c>
    </row>
    <row r="277" spans="1:23">
      <c r="A277">
        <v>276</v>
      </c>
      <c r="B277" t="s">
        <v>375</v>
      </c>
      <c r="C277" t="s">
        <v>375</v>
      </c>
      <c r="D277">
        <v>13</v>
      </c>
      <c r="E277" t="s">
        <v>380</v>
      </c>
      <c r="F277" t="s">
        <v>154</v>
      </c>
      <c r="G277" s="1" t="s">
        <v>203</v>
      </c>
      <c r="H277" t="s">
        <v>120</v>
      </c>
      <c r="I277" t="s">
        <v>203</v>
      </c>
      <c r="J277" t="s">
        <v>120</v>
      </c>
      <c r="K277">
        <v>7.2</v>
      </c>
      <c r="L277">
        <v>7.2</v>
      </c>
      <c r="M277" t="s">
        <v>26</v>
      </c>
      <c r="N277" t="s">
        <v>219</v>
      </c>
      <c r="O277" t="s">
        <v>29</v>
      </c>
      <c r="P277" t="s">
        <v>29</v>
      </c>
      <c r="Q277" t="s">
        <v>29</v>
      </c>
      <c r="R277" t="s">
        <v>29</v>
      </c>
      <c r="S277" t="s">
        <v>29</v>
      </c>
      <c r="T277" t="s">
        <v>29</v>
      </c>
      <c r="U277" t="s">
        <v>29</v>
      </c>
      <c r="V277" t="s">
        <v>29</v>
      </c>
      <c r="W277" t="s">
        <v>377</v>
      </c>
    </row>
    <row r="278" spans="1:23">
      <c r="A278">
        <v>277</v>
      </c>
      <c r="B278" t="s">
        <v>375</v>
      </c>
      <c r="C278" t="s">
        <v>375</v>
      </c>
      <c r="D278">
        <v>13</v>
      </c>
      <c r="E278" t="s">
        <v>381</v>
      </c>
      <c r="F278" t="s">
        <v>185</v>
      </c>
      <c r="G278" s="1" t="s">
        <v>186</v>
      </c>
      <c r="H278" t="s">
        <v>382</v>
      </c>
      <c r="I278" t="s">
        <v>186</v>
      </c>
      <c r="J278" t="s">
        <v>382</v>
      </c>
      <c r="K278">
        <v>6.4</v>
      </c>
      <c r="L278">
        <v>6.4</v>
      </c>
      <c r="M278" t="s">
        <v>26</v>
      </c>
      <c r="N278" t="s">
        <v>219</v>
      </c>
      <c r="O278" t="s">
        <v>232</v>
      </c>
      <c r="P278" t="s">
        <v>323</v>
      </c>
      <c r="Q278" t="s">
        <v>29</v>
      </c>
      <c r="R278" t="s">
        <v>29</v>
      </c>
      <c r="S278" t="s">
        <v>29</v>
      </c>
      <c r="T278" t="s">
        <v>29</v>
      </c>
      <c r="U278" t="s">
        <v>29</v>
      </c>
      <c r="V278" t="s">
        <v>29</v>
      </c>
      <c r="W278" t="s">
        <v>377</v>
      </c>
    </row>
    <row r="279" spans="1:23">
      <c r="A279">
        <v>278</v>
      </c>
      <c r="B279" t="s">
        <v>375</v>
      </c>
      <c r="C279" t="s">
        <v>375</v>
      </c>
      <c r="D279">
        <v>13</v>
      </c>
      <c r="E279" t="s">
        <v>383</v>
      </c>
      <c r="F279" t="s">
        <v>168</v>
      </c>
      <c r="G279" s="1" t="s">
        <v>384</v>
      </c>
      <c r="H279" t="s">
        <v>385</v>
      </c>
      <c r="I279" t="s">
        <v>384</v>
      </c>
      <c r="J279" t="s">
        <v>385</v>
      </c>
      <c r="K279">
        <v>5.4</v>
      </c>
      <c r="L279">
        <v>5.4</v>
      </c>
      <c r="M279" t="s">
        <v>26</v>
      </c>
      <c r="N279" t="s">
        <v>323</v>
      </c>
      <c r="O279" t="s">
        <v>29</v>
      </c>
      <c r="P279" t="s">
        <v>29</v>
      </c>
      <c r="Q279" t="s">
        <v>29</v>
      </c>
      <c r="R279" t="s">
        <v>29</v>
      </c>
      <c r="S279" t="s">
        <v>29</v>
      </c>
      <c r="T279" t="s">
        <v>29</v>
      </c>
      <c r="U279" t="s">
        <v>29</v>
      </c>
      <c r="V279" t="s">
        <v>29</v>
      </c>
      <c r="W279" t="s">
        <v>377</v>
      </c>
    </row>
    <row r="280" spans="1:23">
      <c r="A280">
        <v>279</v>
      </c>
      <c r="B280" t="s">
        <v>375</v>
      </c>
      <c r="C280" t="s">
        <v>375</v>
      </c>
      <c r="D280">
        <v>13</v>
      </c>
      <c r="E280" t="s">
        <v>386</v>
      </c>
      <c r="F280" t="s">
        <v>185</v>
      </c>
      <c r="G280" s="1" t="s">
        <v>186</v>
      </c>
      <c r="H280" t="s">
        <v>29</v>
      </c>
      <c r="I280" t="s">
        <v>186</v>
      </c>
      <c r="J280" t="s">
        <v>29</v>
      </c>
      <c r="K280">
        <v>5.3</v>
      </c>
      <c r="L280">
        <v>5.3</v>
      </c>
      <c r="M280" t="s">
        <v>26</v>
      </c>
      <c r="N280" t="s">
        <v>219</v>
      </c>
      <c r="O280" t="s">
        <v>323</v>
      </c>
      <c r="P280" t="s">
        <v>29</v>
      </c>
      <c r="Q280" t="s">
        <v>29</v>
      </c>
      <c r="R280" t="s">
        <v>29</v>
      </c>
      <c r="S280" t="s">
        <v>29</v>
      </c>
      <c r="T280" t="s">
        <v>29</v>
      </c>
      <c r="U280" t="s">
        <v>29</v>
      </c>
      <c r="V280" t="s">
        <v>29</v>
      </c>
      <c r="W280" t="s">
        <v>377</v>
      </c>
    </row>
    <row r="281" spans="1:23">
      <c r="A281">
        <v>280</v>
      </c>
      <c r="B281" t="s">
        <v>375</v>
      </c>
      <c r="C281" t="s">
        <v>375</v>
      </c>
      <c r="D281">
        <v>13</v>
      </c>
      <c r="E281" t="s">
        <v>250</v>
      </c>
      <c r="F281" t="s">
        <v>251</v>
      </c>
      <c r="G281" s="1" t="s">
        <v>252</v>
      </c>
      <c r="H281" t="s">
        <v>29</v>
      </c>
      <c r="I281" t="s">
        <v>252</v>
      </c>
      <c r="J281" t="s">
        <v>29</v>
      </c>
      <c r="K281">
        <v>5</v>
      </c>
      <c r="L281">
        <v>5</v>
      </c>
      <c r="M281" t="s">
        <v>26</v>
      </c>
      <c r="N281" t="s">
        <v>323</v>
      </c>
      <c r="O281" t="s">
        <v>29</v>
      </c>
      <c r="P281" t="s">
        <v>29</v>
      </c>
      <c r="Q281" t="s">
        <v>29</v>
      </c>
      <c r="R281" t="s">
        <v>29</v>
      </c>
      <c r="S281" t="s">
        <v>29</v>
      </c>
      <c r="T281" t="s">
        <v>29</v>
      </c>
      <c r="U281" t="s">
        <v>29</v>
      </c>
      <c r="V281" t="s">
        <v>29</v>
      </c>
      <c r="W281" t="s">
        <v>377</v>
      </c>
    </row>
    <row r="282" spans="1:23">
      <c r="A282">
        <v>281</v>
      </c>
      <c r="B282" t="s">
        <v>375</v>
      </c>
      <c r="C282" t="s">
        <v>375</v>
      </c>
      <c r="D282">
        <v>13</v>
      </c>
      <c r="E282" t="s">
        <v>387</v>
      </c>
      <c r="F282" t="s">
        <v>154</v>
      </c>
      <c r="G282" s="1" t="s">
        <v>388</v>
      </c>
      <c r="H282" t="s">
        <v>389</v>
      </c>
      <c r="I282" t="s">
        <v>388</v>
      </c>
      <c r="J282" t="s">
        <v>389</v>
      </c>
      <c r="K282">
        <v>3.7</v>
      </c>
      <c r="L282">
        <v>3.7</v>
      </c>
      <c r="M282" t="s">
        <v>26</v>
      </c>
      <c r="N282" t="s">
        <v>219</v>
      </c>
      <c r="O282" t="s">
        <v>323</v>
      </c>
      <c r="P282" t="s">
        <v>63</v>
      </c>
      <c r="Q282" t="s">
        <v>29</v>
      </c>
      <c r="R282" t="s">
        <v>29</v>
      </c>
      <c r="S282" t="s">
        <v>29</v>
      </c>
      <c r="T282" t="s">
        <v>29</v>
      </c>
      <c r="U282" t="s">
        <v>29</v>
      </c>
      <c r="V282" t="s">
        <v>29</v>
      </c>
      <c r="W282" t="s">
        <v>377</v>
      </c>
    </row>
    <row r="283" spans="1:23">
      <c r="A283">
        <v>282</v>
      </c>
      <c r="B283" t="s">
        <v>375</v>
      </c>
      <c r="C283" t="s">
        <v>375</v>
      </c>
      <c r="D283">
        <v>13</v>
      </c>
      <c r="E283" t="s">
        <v>390</v>
      </c>
      <c r="F283" t="s">
        <v>391</v>
      </c>
      <c r="G283" s="1" t="s">
        <v>392</v>
      </c>
      <c r="H283" t="s">
        <v>393</v>
      </c>
      <c r="I283" t="s">
        <v>392</v>
      </c>
      <c r="J283" t="s">
        <v>393</v>
      </c>
      <c r="K283">
        <v>3.3</v>
      </c>
      <c r="L283">
        <v>3.3</v>
      </c>
      <c r="M283" t="s">
        <v>26</v>
      </c>
      <c r="N283" t="s">
        <v>323</v>
      </c>
      <c r="O283" t="s">
        <v>29</v>
      </c>
      <c r="P283" t="s">
        <v>29</v>
      </c>
      <c r="Q283" t="s">
        <v>29</v>
      </c>
      <c r="R283" t="s">
        <v>29</v>
      </c>
      <c r="S283" t="s">
        <v>29</v>
      </c>
      <c r="T283" t="s">
        <v>29</v>
      </c>
      <c r="U283" t="s">
        <v>29</v>
      </c>
      <c r="V283" t="s">
        <v>29</v>
      </c>
      <c r="W283" t="s">
        <v>377</v>
      </c>
    </row>
    <row r="284" spans="1:23">
      <c r="A284">
        <v>283</v>
      </c>
      <c r="B284" t="s">
        <v>375</v>
      </c>
      <c r="C284" t="s">
        <v>375</v>
      </c>
      <c r="D284">
        <v>13</v>
      </c>
      <c r="E284" t="s">
        <v>394</v>
      </c>
      <c r="F284" t="s">
        <v>154</v>
      </c>
      <c r="G284" s="1" t="s">
        <v>395</v>
      </c>
      <c r="H284" t="s">
        <v>204</v>
      </c>
      <c r="I284" t="s">
        <v>435</v>
      </c>
      <c r="J284" t="s">
        <v>204</v>
      </c>
      <c r="K284">
        <v>3</v>
      </c>
      <c r="L284">
        <v>3</v>
      </c>
      <c r="M284" t="s">
        <v>26</v>
      </c>
      <c r="N284" t="s">
        <v>232</v>
      </c>
      <c r="O284" t="s">
        <v>219</v>
      </c>
      <c r="P284" t="s">
        <v>63</v>
      </c>
      <c r="Q284" t="s">
        <v>323</v>
      </c>
      <c r="R284" t="s">
        <v>29</v>
      </c>
      <c r="S284" t="s">
        <v>29</v>
      </c>
      <c r="T284" t="s">
        <v>29</v>
      </c>
      <c r="U284" t="s">
        <v>29</v>
      </c>
      <c r="V284" t="s">
        <v>29</v>
      </c>
      <c r="W284" t="s">
        <v>377</v>
      </c>
    </row>
    <row r="285" spans="1:23">
      <c r="A285">
        <v>284</v>
      </c>
      <c r="B285" t="s">
        <v>375</v>
      </c>
      <c r="C285" t="s">
        <v>375</v>
      </c>
      <c r="D285">
        <v>13</v>
      </c>
      <c r="E285" t="s">
        <v>396</v>
      </c>
      <c r="F285" t="s">
        <v>91</v>
      </c>
      <c r="G285" s="1" t="s">
        <v>210</v>
      </c>
      <c r="H285" t="s">
        <v>397</v>
      </c>
      <c r="I285" t="s">
        <v>210</v>
      </c>
      <c r="J285" t="s">
        <v>397</v>
      </c>
      <c r="K285">
        <v>2.8</v>
      </c>
      <c r="L285">
        <v>2.8</v>
      </c>
      <c r="M285" t="s">
        <v>26</v>
      </c>
      <c r="N285" t="s">
        <v>219</v>
      </c>
      <c r="O285" t="s">
        <v>323</v>
      </c>
      <c r="P285" t="s">
        <v>29</v>
      </c>
      <c r="Q285" t="s">
        <v>29</v>
      </c>
      <c r="R285" t="s">
        <v>29</v>
      </c>
      <c r="S285" t="s">
        <v>29</v>
      </c>
      <c r="T285" t="s">
        <v>29</v>
      </c>
      <c r="U285" t="s">
        <v>29</v>
      </c>
      <c r="V285" t="s">
        <v>29</v>
      </c>
      <c r="W285" t="s">
        <v>377</v>
      </c>
    </row>
    <row r="286" spans="1:23">
      <c r="A286">
        <v>285</v>
      </c>
      <c r="B286" t="s">
        <v>375</v>
      </c>
      <c r="C286" t="s">
        <v>375</v>
      </c>
      <c r="D286">
        <v>13</v>
      </c>
      <c r="E286" t="s">
        <v>398</v>
      </c>
      <c r="F286" t="s">
        <v>185</v>
      </c>
      <c r="G286" s="1" t="s">
        <v>186</v>
      </c>
      <c r="H286" t="s">
        <v>399</v>
      </c>
      <c r="I286" t="s">
        <v>186</v>
      </c>
      <c r="J286" t="s">
        <v>399</v>
      </c>
      <c r="K286">
        <v>2.5</v>
      </c>
      <c r="L286">
        <v>2.5</v>
      </c>
      <c r="M286" t="s">
        <v>26</v>
      </c>
      <c r="N286" t="s">
        <v>232</v>
      </c>
      <c r="O286" t="s">
        <v>219</v>
      </c>
      <c r="P286" t="s">
        <v>323</v>
      </c>
      <c r="Q286" t="s">
        <v>29</v>
      </c>
      <c r="R286" t="s">
        <v>29</v>
      </c>
      <c r="S286" t="s">
        <v>29</v>
      </c>
      <c r="T286" t="s">
        <v>29</v>
      </c>
      <c r="U286" t="s">
        <v>29</v>
      </c>
      <c r="V286" t="s">
        <v>29</v>
      </c>
      <c r="W286" t="s">
        <v>377</v>
      </c>
    </row>
    <row r="287" spans="1:23">
      <c r="A287">
        <v>286</v>
      </c>
      <c r="B287" t="s">
        <v>375</v>
      </c>
      <c r="C287" t="s">
        <v>375</v>
      </c>
      <c r="D287">
        <v>13</v>
      </c>
      <c r="E287" t="s">
        <v>400</v>
      </c>
      <c r="F287" t="s">
        <v>401</v>
      </c>
      <c r="G287" s="1" t="s">
        <v>402</v>
      </c>
      <c r="H287" t="s">
        <v>403</v>
      </c>
      <c r="I287" t="s">
        <v>402</v>
      </c>
      <c r="J287" t="s">
        <v>403</v>
      </c>
      <c r="K287">
        <v>2.2999999999999998</v>
      </c>
      <c r="L287">
        <v>2.2999999999999998</v>
      </c>
      <c r="M287" t="s">
        <v>26</v>
      </c>
      <c r="N287" t="s">
        <v>27</v>
      </c>
      <c r="O287" t="s">
        <v>323</v>
      </c>
      <c r="P287" t="s">
        <v>63</v>
      </c>
      <c r="Q287" t="s">
        <v>29</v>
      </c>
      <c r="R287" t="s">
        <v>29</v>
      </c>
      <c r="S287" t="s">
        <v>29</v>
      </c>
      <c r="T287" t="s">
        <v>29</v>
      </c>
      <c r="U287" t="s">
        <v>29</v>
      </c>
      <c r="V287" t="s">
        <v>29</v>
      </c>
      <c r="W287" t="s">
        <v>377</v>
      </c>
    </row>
    <row r="288" spans="1:23">
      <c r="A288">
        <v>287</v>
      </c>
      <c r="B288" t="s">
        <v>375</v>
      </c>
      <c r="C288" t="s">
        <v>375</v>
      </c>
      <c r="D288">
        <v>13</v>
      </c>
      <c r="E288" t="s">
        <v>404</v>
      </c>
      <c r="F288" t="s">
        <v>176</v>
      </c>
      <c r="G288" s="1" t="s">
        <v>405</v>
      </c>
      <c r="H288" t="s">
        <v>406</v>
      </c>
      <c r="I288" t="s">
        <v>405</v>
      </c>
      <c r="J288" t="s">
        <v>7213</v>
      </c>
      <c r="K288">
        <v>2.1</v>
      </c>
      <c r="L288">
        <v>2.1</v>
      </c>
      <c r="M288" t="s">
        <v>26</v>
      </c>
      <c r="N288" t="s">
        <v>232</v>
      </c>
      <c r="O288" t="s">
        <v>219</v>
      </c>
      <c r="P288" t="s">
        <v>29</v>
      </c>
      <c r="Q288" t="s">
        <v>29</v>
      </c>
      <c r="R288" t="s">
        <v>29</v>
      </c>
      <c r="S288" t="s">
        <v>29</v>
      </c>
      <c r="T288" t="s">
        <v>29</v>
      </c>
      <c r="U288" t="s">
        <v>29</v>
      </c>
      <c r="V288" t="s">
        <v>29</v>
      </c>
      <c r="W288" t="s">
        <v>377</v>
      </c>
    </row>
    <row r="289" spans="1:23">
      <c r="A289">
        <v>288</v>
      </c>
      <c r="B289" t="s">
        <v>375</v>
      </c>
      <c r="C289" t="s">
        <v>375</v>
      </c>
      <c r="D289">
        <v>13</v>
      </c>
      <c r="E289" t="s">
        <v>407</v>
      </c>
      <c r="F289" t="s">
        <v>41</v>
      </c>
      <c r="G289" s="1" t="s">
        <v>408</v>
      </c>
      <c r="H289" t="s">
        <v>29</v>
      </c>
      <c r="I289" t="s">
        <v>408</v>
      </c>
      <c r="J289" t="s">
        <v>29</v>
      </c>
      <c r="K289">
        <v>2.1</v>
      </c>
      <c r="L289">
        <v>2.1</v>
      </c>
      <c r="M289" t="s">
        <v>26</v>
      </c>
      <c r="N289" t="s">
        <v>232</v>
      </c>
      <c r="O289" t="s">
        <v>219</v>
      </c>
      <c r="P289" t="s">
        <v>323</v>
      </c>
      <c r="Q289" t="s">
        <v>29</v>
      </c>
      <c r="R289" t="s">
        <v>29</v>
      </c>
      <c r="S289" t="s">
        <v>29</v>
      </c>
      <c r="T289" t="s">
        <v>29</v>
      </c>
      <c r="U289" t="s">
        <v>29</v>
      </c>
      <c r="V289" t="s">
        <v>29</v>
      </c>
      <c r="W289" t="s">
        <v>377</v>
      </c>
    </row>
    <row r="290" spans="1:23">
      <c r="A290">
        <v>289</v>
      </c>
      <c r="B290" t="s">
        <v>375</v>
      </c>
      <c r="C290" t="s">
        <v>375</v>
      </c>
      <c r="D290">
        <v>13</v>
      </c>
      <c r="E290" t="s">
        <v>409</v>
      </c>
      <c r="F290" t="s">
        <v>176</v>
      </c>
      <c r="G290" s="1" t="s">
        <v>410</v>
      </c>
      <c r="H290" t="s">
        <v>411</v>
      </c>
      <c r="I290" t="s">
        <v>410</v>
      </c>
      <c r="J290" t="s">
        <v>411</v>
      </c>
      <c r="K290">
        <v>1.9</v>
      </c>
      <c r="L290">
        <v>1.9</v>
      </c>
      <c r="M290" t="s">
        <v>26</v>
      </c>
      <c r="N290" t="s">
        <v>219</v>
      </c>
      <c r="O290" t="s">
        <v>28</v>
      </c>
      <c r="P290" t="s">
        <v>29</v>
      </c>
      <c r="Q290" t="s">
        <v>29</v>
      </c>
      <c r="R290" t="s">
        <v>29</v>
      </c>
      <c r="S290" t="s">
        <v>29</v>
      </c>
      <c r="T290" t="s">
        <v>29</v>
      </c>
      <c r="U290" t="s">
        <v>29</v>
      </c>
      <c r="V290" t="s">
        <v>29</v>
      </c>
      <c r="W290" t="s">
        <v>377</v>
      </c>
    </row>
    <row r="291" spans="1:23">
      <c r="A291">
        <v>290</v>
      </c>
      <c r="B291" t="s">
        <v>375</v>
      </c>
      <c r="C291" t="s">
        <v>375</v>
      </c>
      <c r="D291">
        <v>13</v>
      </c>
      <c r="E291" t="s">
        <v>234</v>
      </c>
      <c r="F291" t="s">
        <v>154</v>
      </c>
      <c r="G291" s="1" t="s">
        <v>234</v>
      </c>
      <c r="H291" t="s">
        <v>29</v>
      </c>
      <c r="I291" t="s">
        <v>234</v>
      </c>
      <c r="J291" t="s">
        <v>29</v>
      </c>
      <c r="K291">
        <v>1.7</v>
      </c>
      <c r="L291">
        <v>1.7</v>
      </c>
      <c r="M291" t="s">
        <v>26</v>
      </c>
      <c r="N291" t="s">
        <v>219</v>
      </c>
      <c r="O291" t="s">
        <v>63</v>
      </c>
      <c r="P291" t="s">
        <v>29</v>
      </c>
      <c r="Q291" t="s">
        <v>29</v>
      </c>
      <c r="R291" t="s">
        <v>29</v>
      </c>
      <c r="S291" t="s">
        <v>29</v>
      </c>
      <c r="T291" t="s">
        <v>29</v>
      </c>
      <c r="U291" t="s">
        <v>29</v>
      </c>
      <c r="V291" t="s">
        <v>29</v>
      </c>
      <c r="W291" t="s">
        <v>377</v>
      </c>
    </row>
    <row r="292" spans="1:23">
      <c r="A292">
        <v>291</v>
      </c>
      <c r="B292" t="s">
        <v>375</v>
      </c>
      <c r="C292" t="s">
        <v>375</v>
      </c>
      <c r="D292">
        <v>13</v>
      </c>
      <c r="E292" t="s">
        <v>412</v>
      </c>
      <c r="F292" t="s">
        <v>185</v>
      </c>
      <c r="G292" s="1" t="s">
        <v>186</v>
      </c>
      <c r="H292" t="s">
        <v>413</v>
      </c>
      <c r="I292" t="s">
        <v>186</v>
      </c>
      <c r="J292" t="s">
        <v>413</v>
      </c>
      <c r="K292">
        <v>1.6</v>
      </c>
      <c r="L292">
        <v>1.6</v>
      </c>
      <c r="M292" t="s">
        <v>26</v>
      </c>
      <c r="N292" t="s">
        <v>219</v>
      </c>
      <c r="O292" t="s">
        <v>323</v>
      </c>
      <c r="P292" t="s">
        <v>29</v>
      </c>
      <c r="Q292" t="s">
        <v>29</v>
      </c>
      <c r="R292" t="s">
        <v>29</v>
      </c>
      <c r="S292" t="s">
        <v>29</v>
      </c>
      <c r="T292" t="s">
        <v>29</v>
      </c>
      <c r="U292" t="s">
        <v>29</v>
      </c>
      <c r="V292" t="s">
        <v>29</v>
      </c>
      <c r="W292" t="s">
        <v>377</v>
      </c>
    </row>
    <row r="293" spans="1:23">
      <c r="A293">
        <v>292</v>
      </c>
      <c r="B293" t="s">
        <v>375</v>
      </c>
      <c r="C293" t="s">
        <v>375</v>
      </c>
      <c r="D293">
        <v>13</v>
      </c>
      <c r="E293" t="s">
        <v>414</v>
      </c>
      <c r="F293" t="s">
        <v>415</v>
      </c>
      <c r="G293" s="1" t="s">
        <v>416</v>
      </c>
      <c r="H293" t="s">
        <v>29</v>
      </c>
      <c r="I293" t="s">
        <v>416</v>
      </c>
      <c r="J293" t="s">
        <v>29</v>
      </c>
      <c r="K293">
        <v>1.5</v>
      </c>
      <c r="L293">
        <v>1.5</v>
      </c>
      <c r="M293" t="s">
        <v>26</v>
      </c>
      <c r="N293" t="s">
        <v>219</v>
      </c>
      <c r="O293" t="s">
        <v>28</v>
      </c>
      <c r="P293" t="s">
        <v>323</v>
      </c>
      <c r="Q293" t="s">
        <v>29</v>
      </c>
      <c r="R293" t="s">
        <v>29</v>
      </c>
      <c r="S293" t="s">
        <v>29</v>
      </c>
      <c r="T293" t="s">
        <v>29</v>
      </c>
      <c r="U293" t="s">
        <v>29</v>
      </c>
      <c r="V293" t="s">
        <v>29</v>
      </c>
      <c r="W293" t="s">
        <v>377</v>
      </c>
    </row>
    <row r="294" spans="1:23">
      <c r="A294">
        <v>293</v>
      </c>
      <c r="B294" t="s">
        <v>375</v>
      </c>
      <c r="C294" t="s">
        <v>375</v>
      </c>
      <c r="D294">
        <v>13</v>
      </c>
      <c r="E294" t="s">
        <v>417</v>
      </c>
      <c r="F294" t="s">
        <v>154</v>
      </c>
      <c r="G294" s="1" t="s">
        <v>234</v>
      </c>
      <c r="H294" t="s">
        <v>29</v>
      </c>
      <c r="I294" t="s">
        <v>234</v>
      </c>
      <c r="J294" t="s">
        <v>29</v>
      </c>
      <c r="K294">
        <v>1.4</v>
      </c>
      <c r="L294">
        <v>1.4</v>
      </c>
      <c r="M294" t="s">
        <v>26</v>
      </c>
      <c r="N294" t="s">
        <v>63</v>
      </c>
      <c r="O294" t="s">
        <v>29</v>
      </c>
      <c r="P294" t="s">
        <v>29</v>
      </c>
      <c r="Q294" t="s">
        <v>29</v>
      </c>
      <c r="R294" t="s">
        <v>29</v>
      </c>
      <c r="S294" t="s">
        <v>29</v>
      </c>
      <c r="T294" t="s">
        <v>29</v>
      </c>
      <c r="U294" t="s">
        <v>29</v>
      </c>
      <c r="V294" t="s">
        <v>29</v>
      </c>
      <c r="W294" t="s">
        <v>377</v>
      </c>
    </row>
    <row r="295" spans="1:23">
      <c r="A295">
        <v>294</v>
      </c>
      <c r="B295" t="s">
        <v>375</v>
      </c>
      <c r="C295" t="s">
        <v>375</v>
      </c>
      <c r="D295">
        <v>13</v>
      </c>
      <c r="E295" t="s">
        <v>418</v>
      </c>
      <c r="F295" t="s">
        <v>185</v>
      </c>
      <c r="G295" s="1" t="s">
        <v>186</v>
      </c>
      <c r="H295" t="s">
        <v>419</v>
      </c>
      <c r="I295" t="s">
        <v>186</v>
      </c>
      <c r="J295" t="s">
        <v>514</v>
      </c>
      <c r="K295">
        <v>1.4</v>
      </c>
      <c r="L295">
        <v>1.4</v>
      </c>
      <c r="M295" t="s">
        <v>26</v>
      </c>
      <c r="N295" t="s">
        <v>219</v>
      </c>
      <c r="O295" t="s">
        <v>323</v>
      </c>
      <c r="P295" t="s">
        <v>29</v>
      </c>
      <c r="Q295" t="s">
        <v>29</v>
      </c>
      <c r="R295" t="s">
        <v>29</v>
      </c>
      <c r="S295" t="s">
        <v>29</v>
      </c>
      <c r="T295" t="s">
        <v>29</v>
      </c>
      <c r="U295" t="s">
        <v>29</v>
      </c>
      <c r="V295" t="s">
        <v>29</v>
      </c>
      <c r="W295" t="s">
        <v>377</v>
      </c>
    </row>
    <row r="296" spans="1:23">
      <c r="A296">
        <v>295</v>
      </c>
      <c r="B296" t="s">
        <v>375</v>
      </c>
      <c r="C296" t="s">
        <v>375</v>
      </c>
      <c r="D296">
        <v>13</v>
      </c>
      <c r="E296" t="s">
        <v>420</v>
      </c>
      <c r="F296" t="s">
        <v>185</v>
      </c>
      <c r="G296" s="1" t="s">
        <v>186</v>
      </c>
      <c r="H296" t="s">
        <v>421</v>
      </c>
      <c r="I296" t="s">
        <v>186</v>
      </c>
      <c r="J296" t="s">
        <v>421</v>
      </c>
      <c r="K296">
        <v>1.3</v>
      </c>
      <c r="L296">
        <v>1.3</v>
      </c>
      <c r="M296" t="s">
        <v>26</v>
      </c>
      <c r="N296" t="s">
        <v>219</v>
      </c>
      <c r="O296" t="s">
        <v>323</v>
      </c>
      <c r="P296" t="s">
        <v>29</v>
      </c>
      <c r="Q296" t="s">
        <v>29</v>
      </c>
      <c r="R296" t="s">
        <v>29</v>
      </c>
      <c r="S296" t="s">
        <v>29</v>
      </c>
      <c r="T296" t="s">
        <v>29</v>
      </c>
      <c r="U296" t="s">
        <v>29</v>
      </c>
      <c r="V296" t="s">
        <v>29</v>
      </c>
      <c r="W296" t="s">
        <v>377</v>
      </c>
    </row>
    <row r="297" spans="1:23">
      <c r="A297">
        <v>296</v>
      </c>
      <c r="B297" t="s">
        <v>375</v>
      </c>
      <c r="C297" t="s">
        <v>375</v>
      </c>
      <c r="D297">
        <v>13</v>
      </c>
      <c r="E297" t="s">
        <v>422</v>
      </c>
      <c r="F297" t="s">
        <v>91</v>
      </c>
      <c r="G297" s="1" t="s">
        <v>210</v>
      </c>
      <c r="H297" t="s">
        <v>423</v>
      </c>
      <c r="I297" t="s">
        <v>210</v>
      </c>
      <c r="J297" t="s">
        <v>423</v>
      </c>
      <c r="K297">
        <v>1.2</v>
      </c>
      <c r="L297">
        <v>1.2</v>
      </c>
      <c r="M297" t="s">
        <v>26</v>
      </c>
      <c r="N297" t="s">
        <v>323</v>
      </c>
      <c r="O297" t="s">
        <v>29</v>
      </c>
      <c r="P297" t="s">
        <v>29</v>
      </c>
      <c r="Q297" t="s">
        <v>29</v>
      </c>
      <c r="R297" t="s">
        <v>29</v>
      </c>
      <c r="S297" t="s">
        <v>29</v>
      </c>
      <c r="T297" t="s">
        <v>29</v>
      </c>
      <c r="U297" t="s">
        <v>29</v>
      </c>
      <c r="V297" t="s">
        <v>29</v>
      </c>
      <c r="W297" t="s">
        <v>377</v>
      </c>
    </row>
    <row r="298" spans="1:23">
      <c r="A298">
        <v>297</v>
      </c>
      <c r="B298" t="s">
        <v>375</v>
      </c>
      <c r="C298" t="s">
        <v>375</v>
      </c>
      <c r="D298">
        <v>13</v>
      </c>
      <c r="E298" t="s">
        <v>424</v>
      </c>
      <c r="F298" t="s">
        <v>154</v>
      </c>
      <c r="G298" s="1" t="s">
        <v>29</v>
      </c>
      <c r="H298" t="s">
        <v>29</v>
      </c>
      <c r="I298" t="s">
        <v>29</v>
      </c>
      <c r="J298" t="s">
        <v>29</v>
      </c>
      <c r="K298">
        <v>1.1000000000000001</v>
      </c>
      <c r="L298">
        <v>1.1000000000000001</v>
      </c>
      <c r="M298" t="s">
        <v>26</v>
      </c>
      <c r="N298" t="s">
        <v>219</v>
      </c>
      <c r="O298" t="s">
        <v>29</v>
      </c>
      <c r="P298" t="s">
        <v>29</v>
      </c>
      <c r="Q298" t="s">
        <v>29</v>
      </c>
      <c r="R298" t="s">
        <v>29</v>
      </c>
      <c r="S298" t="s">
        <v>29</v>
      </c>
      <c r="T298" t="s">
        <v>29</v>
      </c>
      <c r="U298" t="s">
        <v>29</v>
      </c>
      <c r="V298" t="s">
        <v>29</v>
      </c>
      <c r="W298" t="s">
        <v>377</v>
      </c>
    </row>
    <row r="299" spans="1:23">
      <c r="A299">
        <v>298</v>
      </c>
      <c r="B299" t="s">
        <v>375</v>
      </c>
      <c r="C299" t="s">
        <v>375</v>
      </c>
      <c r="D299">
        <v>13</v>
      </c>
      <c r="E299" t="s">
        <v>8941</v>
      </c>
      <c r="F299" t="s">
        <v>93</v>
      </c>
      <c r="G299" s="1" t="s">
        <v>29</v>
      </c>
      <c r="H299" t="s">
        <v>29</v>
      </c>
      <c r="I299" t="s">
        <v>29</v>
      </c>
      <c r="J299" t="s">
        <v>29</v>
      </c>
      <c r="K299">
        <v>12</v>
      </c>
      <c r="L299">
        <v>12</v>
      </c>
      <c r="M299" t="s">
        <v>26</v>
      </c>
      <c r="N299" t="s">
        <v>29</v>
      </c>
      <c r="O299" t="s">
        <v>29</v>
      </c>
      <c r="P299" t="s">
        <v>29</v>
      </c>
      <c r="Q299" t="s">
        <v>29</v>
      </c>
      <c r="R299" t="s">
        <v>29</v>
      </c>
      <c r="S299" t="s">
        <v>29</v>
      </c>
      <c r="T299" t="s">
        <v>29</v>
      </c>
      <c r="U299" t="s">
        <v>29</v>
      </c>
      <c r="V299" t="s">
        <v>29</v>
      </c>
      <c r="W299" t="s">
        <v>377</v>
      </c>
    </row>
    <row r="300" spans="1:23">
      <c r="A300">
        <v>299</v>
      </c>
      <c r="B300" t="s">
        <v>425</v>
      </c>
      <c r="C300" t="s">
        <v>426</v>
      </c>
      <c r="D300">
        <v>14</v>
      </c>
      <c r="E300" t="s">
        <v>427</v>
      </c>
      <c r="F300" t="s">
        <v>154</v>
      </c>
      <c r="G300" s="1" t="s">
        <v>428</v>
      </c>
      <c r="H300" t="s">
        <v>429</v>
      </c>
      <c r="I300" t="s">
        <v>428</v>
      </c>
      <c r="J300" t="s">
        <v>1502</v>
      </c>
      <c r="K300">
        <v>12.474</v>
      </c>
      <c r="L300">
        <v>12.474</v>
      </c>
      <c r="M300" t="s">
        <v>26</v>
      </c>
      <c r="N300" t="s">
        <v>27</v>
      </c>
      <c r="O300" t="s">
        <v>29</v>
      </c>
      <c r="P300" t="s">
        <v>29</v>
      </c>
      <c r="Q300" t="s">
        <v>29</v>
      </c>
      <c r="R300" t="s">
        <v>29</v>
      </c>
      <c r="S300" t="s">
        <v>29</v>
      </c>
      <c r="T300" t="s">
        <v>29</v>
      </c>
      <c r="U300" t="s">
        <v>29</v>
      </c>
      <c r="V300" t="s">
        <v>430</v>
      </c>
      <c r="W300" t="s">
        <v>431</v>
      </c>
    </row>
    <row r="301" spans="1:23">
      <c r="A301">
        <v>300</v>
      </c>
      <c r="B301" t="s">
        <v>425</v>
      </c>
      <c r="C301" t="s">
        <v>426</v>
      </c>
      <c r="D301">
        <v>14</v>
      </c>
      <c r="E301" t="s">
        <v>427</v>
      </c>
      <c r="F301" t="s">
        <v>154</v>
      </c>
      <c r="G301" s="1" t="s">
        <v>428</v>
      </c>
      <c r="H301" t="s">
        <v>429</v>
      </c>
      <c r="I301" t="s">
        <v>428</v>
      </c>
      <c r="J301" t="s">
        <v>1502</v>
      </c>
      <c r="K301">
        <v>1.3859999999999999</v>
      </c>
      <c r="L301">
        <v>1.3859999999999999</v>
      </c>
      <c r="M301" t="s">
        <v>26</v>
      </c>
      <c r="N301" t="s">
        <v>219</v>
      </c>
      <c r="O301" t="s">
        <v>29</v>
      </c>
      <c r="P301" t="s">
        <v>29</v>
      </c>
      <c r="Q301" t="s">
        <v>29</v>
      </c>
      <c r="R301" t="s">
        <v>29</v>
      </c>
      <c r="S301" t="s">
        <v>29</v>
      </c>
      <c r="T301" t="s">
        <v>29</v>
      </c>
      <c r="U301" t="s">
        <v>29</v>
      </c>
      <c r="V301" t="s">
        <v>430</v>
      </c>
      <c r="W301" t="s">
        <v>431</v>
      </c>
    </row>
    <row r="302" spans="1:23">
      <c r="A302">
        <v>301</v>
      </c>
      <c r="B302" t="s">
        <v>425</v>
      </c>
      <c r="C302" t="s">
        <v>426</v>
      </c>
      <c r="D302">
        <v>14</v>
      </c>
      <c r="E302" t="s">
        <v>427</v>
      </c>
      <c r="F302" t="s">
        <v>154</v>
      </c>
      <c r="G302" s="1" t="s">
        <v>428</v>
      </c>
      <c r="H302" t="s">
        <v>429</v>
      </c>
      <c r="I302" t="s">
        <v>428</v>
      </c>
      <c r="J302" t="s">
        <v>1502</v>
      </c>
      <c r="K302">
        <v>1.3859999999999999</v>
      </c>
      <c r="L302">
        <v>1.3859999999999999</v>
      </c>
      <c r="M302" t="s">
        <v>26</v>
      </c>
      <c r="N302" t="s">
        <v>432</v>
      </c>
      <c r="O302" t="s">
        <v>29</v>
      </c>
      <c r="P302" t="s">
        <v>29</v>
      </c>
      <c r="Q302" t="s">
        <v>29</v>
      </c>
      <c r="R302" t="s">
        <v>29</v>
      </c>
      <c r="S302" t="s">
        <v>29</v>
      </c>
      <c r="T302" t="s">
        <v>29</v>
      </c>
      <c r="U302" t="s">
        <v>29</v>
      </c>
      <c r="V302" t="s">
        <v>430</v>
      </c>
      <c r="W302" t="s">
        <v>431</v>
      </c>
    </row>
    <row r="303" spans="1:23">
      <c r="A303">
        <v>302</v>
      </c>
      <c r="B303" t="s">
        <v>425</v>
      </c>
      <c r="C303" t="s">
        <v>426</v>
      </c>
      <c r="D303">
        <v>14</v>
      </c>
      <c r="E303" t="s">
        <v>427</v>
      </c>
      <c r="F303" t="s">
        <v>154</v>
      </c>
      <c r="G303" s="1" t="s">
        <v>428</v>
      </c>
      <c r="H303" t="s">
        <v>429</v>
      </c>
      <c r="I303" t="s">
        <v>428</v>
      </c>
      <c r="J303" t="s">
        <v>1502</v>
      </c>
      <c r="K303">
        <v>0.154</v>
      </c>
      <c r="L303">
        <v>0.154</v>
      </c>
      <c r="M303" t="s">
        <v>26</v>
      </c>
      <c r="N303" t="s">
        <v>433</v>
      </c>
      <c r="O303" t="s">
        <v>29</v>
      </c>
      <c r="P303" t="s">
        <v>29</v>
      </c>
      <c r="Q303" t="s">
        <v>29</v>
      </c>
      <c r="R303" t="s">
        <v>29</v>
      </c>
      <c r="S303" t="s">
        <v>29</v>
      </c>
      <c r="T303" t="s">
        <v>29</v>
      </c>
      <c r="U303" t="s">
        <v>29</v>
      </c>
      <c r="V303" t="s">
        <v>430</v>
      </c>
      <c r="W303" t="s">
        <v>431</v>
      </c>
    </row>
    <row r="304" spans="1:23">
      <c r="A304">
        <v>303</v>
      </c>
      <c r="B304" t="s">
        <v>425</v>
      </c>
      <c r="C304" t="s">
        <v>426</v>
      </c>
      <c r="D304">
        <v>14</v>
      </c>
      <c r="E304" t="s">
        <v>434</v>
      </c>
      <c r="F304" t="s">
        <v>154</v>
      </c>
      <c r="G304" s="1" t="s">
        <v>435</v>
      </c>
      <c r="H304" t="s">
        <v>436</v>
      </c>
      <c r="I304" t="s">
        <v>435</v>
      </c>
      <c r="J304" t="s">
        <v>436</v>
      </c>
      <c r="K304">
        <v>6.468</v>
      </c>
      <c r="L304">
        <v>6.468</v>
      </c>
      <c r="M304" t="s">
        <v>26</v>
      </c>
      <c r="N304" t="s">
        <v>27</v>
      </c>
      <c r="O304" t="s">
        <v>29</v>
      </c>
      <c r="P304" t="s">
        <v>29</v>
      </c>
      <c r="Q304" t="s">
        <v>29</v>
      </c>
      <c r="R304" t="s">
        <v>29</v>
      </c>
      <c r="S304" t="s">
        <v>29</v>
      </c>
      <c r="T304" t="s">
        <v>29</v>
      </c>
      <c r="U304" t="s">
        <v>29</v>
      </c>
      <c r="V304" t="s">
        <v>430</v>
      </c>
      <c r="W304" t="s">
        <v>431</v>
      </c>
    </row>
    <row r="305" spans="1:23">
      <c r="A305">
        <v>304</v>
      </c>
      <c r="B305" t="s">
        <v>425</v>
      </c>
      <c r="C305" t="s">
        <v>426</v>
      </c>
      <c r="D305">
        <v>14</v>
      </c>
      <c r="E305" t="s">
        <v>434</v>
      </c>
      <c r="F305" t="s">
        <v>154</v>
      </c>
      <c r="G305" s="1" t="s">
        <v>435</v>
      </c>
      <c r="H305" t="s">
        <v>436</v>
      </c>
      <c r="I305" t="s">
        <v>435</v>
      </c>
      <c r="J305" t="s">
        <v>436</v>
      </c>
      <c r="K305">
        <v>1.1879999999999999</v>
      </c>
      <c r="L305">
        <v>1.1879999999999999</v>
      </c>
      <c r="M305" t="s">
        <v>26</v>
      </c>
      <c r="N305" t="s">
        <v>219</v>
      </c>
      <c r="O305" t="s">
        <v>29</v>
      </c>
      <c r="P305" t="s">
        <v>29</v>
      </c>
      <c r="Q305" t="s">
        <v>29</v>
      </c>
      <c r="R305" t="s">
        <v>29</v>
      </c>
      <c r="S305" t="s">
        <v>29</v>
      </c>
      <c r="T305" t="s">
        <v>29</v>
      </c>
      <c r="U305" t="s">
        <v>29</v>
      </c>
      <c r="V305" t="s">
        <v>430</v>
      </c>
      <c r="W305" t="s">
        <v>431</v>
      </c>
    </row>
    <row r="306" spans="1:23">
      <c r="A306">
        <v>305</v>
      </c>
      <c r="B306" t="s">
        <v>425</v>
      </c>
      <c r="C306" t="s">
        <v>426</v>
      </c>
      <c r="D306">
        <v>14</v>
      </c>
      <c r="E306" t="s">
        <v>434</v>
      </c>
      <c r="F306" t="s">
        <v>154</v>
      </c>
      <c r="G306" s="1" t="s">
        <v>435</v>
      </c>
      <c r="H306" t="s">
        <v>436</v>
      </c>
      <c r="I306" t="s">
        <v>435</v>
      </c>
      <c r="J306" t="s">
        <v>436</v>
      </c>
      <c r="K306">
        <v>4.2240000000000002</v>
      </c>
      <c r="L306">
        <v>4.2240000000000002</v>
      </c>
      <c r="M306" t="s">
        <v>26</v>
      </c>
      <c r="N306" t="s">
        <v>432</v>
      </c>
      <c r="O306" t="s">
        <v>29</v>
      </c>
      <c r="P306" t="s">
        <v>29</v>
      </c>
      <c r="Q306" t="s">
        <v>29</v>
      </c>
      <c r="R306" t="s">
        <v>29</v>
      </c>
      <c r="S306" t="s">
        <v>29</v>
      </c>
      <c r="T306" t="s">
        <v>29</v>
      </c>
      <c r="U306" t="s">
        <v>29</v>
      </c>
      <c r="V306" t="s">
        <v>430</v>
      </c>
      <c r="W306" t="s">
        <v>431</v>
      </c>
    </row>
    <row r="307" spans="1:23">
      <c r="A307">
        <v>306</v>
      </c>
      <c r="B307" t="s">
        <v>425</v>
      </c>
      <c r="C307" t="s">
        <v>426</v>
      </c>
      <c r="D307">
        <v>14</v>
      </c>
      <c r="E307" t="s">
        <v>434</v>
      </c>
      <c r="F307" t="s">
        <v>154</v>
      </c>
      <c r="G307" s="1" t="s">
        <v>435</v>
      </c>
      <c r="H307" t="s">
        <v>436</v>
      </c>
      <c r="I307" t="s">
        <v>435</v>
      </c>
      <c r="J307" t="s">
        <v>436</v>
      </c>
      <c r="K307">
        <v>0.79200000000000004</v>
      </c>
      <c r="L307">
        <v>0.79200000000000004</v>
      </c>
      <c r="M307" t="s">
        <v>26</v>
      </c>
      <c r="N307" t="s">
        <v>433</v>
      </c>
      <c r="O307" t="s">
        <v>29</v>
      </c>
      <c r="P307" t="s">
        <v>29</v>
      </c>
      <c r="Q307" t="s">
        <v>29</v>
      </c>
      <c r="R307" t="s">
        <v>29</v>
      </c>
      <c r="S307" t="s">
        <v>29</v>
      </c>
      <c r="T307" t="s">
        <v>29</v>
      </c>
      <c r="U307" t="s">
        <v>29</v>
      </c>
      <c r="V307" t="s">
        <v>430</v>
      </c>
      <c r="W307" t="s">
        <v>431</v>
      </c>
    </row>
    <row r="308" spans="1:23">
      <c r="A308">
        <v>307</v>
      </c>
      <c r="B308" t="s">
        <v>425</v>
      </c>
      <c r="C308" t="s">
        <v>426</v>
      </c>
      <c r="D308">
        <v>14</v>
      </c>
      <c r="E308" t="s">
        <v>434</v>
      </c>
      <c r="F308" t="s">
        <v>154</v>
      </c>
      <c r="G308" s="1" t="s">
        <v>435</v>
      </c>
      <c r="H308" t="s">
        <v>436</v>
      </c>
      <c r="I308" t="s">
        <v>435</v>
      </c>
      <c r="J308" t="s">
        <v>436</v>
      </c>
      <c r="K308">
        <v>0.26400000000000001</v>
      </c>
      <c r="L308">
        <v>0.26400000000000001</v>
      </c>
      <c r="M308" t="s">
        <v>26</v>
      </c>
      <c r="N308" t="s">
        <v>74</v>
      </c>
      <c r="O308" t="s">
        <v>29</v>
      </c>
      <c r="P308" t="s">
        <v>29</v>
      </c>
      <c r="Q308" t="s">
        <v>29</v>
      </c>
      <c r="R308" t="s">
        <v>29</v>
      </c>
      <c r="S308" t="s">
        <v>29</v>
      </c>
      <c r="T308" t="s">
        <v>29</v>
      </c>
      <c r="U308" t="s">
        <v>29</v>
      </c>
      <c r="V308" t="s">
        <v>430</v>
      </c>
      <c r="W308" t="s">
        <v>431</v>
      </c>
    </row>
    <row r="309" spans="1:23">
      <c r="A309">
        <v>308</v>
      </c>
      <c r="B309" t="s">
        <v>425</v>
      </c>
      <c r="C309" t="s">
        <v>426</v>
      </c>
      <c r="D309">
        <v>14</v>
      </c>
      <c r="E309" t="s">
        <v>434</v>
      </c>
      <c r="F309" t="s">
        <v>154</v>
      </c>
      <c r="G309" s="1" t="s">
        <v>435</v>
      </c>
      <c r="H309" t="s">
        <v>436</v>
      </c>
      <c r="I309" t="s">
        <v>435</v>
      </c>
      <c r="J309" t="s">
        <v>436</v>
      </c>
      <c r="K309">
        <v>0.39600000000000002</v>
      </c>
      <c r="L309">
        <v>0.39600000000000002</v>
      </c>
      <c r="M309" t="s">
        <v>26</v>
      </c>
      <c r="N309" t="s">
        <v>28</v>
      </c>
      <c r="O309" t="s">
        <v>29</v>
      </c>
      <c r="P309" t="s">
        <v>29</v>
      </c>
      <c r="Q309" t="s">
        <v>29</v>
      </c>
      <c r="R309" t="s">
        <v>29</v>
      </c>
      <c r="S309" t="s">
        <v>29</v>
      </c>
      <c r="T309" t="s">
        <v>29</v>
      </c>
      <c r="U309" t="s">
        <v>29</v>
      </c>
      <c r="V309" t="s">
        <v>430</v>
      </c>
      <c r="W309" t="s">
        <v>431</v>
      </c>
    </row>
    <row r="310" spans="1:23">
      <c r="A310">
        <v>309</v>
      </c>
      <c r="B310" t="s">
        <v>425</v>
      </c>
      <c r="C310" t="s">
        <v>426</v>
      </c>
      <c r="D310">
        <v>14</v>
      </c>
      <c r="E310" t="s">
        <v>437</v>
      </c>
      <c r="F310" t="s">
        <v>438</v>
      </c>
      <c r="G310" s="1" t="s">
        <v>439</v>
      </c>
      <c r="H310" t="s">
        <v>440</v>
      </c>
      <c r="I310" t="s">
        <v>8498</v>
      </c>
      <c r="J310" t="s">
        <v>2147</v>
      </c>
      <c r="K310">
        <v>2.85</v>
      </c>
      <c r="L310">
        <v>2.85</v>
      </c>
      <c r="M310" t="s">
        <v>26</v>
      </c>
      <c r="N310" t="s">
        <v>27</v>
      </c>
      <c r="O310" t="s">
        <v>29</v>
      </c>
      <c r="P310" t="s">
        <v>29</v>
      </c>
      <c r="Q310" t="s">
        <v>29</v>
      </c>
      <c r="R310" t="s">
        <v>29</v>
      </c>
      <c r="S310" t="s">
        <v>29</v>
      </c>
      <c r="T310" t="s">
        <v>29</v>
      </c>
      <c r="U310" t="s">
        <v>29</v>
      </c>
      <c r="V310" t="s">
        <v>430</v>
      </c>
      <c r="W310" t="s">
        <v>431</v>
      </c>
    </row>
    <row r="311" spans="1:23">
      <c r="A311">
        <v>310</v>
      </c>
      <c r="B311" t="s">
        <v>425</v>
      </c>
      <c r="C311" t="s">
        <v>426</v>
      </c>
      <c r="D311">
        <v>14</v>
      </c>
      <c r="E311" t="s">
        <v>437</v>
      </c>
      <c r="F311" t="s">
        <v>438</v>
      </c>
      <c r="G311" s="1" t="s">
        <v>439</v>
      </c>
      <c r="H311" t="s">
        <v>440</v>
      </c>
      <c r="I311" t="s">
        <v>8498</v>
      </c>
      <c r="J311" t="s">
        <v>2147</v>
      </c>
      <c r="K311">
        <v>2.6219999999999999</v>
      </c>
      <c r="L311">
        <v>2.6219999999999999</v>
      </c>
      <c r="M311" t="s">
        <v>26</v>
      </c>
      <c r="N311" t="s">
        <v>219</v>
      </c>
      <c r="O311" t="s">
        <v>29</v>
      </c>
      <c r="P311" t="s">
        <v>29</v>
      </c>
      <c r="Q311" t="s">
        <v>29</v>
      </c>
      <c r="R311" t="s">
        <v>29</v>
      </c>
      <c r="S311" t="s">
        <v>29</v>
      </c>
      <c r="T311" t="s">
        <v>29</v>
      </c>
      <c r="U311" t="s">
        <v>29</v>
      </c>
      <c r="V311" t="s">
        <v>430</v>
      </c>
      <c r="W311" t="s">
        <v>431</v>
      </c>
    </row>
    <row r="312" spans="1:23">
      <c r="A312">
        <v>311</v>
      </c>
      <c r="B312" t="s">
        <v>425</v>
      </c>
      <c r="C312" t="s">
        <v>426</v>
      </c>
      <c r="D312">
        <v>14</v>
      </c>
      <c r="E312" t="s">
        <v>437</v>
      </c>
      <c r="F312" t="s">
        <v>438</v>
      </c>
      <c r="G312" s="1" t="s">
        <v>439</v>
      </c>
      <c r="H312" t="s">
        <v>440</v>
      </c>
      <c r="I312" t="s">
        <v>8498</v>
      </c>
      <c r="J312" t="s">
        <v>2147</v>
      </c>
      <c r="K312">
        <v>5.7</v>
      </c>
      <c r="L312">
        <v>5.7</v>
      </c>
      <c r="M312" t="s">
        <v>26</v>
      </c>
      <c r="N312" t="s">
        <v>432</v>
      </c>
      <c r="O312" t="s">
        <v>29</v>
      </c>
      <c r="P312" t="s">
        <v>29</v>
      </c>
      <c r="Q312" t="s">
        <v>29</v>
      </c>
      <c r="R312" t="s">
        <v>29</v>
      </c>
      <c r="S312" t="s">
        <v>29</v>
      </c>
      <c r="T312" t="s">
        <v>29</v>
      </c>
      <c r="U312" t="s">
        <v>29</v>
      </c>
      <c r="V312" t="s">
        <v>430</v>
      </c>
      <c r="W312" t="s">
        <v>431</v>
      </c>
    </row>
    <row r="313" spans="1:23">
      <c r="A313">
        <v>312</v>
      </c>
      <c r="B313" t="s">
        <v>425</v>
      </c>
      <c r="C313" t="s">
        <v>426</v>
      </c>
      <c r="D313">
        <v>14</v>
      </c>
      <c r="E313" t="s">
        <v>441</v>
      </c>
      <c r="F313" t="s">
        <v>93</v>
      </c>
      <c r="G313" s="1" t="s">
        <v>29</v>
      </c>
      <c r="H313" t="s">
        <v>29</v>
      </c>
      <c r="I313" t="s">
        <v>29</v>
      </c>
      <c r="J313" t="s">
        <v>29</v>
      </c>
      <c r="K313">
        <v>5.13</v>
      </c>
      <c r="L313">
        <v>5.13</v>
      </c>
      <c r="M313" t="s">
        <v>26</v>
      </c>
      <c r="N313" t="s">
        <v>27</v>
      </c>
      <c r="O313" t="s">
        <v>29</v>
      </c>
      <c r="P313" t="s">
        <v>29</v>
      </c>
      <c r="Q313" t="s">
        <v>29</v>
      </c>
      <c r="R313" t="s">
        <v>29</v>
      </c>
      <c r="S313" t="s">
        <v>29</v>
      </c>
      <c r="T313" t="s">
        <v>29</v>
      </c>
      <c r="U313" t="s">
        <v>29</v>
      </c>
      <c r="V313" t="s">
        <v>430</v>
      </c>
      <c r="W313" t="s">
        <v>431</v>
      </c>
    </row>
    <row r="314" spans="1:23">
      <c r="A314">
        <v>313</v>
      </c>
      <c r="B314" t="s">
        <v>425</v>
      </c>
      <c r="C314" t="s">
        <v>426</v>
      </c>
      <c r="D314">
        <v>14</v>
      </c>
      <c r="E314" t="s">
        <v>441</v>
      </c>
      <c r="F314" t="s">
        <v>93</v>
      </c>
      <c r="G314" s="1" t="s">
        <v>29</v>
      </c>
      <c r="H314" t="s">
        <v>29</v>
      </c>
      <c r="I314" t="s">
        <v>29</v>
      </c>
      <c r="J314" t="s">
        <v>29</v>
      </c>
      <c r="K314">
        <v>2.25</v>
      </c>
      <c r="L314">
        <v>2.25</v>
      </c>
      <c r="M314" t="s">
        <v>26</v>
      </c>
      <c r="N314" t="s">
        <v>219</v>
      </c>
      <c r="O314" t="s">
        <v>29</v>
      </c>
      <c r="P314" t="s">
        <v>29</v>
      </c>
      <c r="Q314" t="s">
        <v>29</v>
      </c>
      <c r="R314" t="s">
        <v>29</v>
      </c>
      <c r="S314" t="s">
        <v>29</v>
      </c>
      <c r="T314" t="s">
        <v>29</v>
      </c>
      <c r="U314" t="s">
        <v>29</v>
      </c>
      <c r="V314" t="s">
        <v>430</v>
      </c>
      <c r="W314" t="s">
        <v>431</v>
      </c>
    </row>
    <row r="315" spans="1:23">
      <c r="A315">
        <v>314</v>
      </c>
      <c r="B315" t="s">
        <v>425</v>
      </c>
      <c r="C315" t="s">
        <v>426</v>
      </c>
      <c r="D315">
        <v>14</v>
      </c>
      <c r="E315" t="s">
        <v>441</v>
      </c>
      <c r="F315" t="s">
        <v>93</v>
      </c>
      <c r="G315" s="1" t="s">
        <v>29</v>
      </c>
      <c r="H315" t="s">
        <v>29</v>
      </c>
      <c r="I315" t="s">
        <v>29</v>
      </c>
      <c r="J315" t="s">
        <v>29</v>
      </c>
      <c r="K315">
        <v>0.81</v>
      </c>
      <c r="L315">
        <v>0.81</v>
      </c>
      <c r="M315" t="s">
        <v>26</v>
      </c>
      <c r="N315" t="s">
        <v>432</v>
      </c>
      <c r="O315" t="s">
        <v>29</v>
      </c>
      <c r="P315" t="s">
        <v>29</v>
      </c>
      <c r="Q315" t="s">
        <v>29</v>
      </c>
      <c r="R315" t="s">
        <v>29</v>
      </c>
      <c r="S315" t="s">
        <v>29</v>
      </c>
      <c r="T315" t="s">
        <v>29</v>
      </c>
      <c r="U315" t="s">
        <v>29</v>
      </c>
      <c r="V315" t="s">
        <v>430</v>
      </c>
      <c r="W315" t="s">
        <v>431</v>
      </c>
    </row>
    <row r="316" spans="1:23">
      <c r="A316">
        <v>315</v>
      </c>
      <c r="B316" t="s">
        <v>425</v>
      </c>
      <c r="C316" t="s">
        <v>426</v>
      </c>
      <c r="D316">
        <v>14</v>
      </c>
      <c r="E316" t="s">
        <v>441</v>
      </c>
      <c r="F316" t="s">
        <v>93</v>
      </c>
      <c r="G316" s="1" t="s">
        <v>29</v>
      </c>
      <c r="H316" t="s">
        <v>29</v>
      </c>
      <c r="I316" t="s">
        <v>29</v>
      </c>
      <c r="J316" t="s">
        <v>29</v>
      </c>
      <c r="K316">
        <v>0.09</v>
      </c>
      <c r="L316">
        <v>0.09</v>
      </c>
      <c r="M316" t="s">
        <v>26</v>
      </c>
      <c r="N316" t="s">
        <v>433</v>
      </c>
      <c r="O316" t="s">
        <v>29</v>
      </c>
      <c r="P316" t="s">
        <v>29</v>
      </c>
      <c r="Q316" t="s">
        <v>29</v>
      </c>
      <c r="R316" t="s">
        <v>29</v>
      </c>
      <c r="S316" t="s">
        <v>29</v>
      </c>
      <c r="T316" t="s">
        <v>29</v>
      </c>
      <c r="U316" t="s">
        <v>29</v>
      </c>
      <c r="V316" t="s">
        <v>430</v>
      </c>
      <c r="W316" t="s">
        <v>431</v>
      </c>
    </row>
    <row r="317" spans="1:23">
      <c r="A317">
        <v>316</v>
      </c>
      <c r="B317" t="s">
        <v>425</v>
      </c>
      <c r="C317" t="s">
        <v>426</v>
      </c>
      <c r="D317">
        <v>14</v>
      </c>
      <c r="E317" t="s">
        <v>441</v>
      </c>
      <c r="F317" t="s">
        <v>93</v>
      </c>
      <c r="G317" s="1" t="s">
        <v>29</v>
      </c>
      <c r="H317" t="s">
        <v>29</v>
      </c>
      <c r="I317" t="s">
        <v>29</v>
      </c>
      <c r="J317" t="s">
        <v>29</v>
      </c>
      <c r="K317">
        <v>0.45</v>
      </c>
      <c r="L317">
        <v>0.45</v>
      </c>
      <c r="M317" t="s">
        <v>26</v>
      </c>
      <c r="N317" t="s">
        <v>63</v>
      </c>
      <c r="O317" t="s">
        <v>29</v>
      </c>
      <c r="P317" t="s">
        <v>29</v>
      </c>
      <c r="Q317" t="s">
        <v>29</v>
      </c>
      <c r="R317" t="s">
        <v>29</v>
      </c>
      <c r="S317" t="s">
        <v>29</v>
      </c>
      <c r="T317" t="s">
        <v>29</v>
      </c>
      <c r="U317" t="s">
        <v>29</v>
      </c>
      <c r="V317" t="s">
        <v>430</v>
      </c>
      <c r="W317" t="s">
        <v>431</v>
      </c>
    </row>
    <row r="318" spans="1:23">
      <c r="A318">
        <v>317</v>
      </c>
      <c r="B318" t="s">
        <v>425</v>
      </c>
      <c r="C318" t="s">
        <v>426</v>
      </c>
      <c r="D318">
        <v>14</v>
      </c>
      <c r="E318" t="s">
        <v>441</v>
      </c>
      <c r="F318" t="s">
        <v>93</v>
      </c>
      <c r="G318" s="1" t="s">
        <v>29</v>
      </c>
      <c r="H318" t="s">
        <v>29</v>
      </c>
      <c r="I318" t="s">
        <v>29</v>
      </c>
      <c r="J318" t="s">
        <v>29</v>
      </c>
      <c r="K318">
        <v>0.27</v>
      </c>
      <c r="L318">
        <v>0.27</v>
      </c>
      <c r="M318" t="s">
        <v>26</v>
      </c>
      <c r="N318" t="s">
        <v>74</v>
      </c>
      <c r="O318" t="s">
        <v>29</v>
      </c>
      <c r="P318" t="s">
        <v>29</v>
      </c>
      <c r="Q318" t="s">
        <v>29</v>
      </c>
      <c r="R318" t="s">
        <v>29</v>
      </c>
      <c r="S318" t="s">
        <v>29</v>
      </c>
      <c r="T318" t="s">
        <v>29</v>
      </c>
      <c r="U318" t="s">
        <v>29</v>
      </c>
      <c r="V318" t="s">
        <v>430</v>
      </c>
      <c r="W318" t="s">
        <v>431</v>
      </c>
    </row>
    <row r="319" spans="1:23">
      <c r="A319">
        <v>318</v>
      </c>
      <c r="B319" t="s">
        <v>425</v>
      </c>
      <c r="C319" t="s">
        <v>426</v>
      </c>
      <c r="D319">
        <v>14</v>
      </c>
      <c r="E319" t="s">
        <v>441</v>
      </c>
      <c r="F319" t="s">
        <v>93</v>
      </c>
      <c r="G319" s="1" t="s">
        <v>29</v>
      </c>
      <c r="H319" t="s">
        <v>29</v>
      </c>
      <c r="I319" t="s">
        <v>29</v>
      </c>
      <c r="J319" t="s">
        <v>29</v>
      </c>
      <c r="K319">
        <v>0.09</v>
      </c>
      <c r="L319">
        <v>0.09</v>
      </c>
      <c r="M319" t="s">
        <v>26</v>
      </c>
      <c r="N319" t="s">
        <v>28</v>
      </c>
      <c r="O319" t="s">
        <v>29</v>
      </c>
      <c r="P319" t="s">
        <v>29</v>
      </c>
      <c r="Q319" t="s">
        <v>29</v>
      </c>
      <c r="R319" t="s">
        <v>29</v>
      </c>
      <c r="S319" t="s">
        <v>29</v>
      </c>
      <c r="T319" t="s">
        <v>29</v>
      </c>
      <c r="U319" t="s">
        <v>29</v>
      </c>
      <c r="V319" t="s">
        <v>430</v>
      </c>
      <c r="W319" t="s">
        <v>431</v>
      </c>
    </row>
    <row r="320" spans="1:23">
      <c r="A320">
        <v>319</v>
      </c>
      <c r="B320" t="s">
        <v>425</v>
      </c>
      <c r="C320" t="s">
        <v>426</v>
      </c>
      <c r="D320">
        <v>14</v>
      </c>
      <c r="E320" t="s">
        <v>442</v>
      </c>
      <c r="F320" t="s">
        <v>443</v>
      </c>
      <c r="G320" s="1" t="s">
        <v>444</v>
      </c>
      <c r="H320" t="s">
        <v>445</v>
      </c>
      <c r="I320" t="s">
        <v>444</v>
      </c>
      <c r="J320" t="s">
        <v>445</v>
      </c>
      <c r="K320">
        <v>6.1740000000000004</v>
      </c>
      <c r="L320">
        <v>6.1740000000000004</v>
      </c>
      <c r="M320" t="s">
        <v>26</v>
      </c>
      <c r="N320" t="s">
        <v>27</v>
      </c>
      <c r="O320" t="s">
        <v>29</v>
      </c>
      <c r="P320" t="s">
        <v>29</v>
      </c>
      <c r="Q320" t="s">
        <v>29</v>
      </c>
      <c r="R320" t="s">
        <v>29</v>
      </c>
      <c r="S320" t="s">
        <v>29</v>
      </c>
      <c r="T320" t="s">
        <v>29</v>
      </c>
      <c r="U320" t="s">
        <v>29</v>
      </c>
      <c r="V320" t="s">
        <v>430</v>
      </c>
      <c r="W320" t="s">
        <v>431</v>
      </c>
    </row>
    <row r="321" spans="1:23">
      <c r="A321">
        <v>320</v>
      </c>
      <c r="B321" t="s">
        <v>425</v>
      </c>
      <c r="C321" t="s">
        <v>426</v>
      </c>
      <c r="D321">
        <v>14</v>
      </c>
      <c r="E321" t="s">
        <v>442</v>
      </c>
      <c r="F321" t="s">
        <v>443</v>
      </c>
      <c r="G321" s="1" t="s">
        <v>444</v>
      </c>
      <c r="H321" t="s">
        <v>445</v>
      </c>
      <c r="I321" t="s">
        <v>444</v>
      </c>
      <c r="J321" t="s">
        <v>445</v>
      </c>
      <c r="K321">
        <v>6.3E-2</v>
      </c>
      <c r="L321">
        <v>6.3E-2</v>
      </c>
      <c r="M321" t="s">
        <v>26</v>
      </c>
      <c r="N321" t="s">
        <v>219</v>
      </c>
      <c r="O321" t="s">
        <v>29</v>
      </c>
      <c r="P321" t="s">
        <v>29</v>
      </c>
      <c r="Q321" t="s">
        <v>29</v>
      </c>
      <c r="R321" t="s">
        <v>29</v>
      </c>
      <c r="S321" t="s">
        <v>29</v>
      </c>
      <c r="T321" t="s">
        <v>29</v>
      </c>
      <c r="U321" t="s">
        <v>29</v>
      </c>
      <c r="V321" t="s">
        <v>430</v>
      </c>
      <c r="W321" t="s">
        <v>431</v>
      </c>
    </row>
    <row r="322" spans="1:23">
      <c r="A322">
        <v>321</v>
      </c>
      <c r="B322" t="s">
        <v>425</v>
      </c>
      <c r="C322" t="s">
        <v>426</v>
      </c>
      <c r="D322">
        <v>14</v>
      </c>
      <c r="E322" t="s">
        <v>442</v>
      </c>
      <c r="F322" t="s">
        <v>443</v>
      </c>
      <c r="G322" s="1" t="s">
        <v>444</v>
      </c>
      <c r="H322" t="s">
        <v>445</v>
      </c>
      <c r="I322" t="s">
        <v>444</v>
      </c>
      <c r="J322" t="s">
        <v>445</v>
      </c>
      <c r="K322">
        <v>6.3E-2</v>
      </c>
      <c r="L322">
        <v>6.3E-2</v>
      </c>
      <c r="M322" t="s">
        <v>26</v>
      </c>
      <c r="N322" t="s">
        <v>432</v>
      </c>
      <c r="O322" t="s">
        <v>29</v>
      </c>
      <c r="P322" t="s">
        <v>29</v>
      </c>
      <c r="Q322" t="s">
        <v>29</v>
      </c>
      <c r="R322" t="s">
        <v>29</v>
      </c>
      <c r="S322" t="s">
        <v>29</v>
      </c>
      <c r="T322" t="s">
        <v>29</v>
      </c>
      <c r="U322" t="s">
        <v>29</v>
      </c>
      <c r="V322" t="s">
        <v>430</v>
      </c>
      <c r="W322" t="s">
        <v>431</v>
      </c>
    </row>
    <row r="323" spans="1:23">
      <c r="A323">
        <v>322</v>
      </c>
      <c r="B323" t="s">
        <v>425</v>
      </c>
      <c r="C323" t="s">
        <v>426</v>
      </c>
      <c r="D323">
        <v>14</v>
      </c>
      <c r="E323" t="s">
        <v>442</v>
      </c>
      <c r="F323" t="s">
        <v>443</v>
      </c>
      <c r="G323" s="1" t="s">
        <v>444</v>
      </c>
      <c r="H323" t="s">
        <v>445</v>
      </c>
      <c r="I323" t="s">
        <v>444</v>
      </c>
      <c r="J323" t="s">
        <v>445</v>
      </c>
      <c r="K323">
        <v>6.3E-2</v>
      </c>
      <c r="L323">
        <v>6.3E-2</v>
      </c>
      <c r="M323" t="s">
        <v>26</v>
      </c>
      <c r="N323" t="s">
        <v>74</v>
      </c>
      <c r="O323" t="s">
        <v>29</v>
      </c>
      <c r="P323" t="s">
        <v>29</v>
      </c>
      <c r="Q323" t="s">
        <v>29</v>
      </c>
      <c r="R323" t="s">
        <v>29</v>
      </c>
      <c r="S323" t="s">
        <v>29</v>
      </c>
      <c r="T323" t="s">
        <v>29</v>
      </c>
      <c r="U323" t="s">
        <v>29</v>
      </c>
      <c r="V323" t="s">
        <v>430</v>
      </c>
      <c r="W323" t="s">
        <v>431</v>
      </c>
    </row>
    <row r="324" spans="1:23">
      <c r="A324">
        <v>323</v>
      </c>
      <c r="B324" t="s">
        <v>425</v>
      </c>
      <c r="C324" t="s">
        <v>426</v>
      </c>
      <c r="D324">
        <v>14</v>
      </c>
      <c r="E324" t="s">
        <v>446</v>
      </c>
      <c r="F324" t="s">
        <v>185</v>
      </c>
      <c r="G324" s="1" t="s">
        <v>186</v>
      </c>
      <c r="H324" t="s">
        <v>447</v>
      </c>
      <c r="I324" t="s">
        <v>186</v>
      </c>
      <c r="J324" t="s">
        <v>8813</v>
      </c>
      <c r="K324">
        <v>0.96899999999999997</v>
      </c>
      <c r="L324">
        <v>0.96899999999999997</v>
      </c>
      <c r="M324" t="s">
        <v>26</v>
      </c>
      <c r="N324" t="s">
        <v>27</v>
      </c>
      <c r="O324" t="s">
        <v>29</v>
      </c>
      <c r="P324" t="s">
        <v>29</v>
      </c>
      <c r="Q324" t="s">
        <v>29</v>
      </c>
      <c r="R324" t="s">
        <v>29</v>
      </c>
      <c r="S324" t="s">
        <v>29</v>
      </c>
      <c r="T324" t="s">
        <v>29</v>
      </c>
      <c r="U324" t="s">
        <v>29</v>
      </c>
      <c r="V324" t="s">
        <v>430</v>
      </c>
      <c r="W324" t="s">
        <v>431</v>
      </c>
    </row>
    <row r="325" spans="1:23">
      <c r="A325">
        <v>324</v>
      </c>
      <c r="B325" t="s">
        <v>425</v>
      </c>
      <c r="C325" t="s">
        <v>426</v>
      </c>
      <c r="D325">
        <v>14</v>
      </c>
      <c r="E325" t="s">
        <v>446</v>
      </c>
      <c r="F325" t="s">
        <v>185</v>
      </c>
      <c r="G325" s="1" t="s">
        <v>186</v>
      </c>
      <c r="H325" t="s">
        <v>447</v>
      </c>
      <c r="I325" t="s">
        <v>186</v>
      </c>
      <c r="J325" t="s">
        <v>8813</v>
      </c>
      <c r="K325">
        <v>1.482</v>
      </c>
      <c r="L325">
        <v>1.482</v>
      </c>
      <c r="M325" t="s">
        <v>26</v>
      </c>
      <c r="N325" t="s">
        <v>219</v>
      </c>
      <c r="O325" t="s">
        <v>29</v>
      </c>
      <c r="P325" t="s">
        <v>29</v>
      </c>
      <c r="Q325" t="s">
        <v>29</v>
      </c>
      <c r="R325" t="s">
        <v>29</v>
      </c>
      <c r="S325" t="s">
        <v>29</v>
      </c>
      <c r="T325" t="s">
        <v>29</v>
      </c>
      <c r="U325" t="s">
        <v>29</v>
      </c>
      <c r="V325" t="s">
        <v>430</v>
      </c>
      <c r="W325" t="s">
        <v>431</v>
      </c>
    </row>
    <row r="326" spans="1:23">
      <c r="A326">
        <v>325</v>
      </c>
      <c r="B326" t="s">
        <v>425</v>
      </c>
      <c r="C326" t="s">
        <v>426</v>
      </c>
      <c r="D326">
        <v>14</v>
      </c>
      <c r="E326" t="s">
        <v>446</v>
      </c>
      <c r="F326" t="s">
        <v>185</v>
      </c>
      <c r="G326" s="1" t="s">
        <v>186</v>
      </c>
      <c r="H326" t="s">
        <v>447</v>
      </c>
      <c r="I326" t="s">
        <v>186</v>
      </c>
      <c r="J326" t="s">
        <v>8813</v>
      </c>
      <c r="K326">
        <v>0.114</v>
      </c>
      <c r="L326">
        <v>0.114</v>
      </c>
      <c r="M326" t="s">
        <v>26</v>
      </c>
      <c r="N326" t="s">
        <v>432</v>
      </c>
      <c r="O326" t="s">
        <v>29</v>
      </c>
      <c r="P326" t="s">
        <v>29</v>
      </c>
      <c r="Q326" t="s">
        <v>29</v>
      </c>
      <c r="R326" t="s">
        <v>29</v>
      </c>
      <c r="S326" t="s">
        <v>29</v>
      </c>
      <c r="T326" t="s">
        <v>29</v>
      </c>
      <c r="U326" t="s">
        <v>29</v>
      </c>
      <c r="V326" t="s">
        <v>430</v>
      </c>
      <c r="W326" t="s">
        <v>431</v>
      </c>
    </row>
    <row r="327" spans="1:23">
      <c r="A327">
        <v>326</v>
      </c>
      <c r="B327" t="s">
        <v>425</v>
      </c>
      <c r="C327" t="s">
        <v>426</v>
      </c>
      <c r="D327">
        <v>14</v>
      </c>
      <c r="E327" t="s">
        <v>446</v>
      </c>
      <c r="F327" t="s">
        <v>185</v>
      </c>
      <c r="G327" s="1" t="s">
        <v>186</v>
      </c>
      <c r="H327" t="s">
        <v>447</v>
      </c>
      <c r="I327" t="s">
        <v>186</v>
      </c>
      <c r="J327" t="s">
        <v>8813</v>
      </c>
      <c r="K327">
        <v>2.907</v>
      </c>
      <c r="L327">
        <v>2.907</v>
      </c>
      <c r="M327" t="s">
        <v>26</v>
      </c>
      <c r="N327" t="s">
        <v>74</v>
      </c>
      <c r="O327" t="s">
        <v>29</v>
      </c>
      <c r="P327" t="s">
        <v>29</v>
      </c>
      <c r="Q327" t="s">
        <v>29</v>
      </c>
      <c r="R327" t="s">
        <v>29</v>
      </c>
      <c r="S327" t="s">
        <v>29</v>
      </c>
      <c r="T327" t="s">
        <v>29</v>
      </c>
      <c r="U327" t="s">
        <v>29</v>
      </c>
      <c r="V327" t="s">
        <v>430</v>
      </c>
      <c r="W327" t="s">
        <v>431</v>
      </c>
    </row>
    <row r="328" spans="1:23">
      <c r="A328">
        <v>327</v>
      </c>
      <c r="B328" t="s">
        <v>425</v>
      </c>
      <c r="C328" t="s">
        <v>426</v>
      </c>
      <c r="D328">
        <v>14</v>
      </c>
      <c r="E328" t="s">
        <v>446</v>
      </c>
      <c r="F328" t="s">
        <v>185</v>
      </c>
      <c r="G328" s="1" t="s">
        <v>186</v>
      </c>
      <c r="H328" t="s">
        <v>447</v>
      </c>
      <c r="I328" t="s">
        <v>186</v>
      </c>
      <c r="J328" t="s">
        <v>8813</v>
      </c>
      <c r="K328">
        <v>0.28499999999999998</v>
      </c>
      <c r="L328">
        <v>0.28499999999999998</v>
      </c>
      <c r="M328" t="s">
        <v>26</v>
      </c>
      <c r="N328" t="s">
        <v>28</v>
      </c>
      <c r="O328" t="s">
        <v>29</v>
      </c>
      <c r="P328" t="s">
        <v>29</v>
      </c>
      <c r="Q328" t="s">
        <v>29</v>
      </c>
      <c r="R328" t="s">
        <v>29</v>
      </c>
      <c r="S328" t="s">
        <v>29</v>
      </c>
      <c r="T328" t="s">
        <v>29</v>
      </c>
      <c r="U328" t="s">
        <v>29</v>
      </c>
      <c r="V328" t="s">
        <v>430</v>
      </c>
      <c r="W328" t="s">
        <v>431</v>
      </c>
    </row>
    <row r="329" spans="1:23">
      <c r="A329">
        <v>328</v>
      </c>
      <c r="B329" t="s">
        <v>425</v>
      </c>
      <c r="C329" t="s">
        <v>426</v>
      </c>
      <c r="D329">
        <v>14</v>
      </c>
      <c r="E329" t="s">
        <v>448</v>
      </c>
      <c r="F329" t="s">
        <v>154</v>
      </c>
      <c r="G329" s="1" t="s">
        <v>449</v>
      </c>
      <c r="H329" t="s">
        <v>450</v>
      </c>
      <c r="I329" t="s">
        <v>449</v>
      </c>
      <c r="J329" t="s">
        <v>450</v>
      </c>
      <c r="K329">
        <v>0.24</v>
      </c>
      <c r="L329">
        <v>0.24</v>
      </c>
      <c r="M329" t="s">
        <v>26</v>
      </c>
      <c r="N329" t="s">
        <v>27</v>
      </c>
      <c r="O329" t="s">
        <v>29</v>
      </c>
      <c r="P329" t="s">
        <v>29</v>
      </c>
      <c r="Q329" t="s">
        <v>29</v>
      </c>
      <c r="R329" t="s">
        <v>29</v>
      </c>
      <c r="S329" t="s">
        <v>29</v>
      </c>
      <c r="T329" t="s">
        <v>29</v>
      </c>
      <c r="U329" t="s">
        <v>29</v>
      </c>
      <c r="V329" t="s">
        <v>430</v>
      </c>
      <c r="W329" t="s">
        <v>431</v>
      </c>
    </row>
    <row r="330" spans="1:23">
      <c r="A330">
        <v>329</v>
      </c>
      <c r="B330" t="s">
        <v>425</v>
      </c>
      <c r="C330" t="s">
        <v>426</v>
      </c>
      <c r="D330">
        <v>14</v>
      </c>
      <c r="E330" t="s">
        <v>448</v>
      </c>
      <c r="F330" t="s">
        <v>154</v>
      </c>
      <c r="G330" s="1" t="s">
        <v>449</v>
      </c>
      <c r="H330" t="s">
        <v>450</v>
      </c>
      <c r="I330" t="s">
        <v>449</v>
      </c>
      <c r="J330" t="s">
        <v>450</v>
      </c>
      <c r="K330">
        <v>1.04</v>
      </c>
      <c r="L330">
        <v>1.04</v>
      </c>
      <c r="M330" t="s">
        <v>26</v>
      </c>
      <c r="N330" t="s">
        <v>219</v>
      </c>
      <c r="O330" t="s">
        <v>29</v>
      </c>
      <c r="P330" t="s">
        <v>29</v>
      </c>
      <c r="Q330" t="s">
        <v>29</v>
      </c>
      <c r="R330" t="s">
        <v>29</v>
      </c>
      <c r="S330" t="s">
        <v>29</v>
      </c>
      <c r="T330" t="s">
        <v>29</v>
      </c>
      <c r="U330" t="s">
        <v>29</v>
      </c>
      <c r="V330" t="s">
        <v>430</v>
      </c>
      <c r="W330" t="s">
        <v>431</v>
      </c>
    </row>
    <row r="331" spans="1:23">
      <c r="A331">
        <v>330</v>
      </c>
      <c r="B331" t="s">
        <v>425</v>
      </c>
      <c r="C331" t="s">
        <v>426</v>
      </c>
      <c r="D331">
        <v>14</v>
      </c>
      <c r="E331" t="s">
        <v>448</v>
      </c>
      <c r="F331" t="s">
        <v>154</v>
      </c>
      <c r="G331" s="1" t="s">
        <v>449</v>
      </c>
      <c r="H331" t="s">
        <v>450</v>
      </c>
      <c r="I331" t="s">
        <v>449</v>
      </c>
      <c r="J331" t="s">
        <v>450</v>
      </c>
      <c r="K331">
        <v>0.8</v>
      </c>
      <c r="L331">
        <v>0.8</v>
      </c>
      <c r="M331" t="s">
        <v>26</v>
      </c>
      <c r="N331" t="s">
        <v>432</v>
      </c>
      <c r="O331" t="s">
        <v>29</v>
      </c>
      <c r="P331" t="s">
        <v>29</v>
      </c>
      <c r="Q331" t="s">
        <v>29</v>
      </c>
      <c r="R331" t="s">
        <v>29</v>
      </c>
      <c r="S331" t="s">
        <v>29</v>
      </c>
      <c r="T331" t="s">
        <v>29</v>
      </c>
      <c r="U331" t="s">
        <v>29</v>
      </c>
      <c r="V331" t="s">
        <v>430</v>
      </c>
      <c r="W331" t="s">
        <v>431</v>
      </c>
    </row>
    <row r="332" spans="1:23">
      <c r="A332">
        <v>331</v>
      </c>
      <c r="B332" t="s">
        <v>425</v>
      </c>
      <c r="C332" t="s">
        <v>426</v>
      </c>
      <c r="D332">
        <v>14</v>
      </c>
      <c r="E332" t="s">
        <v>448</v>
      </c>
      <c r="F332" t="s">
        <v>154</v>
      </c>
      <c r="G332" s="1" t="s">
        <v>449</v>
      </c>
      <c r="H332" t="s">
        <v>450</v>
      </c>
      <c r="I332" t="s">
        <v>449</v>
      </c>
      <c r="J332" t="s">
        <v>450</v>
      </c>
      <c r="K332">
        <v>0.44</v>
      </c>
      <c r="L332">
        <v>0.44</v>
      </c>
      <c r="M332" t="s">
        <v>26</v>
      </c>
      <c r="N332" t="s">
        <v>433</v>
      </c>
      <c r="O332" t="s">
        <v>29</v>
      </c>
      <c r="P332" t="s">
        <v>29</v>
      </c>
      <c r="Q332" t="s">
        <v>29</v>
      </c>
      <c r="R332" t="s">
        <v>29</v>
      </c>
      <c r="S332" t="s">
        <v>29</v>
      </c>
      <c r="T332" t="s">
        <v>29</v>
      </c>
      <c r="U332" t="s">
        <v>29</v>
      </c>
      <c r="V332" t="s">
        <v>430</v>
      </c>
      <c r="W332" t="s">
        <v>431</v>
      </c>
    </row>
    <row r="333" spans="1:23">
      <c r="A333">
        <v>332</v>
      </c>
      <c r="B333" t="s">
        <v>425</v>
      </c>
      <c r="C333" t="s">
        <v>426</v>
      </c>
      <c r="D333">
        <v>14</v>
      </c>
      <c r="E333" t="s">
        <v>448</v>
      </c>
      <c r="F333" t="s">
        <v>154</v>
      </c>
      <c r="G333" s="1" t="s">
        <v>449</v>
      </c>
      <c r="H333" t="s">
        <v>450</v>
      </c>
      <c r="I333" t="s">
        <v>449</v>
      </c>
      <c r="J333" t="s">
        <v>450</v>
      </c>
      <c r="K333">
        <v>1.44</v>
      </c>
      <c r="L333">
        <v>1.44</v>
      </c>
      <c r="M333" t="s">
        <v>26</v>
      </c>
      <c r="N333" t="s">
        <v>63</v>
      </c>
      <c r="O333" t="s">
        <v>29</v>
      </c>
      <c r="P333" t="s">
        <v>29</v>
      </c>
      <c r="Q333" t="s">
        <v>29</v>
      </c>
      <c r="R333" t="s">
        <v>29</v>
      </c>
      <c r="S333" t="s">
        <v>29</v>
      </c>
      <c r="T333" t="s">
        <v>29</v>
      </c>
      <c r="U333" t="s">
        <v>29</v>
      </c>
      <c r="V333" t="s">
        <v>430</v>
      </c>
      <c r="W333" t="s">
        <v>431</v>
      </c>
    </row>
    <row r="334" spans="1:23">
      <c r="A334">
        <v>333</v>
      </c>
      <c r="B334" t="s">
        <v>425</v>
      </c>
      <c r="C334" t="s">
        <v>426</v>
      </c>
      <c r="D334">
        <v>14</v>
      </c>
      <c r="E334" t="s">
        <v>448</v>
      </c>
      <c r="F334" t="s">
        <v>154</v>
      </c>
      <c r="G334" s="1" t="s">
        <v>449</v>
      </c>
      <c r="H334" t="s">
        <v>450</v>
      </c>
      <c r="I334" t="s">
        <v>449</v>
      </c>
      <c r="J334" t="s">
        <v>450</v>
      </c>
      <c r="K334">
        <v>0.04</v>
      </c>
      <c r="L334">
        <v>0.04</v>
      </c>
      <c r="M334" t="s">
        <v>26</v>
      </c>
      <c r="N334" t="s">
        <v>74</v>
      </c>
      <c r="O334" t="s">
        <v>29</v>
      </c>
      <c r="P334" t="s">
        <v>29</v>
      </c>
      <c r="Q334" t="s">
        <v>29</v>
      </c>
      <c r="R334" t="s">
        <v>29</v>
      </c>
      <c r="S334" t="s">
        <v>29</v>
      </c>
      <c r="T334" t="s">
        <v>29</v>
      </c>
      <c r="U334" t="s">
        <v>29</v>
      </c>
      <c r="V334" t="s">
        <v>430</v>
      </c>
      <c r="W334" t="s">
        <v>431</v>
      </c>
    </row>
    <row r="335" spans="1:23">
      <c r="A335">
        <v>334</v>
      </c>
      <c r="B335" t="s">
        <v>425</v>
      </c>
      <c r="C335" t="s">
        <v>426</v>
      </c>
      <c r="D335">
        <v>14</v>
      </c>
      <c r="E335" t="s">
        <v>451</v>
      </c>
      <c r="F335" t="s">
        <v>312</v>
      </c>
      <c r="G335" s="1" t="s">
        <v>452</v>
      </c>
      <c r="H335" t="s">
        <v>453</v>
      </c>
      <c r="I335" t="s">
        <v>452</v>
      </c>
      <c r="J335" t="s">
        <v>453</v>
      </c>
      <c r="K335">
        <v>0.152</v>
      </c>
      <c r="L335">
        <v>0.152</v>
      </c>
      <c r="M335" t="s">
        <v>26</v>
      </c>
      <c r="N335" t="s">
        <v>27</v>
      </c>
      <c r="O335" t="s">
        <v>29</v>
      </c>
      <c r="P335" t="s">
        <v>29</v>
      </c>
      <c r="Q335" t="s">
        <v>29</v>
      </c>
      <c r="R335" t="s">
        <v>29</v>
      </c>
      <c r="S335" t="s">
        <v>29</v>
      </c>
      <c r="T335" t="s">
        <v>29</v>
      </c>
      <c r="U335" t="s">
        <v>29</v>
      </c>
      <c r="V335" t="s">
        <v>430</v>
      </c>
      <c r="W335" t="s">
        <v>431</v>
      </c>
    </row>
    <row r="336" spans="1:23">
      <c r="A336">
        <v>335</v>
      </c>
      <c r="B336" t="s">
        <v>425</v>
      </c>
      <c r="C336" t="s">
        <v>426</v>
      </c>
      <c r="D336">
        <v>14</v>
      </c>
      <c r="E336" t="s">
        <v>451</v>
      </c>
      <c r="F336" t="s">
        <v>312</v>
      </c>
      <c r="G336" s="1" t="s">
        <v>452</v>
      </c>
      <c r="H336" t="s">
        <v>453</v>
      </c>
      <c r="I336" t="s">
        <v>452</v>
      </c>
      <c r="J336" t="s">
        <v>453</v>
      </c>
      <c r="K336">
        <v>0.26600000000000001</v>
      </c>
      <c r="L336">
        <v>0.26600000000000001</v>
      </c>
      <c r="M336" t="s">
        <v>26</v>
      </c>
      <c r="N336" t="s">
        <v>219</v>
      </c>
      <c r="O336" t="s">
        <v>29</v>
      </c>
      <c r="P336" t="s">
        <v>29</v>
      </c>
      <c r="Q336" t="s">
        <v>29</v>
      </c>
      <c r="R336" t="s">
        <v>29</v>
      </c>
      <c r="S336" t="s">
        <v>29</v>
      </c>
      <c r="T336" t="s">
        <v>29</v>
      </c>
      <c r="U336" t="s">
        <v>29</v>
      </c>
      <c r="V336" t="s">
        <v>430</v>
      </c>
      <c r="W336" t="s">
        <v>431</v>
      </c>
    </row>
    <row r="337" spans="1:23">
      <c r="A337">
        <v>336</v>
      </c>
      <c r="B337" t="s">
        <v>425</v>
      </c>
      <c r="C337" t="s">
        <v>426</v>
      </c>
      <c r="D337">
        <v>14</v>
      </c>
      <c r="E337" t="s">
        <v>451</v>
      </c>
      <c r="F337" t="s">
        <v>312</v>
      </c>
      <c r="G337" s="1" t="s">
        <v>452</v>
      </c>
      <c r="H337" t="s">
        <v>453</v>
      </c>
      <c r="I337" t="s">
        <v>452</v>
      </c>
      <c r="J337" t="s">
        <v>453</v>
      </c>
      <c r="K337">
        <v>3.7999999999999999E-2</v>
      </c>
      <c r="L337">
        <v>3.7999999999999999E-2</v>
      </c>
      <c r="M337" t="s">
        <v>26</v>
      </c>
      <c r="N337" t="s">
        <v>432</v>
      </c>
      <c r="O337" t="s">
        <v>29</v>
      </c>
      <c r="P337" t="s">
        <v>29</v>
      </c>
      <c r="Q337" t="s">
        <v>29</v>
      </c>
      <c r="R337" t="s">
        <v>29</v>
      </c>
      <c r="S337" t="s">
        <v>29</v>
      </c>
      <c r="T337" t="s">
        <v>29</v>
      </c>
      <c r="U337" t="s">
        <v>29</v>
      </c>
      <c r="V337" t="s">
        <v>430</v>
      </c>
      <c r="W337" t="s">
        <v>431</v>
      </c>
    </row>
    <row r="338" spans="1:23">
      <c r="A338">
        <v>337</v>
      </c>
      <c r="B338" t="s">
        <v>425</v>
      </c>
      <c r="C338" t="s">
        <v>426</v>
      </c>
      <c r="D338">
        <v>14</v>
      </c>
      <c r="E338" t="s">
        <v>451</v>
      </c>
      <c r="F338" t="s">
        <v>312</v>
      </c>
      <c r="G338" s="1" t="s">
        <v>452</v>
      </c>
      <c r="H338" t="s">
        <v>453</v>
      </c>
      <c r="I338" t="s">
        <v>452</v>
      </c>
      <c r="J338" t="s">
        <v>453</v>
      </c>
      <c r="K338">
        <v>1.444</v>
      </c>
      <c r="L338">
        <v>1.444</v>
      </c>
      <c r="M338" t="s">
        <v>26</v>
      </c>
      <c r="N338" t="s">
        <v>74</v>
      </c>
      <c r="O338" t="s">
        <v>29</v>
      </c>
      <c r="P338" t="s">
        <v>29</v>
      </c>
      <c r="Q338" t="s">
        <v>29</v>
      </c>
      <c r="R338" t="s">
        <v>29</v>
      </c>
      <c r="S338" t="s">
        <v>29</v>
      </c>
      <c r="T338" t="s">
        <v>29</v>
      </c>
      <c r="U338" t="s">
        <v>29</v>
      </c>
      <c r="V338" t="s">
        <v>430</v>
      </c>
      <c r="W338" t="s">
        <v>431</v>
      </c>
    </row>
    <row r="339" spans="1:23">
      <c r="A339">
        <v>338</v>
      </c>
      <c r="B339" t="s">
        <v>425</v>
      </c>
      <c r="C339" t="s">
        <v>426</v>
      </c>
      <c r="D339">
        <v>14</v>
      </c>
      <c r="E339" t="s">
        <v>451</v>
      </c>
      <c r="F339" t="s">
        <v>312</v>
      </c>
      <c r="G339" s="1" t="s">
        <v>452</v>
      </c>
      <c r="H339" t="s">
        <v>453</v>
      </c>
      <c r="I339" t="s">
        <v>452</v>
      </c>
      <c r="J339" t="s">
        <v>453</v>
      </c>
      <c r="K339">
        <v>1.9379999999999999</v>
      </c>
      <c r="L339">
        <v>1.9379999999999999</v>
      </c>
      <c r="M339" t="s">
        <v>26</v>
      </c>
      <c r="N339" t="s">
        <v>28</v>
      </c>
      <c r="O339" t="s">
        <v>29</v>
      </c>
      <c r="P339" t="s">
        <v>29</v>
      </c>
      <c r="Q339" t="s">
        <v>29</v>
      </c>
      <c r="R339" t="s">
        <v>29</v>
      </c>
      <c r="S339" t="s">
        <v>29</v>
      </c>
      <c r="T339" t="s">
        <v>29</v>
      </c>
      <c r="U339" t="s">
        <v>29</v>
      </c>
      <c r="V339" t="s">
        <v>430</v>
      </c>
      <c r="W339" t="s">
        <v>431</v>
      </c>
    </row>
    <row r="340" spans="1:23">
      <c r="A340">
        <v>339</v>
      </c>
      <c r="B340" t="s">
        <v>425</v>
      </c>
      <c r="C340" t="s">
        <v>426</v>
      </c>
      <c r="D340">
        <v>14</v>
      </c>
      <c r="E340" t="s">
        <v>454</v>
      </c>
      <c r="F340" t="s">
        <v>401</v>
      </c>
      <c r="G340" s="1" t="s">
        <v>402</v>
      </c>
      <c r="H340" t="s">
        <v>455</v>
      </c>
      <c r="I340" t="s">
        <v>402</v>
      </c>
      <c r="J340" t="s">
        <v>455</v>
      </c>
      <c r="K340">
        <v>0.222</v>
      </c>
      <c r="L340">
        <v>0.222</v>
      </c>
      <c r="M340" t="s">
        <v>26</v>
      </c>
      <c r="N340" t="s">
        <v>27</v>
      </c>
      <c r="O340" t="s">
        <v>29</v>
      </c>
      <c r="P340" t="s">
        <v>29</v>
      </c>
      <c r="Q340" t="s">
        <v>29</v>
      </c>
      <c r="R340" t="s">
        <v>29</v>
      </c>
      <c r="S340" t="s">
        <v>29</v>
      </c>
      <c r="T340" t="s">
        <v>29</v>
      </c>
      <c r="U340" t="s">
        <v>29</v>
      </c>
      <c r="V340" t="s">
        <v>430</v>
      </c>
      <c r="W340" t="s">
        <v>431</v>
      </c>
    </row>
    <row r="341" spans="1:23">
      <c r="A341">
        <v>340</v>
      </c>
      <c r="B341" t="s">
        <v>425</v>
      </c>
      <c r="C341" t="s">
        <v>426</v>
      </c>
      <c r="D341">
        <v>14</v>
      </c>
      <c r="E341" t="s">
        <v>454</v>
      </c>
      <c r="F341" t="s">
        <v>401</v>
      </c>
      <c r="G341" s="1" t="s">
        <v>402</v>
      </c>
      <c r="H341" t="s">
        <v>455</v>
      </c>
      <c r="I341" t="s">
        <v>402</v>
      </c>
      <c r="J341" t="s">
        <v>455</v>
      </c>
      <c r="K341">
        <v>0.111</v>
      </c>
      <c r="L341">
        <v>0.111</v>
      </c>
      <c r="M341" t="s">
        <v>26</v>
      </c>
      <c r="N341" t="s">
        <v>219</v>
      </c>
      <c r="O341" t="s">
        <v>29</v>
      </c>
      <c r="P341" t="s">
        <v>29</v>
      </c>
      <c r="Q341" t="s">
        <v>29</v>
      </c>
      <c r="R341" t="s">
        <v>29</v>
      </c>
      <c r="S341" t="s">
        <v>29</v>
      </c>
      <c r="T341" t="s">
        <v>29</v>
      </c>
      <c r="U341" t="s">
        <v>29</v>
      </c>
      <c r="V341" t="s">
        <v>430</v>
      </c>
      <c r="W341" t="s">
        <v>431</v>
      </c>
    </row>
    <row r="342" spans="1:23">
      <c r="A342">
        <v>341</v>
      </c>
      <c r="B342" t="s">
        <v>425</v>
      </c>
      <c r="C342" t="s">
        <v>426</v>
      </c>
      <c r="D342">
        <v>14</v>
      </c>
      <c r="E342" t="s">
        <v>454</v>
      </c>
      <c r="F342" t="s">
        <v>401</v>
      </c>
      <c r="G342" s="1" t="s">
        <v>402</v>
      </c>
      <c r="H342" t="s">
        <v>455</v>
      </c>
      <c r="I342" t="s">
        <v>402</v>
      </c>
      <c r="J342" t="s">
        <v>455</v>
      </c>
      <c r="K342">
        <v>0.111</v>
      </c>
      <c r="L342">
        <v>0.111</v>
      </c>
      <c r="M342" t="s">
        <v>26</v>
      </c>
      <c r="N342" t="s">
        <v>432</v>
      </c>
      <c r="O342" t="s">
        <v>29</v>
      </c>
      <c r="P342" t="s">
        <v>29</v>
      </c>
      <c r="Q342" t="s">
        <v>29</v>
      </c>
      <c r="R342" t="s">
        <v>29</v>
      </c>
      <c r="S342" t="s">
        <v>29</v>
      </c>
      <c r="T342" t="s">
        <v>29</v>
      </c>
      <c r="U342" t="s">
        <v>29</v>
      </c>
      <c r="V342" t="s">
        <v>430</v>
      </c>
      <c r="W342" t="s">
        <v>431</v>
      </c>
    </row>
    <row r="343" spans="1:23">
      <c r="A343">
        <v>342</v>
      </c>
      <c r="B343" t="s">
        <v>425</v>
      </c>
      <c r="C343" t="s">
        <v>426</v>
      </c>
      <c r="D343">
        <v>14</v>
      </c>
      <c r="E343" t="s">
        <v>454</v>
      </c>
      <c r="F343" t="s">
        <v>401</v>
      </c>
      <c r="G343" s="1" t="s">
        <v>402</v>
      </c>
      <c r="H343" t="s">
        <v>455</v>
      </c>
      <c r="I343" t="s">
        <v>402</v>
      </c>
      <c r="J343" t="s">
        <v>455</v>
      </c>
      <c r="K343">
        <v>2.9969999999999999</v>
      </c>
      <c r="L343">
        <v>2.9969999999999999</v>
      </c>
      <c r="M343" t="s">
        <v>26</v>
      </c>
      <c r="N343" t="s">
        <v>63</v>
      </c>
      <c r="O343" t="s">
        <v>29</v>
      </c>
      <c r="P343" t="s">
        <v>29</v>
      </c>
      <c r="Q343" t="s">
        <v>29</v>
      </c>
      <c r="R343" t="s">
        <v>29</v>
      </c>
      <c r="S343" t="s">
        <v>29</v>
      </c>
      <c r="T343" t="s">
        <v>29</v>
      </c>
      <c r="U343" t="s">
        <v>29</v>
      </c>
      <c r="V343" t="s">
        <v>430</v>
      </c>
      <c r="W343" t="s">
        <v>431</v>
      </c>
    </row>
    <row r="344" spans="1:23">
      <c r="A344">
        <v>343</v>
      </c>
      <c r="B344" t="s">
        <v>425</v>
      </c>
      <c r="C344" t="s">
        <v>426</v>
      </c>
      <c r="D344">
        <v>14</v>
      </c>
      <c r="E344" t="s">
        <v>454</v>
      </c>
      <c r="F344" t="s">
        <v>401</v>
      </c>
      <c r="G344" s="1" t="s">
        <v>402</v>
      </c>
      <c r="H344" t="s">
        <v>455</v>
      </c>
      <c r="I344" t="s">
        <v>402</v>
      </c>
      <c r="J344" t="s">
        <v>455</v>
      </c>
      <c r="K344">
        <v>0.222</v>
      </c>
      <c r="L344">
        <v>0.222</v>
      </c>
      <c r="M344" t="s">
        <v>26</v>
      </c>
      <c r="N344" t="s">
        <v>74</v>
      </c>
      <c r="O344" t="s">
        <v>29</v>
      </c>
      <c r="P344" t="s">
        <v>29</v>
      </c>
      <c r="Q344" t="s">
        <v>29</v>
      </c>
      <c r="R344" t="s">
        <v>29</v>
      </c>
      <c r="S344" t="s">
        <v>29</v>
      </c>
      <c r="T344" t="s">
        <v>29</v>
      </c>
      <c r="U344" t="s">
        <v>29</v>
      </c>
      <c r="V344" t="s">
        <v>430</v>
      </c>
      <c r="W344" t="s">
        <v>431</v>
      </c>
    </row>
    <row r="345" spans="1:23">
      <c r="A345">
        <v>344</v>
      </c>
      <c r="B345" t="s">
        <v>425</v>
      </c>
      <c r="C345" t="s">
        <v>426</v>
      </c>
      <c r="D345">
        <v>14</v>
      </c>
      <c r="E345" t="s">
        <v>454</v>
      </c>
      <c r="F345" t="s">
        <v>401</v>
      </c>
      <c r="G345" s="1" t="s">
        <v>402</v>
      </c>
      <c r="H345" t="s">
        <v>455</v>
      </c>
      <c r="I345" t="s">
        <v>402</v>
      </c>
      <c r="J345" t="s">
        <v>455</v>
      </c>
      <c r="K345">
        <v>3.6999999999999998E-2</v>
      </c>
      <c r="L345">
        <v>3.6999999999999998E-2</v>
      </c>
      <c r="M345" t="s">
        <v>26</v>
      </c>
      <c r="N345" t="s">
        <v>28</v>
      </c>
      <c r="O345" t="s">
        <v>29</v>
      </c>
      <c r="P345" t="s">
        <v>29</v>
      </c>
      <c r="Q345" t="s">
        <v>29</v>
      </c>
      <c r="R345" t="s">
        <v>29</v>
      </c>
      <c r="S345" t="s">
        <v>29</v>
      </c>
      <c r="T345" t="s">
        <v>29</v>
      </c>
      <c r="U345" t="s">
        <v>29</v>
      </c>
      <c r="V345" t="s">
        <v>430</v>
      </c>
      <c r="W345" t="s">
        <v>431</v>
      </c>
    </row>
    <row r="346" spans="1:23">
      <c r="A346">
        <v>345</v>
      </c>
      <c r="B346" t="s">
        <v>425</v>
      </c>
      <c r="C346" t="s">
        <v>426</v>
      </c>
      <c r="D346">
        <v>14</v>
      </c>
      <c r="E346" t="s">
        <v>456</v>
      </c>
      <c r="F346" t="s">
        <v>154</v>
      </c>
      <c r="G346" s="1" t="s">
        <v>435</v>
      </c>
      <c r="H346" t="s">
        <v>457</v>
      </c>
      <c r="I346" t="s">
        <v>435</v>
      </c>
      <c r="J346" t="s">
        <v>457</v>
      </c>
      <c r="K346">
        <v>1.512</v>
      </c>
      <c r="L346">
        <v>1.512</v>
      </c>
      <c r="M346" t="s">
        <v>26</v>
      </c>
      <c r="N346" t="s">
        <v>27</v>
      </c>
      <c r="O346" t="s">
        <v>29</v>
      </c>
      <c r="P346" t="s">
        <v>29</v>
      </c>
      <c r="Q346" t="s">
        <v>29</v>
      </c>
      <c r="R346" t="s">
        <v>29</v>
      </c>
      <c r="S346" t="s">
        <v>29</v>
      </c>
      <c r="T346" t="s">
        <v>29</v>
      </c>
      <c r="U346" t="s">
        <v>29</v>
      </c>
      <c r="V346" t="s">
        <v>430</v>
      </c>
      <c r="W346" t="s">
        <v>431</v>
      </c>
    </row>
    <row r="347" spans="1:23">
      <c r="A347">
        <v>346</v>
      </c>
      <c r="B347" t="s">
        <v>425</v>
      </c>
      <c r="C347" t="s">
        <v>426</v>
      </c>
      <c r="D347">
        <v>14</v>
      </c>
      <c r="E347" t="s">
        <v>456</v>
      </c>
      <c r="F347" t="s">
        <v>154</v>
      </c>
      <c r="G347" s="1" t="s">
        <v>435</v>
      </c>
      <c r="H347" t="s">
        <v>457</v>
      </c>
      <c r="I347" t="s">
        <v>435</v>
      </c>
      <c r="J347" t="s">
        <v>457</v>
      </c>
      <c r="K347">
        <v>0.9</v>
      </c>
      <c r="L347">
        <v>0.9</v>
      </c>
      <c r="M347" t="s">
        <v>26</v>
      </c>
      <c r="N347" t="s">
        <v>219</v>
      </c>
      <c r="O347" t="s">
        <v>29</v>
      </c>
      <c r="P347" t="s">
        <v>29</v>
      </c>
      <c r="Q347" t="s">
        <v>29</v>
      </c>
      <c r="R347" t="s">
        <v>29</v>
      </c>
      <c r="S347" t="s">
        <v>29</v>
      </c>
      <c r="T347" t="s">
        <v>29</v>
      </c>
      <c r="U347" t="s">
        <v>29</v>
      </c>
      <c r="V347" t="s">
        <v>430</v>
      </c>
      <c r="W347" t="s">
        <v>431</v>
      </c>
    </row>
    <row r="348" spans="1:23">
      <c r="A348">
        <v>347</v>
      </c>
      <c r="B348" t="s">
        <v>425</v>
      </c>
      <c r="C348" t="s">
        <v>426</v>
      </c>
      <c r="D348">
        <v>14</v>
      </c>
      <c r="E348" t="s">
        <v>456</v>
      </c>
      <c r="F348" t="s">
        <v>154</v>
      </c>
      <c r="G348" s="1" t="s">
        <v>435</v>
      </c>
      <c r="H348" t="s">
        <v>457</v>
      </c>
      <c r="I348" t="s">
        <v>435</v>
      </c>
      <c r="J348" t="s">
        <v>457</v>
      </c>
      <c r="K348">
        <v>0.68400000000000005</v>
      </c>
      <c r="L348">
        <v>0.68400000000000005</v>
      </c>
      <c r="M348" t="s">
        <v>26</v>
      </c>
      <c r="N348" t="s">
        <v>432</v>
      </c>
      <c r="O348" t="s">
        <v>29</v>
      </c>
      <c r="P348" t="s">
        <v>29</v>
      </c>
      <c r="Q348" t="s">
        <v>29</v>
      </c>
      <c r="R348" t="s">
        <v>29</v>
      </c>
      <c r="S348" t="s">
        <v>29</v>
      </c>
      <c r="T348" t="s">
        <v>29</v>
      </c>
      <c r="U348" t="s">
        <v>29</v>
      </c>
      <c r="V348" t="s">
        <v>430</v>
      </c>
      <c r="W348" t="s">
        <v>431</v>
      </c>
    </row>
    <row r="349" spans="1:23">
      <c r="A349">
        <v>348</v>
      </c>
      <c r="B349" t="s">
        <v>425</v>
      </c>
      <c r="C349" t="s">
        <v>426</v>
      </c>
      <c r="D349">
        <v>14</v>
      </c>
      <c r="E349" t="s">
        <v>456</v>
      </c>
      <c r="F349" t="s">
        <v>154</v>
      </c>
      <c r="G349" s="1" t="s">
        <v>435</v>
      </c>
      <c r="H349" t="s">
        <v>457</v>
      </c>
      <c r="I349" t="s">
        <v>435</v>
      </c>
      <c r="J349" t="s">
        <v>457</v>
      </c>
      <c r="K349">
        <v>0.32400000000000001</v>
      </c>
      <c r="L349">
        <v>0.32400000000000001</v>
      </c>
      <c r="M349" t="s">
        <v>26</v>
      </c>
      <c r="N349" t="s">
        <v>433</v>
      </c>
      <c r="O349" t="s">
        <v>29</v>
      </c>
      <c r="P349" t="s">
        <v>29</v>
      </c>
      <c r="Q349" t="s">
        <v>29</v>
      </c>
      <c r="R349" t="s">
        <v>29</v>
      </c>
      <c r="S349" t="s">
        <v>29</v>
      </c>
      <c r="T349" t="s">
        <v>29</v>
      </c>
      <c r="U349" t="s">
        <v>29</v>
      </c>
      <c r="V349" t="s">
        <v>430</v>
      </c>
      <c r="W349" t="s">
        <v>431</v>
      </c>
    </row>
    <row r="350" spans="1:23">
      <c r="A350">
        <v>349</v>
      </c>
      <c r="B350" t="s">
        <v>425</v>
      </c>
      <c r="C350" t="s">
        <v>426</v>
      </c>
      <c r="D350">
        <v>14</v>
      </c>
      <c r="E350" t="s">
        <v>456</v>
      </c>
      <c r="F350" t="s">
        <v>154</v>
      </c>
      <c r="G350" s="1" t="s">
        <v>435</v>
      </c>
      <c r="H350" t="s">
        <v>457</v>
      </c>
      <c r="I350" t="s">
        <v>435</v>
      </c>
      <c r="J350" t="s">
        <v>457</v>
      </c>
      <c r="K350">
        <v>3.5999999999999997E-2</v>
      </c>
      <c r="L350">
        <v>3.5999999999999997E-2</v>
      </c>
      <c r="M350" t="s">
        <v>26</v>
      </c>
      <c r="N350" t="s">
        <v>63</v>
      </c>
      <c r="O350" t="s">
        <v>29</v>
      </c>
      <c r="P350" t="s">
        <v>29</v>
      </c>
      <c r="Q350" t="s">
        <v>29</v>
      </c>
      <c r="R350" t="s">
        <v>29</v>
      </c>
      <c r="S350" t="s">
        <v>29</v>
      </c>
      <c r="T350" t="s">
        <v>29</v>
      </c>
      <c r="U350" t="s">
        <v>29</v>
      </c>
      <c r="V350" t="s">
        <v>430</v>
      </c>
      <c r="W350" t="s">
        <v>431</v>
      </c>
    </row>
    <row r="351" spans="1:23">
      <c r="A351">
        <v>350</v>
      </c>
      <c r="B351" t="s">
        <v>425</v>
      </c>
      <c r="C351" t="s">
        <v>426</v>
      </c>
      <c r="D351">
        <v>14</v>
      </c>
      <c r="E351" t="s">
        <v>456</v>
      </c>
      <c r="F351" t="s">
        <v>154</v>
      </c>
      <c r="G351" s="1" t="s">
        <v>435</v>
      </c>
      <c r="H351" t="s">
        <v>457</v>
      </c>
      <c r="I351" t="s">
        <v>435</v>
      </c>
      <c r="J351" t="s">
        <v>457</v>
      </c>
      <c r="K351">
        <v>0.108</v>
      </c>
      <c r="L351">
        <v>0.108</v>
      </c>
      <c r="M351" t="s">
        <v>26</v>
      </c>
      <c r="N351" t="s">
        <v>74</v>
      </c>
      <c r="O351" t="s">
        <v>29</v>
      </c>
      <c r="P351" t="s">
        <v>29</v>
      </c>
      <c r="Q351" t="s">
        <v>29</v>
      </c>
      <c r="R351" t="s">
        <v>29</v>
      </c>
      <c r="S351" t="s">
        <v>29</v>
      </c>
      <c r="T351" t="s">
        <v>29</v>
      </c>
      <c r="U351" t="s">
        <v>29</v>
      </c>
      <c r="V351" t="s">
        <v>430</v>
      </c>
      <c r="W351" t="s">
        <v>431</v>
      </c>
    </row>
    <row r="352" spans="1:23">
      <c r="A352">
        <v>351</v>
      </c>
      <c r="B352" t="s">
        <v>425</v>
      </c>
      <c r="C352" t="s">
        <v>426</v>
      </c>
      <c r="D352">
        <v>14</v>
      </c>
      <c r="E352" t="s">
        <v>456</v>
      </c>
      <c r="F352" t="s">
        <v>154</v>
      </c>
      <c r="G352" s="1" t="s">
        <v>435</v>
      </c>
      <c r="H352" t="s">
        <v>457</v>
      </c>
      <c r="I352" t="s">
        <v>435</v>
      </c>
      <c r="J352" t="s">
        <v>457</v>
      </c>
      <c r="K352">
        <v>3.5999999999999997E-2</v>
      </c>
      <c r="L352">
        <v>3.5999999999999997E-2</v>
      </c>
      <c r="M352" t="s">
        <v>26</v>
      </c>
      <c r="N352" t="s">
        <v>28</v>
      </c>
      <c r="O352" t="s">
        <v>29</v>
      </c>
      <c r="P352" t="s">
        <v>29</v>
      </c>
      <c r="Q352" t="s">
        <v>29</v>
      </c>
      <c r="R352" t="s">
        <v>29</v>
      </c>
      <c r="S352" t="s">
        <v>29</v>
      </c>
      <c r="T352" t="s">
        <v>29</v>
      </c>
      <c r="U352" t="s">
        <v>29</v>
      </c>
      <c r="V352" t="s">
        <v>430</v>
      </c>
      <c r="W352" t="s">
        <v>431</v>
      </c>
    </row>
    <row r="353" spans="1:23">
      <c r="A353">
        <v>352</v>
      </c>
      <c r="B353" t="s">
        <v>425</v>
      </c>
      <c r="C353" t="s">
        <v>426</v>
      </c>
      <c r="D353">
        <v>14</v>
      </c>
      <c r="E353" t="s">
        <v>189</v>
      </c>
      <c r="F353" t="s">
        <v>185</v>
      </c>
      <c r="G353" s="1" t="s">
        <v>186</v>
      </c>
      <c r="H353" t="s">
        <v>29</v>
      </c>
      <c r="I353" t="s">
        <v>186</v>
      </c>
      <c r="J353" t="s">
        <v>29</v>
      </c>
      <c r="K353">
        <v>6.9000000000000006E-2</v>
      </c>
      <c r="L353">
        <v>6.9000000000000006E-2</v>
      </c>
      <c r="M353" t="s">
        <v>26</v>
      </c>
      <c r="N353" t="s">
        <v>27</v>
      </c>
      <c r="O353" t="s">
        <v>29</v>
      </c>
      <c r="P353" t="s">
        <v>29</v>
      </c>
      <c r="Q353" t="s">
        <v>29</v>
      </c>
      <c r="R353" t="s">
        <v>29</v>
      </c>
      <c r="S353" t="s">
        <v>29</v>
      </c>
      <c r="T353" t="s">
        <v>29</v>
      </c>
      <c r="U353" t="s">
        <v>29</v>
      </c>
      <c r="V353" t="s">
        <v>430</v>
      </c>
      <c r="W353" t="s">
        <v>431</v>
      </c>
    </row>
    <row r="354" spans="1:23">
      <c r="A354">
        <v>353</v>
      </c>
      <c r="B354" t="s">
        <v>425</v>
      </c>
      <c r="C354" t="s">
        <v>426</v>
      </c>
      <c r="D354">
        <v>14</v>
      </c>
      <c r="E354" t="s">
        <v>189</v>
      </c>
      <c r="F354" t="s">
        <v>185</v>
      </c>
      <c r="G354" s="1" t="s">
        <v>186</v>
      </c>
      <c r="H354" t="s">
        <v>29</v>
      </c>
      <c r="I354" t="s">
        <v>186</v>
      </c>
      <c r="J354" t="s">
        <v>29</v>
      </c>
      <c r="K354">
        <v>0.13800000000000001</v>
      </c>
      <c r="L354">
        <v>0.13800000000000001</v>
      </c>
      <c r="M354" t="s">
        <v>26</v>
      </c>
      <c r="N354" t="s">
        <v>219</v>
      </c>
      <c r="O354" t="s">
        <v>29</v>
      </c>
      <c r="P354" t="s">
        <v>29</v>
      </c>
      <c r="Q354" t="s">
        <v>29</v>
      </c>
      <c r="R354" t="s">
        <v>29</v>
      </c>
      <c r="S354" t="s">
        <v>29</v>
      </c>
      <c r="T354" t="s">
        <v>29</v>
      </c>
      <c r="U354" t="s">
        <v>29</v>
      </c>
      <c r="V354" t="s">
        <v>430</v>
      </c>
      <c r="W354" t="s">
        <v>431</v>
      </c>
    </row>
    <row r="355" spans="1:23">
      <c r="A355">
        <v>354</v>
      </c>
      <c r="B355" t="s">
        <v>425</v>
      </c>
      <c r="C355" t="s">
        <v>426</v>
      </c>
      <c r="D355">
        <v>14</v>
      </c>
      <c r="E355" t="s">
        <v>189</v>
      </c>
      <c r="F355" t="s">
        <v>185</v>
      </c>
      <c r="G355" s="1" t="s">
        <v>186</v>
      </c>
      <c r="H355" t="s">
        <v>29</v>
      </c>
      <c r="I355" t="s">
        <v>186</v>
      </c>
      <c r="J355" t="s">
        <v>29</v>
      </c>
      <c r="K355">
        <v>4.5999999999999999E-2</v>
      </c>
      <c r="L355">
        <v>4.5999999999999999E-2</v>
      </c>
      <c r="M355" t="s">
        <v>26</v>
      </c>
      <c r="N355" t="s">
        <v>432</v>
      </c>
      <c r="O355" t="s">
        <v>29</v>
      </c>
      <c r="P355" t="s">
        <v>29</v>
      </c>
      <c r="Q355" t="s">
        <v>29</v>
      </c>
      <c r="R355" t="s">
        <v>29</v>
      </c>
      <c r="S355" t="s">
        <v>29</v>
      </c>
      <c r="T355" t="s">
        <v>29</v>
      </c>
      <c r="U355" t="s">
        <v>29</v>
      </c>
      <c r="V355" t="s">
        <v>430</v>
      </c>
      <c r="W355" t="s">
        <v>431</v>
      </c>
    </row>
    <row r="356" spans="1:23">
      <c r="A356">
        <v>355</v>
      </c>
      <c r="B356" t="s">
        <v>425</v>
      </c>
      <c r="C356" t="s">
        <v>426</v>
      </c>
      <c r="D356">
        <v>14</v>
      </c>
      <c r="E356" t="s">
        <v>189</v>
      </c>
      <c r="F356" t="s">
        <v>185</v>
      </c>
      <c r="G356" s="1" t="s">
        <v>186</v>
      </c>
      <c r="H356" t="s">
        <v>29</v>
      </c>
      <c r="I356" t="s">
        <v>186</v>
      </c>
      <c r="J356" t="s">
        <v>29</v>
      </c>
      <c r="K356">
        <v>2.3E-2</v>
      </c>
      <c r="L356">
        <v>2.3E-2</v>
      </c>
      <c r="M356" t="s">
        <v>26</v>
      </c>
      <c r="N356" t="s">
        <v>433</v>
      </c>
      <c r="O356" t="s">
        <v>29</v>
      </c>
      <c r="P356" t="s">
        <v>29</v>
      </c>
      <c r="Q356" t="s">
        <v>29</v>
      </c>
      <c r="R356" t="s">
        <v>29</v>
      </c>
      <c r="S356" t="s">
        <v>29</v>
      </c>
      <c r="T356" t="s">
        <v>29</v>
      </c>
      <c r="U356" t="s">
        <v>29</v>
      </c>
      <c r="V356" t="s">
        <v>430</v>
      </c>
      <c r="W356" t="s">
        <v>431</v>
      </c>
    </row>
    <row r="357" spans="1:23">
      <c r="A357">
        <v>356</v>
      </c>
      <c r="B357" t="s">
        <v>425</v>
      </c>
      <c r="C357" t="s">
        <v>426</v>
      </c>
      <c r="D357">
        <v>14</v>
      </c>
      <c r="E357" t="s">
        <v>189</v>
      </c>
      <c r="F357" t="s">
        <v>185</v>
      </c>
      <c r="G357" s="1" t="s">
        <v>186</v>
      </c>
      <c r="H357" t="s">
        <v>29</v>
      </c>
      <c r="I357" t="s">
        <v>186</v>
      </c>
      <c r="J357" t="s">
        <v>29</v>
      </c>
      <c r="K357">
        <v>1.978</v>
      </c>
      <c r="L357">
        <v>1.978</v>
      </c>
      <c r="M357" t="s">
        <v>26</v>
      </c>
      <c r="N357" t="s">
        <v>74</v>
      </c>
      <c r="O357" t="s">
        <v>29</v>
      </c>
      <c r="P357" t="s">
        <v>29</v>
      </c>
      <c r="Q357" t="s">
        <v>29</v>
      </c>
      <c r="R357" t="s">
        <v>29</v>
      </c>
      <c r="S357" t="s">
        <v>29</v>
      </c>
      <c r="T357" t="s">
        <v>29</v>
      </c>
      <c r="U357" t="s">
        <v>29</v>
      </c>
      <c r="V357" t="s">
        <v>430</v>
      </c>
      <c r="W357" t="s">
        <v>431</v>
      </c>
    </row>
    <row r="358" spans="1:23">
      <c r="A358">
        <v>357</v>
      </c>
      <c r="B358" t="s">
        <v>425</v>
      </c>
      <c r="C358" t="s">
        <v>426</v>
      </c>
      <c r="D358">
        <v>14</v>
      </c>
      <c r="E358" t="s">
        <v>189</v>
      </c>
      <c r="F358" t="s">
        <v>185</v>
      </c>
      <c r="G358" s="1" t="s">
        <v>186</v>
      </c>
      <c r="H358" t="s">
        <v>29</v>
      </c>
      <c r="I358" t="s">
        <v>186</v>
      </c>
      <c r="J358" t="s">
        <v>29</v>
      </c>
      <c r="K358">
        <v>6.9000000000000006E-2</v>
      </c>
      <c r="L358">
        <v>6.9000000000000006E-2</v>
      </c>
      <c r="M358" t="s">
        <v>26</v>
      </c>
      <c r="N358" t="s">
        <v>28</v>
      </c>
      <c r="O358" t="s">
        <v>29</v>
      </c>
      <c r="P358" t="s">
        <v>29</v>
      </c>
      <c r="Q358" t="s">
        <v>29</v>
      </c>
      <c r="R358" t="s">
        <v>29</v>
      </c>
      <c r="S358" t="s">
        <v>29</v>
      </c>
      <c r="T358" t="s">
        <v>29</v>
      </c>
      <c r="U358" t="s">
        <v>29</v>
      </c>
      <c r="V358" t="s">
        <v>430</v>
      </c>
      <c r="W358" t="s">
        <v>431</v>
      </c>
    </row>
    <row r="359" spans="1:23">
      <c r="A359">
        <v>358</v>
      </c>
      <c r="B359" t="s">
        <v>425</v>
      </c>
      <c r="C359" t="s">
        <v>426</v>
      </c>
      <c r="D359">
        <v>14</v>
      </c>
      <c r="E359" t="s">
        <v>458</v>
      </c>
      <c r="F359" t="s">
        <v>459</v>
      </c>
      <c r="G359" s="1" t="s">
        <v>460</v>
      </c>
      <c r="H359" t="s">
        <v>450</v>
      </c>
      <c r="I359" t="s">
        <v>460</v>
      </c>
      <c r="J359" t="s">
        <v>450</v>
      </c>
      <c r="K359">
        <v>0.30399999999999999</v>
      </c>
      <c r="L359">
        <v>0.30399999999999999</v>
      </c>
      <c r="M359" t="s">
        <v>26</v>
      </c>
      <c r="N359" t="s">
        <v>27</v>
      </c>
      <c r="O359" t="s">
        <v>29</v>
      </c>
      <c r="P359" t="s">
        <v>29</v>
      </c>
      <c r="Q359" t="s">
        <v>29</v>
      </c>
      <c r="R359" t="s">
        <v>29</v>
      </c>
      <c r="S359" t="s">
        <v>29</v>
      </c>
      <c r="T359" t="s">
        <v>29</v>
      </c>
      <c r="U359" t="s">
        <v>29</v>
      </c>
      <c r="V359" t="s">
        <v>430</v>
      </c>
      <c r="W359" t="s">
        <v>431</v>
      </c>
    </row>
    <row r="360" spans="1:23">
      <c r="A360">
        <v>359</v>
      </c>
      <c r="B360" t="s">
        <v>425</v>
      </c>
      <c r="C360" t="s">
        <v>426</v>
      </c>
      <c r="D360">
        <v>14</v>
      </c>
      <c r="E360" t="s">
        <v>458</v>
      </c>
      <c r="F360" t="s">
        <v>459</v>
      </c>
      <c r="G360" s="1" t="s">
        <v>460</v>
      </c>
      <c r="H360" t="s">
        <v>450</v>
      </c>
      <c r="I360" t="s">
        <v>460</v>
      </c>
      <c r="J360" t="s">
        <v>450</v>
      </c>
      <c r="K360">
        <v>0.49399999999999999</v>
      </c>
      <c r="L360">
        <v>0.49399999999999999</v>
      </c>
      <c r="M360" t="s">
        <v>26</v>
      </c>
      <c r="N360" t="s">
        <v>219</v>
      </c>
      <c r="O360" t="s">
        <v>29</v>
      </c>
      <c r="P360" t="s">
        <v>29</v>
      </c>
      <c r="Q360" t="s">
        <v>29</v>
      </c>
      <c r="R360" t="s">
        <v>29</v>
      </c>
      <c r="S360" t="s">
        <v>29</v>
      </c>
      <c r="T360" t="s">
        <v>29</v>
      </c>
      <c r="U360" t="s">
        <v>29</v>
      </c>
      <c r="V360" t="s">
        <v>430</v>
      </c>
      <c r="W360" t="s">
        <v>431</v>
      </c>
    </row>
    <row r="361" spans="1:23">
      <c r="A361">
        <v>360</v>
      </c>
      <c r="B361" t="s">
        <v>425</v>
      </c>
      <c r="C361" t="s">
        <v>426</v>
      </c>
      <c r="D361">
        <v>14</v>
      </c>
      <c r="E361" t="s">
        <v>458</v>
      </c>
      <c r="F361" t="s">
        <v>459</v>
      </c>
      <c r="G361" s="1" t="s">
        <v>460</v>
      </c>
      <c r="H361" t="s">
        <v>450</v>
      </c>
      <c r="I361" t="s">
        <v>460</v>
      </c>
      <c r="J361" t="s">
        <v>450</v>
      </c>
      <c r="K361">
        <v>0.19</v>
      </c>
      <c r="L361">
        <v>0.19</v>
      </c>
      <c r="M361" t="s">
        <v>26</v>
      </c>
      <c r="N361" t="s">
        <v>432</v>
      </c>
      <c r="O361" t="s">
        <v>29</v>
      </c>
      <c r="P361" t="s">
        <v>29</v>
      </c>
      <c r="Q361" t="s">
        <v>29</v>
      </c>
      <c r="R361" t="s">
        <v>29</v>
      </c>
      <c r="S361" t="s">
        <v>29</v>
      </c>
      <c r="T361" t="s">
        <v>29</v>
      </c>
      <c r="U361" t="s">
        <v>29</v>
      </c>
      <c r="V361" t="s">
        <v>430</v>
      </c>
      <c r="W361" t="s">
        <v>431</v>
      </c>
    </row>
    <row r="362" spans="1:23">
      <c r="A362">
        <v>361</v>
      </c>
      <c r="B362" t="s">
        <v>425</v>
      </c>
      <c r="C362" t="s">
        <v>426</v>
      </c>
      <c r="D362">
        <v>14</v>
      </c>
      <c r="E362" t="s">
        <v>458</v>
      </c>
      <c r="F362" t="s">
        <v>459</v>
      </c>
      <c r="G362" s="1" t="s">
        <v>460</v>
      </c>
      <c r="H362" t="s">
        <v>450</v>
      </c>
      <c r="I362" t="s">
        <v>460</v>
      </c>
      <c r="J362" t="s">
        <v>450</v>
      </c>
      <c r="K362">
        <v>0.91200000000000003</v>
      </c>
      <c r="L362">
        <v>0.91200000000000003</v>
      </c>
      <c r="M362" t="s">
        <v>26</v>
      </c>
      <c r="N362" t="s">
        <v>74</v>
      </c>
      <c r="O362" t="s">
        <v>29</v>
      </c>
      <c r="P362" t="s">
        <v>29</v>
      </c>
      <c r="Q362" t="s">
        <v>29</v>
      </c>
      <c r="R362" t="s">
        <v>29</v>
      </c>
      <c r="S362" t="s">
        <v>29</v>
      </c>
      <c r="T362" t="s">
        <v>29</v>
      </c>
      <c r="U362" t="s">
        <v>29</v>
      </c>
      <c r="V362" t="s">
        <v>430</v>
      </c>
      <c r="W362" t="s">
        <v>431</v>
      </c>
    </row>
    <row r="363" spans="1:23">
      <c r="A363">
        <v>362</v>
      </c>
      <c r="B363" t="s">
        <v>425</v>
      </c>
      <c r="C363" t="s">
        <v>426</v>
      </c>
      <c r="D363">
        <v>14</v>
      </c>
      <c r="E363" t="s">
        <v>461</v>
      </c>
      <c r="F363" t="s">
        <v>216</v>
      </c>
      <c r="G363" s="1" t="s">
        <v>462</v>
      </c>
      <c r="H363" t="s">
        <v>463</v>
      </c>
      <c r="I363" t="s">
        <v>462</v>
      </c>
      <c r="J363" t="s">
        <v>463</v>
      </c>
      <c r="K363">
        <v>0.16</v>
      </c>
      <c r="L363">
        <v>0.16</v>
      </c>
      <c r="M363" t="s">
        <v>26</v>
      </c>
      <c r="N363" t="s">
        <v>27</v>
      </c>
      <c r="O363" t="s">
        <v>29</v>
      </c>
      <c r="P363" t="s">
        <v>29</v>
      </c>
      <c r="Q363" t="s">
        <v>29</v>
      </c>
      <c r="R363" t="s">
        <v>29</v>
      </c>
      <c r="S363" t="s">
        <v>29</v>
      </c>
      <c r="T363" t="s">
        <v>29</v>
      </c>
      <c r="U363" t="s">
        <v>29</v>
      </c>
      <c r="V363" t="s">
        <v>430</v>
      </c>
      <c r="W363" t="s">
        <v>431</v>
      </c>
    </row>
    <row r="364" spans="1:23">
      <c r="A364">
        <v>363</v>
      </c>
      <c r="B364" t="s">
        <v>425</v>
      </c>
      <c r="C364" t="s">
        <v>426</v>
      </c>
      <c r="D364">
        <v>14</v>
      </c>
      <c r="E364" t="s">
        <v>461</v>
      </c>
      <c r="F364" t="s">
        <v>216</v>
      </c>
      <c r="G364" s="1" t="s">
        <v>462</v>
      </c>
      <c r="H364" t="s">
        <v>463</v>
      </c>
      <c r="I364" t="s">
        <v>462</v>
      </c>
      <c r="J364" t="s">
        <v>463</v>
      </c>
      <c r="K364">
        <v>1.4239999999999999</v>
      </c>
      <c r="L364">
        <v>1.4239999999999999</v>
      </c>
      <c r="M364" t="s">
        <v>26</v>
      </c>
      <c r="N364" t="s">
        <v>219</v>
      </c>
      <c r="O364" t="s">
        <v>29</v>
      </c>
      <c r="P364" t="s">
        <v>29</v>
      </c>
      <c r="Q364" t="s">
        <v>29</v>
      </c>
      <c r="R364" t="s">
        <v>29</v>
      </c>
      <c r="S364" t="s">
        <v>29</v>
      </c>
      <c r="T364" t="s">
        <v>29</v>
      </c>
      <c r="U364" t="s">
        <v>29</v>
      </c>
      <c r="V364" t="s">
        <v>430</v>
      </c>
      <c r="W364" t="s">
        <v>431</v>
      </c>
    </row>
    <row r="365" spans="1:23">
      <c r="A365">
        <v>364</v>
      </c>
      <c r="B365" t="s">
        <v>425</v>
      </c>
      <c r="C365" t="s">
        <v>426</v>
      </c>
      <c r="D365">
        <v>14</v>
      </c>
      <c r="E365" t="s">
        <v>461</v>
      </c>
      <c r="F365" t="s">
        <v>216</v>
      </c>
      <c r="G365" s="1" t="s">
        <v>462</v>
      </c>
      <c r="H365" t="s">
        <v>463</v>
      </c>
      <c r="I365" t="s">
        <v>462</v>
      </c>
      <c r="J365" t="s">
        <v>463</v>
      </c>
      <c r="K365">
        <v>1.6E-2</v>
      </c>
      <c r="L365">
        <v>1.6E-2</v>
      </c>
      <c r="M365" t="s">
        <v>26</v>
      </c>
      <c r="N365" t="s">
        <v>432</v>
      </c>
      <c r="O365" t="s">
        <v>29</v>
      </c>
      <c r="P365" t="s">
        <v>29</v>
      </c>
      <c r="Q365" t="s">
        <v>29</v>
      </c>
      <c r="R365" t="s">
        <v>29</v>
      </c>
      <c r="S365" t="s">
        <v>29</v>
      </c>
      <c r="T365" t="s">
        <v>29</v>
      </c>
      <c r="U365" t="s">
        <v>29</v>
      </c>
      <c r="V365" t="s">
        <v>430</v>
      </c>
      <c r="W365" t="s">
        <v>431</v>
      </c>
    </row>
    <row r="366" spans="1:23">
      <c r="A366">
        <v>365</v>
      </c>
      <c r="B366" t="s">
        <v>425</v>
      </c>
      <c r="C366" t="s">
        <v>426</v>
      </c>
      <c r="D366">
        <v>14</v>
      </c>
      <c r="E366" t="s">
        <v>464</v>
      </c>
      <c r="F366" t="s">
        <v>255</v>
      </c>
      <c r="G366" s="1" t="s">
        <v>465</v>
      </c>
      <c r="H366" t="s">
        <v>466</v>
      </c>
      <c r="I366" t="s">
        <v>465</v>
      </c>
      <c r="J366" t="s">
        <v>466</v>
      </c>
      <c r="K366">
        <v>1.05</v>
      </c>
      <c r="L366">
        <v>1.05</v>
      </c>
      <c r="M366" t="s">
        <v>26</v>
      </c>
      <c r="N366" t="s">
        <v>27</v>
      </c>
      <c r="O366" t="s">
        <v>29</v>
      </c>
      <c r="P366" t="s">
        <v>29</v>
      </c>
      <c r="Q366" t="s">
        <v>29</v>
      </c>
      <c r="R366" t="s">
        <v>29</v>
      </c>
      <c r="S366" t="s">
        <v>29</v>
      </c>
      <c r="T366" t="s">
        <v>29</v>
      </c>
      <c r="U366" t="s">
        <v>29</v>
      </c>
      <c r="V366" t="s">
        <v>430</v>
      </c>
      <c r="W366" t="s">
        <v>431</v>
      </c>
    </row>
    <row r="367" spans="1:23">
      <c r="A367">
        <v>366</v>
      </c>
      <c r="B367" t="s">
        <v>425</v>
      </c>
      <c r="C367" t="s">
        <v>426</v>
      </c>
      <c r="D367">
        <v>14</v>
      </c>
      <c r="E367" t="s">
        <v>464</v>
      </c>
      <c r="F367" t="s">
        <v>255</v>
      </c>
      <c r="G367" s="1" t="s">
        <v>465</v>
      </c>
      <c r="H367" t="s">
        <v>466</v>
      </c>
      <c r="I367" t="s">
        <v>465</v>
      </c>
      <c r="J367" t="s">
        <v>466</v>
      </c>
      <c r="K367">
        <v>0.315</v>
      </c>
      <c r="L367">
        <v>0.315</v>
      </c>
      <c r="M367" t="s">
        <v>26</v>
      </c>
      <c r="N367" t="s">
        <v>219</v>
      </c>
      <c r="O367" t="s">
        <v>29</v>
      </c>
      <c r="P367" t="s">
        <v>29</v>
      </c>
      <c r="Q367" t="s">
        <v>29</v>
      </c>
      <c r="R367" t="s">
        <v>29</v>
      </c>
      <c r="S367" t="s">
        <v>29</v>
      </c>
      <c r="T367" t="s">
        <v>29</v>
      </c>
      <c r="U367" t="s">
        <v>29</v>
      </c>
      <c r="V367" t="s">
        <v>430</v>
      </c>
      <c r="W367" t="s">
        <v>431</v>
      </c>
    </row>
    <row r="368" spans="1:23">
      <c r="A368">
        <v>367</v>
      </c>
      <c r="B368" t="s">
        <v>425</v>
      </c>
      <c r="C368" t="s">
        <v>426</v>
      </c>
      <c r="D368">
        <v>14</v>
      </c>
      <c r="E368" t="s">
        <v>464</v>
      </c>
      <c r="F368" t="s">
        <v>255</v>
      </c>
      <c r="G368" s="1" t="s">
        <v>465</v>
      </c>
      <c r="H368" t="s">
        <v>466</v>
      </c>
      <c r="I368" t="s">
        <v>465</v>
      </c>
      <c r="J368" t="s">
        <v>466</v>
      </c>
      <c r="K368">
        <v>0.105</v>
      </c>
      <c r="L368">
        <v>0.105</v>
      </c>
      <c r="M368" t="s">
        <v>26</v>
      </c>
      <c r="N368" t="s">
        <v>432</v>
      </c>
      <c r="O368" t="s">
        <v>29</v>
      </c>
      <c r="P368" t="s">
        <v>29</v>
      </c>
      <c r="Q368" t="s">
        <v>29</v>
      </c>
      <c r="R368" t="s">
        <v>29</v>
      </c>
      <c r="S368" t="s">
        <v>29</v>
      </c>
      <c r="T368" t="s">
        <v>29</v>
      </c>
      <c r="U368" t="s">
        <v>29</v>
      </c>
      <c r="V368" t="s">
        <v>430</v>
      </c>
      <c r="W368" t="s">
        <v>431</v>
      </c>
    </row>
    <row r="369" spans="1:23">
      <c r="A369">
        <v>368</v>
      </c>
      <c r="B369" t="s">
        <v>425</v>
      </c>
      <c r="C369" t="s">
        <v>426</v>
      </c>
      <c r="D369">
        <v>14</v>
      </c>
      <c r="E369" t="s">
        <v>464</v>
      </c>
      <c r="F369" t="s">
        <v>255</v>
      </c>
      <c r="G369" s="1" t="s">
        <v>465</v>
      </c>
      <c r="H369" t="s">
        <v>466</v>
      </c>
      <c r="I369" t="s">
        <v>465</v>
      </c>
      <c r="J369" t="s">
        <v>466</v>
      </c>
      <c r="K369">
        <v>1.4999999999999999E-2</v>
      </c>
      <c r="L369">
        <v>1.4999999999999999E-2</v>
      </c>
      <c r="M369" t="s">
        <v>26</v>
      </c>
      <c r="N369" t="s">
        <v>63</v>
      </c>
      <c r="O369" t="s">
        <v>29</v>
      </c>
      <c r="P369" t="s">
        <v>29</v>
      </c>
      <c r="Q369" t="s">
        <v>29</v>
      </c>
      <c r="R369" t="s">
        <v>29</v>
      </c>
      <c r="S369" t="s">
        <v>29</v>
      </c>
      <c r="T369" t="s">
        <v>29</v>
      </c>
      <c r="U369" t="s">
        <v>29</v>
      </c>
      <c r="V369" t="s">
        <v>430</v>
      </c>
      <c r="W369" t="s">
        <v>431</v>
      </c>
    </row>
    <row r="370" spans="1:23">
      <c r="A370">
        <v>369</v>
      </c>
      <c r="B370" t="s">
        <v>425</v>
      </c>
      <c r="C370" t="s">
        <v>426</v>
      </c>
      <c r="D370">
        <v>14</v>
      </c>
      <c r="E370" t="s">
        <v>467</v>
      </c>
      <c r="F370" t="s">
        <v>468</v>
      </c>
      <c r="G370" s="1" t="s">
        <v>469</v>
      </c>
      <c r="H370" t="s">
        <v>470</v>
      </c>
      <c r="I370" t="s">
        <v>469</v>
      </c>
      <c r="J370" t="s">
        <v>470</v>
      </c>
      <c r="K370">
        <v>2.4E-2</v>
      </c>
      <c r="L370">
        <v>2.4E-2</v>
      </c>
      <c r="M370" t="s">
        <v>26</v>
      </c>
      <c r="N370" t="s">
        <v>27</v>
      </c>
      <c r="O370" t="s">
        <v>29</v>
      </c>
      <c r="P370" t="s">
        <v>29</v>
      </c>
      <c r="Q370" t="s">
        <v>29</v>
      </c>
      <c r="R370" t="s">
        <v>29</v>
      </c>
      <c r="S370" t="s">
        <v>29</v>
      </c>
      <c r="T370" t="s">
        <v>29</v>
      </c>
      <c r="U370" t="s">
        <v>29</v>
      </c>
      <c r="V370" t="s">
        <v>430</v>
      </c>
      <c r="W370" t="s">
        <v>431</v>
      </c>
    </row>
    <row r="371" spans="1:23">
      <c r="A371">
        <v>370</v>
      </c>
      <c r="B371" t="s">
        <v>425</v>
      </c>
      <c r="C371" t="s">
        <v>426</v>
      </c>
      <c r="D371">
        <v>14</v>
      </c>
      <c r="E371" t="s">
        <v>467</v>
      </c>
      <c r="F371" t="s">
        <v>468</v>
      </c>
      <c r="G371" s="1" t="s">
        <v>469</v>
      </c>
      <c r="H371" t="s">
        <v>470</v>
      </c>
      <c r="I371" t="s">
        <v>469</v>
      </c>
      <c r="J371" t="s">
        <v>470</v>
      </c>
      <c r="K371">
        <v>1.2E-2</v>
      </c>
      <c r="L371">
        <v>1.2E-2</v>
      </c>
      <c r="M371" t="s">
        <v>26</v>
      </c>
      <c r="N371" t="s">
        <v>219</v>
      </c>
      <c r="O371" t="s">
        <v>29</v>
      </c>
      <c r="P371" t="s">
        <v>29</v>
      </c>
      <c r="Q371" t="s">
        <v>29</v>
      </c>
      <c r="R371" t="s">
        <v>29</v>
      </c>
      <c r="S371" t="s">
        <v>29</v>
      </c>
      <c r="T371" t="s">
        <v>29</v>
      </c>
      <c r="U371" t="s">
        <v>29</v>
      </c>
      <c r="V371" t="s">
        <v>430</v>
      </c>
      <c r="W371" t="s">
        <v>431</v>
      </c>
    </row>
    <row r="372" spans="1:23">
      <c r="A372">
        <v>371</v>
      </c>
      <c r="B372" t="s">
        <v>425</v>
      </c>
      <c r="C372" t="s">
        <v>426</v>
      </c>
      <c r="D372">
        <v>14</v>
      </c>
      <c r="E372" t="s">
        <v>467</v>
      </c>
      <c r="F372" t="s">
        <v>468</v>
      </c>
      <c r="G372" s="1" t="s">
        <v>469</v>
      </c>
      <c r="H372" t="s">
        <v>470</v>
      </c>
      <c r="I372" t="s">
        <v>469</v>
      </c>
      <c r="J372" t="s">
        <v>470</v>
      </c>
      <c r="K372">
        <v>1.1399999999999999</v>
      </c>
      <c r="L372">
        <v>1.1399999999999999</v>
      </c>
      <c r="M372" t="s">
        <v>26</v>
      </c>
      <c r="N372" t="s">
        <v>74</v>
      </c>
      <c r="O372" t="s">
        <v>29</v>
      </c>
      <c r="P372" t="s">
        <v>29</v>
      </c>
      <c r="Q372" t="s">
        <v>29</v>
      </c>
      <c r="R372" t="s">
        <v>29</v>
      </c>
      <c r="S372" t="s">
        <v>29</v>
      </c>
      <c r="T372" t="s">
        <v>29</v>
      </c>
      <c r="U372" t="s">
        <v>29</v>
      </c>
      <c r="V372" t="s">
        <v>430</v>
      </c>
      <c r="W372" t="s">
        <v>431</v>
      </c>
    </row>
    <row r="373" spans="1:23">
      <c r="A373">
        <v>372</v>
      </c>
      <c r="B373" t="s">
        <v>425</v>
      </c>
      <c r="C373" t="s">
        <v>426</v>
      </c>
      <c r="D373">
        <v>14</v>
      </c>
      <c r="E373" t="s">
        <v>467</v>
      </c>
      <c r="F373" t="s">
        <v>468</v>
      </c>
      <c r="G373" s="1" t="s">
        <v>469</v>
      </c>
      <c r="H373" t="s">
        <v>470</v>
      </c>
      <c r="I373" t="s">
        <v>469</v>
      </c>
      <c r="J373" t="s">
        <v>470</v>
      </c>
      <c r="K373">
        <v>1.2E-2</v>
      </c>
      <c r="L373">
        <v>1.2E-2</v>
      </c>
      <c r="M373" t="s">
        <v>26</v>
      </c>
      <c r="N373" t="s">
        <v>28</v>
      </c>
      <c r="O373" t="s">
        <v>29</v>
      </c>
      <c r="P373" t="s">
        <v>29</v>
      </c>
      <c r="Q373" t="s">
        <v>29</v>
      </c>
      <c r="R373" t="s">
        <v>29</v>
      </c>
      <c r="S373" t="s">
        <v>29</v>
      </c>
      <c r="T373" t="s">
        <v>29</v>
      </c>
      <c r="U373" t="s">
        <v>29</v>
      </c>
      <c r="V373" t="s">
        <v>430</v>
      </c>
      <c r="W373" t="s">
        <v>431</v>
      </c>
    </row>
    <row r="374" spans="1:23">
      <c r="A374">
        <v>373</v>
      </c>
      <c r="B374" t="s">
        <v>425</v>
      </c>
      <c r="C374" t="s">
        <v>426</v>
      </c>
      <c r="D374">
        <v>14</v>
      </c>
      <c r="E374" t="s">
        <v>471</v>
      </c>
      <c r="F374" t="s">
        <v>472</v>
      </c>
      <c r="G374" s="1" t="s">
        <v>473</v>
      </c>
      <c r="H374" t="s">
        <v>474</v>
      </c>
      <c r="I374" t="s">
        <v>473</v>
      </c>
      <c r="J374" t="s">
        <v>474</v>
      </c>
      <c r="K374">
        <v>1.2</v>
      </c>
      <c r="L374">
        <v>1.2</v>
      </c>
      <c r="M374" t="s">
        <v>26</v>
      </c>
      <c r="N374" t="s">
        <v>27</v>
      </c>
      <c r="O374" t="s">
        <v>29</v>
      </c>
      <c r="P374" t="s">
        <v>29</v>
      </c>
      <c r="Q374" t="s">
        <v>29</v>
      </c>
      <c r="R374" t="s">
        <v>29</v>
      </c>
      <c r="S374" t="s">
        <v>29</v>
      </c>
      <c r="T374" t="s">
        <v>29</v>
      </c>
      <c r="U374" t="s">
        <v>29</v>
      </c>
      <c r="V374" t="s">
        <v>430</v>
      </c>
      <c r="W374" t="s">
        <v>431</v>
      </c>
    </row>
    <row r="375" spans="1:23">
      <c r="A375">
        <v>374</v>
      </c>
      <c r="B375" t="s">
        <v>425</v>
      </c>
      <c r="C375" t="s">
        <v>426</v>
      </c>
      <c r="D375">
        <v>14</v>
      </c>
      <c r="E375" t="s">
        <v>475</v>
      </c>
      <c r="F375" t="s">
        <v>176</v>
      </c>
      <c r="G375" s="1" t="s">
        <v>476</v>
      </c>
      <c r="H375" t="s">
        <v>477</v>
      </c>
      <c r="I375" t="s">
        <v>476</v>
      </c>
      <c r="J375" t="s">
        <v>477</v>
      </c>
      <c r="K375">
        <v>4.8000000000000001E-2</v>
      </c>
      <c r="L375">
        <v>4.8000000000000001E-2</v>
      </c>
      <c r="M375" t="s">
        <v>26</v>
      </c>
      <c r="N375" t="s">
        <v>27</v>
      </c>
      <c r="O375" t="s">
        <v>29</v>
      </c>
      <c r="P375" t="s">
        <v>29</v>
      </c>
      <c r="Q375" t="s">
        <v>29</v>
      </c>
      <c r="R375" t="s">
        <v>29</v>
      </c>
      <c r="S375" t="s">
        <v>29</v>
      </c>
      <c r="T375" t="s">
        <v>29</v>
      </c>
      <c r="U375" t="s">
        <v>29</v>
      </c>
      <c r="V375" t="s">
        <v>430</v>
      </c>
      <c r="W375" t="s">
        <v>431</v>
      </c>
    </row>
    <row r="376" spans="1:23">
      <c r="A376">
        <v>375</v>
      </c>
      <c r="B376" t="s">
        <v>425</v>
      </c>
      <c r="C376" t="s">
        <v>426</v>
      </c>
      <c r="D376">
        <v>14</v>
      </c>
      <c r="E376" t="s">
        <v>475</v>
      </c>
      <c r="F376" t="s">
        <v>176</v>
      </c>
      <c r="G376" s="1" t="s">
        <v>476</v>
      </c>
      <c r="H376" t="s">
        <v>477</v>
      </c>
      <c r="I376" t="s">
        <v>476</v>
      </c>
      <c r="J376" t="s">
        <v>477</v>
      </c>
      <c r="K376">
        <v>0.156</v>
      </c>
      <c r="L376">
        <v>0.156</v>
      </c>
      <c r="M376" t="s">
        <v>26</v>
      </c>
      <c r="N376" t="s">
        <v>219</v>
      </c>
      <c r="O376" t="s">
        <v>29</v>
      </c>
      <c r="P376" t="s">
        <v>29</v>
      </c>
      <c r="Q376" t="s">
        <v>29</v>
      </c>
      <c r="R376" t="s">
        <v>29</v>
      </c>
      <c r="S376" t="s">
        <v>29</v>
      </c>
      <c r="T376" t="s">
        <v>29</v>
      </c>
      <c r="U376" t="s">
        <v>29</v>
      </c>
      <c r="V376" t="s">
        <v>430</v>
      </c>
      <c r="W376" t="s">
        <v>431</v>
      </c>
    </row>
    <row r="377" spans="1:23">
      <c r="A377">
        <v>376</v>
      </c>
      <c r="B377" t="s">
        <v>425</v>
      </c>
      <c r="C377" t="s">
        <v>426</v>
      </c>
      <c r="D377">
        <v>14</v>
      </c>
      <c r="E377" t="s">
        <v>475</v>
      </c>
      <c r="F377" t="s">
        <v>176</v>
      </c>
      <c r="G377" s="1" t="s">
        <v>476</v>
      </c>
      <c r="H377" t="s">
        <v>477</v>
      </c>
      <c r="I377" t="s">
        <v>476</v>
      </c>
      <c r="J377" t="s">
        <v>477</v>
      </c>
      <c r="K377">
        <v>0.52800000000000002</v>
      </c>
      <c r="L377">
        <v>0.52800000000000002</v>
      </c>
      <c r="M377" t="s">
        <v>26</v>
      </c>
      <c r="N377" t="s">
        <v>432</v>
      </c>
      <c r="O377" t="s">
        <v>29</v>
      </c>
      <c r="P377" t="s">
        <v>29</v>
      </c>
      <c r="Q377" t="s">
        <v>29</v>
      </c>
      <c r="R377" t="s">
        <v>29</v>
      </c>
      <c r="S377" t="s">
        <v>29</v>
      </c>
      <c r="T377" t="s">
        <v>29</v>
      </c>
      <c r="U377" t="s">
        <v>29</v>
      </c>
      <c r="V377" t="s">
        <v>430</v>
      </c>
      <c r="W377" t="s">
        <v>431</v>
      </c>
    </row>
    <row r="378" spans="1:23">
      <c r="A378">
        <v>377</v>
      </c>
      <c r="B378" t="s">
        <v>425</v>
      </c>
      <c r="C378" t="s">
        <v>426</v>
      </c>
      <c r="D378">
        <v>14</v>
      </c>
      <c r="E378" t="s">
        <v>475</v>
      </c>
      <c r="F378" t="s">
        <v>176</v>
      </c>
      <c r="G378" s="1" t="s">
        <v>476</v>
      </c>
      <c r="H378" t="s">
        <v>477</v>
      </c>
      <c r="I378" t="s">
        <v>476</v>
      </c>
      <c r="J378" t="s">
        <v>477</v>
      </c>
      <c r="K378">
        <v>0.40799999999999997</v>
      </c>
      <c r="L378">
        <v>0.40799999999999997</v>
      </c>
      <c r="M378" t="s">
        <v>26</v>
      </c>
      <c r="N378" t="s">
        <v>433</v>
      </c>
      <c r="O378" t="s">
        <v>29</v>
      </c>
      <c r="P378" t="s">
        <v>29</v>
      </c>
      <c r="Q378" t="s">
        <v>29</v>
      </c>
      <c r="R378" t="s">
        <v>29</v>
      </c>
      <c r="S378" t="s">
        <v>29</v>
      </c>
      <c r="T378" t="s">
        <v>29</v>
      </c>
      <c r="U378" t="s">
        <v>29</v>
      </c>
      <c r="V378" t="s">
        <v>430</v>
      </c>
      <c r="W378" t="s">
        <v>431</v>
      </c>
    </row>
    <row r="379" spans="1:23">
      <c r="A379">
        <v>378</v>
      </c>
      <c r="B379" t="s">
        <v>425</v>
      </c>
      <c r="C379" t="s">
        <v>426</v>
      </c>
      <c r="D379">
        <v>14</v>
      </c>
      <c r="E379" t="s">
        <v>475</v>
      </c>
      <c r="F379" t="s">
        <v>176</v>
      </c>
      <c r="G379" s="1" t="s">
        <v>476</v>
      </c>
      <c r="H379" t="s">
        <v>477</v>
      </c>
      <c r="I379" t="s">
        <v>476</v>
      </c>
      <c r="J379" t="s">
        <v>477</v>
      </c>
      <c r="K379">
        <v>0.06</v>
      </c>
      <c r="L379">
        <v>0.06</v>
      </c>
      <c r="M379" t="s">
        <v>26</v>
      </c>
      <c r="N379" t="s">
        <v>28</v>
      </c>
      <c r="O379" t="s">
        <v>29</v>
      </c>
      <c r="P379" t="s">
        <v>29</v>
      </c>
      <c r="Q379" t="s">
        <v>29</v>
      </c>
      <c r="R379" t="s">
        <v>29</v>
      </c>
      <c r="S379" t="s">
        <v>29</v>
      </c>
      <c r="T379" t="s">
        <v>29</v>
      </c>
      <c r="U379" t="s">
        <v>29</v>
      </c>
      <c r="V379" t="s">
        <v>430</v>
      </c>
      <c r="W379" t="s">
        <v>431</v>
      </c>
    </row>
    <row r="380" spans="1:23">
      <c r="A380">
        <v>379</v>
      </c>
      <c r="B380" t="s">
        <v>425</v>
      </c>
      <c r="C380" t="s">
        <v>426</v>
      </c>
      <c r="D380">
        <v>14</v>
      </c>
      <c r="E380" t="s">
        <v>478</v>
      </c>
      <c r="F380" t="s">
        <v>185</v>
      </c>
      <c r="G380" s="1" t="s">
        <v>479</v>
      </c>
      <c r="H380" t="s">
        <v>480</v>
      </c>
      <c r="I380" t="s">
        <v>479</v>
      </c>
      <c r="J380" t="s">
        <v>480</v>
      </c>
      <c r="K380">
        <v>2.1999999999999999E-2</v>
      </c>
      <c r="L380">
        <v>2.1999999999999999E-2</v>
      </c>
      <c r="M380" t="s">
        <v>26</v>
      </c>
      <c r="N380" t="s">
        <v>27</v>
      </c>
      <c r="O380" t="s">
        <v>29</v>
      </c>
      <c r="P380" t="s">
        <v>29</v>
      </c>
      <c r="Q380" t="s">
        <v>29</v>
      </c>
      <c r="R380" t="s">
        <v>29</v>
      </c>
      <c r="S380" t="s">
        <v>29</v>
      </c>
      <c r="T380" t="s">
        <v>29</v>
      </c>
      <c r="U380" t="s">
        <v>29</v>
      </c>
      <c r="V380" t="s">
        <v>430</v>
      </c>
      <c r="W380" t="s">
        <v>431</v>
      </c>
    </row>
    <row r="381" spans="1:23">
      <c r="A381">
        <v>380</v>
      </c>
      <c r="B381" t="s">
        <v>425</v>
      </c>
      <c r="C381" t="s">
        <v>426</v>
      </c>
      <c r="D381">
        <v>14</v>
      </c>
      <c r="E381" t="s">
        <v>478</v>
      </c>
      <c r="F381" t="s">
        <v>185</v>
      </c>
      <c r="G381" s="1" t="s">
        <v>479</v>
      </c>
      <c r="H381" t="s">
        <v>480</v>
      </c>
      <c r="I381" t="s">
        <v>479</v>
      </c>
      <c r="J381" t="s">
        <v>480</v>
      </c>
      <c r="K381">
        <v>2.1999999999999999E-2</v>
      </c>
      <c r="L381">
        <v>2.1999999999999999E-2</v>
      </c>
      <c r="M381" t="s">
        <v>26</v>
      </c>
      <c r="N381" t="s">
        <v>219</v>
      </c>
      <c r="O381" t="s">
        <v>29</v>
      </c>
      <c r="P381" t="s">
        <v>29</v>
      </c>
      <c r="Q381" t="s">
        <v>29</v>
      </c>
      <c r="R381" t="s">
        <v>29</v>
      </c>
      <c r="S381" t="s">
        <v>29</v>
      </c>
      <c r="T381" t="s">
        <v>29</v>
      </c>
      <c r="U381" t="s">
        <v>29</v>
      </c>
      <c r="V381" t="s">
        <v>430</v>
      </c>
      <c r="W381" t="s">
        <v>431</v>
      </c>
    </row>
    <row r="382" spans="1:23">
      <c r="A382">
        <v>381</v>
      </c>
      <c r="B382" t="s">
        <v>425</v>
      </c>
      <c r="C382" t="s">
        <v>426</v>
      </c>
      <c r="D382">
        <v>14</v>
      </c>
      <c r="E382" t="s">
        <v>478</v>
      </c>
      <c r="F382" t="s">
        <v>185</v>
      </c>
      <c r="G382" s="1" t="s">
        <v>479</v>
      </c>
      <c r="H382" t="s">
        <v>480</v>
      </c>
      <c r="I382" t="s">
        <v>479</v>
      </c>
      <c r="J382" t="s">
        <v>480</v>
      </c>
      <c r="K382">
        <v>0.627</v>
      </c>
      <c r="L382">
        <v>0.627</v>
      </c>
      <c r="M382" t="s">
        <v>26</v>
      </c>
      <c r="N382" t="s">
        <v>432</v>
      </c>
      <c r="O382" t="s">
        <v>29</v>
      </c>
      <c r="P382" t="s">
        <v>29</v>
      </c>
      <c r="Q382" t="s">
        <v>29</v>
      </c>
      <c r="R382" t="s">
        <v>29</v>
      </c>
      <c r="S382" t="s">
        <v>29</v>
      </c>
      <c r="T382" t="s">
        <v>29</v>
      </c>
      <c r="U382" t="s">
        <v>29</v>
      </c>
      <c r="V382" t="s">
        <v>430</v>
      </c>
      <c r="W382" t="s">
        <v>431</v>
      </c>
    </row>
    <row r="383" spans="1:23">
      <c r="A383">
        <v>382</v>
      </c>
      <c r="B383" t="s">
        <v>425</v>
      </c>
      <c r="C383" t="s">
        <v>426</v>
      </c>
      <c r="D383">
        <v>14</v>
      </c>
      <c r="E383" t="s">
        <v>478</v>
      </c>
      <c r="F383" t="s">
        <v>185</v>
      </c>
      <c r="G383" s="1" t="s">
        <v>479</v>
      </c>
      <c r="H383" t="s">
        <v>480</v>
      </c>
      <c r="I383" t="s">
        <v>479</v>
      </c>
      <c r="J383" t="s">
        <v>480</v>
      </c>
      <c r="K383">
        <v>4.3999999999999997E-2</v>
      </c>
      <c r="L383">
        <v>4.3999999999999997E-2</v>
      </c>
      <c r="M383" t="s">
        <v>26</v>
      </c>
      <c r="N383" t="s">
        <v>433</v>
      </c>
      <c r="O383" t="s">
        <v>29</v>
      </c>
      <c r="P383" t="s">
        <v>29</v>
      </c>
      <c r="Q383" t="s">
        <v>29</v>
      </c>
      <c r="R383" t="s">
        <v>29</v>
      </c>
      <c r="S383" t="s">
        <v>29</v>
      </c>
      <c r="T383" t="s">
        <v>29</v>
      </c>
      <c r="U383" t="s">
        <v>29</v>
      </c>
      <c r="V383" t="s">
        <v>430</v>
      </c>
      <c r="W383" t="s">
        <v>431</v>
      </c>
    </row>
    <row r="384" spans="1:23">
      <c r="A384">
        <v>383</v>
      </c>
      <c r="B384" t="s">
        <v>425</v>
      </c>
      <c r="C384" t="s">
        <v>426</v>
      </c>
      <c r="D384">
        <v>14</v>
      </c>
      <c r="E384" t="s">
        <v>478</v>
      </c>
      <c r="F384" t="s">
        <v>185</v>
      </c>
      <c r="G384" s="1" t="s">
        <v>479</v>
      </c>
      <c r="H384" t="s">
        <v>480</v>
      </c>
      <c r="I384" t="s">
        <v>479</v>
      </c>
      <c r="J384" t="s">
        <v>480</v>
      </c>
      <c r="K384">
        <v>0.39600000000000002</v>
      </c>
      <c r="L384">
        <v>0.39600000000000002</v>
      </c>
      <c r="M384" t="s">
        <v>26</v>
      </c>
      <c r="N384" t="s">
        <v>74</v>
      </c>
      <c r="O384" t="s">
        <v>29</v>
      </c>
      <c r="P384" t="s">
        <v>29</v>
      </c>
      <c r="Q384" t="s">
        <v>29</v>
      </c>
      <c r="R384" t="s">
        <v>29</v>
      </c>
      <c r="S384" t="s">
        <v>29</v>
      </c>
      <c r="T384" t="s">
        <v>29</v>
      </c>
      <c r="U384" t="s">
        <v>29</v>
      </c>
      <c r="V384" t="s">
        <v>430</v>
      </c>
      <c r="W384" t="s">
        <v>431</v>
      </c>
    </row>
    <row r="385" spans="1:23">
      <c r="A385">
        <v>384</v>
      </c>
      <c r="B385" t="s">
        <v>425</v>
      </c>
      <c r="C385" t="s">
        <v>426</v>
      </c>
      <c r="D385">
        <v>14</v>
      </c>
      <c r="E385" t="s">
        <v>481</v>
      </c>
      <c r="F385" t="s">
        <v>154</v>
      </c>
      <c r="G385" s="1" t="s">
        <v>449</v>
      </c>
      <c r="H385" t="s">
        <v>482</v>
      </c>
      <c r="I385" t="s">
        <v>449</v>
      </c>
      <c r="J385" t="s">
        <v>482</v>
      </c>
      <c r="K385">
        <v>0.04</v>
      </c>
      <c r="L385">
        <v>0.04</v>
      </c>
      <c r="M385" t="s">
        <v>26</v>
      </c>
      <c r="N385" t="s">
        <v>432</v>
      </c>
      <c r="O385" t="s">
        <v>29</v>
      </c>
      <c r="P385" t="s">
        <v>29</v>
      </c>
      <c r="Q385" t="s">
        <v>29</v>
      </c>
      <c r="R385" t="s">
        <v>29</v>
      </c>
      <c r="S385" t="s">
        <v>29</v>
      </c>
      <c r="T385" t="s">
        <v>29</v>
      </c>
      <c r="U385" t="s">
        <v>29</v>
      </c>
      <c r="V385" t="s">
        <v>430</v>
      </c>
      <c r="W385" t="s">
        <v>431</v>
      </c>
    </row>
    <row r="386" spans="1:23">
      <c r="A386">
        <v>385</v>
      </c>
      <c r="B386" t="s">
        <v>425</v>
      </c>
      <c r="C386" t="s">
        <v>426</v>
      </c>
      <c r="D386">
        <v>14</v>
      </c>
      <c r="E386" t="s">
        <v>481</v>
      </c>
      <c r="F386" t="s">
        <v>154</v>
      </c>
      <c r="G386" s="1" t="s">
        <v>449</v>
      </c>
      <c r="H386" t="s">
        <v>482</v>
      </c>
      <c r="I386" t="s">
        <v>449</v>
      </c>
      <c r="J386" t="s">
        <v>482</v>
      </c>
      <c r="K386">
        <v>0.92</v>
      </c>
      <c r="L386">
        <v>0.92</v>
      </c>
      <c r="M386" t="s">
        <v>26</v>
      </c>
      <c r="N386" t="s">
        <v>63</v>
      </c>
      <c r="O386" t="s">
        <v>29</v>
      </c>
      <c r="P386" t="s">
        <v>29</v>
      </c>
      <c r="Q386" t="s">
        <v>29</v>
      </c>
      <c r="R386" t="s">
        <v>29</v>
      </c>
      <c r="S386" t="s">
        <v>29</v>
      </c>
      <c r="T386" t="s">
        <v>29</v>
      </c>
      <c r="U386" t="s">
        <v>29</v>
      </c>
      <c r="V386" t="s">
        <v>430</v>
      </c>
      <c r="W386" t="s">
        <v>431</v>
      </c>
    </row>
    <row r="387" spans="1:23">
      <c r="A387">
        <v>386</v>
      </c>
      <c r="B387" t="s">
        <v>425</v>
      </c>
      <c r="C387" t="s">
        <v>426</v>
      </c>
      <c r="D387">
        <v>14</v>
      </c>
      <c r="E387" t="s">
        <v>481</v>
      </c>
      <c r="F387" t="s">
        <v>154</v>
      </c>
      <c r="G387" s="1" t="s">
        <v>449</v>
      </c>
      <c r="H387" t="s">
        <v>482</v>
      </c>
      <c r="I387" t="s">
        <v>449</v>
      </c>
      <c r="J387" t="s">
        <v>482</v>
      </c>
      <c r="K387">
        <v>0.05</v>
      </c>
      <c r="L387">
        <v>0.05</v>
      </c>
      <c r="M387" t="s">
        <v>26</v>
      </c>
      <c r="N387" t="s">
        <v>28</v>
      </c>
      <c r="O387" t="s">
        <v>29</v>
      </c>
      <c r="P387" t="s">
        <v>29</v>
      </c>
      <c r="Q387" t="s">
        <v>29</v>
      </c>
      <c r="R387" t="s">
        <v>29</v>
      </c>
      <c r="S387" t="s">
        <v>29</v>
      </c>
      <c r="T387" t="s">
        <v>29</v>
      </c>
      <c r="U387" t="s">
        <v>29</v>
      </c>
      <c r="V387" t="s">
        <v>430</v>
      </c>
      <c r="W387" t="s">
        <v>431</v>
      </c>
    </row>
    <row r="388" spans="1:23">
      <c r="A388">
        <v>387</v>
      </c>
      <c r="B388" t="s">
        <v>425</v>
      </c>
      <c r="C388" t="s">
        <v>426</v>
      </c>
      <c r="D388">
        <v>14</v>
      </c>
      <c r="E388" t="s">
        <v>483</v>
      </c>
      <c r="F388" t="s">
        <v>255</v>
      </c>
      <c r="G388" s="1" t="s">
        <v>484</v>
      </c>
      <c r="H388" t="s">
        <v>485</v>
      </c>
      <c r="I388" t="s">
        <v>484</v>
      </c>
      <c r="J388" t="s">
        <v>485</v>
      </c>
      <c r="K388">
        <v>0.7</v>
      </c>
      <c r="L388">
        <v>0.7</v>
      </c>
      <c r="M388" t="s">
        <v>26</v>
      </c>
      <c r="N388" t="s">
        <v>27</v>
      </c>
      <c r="O388" t="s">
        <v>29</v>
      </c>
      <c r="P388" t="s">
        <v>29</v>
      </c>
      <c r="Q388" t="s">
        <v>29</v>
      </c>
      <c r="R388" t="s">
        <v>29</v>
      </c>
      <c r="S388" t="s">
        <v>29</v>
      </c>
      <c r="T388" t="s">
        <v>29</v>
      </c>
      <c r="U388" t="s">
        <v>29</v>
      </c>
      <c r="V388" t="s">
        <v>430</v>
      </c>
      <c r="W388" t="s">
        <v>431</v>
      </c>
    </row>
    <row r="389" spans="1:23">
      <c r="A389">
        <v>388</v>
      </c>
      <c r="B389" t="s">
        <v>425</v>
      </c>
      <c r="C389" t="s">
        <v>426</v>
      </c>
      <c r="D389">
        <v>14</v>
      </c>
      <c r="E389" t="s">
        <v>486</v>
      </c>
      <c r="F389" t="s">
        <v>251</v>
      </c>
      <c r="G389" s="1" t="s">
        <v>487</v>
      </c>
      <c r="H389" t="s">
        <v>488</v>
      </c>
      <c r="I389" t="s">
        <v>487</v>
      </c>
      <c r="J389" t="s">
        <v>488</v>
      </c>
      <c r="K389">
        <v>2.8000000000000001E-2</v>
      </c>
      <c r="L389">
        <v>2.8000000000000001E-2</v>
      </c>
      <c r="M389" t="s">
        <v>26</v>
      </c>
      <c r="N389" t="s">
        <v>219</v>
      </c>
      <c r="O389" t="s">
        <v>29</v>
      </c>
      <c r="P389" t="s">
        <v>29</v>
      </c>
      <c r="Q389" t="s">
        <v>29</v>
      </c>
      <c r="R389" t="s">
        <v>29</v>
      </c>
      <c r="S389" t="s">
        <v>29</v>
      </c>
      <c r="T389" t="s">
        <v>29</v>
      </c>
      <c r="U389" t="s">
        <v>29</v>
      </c>
      <c r="V389" t="s">
        <v>430</v>
      </c>
      <c r="W389" t="s">
        <v>431</v>
      </c>
    </row>
    <row r="390" spans="1:23">
      <c r="A390">
        <v>389</v>
      </c>
      <c r="B390" t="s">
        <v>425</v>
      </c>
      <c r="C390" t="s">
        <v>426</v>
      </c>
      <c r="D390">
        <v>14</v>
      </c>
      <c r="E390" t="s">
        <v>486</v>
      </c>
      <c r="F390" t="s">
        <v>251</v>
      </c>
      <c r="G390" s="1" t="s">
        <v>487</v>
      </c>
      <c r="H390" t="s">
        <v>488</v>
      </c>
      <c r="I390" t="s">
        <v>487</v>
      </c>
      <c r="J390" t="s">
        <v>488</v>
      </c>
      <c r="K390">
        <v>0.67200000000000004</v>
      </c>
      <c r="L390">
        <v>0.67200000000000004</v>
      </c>
      <c r="M390" t="s">
        <v>26</v>
      </c>
      <c r="N390" t="s">
        <v>74</v>
      </c>
      <c r="O390" t="s">
        <v>29</v>
      </c>
      <c r="P390" t="s">
        <v>29</v>
      </c>
      <c r="Q390" t="s">
        <v>29</v>
      </c>
      <c r="R390" t="s">
        <v>29</v>
      </c>
      <c r="S390" t="s">
        <v>29</v>
      </c>
      <c r="T390" t="s">
        <v>29</v>
      </c>
      <c r="U390" t="s">
        <v>29</v>
      </c>
      <c r="V390" t="s">
        <v>430</v>
      </c>
      <c r="W390" t="s">
        <v>431</v>
      </c>
    </row>
    <row r="391" spans="1:23">
      <c r="A391">
        <v>390</v>
      </c>
      <c r="B391" t="s">
        <v>425</v>
      </c>
      <c r="C391" t="s">
        <v>426</v>
      </c>
      <c r="D391">
        <v>14</v>
      </c>
      <c r="E391" t="s">
        <v>489</v>
      </c>
      <c r="F391" t="s">
        <v>168</v>
      </c>
      <c r="G391" s="1" t="s">
        <v>301</v>
      </c>
      <c r="H391" t="s">
        <v>490</v>
      </c>
      <c r="I391" t="s">
        <v>301</v>
      </c>
      <c r="J391" t="s">
        <v>490</v>
      </c>
      <c r="K391">
        <v>2.8000000000000001E-2</v>
      </c>
      <c r="L391">
        <v>2.8000000000000001E-2</v>
      </c>
      <c r="M391" t="s">
        <v>26</v>
      </c>
      <c r="N391" t="s">
        <v>219</v>
      </c>
      <c r="O391" t="s">
        <v>29</v>
      </c>
      <c r="P391" t="s">
        <v>29</v>
      </c>
      <c r="Q391" t="s">
        <v>29</v>
      </c>
      <c r="R391" t="s">
        <v>29</v>
      </c>
      <c r="S391" t="s">
        <v>29</v>
      </c>
      <c r="T391" t="s">
        <v>29</v>
      </c>
      <c r="U391" t="s">
        <v>29</v>
      </c>
      <c r="V391" t="s">
        <v>430</v>
      </c>
      <c r="W391" t="s">
        <v>431</v>
      </c>
    </row>
    <row r="392" spans="1:23">
      <c r="A392">
        <v>391</v>
      </c>
      <c r="B392" t="s">
        <v>425</v>
      </c>
      <c r="C392" t="s">
        <v>426</v>
      </c>
      <c r="D392">
        <v>14</v>
      </c>
      <c r="E392" t="s">
        <v>489</v>
      </c>
      <c r="F392" t="s">
        <v>168</v>
      </c>
      <c r="G392" s="1" t="s">
        <v>301</v>
      </c>
      <c r="H392" t="s">
        <v>490</v>
      </c>
      <c r="I392" t="s">
        <v>301</v>
      </c>
      <c r="J392" t="s">
        <v>490</v>
      </c>
      <c r="K392">
        <v>7.0000000000000007E-2</v>
      </c>
      <c r="L392">
        <v>7.0000000000000007E-2</v>
      </c>
      <c r="M392" t="s">
        <v>26</v>
      </c>
      <c r="N392" t="s">
        <v>433</v>
      </c>
      <c r="O392" t="s">
        <v>29</v>
      </c>
      <c r="P392" t="s">
        <v>29</v>
      </c>
      <c r="Q392" t="s">
        <v>29</v>
      </c>
      <c r="R392" t="s">
        <v>29</v>
      </c>
      <c r="S392" t="s">
        <v>29</v>
      </c>
      <c r="T392" t="s">
        <v>29</v>
      </c>
      <c r="U392" t="s">
        <v>29</v>
      </c>
      <c r="V392" t="s">
        <v>430</v>
      </c>
      <c r="W392" t="s">
        <v>431</v>
      </c>
    </row>
    <row r="393" spans="1:23">
      <c r="A393">
        <v>392</v>
      </c>
      <c r="B393" t="s">
        <v>425</v>
      </c>
      <c r="C393" t="s">
        <v>426</v>
      </c>
      <c r="D393">
        <v>14</v>
      </c>
      <c r="E393" t="s">
        <v>489</v>
      </c>
      <c r="F393" t="s">
        <v>168</v>
      </c>
      <c r="G393" s="1" t="s">
        <v>301</v>
      </c>
      <c r="H393" t="s">
        <v>490</v>
      </c>
      <c r="I393" t="s">
        <v>301</v>
      </c>
      <c r="J393" t="s">
        <v>490</v>
      </c>
      <c r="K393">
        <v>0.28000000000000003</v>
      </c>
      <c r="L393">
        <v>0.28000000000000003</v>
      </c>
      <c r="M393" t="s">
        <v>26</v>
      </c>
      <c r="N393" t="s">
        <v>63</v>
      </c>
      <c r="O393" t="s">
        <v>29</v>
      </c>
      <c r="P393" t="s">
        <v>29</v>
      </c>
      <c r="Q393" t="s">
        <v>29</v>
      </c>
      <c r="R393" t="s">
        <v>29</v>
      </c>
      <c r="S393" t="s">
        <v>29</v>
      </c>
      <c r="T393" t="s">
        <v>29</v>
      </c>
      <c r="U393" t="s">
        <v>29</v>
      </c>
      <c r="V393" t="s">
        <v>430</v>
      </c>
      <c r="W393" t="s">
        <v>431</v>
      </c>
    </row>
    <row r="394" spans="1:23">
      <c r="A394">
        <v>393</v>
      </c>
      <c r="B394" t="s">
        <v>425</v>
      </c>
      <c r="C394" t="s">
        <v>426</v>
      </c>
      <c r="D394">
        <v>14</v>
      </c>
      <c r="E394" t="s">
        <v>489</v>
      </c>
      <c r="F394" t="s">
        <v>168</v>
      </c>
      <c r="G394" s="1" t="s">
        <v>301</v>
      </c>
      <c r="H394" t="s">
        <v>490</v>
      </c>
      <c r="I394" t="s">
        <v>301</v>
      </c>
      <c r="J394" t="s">
        <v>490</v>
      </c>
      <c r="K394">
        <v>0.32200000000000001</v>
      </c>
      <c r="L394">
        <v>0.32200000000000001</v>
      </c>
      <c r="M394" t="s">
        <v>26</v>
      </c>
      <c r="N394" t="s">
        <v>74</v>
      </c>
      <c r="O394" t="s">
        <v>29</v>
      </c>
      <c r="P394" t="s">
        <v>29</v>
      </c>
      <c r="Q394" t="s">
        <v>29</v>
      </c>
      <c r="R394" t="s">
        <v>29</v>
      </c>
      <c r="S394" t="s">
        <v>29</v>
      </c>
      <c r="T394" t="s">
        <v>29</v>
      </c>
      <c r="U394" t="s">
        <v>29</v>
      </c>
      <c r="V394" t="s">
        <v>430</v>
      </c>
      <c r="W394" t="s">
        <v>431</v>
      </c>
    </row>
    <row r="395" spans="1:23">
      <c r="A395">
        <v>394</v>
      </c>
      <c r="B395" t="s">
        <v>425</v>
      </c>
      <c r="C395" t="s">
        <v>426</v>
      </c>
      <c r="D395">
        <v>14</v>
      </c>
      <c r="E395" t="s">
        <v>491</v>
      </c>
      <c r="F395" t="s">
        <v>344</v>
      </c>
      <c r="G395" s="1" t="s">
        <v>492</v>
      </c>
      <c r="H395" t="s">
        <v>493</v>
      </c>
      <c r="I395" t="s">
        <v>492</v>
      </c>
      <c r="J395" t="s">
        <v>493</v>
      </c>
      <c r="K395">
        <v>4.2000000000000003E-2</v>
      </c>
      <c r="L395">
        <v>4.2000000000000003E-2</v>
      </c>
      <c r="M395" t="s">
        <v>26</v>
      </c>
      <c r="N395" t="s">
        <v>27</v>
      </c>
      <c r="O395" t="s">
        <v>29</v>
      </c>
      <c r="P395" t="s">
        <v>29</v>
      </c>
      <c r="Q395" t="s">
        <v>29</v>
      </c>
      <c r="R395" t="s">
        <v>29</v>
      </c>
      <c r="S395" t="s">
        <v>29</v>
      </c>
      <c r="T395" t="s">
        <v>29</v>
      </c>
      <c r="U395" t="s">
        <v>29</v>
      </c>
      <c r="V395" t="s">
        <v>430</v>
      </c>
      <c r="W395" t="s">
        <v>431</v>
      </c>
    </row>
    <row r="396" spans="1:23">
      <c r="A396">
        <v>395</v>
      </c>
      <c r="B396" t="s">
        <v>425</v>
      </c>
      <c r="C396" t="s">
        <v>426</v>
      </c>
      <c r="D396">
        <v>14</v>
      </c>
      <c r="E396" t="s">
        <v>491</v>
      </c>
      <c r="F396" t="s">
        <v>344</v>
      </c>
      <c r="G396" s="1" t="s">
        <v>492</v>
      </c>
      <c r="H396" t="s">
        <v>493</v>
      </c>
      <c r="I396" t="s">
        <v>492</v>
      </c>
      <c r="J396" t="s">
        <v>493</v>
      </c>
      <c r="K396">
        <v>4.9000000000000002E-2</v>
      </c>
      <c r="L396">
        <v>4.9000000000000002E-2</v>
      </c>
      <c r="M396" t="s">
        <v>26</v>
      </c>
      <c r="N396" t="s">
        <v>219</v>
      </c>
      <c r="O396" t="s">
        <v>29</v>
      </c>
      <c r="P396" t="s">
        <v>29</v>
      </c>
      <c r="Q396" t="s">
        <v>29</v>
      </c>
      <c r="R396" t="s">
        <v>29</v>
      </c>
      <c r="S396" t="s">
        <v>29</v>
      </c>
      <c r="T396" t="s">
        <v>29</v>
      </c>
      <c r="U396" t="s">
        <v>29</v>
      </c>
      <c r="V396" t="s">
        <v>430</v>
      </c>
      <c r="W396" t="s">
        <v>431</v>
      </c>
    </row>
    <row r="397" spans="1:23">
      <c r="A397">
        <v>396</v>
      </c>
      <c r="B397" t="s">
        <v>425</v>
      </c>
      <c r="C397" t="s">
        <v>426</v>
      </c>
      <c r="D397">
        <v>14</v>
      </c>
      <c r="E397" t="s">
        <v>491</v>
      </c>
      <c r="F397" t="s">
        <v>344</v>
      </c>
      <c r="G397" s="1" t="s">
        <v>492</v>
      </c>
      <c r="H397" t="s">
        <v>493</v>
      </c>
      <c r="I397" t="s">
        <v>492</v>
      </c>
      <c r="J397" t="s">
        <v>493</v>
      </c>
      <c r="K397">
        <v>7.0000000000000007E-2</v>
      </c>
      <c r="L397">
        <v>7.0000000000000007E-2</v>
      </c>
      <c r="M397" t="s">
        <v>26</v>
      </c>
      <c r="N397" t="s">
        <v>432</v>
      </c>
      <c r="O397" t="s">
        <v>29</v>
      </c>
      <c r="P397" t="s">
        <v>29</v>
      </c>
      <c r="Q397" t="s">
        <v>29</v>
      </c>
      <c r="R397" t="s">
        <v>29</v>
      </c>
      <c r="S397" t="s">
        <v>29</v>
      </c>
      <c r="T397" t="s">
        <v>29</v>
      </c>
      <c r="U397" t="s">
        <v>29</v>
      </c>
      <c r="V397" t="s">
        <v>430</v>
      </c>
      <c r="W397" t="s">
        <v>431</v>
      </c>
    </row>
    <row r="398" spans="1:23">
      <c r="A398">
        <v>397</v>
      </c>
      <c r="B398" t="s">
        <v>425</v>
      </c>
      <c r="C398" t="s">
        <v>426</v>
      </c>
      <c r="D398">
        <v>14</v>
      </c>
      <c r="E398" t="s">
        <v>491</v>
      </c>
      <c r="F398" t="s">
        <v>344</v>
      </c>
      <c r="G398" s="1" t="s">
        <v>492</v>
      </c>
      <c r="H398" t="s">
        <v>493</v>
      </c>
      <c r="I398" t="s">
        <v>492</v>
      </c>
      <c r="J398" t="s">
        <v>493</v>
      </c>
      <c r="K398">
        <v>0.434</v>
      </c>
      <c r="L398">
        <v>0.434</v>
      </c>
      <c r="M398" t="s">
        <v>26</v>
      </c>
      <c r="N398" t="s">
        <v>74</v>
      </c>
      <c r="O398" t="s">
        <v>29</v>
      </c>
      <c r="P398" t="s">
        <v>29</v>
      </c>
      <c r="Q398" t="s">
        <v>29</v>
      </c>
      <c r="R398" t="s">
        <v>29</v>
      </c>
      <c r="S398" t="s">
        <v>29</v>
      </c>
      <c r="T398" t="s">
        <v>29</v>
      </c>
      <c r="U398" t="s">
        <v>29</v>
      </c>
      <c r="V398" t="s">
        <v>430</v>
      </c>
      <c r="W398" t="s">
        <v>431</v>
      </c>
    </row>
    <row r="399" spans="1:23">
      <c r="A399">
        <v>398</v>
      </c>
      <c r="B399" t="s">
        <v>425</v>
      </c>
      <c r="C399" t="s">
        <v>426</v>
      </c>
      <c r="D399">
        <v>14</v>
      </c>
      <c r="E399" t="s">
        <v>491</v>
      </c>
      <c r="F399" t="s">
        <v>344</v>
      </c>
      <c r="G399" s="1" t="s">
        <v>492</v>
      </c>
      <c r="H399" t="s">
        <v>493</v>
      </c>
      <c r="I399" t="s">
        <v>492</v>
      </c>
      <c r="J399" t="s">
        <v>493</v>
      </c>
      <c r="K399">
        <v>8.4000000000000005E-2</v>
      </c>
      <c r="L399">
        <v>8.4000000000000005E-2</v>
      </c>
      <c r="M399" t="s">
        <v>26</v>
      </c>
      <c r="N399" t="s">
        <v>28</v>
      </c>
      <c r="O399" t="s">
        <v>29</v>
      </c>
      <c r="P399" t="s">
        <v>29</v>
      </c>
      <c r="Q399" t="s">
        <v>29</v>
      </c>
      <c r="R399" t="s">
        <v>29</v>
      </c>
      <c r="S399" t="s">
        <v>29</v>
      </c>
      <c r="T399" t="s">
        <v>29</v>
      </c>
      <c r="U399" t="s">
        <v>29</v>
      </c>
      <c r="V399" t="s">
        <v>430</v>
      </c>
      <c r="W399" t="s">
        <v>431</v>
      </c>
    </row>
    <row r="400" spans="1:23">
      <c r="A400">
        <v>399</v>
      </c>
      <c r="B400" t="s">
        <v>425</v>
      </c>
      <c r="C400" t="s">
        <v>426</v>
      </c>
      <c r="D400">
        <v>14</v>
      </c>
      <c r="E400" t="s">
        <v>494</v>
      </c>
      <c r="F400" t="s">
        <v>206</v>
      </c>
      <c r="G400" s="1" t="s">
        <v>495</v>
      </c>
      <c r="H400" t="s">
        <v>496</v>
      </c>
      <c r="I400" t="s">
        <v>495</v>
      </c>
      <c r="J400" t="s">
        <v>867</v>
      </c>
      <c r="K400">
        <v>5.5E-2</v>
      </c>
      <c r="L400">
        <v>5.5E-2</v>
      </c>
      <c r="M400" t="s">
        <v>26</v>
      </c>
      <c r="N400" t="s">
        <v>27</v>
      </c>
      <c r="O400" t="s">
        <v>29</v>
      </c>
      <c r="P400" t="s">
        <v>29</v>
      </c>
      <c r="Q400" t="s">
        <v>29</v>
      </c>
      <c r="R400" t="s">
        <v>29</v>
      </c>
      <c r="S400" t="s">
        <v>29</v>
      </c>
      <c r="T400" t="s">
        <v>29</v>
      </c>
      <c r="U400" t="s">
        <v>29</v>
      </c>
      <c r="V400" t="s">
        <v>430</v>
      </c>
      <c r="W400" t="s">
        <v>431</v>
      </c>
    </row>
    <row r="401" spans="1:23">
      <c r="A401">
        <v>400</v>
      </c>
      <c r="B401" t="s">
        <v>425</v>
      </c>
      <c r="C401" t="s">
        <v>426</v>
      </c>
      <c r="D401">
        <v>14</v>
      </c>
      <c r="E401" t="s">
        <v>494</v>
      </c>
      <c r="F401" t="s">
        <v>206</v>
      </c>
      <c r="G401" s="1" t="s">
        <v>495</v>
      </c>
      <c r="H401" t="s">
        <v>496</v>
      </c>
      <c r="I401" t="s">
        <v>495</v>
      </c>
      <c r="J401" t="s">
        <v>867</v>
      </c>
      <c r="K401">
        <v>4.4999999999999998E-2</v>
      </c>
      <c r="L401">
        <v>4.4999999999999998E-2</v>
      </c>
      <c r="M401" t="s">
        <v>26</v>
      </c>
      <c r="N401" t="s">
        <v>219</v>
      </c>
      <c r="O401" t="s">
        <v>29</v>
      </c>
      <c r="P401" t="s">
        <v>29</v>
      </c>
      <c r="Q401" t="s">
        <v>29</v>
      </c>
      <c r="R401" t="s">
        <v>29</v>
      </c>
      <c r="S401" t="s">
        <v>29</v>
      </c>
      <c r="T401" t="s">
        <v>29</v>
      </c>
      <c r="U401" t="s">
        <v>29</v>
      </c>
      <c r="V401" t="s">
        <v>430</v>
      </c>
      <c r="W401" t="s">
        <v>431</v>
      </c>
    </row>
    <row r="402" spans="1:23">
      <c r="A402">
        <v>401</v>
      </c>
      <c r="B402" t="s">
        <v>425</v>
      </c>
      <c r="C402" t="s">
        <v>426</v>
      </c>
      <c r="D402">
        <v>14</v>
      </c>
      <c r="E402" t="s">
        <v>494</v>
      </c>
      <c r="F402" t="s">
        <v>206</v>
      </c>
      <c r="G402" s="1" t="s">
        <v>495</v>
      </c>
      <c r="H402" t="s">
        <v>496</v>
      </c>
      <c r="I402" t="s">
        <v>495</v>
      </c>
      <c r="J402" t="s">
        <v>867</v>
      </c>
      <c r="K402">
        <v>0.12</v>
      </c>
      <c r="L402">
        <v>0.12</v>
      </c>
      <c r="M402" t="s">
        <v>26</v>
      </c>
      <c r="N402" t="s">
        <v>432</v>
      </c>
      <c r="O402" t="s">
        <v>29</v>
      </c>
      <c r="P402" t="s">
        <v>29</v>
      </c>
      <c r="Q402" t="s">
        <v>29</v>
      </c>
      <c r="R402" t="s">
        <v>29</v>
      </c>
      <c r="S402" t="s">
        <v>29</v>
      </c>
      <c r="T402" t="s">
        <v>29</v>
      </c>
      <c r="U402" t="s">
        <v>29</v>
      </c>
      <c r="V402" t="s">
        <v>430</v>
      </c>
      <c r="W402" t="s">
        <v>431</v>
      </c>
    </row>
    <row r="403" spans="1:23">
      <c r="A403">
        <v>402</v>
      </c>
      <c r="B403" t="s">
        <v>425</v>
      </c>
      <c r="C403" t="s">
        <v>426</v>
      </c>
      <c r="D403">
        <v>14</v>
      </c>
      <c r="E403" t="s">
        <v>494</v>
      </c>
      <c r="F403" t="s">
        <v>206</v>
      </c>
      <c r="G403" s="1" t="s">
        <v>495</v>
      </c>
      <c r="H403" t="s">
        <v>496</v>
      </c>
      <c r="I403" t="s">
        <v>495</v>
      </c>
      <c r="J403" t="s">
        <v>867</v>
      </c>
      <c r="K403">
        <v>0.28000000000000003</v>
      </c>
      <c r="L403">
        <v>0.28000000000000003</v>
      </c>
      <c r="M403" t="s">
        <v>26</v>
      </c>
      <c r="N403" t="s">
        <v>63</v>
      </c>
      <c r="O403" t="s">
        <v>29</v>
      </c>
      <c r="P403" t="s">
        <v>29</v>
      </c>
      <c r="Q403" t="s">
        <v>29</v>
      </c>
      <c r="R403" t="s">
        <v>29</v>
      </c>
      <c r="S403" t="s">
        <v>29</v>
      </c>
      <c r="T403" t="s">
        <v>29</v>
      </c>
      <c r="U403" t="s">
        <v>29</v>
      </c>
      <c r="V403" t="s">
        <v>430</v>
      </c>
      <c r="W403" t="s">
        <v>431</v>
      </c>
    </row>
    <row r="404" spans="1:23">
      <c r="A404">
        <v>403</v>
      </c>
      <c r="B404" t="s">
        <v>425</v>
      </c>
      <c r="C404" t="s">
        <v>426</v>
      </c>
      <c r="D404">
        <v>14</v>
      </c>
      <c r="E404" t="s">
        <v>497</v>
      </c>
      <c r="F404" t="s">
        <v>498</v>
      </c>
      <c r="G404" s="1" t="s">
        <v>499</v>
      </c>
      <c r="H404" t="s">
        <v>500</v>
      </c>
      <c r="I404" t="s">
        <v>499</v>
      </c>
      <c r="J404" t="s">
        <v>500</v>
      </c>
      <c r="K404">
        <v>0.01</v>
      </c>
      <c r="L404">
        <v>0.01</v>
      </c>
      <c r="M404" t="s">
        <v>26</v>
      </c>
      <c r="N404" t="s">
        <v>219</v>
      </c>
      <c r="O404" t="s">
        <v>29</v>
      </c>
      <c r="P404" t="s">
        <v>29</v>
      </c>
      <c r="Q404" t="s">
        <v>29</v>
      </c>
      <c r="R404" t="s">
        <v>29</v>
      </c>
      <c r="S404" t="s">
        <v>29</v>
      </c>
      <c r="T404" t="s">
        <v>29</v>
      </c>
      <c r="U404" t="s">
        <v>29</v>
      </c>
      <c r="V404" t="s">
        <v>430</v>
      </c>
      <c r="W404" t="s">
        <v>431</v>
      </c>
    </row>
    <row r="405" spans="1:23">
      <c r="A405">
        <v>404</v>
      </c>
      <c r="B405" t="s">
        <v>425</v>
      </c>
      <c r="C405" t="s">
        <v>426</v>
      </c>
      <c r="D405">
        <v>14</v>
      </c>
      <c r="E405" t="s">
        <v>497</v>
      </c>
      <c r="F405" t="s">
        <v>498</v>
      </c>
      <c r="G405" s="1" t="s">
        <v>499</v>
      </c>
      <c r="H405" t="s">
        <v>500</v>
      </c>
      <c r="I405" t="s">
        <v>499</v>
      </c>
      <c r="J405" t="s">
        <v>500</v>
      </c>
      <c r="K405">
        <v>0.49</v>
      </c>
      <c r="L405">
        <v>0.49</v>
      </c>
      <c r="M405" t="s">
        <v>26</v>
      </c>
      <c r="N405" t="s">
        <v>432</v>
      </c>
      <c r="O405" t="s">
        <v>29</v>
      </c>
      <c r="P405" t="s">
        <v>29</v>
      </c>
      <c r="Q405" t="s">
        <v>29</v>
      </c>
      <c r="R405" t="s">
        <v>29</v>
      </c>
      <c r="S405" t="s">
        <v>29</v>
      </c>
      <c r="T405" t="s">
        <v>29</v>
      </c>
      <c r="U405" t="s">
        <v>29</v>
      </c>
      <c r="V405" t="s">
        <v>430</v>
      </c>
      <c r="W405" t="s">
        <v>431</v>
      </c>
    </row>
    <row r="406" spans="1:23">
      <c r="A406">
        <v>405</v>
      </c>
      <c r="B406" t="s">
        <v>425</v>
      </c>
      <c r="C406" t="s">
        <v>426</v>
      </c>
      <c r="D406">
        <v>14</v>
      </c>
      <c r="E406" t="s">
        <v>501</v>
      </c>
      <c r="F406" t="s">
        <v>176</v>
      </c>
      <c r="G406" s="1" t="s">
        <v>502</v>
      </c>
      <c r="H406" t="s">
        <v>503</v>
      </c>
      <c r="I406" t="s">
        <v>502</v>
      </c>
      <c r="J406" t="s">
        <v>503</v>
      </c>
      <c r="K406">
        <v>0.4</v>
      </c>
      <c r="L406">
        <v>0.4</v>
      </c>
      <c r="M406" t="s">
        <v>26</v>
      </c>
      <c r="N406" t="s">
        <v>27</v>
      </c>
      <c r="O406" t="s">
        <v>29</v>
      </c>
      <c r="P406" t="s">
        <v>29</v>
      </c>
      <c r="Q406" t="s">
        <v>29</v>
      </c>
      <c r="R406" t="s">
        <v>29</v>
      </c>
      <c r="S406" t="s">
        <v>29</v>
      </c>
      <c r="T406" t="s">
        <v>29</v>
      </c>
      <c r="U406" t="s">
        <v>29</v>
      </c>
      <c r="V406" t="s">
        <v>430</v>
      </c>
      <c r="W406" t="s">
        <v>431</v>
      </c>
    </row>
    <row r="407" spans="1:23">
      <c r="A407">
        <v>406</v>
      </c>
      <c r="B407" t="s">
        <v>425</v>
      </c>
      <c r="C407" t="s">
        <v>426</v>
      </c>
      <c r="D407">
        <v>14</v>
      </c>
      <c r="E407" t="s">
        <v>504</v>
      </c>
      <c r="F407" t="s">
        <v>505</v>
      </c>
      <c r="G407" s="1" t="s">
        <v>506</v>
      </c>
      <c r="H407" t="s">
        <v>29</v>
      </c>
      <c r="I407" t="s">
        <v>506</v>
      </c>
      <c r="J407" t="s">
        <v>29</v>
      </c>
      <c r="K407">
        <v>0.08</v>
      </c>
      <c r="L407">
        <v>0.08</v>
      </c>
      <c r="M407" t="s">
        <v>26</v>
      </c>
      <c r="N407" t="s">
        <v>27</v>
      </c>
      <c r="O407" t="s">
        <v>29</v>
      </c>
      <c r="P407" t="s">
        <v>29</v>
      </c>
      <c r="Q407" t="s">
        <v>29</v>
      </c>
      <c r="R407" t="s">
        <v>29</v>
      </c>
      <c r="S407" t="s">
        <v>29</v>
      </c>
      <c r="T407" t="s">
        <v>29</v>
      </c>
      <c r="U407" t="s">
        <v>29</v>
      </c>
      <c r="V407" t="s">
        <v>430</v>
      </c>
      <c r="W407" t="s">
        <v>431</v>
      </c>
    </row>
    <row r="408" spans="1:23">
      <c r="A408">
        <v>407</v>
      </c>
      <c r="B408" t="s">
        <v>425</v>
      </c>
      <c r="C408" t="s">
        <v>426</v>
      </c>
      <c r="D408">
        <v>14</v>
      </c>
      <c r="E408" t="s">
        <v>504</v>
      </c>
      <c r="F408" t="s">
        <v>505</v>
      </c>
      <c r="G408" s="1" t="s">
        <v>506</v>
      </c>
      <c r="H408" t="s">
        <v>29</v>
      </c>
      <c r="I408" t="s">
        <v>506</v>
      </c>
      <c r="J408" t="s">
        <v>29</v>
      </c>
      <c r="K408">
        <v>2.4E-2</v>
      </c>
      <c r="L408">
        <v>2.4E-2</v>
      </c>
      <c r="M408" t="s">
        <v>26</v>
      </c>
      <c r="N408" t="s">
        <v>219</v>
      </c>
      <c r="O408" t="s">
        <v>29</v>
      </c>
      <c r="P408" t="s">
        <v>29</v>
      </c>
      <c r="Q408" t="s">
        <v>29</v>
      </c>
      <c r="R408" t="s">
        <v>29</v>
      </c>
      <c r="S408" t="s">
        <v>29</v>
      </c>
      <c r="T408" t="s">
        <v>29</v>
      </c>
      <c r="U408" t="s">
        <v>29</v>
      </c>
      <c r="V408" t="s">
        <v>430</v>
      </c>
      <c r="W408" t="s">
        <v>431</v>
      </c>
    </row>
    <row r="409" spans="1:23">
      <c r="A409">
        <v>408</v>
      </c>
      <c r="B409" t="s">
        <v>425</v>
      </c>
      <c r="C409" t="s">
        <v>426</v>
      </c>
      <c r="D409">
        <v>14</v>
      </c>
      <c r="E409" t="s">
        <v>504</v>
      </c>
      <c r="F409" t="s">
        <v>505</v>
      </c>
      <c r="G409" s="1" t="s">
        <v>506</v>
      </c>
      <c r="H409" t="s">
        <v>29</v>
      </c>
      <c r="I409" t="s">
        <v>506</v>
      </c>
      <c r="J409" t="s">
        <v>29</v>
      </c>
      <c r="K409">
        <v>0.02</v>
      </c>
      <c r="L409">
        <v>0.02</v>
      </c>
      <c r="M409" t="s">
        <v>26</v>
      </c>
      <c r="N409" t="s">
        <v>432</v>
      </c>
      <c r="O409" t="s">
        <v>29</v>
      </c>
      <c r="P409" t="s">
        <v>29</v>
      </c>
      <c r="Q409" t="s">
        <v>29</v>
      </c>
      <c r="R409" t="s">
        <v>29</v>
      </c>
      <c r="S409" t="s">
        <v>29</v>
      </c>
      <c r="T409" t="s">
        <v>29</v>
      </c>
      <c r="U409" t="s">
        <v>29</v>
      </c>
      <c r="V409" t="s">
        <v>430</v>
      </c>
      <c r="W409" t="s">
        <v>431</v>
      </c>
    </row>
    <row r="410" spans="1:23">
      <c r="A410">
        <v>409</v>
      </c>
      <c r="B410" t="s">
        <v>425</v>
      </c>
      <c r="C410" t="s">
        <v>426</v>
      </c>
      <c r="D410">
        <v>14</v>
      </c>
      <c r="E410" t="s">
        <v>504</v>
      </c>
      <c r="F410" t="s">
        <v>505</v>
      </c>
      <c r="G410" s="1" t="s">
        <v>506</v>
      </c>
      <c r="H410" t="s">
        <v>29</v>
      </c>
      <c r="I410" t="s">
        <v>506</v>
      </c>
      <c r="J410" t="s">
        <v>29</v>
      </c>
      <c r="K410">
        <v>0.27600000000000002</v>
      </c>
      <c r="L410">
        <v>0.27600000000000002</v>
      </c>
      <c r="M410" t="s">
        <v>26</v>
      </c>
      <c r="N410" t="s">
        <v>74</v>
      </c>
      <c r="O410" t="s">
        <v>29</v>
      </c>
      <c r="P410" t="s">
        <v>29</v>
      </c>
      <c r="Q410" t="s">
        <v>29</v>
      </c>
      <c r="R410" t="s">
        <v>29</v>
      </c>
      <c r="S410" t="s">
        <v>29</v>
      </c>
      <c r="T410" t="s">
        <v>29</v>
      </c>
      <c r="U410" t="s">
        <v>29</v>
      </c>
      <c r="V410" t="s">
        <v>430</v>
      </c>
      <c r="W410" t="s">
        <v>431</v>
      </c>
    </row>
    <row r="411" spans="1:23">
      <c r="A411">
        <v>410</v>
      </c>
      <c r="B411" t="s">
        <v>425</v>
      </c>
      <c r="C411" t="s">
        <v>426</v>
      </c>
      <c r="D411">
        <v>14</v>
      </c>
      <c r="E411" t="s">
        <v>507</v>
      </c>
      <c r="F411" t="s">
        <v>508</v>
      </c>
      <c r="G411" s="1" t="s">
        <v>509</v>
      </c>
      <c r="H411" t="s">
        <v>463</v>
      </c>
      <c r="I411" t="s">
        <v>509</v>
      </c>
      <c r="J411" t="s">
        <v>463</v>
      </c>
      <c r="K411">
        <v>0.14099999999999999</v>
      </c>
      <c r="L411">
        <v>0.14099999999999999</v>
      </c>
      <c r="M411" t="s">
        <v>26</v>
      </c>
      <c r="N411" t="s">
        <v>219</v>
      </c>
      <c r="O411" t="s">
        <v>29</v>
      </c>
      <c r="P411" t="s">
        <v>29</v>
      </c>
      <c r="Q411" t="s">
        <v>29</v>
      </c>
      <c r="R411" t="s">
        <v>29</v>
      </c>
      <c r="S411" t="s">
        <v>29</v>
      </c>
      <c r="T411" t="s">
        <v>29</v>
      </c>
      <c r="U411" t="s">
        <v>29</v>
      </c>
      <c r="V411" t="s">
        <v>430</v>
      </c>
      <c r="W411" t="s">
        <v>431</v>
      </c>
    </row>
    <row r="412" spans="1:23">
      <c r="A412">
        <v>411</v>
      </c>
      <c r="B412" t="s">
        <v>425</v>
      </c>
      <c r="C412" t="s">
        <v>426</v>
      </c>
      <c r="D412">
        <v>14</v>
      </c>
      <c r="E412" t="s">
        <v>507</v>
      </c>
      <c r="F412" t="s">
        <v>508</v>
      </c>
      <c r="G412" s="1" t="s">
        <v>509</v>
      </c>
      <c r="H412" t="s">
        <v>463</v>
      </c>
      <c r="I412" t="s">
        <v>509</v>
      </c>
      <c r="J412" t="s">
        <v>463</v>
      </c>
      <c r="K412">
        <v>0.159</v>
      </c>
      <c r="L412">
        <v>0.159</v>
      </c>
      <c r="M412" t="s">
        <v>26</v>
      </c>
      <c r="N412" t="s">
        <v>432</v>
      </c>
      <c r="O412" t="s">
        <v>29</v>
      </c>
      <c r="P412" t="s">
        <v>29</v>
      </c>
      <c r="Q412" t="s">
        <v>29</v>
      </c>
      <c r="R412" t="s">
        <v>29</v>
      </c>
      <c r="S412" t="s">
        <v>29</v>
      </c>
      <c r="T412" t="s">
        <v>29</v>
      </c>
      <c r="U412" t="s">
        <v>29</v>
      </c>
      <c r="V412" t="s">
        <v>430</v>
      </c>
      <c r="W412" t="s">
        <v>431</v>
      </c>
    </row>
    <row r="413" spans="1:23">
      <c r="A413">
        <v>412</v>
      </c>
      <c r="B413" t="s">
        <v>425</v>
      </c>
      <c r="C413" t="s">
        <v>426</v>
      </c>
      <c r="D413">
        <v>14</v>
      </c>
      <c r="E413" t="s">
        <v>510</v>
      </c>
      <c r="F413" t="s">
        <v>297</v>
      </c>
      <c r="G413" s="1" t="s">
        <v>511</v>
      </c>
      <c r="H413" t="s">
        <v>512</v>
      </c>
      <c r="I413" t="s">
        <v>511</v>
      </c>
      <c r="J413" t="s">
        <v>512</v>
      </c>
      <c r="K413">
        <v>0.15</v>
      </c>
      <c r="L413">
        <v>0.15</v>
      </c>
      <c r="M413" t="s">
        <v>26</v>
      </c>
      <c r="N413" t="s">
        <v>27</v>
      </c>
      <c r="O413" t="s">
        <v>29</v>
      </c>
      <c r="P413" t="s">
        <v>29</v>
      </c>
      <c r="Q413" t="s">
        <v>29</v>
      </c>
      <c r="R413" t="s">
        <v>29</v>
      </c>
      <c r="S413" t="s">
        <v>29</v>
      </c>
      <c r="T413" t="s">
        <v>29</v>
      </c>
      <c r="U413" t="s">
        <v>29</v>
      </c>
      <c r="V413" t="s">
        <v>430</v>
      </c>
      <c r="W413" t="s">
        <v>431</v>
      </c>
    </row>
    <row r="414" spans="1:23">
      <c r="A414">
        <v>413</v>
      </c>
      <c r="B414" t="s">
        <v>425</v>
      </c>
      <c r="C414" t="s">
        <v>426</v>
      </c>
      <c r="D414">
        <v>14</v>
      </c>
      <c r="E414" t="s">
        <v>510</v>
      </c>
      <c r="F414" t="s">
        <v>297</v>
      </c>
      <c r="G414" s="1" t="s">
        <v>511</v>
      </c>
      <c r="H414" t="s">
        <v>512</v>
      </c>
      <c r="I414" t="s">
        <v>511</v>
      </c>
      <c r="J414" t="s">
        <v>512</v>
      </c>
      <c r="K414">
        <v>7.1999999999999995E-2</v>
      </c>
      <c r="L414">
        <v>7.1999999999999995E-2</v>
      </c>
      <c r="M414" t="s">
        <v>26</v>
      </c>
      <c r="N414" t="s">
        <v>219</v>
      </c>
      <c r="O414" t="s">
        <v>29</v>
      </c>
      <c r="P414" t="s">
        <v>29</v>
      </c>
      <c r="Q414" t="s">
        <v>29</v>
      </c>
      <c r="R414" t="s">
        <v>29</v>
      </c>
      <c r="S414" t="s">
        <v>29</v>
      </c>
      <c r="T414" t="s">
        <v>29</v>
      </c>
      <c r="U414" t="s">
        <v>29</v>
      </c>
      <c r="V414" t="s">
        <v>430</v>
      </c>
      <c r="W414" t="s">
        <v>431</v>
      </c>
    </row>
    <row r="415" spans="1:23">
      <c r="A415">
        <v>414</v>
      </c>
      <c r="B415" t="s">
        <v>425</v>
      </c>
      <c r="C415" t="s">
        <v>426</v>
      </c>
      <c r="D415">
        <v>14</v>
      </c>
      <c r="E415" t="s">
        <v>510</v>
      </c>
      <c r="F415" t="s">
        <v>297</v>
      </c>
      <c r="G415" s="1" t="s">
        <v>511</v>
      </c>
      <c r="H415" t="s">
        <v>512</v>
      </c>
      <c r="I415" t="s">
        <v>511</v>
      </c>
      <c r="J415" t="s">
        <v>512</v>
      </c>
      <c r="K415">
        <v>6.3E-2</v>
      </c>
      <c r="L415">
        <v>6.3E-2</v>
      </c>
      <c r="M415" t="s">
        <v>26</v>
      </c>
      <c r="N415" t="s">
        <v>432</v>
      </c>
      <c r="O415" t="s">
        <v>29</v>
      </c>
      <c r="P415" t="s">
        <v>29</v>
      </c>
      <c r="Q415" t="s">
        <v>29</v>
      </c>
      <c r="R415" t="s">
        <v>29</v>
      </c>
      <c r="S415" t="s">
        <v>29</v>
      </c>
      <c r="T415" t="s">
        <v>29</v>
      </c>
      <c r="U415" t="s">
        <v>29</v>
      </c>
      <c r="V415" t="s">
        <v>430</v>
      </c>
      <c r="W415" t="s">
        <v>431</v>
      </c>
    </row>
    <row r="416" spans="1:23">
      <c r="A416">
        <v>415</v>
      </c>
      <c r="B416" t="s">
        <v>425</v>
      </c>
      <c r="C416" t="s">
        <v>426</v>
      </c>
      <c r="D416">
        <v>14</v>
      </c>
      <c r="E416" t="s">
        <v>510</v>
      </c>
      <c r="F416" t="s">
        <v>297</v>
      </c>
      <c r="G416" s="1" t="s">
        <v>511</v>
      </c>
      <c r="H416" t="s">
        <v>512</v>
      </c>
      <c r="I416" t="s">
        <v>511</v>
      </c>
      <c r="J416" t="s">
        <v>512</v>
      </c>
      <c r="K416">
        <v>1.4999999999999999E-2</v>
      </c>
      <c r="L416">
        <v>1.4999999999999999E-2</v>
      </c>
      <c r="M416" t="s">
        <v>26</v>
      </c>
      <c r="N416" t="s">
        <v>74</v>
      </c>
      <c r="O416" t="s">
        <v>29</v>
      </c>
      <c r="P416" t="s">
        <v>29</v>
      </c>
      <c r="Q416" t="s">
        <v>29</v>
      </c>
      <c r="R416" t="s">
        <v>29</v>
      </c>
      <c r="S416" t="s">
        <v>29</v>
      </c>
      <c r="T416" t="s">
        <v>29</v>
      </c>
      <c r="U416" t="s">
        <v>29</v>
      </c>
      <c r="V416" t="s">
        <v>430</v>
      </c>
      <c r="W416" t="s">
        <v>431</v>
      </c>
    </row>
    <row r="417" spans="1:23">
      <c r="A417">
        <v>416</v>
      </c>
      <c r="B417" t="s">
        <v>425</v>
      </c>
      <c r="C417" t="s">
        <v>426</v>
      </c>
      <c r="D417">
        <v>14</v>
      </c>
      <c r="E417" t="s">
        <v>513</v>
      </c>
      <c r="F417" t="s">
        <v>206</v>
      </c>
      <c r="G417" s="1" t="s">
        <v>495</v>
      </c>
      <c r="H417" t="s">
        <v>514</v>
      </c>
      <c r="I417" t="s">
        <v>495</v>
      </c>
      <c r="J417" t="s">
        <v>514</v>
      </c>
      <c r="K417">
        <v>0.11</v>
      </c>
      <c r="L417">
        <v>0.11</v>
      </c>
      <c r="M417" t="s">
        <v>26</v>
      </c>
      <c r="N417" t="s">
        <v>27</v>
      </c>
      <c r="O417" t="s">
        <v>29</v>
      </c>
      <c r="P417" t="s">
        <v>29</v>
      </c>
      <c r="Q417" t="s">
        <v>29</v>
      </c>
      <c r="R417" t="s">
        <v>29</v>
      </c>
      <c r="S417" t="s">
        <v>29</v>
      </c>
      <c r="T417" t="s">
        <v>29</v>
      </c>
      <c r="U417" t="s">
        <v>29</v>
      </c>
      <c r="V417" t="s">
        <v>430</v>
      </c>
      <c r="W417" t="s">
        <v>431</v>
      </c>
    </row>
    <row r="418" spans="1:23">
      <c r="A418">
        <v>417</v>
      </c>
      <c r="B418" t="s">
        <v>425</v>
      </c>
      <c r="C418" t="s">
        <v>426</v>
      </c>
      <c r="D418">
        <v>14</v>
      </c>
      <c r="E418" t="s">
        <v>513</v>
      </c>
      <c r="F418" t="s">
        <v>206</v>
      </c>
      <c r="G418" s="1" t="s">
        <v>495</v>
      </c>
      <c r="H418" t="s">
        <v>514</v>
      </c>
      <c r="I418" t="s">
        <v>495</v>
      </c>
      <c r="J418" t="s">
        <v>514</v>
      </c>
      <c r="K418">
        <v>5.1999999999999998E-2</v>
      </c>
      <c r="L418">
        <v>5.1999999999999998E-2</v>
      </c>
      <c r="M418" t="s">
        <v>26</v>
      </c>
      <c r="N418" t="s">
        <v>432</v>
      </c>
      <c r="O418" t="s">
        <v>29</v>
      </c>
      <c r="P418" t="s">
        <v>29</v>
      </c>
      <c r="Q418" t="s">
        <v>29</v>
      </c>
      <c r="R418" t="s">
        <v>29</v>
      </c>
      <c r="S418" t="s">
        <v>29</v>
      </c>
      <c r="T418" t="s">
        <v>29</v>
      </c>
      <c r="U418" t="s">
        <v>29</v>
      </c>
      <c r="V418" t="s">
        <v>430</v>
      </c>
      <c r="W418" t="s">
        <v>431</v>
      </c>
    </row>
    <row r="419" spans="1:23">
      <c r="A419">
        <v>418</v>
      </c>
      <c r="B419" t="s">
        <v>425</v>
      </c>
      <c r="C419" t="s">
        <v>426</v>
      </c>
      <c r="D419">
        <v>14</v>
      </c>
      <c r="E419" t="s">
        <v>513</v>
      </c>
      <c r="F419" t="s">
        <v>206</v>
      </c>
      <c r="G419" s="1" t="s">
        <v>495</v>
      </c>
      <c r="H419" t="s">
        <v>514</v>
      </c>
      <c r="I419" t="s">
        <v>495</v>
      </c>
      <c r="J419" t="s">
        <v>514</v>
      </c>
      <c r="K419">
        <v>5.8000000000000003E-2</v>
      </c>
      <c r="L419">
        <v>5.8000000000000003E-2</v>
      </c>
      <c r="M419" t="s">
        <v>26</v>
      </c>
      <c r="N419" t="s">
        <v>433</v>
      </c>
      <c r="O419" t="s">
        <v>29</v>
      </c>
      <c r="P419" t="s">
        <v>29</v>
      </c>
      <c r="Q419" t="s">
        <v>29</v>
      </c>
      <c r="R419" t="s">
        <v>29</v>
      </c>
      <c r="S419" t="s">
        <v>29</v>
      </c>
      <c r="T419" t="s">
        <v>29</v>
      </c>
      <c r="U419" t="s">
        <v>29</v>
      </c>
      <c r="V419" t="s">
        <v>430</v>
      </c>
      <c r="W419" t="s">
        <v>431</v>
      </c>
    </row>
    <row r="420" spans="1:23">
      <c r="A420">
        <v>419</v>
      </c>
      <c r="B420" t="s">
        <v>425</v>
      </c>
      <c r="C420" t="s">
        <v>426</v>
      </c>
      <c r="D420">
        <v>14</v>
      </c>
      <c r="E420" t="s">
        <v>515</v>
      </c>
      <c r="F420" t="s">
        <v>516</v>
      </c>
      <c r="G420" s="1" t="s">
        <v>517</v>
      </c>
      <c r="H420" t="s">
        <v>518</v>
      </c>
      <c r="I420" t="s">
        <v>517</v>
      </c>
      <c r="J420" t="s">
        <v>518</v>
      </c>
      <c r="K420">
        <v>9.1999999999999998E-2</v>
      </c>
      <c r="L420">
        <v>9.1999999999999998E-2</v>
      </c>
      <c r="M420" t="s">
        <v>26</v>
      </c>
      <c r="N420" t="s">
        <v>27</v>
      </c>
      <c r="O420" t="s">
        <v>29</v>
      </c>
      <c r="P420" t="s">
        <v>29</v>
      </c>
      <c r="Q420" t="s">
        <v>29</v>
      </c>
      <c r="R420" t="s">
        <v>29</v>
      </c>
      <c r="S420" t="s">
        <v>29</v>
      </c>
      <c r="T420" t="s">
        <v>29</v>
      </c>
      <c r="U420" t="s">
        <v>29</v>
      </c>
      <c r="V420" t="s">
        <v>430</v>
      </c>
      <c r="W420" t="s">
        <v>431</v>
      </c>
    </row>
    <row r="421" spans="1:23">
      <c r="A421">
        <v>420</v>
      </c>
      <c r="B421" t="s">
        <v>425</v>
      </c>
      <c r="C421" t="s">
        <v>426</v>
      </c>
      <c r="D421">
        <v>14</v>
      </c>
      <c r="E421" t="s">
        <v>515</v>
      </c>
      <c r="F421" t="s">
        <v>516</v>
      </c>
      <c r="G421" s="1" t="s">
        <v>517</v>
      </c>
      <c r="H421" t="s">
        <v>518</v>
      </c>
      <c r="I421" t="s">
        <v>517</v>
      </c>
      <c r="J421" t="s">
        <v>518</v>
      </c>
      <c r="K421">
        <v>2.8000000000000001E-2</v>
      </c>
      <c r="L421">
        <v>2.8000000000000001E-2</v>
      </c>
      <c r="M421" t="s">
        <v>26</v>
      </c>
      <c r="N421" t="s">
        <v>219</v>
      </c>
      <c r="O421" t="s">
        <v>29</v>
      </c>
      <c r="P421" t="s">
        <v>29</v>
      </c>
      <c r="Q421" t="s">
        <v>29</v>
      </c>
      <c r="R421" t="s">
        <v>29</v>
      </c>
      <c r="S421" t="s">
        <v>29</v>
      </c>
      <c r="T421" t="s">
        <v>29</v>
      </c>
      <c r="U421" t="s">
        <v>29</v>
      </c>
      <c r="V421" t="s">
        <v>430</v>
      </c>
      <c r="W421" t="s">
        <v>431</v>
      </c>
    </row>
    <row r="422" spans="1:23">
      <c r="A422">
        <v>421</v>
      </c>
      <c r="B422" t="s">
        <v>425</v>
      </c>
      <c r="C422" t="s">
        <v>426</v>
      </c>
      <c r="D422">
        <v>14</v>
      </c>
      <c r="E422" t="s">
        <v>515</v>
      </c>
      <c r="F422" t="s">
        <v>516</v>
      </c>
      <c r="G422" s="1" t="s">
        <v>517</v>
      </c>
      <c r="H422" t="s">
        <v>518</v>
      </c>
      <c r="I422" t="s">
        <v>517</v>
      </c>
      <c r="J422" t="s">
        <v>518</v>
      </c>
      <c r="K422">
        <v>8.2000000000000003E-2</v>
      </c>
      <c r="L422">
        <v>8.2000000000000003E-2</v>
      </c>
      <c r="M422" t="s">
        <v>26</v>
      </c>
      <c r="N422" t="s">
        <v>432</v>
      </c>
      <c r="O422" t="s">
        <v>29</v>
      </c>
      <c r="P422" t="s">
        <v>29</v>
      </c>
      <c r="Q422" t="s">
        <v>29</v>
      </c>
      <c r="R422" t="s">
        <v>29</v>
      </c>
      <c r="S422" t="s">
        <v>29</v>
      </c>
      <c r="T422" t="s">
        <v>29</v>
      </c>
      <c r="U422" t="s">
        <v>29</v>
      </c>
      <c r="V422" t="s">
        <v>430</v>
      </c>
      <c r="W422" t="s">
        <v>431</v>
      </c>
    </row>
    <row r="423" spans="1:23">
      <c r="A423">
        <v>422</v>
      </c>
      <c r="B423" t="s">
        <v>425</v>
      </c>
      <c r="C423" t="s">
        <v>426</v>
      </c>
      <c r="D423">
        <v>14</v>
      </c>
      <c r="E423" t="s">
        <v>519</v>
      </c>
      <c r="F423" t="s">
        <v>516</v>
      </c>
      <c r="G423" s="1" t="s">
        <v>517</v>
      </c>
      <c r="H423" t="s">
        <v>520</v>
      </c>
      <c r="I423" t="s">
        <v>517</v>
      </c>
      <c r="J423" t="s">
        <v>520</v>
      </c>
      <c r="K423">
        <v>5.6000000000000001E-2</v>
      </c>
      <c r="L423">
        <v>5.6000000000000001E-2</v>
      </c>
      <c r="M423" t="s">
        <v>26</v>
      </c>
      <c r="N423" t="s">
        <v>219</v>
      </c>
      <c r="O423" t="s">
        <v>29</v>
      </c>
      <c r="P423" t="s">
        <v>29</v>
      </c>
      <c r="Q423" t="s">
        <v>29</v>
      </c>
      <c r="R423" t="s">
        <v>29</v>
      </c>
      <c r="S423" t="s">
        <v>29</v>
      </c>
      <c r="T423" t="s">
        <v>29</v>
      </c>
      <c r="U423" t="s">
        <v>29</v>
      </c>
      <c r="V423" t="s">
        <v>430</v>
      </c>
      <c r="W423" t="s">
        <v>431</v>
      </c>
    </row>
    <row r="424" spans="1:23">
      <c r="A424">
        <v>423</v>
      </c>
      <c r="B424" t="s">
        <v>425</v>
      </c>
      <c r="C424" t="s">
        <v>426</v>
      </c>
      <c r="D424">
        <v>14</v>
      </c>
      <c r="E424" t="s">
        <v>519</v>
      </c>
      <c r="F424" t="s">
        <v>516</v>
      </c>
      <c r="G424" s="1" t="s">
        <v>517</v>
      </c>
      <c r="H424" t="s">
        <v>520</v>
      </c>
      <c r="I424" t="s">
        <v>517</v>
      </c>
      <c r="J424" t="s">
        <v>520</v>
      </c>
      <c r="K424">
        <v>0.14399999999999999</v>
      </c>
      <c r="L424">
        <v>0.14399999999999999</v>
      </c>
      <c r="M424" t="s">
        <v>26</v>
      </c>
      <c r="N424" t="s">
        <v>432</v>
      </c>
      <c r="O424" t="s">
        <v>29</v>
      </c>
      <c r="P424" t="s">
        <v>29</v>
      </c>
      <c r="Q424" t="s">
        <v>29</v>
      </c>
      <c r="R424" t="s">
        <v>29</v>
      </c>
      <c r="S424" t="s">
        <v>29</v>
      </c>
      <c r="T424" t="s">
        <v>29</v>
      </c>
      <c r="U424" t="s">
        <v>29</v>
      </c>
      <c r="V424" t="s">
        <v>430</v>
      </c>
      <c r="W424" t="s">
        <v>431</v>
      </c>
    </row>
    <row r="425" spans="1:23">
      <c r="A425">
        <v>424</v>
      </c>
      <c r="B425" t="s">
        <v>425</v>
      </c>
      <c r="C425" t="s">
        <v>426</v>
      </c>
      <c r="D425">
        <v>14</v>
      </c>
      <c r="E425" t="s">
        <v>521</v>
      </c>
      <c r="F425" t="s">
        <v>522</v>
      </c>
      <c r="G425" s="1" t="s">
        <v>523</v>
      </c>
      <c r="H425" t="s">
        <v>524</v>
      </c>
      <c r="I425" t="s">
        <v>523</v>
      </c>
      <c r="J425" t="s">
        <v>524</v>
      </c>
      <c r="K425">
        <v>0.04</v>
      </c>
      <c r="L425">
        <v>0.04</v>
      </c>
      <c r="M425" t="s">
        <v>26</v>
      </c>
      <c r="N425" t="s">
        <v>219</v>
      </c>
      <c r="O425" t="s">
        <v>29</v>
      </c>
      <c r="P425" t="s">
        <v>29</v>
      </c>
      <c r="Q425" t="s">
        <v>29</v>
      </c>
      <c r="R425" t="s">
        <v>29</v>
      </c>
      <c r="S425" t="s">
        <v>29</v>
      </c>
      <c r="T425" t="s">
        <v>29</v>
      </c>
      <c r="U425" t="s">
        <v>29</v>
      </c>
      <c r="V425" t="s">
        <v>430</v>
      </c>
      <c r="W425" t="s">
        <v>431</v>
      </c>
    </row>
    <row r="426" spans="1:23">
      <c r="A426">
        <v>425</v>
      </c>
      <c r="B426" t="s">
        <v>425</v>
      </c>
      <c r="C426" t="s">
        <v>426</v>
      </c>
      <c r="D426">
        <v>14</v>
      </c>
      <c r="E426" t="s">
        <v>521</v>
      </c>
      <c r="F426" t="s">
        <v>522</v>
      </c>
      <c r="G426" s="1" t="s">
        <v>523</v>
      </c>
      <c r="H426" t="s">
        <v>524</v>
      </c>
      <c r="I426" t="s">
        <v>523</v>
      </c>
      <c r="J426" t="s">
        <v>524</v>
      </c>
      <c r="K426">
        <v>0.126</v>
      </c>
      <c r="L426">
        <v>0.126</v>
      </c>
      <c r="M426" t="s">
        <v>26</v>
      </c>
      <c r="N426" t="s">
        <v>432</v>
      </c>
      <c r="O426" t="s">
        <v>29</v>
      </c>
      <c r="P426" t="s">
        <v>29</v>
      </c>
      <c r="Q426" t="s">
        <v>29</v>
      </c>
      <c r="R426" t="s">
        <v>29</v>
      </c>
      <c r="S426" t="s">
        <v>29</v>
      </c>
      <c r="T426" t="s">
        <v>29</v>
      </c>
      <c r="U426" t="s">
        <v>29</v>
      </c>
      <c r="V426" t="s">
        <v>430</v>
      </c>
      <c r="W426" t="s">
        <v>431</v>
      </c>
    </row>
    <row r="427" spans="1:23">
      <c r="A427">
        <v>426</v>
      </c>
      <c r="B427" t="s">
        <v>425</v>
      </c>
      <c r="C427" t="s">
        <v>426</v>
      </c>
      <c r="D427">
        <v>14</v>
      </c>
      <c r="E427" t="s">
        <v>521</v>
      </c>
      <c r="F427" t="s">
        <v>522</v>
      </c>
      <c r="G427" s="1" t="s">
        <v>523</v>
      </c>
      <c r="H427" t="s">
        <v>524</v>
      </c>
      <c r="I427" t="s">
        <v>523</v>
      </c>
      <c r="J427" t="s">
        <v>524</v>
      </c>
      <c r="K427">
        <v>1.4E-2</v>
      </c>
      <c r="L427">
        <v>1.4E-2</v>
      </c>
      <c r="M427" t="s">
        <v>26</v>
      </c>
      <c r="N427" t="s">
        <v>433</v>
      </c>
      <c r="O427" t="s">
        <v>29</v>
      </c>
      <c r="P427" t="s">
        <v>29</v>
      </c>
      <c r="Q427" t="s">
        <v>29</v>
      </c>
      <c r="R427" t="s">
        <v>29</v>
      </c>
      <c r="S427" t="s">
        <v>29</v>
      </c>
      <c r="T427" t="s">
        <v>29</v>
      </c>
      <c r="U427" t="s">
        <v>29</v>
      </c>
      <c r="V427" t="s">
        <v>430</v>
      </c>
      <c r="W427" t="s">
        <v>431</v>
      </c>
    </row>
    <row r="428" spans="1:23">
      <c r="A428">
        <v>427</v>
      </c>
      <c r="B428" t="s">
        <v>425</v>
      </c>
      <c r="C428" t="s">
        <v>426</v>
      </c>
      <c r="D428">
        <v>14</v>
      </c>
      <c r="E428" t="s">
        <v>521</v>
      </c>
      <c r="F428" t="s">
        <v>522</v>
      </c>
      <c r="G428" s="1" t="s">
        <v>523</v>
      </c>
      <c r="H428" t="s">
        <v>524</v>
      </c>
      <c r="I428" t="s">
        <v>523</v>
      </c>
      <c r="J428" t="s">
        <v>524</v>
      </c>
      <c r="K428">
        <v>0.02</v>
      </c>
      <c r="L428">
        <v>0.02</v>
      </c>
      <c r="M428" t="s">
        <v>26</v>
      </c>
      <c r="N428" t="s">
        <v>28</v>
      </c>
      <c r="O428" t="s">
        <v>29</v>
      </c>
      <c r="P428" t="s">
        <v>29</v>
      </c>
      <c r="Q428" t="s">
        <v>29</v>
      </c>
      <c r="R428" t="s">
        <v>29</v>
      </c>
      <c r="S428" t="s">
        <v>29</v>
      </c>
      <c r="T428" t="s">
        <v>29</v>
      </c>
      <c r="U428" t="s">
        <v>29</v>
      </c>
      <c r="V428" t="s">
        <v>430</v>
      </c>
      <c r="W428" t="s">
        <v>431</v>
      </c>
    </row>
    <row r="429" spans="1:23">
      <c r="A429">
        <v>428</v>
      </c>
      <c r="B429" t="s">
        <v>425</v>
      </c>
      <c r="C429" t="s">
        <v>426</v>
      </c>
      <c r="D429">
        <v>14</v>
      </c>
      <c r="E429" t="s">
        <v>189</v>
      </c>
      <c r="F429" t="s">
        <v>185</v>
      </c>
      <c r="G429" s="1" t="s">
        <v>186</v>
      </c>
      <c r="H429" t="s">
        <v>29</v>
      </c>
      <c r="I429" t="s">
        <v>186</v>
      </c>
      <c r="J429" t="s">
        <v>29</v>
      </c>
      <c r="K429">
        <v>0.2</v>
      </c>
      <c r="L429">
        <v>0.2</v>
      </c>
      <c r="M429" t="s">
        <v>26</v>
      </c>
      <c r="N429" t="s">
        <v>27</v>
      </c>
      <c r="O429" t="s">
        <v>29</v>
      </c>
      <c r="P429" t="s">
        <v>29</v>
      </c>
      <c r="Q429" t="s">
        <v>29</v>
      </c>
      <c r="R429" t="s">
        <v>29</v>
      </c>
      <c r="S429" t="s">
        <v>29</v>
      </c>
      <c r="T429" t="s">
        <v>29</v>
      </c>
      <c r="U429" t="s">
        <v>29</v>
      </c>
      <c r="V429" t="s">
        <v>430</v>
      </c>
      <c r="W429" t="s">
        <v>431</v>
      </c>
    </row>
    <row r="430" spans="1:23">
      <c r="A430">
        <v>429</v>
      </c>
      <c r="B430" t="s">
        <v>425</v>
      </c>
      <c r="C430" t="s">
        <v>426</v>
      </c>
      <c r="D430">
        <v>14</v>
      </c>
      <c r="E430" t="s">
        <v>525</v>
      </c>
      <c r="F430" t="s">
        <v>206</v>
      </c>
      <c r="G430" s="1" t="s">
        <v>526</v>
      </c>
      <c r="H430" t="s">
        <v>527</v>
      </c>
      <c r="I430" t="s">
        <v>526</v>
      </c>
      <c r="J430" t="s">
        <v>527</v>
      </c>
      <c r="K430">
        <v>0.03</v>
      </c>
      <c r="L430">
        <v>0.03</v>
      </c>
      <c r="M430" t="s">
        <v>26</v>
      </c>
      <c r="N430" t="s">
        <v>219</v>
      </c>
      <c r="O430" t="s">
        <v>29</v>
      </c>
      <c r="P430" t="s">
        <v>29</v>
      </c>
      <c r="Q430" t="s">
        <v>29</v>
      </c>
      <c r="R430" t="s">
        <v>29</v>
      </c>
      <c r="S430" t="s">
        <v>29</v>
      </c>
      <c r="T430" t="s">
        <v>29</v>
      </c>
      <c r="U430" t="s">
        <v>29</v>
      </c>
      <c r="V430" t="s">
        <v>430</v>
      </c>
      <c r="W430" t="s">
        <v>431</v>
      </c>
    </row>
    <row r="431" spans="1:23">
      <c r="A431">
        <v>430</v>
      </c>
      <c r="B431" t="s">
        <v>425</v>
      </c>
      <c r="C431" t="s">
        <v>426</v>
      </c>
      <c r="D431">
        <v>14</v>
      </c>
      <c r="E431" t="s">
        <v>525</v>
      </c>
      <c r="F431" t="s">
        <v>206</v>
      </c>
      <c r="G431" s="1" t="s">
        <v>526</v>
      </c>
      <c r="H431" t="s">
        <v>527</v>
      </c>
      <c r="I431" t="s">
        <v>526</v>
      </c>
      <c r="J431" t="s">
        <v>527</v>
      </c>
      <c r="K431">
        <v>8.4000000000000005E-2</v>
      </c>
      <c r="L431">
        <v>8.4000000000000005E-2</v>
      </c>
      <c r="M431" t="s">
        <v>26</v>
      </c>
      <c r="N431" t="s">
        <v>432</v>
      </c>
      <c r="O431" t="s">
        <v>29</v>
      </c>
      <c r="P431" t="s">
        <v>29</v>
      </c>
      <c r="Q431" t="s">
        <v>29</v>
      </c>
      <c r="R431" t="s">
        <v>29</v>
      </c>
      <c r="S431" t="s">
        <v>29</v>
      </c>
      <c r="T431" t="s">
        <v>29</v>
      </c>
      <c r="U431" t="s">
        <v>29</v>
      </c>
      <c r="V431" t="s">
        <v>430</v>
      </c>
      <c r="W431" t="s">
        <v>431</v>
      </c>
    </row>
    <row r="432" spans="1:23">
      <c r="A432">
        <v>431</v>
      </c>
      <c r="B432" t="s">
        <v>425</v>
      </c>
      <c r="C432" t="s">
        <v>426</v>
      </c>
      <c r="D432">
        <v>14</v>
      </c>
      <c r="E432" t="s">
        <v>525</v>
      </c>
      <c r="F432" t="s">
        <v>206</v>
      </c>
      <c r="G432" s="1" t="s">
        <v>526</v>
      </c>
      <c r="H432" t="s">
        <v>527</v>
      </c>
      <c r="I432" t="s">
        <v>526</v>
      </c>
      <c r="J432" t="s">
        <v>527</v>
      </c>
      <c r="K432">
        <v>2.8000000000000001E-2</v>
      </c>
      <c r="L432">
        <v>2.8000000000000001E-2</v>
      </c>
      <c r="M432" t="s">
        <v>26</v>
      </c>
      <c r="N432" t="s">
        <v>433</v>
      </c>
      <c r="O432" t="s">
        <v>29</v>
      </c>
      <c r="P432" t="s">
        <v>29</v>
      </c>
      <c r="Q432" t="s">
        <v>29</v>
      </c>
      <c r="R432" t="s">
        <v>29</v>
      </c>
      <c r="S432" t="s">
        <v>29</v>
      </c>
      <c r="T432" t="s">
        <v>29</v>
      </c>
      <c r="U432" t="s">
        <v>29</v>
      </c>
      <c r="V432" t="s">
        <v>430</v>
      </c>
      <c r="W432" t="s">
        <v>431</v>
      </c>
    </row>
    <row r="433" spans="1:23">
      <c r="A433">
        <v>432</v>
      </c>
      <c r="B433" t="s">
        <v>425</v>
      </c>
      <c r="C433" t="s">
        <v>426</v>
      </c>
      <c r="D433">
        <v>14</v>
      </c>
      <c r="E433" t="s">
        <v>525</v>
      </c>
      <c r="F433" t="s">
        <v>206</v>
      </c>
      <c r="G433" s="1" t="s">
        <v>526</v>
      </c>
      <c r="H433" t="s">
        <v>527</v>
      </c>
      <c r="I433" t="s">
        <v>526</v>
      </c>
      <c r="J433" t="s">
        <v>527</v>
      </c>
      <c r="K433">
        <v>0.06</v>
      </c>
      <c r="L433">
        <v>0.06</v>
      </c>
      <c r="M433" t="s">
        <v>26</v>
      </c>
      <c r="N433" t="s">
        <v>63</v>
      </c>
      <c r="O433" t="s">
        <v>29</v>
      </c>
      <c r="P433" t="s">
        <v>29</v>
      </c>
      <c r="Q433" t="s">
        <v>29</v>
      </c>
      <c r="R433" t="s">
        <v>29</v>
      </c>
      <c r="S433" t="s">
        <v>29</v>
      </c>
      <c r="T433" t="s">
        <v>29</v>
      </c>
      <c r="U433" t="s">
        <v>29</v>
      </c>
      <c r="V433" t="s">
        <v>430</v>
      </c>
      <c r="W433" t="s">
        <v>431</v>
      </c>
    </row>
    <row r="434" spans="1:23">
      <c r="A434">
        <v>433</v>
      </c>
      <c r="B434" t="s">
        <v>425</v>
      </c>
      <c r="C434" t="s">
        <v>426</v>
      </c>
      <c r="D434">
        <v>14</v>
      </c>
      <c r="E434" t="s">
        <v>528</v>
      </c>
      <c r="F434" t="s">
        <v>505</v>
      </c>
      <c r="G434" s="1" t="s">
        <v>529</v>
      </c>
      <c r="H434" t="s">
        <v>530</v>
      </c>
      <c r="I434" t="s">
        <v>529</v>
      </c>
      <c r="J434" t="s">
        <v>530</v>
      </c>
      <c r="K434">
        <v>0.16400000000000001</v>
      </c>
      <c r="L434">
        <v>0.16400000000000001</v>
      </c>
      <c r="M434" t="s">
        <v>26</v>
      </c>
      <c r="N434" t="s">
        <v>219</v>
      </c>
      <c r="O434" t="s">
        <v>29</v>
      </c>
      <c r="P434" t="s">
        <v>29</v>
      </c>
      <c r="Q434" t="s">
        <v>29</v>
      </c>
      <c r="R434" t="s">
        <v>29</v>
      </c>
      <c r="S434" t="s">
        <v>29</v>
      </c>
      <c r="T434" t="s">
        <v>29</v>
      </c>
      <c r="U434" t="s">
        <v>29</v>
      </c>
      <c r="V434" t="s">
        <v>430</v>
      </c>
      <c r="W434" t="s">
        <v>431</v>
      </c>
    </row>
    <row r="435" spans="1:23">
      <c r="A435">
        <v>434</v>
      </c>
      <c r="B435" t="s">
        <v>425</v>
      </c>
      <c r="C435" t="s">
        <v>426</v>
      </c>
      <c r="D435">
        <v>14</v>
      </c>
      <c r="E435" t="s">
        <v>528</v>
      </c>
      <c r="F435" t="s">
        <v>505</v>
      </c>
      <c r="G435" s="1" t="s">
        <v>529</v>
      </c>
      <c r="H435" t="s">
        <v>530</v>
      </c>
      <c r="I435" t="s">
        <v>529</v>
      </c>
      <c r="J435" t="s">
        <v>530</v>
      </c>
      <c r="K435">
        <v>3.5999999999999997E-2</v>
      </c>
      <c r="L435">
        <v>3.5999999999999997E-2</v>
      </c>
      <c r="M435" t="s">
        <v>26</v>
      </c>
      <c r="N435" t="s">
        <v>432</v>
      </c>
      <c r="O435" t="s">
        <v>29</v>
      </c>
      <c r="P435" t="s">
        <v>29</v>
      </c>
      <c r="Q435" t="s">
        <v>29</v>
      </c>
      <c r="R435" t="s">
        <v>29</v>
      </c>
      <c r="S435" t="s">
        <v>29</v>
      </c>
      <c r="T435" t="s">
        <v>29</v>
      </c>
      <c r="U435" t="s">
        <v>29</v>
      </c>
      <c r="V435" t="s">
        <v>430</v>
      </c>
      <c r="W435" t="s">
        <v>431</v>
      </c>
    </row>
    <row r="436" spans="1:23">
      <c r="A436">
        <v>435</v>
      </c>
      <c r="B436" t="s">
        <v>425</v>
      </c>
      <c r="C436" t="s">
        <v>426</v>
      </c>
      <c r="D436">
        <v>14</v>
      </c>
      <c r="E436" t="s">
        <v>531</v>
      </c>
      <c r="F436" t="s">
        <v>168</v>
      </c>
      <c r="G436" s="1" t="s">
        <v>301</v>
      </c>
      <c r="H436" t="s">
        <v>532</v>
      </c>
      <c r="I436" t="s">
        <v>301</v>
      </c>
      <c r="J436" t="s">
        <v>532</v>
      </c>
      <c r="K436">
        <v>2.3E-2</v>
      </c>
      <c r="L436">
        <v>2.3E-2</v>
      </c>
      <c r="M436" t="s">
        <v>26</v>
      </c>
      <c r="N436" t="s">
        <v>27</v>
      </c>
      <c r="O436" t="s">
        <v>29</v>
      </c>
      <c r="P436" t="s">
        <v>29</v>
      </c>
      <c r="Q436" t="s">
        <v>29</v>
      </c>
      <c r="R436" t="s">
        <v>29</v>
      </c>
      <c r="S436" t="s">
        <v>29</v>
      </c>
      <c r="T436" t="s">
        <v>29</v>
      </c>
      <c r="U436" t="s">
        <v>29</v>
      </c>
      <c r="V436" t="s">
        <v>430</v>
      </c>
      <c r="W436" t="s">
        <v>431</v>
      </c>
    </row>
    <row r="437" spans="1:23">
      <c r="A437">
        <v>436</v>
      </c>
      <c r="B437" t="s">
        <v>425</v>
      </c>
      <c r="C437" t="s">
        <v>426</v>
      </c>
      <c r="D437">
        <v>14</v>
      </c>
      <c r="E437" t="s">
        <v>531</v>
      </c>
      <c r="F437" t="s">
        <v>168</v>
      </c>
      <c r="G437" s="1" t="s">
        <v>301</v>
      </c>
      <c r="H437" t="s">
        <v>532</v>
      </c>
      <c r="I437" t="s">
        <v>301</v>
      </c>
      <c r="J437" t="s">
        <v>532</v>
      </c>
      <c r="K437">
        <v>2.3E-2</v>
      </c>
      <c r="L437">
        <v>2.3E-2</v>
      </c>
      <c r="M437" t="s">
        <v>26</v>
      </c>
      <c r="N437" t="s">
        <v>433</v>
      </c>
      <c r="O437" t="s">
        <v>29</v>
      </c>
      <c r="P437" t="s">
        <v>29</v>
      </c>
      <c r="Q437" t="s">
        <v>29</v>
      </c>
      <c r="R437" t="s">
        <v>29</v>
      </c>
      <c r="S437" t="s">
        <v>29</v>
      </c>
      <c r="T437" t="s">
        <v>29</v>
      </c>
      <c r="U437" t="s">
        <v>29</v>
      </c>
      <c r="V437" t="s">
        <v>430</v>
      </c>
      <c r="W437" t="s">
        <v>431</v>
      </c>
    </row>
    <row r="438" spans="1:23">
      <c r="A438">
        <v>437</v>
      </c>
      <c r="B438" t="s">
        <v>425</v>
      </c>
      <c r="C438" t="s">
        <v>426</v>
      </c>
      <c r="D438">
        <v>14</v>
      </c>
      <c r="E438" t="s">
        <v>531</v>
      </c>
      <c r="F438" t="s">
        <v>168</v>
      </c>
      <c r="G438" s="1" t="s">
        <v>301</v>
      </c>
      <c r="H438" t="s">
        <v>532</v>
      </c>
      <c r="I438" t="s">
        <v>301</v>
      </c>
      <c r="J438" t="s">
        <v>532</v>
      </c>
      <c r="K438">
        <v>2.5000000000000001E-2</v>
      </c>
      <c r="L438">
        <v>2.5000000000000001E-2</v>
      </c>
      <c r="M438" t="s">
        <v>26</v>
      </c>
      <c r="N438" t="s">
        <v>63</v>
      </c>
      <c r="O438" t="s">
        <v>29</v>
      </c>
      <c r="P438" t="s">
        <v>29</v>
      </c>
      <c r="Q438" t="s">
        <v>29</v>
      </c>
      <c r="R438" t="s">
        <v>29</v>
      </c>
      <c r="S438" t="s">
        <v>29</v>
      </c>
      <c r="T438" t="s">
        <v>29</v>
      </c>
      <c r="U438" t="s">
        <v>29</v>
      </c>
      <c r="V438" t="s">
        <v>430</v>
      </c>
      <c r="W438" t="s">
        <v>431</v>
      </c>
    </row>
    <row r="439" spans="1:23">
      <c r="A439">
        <v>438</v>
      </c>
      <c r="B439" t="s">
        <v>425</v>
      </c>
      <c r="C439" t="s">
        <v>426</v>
      </c>
      <c r="D439">
        <v>14</v>
      </c>
      <c r="E439" t="s">
        <v>531</v>
      </c>
      <c r="F439" t="s">
        <v>168</v>
      </c>
      <c r="G439" s="1" t="s">
        <v>301</v>
      </c>
      <c r="H439" t="s">
        <v>532</v>
      </c>
      <c r="I439" t="s">
        <v>301</v>
      </c>
      <c r="J439" t="s">
        <v>532</v>
      </c>
      <c r="K439">
        <v>2.8000000000000001E-2</v>
      </c>
      <c r="L439">
        <v>2.8000000000000001E-2</v>
      </c>
      <c r="M439" t="s">
        <v>26</v>
      </c>
      <c r="N439" t="s">
        <v>28</v>
      </c>
      <c r="O439" t="s">
        <v>29</v>
      </c>
      <c r="P439" t="s">
        <v>29</v>
      </c>
      <c r="Q439" t="s">
        <v>29</v>
      </c>
      <c r="R439" t="s">
        <v>29</v>
      </c>
      <c r="S439" t="s">
        <v>29</v>
      </c>
      <c r="T439" t="s">
        <v>29</v>
      </c>
      <c r="U439" t="s">
        <v>29</v>
      </c>
      <c r="V439" t="s">
        <v>430</v>
      </c>
      <c r="W439" t="s">
        <v>431</v>
      </c>
    </row>
    <row r="440" spans="1:23">
      <c r="A440">
        <v>439</v>
      </c>
      <c r="B440" t="s">
        <v>425</v>
      </c>
      <c r="C440" t="s">
        <v>426</v>
      </c>
      <c r="D440">
        <v>14</v>
      </c>
      <c r="E440" t="s">
        <v>533</v>
      </c>
      <c r="F440" t="s">
        <v>401</v>
      </c>
      <c r="G440" s="1" t="s">
        <v>402</v>
      </c>
      <c r="H440" t="s">
        <v>534</v>
      </c>
      <c r="I440" t="s">
        <v>402</v>
      </c>
      <c r="J440" t="s">
        <v>534</v>
      </c>
      <c r="K440">
        <v>1.7000000000000001E-2</v>
      </c>
      <c r="L440">
        <v>1.7000000000000001E-2</v>
      </c>
      <c r="M440" t="s">
        <v>26</v>
      </c>
      <c r="N440" t="s">
        <v>27</v>
      </c>
      <c r="O440" t="s">
        <v>29</v>
      </c>
      <c r="P440" t="s">
        <v>29</v>
      </c>
      <c r="Q440" t="s">
        <v>29</v>
      </c>
      <c r="R440" t="s">
        <v>29</v>
      </c>
      <c r="S440" t="s">
        <v>29</v>
      </c>
      <c r="T440" t="s">
        <v>29</v>
      </c>
      <c r="U440" t="s">
        <v>29</v>
      </c>
      <c r="V440" t="s">
        <v>430</v>
      </c>
      <c r="W440" t="s">
        <v>431</v>
      </c>
    </row>
    <row r="441" spans="1:23">
      <c r="A441">
        <v>440</v>
      </c>
      <c r="B441" t="s">
        <v>425</v>
      </c>
      <c r="C441" t="s">
        <v>426</v>
      </c>
      <c r="D441">
        <v>14</v>
      </c>
      <c r="E441" t="s">
        <v>533</v>
      </c>
      <c r="F441" t="s">
        <v>401</v>
      </c>
      <c r="G441" s="1" t="s">
        <v>402</v>
      </c>
      <c r="H441" t="s">
        <v>534</v>
      </c>
      <c r="I441" t="s">
        <v>402</v>
      </c>
      <c r="J441" t="s">
        <v>534</v>
      </c>
      <c r="K441">
        <v>4.9000000000000002E-2</v>
      </c>
      <c r="L441">
        <v>4.9000000000000002E-2</v>
      </c>
      <c r="M441" t="s">
        <v>26</v>
      </c>
      <c r="N441" t="s">
        <v>219</v>
      </c>
      <c r="O441" t="s">
        <v>29</v>
      </c>
      <c r="P441" t="s">
        <v>29</v>
      </c>
      <c r="Q441" t="s">
        <v>29</v>
      </c>
      <c r="R441" t="s">
        <v>29</v>
      </c>
      <c r="S441" t="s">
        <v>29</v>
      </c>
      <c r="T441" t="s">
        <v>29</v>
      </c>
      <c r="U441" t="s">
        <v>29</v>
      </c>
      <c r="V441" t="s">
        <v>430</v>
      </c>
      <c r="W441" t="s">
        <v>431</v>
      </c>
    </row>
    <row r="442" spans="1:23">
      <c r="A442">
        <v>441</v>
      </c>
      <c r="B442" t="s">
        <v>425</v>
      </c>
      <c r="C442" t="s">
        <v>426</v>
      </c>
      <c r="D442">
        <v>14</v>
      </c>
      <c r="E442" t="s">
        <v>533</v>
      </c>
      <c r="F442" t="s">
        <v>401</v>
      </c>
      <c r="G442" s="1" t="s">
        <v>402</v>
      </c>
      <c r="H442" t="s">
        <v>534</v>
      </c>
      <c r="I442" t="s">
        <v>402</v>
      </c>
      <c r="J442" t="s">
        <v>534</v>
      </c>
      <c r="K442">
        <v>1.7000000000000001E-2</v>
      </c>
      <c r="L442">
        <v>1.7000000000000001E-2</v>
      </c>
      <c r="M442" t="s">
        <v>26</v>
      </c>
      <c r="N442" t="s">
        <v>432</v>
      </c>
      <c r="O442" t="s">
        <v>29</v>
      </c>
      <c r="P442" t="s">
        <v>29</v>
      </c>
      <c r="Q442" t="s">
        <v>29</v>
      </c>
      <c r="R442" t="s">
        <v>29</v>
      </c>
      <c r="S442" t="s">
        <v>29</v>
      </c>
      <c r="T442" t="s">
        <v>29</v>
      </c>
      <c r="U442" t="s">
        <v>29</v>
      </c>
      <c r="V442" t="s">
        <v>430</v>
      </c>
      <c r="W442" t="s">
        <v>431</v>
      </c>
    </row>
    <row r="443" spans="1:23">
      <c r="A443">
        <v>442</v>
      </c>
      <c r="B443" t="s">
        <v>425</v>
      </c>
      <c r="C443" t="s">
        <v>426</v>
      </c>
      <c r="D443">
        <v>14</v>
      </c>
      <c r="E443" t="s">
        <v>533</v>
      </c>
      <c r="F443" t="s">
        <v>401</v>
      </c>
      <c r="G443" s="1" t="s">
        <v>402</v>
      </c>
      <c r="H443" t="s">
        <v>534</v>
      </c>
      <c r="I443" t="s">
        <v>402</v>
      </c>
      <c r="J443" t="s">
        <v>534</v>
      </c>
      <c r="K443">
        <v>1.7000000000000001E-2</v>
      </c>
      <c r="L443">
        <v>1.7000000000000001E-2</v>
      </c>
      <c r="M443" t="s">
        <v>26</v>
      </c>
      <c r="N443" t="s">
        <v>28</v>
      </c>
      <c r="O443" t="s">
        <v>29</v>
      </c>
      <c r="P443" t="s">
        <v>29</v>
      </c>
      <c r="Q443" t="s">
        <v>29</v>
      </c>
      <c r="R443" t="s">
        <v>29</v>
      </c>
      <c r="S443" t="s">
        <v>29</v>
      </c>
      <c r="T443" t="s">
        <v>29</v>
      </c>
      <c r="U443" t="s">
        <v>29</v>
      </c>
      <c r="V443" t="s">
        <v>430</v>
      </c>
      <c r="W443" t="s">
        <v>431</v>
      </c>
    </row>
    <row r="444" spans="1:23">
      <c r="A444">
        <v>443</v>
      </c>
      <c r="B444" t="s">
        <v>425</v>
      </c>
      <c r="C444" t="s">
        <v>426</v>
      </c>
      <c r="D444">
        <v>14</v>
      </c>
      <c r="E444" t="s">
        <v>189</v>
      </c>
      <c r="F444" t="s">
        <v>185</v>
      </c>
      <c r="G444" s="1" t="s">
        <v>186</v>
      </c>
      <c r="H444" t="s">
        <v>29</v>
      </c>
      <c r="I444" t="s">
        <v>186</v>
      </c>
      <c r="J444" t="s">
        <v>29</v>
      </c>
      <c r="K444">
        <v>0.1</v>
      </c>
      <c r="L444">
        <v>0.1</v>
      </c>
      <c r="M444" t="s">
        <v>26</v>
      </c>
      <c r="N444" t="s">
        <v>74</v>
      </c>
      <c r="O444" t="s">
        <v>29</v>
      </c>
      <c r="P444" t="s">
        <v>29</v>
      </c>
      <c r="Q444" t="s">
        <v>29</v>
      </c>
      <c r="R444" t="s">
        <v>29</v>
      </c>
      <c r="S444" t="s">
        <v>29</v>
      </c>
      <c r="T444" t="s">
        <v>29</v>
      </c>
      <c r="U444" t="s">
        <v>29</v>
      </c>
      <c r="V444" t="s">
        <v>430</v>
      </c>
      <c r="W444" t="s">
        <v>431</v>
      </c>
    </row>
    <row r="445" spans="1:23">
      <c r="A445">
        <v>444</v>
      </c>
      <c r="B445" t="s">
        <v>425</v>
      </c>
      <c r="C445" t="s">
        <v>426</v>
      </c>
      <c r="D445">
        <v>14</v>
      </c>
      <c r="E445" t="s">
        <v>535</v>
      </c>
      <c r="F445" t="s">
        <v>23</v>
      </c>
      <c r="G445" s="1" t="s">
        <v>536</v>
      </c>
      <c r="H445" t="s">
        <v>537</v>
      </c>
      <c r="I445" t="s">
        <v>536</v>
      </c>
      <c r="J445" t="s">
        <v>537</v>
      </c>
      <c r="K445">
        <v>6.7000000000000004E-2</v>
      </c>
      <c r="L445">
        <v>6.7000000000000004E-2</v>
      </c>
      <c r="M445" t="s">
        <v>26</v>
      </c>
      <c r="N445" t="s">
        <v>27</v>
      </c>
      <c r="O445" t="s">
        <v>29</v>
      </c>
      <c r="P445" t="s">
        <v>29</v>
      </c>
      <c r="Q445" t="s">
        <v>29</v>
      </c>
      <c r="R445" t="s">
        <v>29</v>
      </c>
      <c r="S445" t="s">
        <v>29</v>
      </c>
      <c r="T445" t="s">
        <v>29</v>
      </c>
      <c r="U445" t="s">
        <v>29</v>
      </c>
      <c r="V445" t="s">
        <v>430</v>
      </c>
      <c r="W445" t="s">
        <v>431</v>
      </c>
    </row>
    <row r="446" spans="1:23">
      <c r="A446">
        <v>445</v>
      </c>
      <c r="B446" t="s">
        <v>425</v>
      </c>
      <c r="C446" t="s">
        <v>426</v>
      </c>
      <c r="D446">
        <v>14</v>
      </c>
      <c r="E446" t="s">
        <v>535</v>
      </c>
      <c r="F446" t="s">
        <v>23</v>
      </c>
      <c r="G446" s="1" t="s">
        <v>536</v>
      </c>
      <c r="H446" t="s">
        <v>537</v>
      </c>
      <c r="I446" t="s">
        <v>536</v>
      </c>
      <c r="J446" t="s">
        <v>537</v>
      </c>
      <c r="K446">
        <v>0.02</v>
      </c>
      <c r="L446">
        <v>0.02</v>
      </c>
      <c r="M446" t="s">
        <v>26</v>
      </c>
      <c r="N446" t="s">
        <v>219</v>
      </c>
      <c r="O446" t="s">
        <v>29</v>
      </c>
      <c r="P446" t="s">
        <v>29</v>
      </c>
      <c r="Q446" t="s">
        <v>29</v>
      </c>
      <c r="R446" t="s">
        <v>29</v>
      </c>
      <c r="S446" t="s">
        <v>29</v>
      </c>
      <c r="T446" t="s">
        <v>29</v>
      </c>
      <c r="U446" t="s">
        <v>29</v>
      </c>
      <c r="V446" t="s">
        <v>430</v>
      </c>
      <c r="W446" t="s">
        <v>431</v>
      </c>
    </row>
    <row r="447" spans="1:23">
      <c r="A447">
        <v>446</v>
      </c>
      <c r="B447" t="s">
        <v>425</v>
      </c>
      <c r="C447" t="s">
        <v>426</v>
      </c>
      <c r="D447">
        <v>14</v>
      </c>
      <c r="E447" t="s">
        <v>535</v>
      </c>
      <c r="F447" t="s">
        <v>23</v>
      </c>
      <c r="G447" s="1" t="s">
        <v>536</v>
      </c>
      <c r="H447" t="s">
        <v>537</v>
      </c>
      <c r="I447" t="s">
        <v>536</v>
      </c>
      <c r="J447" t="s">
        <v>537</v>
      </c>
      <c r="K447">
        <v>1.2E-2</v>
      </c>
      <c r="L447">
        <v>1.2E-2</v>
      </c>
      <c r="M447" t="s">
        <v>26</v>
      </c>
      <c r="N447" t="s">
        <v>63</v>
      </c>
      <c r="O447" t="s">
        <v>29</v>
      </c>
      <c r="P447" t="s">
        <v>29</v>
      </c>
      <c r="Q447" t="s">
        <v>29</v>
      </c>
      <c r="R447" t="s">
        <v>29</v>
      </c>
      <c r="S447" t="s">
        <v>29</v>
      </c>
      <c r="T447" t="s">
        <v>29</v>
      </c>
      <c r="U447" t="s">
        <v>29</v>
      </c>
      <c r="V447" t="s">
        <v>430</v>
      </c>
      <c r="W447" t="s">
        <v>431</v>
      </c>
    </row>
    <row r="448" spans="1:23">
      <c r="A448">
        <v>447</v>
      </c>
      <c r="B448" t="s">
        <v>425</v>
      </c>
      <c r="C448" t="s">
        <v>426</v>
      </c>
      <c r="D448">
        <v>14</v>
      </c>
      <c r="E448" t="s">
        <v>538</v>
      </c>
      <c r="F448" t="s">
        <v>522</v>
      </c>
      <c r="G448" s="1" t="s">
        <v>538</v>
      </c>
      <c r="H448" t="s">
        <v>8590</v>
      </c>
      <c r="I448" t="s">
        <v>538</v>
      </c>
      <c r="J448" t="s">
        <v>29</v>
      </c>
      <c r="K448">
        <v>0.1</v>
      </c>
      <c r="L448">
        <v>0.1</v>
      </c>
      <c r="M448" t="s">
        <v>26</v>
      </c>
      <c r="N448" t="s">
        <v>219</v>
      </c>
      <c r="O448" t="s">
        <v>29</v>
      </c>
      <c r="P448" t="s">
        <v>29</v>
      </c>
      <c r="Q448" t="s">
        <v>29</v>
      </c>
      <c r="R448" t="s">
        <v>29</v>
      </c>
      <c r="S448" t="s">
        <v>29</v>
      </c>
      <c r="T448" t="s">
        <v>29</v>
      </c>
      <c r="U448" t="s">
        <v>29</v>
      </c>
      <c r="V448" t="s">
        <v>430</v>
      </c>
      <c r="W448" t="s">
        <v>431</v>
      </c>
    </row>
    <row r="449" spans="1:23">
      <c r="A449">
        <v>448</v>
      </c>
      <c r="B449" t="s">
        <v>425</v>
      </c>
      <c r="C449" t="s">
        <v>426</v>
      </c>
      <c r="D449">
        <v>14</v>
      </c>
      <c r="E449" t="s">
        <v>539</v>
      </c>
      <c r="F449" t="s">
        <v>185</v>
      </c>
      <c r="G449" s="1" t="s">
        <v>186</v>
      </c>
      <c r="H449" t="s">
        <v>540</v>
      </c>
      <c r="I449" t="s">
        <v>186</v>
      </c>
      <c r="J449" t="s">
        <v>1790</v>
      </c>
      <c r="K449">
        <v>1.7000000000000001E-2</v>
      </c>
      <c r="L449">
        <v>1.7000000000000001E-2</v>
      </c>
      <c r="M449" t="s">
        <v>26</v>
      </c>
      <c r="N449" t="s">
        <v>27</v>
      </c>
      <c r="O449" t="s">
        <v>29</v>
      </c>
      <c r="P449" t="s">
        <v>29</v>
      </c>
      <c r="Q449" t="s">
        <v>29</v>
      </c>
      <c r="R449" t="s">
        <v>29</v>
      </c>
      <c r="S449" t="s">
        <v>29</v>
      </c>
      <c r="T449" t="s">
        <v>29</v>
      </c>
      <c r="U449" t="s">
        <v>29</v>
      </c>
      <c r="V449" t="s">
        <v>430</v>
      </c>
      <c r="W449" t="s">
        <v>431</v>
      </c>
    </row>
    <row r="450" spans="1:23">
      <c r="A450">
        <v>449</v>
      </c>
      <c r="B450" t="s">
        <v>425</v>
      </c>
      <c r="C450" t="s">
        <v>426</v>
      </c>
      <c r="D450">
        <v>14</v>
      </c>
      <c r="E450" t="s">
        <v>539</v>
      </c>
      <c r="F450" t="s">
        <v>185</v>
      </c>
      <c r="G450" s="1" t="s">
        <v>186</v>
      </c>
      <c r="H450" t="s">
        <v>540</v>
      </c>
      <c r="I450" t="s">
        <v>186</v>
      </c>
      <c r="J450" t="s">
        <v>1790</v>
      </c>
      <c r="K450">
        <v>0.05</v>
      </c>
      <c r="L450">
        <v>0.05</v>
      </c>
      <c r="M450" t="s">
        <v>26</v>
      </c>
      <c r="N450" t="s">
        <v>432</v>
      </c>
      <c r="O450" t="s">
        <v>29</v>
      </c>
      <c r="P450" t="s">
        <v>29</v>
      </c>
      <c r="Q450" t="s">
        <v>29</v>
      </c>
      <c r="R450" t="s">
        <v>29</v>
      </c>
      <c r="S450" t="s">
        <v>29</v>
      </c>
      <c r="T450" t="s">
        <v>29</v>
      </c>
      <c r="U450" t="s">
        <v>29</v>
      </c>
      <c r="V450" t="s">
        <v>430</v>
      </c>
      <c r="W450" t="s">
        <v>431</v>
      </c>
    </row>
    <row r="451" spans="1:23">
      <c r="A451">
        <v>450</v>
      </c>
      <c r="B451" t="s">
        <v>425</v>
      </c>
      <c r="C451" t="s">
        <v>426</v>
      </c>
      <c r="D451">
        <v>14</v>
      </c>
      <c r="E451" t="s">
        <v>539</v>
      </c>
      <c r="F451" t="s">
        <v>185</v>
      </c>
      <c r="G451" s="1" t="s">
        <v>186</v>
      </c>
      <c r="H451" t="s">
        <v>540</v>
      </c>
      <c r="I451" t="s">
        <v>186</v>
      </c>
      <c r="J451" t="s">
        <v>1790</v>
      </c>
      <c r="K451">
        <v>3.3000000000000002E-2</v>
      </c>
      <c r="L451">
        <v>3.3000000000000002E-2</v>
      </c>
      <c r="M451" t="s">
        <v>26</v>
      </c>
      <c r="N451" t="s">
        <v>74</v>
      </c>
      <c r="O451" t="s">
        <v>29</v>
      </c>
      <c r="P451" t="s">
        <v>29</v>
      </c>
      <c r="Q451" t="s">
        <v>29</v>
      </c>
      <c r="R451" t="s">
        <v>29</v>
      </c>
      <c r="S451" t="s">
        <v>29</v>
      </c>
      <c r="T451" t="s">
        <v>29</v>
      </c>
      <c r="U451" t="s">
        <v>29</v>
      </c>
      <c r="V451" t="s">
        <v>430</v>
      </c>
      <c r="W451" t="s">
        <v>431</v>
      </c>
    </row>
    <row r="452" spans="1:23">
      <c r="A452">
        <v>451</v>
      </c>
      <c r="B452" t="s">
        <v>425</v>
      </c>
      <c r="C452" t="s">
        <v>426</v>
      </c>
      <c r="D452">
        <v>14</v>
      </c>
      <c r="E452" t="s">
        <v>541</v>
      </c>
      <c r="F452" t="s">
        <v>185</v>
      </c>
      <c r="G452" s="1" t="s">
        <v>542</v>
      </c>
      <c r="H452" t="s">
        <v>543</v>
      </c>
      <c r="I452" t="s">
        <v>6052</v>
      </c>
      <c r="J452" t="s">
        <v>543</v>
      </c>
      <c r="K452">
        <v>0.1</v>
      </c>
      <c r="L452">
        <v>0.1</v>
      </c>
      <c r="M452" t="s">
        <v>26</v>
      </c>
      <c r="N452" t="s">
        <v>27</v>
      </c>
      <c r="O452" t="s">
        <v>29</v>
      </c>
      <c r="P452" t="s">
        <v>29</v>
      </c>
      <c r="Q452" t="s">
        <v>29</v>
      </c>
      <c r="R452" t="s">
        <v>29</v>
      </c>
      <c r="S452" t="s">
        <v>29</v>
      </c>
      <c r="T452" t="s">
        <v>29</v>
      </c>
      <c r="U452" t="s">
        <v>29</v>
      </c>
      <c r="V452" t="s">
        <v>430</v>
      </c>
      <c r="W452" t="s">
        <v>431</v>
      </c>
    </row>
    <row r="453" spans="1:23">
      <c r="A453">
        <v>452</v>
      </c>
      <c r="B453" t="s">
        <v>425</v>
      </c>
      <c r="C453" t="s">
        <v>426</v>
      </c>
      <c r="D453">
        <v>14</v>
      </c>
      <c r="E453" t="s">
        <v>544</v>
      </c>
      <c r="F453" t="s">
        <v>23</v>
      </c>
      <c r="G453" s="1" t="s">
        <v>545</v>
      </c>
      <c r="H453" t="s">
        <v>546</v>
      </c>
      <c r="I453" t="s">
        <v>545</v>
      </c>
      <c r="J453" t="s">
        <v>546</v>
      </c>
      <c r="K453">
        <v>7.5999999999999998E-2</v>
      </c>
      <c r="L453">
        <v>7.5999999999999998E-2</v>
      </c>
      <c r="M453" t="s">
        <v>26</v>
      </c>
      <c r="N453" t="s">
        <v>219</v>
      </c>
      <c r="O453" t="s">
        <v>29</v>
      </c>
      <c r="P453" t="s">
        <v>29</v>
      </c>
      <c r="Q453" t="s">
        <v>29</v>
      </c>
      <c r="R453" t="s">
        <v>29</v>
      </c>
      <c r="S453" t="s">
        <v>29</v>
      </c>
      <c r="T453" t="s">
        <v>29</v>
      </c>
      <c r="U453" t="s">
        <v>29</v>
      </c>
      <c r="V453" t="s">
        <v>430</v>
      </c>
      <c r="W453" t="s">
        <v>431</v>
      </c>
    </row>
    <row r="454" spans="1:23">
      <c r="A454">
        <v>453</v>
      </c>
      <c r="B454" t="s">
        <v>425</v>
      </c>
      <c r="C454" t="s">
        <v>426</v>
      </c>
      <c r="D454">
        <v>14</v>
      </c>
      <c r="E454" t="s">
        <v>544</v>
      </c>
      <c r="F454" t="s">
        <v>23</v>
      </c>
      <c r="G454" s="1" t="s">
        <v>545</v>
      </c>
      <c r="H454" t="s">
        <v>546</v>
      </c>
      <c r="I454" t="s">
        <v>545</v>
      </c>
      <c r="J454" t="s">
        <v>546</v>
      </c>
      <c r="K454">
        <v>2.4E-2</v>
      </c>
      <c r="L454">
        <v>2.4E-2</v>
      </c>
      <c r="M454" t="s">
        <v>26</v>
      </c>
      <c r="N454" t="s">
        <v>63</v>
      </c>
      <c r="O454" t="s">
        <v>29</v>
      </c>
      <c r="P454" t="s">
        <v>29</v>
      </c>
      <c r="Q454" t="s">
        <v>29</v>
      </c>
      <c r="R454" t="s">
        <v>29</v>
      </c>
      <c r="S454" t="s">
        <v>29</v>
      </c>
      <c r="T454" t="s">
        <v>29</v>
      </c>
      <c r="U454" t="s">
        <v>29</v>
      </c>
      <c r="V454" t="s">
        <v>430</v>
      </c>
      <c r="W454" t="s">
        <v>431</v>
      </c>
    </row>
    <row r="455" spans="1:23">
      <c r="A455">
        <v>454</v>
      </c>
      <c r="B455" t="s">
        <v>425</v>
      </c>
      <c r="C455" t="s">
        <v>426</v>
      </c>
      <c r="D455">
        <v>14</v>
      </c>
      <c r="E455" t="s">
        <v>8941</v>
      </c>
      <c r="F455" t="s">
        <v>93</v>
      </c>
      <c r="G455" s="1" t="s">
        <v>29</v>
      </c>
      <c r="H455" t="s">
        <v>29</v>
      </c>
      <c r="I455" t="s">
        <v>29</v>
      </c>
      <c r="J455" t="s">
        <v>29</v>
      </c>
      <c r="K455">
        <v>3.33</v>
      </c>
      <c r="L455">
        <v>3.33</v>
      </c>
      <c r="M455" t="s">
        <v>26</v>
      </c>
      <c r="N455" t="s">
        <v>29</v>
      </c>
      <c r="O455" t="s">
        <v>29</v>
      </c>
      <c r="P455" t="s">
        <v>29</v>
      </c>
      <c r="Q455" t="s">
        <v>29</v>
      </c>
      <c r="R455" t="s">
        <v>29</v>
      </c>
      <c r="S455" t="s">
        <v>29</v>
      </c>
      <c r="T455" t="s">
        <v>29</v>
      </c>
      <c r="U455" t="s">
        <v>29</v>
      </c>
      <c r="V455" t="s">
        <v>430</v>
      </c>
      <c r="W455" t="s">
        <v>431</v>
      </c>
    </row>
    <row r="456" spans="1:23">
      <c r="A456">
        <v>455</v>
      </c>
      <c r="B456" t="s">
        <v>547</v>
      </c>
      <c r="C456" t="s">
        <v>547</v>
      </c>
      <c r="D456">
        <v>15</v>
      </c>
      <c r="E456" t="s">
        <v>548</v>
      </c>
      <c r="F456" t="s">
        <v>270</v>
      </c>
      <c r="G456" s="1" t="s">
        <v>271</v>
      </c>
      <c r="H456" t="s">
        <v>549</v>
      </c>
      <c r="I456" t="s">
        <v>271</v>
      </c>
      <c r="J456" t="s">
        <v>549</v>
      </c>
      <c r="K456">
        <v>32.200000000000003</v>
      </c>
      <c r="L456">
        <v>32.071713150000001</v>
      </c>
      <c r="M456" t="s">
        <v>26</v>
      </c>
      <c r="N456" t="s">
        <v>118</v>
      </c>
      <c r="O456" t="s">
        <v>27</v>
      </c>
      <c r="P456" t="s">
        <v>230</v>
      </c>
      <c r="Q456" t="s">
        <v>29</v>
      </c>
      <c r="R456" t="s">
        <v>29</v>
      </c>
      <c r="S456" t="s">
        <v>29</v>
      </c>
      <c r="T456" t="s">
        <v>29</v>
      </c>
      <c r="U456" t="s">
        <v>29</v>
      </c>
      <c r="V456" t="s">
        <v>29</v>
      </c>
      <c r="W456" t="s">
        <v>550</v>
      </c>
    </row>
    <row r="457" spans="1:23">
      <c r="A457">
        <v>456</v>
      </c>
      <c r="B457" t="s">
        <v>547</v>
      </c>
      <c r="C457" t="s">
        <v>547</v>
      </c>
      <c r="D457">
        <v>15</v>
      </c>
      <c r="E457" t="s">
        <v>551</v>
      </c>
      <c r="F457" t="s">
        <v>293</v>
      </c>
      <c r="G457" s="1" t="s">
        <v>552</v>
      </c>
      <c r="H457" t="s">
        <v>553</v>
      </c>
      <c r="I457" t="s">
        <v>552</v>
      </c>
      <c r="J457" t="s">
        <v>553</v>
      </c>
      <c r="K457">
        <v>20.2</v>
      </c>
      <c r="L457">
        <v>20.11952191</v>
      </c>
      <c r="M457" t="s">
        <v>26</v>
      </c>
      <c r="N457" t="s">
        <v>230</v>
      </c>
      <c r="O457" t="s">
        <v>27</v>
      </c>
      <c r="P457" t="s">
        <v>53</v>
      </c>
      <c r="Q457" t="s">
        <v>96</v>
      </c>
      <c r="R457" t="s">
        <v>29</v>
      </c>
      <c r="S457" t="s">
        <v>29</v>
      </c>
      <c r="T457" t="s">
        <v>29</v>
      </c>
      <c r="U457" t="s">
        <v>29</v>
      </c>
      <c r="V457" t="s">
        <v>29</v>
      </c>
      <c r="W457" t="s">
        <v>550</v>
      </c>
    </row>
    <row r="458" spans="1:23">
      <c r="A458">
        <v>457</v>
      </c>
      <c r="B458" t="s">
        <v>547</v>
      </c>
      <c r="C458" t="s">
        <v>547</v>
      </c>
      <c r="D458">
        <v>15</v>
      </c>
      <c r="E458" t="s">
        <v>554</v>
      </c>
      <c r="F458" t="s">
        <v>468</v>
      </c>
      <c r="G458" s="1" t="s">
        <v>555</v>
      </c>
      <c r="H458" t="s">
        <v>556</v>
      </c>
      <c r="I458" t="s">
        <v>555</v>
      </c>
      <c r="J458" t="s">
        <v>556</v>
      </c>
      <c r="K458">
        <v>6.9</v>
      </c>
      <c r="L458">
        <v>6.8725099600000004</v>
      </c>
      <c r="M458" t="s">
        <v>26</v>
      </c>
      <c r="N458" t="s">
        <v>230</v>
      </c>
      <c r="O458" t="s">
        <v>27</v>
      </c>
      <c r="P458" t="s">
        <v>53</v>
      </c>
      <c r="Q458" t="s">
        <v>96</v>
      </c>
      <c r="R458" t="s">
        <v>29</v>
      </c>
      <c r="S458" t="s">
        <v>29</v>
      </c>
      <c r="T458" t="s">
        <v>29</v>
      </c>
      <c r="U458" t="s">
        <v>29</v>
      </c>
      <c r="V458" t="s">
        <v>29</v>
      </c>
      <c r="W458" t="s">
        <v>550</v>
      </c>
    </row>
    <row r="459" spans="1:23">
      <c r="A459">
        <v>458</v>
      </c>
      <c r="B459" t="s">
        <v>547</v>
      </c>
      <c r="C459" t="s">
        <v>547</v>
      </c>
      <c r="D459">
        <v>15</v>
      </c>
      <c r="E459" t="s">
        <v>557</v>
      </c>
      <c r="F459" t="s">
        <v>558</v>
      </c>
      <c r="G459" s="1" t="s">
        <v>559</v>
      </c>
      <c r="H459" t="s">
        <v>560</v>
      </c>
      <c r="I459" t="s">
        <v>559</v>
      </c>
      <c r="J459" t="s">
        <v>560</v>
      </c>
      <c r="K459">
        <v>6.9</v>
      </c>
      <c r="L459">
        <v>6.8725099600000004</v>
      </c>
      <c r="M459" t="s">
        <v>26</v>
      </c>
      <c r="N459" t="s">
        <v>27</v>
      </c>
      <c r="O459" t="s">
        <v>53</v>
      </c>
      <c r="P459" t="s">
        <v>230</v>
      </c>
      <c r="Q459" t="s">
        <v>29</v>
      </c>
      <c r="R459" t="s">
        <v>29</v>
      </c>
      <c r="S459" t="s">
        <v>29</v>
      </c>
      <c r="T459" t="s">
        <v>29</v>
      </c>
      <c r="U459" t="s">
        <v>29</v>
      </c>
      <c r="V459" t="s">
        <v>29</v>
      </c>
      <c r="W459" t="s">
        <v>550</v>
      </c>
    </row>
    <row r="460" spans="1:23">
      <c r="A460">
        <v>459</v>
      </c>
      <c r="B460" t="s">
        <v>547</v>
      </c>
      <c r="C460" t="s">
        <v>547</v>
      </c>
      <c r="D460">
        <v>15</v>
      </c>
      <c r="E460" t="s">
        <v>561</v>
      </c>
      <c r="F460" t="s">
        <v>43</v>
      </c>
      <c r="G460" s="1" t="s">
        <v>562</v>
      </c>
      <c r="H460" t="s">
        <v>563</v>
      </c>
      <c r="I460" t="s">
        <v>562</v>
      </c>
      <c r="J460" t="s">
        <v>563</v>
      </c>
      <c r="K460">
        <v>3.5</v>
      </c>
      <c r="L460">
        <v>3.4860557769999998</v>
      </c>
      <c r="M460" t="s">
        <v>26</v>
      </c>
      <c r="N460" t="s">
        <v>27</v>
      </c>
      <c r="O460" t="s">
        <v>53</v>
      </c>
      <c r="P460" t="s">
        <v>230</v>
      </c>
      <c r="Q460" t="s">
        <v>29</v>
      </c>
      <c r="R460" t="s">
        <v>29</v>
      </c>
      <c r="S460" t="s">
        <v>29</v>
      </c>
      <c r="T460" t="s">
        <v>29</v>
      </c>
      <c r="U460" t="s">
        <v>29</v>
      </c>
      <c r="V460" t="s">
        <v>29</v>
      </c>
      <c r="W460" t="s">
        <v>550</v>
      </c>
    </row>
    <row r="461" spans="1:23">
      <c r="A461">
        <v>460</v>
      </c>
      <c r="B461" t="s">
        <v>547</v>
      </c>
      <c r="C461" t="s">
        <v>547</v>
      </c>
      <c r="D461">
        <v>15</v>
      </c>
      <c r="E461" t="s">
        <v>564</v>
      </c>
      <c r="F461" t="s">
        <v>168</v>
      </c>
      <c r="G461" s="1" t="s">
        <v>565</v>
      </c>
      <c r="H461" t="s">
        <v>566</v>
      </c>
      <c r="I461" t="s">
        <v>565</v>
      </c>
      <c r="J461" t="s">
        <v>566</v>
      </c>
      <c r="K461">
        <v>3.3</v>
      </c>
      <c r="L461">
        <v>3.2868525900000001</v>
      </c>
      <c r="M461" t="s">
        <v>26</v>
      </c>
      <c r="N461" t="s">
        <v>27</v>
      </c>
      <c r="O461" t="s">
        <v>230</v>
      </c>
      <c r="P461" t="s">
        <v>53</v>
      </c>
      <c r="Q461" t="s">
        <v>29</v>
      </c>
      <c r="R461" t="s">
        <v>29</v>
      </c>
      <c r="S461" t="s">
        <v>29</v>
      </c>
      <c r="T461" t="s">
        <v>29</v>
      </c>
      <c r="U461" t="s">
        <v>29</v>
      </c>
      <c r="V461" t="s">
        <v>29</v>
      </c>
      <c r="W461" t="s">
        <v>550</v>
      </c>
    </row>
    <row r="462" spans="1:23">
      <c r="A462">
        <v>461</v>
      </c>
      <c r="B462" t="s">
        <v>547</v>
      </c>
      <c r="C462" t="s">
        <v>547</v>
      </c>
      <c r="D462">
        <v>15</v>
      </c>
      <c r="E462" t="s">
        <v>567</v>
      </c>
      <c r="F462" t="s">
        <v>93</v>
      </c>
      <c r="G462" s="1" t="s">
        <v>29</v>
      </c>
      <c r="H462" t="s">
        <v>29</v>
      </c>
      <c r="I462" t="s">
        <v>29</v>
      </c>
      <c r="J462" t="s">
        <v>29</v>
      </c>
      <c r="K462">
        <v>2.8</v>
      </c>
      <c r="L462">
        <v>2.7888446220000001</v>
      </c>
      <c r="M462" t="s">
        <v>26</v>
      </c>
      <c r="N462" t="s">
        <v>118</v>
      </c>
      <c r="O462" t="s">
        <v>27</v>
      </c>
      <c r="P462" t="s">
        <v>230</v>
      </c>
      <c r="Q462" t="s">
        <v>53</v>
      </c>
      <c r="R462" t="s">
        <v>96</v>
      </c>
      <c r="S462" t="s">
        <v>29</v>
      </c>
      <c r="T462" t="s">
        <v>29</v>
      </c>
      <c r="U462" t="s">
        <v>29</v>
      </c>
      <c r="V462" t="s">
        <v>29</v>
      </c>
      <c r="W462" t="s">
        <v>550</v>
      </c>
    </row>
    <row r="463" spans="1:23">
      <c r="A463">
        <v>462</v>
      </c>
      <c r="B463" t="s">
        <v>547</v>
      </c>
      <c r="C463" t="s">
        <v>547</v>
      </c>
      <c r="D463">
        <v>15</v>
      </c>
      <c r="E463" t="s">
        <v>568</v>
      </c>
      <c r="F463" t="s">
        <v>569</v>
      </c>
      <c r="G463" s="1" t="s">
        <v>570</v>
      </c>
      <c r="H463" t="s">
        <v>571</v>
      </c>
      <c r="I463" t="s">
        <v>570</v>
      </c>
      <c r="J463" t="s">
        <v>571</v>
      </c>
      <c r="K463">
        <v>1.9</v>
      </c>
      <c r="L463">
        <v>1.892430279</v>
      </c>
      <c r="M463" t="s">
        <v>26</v>
      </c>
      <c r="N463" t="s">
        <v>27</v>
      </c>
      <c r="O463" t="s">
        <v>230</v>
      </c>
      <c r="P463" t="s">
        <v>53</v>
      </c>
      <c r="Q463" t="s">
        <v>96</v>
      </c>
      <c r="R463" t="s">
        <v>29</v>
      </c>
      <c r="S463" t="s">
        <v>29</v>
      </c>
      <c r="T463" t="s">
        <v>29</v>
      </c>
      <c r="U463" t="s">
        <v>29</v>
      </c>
      <c r="V463" t="s">
        <v>29</v>
      </c>
      <c r="W463" t="s">
        <v>550</v>
      </c>
    </row>
    <row r="464" spans="1:23">
      <c r="A464">
        <v>463</v>
      </c>
      <c r="B464" t="s">
        <v>547</v>
      </c>
      <c r="C464" t="s">
        <v>547</v>
      </c>
      <c r="D464">
        <v>15</v>
      </c>
      <c r="E464" t="s">
        <v>572</v>
      </c>
      <c r="F464" t="s">
        <v>176</v>
      </c>
      <c r="G464" s="1" t="s">
        <v>573</v>
      </c>
      <c r="H464" t="s">
        <v>574</v>
      </c>
      <c r="I464" t="s">
        <v>573</v>
      </c>
      <c r="J464" t="s">
        <v>574</v>
      </c>
      <c r="K464">
        <v>1.8</v>
      </c>
      <c r="L464">
        <v>1.7928286849999999</v>
      </c>
      <c r="M464" t="s">
        <v>26</v>
      </c>
      <c r="N464" t="s">
        <v>27</v>
      </c>
      <c r="O464" t="s">
        <v>96</v>
      </c>
      <c r="P464" t="s">
        <v>230</v>
      </c>
      <c r="Q464" t="s">
        <v>53</v>
      </c>
      <c r="R464" t="s">
        <v>29</v>
      </c>
      <c r="S464" t="s">
        <v>29</v>
      </c>
      <c r="T464" t="s">
        <v>29</v>
      </c>
      <c r="U464" t="s">
        <v>29</v>
      </c>
      <c r="V464" t="s">
        <v>29</v>
      </c>
      <c r="W464" t="s">
        <v>550</v>
      </c>
    </row>
    <row r="465" spans="1:23">
      <c r="A465">
        <v>464</v>
      </c>
      <c r="B465" t="s">
        <v>547</v>
      </c>
      <c r="C465" t="s">
        <v>547</v>
      </c>
      <c r="D465">
        <v>15</v>
      </c>
      <c r="E465" t="s">
        <v>575</v>
      </c>
      <c r="F465" t="s">
        <v>576</v>
      </c>
      <c r="G465" s="1" t="s">
        <v>577</v>
      </c>
      <c r="H465" t="s">
        <v>578</v>
      </c>
      <c r="I465" t="s">
        <v>577</v>
      </c>
      <c r="J465" t="s">
        <v>578</v>
      </c>
      <c r="K465">
        <v>1.7</v>
      </c>
      <c r="L465">
        <v>1.6932270920000001</v>
      </c>
      <c r="M465" t="s">
        <v>26</v>
      </c>
      <c r="N465" t="s">
        <v>118</v>
      </c>
      <c r="O465" t="s">
        <v>27</v>
      </c>
      <c r="P465" t="s">
        <v>230</v>
      </c>
      <c r="Q465" t="s">
        <v>53</v>
      </c>
      <c r="R465" t="s">
        <v>96</v>
      </c>
      <c r="S465" t="s">
        <v>29</v>
      </c>
      <c r="T465" t="s">
        <v>29</v>
      </c>
      <c r="U465" t="s">
        <v>29</v>
      </c>
      <c r="V465" t="s">
        <v>29</v>
      </c>
      <c r="W465" t="s">
        <v>550</v>
      </c>
    </row>
    <row r="466" spans="1:23">
      <c r="A466">
        <v>465</v>
      </c>
      <c r="B466" t="s">
        <v>547</v>
      </c>
      <c r="C466" t="s">
        <v>547</v>
      </c>
      <c r="D466">
        <v>15</v>
      </c>
      <c r="E466" t="s">
        <v>579</v>
      </c>
      <c r="F466" t="s">
        <v>43</v>
      </c>
      <c r="G466" s="1" t="s">
        <v>580</v>
      </c>
      <c r="H466" t="s">
        <v>581</v>
      </c>
      <c r="I466" t="s">
        <v>580</v>
      </c>
      <c r="J466" t="s">
        <v>581</v>
      </c>
      <c r="K466">
        <v>1.5</v>
      </c>
      <c r="L466">
        <v>1.4940239040000001</v>
      </c>
      <c r="M466" t="s">
        <v>26</v>
      </c>
      <c r="N466" t="s">
        <v>27</v>
      </c>
      <c r="O466" t="s">
        <v>96</v>
      </c>
      <c r="P466" t="s">
        <v>230</v>
      </c>
      <c r="Q466" t="s">
        <v>53</v>
      </c>
      <c r="R466" t="s">
        <v>29</v>
      </c>
      <c r="S466" t="s">
        <v>29</v>
      </c>
      <c r="T466" t="s">
        <v>29</v>
      </c>
      <c r="U466" t="s">
        <v>29</v>
      </c>
      <c r="V466" t="s">
        <v>29</v>
      </c>
      <c r="W466" t="s">
        <v>550</v>
      </c>
    </row>
    <row r="467" spans="1:23">
      <c r="A467">
        <v>466</v>
      </c>
      <c r="B467" t="s">
        <v>547</v>
      </c>
      <c r="C467" t="s">
        <v>547</v>
      </c>
      <c r="D467">
        <v>15</v>
      </c>
      <c r="E467" t="s">
        <v>582</v>
      </c>
      <c r="F467" t="s">
        <v>270</v>
      </c>
      <c r="G467" s="1" t="s">
        <v>271</v>
      </c>
      <c r="H467" t="s">
        <v>29</v>
      </c>
      <c r="I467" t="s">
        <v>271</v>
      </c>
      <c r="J467" t="s">
        <v>29</v>
      </c>
      <c r="K467">
        <v>1.5</v>
      </c>
      <c r="L467">
        <v>1.4940239040000001</v>
      </c>
      <c r="M467" t="s">
        <v>26</v>
      </c>
      <c r="N467" t="s">
        <v>118</v>
      </c>
      <c r="O467" t="s">
        <v>27</v>
      </c>
      <c r="P467" t="s">
        <v>230</v>
      </c>
      <c r="Q467" t="s">
        <v>29</v>
      </c>
      <c r="R467" t="s">
        <v>29</v>
      </c>
      <c r="S467" t="s">
        <v>29</v>
      </c>
      <c r="T467" t="s">
        <v>29</v>
      </c>
      <c r="U467" t="s">
        <v>29</v>
      </c>
      <c r="V467" t="s">
        <v>29</v>
      </c>
      <c r="W467" t="s">
        <v>550</v>
      </c>
    </row>
    <row r="468" spans="1:23">
      <c r="A468">
        <v>467</v>
      </c>
      <c r="B468" t="s">
        <v>547</v>
      </c>
      <c r="C468" t="s">
        <v>547</v>
      </c>
      <c r="D468">
        <v>15</v>
      </c>
      <c r="E468" t="s">
        <v>583</v>
      </c>
      <c r="F468" t="s">
        <v>584</v>
      </c>
      <c r="G468" s="1" t="s">
        <v>585</v>
      </c>
      <c r="H468" t="s">
        <v>29</v>
      </c>
      <c r="I468" t="s">
        <v>585</v>
      </c>
      <c r="J468" t="s">
        <v>29</v>
      </c>
      <c r="K468">
        <v>1.3</v>
      </c>
      <c r="L468">
        <v>1.2948207169999999</v>
      </c>
      <c r="M468" t="s">
        <v>26</v>
      </c>
      <c r="N468" t="s">
        <v>27</v>
      </c>
      <c r="O468" t="s">
        <v>230</v>
      </c>
      <c r="P468" t="s">
        <v>29</v>
      </c>
      <c r="Q468" t="s">
        <v>29</v>
      </c>
      <c r="R468" t="s">
        <v>29</v>
      </c>
      <c r="S468" t="s">
        <v>29</v>
      </c>
      <c r="T468" t="s">
        <v>29</v>
      </c>
      <c r="U468" t="s">
        <v>29</v>
      </c>
      <c r="V468" t="s">
        <v>29</v>
      </c>
      <c r="W468" t="s">
        <v>550</v>
      </c>
    </row>
    <row r="469" spans="1:23">
      <c r="A469">
        <v>468</v>
      </c>
      <c r="B469" t="s">
        <v>547</v>
      </c>
      <c r="C469" t="s">
        <v>547</v>
      </c>
      <c r="D469">
        <v>15</v>
      </c>
      <c r="E469" t="s">
        <v>586</v>
      </c>
      <c r="F469" t="s">
        <v>587</v>
      </c>
      <c r="G469" s="1" t="s">
        <v>588</v>
      </c>
      <c r="H469" t="s">
        <v>589</v>
      </c>
      <c r="I469" t="s">
        <v>588</v>
      </c>
      <c r="J469" t="s">
        <v>589</v>
      </c>
      <c r="K469">
        <v>1.2</v>
      </c>
      <c r="L469">
        <v>1.1952191240000001</v>
      </c>
      <c r="M469" t="s">
        <v>26</v>
      </c>
      <c r="N469" t="s">
        <v>27</v>
      </c>
      <c r="O469" t="s">
        <v>96</v>
      </c>
      <c r="P469" t="s">
        <v>230</v>
      </c>
      <c r="Q469" t="s">
        <v>29</v>
      </c>
      <c r="R469" t="s">
        <v>29</v>
      </c>
      <c r="S469" t="s">
        <v>29</v>
      </c>
      <c r="T469" t="s">
        <v>29</v>
      </c>
      <c r="U469" t="s">
        <v>29</v>
      </c>
      <c r="V469" t="s">
        <v>29</v>
      </c>
      <c r="W469" t="s">
        <v>550</v>
      </c>
    </row>
    <row r="470" spans="1:23">
      <c r="A470">
        <v>469</v>
      </c>
      <c r="B470" t="s">
        <v>547</v>
      </c>
      <c r="C470" t="s">
        <v>547</v>
      </c>
      <c r="D470">
        <v>15</v>
      </c>
      <c r="E470" t="s">
        <v>590</v>
      </c>
      <c r="F470" t="s">
        <v>591</v>
      </c>
      <c r="G470" s="1" t="s">
        <v>592</v>
      </c>
      <c r="H470" t="s">
        <v>29</v>
      </c>
      <c r="I470" t="s">
        <v>592</v>
      </c>
      <c r="J470" t="s">
        <v>29</v>
      </c>
      <c r="K470">
        <v>1.1000000000000001</v>
      </c>
      <c r="L470">
        <v>1.09561753</v>
      </c>
      <c r="M470" t="s">
        <v>26</v>
      </c>
      <c r="N470" t="s">
        <v>27</v>
      </c>
      <c r="O470" t="s">
        <v>53</v>
      </c>
      <c r="P470" t="s">
        <v>230</v>
      </c>
      <c r="Q470" t="s">
        <v>29</v>
      </c>
      <c r="R470" t="s">
        <v>29</v>
      </c>
      <c r="S470" t="s">
        <v>29</v>
      </c>
      <c r="T470" t="s">
        <v>29</v>
      </c>
      <c r="U470" t="s">
        <v>29</v>
      </c>
      <c r="V470" t="s">
        <v>29</v>
      </c>
      <c r="W470" t="s">
        <v>550</v>
      </c>
    </row>
    <row r="471" spans="1:23">
      <c r="A471">
        <v>470</v>
      </c>
      <c r="B471" t="s">
        <v>547</v>
      </c>
      <c r="C471" t="s">
        <v>547</v>
      </c>
      <c r="D471">
        <v>15</v>
      </c>
      <c r="E471" t="s">
        <v>593</v>
      </c>
      <c r="F471" t="s">
        <v>594</v>
      </c>
      <c r="G471" s="1" t="s">
        <v>595</v>
      </c>
      <c r="H471" t="s">
        <v>596</v>
      </c>
      <c r="I471" t="s">
        <v>595</v>
      </c>
      <c r="J471" t="s">
        <v>8844</v>
      </c>
      <c r="K471">
        <v>1</v>
      </c>
      <c r="L471">
        <v>0.99601593600000005</v>
      </c>
      <c r="M471" t="s">
        <v>26</v>
      </c>
      <c r="N471" t="s">
        <v>118</v>
      </c>
      <c r="O471" t="s">
        <v>29</v>
      </c>
      <c r="P471" t="s">
        <v>29</v>
      </c>
      <c r="Q471" t="s">
        <v>29</v>
      </c>
      <c r="R471" t="s">
        <v>29</v>
      </c>
      <c r="S471" t="s">
        <v>29</v>
      </c>
      <c r="T471" t="s">
        <v>29</v>
      </c>
      <c r="U471" t="s">
        <v>29</v>
      </c>
      <c r="V471" t="s">
        <v>29</v>
      </c>
      <c r="W471" t="s">
        <v>550</v>
      </c>
    </row>
    <row r="472" spans="1:23">
      <c r="A472">
        <v>471</v>
      </c>
      <c r="B472" t="s">
        <v>547</v>
      </c>
      <c r="C472" t="s">
        <v>547</v>
      </c>
      <c r="D472">
        <v>15</v>
      </c>
      <c r="E472" t="s">
        <v>597</v>
      </c>
      <c r="F472" t="s">
        <v>598</v>
      </c>
      <c r="G472" s="1" t="s">
        <v>599</v>
      </c>
      <c r="H472" t="s">
        <v>600</v>
      </c>
      <c r="I472" t="s">
        <v>599</v>
      </c>
      <c r="J472" t="s">
        <v>600</v>
      </c>
      <c r="K472">
        <v>0.9</v>
      </c>
      <c r="L472">
        <v>0.896414343</v>
      </c>
      <c r="M472" t="s">
        <v>26</v>
      </c>
      <c r="N472" t="s">
        <v>27</v>
      </c>
      <c r="O472" t="s">
        <v>230</v>
      </c>
      <c r="P472" t="s">
        <v>53</v>
      </c>
      <c r="Q472" t="s">
        <v>96</v>
      </c>
      <c r="R472" t="s">
        <v>29</v>
      </c>
      <c r="S472" t="s">
        <v>29</v>
      </c>
      <c r="T472" t="s">
        <v>29</v>
      </c>
      <c r="U472" t="s">
        <v>29</v>
      </c>
      <c r="V472" t="s">
        <v>29</v>
      </c>
      <c r="W472" t="s">
        <v>550</v>
      </c>
    </row>
    <row r="473" spans="1:23">
      <c r="A473">
        <v>472</v>
      </c>
      <c r="B473" t="s">
        <v>547</v>
      </c>
      <c r="C473" t="s">
        <v>547</v>
      </c>
      <c r="D473">
        <v>15</v>
      </c>
      <c r="E473" t="s">
        <v>601</v>
      </c>
      <c r="F473" t="s">
        <v>591</v>
      </c>
      <c r="G473" s="1" t="s">
        <v>592</v>
      </c>
      <c r="H473" t="s">
        <v>602</v>
      </c>
      <c r="I473" t="s">
        <v>592</v>
      </c>
      <c r="J473" t="s">
        <v>602</v>
      </c>
      <c r="K473">
        <v>0.9</v>
      </c>
      <c r="L473">
        <v>0.896414343</v>
      </c>
      <c r="M473" t="s">
        <v>26</v>
      </c>
      <c r="N473" t="s">
        <v>27</v>
      </c>
      <c r="O473" t="s">
        <v>230</v>
      </c>
      <c r="P473" t="s">
        <v>53</v>
      </c>
      <c r="Q473" t="s">
        <v>29</v>
      </c>
      <c r="R473" t="s">
        <v>29</v>
      </c>
      <c r="S473" t="s">
        <v>29</v>
      </c>
      <c r="T473" t="s">
        <v>29</v>
      </c>
      <c r="U473" t="s">
        <v>29</v>
      </c>
      <c r="V473" t="s">
        <v>29</v>
      </c>
      <c r="W473" t="s">
        <v>550</v>
      </c>
    </row>
    <row r="474" spans="1:23">
      <c r="A474">
        <v>473</v>
      </c>
      <c r="B474" t="s">
        <v>547</v>
      </c>
      <c r="C474" t="s">
        <v>547</v>
      </c>
      <c r="D474">
        <v>15</v>
      </c>
      <c r="E474" t="s">
        <v>603</v>
      </c>
      <c r="F474" t="s">
        <v>293</v>
      </c>
      <c r="G474" s="1" t="s">
        <v>552</v>
      </c>
      <c r="H474" t="s">
        <v>29</v>
      </c>
      <c r="I474" t="s">
        <v>552</v>
      </c>
      <c r="J474" t="s">
        <v>29</v>
      </c>
      <c r="K474">
        <v>0.9</v>
      </c>
      <c r="L474">
        <v>0.896414343</v>
      </c>
      <c r="M474" t="s">
        <v>26</v>
      </c>
      <c r="N474" t="s">
        <v>27</v>
      </c>
      <c r="O474" t="s">
        <v>96</v>
      </c>
      <c r="P474" t="s">
        <v>230</v>
      </c>
      <c r="Q474" t="s">
        <v>29</v>
      </c>
      <c r="R474" t="s">
        <v>29</v>
      </c>
      <c r="S474" t="s">
        <v>29</v>
      </c>
      <c r="T474" t="s">
        <v>29</v>
      </c>
      <c r="U474" t="s">
        <v>29</v>
      </c>
      <c r="V474" t="s">
        <v>29</v>
      </c>
      <c r="W474" t="s">
        <v>550</v>
      </c>
    </row>
    <row r="475" spans="1:23">
      <c r="A475">
        <v>474</v>
      </c>
      <c r="B475" t="s">
        <v>547</v>
      </c>
      <c r="C475" t="s">
        <v>547</v>
      </c>
      <c r="D475">
        <v>15</v>
      </c>
      <c r="E475" t="s">
        <v>604</v>
      </c>
      <c r="F475" t="s">
        <v>584</v>
      </c>
      <c r="G475" s="1" t="s">
        <v>605</v>
      </c>
      <c r="H475" t="s">
        <v>606</v>
      </c>
      <c r="I475" t="s">
        <v>605</v>
      </c>
      <c r="J475" t="s">
        <v>606</v>
      </c>
      <c r="K475">
        <v>0.7</v>
      </c>
      <c r="L475">
        <v>0.69721115499999997</v>
      </c>
      <c r="M475" t="s">
        <v>26</v>
      </c>
      <c r="N475" t="s">
        <v>118</v>
      </c>
      <c r="O475" t="s">
        <v>27</v>
      </c>
      <c r="P475" t="s">
        <v>230</v>
      </c>
      <c r="Q475" t="s">
        <v>96</v>
      </c>
      <c r="R475" t="s">
        <v>29</v>
      </c>
      <c r="S475" t="s">
        <v>29</v>
      </c>
      <c r="T475" t="s">
        <v>29</v>
      </c>
      <c r="U475" t="s">
        <v>29</v>
      </c>
      <c r="V475" t="s">
        <v>29</v>
      </c>
      <c r="W475" t="s">
        <v>550</v>
      </c>
    </row>
    <row r="476" spans="1:23">
      <c r="A476">
        <v>475</v>
      </c>
      <c r="B476" t="s">
        <v>547</v>
      </c>
      <c r="C476" t="s">
        <v>547</v>
      </c>
      <c r="D476">
        <v>15</v>
      </c>
      <c r="E476" t="s">
        <v>607</v>
      </c>
      <c r="F476" t="s">
        <v>289</v>
      </c>
      <c r="G476" s="1" t="s">
        <v>608</v>
      </c>
      <c r="H476" t="s">
        <v>609</v>
      </c>
      <c r="I476" t="s">
        <v>608</v>
      </c>
      <c r="J476" t="s">
        <v>609</v>
      </c>
      <c r="K476">
        <v>0.7</v>
      </c>
      <c r="L476">
        <v>0.69721115499999997</v>
      </c>
      <c r="M476" t="s">
        <v>26</v>
      </c>
      <c r="N476" t="s">
        <v>230</v>
      </c>
      <c r="O476" t="s">
        <v>27</v>
      </c>
      <c r="P476" t="s">
        <v>29</v>
      </c>
      <c r="Q476" t="s">
        <v>29</v>
      </c>
      <c r="R476" t="s">
        <v>29</v>
      </c>
      <c r="S476" t="s">
        <v>29</v>
      </c>
      <c r="T476" t="s">
        <v>29</v>
      </c>
      <c r="U476" t="s">
        <v>29</v>
      </c>
      <c r="V476" t="s">
        <v>29</v>
      </c>
      <c r="W476" t="s">
        <v>550</v>
      </c>
    </row>
    <row r="477" spans="1:23">
      <c r="A477">
        <v>476</v>
      </c>
      <c r="B477" t="s">
        <v>547</v>
      </c>
      <c r="C477" t="s">
        <v>547</v>
      </c>
      <c r="D477">
        <v>15</v>
      </c>
      <c r="E477" t="s">
        <v>610</v>
      </c>
      <c r="F477" t="s">
        <v>611</v>
      </c>
      <c r="G477" s="1" t="s">
        <v>612</v>
      </c>
      <c r="H477" t="s">
        <v>29</v>
      </c>
      <c r="I477" t="s">
        <v>612</v>
      </c>
      <c r="J477" t="s">
        <v>29</v>
      </c>
      <c r="K477">
        <v>0.7</v>
      </c>
      <c r="L477">
        <v>0.69721115499999997</v>
      </c>
      <c r="M477" t="s">
        <v>26</v>
      </c>
      <c r="N477" t="s">
        <v>27</v>
      </c>
      <c r="O477" t="s">
        <v>29</v>
      </c>
      <c r="P477" t="s">
        <v>29</v>
      </c>
      <c r="Q477" t="s">
        <v>29</v>
      </c>
      <c r="R477" t="s">
        <v>29</v>
      </c>
      <c r="S477" t="s">
        <v>29</v>
      </c>
      <c r="T477" t="s">
        <v>29</v>
      </c>
      <c r="U477" t="s">
        <v>29</v>
      </c>
      <c r="V477" t="s">
        <v>29</v>
      </c>
      <c r="W477" t="s">
        <v>550</v>
      </c>
    </row>
    <row r="478" spans="1:23">
      <c r="A478">
        <v>477</v>
      </c>
      <c r="B478" t="s">
        <v>547</v>
      </c>
      <c r="C478" t="s">
        <v>547</v>
      </c>
      <c r="D478">
        <v>15</v>
      </c>
      <c r="E478" t="s">
        <v>613</v>
      </c>
      <c r="F478" t="s">
        <v>569</v>
      </c>
      <c r="G478" s="1" t="s">
        <v>614</v>
      </c>
      <c r="H478" t="s">
        <v>615</v>
      </c>
      <c r="I478" t="s">
        <v>614</v>
      </c>
      <c r="J478" t="s">
        <v>615</v>
      </c>
      <c r="K478">
        <v>0.6</v>
      </c>
      <c r="L478">
        <v>0.59760956200000004</v>
      </c>
      <c r="M478" t="s">
        <v>26</v>
      </c>
      <c r="N478" t="s">
        <v>53</v>
      </c>
      <c r="O478" t="s">
        <v>230</v>
      </c>
      <c r="P478" t="s">
        <v>27</v>
      </c>
      <c r="Q478" t="s">
        <v>29</v>
      </c>
      <c r="R478" t="s">
        <v>29</v>
      </c>
      <c r="S478" t="s">
        <v>29</v>
      </c>
      <c r="T478" t="s">
        <v>29</v>
      </c>
      <c r="U478" t="s">
        <v>29</v>
      </c>
      <c r="V478" t="s">
        <v>29</v>
      </c>
      <c r="W478" t="s">
        <v>550</v>
      </c>
    </row>
    <row r="479" spans="1:23">
      <c r="A479">
        <v>478</v>
      </c>
      <c r="B479" t="s">
        <v>547</v>
      </c>
      <c r="C479" t="s">
        <v>547</v>
      </c>
      <c r="D479">
        <v>15</v>
      </c>
      <c r="E479" t="s">
        <v>616</v>
      </c>
      <c r="F479" t="s">
        <v>617</v>
      </c>
      <c r="G479" s="1" t="s">
        <v>618</v>
      </c>
      <c r="H479" t="s">
        <v>619</v>
      </c>
      <c r="I479" t="s">
        <v>618</v>
      </c>
      <c r="J479" t="s">
        <v>619</v>
      </c>
      <c r="K479">
        <v>0.6</v>
      </c>
      <c r="L479">
        <v>0.59760956200000004</v>
      </c>
      <c r="M479" t="s">
        <v>26</v>
      </c>
      <c r="N479" t="s">
        <v>27</v>
      </c>
      <c r="O479" t="s">
        <v>29</v>
      </c>
      <c r="P479" t="s">
        <v>29</v>
      </c>
      <c r="Q479" t="s">
        <v>29</v>
      </c>
      <c r="R479" t="s">
        <v>29</v>
      </c>
      <c r="S479" t="s">
        <v>29</v>
      </c>
      <c r="T479" t="s">
        <v>29</v>
      </c>
      <c r="U479" t="s">
        <v>29</v>
      </c>
      <c r="V479" t="s">
        <v>29</v>
      </c>
      <c r="W479" t="s">
        <v>550</v>
      </c>
    </row>
    <row r="480" spans="1:23">
      <c r="A480">
        <v>479</v>
      </c>
      <c r="B480" t="s">
        <v>547</v>
      </c>
      <c r="C480" t="s">
        <v>547</v>
      </c>
      <c r="D480">
        <v>15</v>
      </c>
      <c r="E480" t="s">
        <v>620</v>
      </c>
      <c r="F480" t="s">
        <v>584</v>
      </c>
      <c r="G480" s="1" t="s">
        <v>585</v>
      </c>
      <c r="H480" t="s">
        <v>621</v>
      </c>
      <c r="I480" t="s">
        <v>585</v>
      </c>
      <c r="J480" t="s">
        <v>2754</v>
      </c>
      <c r="K480">
        <v>0.5</v>
      </c>
      <c r="L480">
        <v>0.49800796800000002</v>
      </c>
      <c r="M480" t="s">
        <v>26</v>
      </c>
      <c r="N480" t="s">
        <v>118</v>
      </c>
      <c r="O480" t="s">
        <v>27</v>
      </c>
      <c r="P480" t="s">
        <v>29</v>
      </c>
      <c r="Q480" t="s">
        <v>29</v>
      </c>
      <c r="R480" t="s">
        <v>29</v>
      </c>
      <c r="S480" t="s">
        <v>29</v>
      </c>
      <c r="T480" t="s">
        <v>29</v>
      </c>
      <c r="U480" t="s">
        <v>29</v>
      </c>
      <c r="V480" t="s">
        <v>29</v>
      </c>
      <c r="W480" t="s">
        <v>550</v>
      </c>
    </row>
    <row r="481" spans="1:23">
      <c r="A481">
        <v>480</v>
      </c>
      <c r="B481" t="s">
        <v>547</v>
      </c>
      <c r="C481" t="s">
        <v>547</v>
      </c>
      <c r="D481">
        <v>15</v>
      </c>
      <c r="E481" t="s">
        <v>622</v>
      </c>
      <c r="F481" t="s">
        <v>623</v>
      </c>
      <c r="G481" s="1" t="s">
        <v>624</v>
      </c>
      <c r="H481" t="s">
        <v>615</v>
      </c>
      <c r="I481" t="s">
        <v>624</v>
      </c>
      <c r="J481" t="s">
        <v>615</v>
      </c>
      <c r="K481">
        <v>0.5</v>
      </c>
      <c r="L481">
        <v>0.49800796800000002</v>
      </c>
      <c r="M481" t="s">
        <v>26</v>
      </c>
      <c r="N481" t="s">
        <v>27</v>
      </c>
      <c r="O481" t="s">
        <v>96</v>
      </c>
      <c r="P481" t="s">
        <v>29</v>
      </c>
      <c r="Q481" t="s">
        <v>29</v>
      </c>
      <c r="R481" t="s">
        <v>29</v>
      </c>
      <c r="S481" t="s">
        <v>29</v>
      </c>
      <c r="T481" t="s">
        <v>29</v>
      </c>
      <c r="U481" t="s">
        <v>29</v>
      </c>
      <c r="V481" t="s">
        <v>29</v>
      </c>
      <c r="W481" t="s">
        <v>550</v>
      </c>
    </row>
    <row r="482" spans="1:23">
      <c r="A482">
        <v>481</v>
      </c>
      <c r="B482" t="s">
        <v>547</v>
      </c>
      <c r="C482" t="s">
        <v>547</v>
      </c>
      <c r="D482">
        <v>15</v>
      </c>
      <c r="E482" t="s">
        <v>625</v>
      </c>
      <c r="F482" t="s">
        <v>43</v>
      </c>
      <c r="G482" s="1" t="s">
        <v>580</v>
      </c>
      <c r="H482" t="s">
        <v>626</v>
      </c>
      <c r="I482" t="s">
        <v>580</v>
      </c>
      <c r="J482" t="s">
        <v>626</v>
      </c>
      <c r="K482">
        <v>0.5</v>
      </c>
      <c r="L482">
        <v>0.49800796800000002</v>
      </c>
      <c r="M482" t="s">
        <v>26</v>
      </c>
      <c r="N482" t="s">
        <v>118</v>
      </c>
      <c r="O482" t="s">
        <v>27</v>
      </c>
      <c r="P482" t="s">
        <v>230</v>
      </c>
      <c r="Q482" t="s">
        <v>29</v>
      </c>
      <c r="R482" t="s">
        <v>29</v>
      </c>
      <c r="S482" t="s">
        <v>29</v>
      </c>
      <c r="T482" t="s">
        <v>29</v>
      </c>
      <c r="U482" t="s">
        <v>29</v>
      </c>
      <c r="V482" t="s">
        <v>29</v>
      </c>
      <c r="W482" t="s">
        <v>550</v>
      </c>
    </row>
    <row r="483" spans="1:23">
      <c r="A483">
        <v>482</v>
      </c>
      <c r="B483" t="s">
        <v>547</v>
      </c>
      <c r="C483" t="s">
        <v>547</v>
      </c>
      <c r="D483">
        <v>15</v>
      </c>
      <c r="E483" t="s">
        <v>627</v>
      </c>
      <c r="F483" t="s">
        <v>270</v>
      </c>
      <c r="G483" s="1" t="s">
        <v>271</v>
      </c>
      <c r="H483" t="s">
        <v>628</v>
      </c>
      <c r="I483" t="s">
        <v>271</v>
      </c>
      <c r="J483" t="s">
        <v>628</v>
      </c>
      <c r="K483">
        <v>0.5</v>
      </c>
      <c r="L483">
        <v>0.49800796800000002</v>
      </c>
      <c r="M483" t="s">
        <v>26</v>
      </c>
      <c r="N483" t="s">
        <v>118</v>
      </c>
      <c r="O483" t="s">
        <v>29</v>
      </c>
      <c r="P483" t="s">
        <v>29</v>
      </c>
      <c r="Q483" t="s">
        <v>29</v>
      </c>
      <c r="R483" t="s">
        <v>29</v>
      </c>
      <c r="S483" t="s">
        <v>29</v>
      </c>
      <c r="T483" t="s">
        <v>29</v>
      </c>
      <c r="U483" t="s">
        <v>29</v>
      </c>
      <c r="V483" t="s">
        <v>29</v>
      </c>
      <c r="W483" t="s">
        <v>550</v>
      </c>
    </row>
    <row r="484" spans="1:23">
      <c r="A484">
        <v>483</v>
      </c>
      <c r="B484" t="s">
        <v>547</v>
      </c>
      <c r="C484" t="s">
        <v>547</v>
      </c>
      <c r="D484">
        <v>15</v>
      </c>
      <c r="E484" t="s">
        <v>629</v>
      </c>
      <c r="F484" t="s">
        <v>630</v>
      </c>
      <c r="G484" s="1" t="s">
        <v>631</v>
      </c>
      <c r="H484" t="s">
        <v>29</v>
      </c>
      <c r="I484" t="s">
        <v>631</v>
      </c>
      <c r="J484" t="s">
        <v>29</v>
      </c>
      <c r="K484">
        <v>0.4</v>
      </c>
      <c r="L484">
        <v>0.39840637499999998</v>
      </c>
      <c r="M484" t="s">
        <v>26</v>
      </c>
      <c r="N484" t="s">
        <v>27</v>
      </c>
      <c r="O484" t="s">
        <v>29</v>
      </c>
      <c r="P484" t="s">
        <v>29</v>
      </c>
      <c r="Q484" t="s">
        <v>29</v>
      </c>
      <c r="R484" t="s">
        <v>29</v>
      </c>
      <c r="S484" t="s">
        <v>29</v>
      </c>
      <c r="T484" t="s">
        <v>29</v>
      </c>
      <c r="U484" t="s">
        <v>29</v>
      </c>
      <c r="V484" t="s">
        <v>29</v>
      </c>
      <c r="W484" t="s">
        <v>550</v>
      </c>
    </row>
    <row r="485" spans="1:23">
      <c r="A485">
        <v>484</v>
      </c>
      <c r="B485" t="s">
        <v>547</v>
      </c>
      <c r="C485" t="s">
        <v>547</v>
      </c>
      <c r="D485">
        <v>15</v>
      </c>
      <c r="E485" t="s">
        <v>632</v>
      </c>
      <c r="F485" t="s">
        <v>185</v>
      </c>
      <c r="G485" s="1" t="s">
        <v>633</v>
      </c>
      <c r="H485" t="s">
        <v>29</v>
      </c>
      <c r="I485" t="s">
        <v>633</v>
      </c>
      <c r="J485" t="s">
        <v>29</v>
      </c>
      <c r="K485">
        <v>0.4</v>
      </c>
      <c r="L485">
        <v>0.39840637499999998</v>
      </c>
      <c r="M485" t="s">
        <v>26</v>
      </c>
      <c r="N485" t="s">
        <v>27</v>
      </c>
      <c r="O485" t="s">
        <v>29</v>
      </c>
      <c r="P485" t="s">
        <v>29</v>
      </c>
      <c r="Q485" t="s">
        <v>29</v>
      </c>
      <c r="R485" t="s">
        <v>29</v>
      </c>
      <c r="S485" t="s">
        <v>29</v>
      </c>
      <c r="T485" t="s">
        <v>29</v>
      </c>
      <c r="U485" t="s">
        <v>29</v>
      </c>
      <c r="V485" t="s">
        <v>29</v>
      </c>
      <c r="W485" t="s">
        <v>550</v>
      </c>
    </row>
    <row r="486" spans="1:23">
      <c r="A486">
        <v>485</v>
      </c>
      <c r="B486" t="s">
        <v>547</v>
      </c>
      <c r="C486" t="s">
        <v>547</v>
      </c>
      <c r="D486">
        <v>15</v>
      </c>
      <c r="E486" t="s">
        <v>634</v>
      </c>
      <c r="F486" t="s">
        <v>635</v>
      </c>
      <c r="G486" s="1" t="s">
        <v>636</v>
      </c>
      <c r="H486" t="s">
        <v>637</v>
      </c>
      <c r="I486" t="s">
        <v>636</v>
      </c>
      <c r="J486" t="s">
        <v>637</v>
      </c>
      <c r="K486">
        <v>0.4</v>
      </c>
      <c r="L486">
        <v>0.39840637499999998</v>
      </c>
      <c r="M486" t="s">
        <v>26</v>
      </c>
      <c r="N486" t="s">
        <v>27</v>
      </c>
      <c r="O486" t="s">
        <v>230</v>
      </c>
      <c r="P486" t="s">
        <v>53</v>
      </c>
      <c r="Q486" t="s">
        <v>29</v>
      </c>
      <c r="R486" t="s">
        <v>29</v>
      </c>
      <c r="S486" t="s">
        <v>29</v>
      </c>
      <c r="T486" t="s">
        <v>29</v>
      </c>
      <c r="U486" t="s">
        <v>29</v>
      </c>
      <c r="V486" t="s">
        <v>29</v>
      </c>
      <c r="W486" t="s">
        <v>550</v>
      </c>
    </row>
    <row r="487" spans="1:23">
      <c r="A487">
        <v>486</v>
      </c>
      <c r="B487" t="s">
        <v>547</v>
      </c>
      <c r="C487" t="s">
        <v>547</v>
      </c>
      <c r="D487">
        <v>15</v>
      </c>
      <c r="E487" t="s">
        <v>638</v>
      </c>
      <c r="F487" t="s">
        <v>594</v>
      </c>
      <c r="G487" s="1" t="s">
        <v>595</v>
      </c>
      <c r="H487" t="s">
        <v>639</v>
      </c>
      <c r="I487" t="s">
        <v>595</v>
      </c>
      <c r="J487" t="s">
        <v>639</v>
      </c>
      <c r="K487">
        <v>0.4</v>
      </c>
      <c r="L487">
        <v>0.39840637499999998</v>
      </c>
      <c r="M487" t="s">
        <v>26</v>
      </c>
      <c r="N487" t="s">
        <v>118</v>
      </c>
      <c r="O487" t="s">
        <v>29</v>
      </c>
      <c r="P487" t="s">
        <v>29</v>
      </c>
      <c r="Q487" t="s">
        <v>29</v>
      </c>
      <c r="R487" t="s">
        <v>29</v>
      </c>
      <c r="S487" t="s">
        <v>29</v>
      </c>
      <c r="T487" t="s">
        <v>29</v>
      </c>
      <c r="U487" t="s">
        <v>29</v>
      </c>
      <c r="V487" t="s">
        <v>29</v>
      </c>
      <c r="W487" t="s">
        <v>550</v>
      </c>
    </row>
    <row r="488" spans="1:23">
      <c r="A488">
        <v>487</v>
      </c>
      <c r="B488" t="s">
        <v>547</v>
      </c>
      <c r="C488" t="s">
        <v>547</v>
      </c>
      <c r="D488">
        <v>15</v>
      </c>
      <c r="E488" t="s">
        <v>640</v>
      </c>
      <c r="F488" t="s">
        <v>641</v>
      </c>
      <c r="G488" s="1" t="s">
        <v>642</v>
      </c>
      <c r="H488" t="s">
        <v>29</v>
      </c>
      <c r="I488" t="s">
        <v>642</v>
      </c>
      <c r="J488" t="s">
        <v>29</v>
      </c>
      <c r="K488">
        <v>0.4</v>
      </c>
      <c r="L488">
        <v>0.39840637499999998</v>
      </c>
      <c r="M488" t="s">
        <v>26</v>
      </c>
      <c r="N488" t="s">
        <v>118</v>
      </c>
      <c r="O488" t="s">
        <v>27</v>
      </c>
      <c r="P488" t="s">
        <v>53</v>
      </c>
      <c r="Q488" t="s">
        <v>230</v>
      </c>
      <c r="R488" t="s">
        <v>29</v>
      </c>
      <c r="S488" t="s">
        <v>29</v>
      </c>
      <c r="T488" t="s">
        <v>29</v>
      </c>
      <c r="U488" t="s">
        <v>29</v>
      </c>
      <c r="V488" t="s">
        <v>29</v>
      </c>
      <c r="W488" t="s">
        <v>550</v>
      </c>
    </row>
    <row r="489" spans="1:23">
      <c r="A489">
        <v>488</v>
      </c>
      <c r="B489" t="s">
        <v>547</v>
      </c>
      <c r="C489" t="s">
        <v>547</v>
      </c>
      <c r="D489">
        <v>15</v>
      </c>
      <c r="E489" t="s">
        <v>643</v>
      </c>
      <c r="F489" t="s">
        <v>248</v>
      </c>
      <c r="G489" s="1" t="s">
        <v>644</v>
      </c>
      <c r="H489" t="s">
        <v>29</v>
      </c>
      <c r="I489" t="s">
        <v>644</v>
      </c>
      <c r="J489" t="s">
        <v>29</v>
      </c>
      <c r="K489">
        <v>0.4</v>
      </c>
      <c r="L489">
        <v>0.39840637499999998</v>
      </c>
      <c r="M489" t="s">
        <v>26</v>
      </c>
      <c r="N489" t="s">
        <v>27</v>
      </c>
      <c r="O489" t="s">
        <v>29</v>
      </c>
      <c r="P489" t="s">
        <v>29</v>
      </c>
      <c r="Q489" t="s">
        <v>29</v>
      </c>
      <c r="R489" t="s">
        <v>29</v>
      </c>
      <c r="S489" t="s">
        <v>29</v>
      </c>
      <c r="T489" t="s">
        <v>29</v>
      </c>
      <c r="U489" t="s">
        <v>29</v>
      </c>
      <c r="V489" t="s">
        <v>29</v>
      </c>
      <c r="W489" t="s">
        <v>550</v>
      </c>
    </row>
    <row r="490" spans="1:23">
      <c r="A490">
        <v>489</v>
      </c>
      <c r="B490" t="s">
        <v>547</v>
      </c>
      <c r="C490" t="s">
        <v>547</v>
      </c>
      <c r="D490">
        <v>15</v>
      </c>
      <c r="E490" t="s">
        <v>645</v>
      </c>
      <c r="F490" t="s">
        <v>584</v>
      </c>
      <c r="G490" s="1" t="s">
        <v>646</v>
      </c>
      <c r="H490" t="s">
        <v>615</v>
      </c>
      <c r="I490" t="s">
        <v>646</v>
      </c>
      <c r="J490" t="s">
        <v>615</v>
      </c>
      <c r="K490">
        <v>0.3</v>
      </c>
      <c r="L490">
        <v>0.29880478100000002</v>
      </c>
      <c r="M490" t="s">
        <v>26</v>
      </c>
      <c r="N490" t="s">
        <v>27</v>
      </c>
      <c r="O490" t="s">
        <v>96</v>
      </c>
      <c r="P490" t="s">
        <v>29</v>
      </c>
      <c r="Q490" t="s">
        <v>29</v>
      </c>
      <c r="R490" t="s">
        <v>29</v>
      </c>
      <c r="S490" t="s">
        <v>29</v>
      </c>
      <c r="T490" t="s">
        <v>29</v>
      </c>
      <c r="U490" t="s">
        <v>29</v>
      </c>
      <c r="V490" t="s">
        <v>29</v>
      </c>
      <c r="W490" t="s">
        <v>550</v>
      </c>
    </row>
    <row r="491" spans="1:23">
      <c r="A491">
        <v>490</v>
      </c>
      <c r="B491" t="s">
        <v>547</v>
      </c>
      <c r="C491" t="s">
        <v>547</v>
      </c>
      <c r="D491">
        <v>15</v>
      </c>
      <c r="E491" t="s">
        <v>647</v>
      </c>
      <c r="F491" t="s">
        <v>591</v>
      </c>
      <c r="G491" s="1" t="s">
        <v>592</v>
      </c>
      <c r="H491" t="s">
        <v>29</v>
      </c>
      <c r="I491" t="s">
        <v>592</v>
      </c>
      <c r="J491" t="s">
        <v>29</v>
      </c>
      <c r="K491">
        <v>0.2</v>
      </c>
      <c r="L491">
        <v>0.199203187</v>
      </c>
      <c r="M491" t="s">
        <v>26</v>
      </c>
      <c r="N491" t="s">
        <v>27</v>
      </c>
      <c r="O491" t="s">
        <v>230</v>
      </c>
      <c r="P491" t="s">
        <v>53</v>
      </c>
      <c r="Q491" t="s">
        <v>29</v>
      </c>
      <c r="R491" t="s">
        <v>29</v>
      </c>
      <c r="S491" t="s">
        <v>29</v>
      </c>
      <c r="T491" t="s">
        <v>29</v>
      </c>
      <c r="U491" t="s">
        <v>29</v>
      </c>
      <c r="V491" t="s">
        <v>29</v>
      </c>
      <c r="W491" t="s">
        <v>550</v>
      </c>
    </row>
    <row r="492" spans="1:23">
      <c r="A492">
        <v>491</v>
      </c>
      <c r="B492" t="s">
        <v>547</v>
      </c>
      <c r="C492" t="s">
        <v>547</v>
      </c>
      <c r="D492">
        <v>15</v>
      </c>
      <c r="E492" t="s">
        <v>648</v>
      </c>
      <c r="F492" t="s">
        <v>587</v>
      </c>
      <c r="G492" s="1" t="s">
        <v>649</v>
      </c>
      <c r="H492" t="s">
        <v>650</v>
      </c>
      <c r="I492" t="s">
        <v>649</v>
      </c>
      <c r="J492" t="s">
        <v>556</v>
      </c>
      <c r="K492">
        <v>0.2</v>
      </c>
      <c r="L492">
        <v>0.199203187</v>
      </c>
      <c r="M492" t="s">
        <v>26</v>
      </c>
      <c r="N492" t="s">
        <v>230</v>
      </c>
      <c r="O492" t="s">
        <v>29</v>
      </c>
      <c r="P492" t="s">
        <v>29</v>
      </c>
      <c r="Q492" t="s">
        <v>29</v>
      </c>
      <c r="R492" t="s">
        <v>29</v>
      </c>
      <c r="S492" t="s">
        <v>29</v>
      </c>
      <c r="T492" t="s">
        <v>29</v>
      </c>
      <c r="U492" t="s">
        <v>29</v>
      </c>
      <c r="V492" t="s">
        <v>29</v>
      </c>
      <c r="W492" t="s">
        <v>550</v>
      </c>
    </row>
    <row r="493" spans="1:23">
      <c r="A493">
        <v>492</v>
      </c>
      <c r="B493" t="s">
        <v>547</v>
      </c>
      <c r="C493" t="s">
        <v>547</v>
      </c>
      <c r="D493">
        <v>15</v>
      </c>
      <c r="E493" t="s">
        <v>651</v>
      </c>
      <c r="F493" t="s">
        <v>255</v>
      </c>
      <c r="G493" s="1" t="s">
        <v>652</v>
      </c>
      <c r="H493" t="s">
        <v>653</v>
      </c>
      <c r="I493" t="s">
        <v>652</v>
      </c>
      <c r="J493" t="s">
        <v>653</v>
      </c>
      <c r="K493">
        <v>0.2</v>
      </c>
      <c r="L493">
        <v>0.199203187</v>
      </c>
      <c r="M493" t="s">
        <v>26</v>
      </c>
      <c r="N493" t="s">
        <v>118</v>
      </c>
      <c r="O493" t="s">
        <v>29</v>
      </c>
      <c r="P493" t="s">
        <v>29</v>
      </c>
      <c r="Q493" t="s">
        <v>29</v>
      </c>
      <c r="R493" t="s">
        <v>29</v>
      </c>
      <c r="S493" t="s">
        <v>29</v>
      </c>
      <c r="T493" t="s">
        <v>29</v>
      </c>
      <c r="U493" t="s">
        <v>29</v>
      </c>
      <c r="V493" t="s">
        <v>29</v>
      </c>
      <c r="W493" t="s">
        <v>550</v>
      </c>
    </row>
    <row r="494" spans="1:23">
      <c r="A494">
        <v>493</v>
      </c>
      <c r="B494" t="s">
        <v>547</v>
      </c>
      <c r="C494" t="s">
        <v>547</v>
      </c>
      <c r="D494">
        <v>15</v>
      </c>
      <c r="E494" t="s">
        <v>654</v>
      </c>
      <c r="F494" t="s">
        <v>293</v>
      </c>
      <c r="G494" s="1" t="s">
        <v>552</v>
      </c>
      <c r="H494" t="s">
        <v>29</v>
      </c>
      <c r="I494" t="s">
        <v>552</v>
      </c>
      <c r="J494" t="s">
        <v>29</v>
      </c>
      <c r="K494">
        <v>0.1</v>
      </c>
      <c r="L494">
        <v>9.9601594000000002E-2</v>
      </c>
      <c r="M494" t="s">
        <v>26</v>
      </c>
      <c r="N494" t="s">
        <v>27</v>
      </c>
      <c r="O494" t="s">
        <v>53</v>
      </c>
      <c r="P494" t="s">
        <v>230</v>
      </c>
      <c r="Q494" t="s">
        <v>29</v>
      </c>
      <c r="R494" t="s">
        <v>29</v>
      </c>
      <c r="S494" t="s">
        <v>29</v>
      </c>
      <c r="T494" t="s">
        <v>29</v>
      </c>
      <c r="U494" t="s">
        <v>29</v>
      </c>
      <c r="V494" t="s">
        <v>29</v>
      </c>
      <c r="W494" t="s">
        <v>550</v>
      </c>
    </row>
    <row r="495" spans="1:23">
      <c r="A495">
        <v>494</v>
      </c>
      <c r="B495" t="s">
        <v>547</v>
      </c>
      <c r="C495" t="s">
        <v>547</v>
      </c>
      <c r="D495">
        <v>15</v>
      </c>
      <c r="E495" t="s">
        <v>655</v>
      </c>
      <c r="F495" t="s">
        <v>293</v>
      </c>
      <c r="G495" s="1" t="s">
        <v>656</v>
      </c>
      <c r="H495" t="s">
        <v>657</v>
      </c>
      <c r="I495" t="s">
        <v>656</v>
      </c>
      <c r="J495" t="s">
        <v>657</v>
      </c>
      <c r="K495">
        <v>0.1</v>
      </c>
      <c r="L495">
        <v>9.9601594000000002E-2</v>
      </c>
      <c r="M495" t="s">
        <v>26</v>
      </c>
      <c r="N495" t="s">
        <v>27</v>
      </c>
      <c r="O495" t="s">
        <v>96</v>
      </c>
      <c r="P495" t="s">
        <v>230</v>
      </c>
      <c r="Q495" t="s">
        <v>29</v>
      </c>
      <c r="R495" t="s">
        <v>29</v>
      </c>
      <c r="S495" t="s">
        <v>29</v>
      </c>
      <c r="T495" t="s">
        <v>29</v>
      </c>
      <c r="U495" t="s">
        <v>29</v>
      </c>
      <c r="V495" t="s">
        <v>29</v>
      </c>
      <c r="W495" t="s">
        <v>550</v>
      </c>
    </row>
    <row r="496" spans="1:23">
      <c r="A496">
        <v>495</v>
      </c>
      <c r="B496" t="s">
        <v>547</v>
      </c>
      <c r="C496" t="s">
        <v>547</v>
      </c>
      <c r="D496">
        <v>15</v>
      </c>
      <c r="E496" t="s">
        <v>658</v>
      </c>
      <c r="F496" t="s">
        <v>293</v>
      </c>
      <c r="G496" s="1" t="s">
        <v>656</v>
      </c>
      <c r="H496" t="s">
        <v>659</v>
      </c>
      <c r="I496" t="s">
        <v>656</v>
      </c>
      <c r="J496" t="s">
        <v>659</v>
      </c>
      <c r="K496">
        <v>0.1</v>
      </c>
      <c r="L496">
        <v>9.9601594000000002E-2</v>
      </c>
      <c r="M496" t="s">
        <v>26</v>
      </c>
      <c r="N496" t="s">
        <v>27</v>
      </c>
      <c r="O496" t="s">
        <v>230</v>
      </c>
      <c r="P496" t="s">
        <v>29</v>
      </c>
      <c r="Q496" t="s">
        <v>29</v>
      </c>
      <c r="R496" t="s">
        <v>29</v>
      </c>
      <c r="S496" t="s">
        <v>29</v>
      </c>
      <c r="T496" t="s">
        <v>29</v>
      </c>
      <c r="U496" t="s">
        <v>29</v>
      </c>
      <c r="V496" t="s">
        <v>29</v>
      </c>
      <c r="W496" t="s">
        <v>550</v>
      </c>
    </row>
    <row r="497" spans="1:23">
      <c r="A497">
        <v>496</v>
      </c>
      <c r="B497" t="s">
        <v>660</v>
      </c>
      <c r="C497" t="s">
        <v>661</v>
      </c>
      <c r="D497">
        <v>16</v>
      </c>
      <c r="E497" t="s">
        <v>662</v>
      </c>
      <c r="F497" t="s">
        <v>154</v>
      </c>
      <c r="G497" s="1" t="s">
        <v>155</v>
      </c>
      <c r="H497" t="s">
        <v>663</v>
      </c>
      <c r="I497" t="s">
        <v>155</v>
      </c>
      <c r="J497" t="s">
        <v>663</v>
      </c>
      <c r="K497">
        <v>36.9</v>
      </c>
      <c r="L497">
        <v>36.9</v>
      </c>
      <c r="M497" t="s">
        <v>26</v>
      </c>
      <c r="N497" t="s">
        <v>664</v>
      </c>
      <c r="O497" t="s">
        <v>29</v>
      </c>
      <c r="P497" t="s">
        <v>29</v>
      </c>
      <c r="Q497" t="s">
        <v>29</v>
      </c>
      <c r="R497" t="s">
        <v>29</v>
      </c>
      <c r="S497" t="s">
        <v>29</v>
      </c>
      <c r="T497" t="s">
        <v>29</v>
      </c>
      <c r="U497" t="s">
        <v>29</v>
      </c>
      <c r="V497" t="s">
        <v>29</v>
      </c>
      <c r="W497" t="s">
        <v>665</v>
      </c>
    </row>
    <row r="498" spans="1:23">
      <c r="A498">
        <v>497</v>
      </c>
      <c r="B498" t="s">
        <v>660</v>
      </c>
      <c r="C498" t="s">
        <v>661</v>
      </c>
      <c r="D498">
        <v>16</v>
      </c>
      <c r="E498" t="s">
        <v>662</v>
      </c>
      <c r="F498" t="s">
        <v>154</v>
      </c>
      <c r="G498" s="1" t="s">
        <v>155</v>
      </c>
      <c r="H498" t="s">
        <v>663</v>
      </c>
      <c r="I498" t="s">
        <v>155</v>
      </c>
      <c r="J498" t="s">
        <v>663</v>
      </c>
      <c r="K498">
        <v>16.899999999999999</v>
      </c>
      <c r="L498">
        <v>16.899999999999999</v>
      </c>
      <c r="M498" t="s">
        <v>26</v>
      </c>
      <c r="N498" t="s">
        <v>666</v>
      </c>
      <c r="O498" t="s">
        <v>29</v>
      </c>
      <c r="P498" t="s">
        <v>29</v>
      </c>
      <c r="Q498" t="s">
        <v>29</v>
      </c>
      <c r="R498" t="s">
        <v>29</v>
      </c>
      <c r="S498" t="s">
        <v>29</v>
      </c>
      <c r="T498" t="s">
        <v>29</v>
      </c>
      <c r="U498" t="s">
        <v>29</v>
      </c>
      <c r="V498" t="s">
        <v>29</v>
      </c>
      <c r="W498" t="s">
        <v>665</v>
      </c>
    </row>
    <row r="499" spans="1:23">
      <c r="A499">
        <v>498</v>
      </c>
      <c r="B499" t="s">
        <v>660</v>
      </c>
      <c r="C499" t="s">
        <v>661</v>
      </c>
      <c r="D499">
        <v>16</v>
      </c>
      <c r="E499" t="s">
        <v>662</v>
      </c>
      <c r="F499" t="s">
        <v>154</v>
      </c>
      <c r="G499" s="1" t="s">
        <v>155</v>
      </c>
      <c r="H499" t="s">
        <v>663</v>
      </c>
      <c r="I499" t="s">
        <v>155</v>
      </c>
      <c r="J499" t="s">
        <v>663</v>
      </c>
      <c r="K499">
        <v>10.1</v>
      </c>
      <c r="L499">
        <v>10.1</v>
      </c>
      <c r="M499" t="s">
        <v>26</v>
      </c>
      <c r="N499" t="s">
        <v>667</v>
      </c>
      <c r="O499" t="s">
        <v>29</v>
      </c>
      <c r="P499" t="s">
        <v>29</v>
      </c>
      <c r="Q499" t="s">
        <v>29</v>
      </c>
      <c r="R499" t="s">
        <v>29</v>
      </c>
      <c r="S499" t="s">
        <v>29</v>
      </c>
      <c r="T499" t="s">
        <v>29</v>
      </c>
      <c r="U499" t="s">
        <v>29</v>
      </c>
      <c r="V499" t="s">
        <v>29</v>
      </c>
      <c r="W499" t="s">
        <v>665</v>
      </c>
    </row>
    <row r="500" spans="1:23">
      <c r="A500">
        <v>499</v>
      </c>
      <c r="B500" t="s">
        <v>660</v>
      </c>
      <c r="C500" t="s">
        <v>661</v>
      </c>
      <c r="D500">
        <v>16</v>
      </c>
      <c r="E500" t="s">
        <v>662</v>
      </c>
      <c r="F500" t="s">
        <v>154</v>
      </c>
      <c r="G500" s="1" t="s">
        <v>155</v>
      </c>
      <c r="H500" t="s">
        <v>663</v>
      </c>
      <c r="I500" t="s">
        <v>155</v>
      </c>
      <c r="J500" t="s">
        <v>663</v>
      </c>
      <c r="K500">
        <v>9.6</v>
      </c>
      <c r="L500">
        <v>9.6</v>
      </c>
      <c r="M500" t="s">
        <v>26</v>
      </c>
      <c r="N500" t="s">
        <v>161</v>
      </c>
      <c r="O500" t="s">
        <v>29</v>
      </c>
      <c r="P500" t="s">
        <v>29</v>
      </c>
      <c r="Q500" t="s">
        <v>29</v>
      </c>
      <c r="R500" t="s">
        <v>29</v>
      </c>
      <c r="S500" t="s">
        <v>29</v>
      </c>
      <c r="T500" t="s">
        <v>29</v>
      </c>
      <c r="U500" t="s">
        <v>29</v>
      </c>
      <c r="V500" t="s">
        <v>29</v>
      </c>
      <c r="W500" t="s">
        <v>665</v>
      </c>
    </row>
    <row r="501" spans="1:23">
      <c r="A501">
        <v>500</v>
      </c>
      <c r="B501" t="s">
        <v>660</v>
      </c>
      <c r="C501" t="s">
        <v>661</v>
      </c>
      <c r="D501">
        <v>16</v>
      </c>
      <c r="E501" t="s">
        <v>662</v>
      </c>
      <c r="F501" t="s">
        <v>154</v>
      </c>
      <c r="G501" s="1" t="s">
        <v>155</v>
      </c>
      <c r="H501" t="s">
        <v>663</v>
      </c>
      <c r="I501" t="s">
        <v>155</v>
      </c>
      <c r="J501" t="s">
        <v>663</v>
      </c>
      <c r="K501">
        <v>6.1</v>
      </c>
      <c r="L501">
        <v>6.1</v>
      </c>
      <c r="M501" t="s">
        <v>26</v>
      </c>
      <c r="N501" t="s">
        <v>63</v>
      </c>
      <c r="O501" t="s">
        <v>29</v>
      </c>
      <c r="P501" t="s">
        <v>29</v>
      </c>
      <c r="Q501" t="s">
        <v>29</v>
      </c>
      <c r="R501" t="s">
        <v>29</v>
      </c>
      <c r="S501" t="s">
        <v>29</v>
      </c>
      <c r="T501" t="s">
        <v>29</v>
      </c>
      <c r="U501" t="s">
        <v>29</v>
      </c>
      <c r="V501" t="s">
        <v>29</v>
      </c>
      <c r="W501" t="s">
        <v>665</v>
      </c>
    </row>
    <row r="502" spans="1:23">
      <c r="A502">
        <v>501</v>
      </c>
      <c r="B502" t="s">
        <v>660</v>
      </c>
      <c r="C502" t="s">
        <v>661</v>
      </c>
      <c r="D502">
        <v>16</v>
      </c>
      <c r="E502" t="s">
        <v>662</v>
      </c>
      <c r="F502" t="s">
        <v>154</v>
      </c>
      <c r="G502" s="1" t="s">
        <v>155</v>
      </c>
      <c r="H502" t="s">
        <v>663</v>
      </c>
      <c r="I502" t="s">
        <v>155</v>
      </c>
      <c r="J502" t="s">
        <v>663</v>
      </c>
      <c r="K502">
        <v>3.7</v>
      </c>
      <c r="L502">
        <v>3.7</v>
      </c>
      <c r="M502" t="s">
        <v>26</v>
      </c>
      <c r="N502" t="s">
        <v>118</v>
      </c>
      <c r="O502" t="s">
        <v>29</v>
      </c>
      <c r="P502" t="s">
        <v>29</v>
      </c>
      <c r="Q502" t="s">
        <v>29</v>
      </c>
      <c r="R502" t="s">
        <v>29</v>
      </c>
      <c r="S502" t="s">
        <v>29</v>
      </c>
      <c r="T502" t="s">
        <v>29</v>
      </c>
      <c r="U502" t="s">
        <v>29</v>
      </c>
      <c r="V502" t="s">
        <v>29</v>
      </c>
      <c r="W502" t="s">
        <v>665</v>
      </c>
    </row>
    <row r="503" spans="1:23">
      <c r="A503">
        <v>502</v>
      </c>
      <c r="B503" t="s">
        <v>660</v>
      </c>
      <c r="C503" t="s">
        <v>661</v>
      </c>
      <c r="D503">
        <v>16</v>
      </c>
      <c r="E503" t="s">
        <v>662</v>
      </c>
      <c r="F503" t="s">
        <v>154</v>
      </c>
      <c r="G503" s="1" t="s">
        <v>155</v>
      </c>
      <c r="H503" t="s">
        <v>663</v>
      </c>
      <c r="I503" t="s">
        <v>155</v>
      </c>
      <c r="J503" t="s">
        <v>663</v>
      </c>
      <c r="K503">
        <v>0.1</v>
      </c>
      <c r="L503">
        <v>0.1</v>
      </c>
      <c r="M503" t="s">
        <v>26</v>
      </c>
      <c r="N503" t="s">
        <v>668</v>
      </c>
      <c r="O503" t="s">
        <v>29</v>
      </c>
      <c r="P503" t="s">
        <v>29</v>
      </c>
      <c r="Q503" t="s">
        <v>29</v>
      </c>
      <c r="R503" t="s">
        <v>29</v>
      </c>
      <c r="S503" t="s">
        <v>29</v>
      </c>
      <c r="T503" t="s">
        <v>29</v>
      </c>
      <c r="U503" t="s">
        <v>29</v>
      </c>
      <c r="V503" t="s">
        <v>29</v>
      </c>
      <c r="W503" t="s">
        <v>665</v>
      </c>
    </row>
    <row r="504" spans="1:23">
      <c r="A504">
        <v>503</v>
      </c>
      <c r="B504" t="s">
        <v>660</v>
      </c>
      <c r="C504" t="s">
        <v>661</v>
      </c>
      <c r="D504">
        <v>16</v>
      </c>
      <c r="E504" t="s">
        <v>669</v>
      </c>
      <c r="F504" t="s">
        <v>154</v>
      </c>
      <c r="G504" s="1" t="s">
        <v>155</v>
      </c>
      <c r="H504" t="s">
        <v>670</v>
      </c>
      <c r="I504" t="s">
        <v>155</v>
      </c>
      <c r="J504" t="s">
        <v>670</v>
      </c>
      <c r="K504">
        <v>0.7</v>
      </c>
      <c r="L504">
        <v>0.7</v>
      </c>
      <c r="M504" t="s">
        <v>26</v>
      </c>
      <c r="N504" t="s">
        <v>63</v>
      </c>
      <c r="O504" t="s">
        <v>29</v>
      </c>
      <c r="P504" t="s">
        <v>29</v>
      </c>
      <c r="Q504" t="s">
        <v>29</v>
      </c>
      <c r="R504" t="s">
        <v>29</v>
      </c>
      <c r="S504" t="s">
        <v>29</v>
      </c>
      <c r="T504" t="s">
        <v>29</v>
      </c>
      <c r="U504" t="s">
        <v>29</v>
      </c>
      <c r="V504" t="s">
        <v>29</v>
      </c>
      <c r="W504" t="s">
        <v>665</v>
      </c>
    </row>
    <row r="505" spans="1:23">
      <c r="A505">
        <v>504</v>
      </c>
      <c r="B505" t="s">
        <v>660</v>
      </c>
      <c r="C505" t="s">
        <v>661</v>
      </c>
      <c r="D505">
        <v>16</v>
      </c>
      <c r="E505" t="s">
        <v>669</v>
      </c>
      <c r="F505" t="s">
        <v>154</v>
      </c>
      <c r="G505" s="1" t="s">
        <v>155</v>
      </c>
      <c r="H505" t="s">
        <v>670</v>
      </c>
      <c r="I505" t="s">
        <v>155</v>
      </c>
      <c r="J505" t="s">
        <v>670</v>
      </c>
      <c r="K505">
        <v>0.5</v>
      </c>
      <c r="L505">
        <v>0.5</v>
      </c>
      <c r="M505" t="s">
        <v>26</v>
      </c>
      <c r="N505" t="s">
        <v>664</v>
      </c>
      <c r="O505" t="s">
        <v>29</v>
      </c>
      <c r="P505" t="s">
        <v>29</v>
      </c>
      <c r="Q505" t="s">
        <v>29</v>
      </c>
      <c r="R505" t="s">
        <v>29</v>
      </c>
      <c r="S505" t="s">
        <v>29</v>
      </c>
      <c r="T505" t="s">
        <v>29</v>
      </c>
      <c r="U505" t="s">
        <v>29</v>
      </c>
      <c r="V505" t="s">
        <v>29</v>
      </c>
      <c r="W505" t="s">
        <v>665</v>
      </c>
    </row>
    <row r="506" spans="1:23">
      <c r="A506">
        <v>505</v>
      </c>
      <c r="B506" t="s">
        <v>660</v>
      </c>
      <c r="C506" t="s">
        <v>661</v>
      </c>
      <c r="D506">
        <v>16</v>
      </c>
      <c r="E506" t="s">
        <v>669</v>
      </c>
      <c r="F506" t="s">
        <v>154</v>
      </c>
      <c r="G506" s="1" t="s">
        <v>155</v>
      </c>
      <c r="H506" t="s">
        <v>670</v>
      </c>
      <c r="I506" t="s">
        <v>155</v>
      </c>
      <c r="J506" t="s">
        <v>670</v>
      </c>
      <c r="K506">
        <v>0.3</v>
      </c>
      <c r="L506">
        <v>0.3</v>
      </c>
      <c r="M506" t="s">
        <v>26</v>
      </c>
      <c r="N506" t="s">
        <v>666</v>
      </c>
      <c r="O506" t="s">
        <v>29</v>
      </c>
      <c r="P506" t="s">
        <v>29</v>
      </c>
      <c r="Q506" t="s">
        <v>29</v>
      </c>
      <c r="R506" t="s">
        <v>29</v>
      </c>
      <c r="S506" t="s">
        <v>29</v>
      </c>
      <c r="T506" t="s">
        <v>29</v>
      </c>
      <c r="U506" t="s">
        <v>29</v>
      </c>
      <c r="V506" t="s">
        <v>29</v>
      </c>
      <c r="W506" t="s">
        <v>665</v>
      </c>
    </row>
    <row r="507" spans="1:23">
      <c r="A507">
        <v>506</v>
      </c>
      <c r="B507" t="s">
        <v>660</v>
      </c>
      <c r="C507" t="s">
        <v>661</v>
      </c>
      <c r="D507">
        <v>16</v>
      </c>
      <c r="E507" t="s">
        <v>669</v>
      </c>
      <c r="F507" t="s">
        <v>154</v>
      </c>
      <c r="G507" s="1" t="s">
        <v>155</v>
      </c>
      <c r="H507" t="s">
        <v>670</v>
      </c>
      <c r="I507" t="s">
        <v>155</v>
      </c>
      <c r="J507" t="s">
        <v>670</v>
      </c>
      <c r="K507">
        <v>0.2</v>
      </c>
      <c r="L507">
        <v>0.2</v>
      </c>
      <c r="M507" t="s">
        <v>26</v>
      </c>
      <c r="N507" t="s">
        <v>161</v>
      </c>
      <c r="O507" t="s">
        <v>29</v>
      </c>
      <c r="P507" t="s">
        <v>29</v>
      </c>
      <c r="Q507" t="s">
        <v>29</v>
      </c>
      <c r="R507" t="s">
        <v>29</v>
      </c>
      <c r="S507" t="s">
        <v>29</v>
      </c>
      <c r="T507" t="s">
        <v>29</v>
      </c>
      <c r="U507" t="s">
        <v>29</v>
      </c>
      <c r="V507" t="s">
        <v>29</v>
      </c>
      <c r="W507" t="s">
        <v>665</v>
      </c>
    </row>
    <row r="508" spans="1:23">
      <c r="A508">
        <v>507</v>
      </c>
      <c r="B508" t="s">
        <v>660</v>
      </c>
      <c r="C508" t="s">
        <v>661</v>
      </c>
      <c r="D508">
        <v>16</v>
      </c>
      <c r="E508" t="s">
        <v>671</v>
      </c>
      <c r="F508" t="s">
        <v>672</v>
      </c>
      <c r="G508" s="1" t="s">
        <v>673</v>
      </c>
      <c r="H508" t="s">
        <v>29</v>
      </c>
      <c r="I508" t="s">
        <v>673</v>
      </c>
      <c r="J508" t="s">
        <v>29</v>
      </c>
      <c r="K508">
        <v>3.3</v>
      </c>
      <c r="L508">
        <v>3.3</v>
      </c>
      <c r="M508" t="s">
        <v>26</v>
      </c>
      <c r="N508" t="s">
        <v>74</v>
      </c>
      <c r="O508" t="s">
        <v>118</v>
      </c>
      <c r="P508" t="s">
        <v>29</v>
      </c>
      <c r="Q508" t="s">
        <v>29</v>
      </c>
      <c r="R508" t="s">
        <v>29</v>
      </c>
      <c r="S508" t="s">
        <v>29</v>
      </c>
      <c r="T508" t="s">
        <v>29</v>
      </c>
      <c r="U508" t="s">
        <v>29</v>
      </c>
      <c r="V508" t="s">
        <v>29</v>
      </c>
      <c r="W508" t="s">
        <v>665</v>
      </c>
    </row>
    <row r="509" spans="1:23">
      <c r="A509">
        <v>508</v>
      </c>
      <c r="B509" t="s">
        <v>660</v>
      </c>
      <c r="C509" t="s">
        <v>661</v>
      </c>
      <c r="D509">
        <v>16</v>
      </c>
      <c r="E509" t="s">
        <v>671</v>
      </c>
      <c r="F509" t="s">
        <v>672</v>
      </c>
      <c r="G509" s="1" t="s">
        <v>673</v>
      </c>
      <c r="H509" t="s">
        <v>29</v>
      </c>
      <c r="I509" t="s">
        <v>673</v>
      </c>
      <c r="J509" t="s">
        <v>29</v>
      </c>
      <c r="K509">
        <v>0.5</v>
      </c>
      <c r="L509">
        <v>0.5</v>
      </c>
      <c r="M509" t="s">
        <v>26</v>
      </c>
      <c r="N509" t="s">
        <v>28</v>
      </c>
      <c r="O509" t="s">
        <v>29</v>
      </c>
      <c r="P509" t="s">
        <v>29</v>
      </c>
      <c r="Q509" t="s">
        <v>29</v>
      </c>
      <c r="R509" t="s">
        <v>29</v>
      </c>
      <c r="S509" t="s">
        <v>29</v>
      </c>
      <c r="T509" t="s">
        <v>29</v>
      </c>
      <c r="U509" t="s">
        <v>29</v>
      </c>
      <c r="V509" t="s">
        <v>29</v>
      </c>
      <c r="W509" t="s">
        <v>665</v>
      </c>
    </row>
    <row r="510" spans="1:23">
      <c r="A510">
        <v>509</v>
      </c>
      <c r="B510" t="s">
        <v>660</v>
      </c>
      <c r="C510" t="s">
        <v>661</v>
      </c>
      <c r="D510">
        <v>16</v>
      </c>
      <c r="E510" t="s">
        <v>671</v>
      </c>
      <c r="F510" t="s">
        <v>672</v>
      </c>
      <c r="G510" s="1" t="s">
        <v>673</v>
      </c>
      <c r="H510" t="s">
        <v>29</v>
      </c>
      <c r="I510" t="s">
        <v>673</v>
      </c>
      <c r="J510" t="s">
        <v>29</v>
      </c>
      <c r="K510">
        <v>0.2</v>
      </c>
      <c r="L510">
        <v>0.2</v>
      </c>
      <c r="M510" t="s">
        <v>26</v>
      </c>
      <c r="N510" t="s">
        <v>63</v>
      </c>
      <c r="O510" t="s">
        <v>29</v>
      </c>
      <c r="P510" t="s">
        <v>29</v>
      </c>
      <c r="Q510" t="s">
        <v>29</v>
      </c>
      <c r="R510" t="s">
        <v>29</v>
      </c>
      <c r="S510" t="s">
        <v>29</v>
      </c>
      <c r="T510" t="s">
        <v>29</v>
      </c>
      <c r="U510" t="s">
        <v>29</v>
      </c>
      <c r="V510" t="s">
        <v>29</v>
      </c>
      <c r="W510" t="s">
        <v>665</v>
      </c>
    </row>
    <row r="511" spans="1:23">
      <c r="A511">
        <v>510</v>
      </c>
      <c r="B511" t="s">
        <v>660</v>
      </c>
      <c r="C511" t="s">
        <v>661</v>
      </c>
      <c r="D511">
        <v>16</v>
      </c>
      <c r="E511" t="s">
        <v>674</v>
      </c>
      <c r="F511" t="s">
        <v>72</v>
      </c>
      <c r="G511" s="1" t="s">
        <v>675</v>
      </c>
      <c r="H511" t="s">
        <v>676</v>
      </c>
      <c r="I511" t="s">
        <v>675</v>
      </c>
      <c r="J511" t="s">
        <v>8591</v>
      </c>
      <c r="K511">
        <v>1.6</v>
      </c>
      <c r="L511">
        <v>1.6</v>
      </c>
      <c r="M511" t="s">
        <v>26</v>
      </c>
      <c r="N511" t="s">
        <v>27</v>
      </c>
      <c r="O511" t="s">
        <v>29</v>
      </c>
      <c r="P511" t="s">
        <v>29</v>
      </c>
      <c r="Q511" t="s">
        <v>29</v>
      </c>
      <c r="R511" t="s">
        <v>29</v>
      </c>
      <c r="S511" t="s">
        <v>29</v>
      </c>
      <c r="T511" t="s">
        <v>29</v>
      </c>
      <c r="U511" t="s">
        <v>29</v>
      </c>
      <c r="V511" t="s">
        <v>29</v>
      </c>
      <c r="W511" t="s">
        <v>665</v>
      </c>
    </row>
    <row r="512" spans="1:23">
      <c r="A512">
        <v>511</v>
      </c>
      <c r="B512" t="s">
        <v>660</v>
      </c>
      <c r="C512" t="s">
        <v>661</v>
      </c>
      <c r="D512">
        <v>16</v>
      </c>
      <c r="E512" t="s">
        <v>674</v>
      </c>
      <c r="F512" t="s">
        <v>72</v>
      </c>
      <c r="G512" s="1" t="s">
        <v>675</v>
      </c>
      <c r="H512" t="s">
        <v>676</v>
      </c>
      <c r="I512" t="s">
        <v>675</v>
      </c>
      <c r="J512" t="s">
        <v>8591</v>
      </c>
      <c r="K512">
        <v>0.2</v>
      </c>
      <c r="L512">
        <v>0.2</v>
      </c>
      <c r="M512" t="s">
        <v>26</v>
      </c>
      <c r="N512" t="s">
        <v>63</v>
      </c>
      <c r="O512" t="s">
        <v>29</v>
      </c>
      <c r="P512" t="s">
        <v>29</v>
      </c>
      <c r="Q512" t="s">
        <v>29</v>
      </c>
      <c r="R512" t="s">
        <v>29</v>
      </c>
      <c r="S512" t="s">
        <v>29</v>
      </c>
      <c r="T512" t="s">
        <v>29</v>
      </c>
      <c r="U512" t="s">
        <v>29</v>
      </c>
      <c r="V512" t="s">
        <v>29</v>
      </c>
      <c r="W512" t="s">
        <v>665</v>
      </c>
    </row>
    <row r="513" spans="1:23">
      <c r="A513">
        <v>512</v>
      </c>
      <c r="B513" t="s">
        <v>660</v>
      </c>
      <c r="C513" t="s">
        <v>661</v>
      </c>
      <c r="D513">
        <v>16</v>
      </c>
      <c r="E513" t="s">
        <v>674</v>
      </c>
      <c r="F513" t="s">
        <v>72</v>
      </c>
      <c r="G513" s="1" t="s">
        <v>675</v>
      </c>
      <c r="H513" t="s">
        <v>676</v>
      </c>
      <c r="I513" t="s">
        <v>675</v>
      </c>
      <c r="J513" t="s">
        <v>8591</v>
      </c>
      <c r="K513">
        <v>0.1</v>
      </c>
      <c r="L513">
        <v>0.1</v>
      </c>
      <c r="M513" t="s">
        <v>26</v>
      </c>
      <c r="N513" t="s">
        <v>74</v>
      </c>
      <c r="O513" t="s">
        <v>29</v>
      </c>
      <c r="P513" t="s">
        <v>29</v>
      </c>
      <c r="Q513" t="s">
        <v>29</v>
      </c>
      <c r="R513" t="s">
        <v>29</v>
      </c>
      <c r="S513" t="s">
        <v>29</v>
      </c>
      <c r="T513" t="s">
        <v>29</v>
      </c>
      <c r="U513" t="s">
        <v>29</v>
      </c>
      <c r="V513" t="s">
        <v>29</v>
      </c>
      <c r="W513" t="s">
        <v>665</v>
      </c>
    </row>
    <row r="514" spans="1:23">
      <c r="A514">
        <v>513</v>
      </c>
      <c r="B514" t="s">
        <v>660</v>
      </c>
      <c r="C514" t="s">
        <v>661</v>
      </c>
      <c r="D514">
        <v>16</v>
      </c>
      <c r="E514" t="s">
        <v>677</v>
      </c>
      <c r="F514" t="s">
        <v>76</v>
      </c>
      <c r="G514" s="1" t="s">
        <v>29</v>
      </c>
      <c r="H514" t="s">
        <v>29</v>
      </c>
      <c r="I514" t="s">
        <v>29</v>
      </c>
      <c r="J514" t="s">
        <v>29</v>
      </c>
      <c r="K514">
        <v>0.5</v>
      </c>
      <c r="L514">
        <v>0.5</v>
      </c>
      <c r="M514" t="s">
        <v>77</v>
      </c>
      <c r="N514" t="s">
        <v>29</v>
      </c>
      <c r="O514" t="s">
        <v>29</v>
      </c>
      <c r="P514" t="s">
        <v>29</v>
      </c>
      <c r="Q514" t="s">
        <v>29</v>
      </c>
      <c r="R514" t="s">
        <v>29</v>
      </c>
      <c r="S514" t="s">
        <v>29</v>
      </c>
      <c r="T514" t="s">
        <v>29</v>
      </c>
      <c r="U514" t="s">
        <v>29</v>
      </c>
      <c r="V514" t="s">
        <v>29</v>
      </c>
      <c r="W514" t="s">
        <v>665</v>
      </c>
    </row>
    <row r="515" spans="1:23">
      <c r="A515">
        <v>514</v>
      </c>
      <c r="B515" t="s">
        <v>660</v>
      </c>
      <c r="C515" t="s">
        <v>661</v>
      </c>
      <c r="D515">
        <v>16</v>
      </c>
      <c r="E515" t="s">
        <v>678</v>
      </c>
      <c r="F515" t="s">
        <v>344</v>
      </c>
      <c r="G515" s="1" t="s">
        <v>679</v>
      </c>
      <c r="H515" t="s">
        <v>680</v>
      </c>
      <c r="I515" t="s">
        <v>6756</v>
      </c>
      <c r="J515" t="s">
        <v>680</v>
      </c>
      <c r="K515">
        <v>0.1</v>
      </c>
      <c r="L515">
        <v>0.1</v>
      </c>
      <c r="M515" t="s">
        <v>26</v>
      </c>
      <c r="N515" t="s">
        <v>56</v>
      </c>
      <c r="O515" t="s">
        <v>29</v>
      </c>
      <c r="P515" t="s">
        <v>29</v>
      </c>
      <c r="Q515" t="s">
        <v>29</v>
      </c>
      <c r="R515" t="s">
        <v>29</v>
      </c>
      <c r="S515" t="s">
        <v>29</v>
      </c>
      <c r="T515" t="s">
        <v>29</v>
      </c>
      <c r="U515" t="s">
        <v>29</v>
      </c>
      <c r="V515" t="s">
        <v>29</v>
      </c>
      <c r="W515" t="s">
        <v>665</v>
      </c>
    </row>
    <row r="516" spans="1:23">
      <c r="A516">
        <v>515</v>
      </c>
      <c r="B516" t="s">
        <v>660</v>
      </c>
      <c r="C516" t="s">
        <v>661</v>
      </c>
      <c r="D516">
        <v>16</v>
      </c>
      <c r="E516" t="s">
        <v>681</v>
      </c>
      <c r="F516" t="s">
        <v>682</v>
      </c>
      <c r="G516" s="1" t="s">
        <v>683</v>
      </c>
      <c r="H516" t="s">
        <v>684</v>
      </c>
      <c r="I516" t="s">
        <v>683</v>
      </c>
      <c r="J516" t="s">
        <v>8592</v>
      </c>
      <c r="K516">
        <v>0.1</v>
      </c>
      <c r="L516">
        <v>0.1</v>
      </c>
      <c r="M516" t="s">
        <v>26</v>
      </c>
      <c r="N516" t="s">
        <v>27</v>
      </c>
      <c r="O516" t="s">
        <v>29</v>
      </c>
      <c r="P516" t="s">
        <v>29</v>
      </c>
      <c r="Q516" t="s">
        <v>29</v>
      </c>
      <c r="R516" t="s">
        <v>29</v>
      </c>
      <c r="S516" t="s">
        <v>29</v>
      </c>
      <c r="T516" t="s">
        <v>29</v>
      </c>
      <c r="U516" t="s">
        <v>29</v>
      </c>
      <c r="V516" t="s">
        <v>29</v>
      </c>
      <c r="W516" t="s">
        <v>665</v>
      </c>
    </row>
    <row r="517" spans="1:23">
      <c r="A517">
        <v>516</v>
      </c>
      <c r="B517" t="s">
        <v>660</v>
      </c>
      <c r="C517" t="s">
        <v>661</v>
      </c>
      <c r="D517">
        <v>16</v>
      </c>
      <c r="E517" t="s">
        <v>685</v>
      </c>
      <c r="F517" t="s">
        <v>93</v>
      </c>
      <c r="G517" s="1" t="s">
        <v>29</v>
      </c>
      <c r="H517" t="s">
        <v>29</v>
      </c>
      <c r="I517" t="s">
        <v>29</v>
      </c>
      <c r="J517" t="s">
        <v>29</v>
      </c>
      <c r="K517">
        <v>0.2</v>
      </c>
      <c r="L517">
        <v>0.2</v>
      </c>
      <c r="M517" t="s">
        <v>26</v>
      </c>
      <c r="N517" t="s">
        <v>28</v>
      </c>
      <c r="O517" t="s">
        <v>29</v>
      </c>
      <c r="P517" t="s">
        <v>29</v>
      </c>
      <c r="Q517" t="s">
        <v>29</v>
      </c>
      <c r="R517" t="s">
        <v>29</v>
      </c>
      <c r="S517" t="s">
        <v>29</v>
      </c>
      <c r="T517" t="s">
        <v>29</v>
      </c>
      <c r="U517" t="s">
        <v>29</v>
      </c>
      <c r="V517" t="s">
        <v>29</v>
      </c>
      <c r="W517" t="s">
        <v>665</v>
      </c>
    </row>
    <row r="518" spans="1:23">
      <c r="A518">
        <v>517</v>
      </c>
      <c r="B518" t="s">
        <v>660</v>
      </c>
      <c r="C518" t="s">
        <v>661</v>
      </c>
      <c r="D518">
        <v>16</v>
      </c>
      <c r="E518" t="s">
        <v>685</v>
      </c>
      <c r="F518" t="s">
        <v>93</v>
      </c>
      <c r="G518" s="1" t="s">
        <v>29</v>
      </c>
      <c r="H518" t="s">
        <v>29</v>
      </c>
      <c r="I518" t="s">
        <v>29</v>
      </c>
      <c r="J518" t="s">
        <v>29</v>
      </c>
      <c r="K518">
        <v>0.1</v>
      </c>
      <c r="L518">
        <v>0.1</v>
      </c>
      <c r="M518" t="s">
        <v>26</v>
      </c>
      <c r="N518" t="s">
        <v>28</v>
      </c>
      <c r="O518" t="s">
        <v>29</v>
      </c>
      <c r="P518" t="s">
        <v>29</v>
      </c>
      <c r="Q518" t="s">
        <v>29</v>
      </c>
      <c r="R518" t="s">
        <v>29</v>
      </c>
      <c r="S518" t="s">
        <v>29</v>
      </c>
      <c r="T518" t="s">
        <v>29</v>
      </c>
      <c r="U518" t="s">
        <v>29</v>
      </c>
      <c r="V518" t="s">
        <v>29</v>
      </c>
      <c r="W518" t="s">
        <v>665</v>
      </c>
    </row>
    <row r="519" spans="1:23">
      <c r="A519">
        <v>518</v>
      </c>
      <c r="B519" t="s">
        <v>660</v>
      </c>
      <c r="C519" t="s">
        <v>661</v>
      </c>
      <c r="D519">
        <v>16</v>
      </c>
      <c r="E519" t="s">
        <v>685</v>
      </c>
      <c r="F519" t="s">
        <v>93</v>
      </c>
      <c r="G519" s="1" t="s">
        <v>29</v>
      </c>
      <c r="H519" t="s">
        <v>29</v>
      </c>
      <c r="I519" t="s">
        <v>29</v>
      </c>
      <c r="J519" t="s">
        <v>29</v>
      </c>
      <c r="K519">
        <v>0.1</v>
      </c>
      <c r="L519">
        <v>0.1</v>
      </c>
      <c r="M519" t="s">
        <v>26</v>
      </c>
      <c r="N519" t="s">
        <v>27</v>
      </c>
      <c r="O519" t="s">
        <v>29</v>
      </c>
      <c r="P519" t="s">
        <v>29</v>
      </c>
      <c r="Q519" t="s">
        <v>29</v>
      </c>
      <c r="R519" t="s">
        <v>29</v>
      </c>
      <c r="S519" t="s">
        <v>29</v>
      </c>
      <c r="T519" t="s">
        <v>29</v>
      </c>
      <c r="U519" t="s">
        <v>29</v>
      </c>
      <c r="V519" t="s">
        <v>29</v>
      </c>
      <c r="W519" t="s">
        <v>665</v>
      </c>
    </row>
    <row r="520" spans="1:23">
      <c r="A520">
        <v>519</v>
      </c>
      <c r="B520" t="s">
        <v>660</v>
      </c>
      <c r="C520" t="s">
        <v>661</v>
      </c>
      <c r="D520">
        <v>16</v>
      </c>
      <c r="E520" t="s">
        <v>686</v>
      </c>
      <c r="F520" t="s">
        <v>76</v>
      </c>
      <c r="G520" s="1" t="s">
        <v>29</v>
      </c>
      <c r="H520" t="s">
        <v>29</v>
      </c>
      <c r="I520" t="s">
        <v>29</v>
      </c>
      <c r="J520" t="s">
        <v>29</v>
      </c>
      <c r="K520">
        <v>3.1</v>
      </c>
      <c r="L520">
        <v>3.1</v>
      </c>
      <c r="M520" t="s">
        <v>687</v>
      </c>
      <c r="N520" t="s">
        <v>29</v>
      </c>
      <c r="O520" t="s">
        <v>29</v>
      </c>
      <c r="P520" t="s">
        <v>29</v>
      </c>
      <c r="Q520" t="s">
        <v>29</v>
      </c>
      <c r="R520" t="s">
        <v>29</v>
      </c>
      <c r="S520" t="s">
        <v>29</v>
      </c>
      <c r="T520" t="s">
        <v>29</v>
      </c>
      <c r="U520" t="s">
        <v>29</v>
      </c>
      <c r="V520" t="s">
        <v>29</v>
      </c>
      <c r="W520" t="s">
        <v>665</v>
      </c>
    </row>
    <row r="521" spans="1:23">
      <c r="A521">
        <v>520</v>
      </c>
      <c r="B521" t="s">
        <v>660</v>
      </c>
      <c r="C521" t="s">
        <v>661</v>
      </c>
      <c r="D521">
        <v>16</v>
      </c>
      <c r="E521" t="s">
        <v>688</v>
      </c>
      <c r="F521" t="s">
        <v>76</v>
      </c>
      <c r="G521" s="1" t="s">
        <v>29</v>
      </c>
      <c r="H521" t="s">
        <v>29</v>
      </c>
      <c r="I521" t="s">
        <v>29</v>
      </c>
      <c r="J521" t="s">
        <v>29</v>
      </c>
      <c r="K521">
        <v>0.9</v>
      </c>
      <c r="L521">
        <v>0.9</v>
      </c>
      <c r="M521" t="s">
        <v>687</v>
      </c>
      <c r="N521" t="s">
        <v>29</v>
      </c>
      <c r="O521" t="s">
        <v>29</v>
      </c>
      <c r="P521" t="s">
        <v>29</v>
      </c>
      <c r="Q521" t="s">
        <v>29</v>
      </c>
      <c r="R521" t="s">
        <v>29</v>
      </c>
      <c r="S521" t="s">
        <v>29</v>
      </c>
      <c r="T521" t="s">
        <v>29</v>
      </c>
      <c r="U521" t="s">
        <v>29</v>
      </c>
      <c r="V521" t="s">
        <v>29</v>
      </c>
      <c r="W521" t="s">
        <v>665</v>
      </c>
    </row>
    <row r="522" spans="1:23">
      <c r="A522">
        <v>521</v>
      </c>
      <c r="B522" t="s">
        <v>660</v>
      </c>
      <c r="C522" t="s">
        <v>661</v>
      </c>
      <c r="D522">
        <v>16</v>
      </c>
      <c r="E522" t="s">
        <v>689</v>
      </c>
      <c r="F522" t="s">
        <v>76</v>
      </c>
      <c r="G522" s="1" t="s">
        <v>29</v>
      </c>
      <c r="H522" t="s">
        <v>29</v>
      </c>
      <c r="I522" t="s">
        <v>29</v>
      </c>
      <c r="J522" t="s">
        <v>29</v>
      </c>
      <c r="K522">
        <v>0.5</v>
      </c>
      <c r="L522">
        <v>0.5</v>
      </c>
      <c r="M522" t="s">
        <v>687</v>
      </c>
      <c r="N522" t="s">
        <v>29</v>
      </c>
      <c r="O522" t="s">
        <v>29</v>
      </c>
      <c r="P522" t="s">
        <v>29</v>
      </c>
      <c r="Q522" t="s">
        <v>29</v>
      </c>
      <c r="R522" t="s">
        <v>29</v>
      </c>
      <c r="S522" t="s">
        <v>29</v>
      </c>
      <c r="T522" t="s">
        <v>29</v>
      </c>
      <c r="U522" t="s">
        <v>29</v>
      </c>
      <c r="V522" t="s">
        <v>29</v>
      </c>
      <c r="W522" t="s">
        <v>665</v>
      </c>
    </row>
    <row r="523" spans="1:23">
      <c r="A523">
        <v>522</v>
      </c>
      <c r="B523" t="s">
        <v>660</v>
      </c>
      <c r="C523" t="s">
        <v>661</v>
      </c>
      <c r="D523">
        <v>16</v>
      </c>
      <c r="E523" t="s">
        <v>690</v>
      </c>
      <c r="F523" t="s">
        <v>76</v>
      </c>
      <c r="G523" s="1" t="s">
        <v>29</v>
      </c>
      <c r="H523" t="s">
        <v>29</v>
      </c>
      <c r="I523" t="s">
        <v>29</v>
      </c>
      <c r="J523" t="s">
        <v>29</v>
      </c>
      <c r="K523">
        <v>0.2</v>
      </c>
      <c r="L523">
        <v>0.2</v>
      </c>
      <c r="M523" t="s">
        <v>687</v>
      </c>
      <c r="N523" t="s">
        <v>29</v>
      </c>
      <c r="O523" t="s">
        <v>29</v>
      </c>
      <c r="P523" t="s">
        <v>29</v>
      </c>
      <c r="Q523" t="s">
        <v>29</v>
      </c>
      <c r="R523" t="s">
        <v>29</v>
      </c>
      <c r="S523" t="s">
        <v>29</v>
      </c>
      <c r="T523" t="s">
        <v>29</v>
      </c>
      <c r="U523" t="s">
        <v>29</v>
      </c>
      <c r="V523" t="s">
        <v>29</v>
      </c>
      <c r="W523" t="s">
        <v>665</v>
      </c>
    </row>
    <row r="524" spans="1:23">
      <c r="A524">
        <v>523</v>
      </c>
      <c r="B524" t="s">
        <v>660</v>
      </c>
      <c r="C524" t="s">
        <v>661</v>
      </c>
      <c r="D524">
        <v>16</v>
      </c>
      <c r="E524" t="s">
        <v>691</v>
      </c>
      <c r="F524" t="s">
        <v>76</v>
      </c>
      <c r="G524" s="1" t="s">
        <v>29</v>
      </c>
      <c r="H524" t="s">
        <v>29</v>
      </c>
      <c r="I524" t="s">
        <v>29</v>
      </c>
      <c r="J524" t="s">
        <v>29</v>
      </c>
      <c r="K524">
        <v>0.2</v>
      </c>
      <c r="L524">
        <v>0.2</v>
      </c>
      <c r="M524" t="s">
        <v>687</v>
      </c>
      <c r="N524" t="s">
        <v>29</v>
      </c>
      <c r="O524" t="s">
        <v>29</v>
      </c>
      <c r="P524" t="s">
        <v>29</v>
      </c>
      <c r="Q524" t="s">
        <v>29</v>
      </c>
      <c r="R524" t="s">
        <v>29</v>
      </c>
      <c r="S524" t="s">
        <v>29</v>
      </c>
      <c r="T524" t="s">
        <v>29</v>
      </c>
      <c r="U524" t="s">
        <v>29</v>
      </c>
      <c r="V524" t="s">
        <v>29</v>
      </c>
      <c r="W524" t="s">
        <v>665</v>
      </c>
    </row>
    <row r="525" spans="1:23">
      <c r="A525">
        <v>524</v>
      </c>
      <c r="B525" t="s">
        <v>660</v>
      </c>
      <c r="C525" t="s">
        <v>661</v>
      </c>
      <c r="D525">
        <v>16</v>
      </c>
      <c r="E525" t="s">
        <v>692</v>
      </c>
      <c r="F525" t="s">
        <v>76</v>
      </c>
      <c r="G525" s="1" t="s">
        <v>29</v>
      </c>
      <c r="H525" t="s">
        <v>29</v>
      </c>
      <c r="I525" t="s">
        <v>29</v>
      </c>
      <c r="J525" t="s">
        <v>29</v>
      </c>
      <c r="K525">
        <v>0.7</v>
      </c>
      <c r="L525">
        <v>0.7</v>
      </c>
      <c r="M525" t="s">
        <v>687</v>
      </c>
      <c r="N525" t="s">
        <v>29</v>
      </c>
      <c r="O525" t="s">
        <v>29</v>
      </c>
      <c r="P525" t="s">
        <v>29</v>
      </c>
      <c r="Q525" t="s">
        <v>29</v>
      </c>
      <c r="R525" t="s">
        <v>29</v>
      </c>
      <c r="S525" t="s">
        <v>29</v>
      </c>
      <c r="T525" t="s">
        <v>29</v>
      </c>
      <c r="U525" t="s">
        <v>29</v>
      </c>
      <c r="V525" t="s">
        <v>29</v>
      </c>
      <c r="W525" t="s">
        <v>665</v>
      </c>
    </row>
    <row r="526" spans="1:23">
      <c r="A526">
        <v>525</v>
      </c>
      <c r="B526" t="s">
        <v>660</v>
      </c>
      <c r="C526" t="s">
        <v>661</v>
      </c>
      <c r="D526">
        <v>16</v>
      </c>
      <c r="E526" t="s">
        <v>8941</v>
      </c>
      <c r="F526" t="s">
        <v>136</v>
      </c>
      <c r="G526" s="1" t="s">
        <v>29</v>
      </c>
      <c r="H526" t="s">
        <v>29</v>
      </c>
      <c r="I526" t="s">
        <v>29</v>
      </c>
      <c r="J526" t="s">
        <v>29</v>
      </c>
      <c r="K526">
        <v>2.2999999999999998</v>
      </c>
      <c r="L526">
        <v>2.2999999999999998</v>
      </c>
      <c r="M526" t="s">
        <v>136</v>
      </c>
      <c r="N526" t="s">
        <v>29</v>
      </c>
      <c r="O526" t="s">
        <v>29</v>
      </c>
      <c r="P526" t="s">
        <v>29</v>
      </c>
      <c r="Q526" t="s">
        <v>29</v>
      </c>
      <c r="R526" t="s">
        <v>29</v>
      </c>
      <c r="S526" t="s">
        <v>29</v>
      </c>
      <c r="T526" t="s">
        <v>29</v>
      </c>
      <c r="U526" t="s">
        <v>29</v>
      </c>
      <c r="V526" t="s">
        <v>29</v>
      </c>
      <c r="W526" t="s">
        <v>665</v>
      </c>
    </row>
    <row r="527" spans="1:23">
      <c r="A527">
        <v>526</v>
      </c>
      <c r="B527" t="s">
        <v>693</v>
      </c>
      <c r="C527" t="s">
        <v>694</v>
      </c>
      <c r="D527">
        <v>17</v>
      </c>
      <c r="E527" t="s">
        <v>695</v>
      </c>
      <c r="F527" t="s">
        <v>255</v>
      </c>
      <c r="G527" s="1" t="s">
        <v>696</v>
      </c>
      <c r="H527" t="s">
        <v>697</v>
      </c>
      <c r="I527" t="s">
        <v>696</v>
      </c>
      <c r="J527" t="s">
        <v>697</v>
      </c>
      <c r="K527">
        <v>3.3</v>
      </c>
      <c r="L527">
        <v>3.3</v>
      </c>
      <c r="M527" t="s">
        <v>26</v>
      </c>
      <c r="N527" t="s">
        <v>118</v>
      </c>
      <c r="O527" t="s">
        <v>29</v>
      </c>
      <c r="P527" t="s">
        <v>29</v>
      </c>
      <c r="Q527" t="s">
        <v>29</v>
      </c>
      <c r="R527" t="s">
        <v>29</v>
      </c>
      <c r="S527" t="s">
        <v>29</v>
      </c>
      <c r="T527" t="s">
        <v>29</v>
      </c>
      <c r="U527" t="s">
        <v>29</v>
      </c>
      <c r="V527" t="s">
        <v>29</v>
      </c>
      <c r="W527" t="s">
        <v>698</v>
      </c>
    </row>
    <row r="528" spans="1:23">
      <c r="A528">
        <v>527</v>
      </c>
      <c r="B528" t="s">
        <v>693</v>
      </c>
      <c r="C528" t="s">
        <v>694</v>
      </c>
      <c r="D528">
        <v>17</v>
      </c>
      <c r="E528" t="s">
        <v>699</v>
      </c>
      <c r="F528" t="s">
        <v>270</v>
      </c>
      <c r="G528" s="1" t="s">
        <v>700</v>
      </c>
      <c r="H528" t="s">
        <v>485</v>
      </c>
      <c r="I528" t="s">
        <v>700</v>
      </c>
      <c r="J528" t="s">
        <v>485</v>
      </c>
      <c r="K528">
        <v>0.9</v>
      </c>
      <c r="L528">
        <v>0.9</v>
      </c>
      <c r="M528" t="s">
        <v>26</v>
      </c>
      <c r="N528" t="s">
        <v>118</v>
      </c>
      <c r="O528" t="s">
        <v>29</v>
      </c>
      <c r="P528" t="s">
        <v>29</v>
      </c>
      <c r="Q528" t="s">
        <v>29</v>
      </c>
      <c r="R528" t="s">
        <v>29</v>
      </c>
      <c r="S528" t="s">
        <v>29</v>
      </c>
      <c r="T528" t="s">
        <v>29</v>
      </c>
      <c r="U528" t="s">
        <v>29</v>
      </c>
      <c r="V528" t="s">
        <v>29</v>
      </c>
      <c r="W528" t="s">
        <v>698</v>
      </c>
    </row>
    <row r="529" spans="1:23">
      <c r="A529">
        <v>528</v>
      </c>
      <c r="B529" t="s">
        <v>693</v>
      </c>
      <c r="C529" t="s">
        <v>694</v>
      </c>
      <c r="D529">
        <v>17</v>
      </c>
      <c r="E529" t="s">
        <v>701</v>
      </c>
      <c r="F529" t="s">
        <v>702</v>
      </c>
      <c r="G529" s="1" t="s">
        <v>703</v>
      </c>
      <c r="H529" t="s">
        <v>615</v>
      </c>
      <c r="I529" t="s">
        <v>703</v>
      </c>
      <c r="J529" t="s">
        <v>615</v>
      </c>
      <c r="K529">
        <v>0.7</v>
      </c>
      <c r="L529">
        <v>0.7</v>
      </c>
      <c r="M529" t="s">
        <v>26</v>
      </c>
      <c r="N529" t="s">
        <v>118</v>
      </c>
      <c r="O529" t="s">
        <v>29</v>
      </c>
      <c r="P529" t="s">
        <v>29</v>
      </c>
      <c r="Q529" t="s">
        <v>29</v>
      </c>
      <c r="R529" t="s">
        <v>29</v>
      </c>
      <c r="S529" t="s">
        <v>29</v>
      </c>
      <c r="T529" t="s">
        <v>29</v>
      </c>
      <c r="U529" t="s">
        <v>29</v>
      </c>
      <c r="V529" t="s">
        <v>29</v>
      </c>
      <c r="W529" t="s">
        <v>698</v>
      </c>
    </row>
    <row r="530" spans="1:23">
      <c r="A530">
        <v>529</v>
      </c>
      <c r="B530" t="s">
        <v>693</v>
      </c>
      <c r="C530" t="s">
        <v>694</v>
      </c>
      <c r="D530">
        <v>17</v>
      </c>
      <c r="E530" t="s">
        <v>704</v>
      </c>
      <c r="F530" t="s">
        <v>705</v>
      </c>
      <c r="G530" s="1" t="s">
        <v>706</v>
      </c>
      <c r="H530" t="s">
        <v>707</v>
      </c>
      <c r="I530" t="s">
        <v>706</v>
      </c>
      <c r="J530" t="s">
        <v>707</v>
      </c>
      <c r="K530">
        <v>3.1</v>
      </c>
      <c r="L530">
        <v>3.1</v>
      </c>
      <c r="M530" t="s">
        <v>26</v>
      </c>
      <c r="N530" t="s">
        <v>118</v>
      </c>
      <c r="O530" t="s">
        <v>29</v>
      </c>
      <c r="P530" t="s">
        <v>29</v>
      </c>
      <c r="Q530" t="s">
        <v>29</v>
      </c>
      <c r="R530" t="s">
        <v>29</v>
      </c>
      <c r="S530" t="s">
        <v>29</v>
      </c>
      <c r="T530" t="s">
        <v>29</v>
      </c>
      <c r="U530" t="s">
        <v>29</v>
      </c>
      <c r="V530" t="s">
        <v>29</v>
      </c>
      <c r="W530" t="s">
        <v>698</v>
      </c>
    </row>
    <row r="531" spans="1:23">
      <c r="A531">
        <v>530</v>
      </c>
      <c r="B531" t="s">
        <v>693</v>
      </c>
      <c r="C531" t="s">
        <v>694</v>
      </c>
      <c r="D531">
        <v>17</v>
      </c>
      <c r="E531" t="s">
        <v>708</v>
      </c>
      <c r="F531" t="s">
        <v>270</v>
      </c>
      <c r="G531" s="1" t="s">
        <v>709</v>
      </c>
      <c r="H531" t="s">
        <v>710</v>
      </c>
      <c r="I531" t="s">
        <v>709</v>
      </c>
      <c r="J531" t="s">
        <v>710</v>
      </c>
      <c r="K531">
        <v>0.4</v>
      </c>
      <c r="L531">
        <v>0.4</v>
      </c>
      <c r="M531" t="s">
        <v>26</v>
      </c>
      <c r="N531" t="s">
        <v>118</v>
      </c>
      <c r="O531" t="s">
        <v>29</v>
      </c>
      <c r="P531" t="s">
        <v>29</v>
      </c>
      <c r="Q531" t="s">
        <v>29</v>
      </c>
      <c r="R531" t="s">
        <v>29</v>
      </c>
      <c r="S531" t="s">
        <v>29</v>
      </c>
      <c r="T531" t="s">
        <v>29</v>
      </c>
      <c r="U531" t="s">
        <v>29</v>
      </c>
      <c r="V531" t="s">
        <v>29</v>
      </c>
      <c r="W531" t="s">
        <v>698</v>
      </c>
    </row>
    <row r="532" spans="1:23">
      <c r="A532">
        <v>531</v>
      </c>
      <c r="B532" t="s">
        <v>693</v>
      </c>
      <c r="C532" t="s">
        <v>694</v>
      </c>
      <c r="D532">
        <v>17</v>
      </c>
      <c r="E532" t="s">
        <v>711</v>
      </c>
      <c r="F532" t="s">
        <v>712</v>
      </c>
      <c r="G532" s="1" t="s">
        <v>713</v>
      </c>
      <c r="H532" t="s">
        <v>714</v>
      </c>
      <c r="I532" t="s">
        <v>713</v>
      </c>
      <c r="J532" t="s">
        <v>714</v>
      </c>
      <c r="K532">
        <v>8.5</v>
      </c>
      <c r="L532">
        <v>8.5</v>
      </c>
      <c r="M532" t="s">
        <v>26</v>
      </c>
      <c r="N532" t="s">
        <v>74</v>
      </c>
      <c r="O532" t="s">
        <v>29</v>
      </c>
      <c r="P532" t="s">
        <v>29</v>
      </c>
      <c r="Q532" t="s">
        <v>29</v>
      </c>
      <c r="R532" t="s">
        <v>29</v>
      </c>
      <c r="S532" t="s">
        <v>29</v>
      </c>
      <c r="T532" t="s">
        <v>29</v>
      </c>
      <c r="U532" t="s">
        <v>29</v>
      </c>
      <c r="V532" t="s">
        <v>29</v>
      </c>
      <c r="W532" t="s">
        <v>698</v>
      </c>
    </row>
    <row r="533" spans="1:23">
      <c r="A533">
        <v>532</v>
      </c>
      <c r="B533" t="s">
        <v>693</v>
      </c>
      <c r="C533" t="s">
        <v>694</v>
      </c>
      <c r="D533">
        <v>17</v>
      </c>
      <c r="E533" t="s">
        <v>715</v>
      </c>
      <c r="F533" t="s">
        <v>716</v>
      </c>
      <c r="G533" s="1" t="s">
        <v>717</v>
      </c>
      <c r="H533" t="s">
        <v>284</v>
      </c>
      <c r="I533" t="s">
        <v>717</v>
      </c>
      <c r="J533" t="s">
        <v>284</v>
      </c>
      <c r="K533">
        <v>0.9</v>
      </c>
      <c r="L533">
        <v>0.9</v>
      </c>
      <c r="M533" t="s">
        <v>26</v>
      </c>
      <c r="N533" t="s">
        <v>74</v>
      </c>
      <c r="O533" t="s">
        <v>29</v>
      </c>
      <c r="P533" t="s">
        <v>29</v>
      </c>
      <c r="Q533" t="s">
        <v>29</v>
      </c>
      <c r="R533" t="s">
        <v>29</v>
      </c>
      <c r="S533" t="s">
        <v>29</v>
      </c>
      <c r="T533" t="s">
        <v>29</v>
      </c>
      <c r="U533" t="s">
        <v>29</v>
      </c>
      <c r="V533" t="s">
        <v>29</v>
      </c>
      <c r="W533" t="s">
        <v>698</v>
      </c>
    </row>
    <row r="534" spans="1:23">
      <c r="A534">
        <v>533</v>
      </c>
      <c r="B534" t="s">
        <v>693</v>
      </c>
      <c r="C534" t="s">
        <v>694</v>
      </c>
      <c r="D534">
        <v>17</v>
      </c>
      <c r="E534" t="s">
        <v>718</v>
      </c>
      <c r="F534" t="s">
        <v>558</v>
      </c>
      <c r="G534" s="1" t="s">
        <v>719</v>
      </c>
      <c r="H534" t="s">
        <v>720</v>
      </c>
      <c r="I534" t="s">
        <v>719</v>
      </c>
      <c r="J534" t="s">
        <v>720</v>
      </c>
      <c r="K534">
        <v>0.8</v>
      </c>
      <c r="L534">
        <v>0.8</v>
      </c>
      <c r="M534" t="s">
        <v>26</v>
      </c>
      <c r="N534" t="s">
        <v>74</v>
      </c>
      <c r="O534" t="s">
        <v>29</v>
      </c>
      <c r="P534" t="s">
        <v>29</v>
      </c>
      <c r="Q534" t="s">
        <v>29</v>
      </c>
      <c r="R534" t="s">
        <v>29</v>
      </c>
      <c r="S534" t="s">
        <v>29</v>
      </c>
      <c r="T534" t="s">
        <v>29</v>
      </c>
      <c r="U534" t="s">
        <v>29</v>
      </c>
      <c r="V534" t="s">
        <v>29</v>
      </c>
      <c r="W534" t="s">
        <v>698</v>
      </c>
    </row>
    <row r="535" spans="1:23">
      <c r="A535">
        <v>534</v>
      </c>
      <c r="B535" t="s">
        <v>693</v>
      </c>
      <c r="C535" t="s">
        <v>694</v>
      </c>
      <c r="D535">
        <v>17</v>
      </c>
      <c r="E535" t="s">
        <v>721</v>
      </c>
      <c r="F535" t="s">
        <v>185</v>
      </c>
      <c r="G535" s="1" t="s">
        <v>186</v>
      </c>
      <c r="H535" t="s">
        <v>166</v>
      </c>
      <c r="I535" t="s">
        <v>186</v>
      </c>
      <c r="J535" t="s">
        <v>166</v>
      </c>
      <c r="K535">
        <v>2.2999999999999998</v>
      </c>
      <c r="L535">
        <v>2.2999999999999998</v>
      </c>
      <c r="M535" t="s">
        <v>26</v>
      </c>
      <c r="N535" t="s">
        <v>74</v>
      </c>
      <c r="O535" t="s">
        <v>29</v>
      </c>
      <c r="P535" t="s">
        <v>29</v>
      </c>
      <c r="Q535" t="s">
        <v>29</v>
      </c>
      <c r="R535" t="s">
        <v>29</v>
      </c>
      <c r="S535" t="s">
        <v>29</v>
      </c>
      <c r="T535" t="s">
        <v>29</v>
      </c>
      <c r="U535" t="s">
        <v>29</v>
      </c>
      <c r="V535" t="s">
        <v>29</v>
      </c>
      <c r="W535" t="s">
        <v>698</v>
      </c>
    </row>
    <row r="536" spans="1:23">
      <c r="A536">
        <v>535</v>
      </c>
      <c r="B536" t="s">
        <v>693</v>
      </c>
      <c r="C536" t="s">
        <v>694</v>
      </c>
      <c r="D536">
        <v>17</v>
      </c>
      <c r="E536" t="s">
        <v>722</v>
      </c>
      <c r="F536" t="s">
        <v>558</v>
      </c>
      <c r="G536" s="1" t="s">
        <v>723</v>
      </c>
      <c r="H536" t="s">
        <v>724</v>
      </c>
      <c r="I536" t="s">
        <v>723</v>
      </c>
      <c r="J536" t="s">
        <v>724</v>
      </c>
      <c r="K536">
        <v>2.9</v>
      </c>
      <c r="L536">
        <v>2.9</v>
      </c>
      <c r="M536" t="s">
        <v>26</v>
      </c>
      <c r="N536" t="s">
        <v>74</v>
      </c>
      <c r="O536" t="s">
        <v>29</v>
      </c>
      <c r="P536" t="s">
        <v>29</v>
      </c>
      <c r="Q536" t="s">
        <v>29</v>
      </c>
      <c r="R536" t="s">
        <v>29</v>
      </c>
      <c r="S536" t="s">
        <v>29</v>
      </c>
      <c r="T536" t="s">
        <v>29</v>
      </c>
      <c r="U536" t="s">
        <v>29</v>
      </c>
      <c r="V536" t="s">
        <v>29</v>
      </c>
      <c r="W536" t="s">
        <v>698</v>
      </c>
    </row>
    <row r="537" spans="1:23">
      <c r="A537">
        <v>536</v>
      </c>
      <c r="B537" t="s">
        <v>693</v>
      </c>
      <c r="C537" t="s">
        <v>694</v>
      </c>
      <c r="D537">
        <v>17</v>
      </c>
      <c r="E537" t="s">
        <v>725</v>
      </c>
      <c r="F537" t="s">
        <v>558</v>
      </c>
      <c r="G537" s="1" t="s">
        <v>726</v>
      </c>
      <c r="H537" t="s">
        <v>727</v>
      </c>
      <c r="I537" t="s">
        <v>726</v>
      </c>
      <c r="J537" t="s">
        <v>727</v>
      </c>
      <c r="K537">
        <v>1</v>
      </c>
      <c r="L537">
        <v>1</v>
      </c>
      <c r="M537" t="s">
        <v>26</v>
      </c>
      <c r="N537" t="s">
        <v>74</v>
      </c>
      <c r="O537" t="s">
        <v>29</v>
      </c>
      <c r="P537" t="s">
        <v>29</v>
      </c>
      <c r="Q537" t="s">
        <v>29</v>
      </c>
      <c r="R537" t="s">
        <v>29</v>
      </c>
      <c r="S537" t="s">
        <v>29</v>
      </c>
      <c r="T537" t="s">
        <v>29</v>
      </c>
      <c r="U537" t="s">
        <v>29</v>
      </c>
      <c r="V537" t="s">
        <v>29</v>
      </c>
      <c r="W537" t="s">
        <v>698</v>
      </c>
    </row>
    <row r="538" spans="1:23">
      <c r="A538">
        <v>537</v>
      </c>
      <c r="B538" t="s">
        <v>693</v>
      </c>
      <c r="C538" t="s">
        <v>694</v>
      </c>
      <c r="D538">
        <v>17</v>
      </c>
      <c r="E538" t="s">
        <v>728</v>
      </c>
      <c r="F538" t="s">
        <v>591</v>
      </c>
      <c r="G538" s="1" t="s">
        <v>729</v>
      </c>
      <c r="H538" t="s">
        <v>602</v>
      </c>
      <c r="I538" t="s">
        <v>592</v>
      </c>
      <c r="J538" t="s">
        <v>602</v>
      </c>
      <c r="K538">
        <v>0.9</v>
      </c>
      <c r="L538">
        <v>0.9</v>
      </c>
      <c r="M538" t="s">
        <v>26</v>
      </c>
      <c r="N538" t="s">
        <v>74</v>
      </c>
      <c r="O538" t="s">
        <v>29</v>
      </c>
      <c r="P538" t="s">
        <v>29</v>
      </c>
      <c r="Q538" t="s">
        <v>29</v>
      </c>
      <c r="R538" t="s">
        <v>29</v>
      </c>
      <c r="S538" t="s">
        <v>29</v>
      </c>
      <c r="T538" t="s">
        <v>29</v>
      </c>
      <c r="U538" t="s">
        <v>29</v>
      </c>
      <c r="V538" t="s">
        <v>29</v>
      </c>
      <c r="W538" t="s">
        <v>698</v>
      </c>
    </row>
    <row r="539" spans="1:23">
      <c r="A539">
        <v>538</v>
      </c>
      <c r="B539" t="s">
        <v>693</v>
      </c>
      <c r="C539" t="s">
        <v>694</v>
      </c>
      <c r="D539">
        <v>17</v>
      </c>
      <c r="E539" t="s">
        <v>730</v>
      </c>
      <c r="F539" t="s">
        <v>731</v>
      </c>
      <c r="G539" s="1" t="s">
        <v>732</v>
      </c>
      <c r="H539" t="s">
        <v>733</v>
      </c>
      <c r="I539" t="s">
        <v>732</v>
      </c>
      <c r="J539" t="s">
        <v>733</v>
      </c>
      <c r="K539">
        <v>0.5</v>
      </c>
      <c r="L539">
        <v>0.5</v>
      </c>
      <c r="M539" t="s">
        <v>26</v>
      </c>
      <c r="N539" t="s">
        <v>74</v>
      </c>
      <c r="O539" t="s">
        <v>29</v>
      </c>
      <c r="P539" t="s">
        <v>29</v>
      </c>
      <c r="Q539" t="s">
        <v>29</v>
      </c>
      <c r="R539" t="s">
        <v>29</v>
      </c>
      <c r="S539" t="s">
        <v>29</v>
      </c>
      <c r="T539" t="s">
        <v>29</v>
      </c>
      <c r="U539" t="s">
        <v>29</v>
      </c>
      <c r="V539" t="s">
        <v>29</v>
      </c>
      <c r="W539" t="s">
        <v>698</v>
      </c>
    </row>
    <row r="540" spans="1:23">
      <c r="A540">
        <v>539</v>
      </c>
      <c r="B540" t="s">
        <v>693</v>
      </c>
      <c r="C540" t="s">
        <v>694</v>
      </c>
      <c r="D540">
        <v>17</v>
      </c>
      <c r="E540" t="s">
        <v>734</v>
      </c>
      <c r="F540" t="s">
        <v>41</v>
      </c>
      <c r="G540" s="1" t="s">
        <v>735</v>
      </c>
      <c r="H540" t="s">
        <v>736</v>
      </c>
      <c r="I540" t="s">
        <v>735</v>
      </c>
      <c r="J540" t="s">
        <v>736</v>
      </c>
      <c r="K540">
        <v>0.6</v>
      </c>
      <c r="L540">
        <v>0.6</v>
      </c>
      <c r="M540" t="s">
        <v>26</v>
      </c>
      <c r="N540" t="s">
        <v>74</v>
      </c>
      <c r="O540" t="s">
        <v>29</v>
      </c>
      <c r="P540" t="s">
        <v>29</v>
      </c>
      <c r="Q540" t="s">
        <v>29</v>
      </c>
      <c r="R540" t="s">
        <v>29</v>
      </c>
      <c r="S540" t="s">
        <v>29</v>
      </c>
      <c r="T540" t="s">
        <v>29</v>
      </c>
      <c r="U540" t="s">
        <v>29</v>
      </c>
      <c r="V540" t="s">
        <v>29</v>
      </c>
      <c r="W540" t="s">
        <v>698</v>
      </c>
    </row>
    <row r="541" spans="1:23">
      <c r="A541">
        <v>540</v>
      </c>
      <c r="B541" t="s">
        <v>693</v>
      </c>
      <c r="C541" t="s">
        <v>694</v>
      </c>
      <c r="D541">
        <v>17</v>
      </c>
      <c r="E541" t="s">
        <v>737</v>
      </c>
      <c r="F541" t="s">
        <v>185</v>
      </c>
      <c r="G541" s="1" t="s">
        <v>186</v>
      </c>
      <c r="H541" t="s">
        <v>615</v>
      </c>
      <c r="I541" t="s">
        <v>186</v>
      </c>
      <c r="J541" t="s">
        <v>166</v>
      </c>
      <c r="K541">
        <v>7.1</v>
      </c>
      <c r="L541">
        <v>7.1</v>
      </c>
      <c r="M541" t="s">
        <v>26</v>
      </c>
      <c r="N541" t="s">
        <v>74</v>
      </c>
      <c r="O541" t="s">
        <v>29</v>
      </c>
      <c r="P541" t="s">
        <v>29</v>
      </c>
      <c r="Q541" t="s">
        <v>29</v>
      </c>
      <c r="R541" t="s">
        <v>29</v>
      </c>
      <c r="S541" t="s">
        <v>29</v>
      </c>
      <c r="T541" t="s">
        <v>29</v>
      </c>
      <c r="U541" t="s">
        <v>29</v>
      </c>
      <c r="V541" t="s">
        <v>29</v>
      </c>
      <c r="W541" t="s">
        <v>698</v>
      </c>
    </row>
    <row r="542" spans="1:23">
      <c r="A542">
        <v>541</v>
      </c>
      <c r="B542" t="s">
        <v>693</v>
      </c>
      <c r="C542" t="s">
        <v>694</v>
      </c>
      <c r="D542">
        <v>17</v>
      </c>
      <c r="E542" t="s">
        <v>734</v>
      </c>
      <c r="F542" t="s">
        <v>41</v>
      </c>
      <c r="G542" s="1" t="s">
        <v>735</v>
      </c>
      <c r="H542" t="s">
        <v>736</v>
      </c>
      <c r="I542" t="s">
        <v>735</v>
      </c>
      <c r="J542" t="s">
        <v>736</v>
      </c>
      <c r="K542">
        <v>3.2</v>
      </c>
      <c r="L542">
        <v>3.2</v>
      </c>
      <c r="M542" t="s">
        <v>26</v>
      </c>
      <c r="N542" t="s">
        <v>63</v>
      </c>
      <c r="O542" t="s">
        <v>29</v>
      </c>
      <c r="P542" t="s">
        <v>29</v>
      </c>
      <c r="Q542" t="s">
        <v>29</v>
      </c>
      <c r="R542" t="s">
        <v>29</v>
      </c>
      <c r="S542" t="s">
        <v>29</v>
      </c>
      <c r="T542" t="s">
        <v>29</v>
      </c>
      <c r="U542" t="s">
        <v>29</v>
      </c>
      <c r="V542" t="s">
        <v>29</v>
      </c>
      <c r="W542" t="s">
        <v>698</v>
      </c>
    </row>
    <row r="543" spans="1:23">
      <c r="A543">
        <v>542</v>
      </c>
      <c r="B543" t="s">
        <v>693</v>
      </c>
      <c r="C543" t="s">
        <v>694</v>
      </c>
      <c r="D543">
        <v>17</v>
      </c>
      <c r="E543" t="s">
        <v>738</v>
      </c>
      <c r="F543" t="s">
        <v>270</v>
      </c>
      <c r="G543" s="1" t="s">
        <v>271</v>
      </c>
      <c r="H543" t="s">
        <v>739</v>
      </c>
      <c r="I543" t="s">
        <v>271</v>
      </c>
      <c r="J543" t="s">
        <v>739</v>
      </c>
      <c r="K543">
        <v>0.2</v>
      </c>
      <c r="L543">
        <v>0.2</v>
      </c>
      <c r="M543" t="s">
        <v>26</v>
      </c>
      <c r="N543" t="s">
        <v>63</v>
      </c>
      <c r="O543" t="s">
        <v>29</v>
      </c>
      <c r="P543" t="s">
        <v>29</v>
      </c>
      <c r="Q543" t="s">
        <v>29</v>
      </c>
      <c r="R543" t="s">
        <v>29</v>
      </c>
      <c r="S543" t="s">
        <v>29</v>
      </c>
      <c r="T543" t="s">
        <v>29</v>
      </c>
      <c r="U543" t="s">
        <v>29</v>
      </c>
      <c r="V543" t="s">
        <v>29</v>
      </c>
      <c r="W543" t="s">
        <v>698</v>
      </c>
    </row>
    <row r="544" spans="1:23">
      <c r="A544">
        <v>543</v>
      </c>
      <c r="B544" t="s">
        <v>693</v>
      </c>
      <c r="C544" t="s">
        <v>694</v>
      </c>
      <c r="D544">
        <v>17</v>
      </c>
      <c r="E544" t="s">
        <v>721</v>
      </c>
      <c r="F544" t="s">
        <v>185</v>
      </c>
      <c r="G544" s="1" t="s">
        <v>186</v>
      </c>
      <c r="H544" t="s">
        <v>166</v>
      </c>
      <c r="I544" t="s">
        <v>186</v>
      </c>
      <c r="J544" t="s">
        <v>166</v>
      </c>
      <c r="K544">
        <v>1.1000000000000001</v>
      </c>
      <c r="L544">
        <v>1.1000000000000001</v>
      </c>
      <c r="M544" t="s">
        <v>26</v>
      </c>
      <c r="N544" t="s">
        <v>232</v>
      </c>
      <c r="O544" t="s">
        <v>29</v>
      </c>
      <c r="P544" t="s">
        <v>29</v>
      </c>
      <c r="Q544" t="s">
        <v>29</v>
      </c>
      <c r="R544" t="s">
        <v>29</v>
      </c>
      <c r="S544" t="s">
        <v>29</v>
      </c>
      <c r="T544" t="s">
        <v>29</v>
      </c>
      <c r="U544" t="s">
        <v>29</v>
      </c>
      <c r="V544" t="s">
        <v>29</v>
      </c>
      <c r="W544" t="s">
        <v>698</v>
      </c>
    </row>
    <row r="545" spans="1:23">
      <c r="A545">
        <v>544</v>
      </c>
      <c r="B545" t="s">
        <v>693</v>
      </c>
      <c r="C545" t="s">
        <v>694</v>
      </c>
      <c r="D545">
        <v>17</v>
      </c>
      <c r="E545" t="s">
        <v>740</v>
      </c>
      <c r="F545" t="s">
        <v>289</v>
      </c>
      <c r="G545" s="1" t="s">
        <v>741</v>
      </c>
      <c r="H545" t="s">
        <v>742</v>
      </c>
      <c r="I545" t="s">
        <v>741</v>
      </c>
      <c r="J545" t="s">
        <v>8593</v>
      </c>
      <c r="K545">
        <v>0.8</v>
      </c>
      <c r="L545">
        <v>0.8</v>
      </c>
      <c r="M545" t="s">
        <v>26</v>
      </c>
      <c r="N545" t="s">
        <v>232</v>
      </c>
      <c r="O545" t="s">
        <v>29</v>
      </c>
      <c r="P545" t="s">
        <v>29</v>
      </c>
      <c r="Q545" t="s">
        <v>29</v>
      </c>
      <c r="R545" t="s">
        <v>29</v>
      </c>
      <c r="S545" t="s">
        <v>29</v>
      </c>
      <c r="T545" t="s">
        <v>29</v>
      </c>
      <c r="U545" t="s">
        <v>29</v>
      </c>
      <c r="V545" t="s">
        <v>29</v>
      </c>
      <c r="W545" t="s">
        <v>698</v>
      </c>
    </row>
    <row r="546" spans="1:23">
      <c r="A546">
        <v>545</v>
      </c>
      <c r="B546" t="s">
        <v>693</v>
      </c>
      <c r="C546" t="s">
        <v>694</v>
      </c>
      <c r="D546">
        <v>17</v>
      </c>
      <c r="E546" t="s">
        <v>734</v>
      </c>
      <c r="F546" t="s">
        <v>41</v>
      </c>
      <c r="G546" s="1" t="s">
        <v>735</v>
      </c>
      <c r="H546" t="s">
        <v>736</v>
      </c>
      <c r="I546" t="s">
        <v>735</v>
      </c>
      <c r="J546" t="s">
        <v>736</v>
      </c>
      <c r="K546">
        <v>1.6</v>
      </c>
      <c r="L546">
        <v>1.6</v>
      </c>
      <c r="M546" t="s">
        <v>26</v>
      </c>
      <c r="N546" t="s">
        <v>232</v>
      </c>
      <c r="O546" t="s">
        <v>29</v>
      </c>
      <c r="P546" t="s">
        <v>29</v>
      </c>
      <c r="Q546" t="s">
        <v>29</v>
      </c>
      <c r="R546" t="s">
        <v>29</v>
      </c>
      <c r="S546" t="s">
        <v>29</v>
      </c>
      <c r="T546" t="s">
        <v>29</v>
      </c>
      <c r="U546" t="s">
        <v>29</v>
      </c>
      <c r="V546" t="s">
        <v>29</v>
      </c>
      <c r="W546" t="s">
        <v>698</v>
      </c>
    </row>
    <row r="547" spans="1:23">
      <c r="A547">
        <v>546</v>
      </c>
      <c r="B547" t="s">
        <v>693</v>
      </c>
      <c r="C547" t="s">
        <v>694</v>
      </c>
      <c r="D547">
        <v>17</v>
      </c>
      <c r="E547" t="s">
        <v>743</v>
      </c>
      <c r="F547" t="s">
        <v>744</v>
      </c>
      <c r="G547" s="1" t="s">
        <v>745</v>
      </c>
      <c r="H547" t="s">
        <v>746</v>
      </c>
      <c r="I547" t="s">
        <v>745</v>
      </c>
      <c r="J547" t="s">
        <v>6382</v>
      </c>
      <c r="K547">
        <v>1.4</v>
      </c>
      <c r="L547">
        <v>1.4</v>
      </c>
      <c r="M547" t="s">
        <v>26</v>
      </c>
      <c r="N547" t="s">
        <v>232</v>
      </c>
      <c r="O547" t="s">
        <v>29</v>
      </c>
      <c r="P547" t="s">
        <v>29</v>
      </c>
      <c r="Q547" t="s">
        <v>29</v>
      </c>
      <c r="R547" t="s">
        <v>29</v>
      </c>
      <c r="S547" t="s">
        <v>29</v>
      </c>
      <c r="T547" t="s">
        <v>29</v>
      </c>
      <c r="U547" t="s">
        <v>29</v>
      </c>
      <c r="V547" t="s">
        <v>29</v>
      </c>
      <c r="W547" t="s">
        <v>698</v>
      </c>
    </row>
    <row r="548" spans="1:23">
      <c r="A548">
        <v>547</v>
      </c>
      <c r="B548" t="s">
        <v>693</v>
      </c>
      <c r="C548" t="s">
        <v>694</v>
      </c>
      <c r="D548">
        <v>17</v>
      </c>
      <c r="E548" t="s">
        <v>747</v>
      </c>
      <c r="F548" t="s">
        <v>43</v>
      </c>
      <c r="G548" s="1" t="s">
        <v>748</v>
      </c>
      <c r="H548" t="s">
        <v>749</v>
      </c>
      <c r="I548" t="s">
        <v>748</v>
      </c>
      <c r="J548" t="s">
        <v>749</v>
      </c>
      <c r="K548">
        <v>0.9</v>
      </c>
      <c r="L548">
        <v>0.9</v>
      </c>
      <c r="M548" t="s">
        <v>26</v>
      </c>
      <c r="N548" t="s">
        <v>232</v>
      </c>
      <c r="O548" t="s">
        <v>29</v>
      </c>
      <c r="P548" t="s">
        <v>29</v>
      </c>
      <c r="Q548" t="s">
        <v>29</v>
      </c>
      <c r="R548" t="s">
        <v>29</v>
      </c>
      <c r="S548" t="s">
        <v>29</v>
      </c>
      <c r="T548" t="s">
        <v>29</v>
      </c>
      <c r="U548" t="s">
        <v>29</v>
      </c>
      <c r="V548" t="s">
        <v>29</v>
      </c>
      <c r="W548" t="s">
        <v>698</v>
      </c>
    </row>
    <row r="549" spans="1:23">
      <c r="A549">
        <v>548</v>
      </c>
      <c r="B549" t="s">
        <v>693</v>
      </c>
      <c r="C549" t="s">
        <v>694</v>
      </c>
      <c r="D549">
        <v>17</v>
      </c>
      <c r="E549" t="s">
        <v>715</v>
      </c>
      <c r="F549" t="s">
        <v>716</v>
      </c>
      <c r="G549" s="1" t="s">
        <v>717</v>
      </c>
      <c r="H549" t="s">
        <v>284</v>
      </c>
      <c r="I549" t="s">
        <v>717</v>
      </c>
      <c r="J549" t="s">
        <v>284</v>
      </c>
      <c r="K549">
        <v>0.3</v>
      </c>
      <c r="L549">
        <v>0.3</v>
      </c>
      <c r="M549" t="s">
        <v>26</v>
      </c>
      <c r="N549" t="s">
        <v>232</v>
      </c>
      <c r="O549" t="s">
        <v>29</v>
      </c>
      <c r="P549" t="s">
        <v>29</v>
      </c>
      <c r="Q549" t="s">
        <v>29</v>
      </c>
      <c r="R549" t="s">
        <v>29</v>
      </c>
      <c r="S549" t="s">
        <v>29</v>
      </c>
      <c r="T549" t="s">
        <v>29</v>
      </c>
      <c r="U549" t="s">
        <v>29</v>
      </c>
      <c r="V549" t="s">
        <v>29</v>
      </c>
      <c r="W549" t="s">
        <v>698</v>
      </c>
    </row>
    <row r="550" spans="1:23">
      <c r="A550">
        <v>549</v>
      </c>
      <c r="B550" t="s">
        <v>693</v>
      </c>
      <c r="C550" t="s">
        <v>694</v>
      </c>
      <c r="D550">
        <v>17</v>
      </c>
      <c r="E550" t="s">
        <v>750</v>
      </c>
      <c r="F550" t="s">
        <v>516</v>
      </c>
      <c r="G550" s="1" t="s">
        <v>751</v>
      </c>
      <c r="H550" t="s">
        <v>752</v>
      </c>
      <c r="I550" t="s">
        <v>751</v>
      </c>
      <c r="J550" t="s">
        <v>29</v>
      </c>
      <c r="K550">
        <v>1.5</v>
      </c>
      <c r="L550">
        <v>1.5</v>
      </c>
      <c r="M550" t="s">
        <v>26</v>
      </c>
      <c r="N550" t="s">
        <v>232</v>
      </c>
      <c r="O550" t="s">
        <v>29</v>
      </c>
      <c r="P550" t="s">
        <v>29</v>
      </c>
      <c r="Q550" t="s">
        <v>29</v>
      </c>
      <c r="R550" t="s">
        <v>29</v>
      </c>
      <c r="S550" t="s">
        <v>29</v>
      </c>
      <c r="T550" t="s">
        <v>29</v>
      </c>
      <c r="U550" t="s">
        <v>29</v>
      </c>
      <c r="V550" t="s">
        <v>29</v>
      </c>
      <c r="W550" t="s">
        <v>698</v>
      </c>
    </row>
    <row r="551" spans="1:23">
      <c r="A551">
        <v>550</v>
      </c>
      <c r="B551" t="s">
        <v>693</v>
      </c>
      <c r="C551" t="s">
        <v>694</v>
      </c>
      <c r="D551">
        <v>17</v>
      </c>
      <c r="E551" t="s">
        <v>730</v>
      </c>
      <c r="F551" t="s">
        <v>731</v>
      </c>
      <c r="G551" s="1" t="s">
        <v>732</v>
      </c>
      <c r="H551" t="s">
        <v>733</v>
      </c>
      <c r="I551" t="s">
        <v>732</v>
      </c>
      <c r="J551" t="s">
        <v>733</v>
      </c>
      <c r="K551">
        <v>4.0999999999999996</v>
      </c>
      <c r="L551">
        <v>4.0999999999999996</v>
      </c>
      <c r="M551" t="s">
        <v>26</v>
      </c>
      <c r="N551" t="s">
        <v>232</v>
      </c>
      <c r="O551" t="s">
        <v>29</v>
      </c>
      <c r="P551" t="s">
        <v>29</v>
      </c>
      <c r="Q551" t="s">
        <v>29</v>
      </c>
      <c r="R551" t="s">
        <v>29</v>
      </c>
      <c r="S551" t="s">
        <v>29</v>
      </c>
      <c r="T551" t="s">
        <v>29</v>
      </c>
      <c r="U551" t="s">
        <v>29</v>
      </c>
      <c r="V551" t="s">
        <v>29</v>
      </c>
      <c r="W551" t="s">
        <v>698</v>
      </c>
    </row>
    <row r="552" spans="1:23">
      <c r="A552">
        <v>551</v>
      </c>
      <c r="B552" t="s">
        <v>693</v>
      </c>
      <c r="C552" t="s">
        <v>694</v>
      </c>
      <c r="D552">
        <v>17</v>
      </c>
      <c r="E552" t="s">
        <v>753</v>
      </c>
      <c r="F552" t="s">
        <v>754</v>
      </c>
      <c r="G552" s="1" t="s">
        <v>755</v>
      </c>
      <c r="H552" t="s">
        <v>756</v>
      </c>
      <c r="I552" t="s">
        <v>755</v>
      </c>
      <c r="J552" t="s">
        <v>756</v>
      </c>
      <c r="K552">
        <v>0.6</v>
      </c>
      <c r="L552">
        <v>0.6</v>
      </c>
      <c r="M552" t="s">
        <v>26</v>
      </c>
      <c r="N552" t="s">
        <v>232</v>
      </c>
      <c r="O552" t="s">
        <v>29</v>
      </c>
      <c r="P552" t="s">
        <v>29</v>
      </c>
      <c r="Q552" t="s">
        <v>29</v>
      </c>
      <c r="R552" t="s">
        <v>29</v>
      </c>
      <c r="S552" t="s">
        <v>29</v>
      </c>
      <c r="T552" t="s">
        <v>29</v>
      </c>
      <c r="U552" t="s">
        <v>29</v>
      </c>
      <c r="V552" t="s">
        <v>29</v>
      </c>
      <c r="W552" t="s">
        <v>698</v>
      </c>
    </row>
    <row r="553" spans="1:23">
      <c r="A553">
        <v>552</v>
      </c>
      <c r="B553" t="s">
        <v>693</v>
      </c>
      <c r="C553" t="s">
        <v>694</v>
      </c>
      <c r="D553">
        <v>17</v>
      </c>
      <c r="E553" t="s">
        <v>737</v>
      </c>
      <c r="F553" t="s">
        <v>185</v>
      </c>
      <c r="G553" s="1" t="s">
        <v>186</v>
      </c>
      <c r="H553" t="s">
        <v>615</v>
      </c>
      <c r="I553" t="s">
        <v>186</v>
      </c>
      <c r="J553" t="s">
        <v>166</v>
      </c>
      <c r="K553">
        <v>0.8</v>
      </c>
      <c r="L553">
        <v>0.8</v>
      </c>
      <c r="M553" t="s">
        <v>26</v>
      </c>
      <c r="N553" t="s">
        <v>232</v>
      </c>
      <c r="O553" t="s">
        <v>29</v>
      </c>
      <c r="P553" t="s">
        <v>29</v>
      </c>
      <c r="Q553" t="s">
        <v>29</v>
      </c>
      <c r="R553" t="s">
        <v>29</v>
      </c>
      <c r="S553" t="s">
        <v>29</v>
      </c>
      <c r="T553" t="s">
        <v>29</v>
      </c>
      <c r="U553" t="s">
        <v>29</v>
      </c>
      <c r="V553" t="s">
        <v>29</v>
      </c>
      <c r="W553" t="s">
        <v>698</v>
      </c>
    </row>
    <row r="554" spans="1:23">
      <c r="A554">
        <v>553</v>
      </c>
      <c r="B554" t="s">
        <v>693</v>
      </c>
      <c r="C554" t="s">
        <v>694</v>
      </c>
      <c r="D554">
        <v>17</v>
      </c>
      <c r="E554" t="s">
        <v>757</v>
      </c>
      <c r="F554" t="s">
        <v>185</v>
      </c>
      <c r="G554" s="1" t="s">
        <v>633</v>
      </c>
      <c r="H554" t="s">
        <v>758</v>
      </c>
      <c r="I554" t="s">
        <v>633</v>
      </c>
      <c r="J554" t="s">
        <v>758</v>
      </c>
      <c r="K554">
        <v>1.3</v>
      </c>
      <c r="L554">
        <v>1.3</v>
      </c>
      <c r="M554" t="s">
        <v>26</v>
      </c>
      <c r="N554" t="s">
        <v>219</v>
      </c>
      <c r="O554" t="s">
        <v>29</v>
      </c>
      <c r="P554" t="s">
        <v>29</v>
      </c>
      <c r="Q554" t="s">
        <v>29</v>
      </c>
      <c r="R554" t="s">
        <v>29</v>
      </c>
      <c r="S554" t="s">
        <v>29</v>
      </c>
      <c r="T554" t="s">
        <v>29</v>
      </c>
      <c r="U554" t="s">
        <v>29</v>
      </c>
      <c r="V554" t="s">
        <v>29</v>
      </c>
      <c r="W554" t="s">
        <v>698</v>
      </c>
    </row>
    <row r="555" spans="1:23">
      <c r="A555">
        <v>554</v>
      </c>
      <c r="B555" t="s">
        <v>693</v>
      </c>
      <c r="C555" t="s">
        <v>694</v>
      </c>
      <c r="D555">
        <v>17</v>
      </c>
      <c r="E555" t="s">
        <v>3860</v>
      </c>
      <c r="F555" t="s">
        <v>136</v>
      </c>
      <c r="G555" s="1" t="s">
        <v>29</v>
      </c>
      <c r="H555" t="s">
        <v>29</v>
      </c>
      <c r="I555" t="s">
        <v>29</v>
      </c>
      <c r="J555" t="s">
        <v>29</v>
      </c>
      <c r="K555">
        <v>5.3</v>
      </c>
      <c r="L555">
        <v>5.3</v>
      </c>
      <c r="M555" t="s">
        <v>136</v>
      </c>
      <c r="N555" t="s">
        <v>29</v>
      </c>
      <c r="O555" t="s">
        <v>29</v>
      </c>
      <c r="P555" t="s">
        <v>29</v>
      </c>
      <c r="Q555" t="s">
        <v>29</v>
      </c>
      <c r="R555" t="s">
        <v>29</v>
      </c>
      <c r="S555" t="s">
        <v>29</v>
      </c>
      <c r="T555" t="s">
        <v>29</v>
      </c>
      <c r="U555" t="s">
        <v>29</v>
      </c>
      <c r="V555" t="s">
        <v>29</v>
      </c>
      <c r="W555" t="s">
        <v>698</v>
      </c>
    </row>
    <row r="556" spans="1:23">
      <c r="A556">
        <v>555</v>
      </c>
      <c r="B556" t="s">
        <v>693</v>
      </c>
      <c r="C556" t="s">
        <v>694</v>
      </c>
      <c r="D556">
        <v>17</v>
      </c>
      <c r="E556" t="s">
        <v>1289</v>
      </c>
      <c r="F556" t="s">
        <v>76</v>
      </c>
      <c r="G556" s="1" t="s">
        <v>29</v>
      </c>
      <c r="H556" t="s">
        <v>29</v>
      </c>
      <c r="I556" t="s">
        <v>29</v>
      </c>
      <c r="J556" t="s">
        <v>29</v>
      </c>
      <c r="K556">
        <v>2</v>
      </c>
      <c r="L556">
        <v>2</v>
      </c>
      <c r="M556" t="s">
        <v>77</v>
      </c>
      <c r="N556" s="1" t="s">
        <v>29</v>
      </c>
      <c r="O556" s="1" t="s">
        <v>29</v>
      </c>
      <c r="P556" s="1" t="s">
        <v>29</v>
      </c>
      <c r="Q556" s="1" t="s">
        <v>29</v>
      </c>
      <c r="R556" s="1" t="s">
        <v>29</v>
      </c>
      <c r="S556" s="1" t="s">
        <v>29</v>
      </c>
      <c r="T556" s="1" t="s">
        <v>29</v>
      </c>
      <c r="U556" s="1" t="s">
        <v>29</v>
      </c>
      <c r="V556" s="1" t="s">
        <v>29</v>
      </c>
      <c r="W556" t="s">
        <v>698</v>
      </c>
    </row>
    <row r="557" spans="1:23">
      <c r="A557">
        <v>556</v>
      </c>
      <c r="B557" t="s">
        <v>693</v>
      </c>
      <c r="C557" t="s">
        <v>694</v>
      </c>
      <c r="D557">
        <v>17</v>
      </c>
      <c r="E557" t="s">
        <v>135</v>
      </c>
      <c r="F557" t="s">
        <v>93</v>
      </c>
      <c r="G557" s="1" t="s">
        <v>29</v>
      </c>
      <c r="H557" s="1" t="s">
        <v>29</v>
      </c>
      <c r="I557" s="1" t="s">
        <v>29</v>
      </c>
      <c r="J557" s="1" t="s">
        <v>29</v>
      </c>
      <c r="K557">
        <v>13.8</v>
      </c>
      <c r="L557">
        <v>13.8</v>
      </c>
      <c r="M557" t="s">
        <v>26</v>
      </c>
      <c r="N557" t="s">
        <v>118</v>
      </c>
      <c r="O557" s="1" t="s">
        <v>29</v>
      </c>
      <c r="P557" s="1" t="s">
        <v>29</v>
      </c>
      <c r="Q557" s="1" t="s">
        <v>29</v>
      </c>
      <c r="R557" s="1" t="s">
        <v>29</v>
      </c>
      <c r="S557" s="1" t="s">
        <v>29</v>
      </c>
      <c r="T557" s="1" t="s">
        <v>29</v>
      </c>
      <c r="U557" s="1" t="s">
        <v>29</v>
      </c>
      <c r="V557" s="1" t="s">
        <v>29</v>
      </c>
      <c r="W557" t="s">
        <v>698</v>
      </c>
    </row>
    <row r="558" spans="1:23">
      <c r="A558">
        <v>557</v>
      </c>
      <c r="B558" t="s">
        <v>693</v>
      </c>
      <c r="C558" t="s">
        <v>694</v>
      </c>
      <c r="D558">
        <v>17</v>
      </c>
      <c r="E558" t="s">
        <v>135</v>
      </c>
      <c r="F558" t="s">
        <v>93</v>
      </c>
      <c r="G558" s="1" t="s">
        <v>29</v>
      </c>
      <c r="H558" s="1" t="s">
        <v>29</v>
      </c>
      <c r="I558" s="1" t="s">
        <v>29</v>
      </c>
      <c r="J558" s="1" t="s">
        <v>29</v>
      </c>
      <c r="K558">
        <v>7.9</v>
      </c>
      <c r="L558">
        <v>7.9</v>
      </c>
      <c r="M558" t="s">
        <v>26</v>
      </c>
      <c r="N558" t="s">
        <v>74</v>
      </c>
      <c r="O558" s="1" t="s">
        <v>29</v>
      </c>
      <c r="P558" s="1" t="s">
        <v>29</v>
      </c>
      <c r="Q558" s="1" t="s">
        <v>29</v>
      </c>
      <c r="R558" s="1" t="s">
        <v>29</v>
      </c>
      <c r="S558" s="1" t="s">
        <v>29</v>
      </c>
      <c r="T558" s="1" t="s">
        <v>29</v>
      </c>
      <c r="U558" s="1" t="s">
        <v>29</v>
      </c>
      <c r="V558" s="1" t="s">
        <v>29</v>
      </c>
      <c r="W558" t="s">
        <v>698</v>
      </c>
    </row>
    <row r="559" spans="1:23">
      <c r="A559">
        <v>558</v>
      </c>
      <c r="B559" t="s">
        <v>693</v>
      </c>
      <c r="C559" t="s">
        <v>694</v>
      </c>
      <c r="D559">
        <v>17</v>
      </c>
      <c r="E559" t="s">
        <v>135</v>
      </c>
      <c r="F559" t="s">
        <v>93</v>
      </c>
      <c r="G559" s="1" t="s">
        <v>29</v>
      </c>
      <c r="H559" s="1" t="s">
        <v>29</v>
      </c>
      <c r="I559" s="1" t="s">
        <v>29</v>
      </c>
      <c r="J559" s="1" t="s">
        <v>29</v>
      </c>
      <c r="K559">
        <v>2.1</v>
      </c>
      <c r="L559">
        <v>2.1</v>
      </c>
      <c r="M559" t="s">
        <v>26</v>
      </c>
      <c r="N559" t="s">
        <v>63</v>
      </c>
      <c r="O559" s="1" t="s">
        <v>29</v>
      </c>
      <c r="P559" s="1" t="s">
        <v>29</v>
      </c>
      <c r="Q559" s="1" t="s">
        <v>29</v>
      </c>
      <c r="R559" s="1" t="s">
        <v>29</v>
      </c>
      <c r="S559" s="1" t="s">
        <v>29</v>
      </c>
      <c r="T559" s="1" t="s">
        <v>29</v>
      </c>
      <c r="U559" s="1" t="s">
        <v>29</v>
      </c>
      <c r="V559" s="1" t="s">
        <v>29</v>
      </c>
      <c r="W559" t="s">
        <v>698</v>
      </c>
    </row>
    <row r="560" spans="1:23">
      <c r="A560">
        <v>559</v>
      </c>
      <c r="B560" t="s">
        <v>693</v>
      </c>
      <c r="C560" t="s">
        <v>694</v>
      </c>
      <c r="D560">
        <v>17</v>
      </c>
      <c r="E560" t="s">
        <v>135</v>
      </c>
      <c r="F560" t="s">
        <v>93</v>
      </c>
      <c r="G560" s="1" t="s">
        <v>29</v>
      </c>
      <c r="H560" s="1" t="s">
        <v>29</v>
      </c>
      <c r="I560" s="1" t="s">
        <v>29</v>
      </c>
      <c r="J560" s="1" t="s">
        <v>29</v>
      </c>
      <c r="K560">
        <v>6.4</v>
      </c>
      <c r="L560">
        <v>6.4</v>
      </c>
      <c r="M560" t="s">
        <v>26</v>
      </c>
      <c r="N560" t="s">
        <v>232</v>
      </c>
      <c r="O560" s="1" t="s">
        <v>29</v>
      </c>
      <c r="P560" s="1" t="s">
        <v>29</v>
      </c>
      <c r="Q560" s="1" t="s">
        <v>29</v>
      </c>
      <c r="R560" s="1" t="s">
        <v>29</v>
      </c>
      <c r="S560" s="1" t="s">
        <v>29</v>
      </c>
      <c r="T560" s="1" t="s">
        <v>29</v>
      </c>
      <c r="U560" s="1" t="s">
        <v>29</v>
      </c>
      <c r="V560" s="1" t="s">
        <v>29</v>
      </c>
      <c r="W560" t="s">
        <v>698</v>
      </c>
    </row>
    <row r="561" spans="1:23">
      <c r="A561">
        <v>560</v>
      </c>
      <c r="B561" t="s">
        <v>693</v>
      </c>
      <c r="C561" t="s">
        <v>694</v>
      </c>
      <c r="D561">
        <v>17</v>
      </c>
      <c r="E561" t="s">
        <v>135</v>
      </c>
      <c r="F561" t="s">
        <v>93</v>
      </c>
      <c r="G561" s="1" t="s">
        <v>29</v>
      </c>
      <c r="H561" s="1" t="s">
        <v>29</v>
      </c>
      <c r="I561" s="1" t="s">
        <v>29</v>
      </c>
      <c r="J561" s="1" t="s">
        <v>29</v>
      </c>
      <c r="K561">
        <v>2.2999999999999998</v>
      </c>
      <c r="L561">
        <v>2.2999999999999998</v>
      </c>
      <c r="M561" t="s">
        <v>26</v>
      </c>
      <c r="N561" t="s">
        <v>219</v>
      </c>
      <c r="O561" s="1" t="s">
        <v>29</v>
      </c>
      <c r="P561" s="1" t="s">
        <v>29</v>
      </c>
      <c r="Q561" s="1" t="s">
        <v>29</v>
      </c>
      <c r="R561" s="1" t="s">
        <v>29</v>
      </c>
      <c r="S561" s="1" t="s">
        <v>29</v>
      </c>
      <c r="T561" s="1" t="s">
        <v>29</v>
      </c>
      <c r="U561" s="1" t="s">
        <v>29</v>
      </c>
      <c r="V561" s="1" t="s">
        <v>29</v>
      </c>
      <c r="W561" t="s">
        <v>698</v>
      </c>
    </row>
    <row r="562" spans="1:23">
      <c r="A562">
        <v>561</v>
      </c>
      <c r="B562" t="s">
        <v>693</v>
      </c>
      <c r="C562" t="s">
        <v>694</v>
      </c>
      <c r="D562">
        <v>17</v>
      </c>
      <c r="E562" t="s">
        <v>6391</v>
      </c>
      <c r="F562" t="s">
        <v>76</v>
      </c>
      <c r="G562" s="1" t="s">
        <v>29</v>
      </c>
      <c r="H562" s="1" t="s">
        <v>29</v>
      </c>
      <c r="I562" s="1" t="s">
        <v>29</v>
      </c>
      <c r="J562" s="1" t="s">
        <v>29</v>
      </c>
      <c r="K562">
        <v>8.5</v>
      </c>
      <c r="L562">
        <v>8.5</v>
      </c>
      <c r="M562" t="s">
        <v>687</v>
      </c>
      <c r="N562" s="1" t="s">
        <v>29</v>
      </c>
      <c r="O562" s="1" t="s">
        <v>29</v>
      </c>
      <c r="P562" s="1" t="s">
        <v>29</v>
      </c>
      <c r="Q562" s="1" t="s">
        <v>29</v>
      </c>
      <c r="R562" s="1" t="s">
        <v>29</v>
      </c>
      <c r="S562" s="1" t="s">
        <v>29</v>
      </c>
      <c r="T562" s="1" t="s">
        <v>29</v>
      </c>
      <c r="U562" s="1" t="s">
        <v>29</v>
      </c>
      <c r="V562" s="1" t="s">
        <v>29</v>
      </c>
      <c r="W562" t="s">
        <v>698</v>
      </c>
    </row>
    <row r="563" spans="1:23">
      <c r="A563">
        <v>562</v>
      </c>
      <c r="B563" t="s">
        <v>759</v>
      </c>
      <c r="C563" t="s">
        <v>760</v>
      </c>
      <c r="D563">
        <v>18</v>
      </c>
      <c r="E563" t="s">
        <v>761</v>
      </c>
      <c r="F563" t="s">
        <v>344</v>
      </c>
      <c r="G563" s="1" t="s">
        <v>762</v>
      </c>
      <c r="H563" t="s">
        <v>763</v>
      </c>
      <c r="I563" t="s">
        <v>762</v>
      </c>
      <c r="J563" t="s">
        <v>763</v>
      </c>
      <c r="K563">
        <v>10.6</v>
      </c>
      <c r="L563">
        <v>10.6</v>
      </c>
      <c r="M563" t="s">
        <v>26</v>
      </c>
      <c r="N563" t="s">
        <v>764</v>
      </c>
      <c r="O563" t="s">
        <v>29</v>
      </c>
      <c r="P563" t="s">
        <v>29</v>
      </c>
      <c r="Q563" t="s">
        <v>29</v>
      </c>
      <c r="R563" t="s">
        <v>29</v>
      </c>
      <c r="S563" t="s">
        <v>29</v>
      </c>
      <c r="T563" t="s">
        <v>29</v>
      </c>
      <c r="U563" t="s">
        <v>29</v>
      </c>
      <c r="V563" t="s">
        <v>29</v>
      </c>
      <c r="W563" t="s">
        <v>765</v>
      </c>
    </row>
    <row r="564" spans="1:23">
      <c r="A564">
        <v>563</v>
      </c>
      <c r="B564" t="s">
        <v>759</v>
      </c>
      <c r="C564" t="s">
        <v>760</v>
      </c>
      <c r="D564">
        <v>18</v>
      </c>
      <c r="E564" t="s">
        <v>766</v>
      </c>
      <c r="F564" t="s">
        <v>154</v>
      </c>
      <c r="G564" s="1" t="s">
        <v>767</v>
      </c>
      <c r="H564" t="s">
        <v>768</v>
      </c>
      <c r="I564" t="s">
        <v>767</v>
      </c>
      <c r="J564" t="s">
        <v>768</v>
      </c>
      <c r="K564">
        <v>8</v>
      </c>
      <c r="L564">
        <v>8</v>
      </c>
      <c r="M564" t="s">
        <v>26</v>
      </c>
      <c r="N564" t="s">
        <v>232</v>
      </c>
      <c r="O564" t="s">
        <v>29</v>
      </c>
      <c r="P564" t="s">
        <v>29</v>
      </c>
      <c r="Q564" t="s">
        <v>29</v>
      </c>
      <c r="R564" t="s">
        <v>29</v>
      </c>
      <c r="S564" t="s">
        <v>29</v>
      </c>
      <c r="T564" t="s">
        <v>29</v>
      </c>
      <c r="U564" t="s">
        <v>29</v>
      </c>
      <c r="V564" t="s">
        <v>29</v>
      </c>
      <c r="W564" t="s">
        <v>765</v>
      </c>
    </row>
    <row r="565" spans="1:23">
      <c r="A565">
        <v>564</v>
      </c>
      <c r="B565" t="s">
        <v>759</v>
      </c>
      <c r="C565" t="s">
        <v>760</v>
      </c>
      <c r="D565">
        <v>18</v>
      </c>
      <c r="E565" t="s">
        <v>769</v>
      </c>
      <c r="F565" t="s">
        <v>154</v>
      </c>
      <c r="G565" s="1" t="s">
        <v>770</v>
      </c>
      <c r="H565" t="s">
        <v>771</v>
      </c>
      <c r="I565" t="s">
        <v>770</v>
      </c>
      <c r="J565" t="s">
        <v>771</v>
      </c>
      <c r="K565">
        <v>2.4</v>
      </c>
      <c r="L565">
        <v>2.4</v>
      </c>
      <c r="M565" t="s">
        <v>26</v>
      </c>
      <c r="N565" t="s">
        <v>323</v>
      </c>
      <c r="O565" t="s">
        <v>29</v>
      </c>
      <c r="P565" t="s">
        <v>29</v>
      </c>
      <c r="Q565" t="s">
        <v>29</v>
      </c>
      <c r="R565" t="s">
        <v>29</v>
      </c>
      <c r="S565" t="s">
        <v>29</v>
      </c>
      <c r="T565" t="s">
        <v>29</v>
      </c>
      <c r="U565" t="s">
        <v>29</v>
      </c>
      <c r="V565" t="s">
        <v>29</v>
      </c>
      <c r="W565" t="s">
        <v>765</v>
      </c>
    </row>
    <row r="566" spans="1:23">
      <c r="A566">
        <v>565</v>
      </c>
      <c r="B566" t="s">
        <v>759</v>
      </c>
      <c r="C566" t="s">
        <v>760</v>
      </c>
      <c r="D566">
        <v>18</v>
      </c>
      <c r="E566" t="s">
        <v>772</v>
      </c>
      <c r="F566" t="s">
        <v>154</v>
      </c>
      <c r="G566" s="1" t="s">
        <v>773</v>
      </c>
      <c r="H566" t="s">
        <v>774</v>
      </c>
      <c r="I566" t="s">
        <v>773</v>
      </c>
      <c r="J566" t="s">
        <v>774</v>
      </c>
      <c r="K566">
        <v>2</v>
      </c>
      <c r="L566">
        <v>2</v>
      </c>
      <c r="M566" t="s">
        <v>26</v>
      </c>
      <c r="N566" t="s">
        <v>764</v>
      </c>
      <c r="O566" t="s">
        <v>29</v>
      </c>
      <c r="P566" t="s">
        <v>29</v>
      </c>
      <c r="Q566" t="s">
        <v>29</v>
      </c>
      <c r="R566" t="s">
        <v>29</v>
      </c>
      <c r="S566" t="s">
        <v>29</v>
      </c>
      <c r="T566" t="s">
        <v>29</v>
      </c>
      <c r="U566" t="s">
        <v>29</v>
      </c>
      <c r="V566" t="s">
        <v>29</v>
      </c>
      <c r="W566" t="s">
        <v>765</v>
      </c>
    </row>
    <row r="567" spans="1:23">
      <c r="A567">
        <v>566</v>
      </c>
      <c r="B567" t="s">
        <v>759</v>
      </c>
      <c r="C567" t="s">
        <v>760</v>
      </c>
      <c r="D567">
        <v>18</v>
      </c>
      <c r="E567" t="s">
        <v>775</v>
      </c>
      <c r="F567" t="s">
        <v>154</v>
      </c>
      <c r="G567" s="1" t="s">
        <v>776</v>
      </c>
      <c r="H567" t="s">
        <v>777</v>
      </c>
      <c r="I567" t="s">
        <v>776</v>
      </c>
      <c r="J567" t="s">
        <v>777</v>
      </c>
      <c r="K567">
        <v>2.4</v>
      </c>
      <c r="L567">
        <v>2.4</v>
      </c>
      <c r="M567" t="s">
        <v>26</v>
      </c>
      <c r="N567" t="s">
        <v>764</v>
      </c>
      <c r="O567" t="s">
        <v>29</v>
      </c>
      <c r="P567" t="s">
        <v>29</v>
      </c>
      <c r="Q567" t="s">
        <v>29</v>
      </c>
      <c r="R567" t="s">
        <v>29</v>
      </c>
      <c r="S567" t="s">
        <v>29</v>
      </c>
      <c r="T567" t="s">
        <v>29</v>
      </c>
      <c r="U567" t="s">
        <v>29</v>
      </c>
      <c r="V567" t="s">
        <v>29</v>
      </c>
      <c r="W567" t="s">
        <v>765</v>
      </c>
    </row>
    <row r="568" spans="1:23">
      <c r="A568">
        <v>567</v>
      </c>
      <c r="B568" t="s">
        <v>759</v>
      </c>
      <c r="C568" t="s">
        <v>760</v>
      </c>
      <c r="D568">
        <v>18</v>
      </c>
      <c r="E568" t="s">
        <v>775</v>
      </c>
      <c r="F568" t="s">
        <v>154</v>
      </c>
      <c r="G568" s="1" t="s">
        <v>776</v>
      </c>
      <c r="H568" t="s">
        <v>777</v>
      </c>
      <c r="I568" t="s">
        <v>776</v>
      </c>
      <c r="J568" t="s">
        <v>777</v>
      </c>
      <c r="K568">
        <v>3.8</v>
      </c>
      <c r="L568">
        <v>3.8</v>
      </c>
      <c r="M568" t="s">
        <v>26</v>
      </c>
      <c r="N568" t="s">
        <v>63</v>
      </c>
      <c r="O568" t="s">
        <v>29</v>
      </c>
      <c r="P568" t="s">
        <v>29</v>
      </c>
      <c r="Q568" t="s">
        <v>29</v>
      </c>
      <c r="R568" t="s">
        <v>29</v>
      </c>
      <c r="S568" t="s">
        <v>29</v>
      </c>
      <c r="T568" t="s">
        <v>29</v>
      </c>
      <c r="U568" t="s">
        <v>29</v>
      </c>
      <c r="V568" t="s">
        <v>29</v>
      </c>
      <c r="W568" t="s">
        <v>765</v>
      </c>
    </row>
    <row r="569" spans="1:23">
      <c r="A569">
        <v>568</v>
      </c>
      <c r="B569" t="s">
        <v>759</v>
      </c>
      <c r="C569" t="s">
        <v>760</v>
      </c>
      <c r="D569">
        <v>18</v>
      </c>
      <c r="E569" t="s">
        <v>778</v>
      </c>
      <c r="F569" t="s">
        <v>154</v>
      </c>
      <c r="G569" s="1" t="s">
        <v>435</v>
      </c>
      <c r="H569" t="s">
        <v>779</v>
      </c>
      <c r="I569" t="s">
        <v>435</v>
      </c>
      <c r="J569" t="s">
        <v>779</v>
      </c>
      <c r="K569">
        <v>2.6</v>
      </c>
      <c r="L569">
        <v>2.6</v>
      </c>
      <c r="M569" t="s">
        <v>26</v>
      </c>
      <c r="N569" t="s">
        <v>219</v>
      </c>
      <c r="O569" t="s">
        <v>29</v>
      </c>
      <c r="P569" t="s">
        <v>29</v>
      </c>
      <c r="Q569" t="s">
        <v>29</v>
      </c>
      <c r="R569" t="s">
        <v>29</v>
      </c>
      <c r="S569" t="s">
        <v>29</v>
      </c>
      <c r="T569" t="s">
        <v>29</v>
      </c>
      <c r="U569" t="s">
        <v>29</v>
      </c>
      <c r="V569" t="s">
        <v>29</v>
      </c>
      <c r="W569" t="s">
        <v>765</v>
      </c>
    </row>
    <row r="570" spans="1:23">
      <c r="A570">
        <v>569</v>
      </c>
      <c r="B570" t="s">
        <v>759</v>
      </c>
      <c r="C570" t="s">
        <v>760</v>
      </c>
      <c r="D570">
        <v>18</v>
      </c>
      <c r="E570" t="s">
        <v>780</v>
      </c>
      <c r="F570" t="s">
        <v>185</v>
      </c>
      <c r="G570" s="1" t="s">
        <v>479</v>
      </c>
      <c r="H570" t="s">
        <v>763</v>
      </c>
      <c r="I570" t="s">
        <v>479</v>
      </c>
      <c r="J570" t="s">
        <v>480</v>
      </c>
      <c r="K570">
        <v>2.2000000000000002</v>
      </c>
      <c r="L570">
        <v>2.2000000000000002</v>
      </c>
      <c r="M570" t="s">
        <v>26</v>
      </c>
      <c r="N570" t="s">
        <v>219</v>
      </c>
      <c r="O570" t="s">
        <v>29</v>
      </c>
      <c r="P570" t="s">
        <v>29</v>
      </c>
      <c r="Q570" t="s">
        <v>29</v>
      </c>
      <c r="R570" t="s">
        <v>29</v>
      </c>
      <c r="S570" t="s">
        <v>29</v>
      </c>
      <c r="T570" t="s">
        <v>29</v>
      </c>
      <c r="U570" t="s">
        <v>29</v>
      </c>
      <c r="V570" t="s">
        <v>29</v>
      </c>
      <c r="W570" t="s">
        <v>765</v>
      </c>
    </row>
    <row r="571" spans="1:23">
      <c r="A571">
        <v>570</v>
      </c>
      <c r="B571" t="s">
        <v>759</v>
      </c>
      <c r="C571" t="s">
        <v>760</v>
      </c>
      <c r="D571">
        <v>18</v>
      </c>
      <c r="E571" t="s">
        <v>781</v>
      </c>
      <c r="F571" t="s">
        <v>297</v>
      </c>
      <c r="G571" s="1" t="s">
        <v>511</v>
      </c>
      <c r="H571" t="s">
        <v>543</v>
      </c>
      <c r="I571" t="s">
        <v>511</v>
      </c>
      <c r="J571" t="s">
        <v>543</v>
      </c>
      <c r="K571">
        <v>2.4</v>
      </c>
      <c r="L571">
        <v>2.4</v>
      </c>
      <c r="M571" t="s">
        <v>26</v>
      </c>
      <c r="N571" t="s">
        <v>219</v>
      </c>
      <c r="O571" t="s">
        <v>29</v>
      </c>
      <c r="P571" t="s">
        <v>29</v>
      </c>
      <c r="Q571" t="s">
        <v>29</v>
      </c>
      <c r="R571" t="s">
        <v>29</v>
      </c>
      <c r="S571" t="s">
        <v>29</v>
      </c>
      <c r="T571" t="s">
        <v>29</v>
      </c>
      <c r="U571" t="s">
        <v>29</v>
      </c>
      <c r="V571" t="s">
        <v>29</v>
      </c>
      <c r="W571" t="s">
        <v>765</v>
      </c>
    </row>
    <row r="572" spans="1:23">
      <c r="A572">
        <v>571</v>
      </c>
      <c r="B572" t="s">
        <v>759</v>
      </c>
      <c r="C572" t="s">
        <v>760</v>
      </c>
      <c r="D572">
        <v>18</v>
      </c>
      <c r="E572" t="s">
        <v>782</v>
      </c>
      <c r="F572" t="s">
        <v>283</v>
      </c>
      <c r="G572" s="1" t="s">
        <v>783</v>
      </c>
      <c r="H572" t="s">
        <v>784</v>
      </c>
      <c r="I572" t="s">
        <v>8499</v>
      </c>
      <c r="J572" t="s">
        <v>5568</v>
      </c>
      <c r="K572">
        <v>1.8</v>
      </c>
      <c r="L572">
        <v>1.8</v>
      </c>
      <c r="M572" t="s">
        <v>26</v>
      </c>
      <c r="N572" t="s">
        <v>764</v>
      </c>
      <c r="O572" t="s">
        <v>29</v>
      </c>
      <c r="P572" t="s">
        <v>29</v>
      </c>
      <c r="Q572" t="s">
        <v>29</v>
      </c>
      <c r="R572" t="s">
        <v>29</v>
      </c>
      <c r="S572" t="s">
        <v>29</v>
      </c>
      <c r="T572" t="s">
        <v>29</v>
      </c>
      <c r="U572" t="s">
        <v>29</v>
      </c>
      <c r="V572" t="s">
        <v>29</v>
      </c>
      <c r="W572" t="s">
        <v>765</v>
      </c>
    </row>
    <row r="573" spans="1:23">
      <c r="A573">
        <v>572</v>
      </c>
      <c r="B573" t="s">
        <v>759</v>
      </c>
      <c r="C573" t="s">
        <v>760</v>
      </c>
      <c r="D573">
        <v>18</v>
      </c>
      <c r="E573" t="s">
        <v>3860</v>
      </c>
      <c r="F573" t="s">
        <v>136</v>
      </c>
      <c r="G573" s="1" t="s">
        <v>29</v>
      </c>
      <c r="H573" t="s">
        <v>29</v>
      </c>
      <c r="I573" t="s">
        <v>29</v>
      </c>
      <c r="J573" t="s">
        <v>29</v>
      </c>
      <c r="K573">
        <v>1</v>
      </c>
      <c r="L573">
        <v>1</v>
      </c>
      <c r="M573" t="s">
        <v>136</v>
      </c>
      <c r="N573" t="s">
        <v>29</v>
      </c>
      <c r="O573" t="s">
        <v>29</v>
      </c>
      <c r="P573" t="s">
        <v>29</v>
      </c>
      <c r="Q573" t="s">
        <v>29</v>
      </c>
      <c r="R573" t="s">
        <v>29</v>
      </c>
      <c r="S573" t="s">
        <v>29</v>
      </c>
      <c r="T573" t="s">
        <v>29</v>
      </c>
      <c r="U573" t="s">
        <v>29</v>
      </c>
      <c r="V573" t="s">
        <v>29</v>
      </c>
      <c r="W573" t="s">
        <v>765</v>
      </c>
    </row>
    <row r="574" spans="1:23">
      <c r="A574">
        <v>573</v>
      </c>
      <c r="B574" t="s">
        <v>759</v>
      </c>
      <c r="C574" t="s">
        <v>760</v>
      </c>
      <c r="D574">
        <v>18</v>
      </c>
      <c r="E574" t="s">
        <v>9037</v>
      </c>
      <c r="F574" t="s">
        <v>93</v>
      </c>
      <c r="G574" s="1" t="s">
        <v>29</v>
      </c>
      <c r="H574" t="s">
        <v>29</v>
      </c>
      <c r="I574" t="s">
        <v>29</v>
      </c>
      <c r="J574" t="s">
        <v>29</v>
      </c>
      <c r="K574">
        <v>12.2</v>
      </c>
      <c r="L574">
        <v>12.2</v>
      </c>
      <c r="M574" t="s">
        <v>26</v>
      </c>
      <c r="N574" t="s">
        <v>63</v>
      </c>
      <c r="O574" t="s">
        <v>29</v>
      </c>
      <c r="P574" t="s">
        <v>29</v>
      </c>
      <c r="Q574" t="s">
        <v>29</v>
      </c>
      <c r="R574" t="s">
        <v>29</v>
      </c>
      <c r="S574" t="s">
        <v>29</v>
      </c>
      <c r="T574" t="s">
        <v>29</v>
      </c>
      <c r="U574" t="s">
        <v>29</v>
      </c>
      <c r="V574" t="s">
        <v>29</v>
      </c>
      <c r="W574" t="s">
        <v>765</v>
      </c>
    </row>
    <row r="575" spans="1:23">
      <c r="A575">
        <v>574</v>
      </c>
      <c r="B575" t="s">
        <v>759</v>
      </c>
      <c r="C575" t="s">
        <v>760</v>
      </c>
      <c r="D575">
        <v>18</v>
      </c>
      <c r="E575" t="s">
        <v>9437</v>
      </c>
      <c r="F575" t="s">
        <v>93</v>
      </c>
      <c r="G575" s="1" t="s">
        <v>29</v>
      </c>
      <c r="H575" t="s">
        <v>29</v>
      </c>
      <c r="I575" t="s">
        <v>29</v>
      </c>
      <c r="J575" t="s">
        <v>29</v>
      </c>
      <c r="K575">
        <v>12</v>
      </c>
      <c r="L575">
        <v>12</v>
      </c>
      <c r="M575" t="s">
        <v>26</v>
      </c>
      <c r="N575" t="s">
        <v>232</v>
      </c>
      <c r="O575" t="s">
        <v>29</v>
      </c>
      <c r="P575" t="s">
        <v>29</v>
      </c>
      <c r="Q575" t="s">
        <v>29</v>
      </c>
      <c r="R575" t="s">
        <v>29</v>
      </c>
      <c r="S575" t="s">
        <v>29</v>
      </c>
      <c r="T575" t="s">
        <v>29</v>
      </c>
      <c r="U575" t="s">
        <v>29</v>
      </c>
      <c r="V575" t="s">
        <v>29</v>
      </c>
      <c r="W575" t="s">
        <v>765</v>
      </c>
    </row>
    <row r="576" spans="1:23">
      <c r="A576">
        <v>575</v>
      </c>
      <c r="B576" t="s">
        <v>759</v>
      </c>
      <c r="C576" t="s">
        <v>760</v>
      </c>
      <c r="D576">
        <v>18</v>
      </c>
      <c r="E576" t="s">
        <v>8943</v>
      </c>
      <c r="F576" t="s">
        <v>93</v>
      </c>
      <c r="G576" s="1" t="s">
        <v>29</v>
      </c>
      <c r="H576" t="s">
        <v>29</v>
      </c>
      <c r="I576" t="s">
        <v>29</v>
      </c>
      <c r="J576" t="s">
        <v>29</v>
      </c>
      <c r="K576">
        <v>24.8</v>
      </c>
      <c r="L576">
        <v>24.8</v>
      </c>
      <c r="M576" t="s">
        <v>26</v>
      </c>
      <c r="N576" t="s">
        <v>219</v>
      </c>
      <c r="O576" t="s">
        <v>29</v>
      </c>
      <c r="P576" t="s">
        <v>29</v>
      </c>
      <c r="Q576" t="s">
        <v>29</v>
      </c>
      <c r="R576" t="s">
        <v>29</v>
      </c>
      <c r="S576" t="s">
        <v>29</v>
      </c>
      <c r="T576" t="s">
        <v>29</v>
      </c>
      <c r="U576" t="s">
        <v>29</v>
      </c>
      <c r="V576" t="s">
        <v>29</v>
      </c>
      <c r="W576" t="s">
        <v>765</v>
      </c>
    </row>
    <row r="577" spans="1:23">
      <c r="A577">
        <v>576</v>
      </c>
      <c r="B577" t="s">
        <v>759</v>
      </c>
      <c r="C577" t="s">
        <v>760</v>
      </c>
      <c r="D577">
        <v>18</v>
      </c>
      <c r="E577" t="s">
        <v>8944</v>
      </c>
      <c r="F577" t="s">
        <v>93</v>
      </c>
      <c r="G577" s="1" t="s">
        <v>29</v>
      </c>
      <c r="H577" t="s">
        <v>29</v>
      </c>
      <c r="I577" t="s">
        <v>29</v>
      </c>
      <c r="J577" t="s">
        <v>29</v>
      </c>
      <c r="K577">
        <v>8.1999999999999993</v>
      </c>
      <c r="L577">
        <v>8.1999999999999993</v>
      </c>
      <c r="M577" t="s">
        <v>26</v>
      </c>
      <c r="N577" t="s">
        <v>118</v>
      </c>
      <c r="O577" t="s">
        <v>29</v>
      </c>
      <c r="P577" t="s">
        <v>29</v>
      </c>
      <c r="Q577" t="s">
        <v>29</v>
      </c>
      <c r="R577" t="s">
        <v>29</v>
      </c>
      <c r="S577" t="s">
        <v>29</v>
      </c>
      <c r="T577" t="s">
        <v>29</v>
      </c>
      <c r="U577" t="s">
        <v>29</v>
      </c>
      <c r="V577" t="s">
        <v>29</v>
      </c>
      <c r="W577" t="s">
        <v>765</v>
      </c>
    </row>
    <row r="578" spans="1:23">
      <c r="A578">
        <v>577</v>
      </c>
      <c r="B578" t="s">
        <v>759</v>
      </c>
      <c r="C578" t="s">
        <v>760</v>
      </c>
      <c r="D578">
        <v>18</v>
      </c>
      <c r="E578" t="s">
        <v>8930</v>
      </c>
      <c r="F578" t="s">
        <v>93</v>
      </c>
      <c r="G578" s="1" t="s">
        <v>29</v>
      </c>
      <c r="H578" t="s">
        <v>29</v>
      </c>
      <c r="I578" t="s">
        <v>29</v>
      </c>
      <c r="J578" t="s">
        <v>29</v>
      </c>
      <c r="K578">
        <v>3.6</v>
      </c>
      <c r="L578">
        <v>3.6</v>
      </c>
      <c r="M578" t="s">
        <v>26</v>
      </c>
      <c r="N578" t="s">
        <v>74</v>
      </c>
      <c r="O578" t="s">
        <v>29</v>
      </c>
      <c r="P578" t="s">
        <v>29</v>
      </c>
      <c r="Q578" t="s">
        <v>29</v>
      </c>
      <c r="R578" t="s">
        <v>29</v>
      </c>
      <c r="S578" t="s">
        <v>29</v>
      </c>
      <c r="T578" t="s">
        <v>29</v>
      </c>
      <c r="U578" t="s">
        <v>29</v>
      </c>
      <c r="V578" t="s">
        <v>29</v>
      </c>
      <c r="W578" t="s">
        <v>765</v>
      </c>
    </row>
    <row r="579" spans="1:23">
      <c r="A579">
        <v>578</v>
      </c>
      <c r="B579" t="s">
        <v>790</v>
      </c>
      <c r="C579" t="s">
        <v>790</v>
      </c>
      <c r="D579">
        <v>19</v>
      </c>
      <c r="E579" t="s">
        <v>761</v>
      </c>
      <c r="F579" t="s">
        <v>344</v>
      </c>
      <c r="G579" s="1" t="s">
        <v>762</v>
      </c>
      <c r="H579" t="s">
        <v>763</v>
      </c>
      <c r="I579" t="s">
        <v>762</v>
      </c>
      <c r="J579" t="s">
        <v>763</v>
      </c>
      <c r="K579">
        <v>2.7</v>
      </c>
      <c r="L579">
        <v>2.7</v>
      </c>
      <c r="M579" t="s">
        <v>26</v>
      </c>
      <c r="N579" t="s">
        <v>791</v>
      </c>
      <c r="O579" t="s">
        <v>29</v>
      </c>
      <c r="P579" t="s">
        <v>29</v>
      </c>
      <c r="Q579" t="s">
        <v>29</v>
      </c>
      <c r="R579" t="s">
        <v>29</v>
      </c>
      <c r="S579" t="s">
        <v>29</v>
      </c>
      <c r="T579" t="s">
        <v>29</v>
      </c>
      <c r="U579" t="s">
        <v>29</v>
      </c>
      <c r="V579" t="s">
        <v>29</v>
      </c>
      <c r="W579" t="s">
        <v>765</v>
      </c>
    </row>
    <row r="580" spans="1:23">
      <c r="A580">
        <v>579</v>
      </c>
      <c r="B580" t="s">
        <v>790</v>
      </c>
      <c r="C580" t="s">
        <v>790</v>
      </c>
      <c r="D580">
        <v>19</v>
      </c>
      <c r="E580" t="s">
        <v>775</v>
      </c>
      <c r="F580" t="s">
        <v>154</v>
      </c>
      <c r="G580" s="1" t="s">
        <v>776</v>
      </c>
      <c r="H580" t="s">
        <v>777</v>
      </c>
      <c r="I580" t="s">
        <v>776</v>
      </c>
      <c r="J580" t="s">
        <v>777</v>
      </c>
      <c r="K580">
        <v>3.9</v>
      </c>
      <c r="L580">
        <v>3.9</v>
      </c>
      <c r="M580" t="s">
        <v>26</v>
      </c>
      <c r="N580" t="s">
        <v>764</v>
      </c>
      <c r="O580" t="s">
        <v>29</v>
      </c>
      <c r="P580" t="s">
        <v>29</v>
      </c>
      <c r="Q580" t="s">
        <v>29</v>
      </c>
      <c r="R580" t="s">
        <v>29</v>
      </c>
      <c r="S580" t="s">
        <v>29</v>
      </c>
      <c r="T580" t="s">
        <v>29</v>
      </c>
      <c r="U580" t="s">
        <v>29</v>
      </c>
      <c r="V580" t="s">
        <v>29</v>
      </c>
      <c r="W580" t="s">
        <v>765</v>
      </c>
    </row>
    <row r="581" spans="1:23">
      <c r="A581">
        <v>580</v>
      </c>
      <c r="B581" t="s">
        <v>790</v>
      </c>
      <c r="C581" t="s">
        <v>790</v>
      </c>
      <c r="D581">
        <v>19</v>
      </c>
      <c r="E581" t="s">
        <v>792</v>
      </c>
      <c r="F581" t="s">
        <v>401</v>
      </c>
      <c r="G581" s="1" t="s">
        <v>793</v>
      </c>
      <c r="H581" t="s">
        <v>794</v>
      </c>
      <c r="I581" t="s">
        <v>793</v>
      </c>
      <c r="J581" t="s">
        <v>794</v>
      </c>
      <c r="K581">
        <v>10.8</v>
      </c>
      <c r="L581">
        <v>10.8</v>
      </c>
      <c r="M581" t="s">
        <v>26</v>
      </c>
      <c r="N581" t="s">
        <v>219</v>
      </c>
      <c r="O581" t="s">
        <v>29</v>
      </c>
      <c r="P581" t="s">
        <v>29</v>
      </c>
      <c r="Q581" t="s">
        <v>29</v>
      </c>
      <c r="R581" t="s">
        <v>29</v>
      </c>
      <c r="S581" t="s">
        <v>29</v>
      </c>
      <c r="T581" t="s">
        <v>29</v>
      </c>
      <c r="U581" t="s">
        <v>29</v>
      </c>
      <c r="V581" t="s">
        <v>29</v>
      </c>
      <c r="W581" t="s">
        <v>765</v>
      </c>
    </row>
    <row r="582" spans="1:23">
      <c r="A582">
        <v>581</v>
      </c>
      <c r="B582" t="s">
        <v>790</v>
      </c>
      <c r="C582" t="s">
        <v>790</v>
      </c>
      <c r="D582">
        <v>19</v>
      </c>
      <c r="E582" t="s">
        <v>795</v>
      </c>
      <c r="F582" t="s">
        <v>438</v>
      </c>
      <c r="G582" s="1" t="s">
        <v>439</v>
      </c>
      <c r="H582" t="s">
        <v>796</v>
      </c>
      <c r="I582" t="s">
        <v>8498</v>
      </c>
      <c r="J582" t="s">
        <v>796</v>
      </c>
      <c r="K582">
        <v>7.7</v>
      </c>
      <c r="L582">
        <v>7.7</v>
      </c>
      <c r="M582" t="s">
        <v>26</v>
      </c>
      <c r="N582" t="s">
        <v>219</v>
      </c>
      <c r="O582" t="s">
        <v>29</v>
      </c>
      <c r="P582" t="s">
        <v>29</v>
      </c>
      <c r="Q582" t="s">
        <v>29</v>
      </c>
      <c r="R582" t="s">
        <v>29</v>
      </c>
      <c r="S582" t="s">
        <v>29</v>
      </c>
      <c r="T582" t="s">
        <v>29</v>
      </c>
      <c r="U582" t="s">
        <v>29</v>
      </c>
      <c r="V582" t="s">
        <v>29</v>
      </c>
      <c r="W582" t="s">
        <v>765</v>
      </c>
    </row>
    <row r="583" spans="1:23">
      <c r="A583">
        <v>582</v>
      </c>
      <c r="B583" t="s">
        <v>790</v>
      </c>
      <c r="C583" t="s">
        <v>790</v>
      </c>
      <c r="D583">
        <v>19</v>
      </c>
      <c r="E583" t="s">
        <v>795</v>
      </c>
      <c r="F583" t="s">
        <v>438</v>
      </c>
      <c r="G583" s="1" t="s">
        <v>439</v>
      </c>
      <c r="H583" t="s">
        <v>796</v>
      </c>
      <c r="I583" t="s">
        <v>8498</v>
      </c>
      <c r="J583" t="s">
        <v>796</v>
      </c>
      <c r="K583">
        <v>4.2</v>
      </c>
      <c r="L583">
        <v>4.2</v>
      </c>
      <c r="M583" t="s">
        <v>26</v>
      </c>
      <c r="N583" t="s">
        <v>232</v>
      </c>
      <c r="O583" t="s">
        <v>29</v>
      </c>
      <c r="P583" t="s">
        <v>29</v>
      </c>
      <c r="Q583" t="s">
        <v>29</v>
      </c>
      <c r="R583" t="s">
        <v>29</v>
      </c>
      <c r="S583" t="s">
        <v>29</v>
      </c>
      <c r="T583" t="s">
        <v>29</v>
      </c>
      <c r="U583" t="s">
        <v>29</v>
      </c>
      <c r="V583" t="s">
        <v>29</v>
      </c>
      <c r="W583" t="s">
        <v>765</v>
      </c>
    </row>
    <row r="584" spans="1:23">
      <c r="A584">
        <v>583</v>
      </c>
      <c r="B584" t="s">
        <v>790</v>
      </c>
      <c r="C584" t="s">
        <v>790</v>
      </c>
      <c r="D584">
        <v>19</v>
      </c>
      <c r="E584" t="s">
        <v>797</v>
      </c>
      <c r="F584" t="s">
        <v>505</v>
      </c>
      <c r="G584" s="1" t="s">
        <v>798</v>
      </c>
      <c r="H584" t="s">
        <v>799</v>
      </c>
      <c r="I584" t="s">
        <v>798</v>
      </c>
      <c r="J584" t="s">
        <v>799</v>
      </c>
      <c r="K584">
        <v>3.9</v>
      </c>
      <c r="L584">
        <v>3.9</v>
      </c>
      <c r="M584" t="s">
        <v>26</v>
      </c>
      <c r="N584" t="s">
        <v>63</v>
      </c>
      <c r="O584" t="s">
        <v>29</v>
      </c>
      <c r="P584" t="s">
        <v>29</v>
      </c>
      <c r="Q584" t="s">
        <v>29</v>
      </c>
      <c r="R584" t="s">
        <v>29</v>
      </c>
      <c r="S584" t="s">
        <v>29</v>
      </c>
      <c r="T584" t="s">
        <v>29</v>
      </c>
      <c r="U584" t="s">
        <v>29</v>
      </c>
      <c r="V584" t="s">
        <v>29</v>
      </c>
      <c r="W584" t="s">
        <v>765</v>
      </c>
    </row>
    <row r="585" spans="1:23">
      <c r="A585">
        <v>584</v>
      </c>
      <c r="B585" t="s">
        <v>790</v>
      </c>
      <c r="C585" t="s">
        <v>790</v>
      </c>
      <c r="D585">
        <v>19</v>
      </c>
      <c r="E585" t="s">
        <v>800</v>
      </c>
      <c r="F585" t="s">
        <v>154</v>
      </c>
      <c r="G585" s="1" t="s">
        <v>155</v>
      </c>
      <c r="H585" t="s">
        <v>801</v>
      </c>
      <c r="I585" t="s">
        <v>155</v>
      </c>
      <c r="J585" t="s">
        <v>801</v>
      </c>
      <c r="K585">
        <v>4.2</v>
      </c>
      <c r="L585">
        <v>4.2</v>
      </c>
      <c r="M585" t="s">
        <v>26</v>
      </c>
      <c r="N585" t="s">
        <v>219</v>
      </c>
      <c r="O585" t="s">
        <v>29</v>
      </c>
      <c r="P585" t="s">
        <v>29</v>
      </c>
      <c r="Q585" t="s">
        <v>29</v>
      </c>
      <c r="R585" t="s">
        <v>29</v>
      </c>
      <c r="S585" t="s">
        <v>29</v>
      </c>
      <c r="T585" t="s">
        <v>29</v>
      </c>
      <c r="U585" t="s">
        <v>29</v>
      </c>
      <c r="V585" t="s">
        <v>29</v>
      </c>
      <c r="W585" t="s">
        <v>765</v>
      </c>
    </row>
    <row r="586" spans="1:23">
      <c r="A586">
        <v>585</v>
      </c>
      <c r="B586" t="s">
        <v>790</v>
      </c>
      <c r="C586" t="s">
        <v>790</v>
      </c>
      <c r="D586">
        <v>19</v>
      </c>
      <c r="E586" t="s">
        <v>802</v>
      </c>
      <c r="F586" t="s">
        <v>154</v>
      </c>
      <c r="G586" s="1" t="s">
        <v>803</v>
      </c>
      <c r="H586" t="s">
        <v>804</v>
      </c>
      <c r="I586" t="s">
        <v>803</v>
      </c>
      <c r="J586" t="s">
        <v>804</v>
      </c>
      <c r="K586">
        <v>2.7</v>
      </c>
      <c r="L586">
        <v>2.7</v>
      </c>
      <c r="M586" t="s">
        <v>26</v>
      </c>
      <c r="N586" t="s">
        <v>219</v>
      </c>
      <c r="O586" t="s">
        <v>29</v>
      </c>
      <c r="P586" t="s">
        <v>29</v>
      </c>
      <c r="Q586" t="s">
        <v>29</v>
      </c>
      <c r="R586" t="s">
        <v>29</v>
      </c>
      <c r="S586" t="s">
        <v>29</v>
      </c>
      <c r="T586" t="s">
        <v>29</v>
      </c>
      <c r="U586" t="s">
        <v>29</v>
      </c>
      <c r="V586" t="s">
        <v>29</v>
      </c>
      <c r="W586" t="s">
        <v>765</v>
      </c>
    </row>
    <row r="587" spans="1:23">
      <c r="A587">
        <v>586</v>
      </c>
      <c r="B587" t="s">
        <v>790</v>
      </c>
      <c r="C587" t="s">
        <v>790</v>
      </c>
      <c r="D587">
        <v>19</v>
      </c>
      <c r="E587" t="s">
        <v>805</v>
      </c>
      <c r="F587" t="s">
        <v>41</v>
      </c>
      <c r="G587" s="1" t="s">
        <v>806</v>
      </c>
      <c r="H587" t="s">
        <v>807</v>
      </c>
      <c r="I587" t="s">
        <v>806</v>
      </c>
      <c r="J587" t="s">
        <v>807</v>
      </c>
      <c r="K587">
        <v>2.2999999999999998</v>
      </c>
      <c r="L587">
        <v>2.2999999999999998</v>
      </c>
      <c r="M587" t="s">
        <v>26</v>
      </c>
      <c r="N587" t="s">
        <v>219</v>
      </c>
      <c r="O587" t="s">
        <v>29</v>
      </c>
      <c r="P587" t="s">
        <v>29</v>
      </c>
      <c r="Q587" t="s">
        <v>29</v>
      </c>
      <c r="R587" t="s">
        <v>29</v>
      </c>
      <c r="S587" t="s">
        <v>29</v>
      </c>
      <c r="T587" t="s">
        <v>29</v>
      </c>
      <c r="U587" t="s">
        <v>29</v>
      </c>
      <c r="V587" t="s">
        <v>29</v>
      </c>
      <c r="W587" t="s">
        <v>765</v>
      </c>
    </row>
    <row r="588" spans="1:23">
      <c r="A588">
        <v>587</v>
      </c>
      <c r="B588" t="s">
        <v>790</v>
      </c>
      <c r="C588" t="s">
        <v>790</v>
      </c>
      <c r="D588">
        <v>19</v>
      </c>
      <c r="E588" t="s">
        <v>808</v>
      </c>
      <c r="F588" t="s">
        <v>154</v>
      </c>
      <c r="G588" s="1" t="s">
        <v>449</v>
      </c>
      <c r="H588" t="s">
        <v>809</v>
      </c>
      <c r="I588" t="s">
        <v>449</v>
      </c>
      <c r="J588" t="s">
        <v>809</v>
      </c>
      <c r="K588">
        <v>1.9</v>
      </c>
      <c r="L588">
        <v>1.9</v>
      </c>
      <c r="M588" t="s">
        <v>26</v>
      </c>
      <c r="N588" t="s">
        <v>219</v>
      </c>
      <c r="O588" t="s">
        <v>29</v>
      </c>
      <c r="P588" t="s">
        <v>29</v>
      </c>
      <c r="Q588" t="s">
        <v>29</v>
      </c>
      <c r="R588" t="s">
        <v>29</v>
      </c>
      <c r="S588" t="s">
        <v>29</v>
      </c>
      <c r="T588" t="s">
        <v>29</v>
      </c>
      <c r="U588" t="s">
        <v>29</v>
      </c>
      <c r="V588" t="s">
        <v>29</v>
      </c>
      <c r="W588" t="s">
        <v>765</v>
      </c>
    </row>
    <row r="589" spans="1:23">
      <c r="A589">
        <v>588</v>
      </c>
      <c r="B589" t="s">
        <v>790</v>
      </c>
      <c r="C589" t="s">
        <v>790</v>
      </c>
      <c r="D589">
        <v>19</v>
      </c>
      <c r="E589" t="s">
        <v>3860</v>
      </c>
      <c r="F589" t="s">
        <v>136</v>
      </c>
      <c r="G589" s="1" t="s">
        <v>29</v>
      </c>
      <c r="H589" t="s">
        <v>29</v>
      </c>
      <c r="I589" t="s">
        <v>29</v>
      </c>
      <c r="J589" t="s">
        <v>29</v>
      </c>
      <c r="K589">
        <v>7</v>
      </c>
      <c r="L589">
        <v>7</v>
      </c>
      <c r="M589" t="s">
        <v>136</v>
      </c>
      <c r="N589" t="s">
        <v>29</v>
      </c>
      <c r="O589" t="s">
        <v>29</v>
      </c>
      <c r="P589" t="s">
        <v>29</v>
      </c>
      <c r="Q589" t="s">
        <v>29</v>
      </c>
      <c r="R589" t="s">
        <v>29</v>
      </c>
      <c r="S589" t="s">
        <v>29</v>
      </c>
      <c r="T589" t="s">
        <v>29</v>
      </c>
      <c r="U589" t="s">
        <v>29</v>
      </c>
      <c r="V589" t="s">
        <v>29</v>
      </c>
      <c r="W589" t="s">
        <v>765</v>
      </c>
    </row>
    <row r="590" spans="1:23">
      <c r="A590">
        <v>589</v>
      </c>
      <c r="B590" t="s">
        <v>790</v>
      </c>
      <c r="C590" t="s">
        <v>790</v>
      </c>
      <c r="D590">
        <v>19</v>
      </c>
      <c r="E590" t="s">
        <v>9438</v>
      </c>
      <c r="F590" t="s">
        <v>93</v>
      </c>
      <c r="G590" s="1" t="s">
        <v>29</v>
      </c>
      <c r="H590" t="s">
        <v>29</v>
      </c>
      <c r="I590" t="s">
        <v>29</v>
      </c>
      <c r="J590" t="s">
        <v>29</v>
      </c>
      <c r="K590">
        <v>2</v>
      </c>
      <c r="L590">
        <v>2</v>
      </c>
      <c r="M590" t="s">
        <v>26</v>
      </c>
      <c r="N590" t="s">
        <v>74</v>
      </c>
      <c r="O590" t="s">
        <v>29</v>
      </c>
      <c r="P590" t="s">
        <v>29</v>
      </c>
      <c r="Q590" t="s">
        <v>29</v>
      </c>
      <c r="R590" t="s">
        <v>29</v>
      </c>
      <c r="S590" t="s">
        <v>29</v>
      </c>
      <c r="T590" t="s">
        <v>29</v>
      </c>
      <c r="U590" t="s">
        <v>29</v>
      </c>
      <c r="V590" t="s">
        <v>29</v>
      </c>
      <c r="W590" t="s">
        <v>765</v>
      </c>
    </row>
    <row r="591" spans="1:23">
      <c r="A591">
        <v>590</v>
      </c>
      <c r="B591" t="s">
        <v>790</v>
      </c>
      <c r="C591" t="s">
        <v>790</v>
      </c>
      <c r="D591">
        <v>19</v>
      </c>
      <c r="E591" t="s">
        <v>9437</v>
      </c>
      <c r="F591" t="s">
        <v>93</v>
      </c>
      <c r="G591" s="1" t="s">
        <v>29</v>
      </c>
      <c r="H591" t="s">
        <v>29</v>
      </c>
      <c r="I591" t="s">
        <v>29</v>
      </c>
      <c r="J591" t="s">
        <v>29</v>
      </c>
      <c r="K591">
        <v>6.8</v>
      </c>
      <c r="L591">
        <v>6.8</v>
      </c>
      <c r="M591" t="s">
        <v>26</v>
      </c>
      <c r="N591" t="s">
        <v>232</v>
      </c>
      <c r="O591" t="s">
        <v>29</v>
      </c>
      <c r="P591" t="s">
        <v>29</v>
      </c>
      <c r="Q591" t="s">
        <v>29</v>
      </c>
      <c r="R591" t="s">
        <v>29</v>
      </c>
      <c r="S591" t="s">
        <v>29</v>
      </c>
      <c r="T591" t="s">
        <v>29</v>
      </c>
      <c r="U591" t="s">
        <v>29</v>
      </c>
      <c r="V591" t="s">
        <v>29</v>
      </c>
      <c r="W591" t="s">
        <v>765</v>
      </c>
    </row>
    <row r="592" spans="1:23">
      <c r="A592">
        <v>591</v>
      </c>
      <c r="B592" t="s">
        <v>790</v>
      </c>
      <c r="C592" t="s">
        <v>790</v>
      </c>
      <c r="D592">
        <v>19</v>
      </c>
      <c r="E592" t="s">
        <v>8943</v>
      </c>
      <c r="F592" t="s">
        <v>93</v>
      </c>
      <c r="G592" s="1" t="s">
        <v>29</v>
      </c>
      <c r="H592" t="s">
        <v>29</v>
      </c>
      <c r="I592" t="s">
        <v>29</v>
      </c>
      <c r="J592" t="s">
        <v>29</v>
      </c>
      <c r="K592">
        <v>27.4</v>
      </c>
      <c r="L592">
        <v>27.4</v>
      </c>
      <c r="M592" t="s">
        <v>26</v>
      </c>
      <c r="N592" t="s">
        <v>219</v>
      </c>
      <c r="O592" t="s">
        <v>29</v>
      </c>
      <c r="P592" t="s">
        <v>29</v>
      </c>
      <c r="Q592" t="s">
        <v>29</v>
      </c>
      <c r="R592" t="s">
        <v>29</v>
      </c>
      <c r="S592" t="s">
        <v>29</v>
      </c>
      <c r="T592" t="s">
        <v>29</v>
      </c>
      <c r="U592" t="s">
        <v>29</v>
      </c>
      <c r="V592" t="s">
        <v>29</v>
      </c>
      <c r="W592" t="s">
        <v>765</v>
      </c>
    </row>
    <row r="593" spans="1:23">
      <c r="A593">
        <v>592</v>
      </c>
      <c r="B593" t="s">
        <v>790</v>
      </c>
      <c r="C593" t="s">
        <v>790</v>
      </c>
      <c r="D593">
        <v>19</v>
      </c>
      <c r="E593" t="s">
        <v>8944</v>
      </c>
      <c r="F593" t="s">
        <v>93</v>
      </c>
      <c r="G593" s="1" t="s">
        <v>29</v>
      </c>
      <c r="H593" t="s">
        <v>29</v>
      </c>
      <c r="I593" t="s">
        <v>29</v>
      </c>
      <c r="J593" t="s">
        <v>29</v>
      </c>
      <c r="K593">
        <v>7.4</v>
      </c>
      <c r="L593">
        <v>7.4</v>
      </c>
      <c r="M593" t="s">
        <v>26</v>
      </c>
      <c r="N593" t="s">
        <v>118</v>
      </c>
      <c r="O593" t="s">
        <v>29</v>
      </c>
      <c r="P593" t="s">
        <v>29</v>
      </c>
      <c r="Q593" t="s">
        <v>29</v>
      </c>
      <c r="R593" t="s">
        <v>29</v>
      </c>
      <c r="S593" t="s">
        <v>29</v>
      </c>
      <c r="T593" t="s">
        <v>29</v>
      </c>
      <c r="U593" t="s">
        <v>29</v>
      </c>
      <c r="V593" t="s">
        <v>29</v>
      </c>
      <c r="W593" t="s">
        <v>765</v>
      </c>
    </row>
    <row r="594" spans="1:23">
      <c r="A594">
        <v>593</v>
      </c>
      <c r="B594" t="s">
        <v>790</v>
      </c>
      <c r="C594" t="s">
        <v>790</v>
      </c>
      <c r="D594">
        <v>19</v>
      </c>
      <c r="E594" t="s">
        <v>8931</v>
      </c>
      <c r="F594" t="s">
        <v>93</v>
      </c>
      <c r="G594" s="1" t="s">
        <v>29</v>
      </c>
      <c r="H594" t="s">
        <v>29</v>
      </c>
      <c r="I594" t="s">
        <v>29</v>
      </c>
      <c r="J594" t="s">
        <v>29</v>
      </c>
      <c r="K594">
        <v>5.0999999999999996</v>
      </c>
      <c r="L594">
        <v>5.0999999999999996</v>
      </c>
      <c r="M594" t="s">
        <v>26</v>
      </c>
      <c r="N594" t="s">
        <v>63</v>
      </c>
      <c r="O594" t="s">
        <v>29</v>
      </c>
      <c r="P594" t="s">
        <v>29</v>
      </c>
      <c r="Q594" t="s">
        <v>29</v>
      </c>
      <c r="R594" t="s">
        <v>29</v>
      </c>
      <c r="S594" t="s">
        <v>29</v>
      </c>
      <c r="T594" t="s">
        <v>29</v>
      </c>
      <c r="U594" t="s">
        <v>29</v>
      </c>
      <c r="V594" t="s">
        <v>29</v>
      </c>
      <c r="W594" t="s">
        <v>765</v>
      </c>
    </row>
    <row r="595" spans="1:23">
      <c r="A595">
        <v>594</v>
      </c>
      <c r="B595" t="s">
        <v>815</v>
      </c>
      <c r="C595" t="s">
        <v>816</v>
      </c>
      <c r="D595">
        <v>20</v>
      </c>
      <c r="E595" t="s">
        <v>817</v>
      </c>
      <c r="F595" t="s">
        <v>508</v>
      </c>
      <c r="G595" s="1" t="s">
        <v>509</v>
      </c>
      <c r="H595" t="s">
        <v>29</v>
      </c>
      <c r="I595" t="s">
        <v>509</v>
      </c>
      <c r="J595" t="s">
        <v>29</v>
      </c>
      <c r="K595">
        <v>2.7</v>
      </c>
      <c r="L595">
        <v>2.7</v>
      </c>
      <c r="M595" t="s">
        <v>26</v>
      </c>
      <c r="N595" t="s">
        <v>764</v>
      </c>
      <c r="O595" t="s">
        <v>29</v>
      </c>
      <c r="P595" t="s">
        <v>29</v>
      </c>
      <c r="Q595" t="s">
        <v>29</v>
      </c>
      <c r="R595" t="s">
        <v>29</v>
      </c>
      <c r="S595" t="s">
        <v>29</v>
      </c>
      <c r="T595" t="s">
        <v>29</v>
      </c>
      <c r="U595" t="s">
        <v>29</v>
      </c>
      <c r="V595" t="s">
        <v>29</v>
      </c>
      <c r="W595" t="s">
        <v>765</v>
      </c>
    </row>
    <row r="596" spans="1:23">
      <c r="A596">
        <v>595</v>
      </c>
      <c r="B596" t="s">
        <v>815</v>
      </c>
      <c r="C596" t="s">
        <v>816</v>
      </c>
      <c r="D596">
        <v>20</v>
      </c>
      <c r="E596" t="s">
        <v>785</v>
      </c>
      <c r="F596" t="s">
        <v>154</v>
      </c>
      <c r="G596" s="1" t="s">
        <v>786</v>
      </c>
      <c r="H596" t="s">
        <v>602</v>
      </c>
      <c r="I596" t="s">
        <v>786</v>
      </c>
      <c r="J596" t="s">
        <v>602</v>
      </c>
      <c r="K596">
        <v>13</v>
      </c>
      <c r="L596">
        <v>13</v>
      </c>
      <c r="M596" t="s">
        <v>26</v>
      </c>
      <c r="N596" t="s">
        <v>764</v>
      </c>
      <c r="O596" t="s">
        <v>29</v>
      </c>
      <c r="P596" t="s">
        <v>29</v>
      </c>
      <c r="Q596" t="s">
        <v>29</v>
      </c>
      <c r="R596" t="s">
        <v>29</v>
      </c>
      <c r="S596" t="s">
        <v>29</v>
      </c>
      <c r="T596" t="s">
        <v>29</v>
      </c>
      <c r="U596" t="s">
        <v>29</v>
      </c>
      <c r="V596" t="s">
        <v>29</v>
      </c>
      <c r="W596" t="s">
        <v>765</v>
      </c>
    </row>
    <row r="597" spans="1:23">
      <c r="A597">
        <v>596</v>
      </c>
      <c r="B597" t="s">
        <v>815</v>
      </c>
      <c r="C597" t="s">
        <v>816</v>
      </c>
      <c r="D597">
        <v>20</v>
      </c>
      <c r="E597" t="s">
        <v>785</v>
      </c>
      <c r="F597" t="s">
        <v>154</v>
      </c>
      <c r="G597" s="1" t="s">
        <v>786</v>
      </c>
      <c r="H597" t="s">
        <v>602</v>
      </c>
      <c r="I597" t="s">
        <v>786</v>
      </c>
      <c r="J597" t="s">
        <v>602</v>
      </c>
      <c r="K597">
        <v>2.9</v>
      </c>
      <c r="L597">
        <v>2.9</v>
      </c>
      <c r="M597" t="s">
        <v>26</v>
      </c>
      <c r="N597" t="s">
        <v>791</v>
      </c>
      <c r="O597" t="s">
        <v>29</v>
      </c>
      <c r="P597" t="s">
        <v>29</v>
      </c>
      <c r="Q597" t="s">
        <v>29</v>
      </c>
      <c r="R597" t="s">
        <v>29</v>
      </c>
      <c r="S597" t="s">
        <v>29</v>
      </c>
      <c r="T597" t="s">
        <v>29</v>
      </c>
      <c r="U597" t="s">
        <v>29</v>
      </c>
      <c r="V597" t="s">
        <v>29</v>
      </c>
      <c r="W597" t="s">
        <v>765</v>
      </c>
    </row>
    <row r="598" spans="1:23">
      <c r="A598">
        <v>597</v>
      </c>
      <c r="B598" t="s">
        <v>815</v>
      </c>
      <c r="C598" t="s">
        <v>816</v>
      </c>
      <c r="D598">
        <v>20</v>
      </c>
      <c r="E598" t="s">
        <v>818</v>
      </c>
      <c r="F598" t="s">
        <v>154</v>
      </c>
      <c r="G598" s="1" t="s">
        <v>395</v>
      </c>
      <c r="H598" t="s">
        <v>819</v>
      </c>
      <c r="I598" t="s">
        <v>395</v>
      </c>
      <c r="J598" t="s">
        <v>819</v>
      </c>
      <c r="K598">
        <v>6.5</v>
      </c>
      <c r="L598">
        <v>6.5</v>
      </c>
      <c r="M598" t="s">
        <v>26</v>
      </c>
      <c r="N598" t="s">
        <v>764</v>
      </c>
      <c r="O598" t="s">
        <v>29</v>
      </c>
      <c r="P598" t="s">
        <v>29</v>
      </c>
      <c r="Q598" t="s">
        <v>29</v>
      </c>
      <c r="R598" t="s">
        <v>29</v>
      </c>
      <c r="S598" t="s">
        <v>29</v>
      </c>
      <c r="T598" t="s">
        <v>29</v>
      </c>
      <c r="U598" t="s">
        <v>29</v>
      </c>
      <c r="V598" t="s">
        <v>29</v>
      </c>
      <c r="W598" t="s">
        <v>765</v>
      </c>
    </row>
    <row r="599" spans="1:23">
      <c r="A599">
        <v>598</v>
      </c>
      <c r="B599" t="s">
        <v>815</v>
      </c>
      <c r="C599" t="s">
        <v>816</v>
      </c>
      <c r="D599">
        <v>20</v>
      </c>
      <c r="E599" t="s">
        <v>820</v>
      </c>
      <c r="F599" t="s">
        <v>344</v>
      </c>
      <c r="G599" s="1" t="s">
        <v>821</v>
      </c>
      <c r="H599" t="s">
        <v>822</v>
      </c>
      <c r="I599" t="s">
        <v>821</v>
      </c>
      <c r="J599" t="s">
        <v>822</v>
      </c>
      <c r="K599">
        <v>3.7</v>
      </c>
      <c r="L599">
        <v>3.7</v>
      </c>
      <c r="M599" t="s">
        <v>26</v>
      </c>
      <c r="N599" t="s">
        <v>219</v>
      </c>
      <c r="O599" t="s">
        <v>29</v>
      </c>
      <c r="P599" t="s">
        <v>29</v>
      </c>
      <c r="Q599" t="s">
        <v>29</v>
      </c>
      <c r="R599" t="s">
        <v>29</v>
      </c>
      <c r="S599" t="s">
        <v>29</v>
      </c>
      <c r="T599" t="s">
        <v>29</v>
      </c>
      <c r="U599" t="s">
        <v>29</v>
      </c>
      <c r="V599" t="s">
        <v>29</v>
      </c>
      <c r="W599" t="s">
        <v>765</v>
      </c>
    </row>
    <row r="600" spans="1:23">
      <c r="A600">
        <v>599</v>
      </c>
      <c r="B600" t="s">
        <v>815</v>
      </c>
      <c r="C600" t="s">
        <v>816</v>
      </c>
      <c r="D600">
        <v>20</v>
      </c>
      <c r="E600" t="s">
        <v>813</v>
      </c>
      <c r="F600" t="s">
        <v>154</v>
      </c>
      <c r="G600" s="1" t="s">
        <v>814</v>
      </c>
      <c r="H600" t="s">
        <v>768</v>
      </c>
      <c r="I600" t="s">
        <v>814</v>
      </c>
      <c r="J600" t="s">
        <v>768</v>
      </c>
      <c r="K600">
        <v>3</v>
      </c>
      <c r="L600">
        <v>3</v>
      </c>
      <c r="M600" t="s">
        <v>26</v>
      </c>
      <c r="N600" t="s">
        <v>219</v>
      </c>
      <c r="O600" t="s">
        <v>29</v>
      </c>
      <c r="P600" t="s">
        <v>29</v>
      </c>
      <c r="Q600" t="s">
        <v>29</v>
      </c>
      <c r="R600" t="s">
        <v>29</v>
      </c>
      <c r="S600" t="s">
        <v>29</v>
      </c>
      <c r="T600" t="s">
        <v>29</v>
      </c>
      <c r="U600" t="s">
        <v>29</v>
      </c>
      <c r="V600" t="s">
        <v>29</v>
      </c>
      <c r="W600" t="s">
        <v>765</v>
      </c>
    </row>
    <row r="601" spans="1:23">
      <c r="A601">
        <v>600</v>
      </c>
      <c r="B601" t="s">
        <v>815</v>
      </c>
      <c r="C601" t="s">
        <v>816</v>
      </c>
      <c r="D601">
        <v>20</v>
      </c>
      <c r="E601" t="s">
        <v>823</v>
      </c>
      <c r="F601" t="s">
        <v>154</v>
      </c>
      <c r="G601" s="1" t="s">
        <v>814</v>
      </c>
      <c r="H601" t="s">
        <v>824</v>
      </c>
      <c r="I601" t="s">
        <v>814</v>
      </c>
      <c r="J601" t="s">
        <v>824</v>
      </c>
      <c r="K601">
        <v>2.7</v>
      </c>
      <c r="L601">
        <v>2.7</v>
      </c>
      <c r="M601" t="s">
        <v>26</v>
      </c>
      <c r="N601" t="s">
        <v>219</v>
      </c>
      <c r="O601" t="s">
        <v>29</v>
      </c>
      <c r="P601" t="s">
        <v>29</v>
      </c>
      <c r="Q601" t="s">
        <v>29</v>
      </c>
      <c r="R601" t="s">
        <v>29</v>
      </c>
      <c r="S601" t="s">
        <v>29</v>
      </c>
      <c r="T601" t="s">
        <v>29</v>
      </c>
      <c r="U601" t="s">
        <v>29</v>
      </c>
      <c r="V601" t="s">
        <v>29</v>
      </c>
      <c r="W601" t="s">
        <v>765</v>
      </c>
    </row>
    <row r="602" spans="1:23">
      <c r="A602">
        <v>601</v>
      </c>
      <c r="B602" t="s">
        <v>815</v>
      </c>
      <c r="C602" t="s">
        <v>816</v>
      </c>
      <c r="D602">
        <v>20</v>
      </c>
      <c r="E602" t="s">
        <v>825</v>
      </c>
      <c r="F602" t="s">
        <v>93</v>
      </c>
      <c r="G602" s="1" t="s">
        <v>29</v>
      </c>
      <c r="H602" t="s">
        <v>29</v>
      </c>
      <c r="I602" t="s">
        <v>29</v>
      </c>
      <c r="J602" t="s">
        <v>29</v>
      </c>
      <c r="K602">
        <v>6.3</v>
      </c>
      <c r="L602">
        <v>6.3</v>
      </c>
      <c r="M602" t="s">
        <v>26</v>
      </c>
      <c r="N602" t="s">
        <v>232</v>
      </c>
      <c r="O602" t="s">
        <v>29</v>
      </c>
      <c r="P602" t="s">
        <v>29</v>
      </c>
      <c r="Q602" t="s">
        <v>29</v>
      </c>
      <c r="R602" t="s">
        <v>29</v>
      </c>
      <c r="S602" t="s">
        <v>29</v>
      </c>
      <c r="T602" t="s">
        <v>29</v>
      </c>
      <c r="U602" t="s">
        <v>29</v>
      </c>
      <c r="V602" t="s">
        <v>29</v>
      </c>
      <c r="W602" t="s">
        <v>765</v>
      </c>
    </row>
    <row r="603" spans="1:23">
      <c r="A603">
        <v>602</v>
      </c>
      <c r="B603" t="s">
        <v>815</v>
      </c>
      <c r="C603" t="s">
        <v>816</v>
      </c>
      <c r="D603">
        <v>20</v>
      </c>
      <c r="E603" t="s">
        <v>826</v>
      </c>
      <c r="F603" t="s">
        <v>93</v>
      </c>
      <c r="G603" s="1" t="s">
        <v>29</v>
      </c>
      <c r="H603" t="s">
        <v>29</v>
      </c>
      <c r="I603" t="s">
        <v>29</v>
      </c>
      <c r="J603" t="s">
        <v>29</v>
      </c>
      <c r="K603">
        <v>1.7</v>
      </c>
      <c r="L603">
        <v>1.7</v>
      </c>
      <c r="M603" t="s">
        <v>26</v>
      </c>
      <c r="N603" t="s">
        <v>219</v>
      </c>
      <c r="O603" t="s">
        <v>29</v>
      </c>
      <c r="P603" t="s">
        <v>29</v>
      </c>
      <c r="Q603" t="s">
        <v>29</v>
      </c>
      <c r="R603" t="s">
        <v>29</v>
      </c>
      <c r="S603" t="s">
        <v>29</v>
      </c>
      <c r="T603" t="s">
        <v>29</v>
      </c>
      <c r="U603" t="s">
        <v>29</v>
      </c>
      <c r="V603" t="s">
        <v>29</v>
      </c>
      <c r="W603" t="s">
        <v>765</v>
      </c>
    </row>
    <row r="604" spans="1:23">
      <c r="A604">
        <v>603</v>
      </c>
      <c r="B604" t="s">
        <v>815</v>
      </c>
      <c r="C604" t="s">
        <v>816</v>
      </c>
      <c r="D604">
        <v>20</v>
      </c>
      <c r="E604" t="s">
        <v>827</v>
      </c>
      <c r="F604" t="s">
        <v>93</v>
      </c>
      <c r="G604" s="1" t="s">
        <v>29</v>
      </c>
      <c r="H604" t="s">
        <v>29</v>
      </c>
      <c r="I604" t="s">
        <v>29</v>
      </c>
      <c r="J604" t="s">
        <v>29</v>
      </c>
      <c r="K604">
        <v>1.7</v>
      </c>
      <c r="L604">
        <v>1.7</v>
      </c>
      <c r="M604" t="s">
        <v>26</v>
      </c>
      <c r="N604" t="s">
        <v>219</v>
      </c>
      <c r="O604" t="s">
        <v>29</v>
      </c>
      <c r="P604" t="s">
        <v>29</v>
      </c>
      <c r="Q604" t="s">
        <v>29</v>
      </c>
      <c r="R604" t="s">
        <v>29</v>
      </c>
      <c r="S604" t="s">
        <v>29</v>
      </c>
      <c r="T604" t="s">
        <v>29</v>
      </c>
      <c r="U604" t="s">
        <v>29</v>
      </c>
      <c r="V604" t="s">
        <v>29</v>
      </c>
      <c r="W604" t="s">
        <v>765</v>
      </c>
    </row>
    <row r="605" spans="1:23">
      <c r="A605">
        <v>604</v>
      </c>
      <c r="B605" t="s">
        <v>815</v>
      </c>
      <c r="C605" t="s">
        <v>816</v>
      </c>
      <c r="D605">
        <v>20</v>
      </c>
      <c r="E605" t="s">
        <v>9037</v>
      </c>
      <c r="F605" t="s">
        <v>93</v>
      </c>
      <c r="G605" s="1" t="s">
        <v>29</v>
      </c>
      <c r="H605" t="s">
        <v>29</v>
      </c>
      <c r="I605" t="s">
        <v>29</v>
      </c>
      <c r="J605" t="s">
        <v>29</v>
      </c>
      <c r="K605">
        <v>3</v>
      </c>
      <c r="L605">
        <v>3</v>
      </c>
      <c r="M605" t="s">
        <v>26</v>
      </c>
      <c r="N605" t="s">
        <v>63</v>
      </c>
      <c r="O605" t="s">
        <v>29</v>
      </c>
      <c r="P605" t="s">
        <v>29</v>
      </c>
      <c r="Q605" t="s">
        <v>29</v>
      </c>
      <c r="R605" t="s">
        <v>29</v>
      </c>
      <c r="S605" t="s">
        <v>29</v>
      </c>
      <c r="T605" t="s">
        <v>29</v>
      </c>
      <c r="U605" t="s">
        <v>29</v>
      </c>
      <c r="V605" t="s">
        <v>29</v>
      </c>
      <c r="W605" t="s">
        <v>765</v>
      </c>
    </row>
    <row r="606" spans="1:23">
      <c r="A606">
        <v>605</v>
      </c>
      <c r="B606" t="s">
        <v>815</v>
      </c>
      <c r="C606" t="s">
        <v>816</v>
      </c>
      <c r="D606">
        <v>20</v>
      </c>
      <c r="E606" t="s">
        <v>9438</v>
      </c>
      <c r="F606" t="s">
        <v>93</v>
      </c>
      <c r="G606" s="1" t="s">
        <v>29</v>
      </c>
      <c r="H606" s="1" t="s">
        <v>29</v>
      </c>
      <c r="I606" s="1" t="s">
        <v>29</v>
      </c>
      <c r="J606" s="1" t="s">
        <v>29</v>
      </c>
      <c r="K606">
        <v>3</v>
      </c>
      <c r="L606">
        <v>3</v>
      </c>
      <c r="M606" t="s">
        <v>26</v>
      </c>
      <c r="N606" t="s">
        <v>74</v>
      </c>
      <c r="O606" t="s">
        <v>29</v>
      </c>
      <c r="P606" t="s">
        <v>29</v>
      </c>
      <c r="Q606" t="s">
        <v>29</v>
      </c>
      <c r="R606" t="s">
        <v>29</v>
      </c>
      <c r="S606" t="s">
        <v>29</v>
      </c>
      <c r="T606" t="s">
        <v>29</v>
      </c>
      <c r="U606" t="s">
        <v>29</v>
      </c>
      <c r="V606" t="s">
        <v>29</v>
      </c>
      <c r="W606" t="s">
        <v>765</v>
      </c>
    </row>
    <row r="607" spans="1:23">
      <c r="A607">
        <v>606</v>
      </c>
      <c r="B607" t="s">
        <v>815</v>
      </c>
      <c r="C607" t="s">
        <v>816</v>
      </c>
      <c r="D607">
        <v>20</v>
      </c>
      <c r="E607" t="s">
        <v>3860</v>
      </c>
      <c r="F607" t="s">
        <v>136</v>
      </c>
      <c r="G607" s="1" t="s">
        <v>29</v>
      </c>
      <c r="H607" s="1" t="s">
        <v>29</v>
      </c>
      <c r="I607" s="1" t="s">
        <v>29</v>
      </c>
      <c r="J607" s="1" t="s">
        <v>29</v>
      </c>
      <c r="K607">
        <v>4</v>
      </c>
      <c r="L607">
        <v>4</v>
      </c>
      <c r="M607" s="1" t="s">
        <v>136</v>
      </c>
      <c r="N607" s="1" t="s">
        <v>29</v>
      </c>
      <c r="O607" t="s">
        <v>29</v>
      </c>
      <c r="P607" t="s">
        <v>29</v>
      </c>
      <c r="Q607" t="s">
        <v>29</v>
      </c>
      <c r="R607" t="s">
        <v>29</v>
      </c>
      <c r="S607" t="s">
        <v>29</v>
      </c>
      <c r="T607" t="s">
        <v>29</v>
      </c>
      <c r="U607" t="s">
        <v>29</v>
      </c>
      <c r="V607" t="s">
        <v>29</v>
      </c>
      <c r="W607" t="s">
        <v>765</v>
      </c>
    </row>
    <row r="608" spans="1:23">
      <c r="A608">
        <v>607</v>
      </c>
      <c r="B608" t="s">
        <v>815</v>
      </c>
      <c r="C608" t="s">
        <v>816</v>
      </c>
      <c r="D608">
        <v>20</v>
      </c>
      <c r="E608" t="s">
        <v>9437</v>
      </c>
      <c r="F608" t="s">
        <v>93</v>
      </c>
      <c r="G608" s="1" t="s">
        <v>29</v>
      </c>
      <c r="H608" t="s">
        <v>29</v>
      </c>
      <c r="I608" t="s">
        <v>29</v>
      </c>
      <c r="J608" t="s">
        <v>29</v>
      </c>
      <c r="K608">
        <v>20.7</v>
      </c>
      <c r="L608">
        <v>20.7</v>
      </c>
      <c r="M608" t="s">
        <v>26</v>
      </c>
      <c r="N608" t="s">
        <v>232</v>
      </c>
      <c r="O608" t="s">
        <v>29</v>
      </c>
      <c r="P608" t="s">
        <v>29</v>
      </c>
      <c r="Q608" t="s">
        <v>29</v>
      </c>
      <c r="R608" t="s">
        <v>29</v>
      </c>
      <c r="S608" t="s">
        <v>29</v>
      </c>
      <c r="T608" t="s">
        <v>29</v>
      </c>
      <c r="U608" t="s">
        <v>29</v>
      </c>
      <c r="V608" t="s">
        <v>29</v>
      </c>
      <c r="W608" t="s">
        <v>765</v>
      </c>
    </row>
    <row r="609" spans="1:23">
      <c r="A609">
        <v>608</v>
      </c>
      <c r="B609" t="s">
        <v>815</v>
      </c>
      <c r="C609" t="s">
        <v>816</v>
      </c>
      <c r="D609">
        <v>20</v>
      </c>
      <c r="E609" t="s">
        <v>8943</v>
      </c>
      <c r="F609" t="s">
        <v>93</v>
      </c>
      <c r="G609" s="1" t="s">
        <v>29</v>
      </c>
      <c r="H609" t="s">
        <v>29</v>
      </c>
      <c r="I609" t="s">
        <v>29</v>
      </c>
      <c r="J609" t="s">
        <v>29</v>
      </c>
      <c r="K609">
        <v>17.2</v>
      </c>
      <c r="L609">
        <v>17.2</v>
      </c>
      <c r="M609" t="s">
        <v>26</v>
      </c>
      <c r="N609" t="s">
        <v>219</v>
      </c>
      <c r="O609" t="s">
        <v>29</v>
      </c>
      <c r="P609" t="s">
        <v>29</v>
      </c>
      <c r="Q609" t="s">
        <v>29</v>
      </c>
      <c r="R609" t="s">
        <v>29</v>
      </c>
      <c r="S609" t="s">
        <v>29</v>
      </c>
      <c r="T609" t="s">
        <v>29</v>
      </c>
      <c r="U609" t="s">
        <v>29</v>
      </c>
      <c r="V609" t="s">
        <v>29</v>
      </c>
      <c r="W609" t="s">
        <v>765</v>
      </c>
    </row>
    <row r="610" spans="1:23">
      <c r="A610">
        <v>609</v>
      </c>
      <c r="B610" t="s">
        <v>815</v>
      </c>
      <c r="C610" t="s">
        <v>816</v>
      </c>
      <c r="D610">
        <v>20</v>
      </c>
      <c r="E610" t="s">
        <v>8944</v>
      </c>
      <c r="F610" t="s">
        <v>93</v>
      </c>
      <c r="G610" s="1" t="s">
        <v>29</v>
      </c>
      <c r="H610" t="s">
        <v>29</v>
      </c>
      <c r="I610" t="s">
        <v>29</v>
      </c>
      <c r="J610" t="s">
        <v>29</v>
      </c>
      <c r="K610">
        <v>7.9</v>
      </c>
      <c r="L610">
        <v>7.9</v>
      </c>
      <c r="M610" t="s">
        <v>26</v>
      </c>
      <c r="N610" t="s">
        <v>118</v>
      </c>
      <c r="O610" t="s">
        <v>29</v>
      </c>
      <c r="P610" t="s">
        <v>29</v>
      </c>
      <c r="Q610" t="s">
        <v>29</v>
      </c>
      <c r="R610" t="s">
        <v>29</v>
      </c>
      <c r="S610" t="s">
        <v>29</v>
      </c>
      <c r="T610" t="s">
        <v>29</v>
      </c>
      <c r="U610" t="s">
        <v>29</v>
      </c>
      <c r="V610" t="s">
        <v>29</v>
      </c>
      <c r="W610" t="s">
        <v>765</v>
      </c>
    </row>
    <row r="611" spans="1:23">
      <c r="A611">
        <v>610</v>
      </c>
      <c r="B611" t="s">
        <v>831</v>
      </c>
      <c r="C611" t="s">
        <v>831</v>
      </c>
      <c r="D611">
        <v>21</v>
      </c>
      <c r="E611" t="s">
        <v>832</v>
      </c>
      <c r="F611" t="s">
        <v>43</v>
      </c>
      <c r="G611" s="1" t="s">
        <v>580</v>
      </c>
      <c r="H611" t="s">
        <v>763</v>
      </c>
      <c r="I611" t="s">
        <v>580</v>
      </c>
      <c r="J611" t="s">
        <v>763</v>
      </c>
      <c r="K611">
        <v>4.79</v>
      </c>
      <c r="L611">
        <v>4.7614314120000003</v>
      </c>
      <c r="M611" t="s">
        <v>26</v>
      </c>
      <c r="N611" t="s">
        <v>219</v>
      </c>
      <c r="O611" t="s">
        <v>29</v>
      </c>
      <c r="P611" t="s">
        <v>29</v>
      </c>
      <c r="Q611" t="s">
        <v>29</v>
      </c>
      <c r="R611" t="s">
        <v>29</v>
      </c>
      <c r="S611" t="s">
        <v>29</v>
      </c>
      <c r="T611" t="s">
        <v>29</v>
      </c>
      <c r="U611" t="s">
        <v>29</v>
      </c>
      <c r="V611" t="s">
        <v>833</v>
      </c>
      <c r="W611" t="s">
        <v>834</v>
      </c>
    </row>
    <row r="612" spans="1:23">
      <c r="A612">
        <v>611</v>
      </c>
      <c r="B612" t="s">
        <v>831</v>
      </c>
      <c r="C612" t="s">
        <v>831</v>
      </c>
      <c r="D612">
        <v>21</v>
      </c>
      <c r="E612" t="s">
        <v>832</v>
      </c>
      <c r="F612" t="s">
        <v>43</v>
      </c>
      <c r="G612" s="1" t="s">
        <v>580</v>
      </c>
      <c r="H612" t="s">
        <v>763</v>
      </c>
      <c r="I612" t="s">
        <v>580</v>
      </c>
      <c r="J612" t="s">
        <v>763</v>
      </c>
      <c r="K612">
        <v>2.35</v>
      </c>
      <c r="L612">
        <v>2.3359840950000001</v>
      </c>
      <c r="M612" t="s">
        <v>26</v>
      </c>
      <c r="N612" t="s">
        <v>232</v>
      </c>
      <c r="O612" t="s">
        <v>29</v>
      </c>
      <c r="P612" t="s">
        <v>29</v>
      </c>
      <c r="Q612" t="s">
        <v>29</v>
      </c>
      <c r="R612" t="s">
        <v>29</v>
      </c>
      <c r="S612" t="s">
        <v>29</v>
      </c>
      <c r="T612" t="s">
        <v>29</v>
      </c>
      <c r="U612" t="s">
        <v>29</v>
      </c>
      <c r="V612" t="s">
        <v>833</v>
      </c>
      <c r="W612" t="s">
        <v>834</v>
      </c>
    </row>
    <row r="613" spans="1:23">
      <c r="A613">
        <v>612</v>
      </c>
      <c r="B613" t="s">
        <v>831</v>
      </c>
      <c r="C613" t="s">
        <v>831</v>
      </c>
      <c r="D613">
        <v>21</v>
      </c>
      <c r="E613" t="s">
        <v>832</v>
      </c>
      <c r="F613" t="s">
        <v>43</v>
      </c>
      <c r="G613" s="1" t="s">
        <v>580</v>
      </c>
      <c r="H613" t="s">
        <v>763</v>
      </c>
      <c r="I613" t="s">
        <v>580</v>
      </c>
      <c r="J613" t="s">
        <v>763</v>
      </c>
      <c r="K613">
        <v>12.39</v>
      </c>
      <c r="L613">
        <v>12.316103379999999</v>
      </c>
      <c r="M613" t="s">
        <v>26</v>
      </c>
      <c r="N613" t="s">
        <v>27</v>
      </c>
      <c r="O613" t="s">
        <v>29</v>
      </c>
      <c r="P613" t="s">
        <v>29</v>
      </c>
      <c r="Q613" t="s">
        <v>29</v>
      </c>
      <c r="R613" t="s">
        <v>29</v>
      </c>
      <c r="S613" t="s">
        <v>29</v>
      </c>
      <c r="T613" t="s">
        <v>29</v>
      </c>
      <c r="U613" t="s">
        <v>29</v>
      </c>
      <c r="V613" t="s">
        <v>833</v>
      </c>
      <c r="W613" t="s">
        <v>834</v>
      </c>
    </row>
    <row r="614" spans="1:23">
      <c r="A614">
        <v>613</v>
      </c>
      <c r="B614" t="s">
        <v>831</v>
      </c>
      <c r="C614" t="s">
        <v>831</v>
      </c>
      <c r="D614">
        <v>21</v>
      </c>
      <c r="E614" t="s">
        <v>832</v>
      </c>
      <c r="F614" t="s">
        <v>43</v>
      </c>
      <c r="G614" s="1" t="s">
        <v>580</v>
      </c>
      <c r="H614" t="s">
        <v>763</v>
      </c>
      <c r="I614" t="s">
        <v>580</v>
      </c>
      <c r="J614" t="s">
        <v>763</v>
      </c>
      <c r="K614">
        <v>0.09</v>
      </c>
      <c r="L614">
        <v>8.9463220999999996E-2</v>
      </c>
      <c r="M614" t="s">
        <v>26</v>
      </c>
      <c r="N614" t="s">
        <v>63</v>
      </c>
      <c r="O614" t="s">
        <v>29</v>
      </c>
      <c r="P614" t="s">
        <v>29</v>
      </c>
      <c r="Q614" t="s">
        <v>29</v>
      </c>
      <c r="R614" t="s">
        <v>29</v>
      </c>
      <c r="S614" t="s">
        <v>29</v>
      </c>
      <c r="T614" t="s">
        <v>29</v>
      </c>
      <c r="U614" t="s">
        <v>29</v>
      </c>
      <c r="V614" t="s">
        <v>833</v>
      </c>
      <c r="W614" t="s">
        <v>834</v>
      </c>
    </row>
    <row r="615" spans="1:23">
      <c r="A615">
        <v>614</v>
      </c>
      <c r="B615" t="s">
        <v>831</v>
      </c>
      <c r="C615" t="s">
        <v>831</v>
      </c>
      <c r="D615">
        <v>21</v>
      </c>
      <c r="E615" t="s">
        <v>832</v>
      </c>
      <c r="F615" t="s">
        <v>43</v>
      </c>
      <c r="G615" s="1" t="s">
        <v>580</v>
      </c>
      <c r="H615" t="s">
        <v>763</v>
      </c>
      <c r="I615" t="s">
        <v>580</v>
      </c>
      <c r="J615" t="s">
        <v>763</v>
      </c>
      <c r="K615">
        <v>0.05</v>
      </c>
      <c r="L615">
        <v>4.9701789000000003E-2</v>
      </c>
      <c r="M615" t="s">
        <v>26</v>
      </c>
      <c r="N615" t="s">
        <v>53</v>
      </c>
      <c r="O615" t="s">
        <v>29</v>
      </c>
      <c r="P615" t="s">
        <v>29</v>
      </c>
      <c r="Q615" t="s">
        <v>29</v>
      </c>
      <c r="R615" t="s">
        <v>29</v>
      </c>
      <c r="S615" t="s">
        <v>29</v>
      </c>
      <c r="T615" t="s">
        <v>29</v>
      </c>
      <c r="U615" t="s">
        <v>29</v>
      </c>
      <c r="V615" t="s">
        <v>833</v>
      </c>
      <c r="W615" t="s">
        <v>834</v>
      </c>
    </row>
    <row r="616" spans="1:23">
      <c r="A616">
        <v>615</v>
      </c>
      <c r="B616" t="s">
        <v>831</v>
      </c>
      <c r="C616" t="s">
        <v>831</v>
      </c>
      <c r="D616">
        <v>21</v>
      </c>
      <c r="E616" t="s">
        <v>832</v>
      </c>
      <c r="F616" t="s">
        <v>43</v>
      </c>
      <c r="G616" s="1" t="s">
        <v>580</v>
      </c>
      <c r="H616" t="s">
        <v>763</v>
      </c>
      <c r="I616" t="s">
        <v>580</v>
      </c>
      <c r="J616" t="s">
        <v>763</v>
      </c>
      <c r="K616">
        <v>0.18</v>
      </c>
      <c r="L616">
        <v>0.17892644099999999</v>
      </c>
      <c r="M616" t="s">
        <v>26</v>
      </c>
      <c r="N616" t="s">
        <v>29</v>
      </c>
      <c r="O616" t="s">
        <v>29</v>
      </c>
      <c r="P616" t="s">
        <v>29</v>
      </c>
      <c r="Q616" t="s">
        <v>29</v>
      </c>
      <c r="R616" t="s">
        <v>29</v>
      </c>
      <c r="S616" t="s">
        <v>29</v>
      </c>
      <c r="T616" t="s">
        <v>29</v>
      </c>
      <c r="U616" t="s">
        <v>29</v>
      </c>
      <c r="V616" t="s">
        <v>833</v>
      </c>
      <c r="W616" t="s">
        <v>834</v>
      </c>
    </row>
    <row r="617" spans="1:23">
      <c r="A617">
        <v>616</v>
      </c>
      <c r="B617" t="s">
        <v>831</v>
      </c>
      <c r="C617" t="s">
        <v>831</v>
      </c>
      <c r="D617">
        <v>21</v>
      </c>
      <c r="E617" t="s">
        <v>836</v>
      </c>
      <c r="F617" t="s">
        <v>185</v>
      </c>
      <c r="G617" s="1" t="s">
        <v>186</v>
      </c>
      <c r="H617" t="s">
        <v>837</v>
      </c>
      <c r="I617" t="s">
        <v>186</v>
      </c>
      <c r="J617" t="s">
        <v>837</v>
      </c>
      <c r="K617">
        <v>1.31</v>
      </c>
      <c r="L617">
        <v>1.302186879</v>
      </c>
      <c r="M617" t="s">
        <v>26</v>
      </c>
      <c r="N617" t="s">
        <v>219</v>
      </c>
      <c r="O617" t="s">
        <v>29</v>
      </c>
      <c r="P617" t="s">
        <v>29</v>
      </c>
      <c r="Q617" t="s">
        <v>29</v>
      </c>
      <c r="R617" t="s">
        <v>29</v>
      </c>
      <c r="S617" t="s">
        <v>29</v>
      </c>
      <c r="T617" t="s">
        <v>29</v>
      </c>
      <c r="U617" t="s">
        <v>29</v>
      </c>
      <c r="V617" t="s">
        <v>833</v>
      </c>
      <c r="W617" t="s">
        <v>834</v>
      </c>
    </row>
    <row r="618" spans="1:23">
      <c r="A618">
        <v>617</v>
      </c>
      <c r="B618" t="s">
        <v>831</v>
      </c>
      <c r="C618" t="s">
        <v>831</v>
      </c>
      <c r="D618">
        <v>21</v>
      </c>
      <c r="E618" t="s">
        <v>836</v>
      </c>
      <c r="F618" t="s">
        <v>185</v>
      </c>
      <c r="G618" s="1" t="s">
        <v>186</v>
      </c>
      <c r="H618" t="s">
        <v>837</v>
      </c>
      <c r="I618" t="s">
        <v>186</v>
      </c>
      <c r="J618" t="s">
        <v>837</v>
      </c>
      <c r="K618">
        <v>0.54</v>
      </c>
      <c r="L618">
        <v>0.53677932399999995</v>
      </c>
      <c r="M618" t="s">
        <v>26</v>
      </c>
      <c r="N618" t="s">
        <v>27</v>
      </c>
      <c r="O618" t="s">
        <v>29</v>
      </c>
      <c r="P618" t="s">
        <v>29</v>
      </c>
      <c r="Q618" t="s">
        <v>29</v>
      </c>
      <c r="R618" t="s">
        <v>29</v>
      </c>
      <c r="S618" t="s">
        <v>29</v>
      </c>
      <c r="T618" t="s">
        <v>29</v>
      </c>
      <c r="U618" t="s">
        <v>29</v>
      </c>
      <c r="V618" t="s">
        <v>833</v>
      </c>
      <c r="W618" t="s">
        <v>834</v>
      </c>
    </row>
    <row r="619" spans="1:23">
      <c r="A619">
        <v>618</v>
      </c>
      <c r="B619" t="s">
        <v>831</v>
      </c>
      <c r="C619" t="s">
        <v>831</v>
      </c>
      <c r="D619">
        <v>21</v>
      </c>
      <c r="E619" t="s">
        <v>836</v>
      </c>
      <c r="F619" t="s">
        <v>185</v>
      </c>
      <c r="G619" s="1" t="s">
        <v>186</v>
      </c>
      <c r="H619" t="s">
        <v>837</v>
      </c>
      <c r="I619" t="s">
        <v>186</v>
      </c>
      <c r="J619" t="s">
        <v>837</v>
      </c>
      <c r="K619">
        <v>10.039999999999999</v>
      </c>
      <c r="L619">
        <v>9.9801192840000006</v>
      </c>
      <c r="M619" t="s">
        <v>26</v>
      </c>
      <c r="N619" t="s">
        <v>74</v>
      </c>
      <c r="O619" t="s">
        <v>29</v>
      </c>
      <c r="P619" t="s">
        <v>29</v>
      </c>
      <c r="Q619" t="s">
        <v>29</v>
      </c>
      <c r="R619" t="s">
        <v>29</v>
      </c>
      <c r="S619" t="s">
        <v>29</v>
      </c>
      <c r="T619" t="s">
        <v>29</v>
      </c>
      <c r="U619" t="s">
        <v>29</v>
      </c>
      <c r="V619" t="s">
        <v>833</v>
      </c>
      <c r="W619" t="s">
        <v>834</v>
      </c>
    </row>
    <row r="620" spans="1:23">
      <c r="A620">
        <v>619</v>
      </c>
      <c r="B620" t="s">
        <v>831</v>
      </c>
      <c r="C620" t="s">
        <v>831</v>
      </c>
      <c r="D620">
        <v>21</v>
      </c>
      <c r="E620" t="s">
        <v>836</v>
      </c>
      <c r="F620" t="s">
        <v>185</v>
      </c>
      <c r="G620" s="1" t="s">
        <v>186</v>
      </c>
      <c r="H620" t="s">
        <v>837</v>
      </c>
      <c r="I620" t="s">
        <v>186</v>
      </c>
      <c r="J620" t="s">
        <v>837</v>
      </c>
      <c r="K620">
        <v>0.18</v>
      </c>
      <c r="L620">
        <v>0.17892644099999999</v>
      </c>
      <c r="M620" t="s">
        <v>26</v>
      </c>
      <c r="N620" t="s">
        <v>29</v>
      </c>
      <c r="O620" t="s">
        <v>29</v>
      </c>
      <c r="P620" t="s">
        <v>29</v>
      </c>
      <c r="Q620" t="s">
        <v>29</v>
      </c>
      <c r="R620" t="s">
        <v>29</v>
      </c>
      <c r="S620" t="s">
        <v>29</v>
      </c>
      <c r="T620" t="s">
        <v>29</v>
      </c>
      <c r="U620" t="s">
        <v>29</v>
      </c>
      <c r="V620" t="s">
        <v>833</v>
      </c>
      <c r="W620" t="s">
        <v>834</v>
      </c>
    </row>
    <row r="621" spans="1:23">
      <c r="A621">
        <v>620</v>
      </c>
      <c r="B621" t="s">
        <v>831</v>
      </c>
      <c r="C621" t="s">
        <v>831</v>
      </c>
      <c r="D621">
        <v>21</v>
      </c>
      <c r="E621" t="s">
        <v>838</v>
      </c>
      <c r="F621" t="s">
        <v>611</v>
      </c>
      <c r="G621" s="1" t="s">
        <v>839</v>
      </c>
      <c r="H621" t="s">
        <v>840</v>
      </c>
      <c r="I621" t="s">
        <v>5934</v>
      </c>
      <c r="J621" t="s">
        <v>840</v>
      </c>
      <c r="K621">
        <v>1.94</v>
      </c>
      <c r="L621">
        <v>1.9284294230000001</v>
      </c>
      <c r="M621" t="s">
        <v>26</v>
      </c>
      <c r="N621" t="s">
        <v>219</v>
      </c>
      <c r="O621" t="s">
        <v>29</v>
      </c>
      <c r="P621" t="s">
        <v>29</v>
      </c>
      <c r="Q621" t="s">
        <v>29</v>
      </c>
      <c r="R621" t="s">
        <v>29</v>
      </c>
      <c r="S621" t="s">
        <v>29</v>
      </c>
      <c r="T621" t="s">
        <v>29</v>
      </c>
      <c r="U621" t="s">
        <v>29</v>
      </c>
      <c r="V621" t="s">
        <v>833</v>
      </c>
      <c r="W621" t="s">
        <v>834</v>
      </c>
    </row>
    <row r="622" spans="1:23">
      <c r="A622">
        <v>621</v>
      </c>
      <c r="B622" t="s">
        <v>831</v>
      </c>
      <c r="C622" t="s">
        <v>831</v>
      </c>
      <c r="D622">
        <v>21</v>
      </c>
      <c r="E622" t="s">
        <v>838</v>
      </c>
      <c r="F622" t="s">
        <v>611</v>
      </c>
      <c r="G622" s="1" t="s">
        <v>839</v>
      </c>
      <c r="H622" t="s">
        <v>840</v>
      </c>
      <c r="I622" t="s">
        <v>5934</v>
      </c>
      <c r="J622" t="s">
        <v>840</v>
      </c>
      <c r="K622">
        <v>0.54</v>
      </c>
      <c r="L622">
        <v>0.53677932399999995</v>
      </c>
      <c r="M622" t="s">
        <v>26</v>
      </c>
      <c r="N622" t="s">
        <v>27</v>
      </c>
      <c r="O622" t="s">
        <v>29</v>
      </c>
      <c r="P622" t="s">
        <v>29</v>
      </c>
      <c r="Q622" t="s">
        <v>29</v>
      </c>
      <c r="R622" t="s">
        <v>29</v>
      </c>
      <c r="S622" t="s">
        <v>29</v>
      </c>
      <c r="T622" t="s">
        <v>29</v>
      </c>
      <c r="U622" t="s">
        <v>29</v>
      </c>
      <c r="V622" t="s">
        <v>833</v>
      </c>
      <c r="W622" t="s">
        <v>834</v>
      </c>
    </row>
    <row r="623" spans="1:23">
      <c r="A623">
        <v>622</v>
      </c>
      <c r="B623" t="s">
        <v>831</v>
      </c>
      <c r="C623" t="s">
        <v>831</v>
      </c>
      <c r="D623">
        <v>21</v>
      </c>
      <c r="E623" t="s">
        <v>838</v>
      </c>
      <c r="F623" t="s">
        <v>611</v>
      </c>
      <c r="G623" s="1" t="s">
        <v>839</v>
      </c>
      <c r="H623" t="s">
        <v>840</v>
      </c>
      <c r="I623" t="s">
        <v>5934</v>
      </c>
      <c r="J623" t="s">
        <v>840</v>
      </c>
      <c r="K623">
        <v>7.73</v>
      </c>
      <c r="L623">
        <v>7.6838966199999996</v>
      </c>
      <c r="M623" t="s">
        <v>26</v>
      </c>
      <c r="N623" t="s">
        <v>74</v>
      </c>
      <c r="O623" t="s">
        <v>29</v>
      </c>
      <c r="P623" t="s">
        <v>29</v>
      </c>
      <c r="Q623" t="s">
        <v>29</v>
      </c>
      <c r="R623" t="s">
        <v>29</v>
      </c>
      <c r="S623" t="s">
        <v>29</v>
      </c>
      <c r="T623" t="s">
        <v>29</v>
      </c>
      <c r="U623" t="s">
        <v>29</v>
      </c>
      <c r="V623" t="s">
        <v>833</v>
      </c>
      <c r="W623" t="s">
        <v>834</v>
      </c>
    </row>
    <row r="624" spans="1:23">
      <c r="A624">
        <v>623</v>
      </c>
      <c r="B624" t="s">
        <v>831</v>
      </c>
      <c r="C624" t="s">
        <v>831</v>
      </c>
      <c r="D624">
        <v>21</v>
      </c>
      <c r="E624" t="s">
        <v>838</v>
      </c>
      <c r="F624" t="s">
        <v>611</v>
      </c>
      <c r="G624" s="1" t="s">
        <v>839</v>
      </c>
      <c r="H624" t="s">
        <v>840</v>
      </c>
      <c r="I624" t="s">
        <v>5934</v>
      </c>
      <c r="J624" t="s">
        <v>840</v>
      </c>
      <c r="K624">
        <v>0.5</v>
      </c>
      <c r="L624">
        <v>0.49701789299999999</v>
      </c>
      <c r="M624" t="s">
        <v>26</v>
      </c>
      <c r="N624" t="s">
        <v>53</v>
      </c>
      <c r="O624" t="s">
        <v>29</v>
      </c>
      <c r="P624" t="s">
        <v>29</v>
      </c>
      <c r="Q624" t="s">
        <v>29</v>
      </c>
      <c r="R624" t="s">
        <v>29</v>
      </c>
      <c r="S624" t="s">
        <v>29</v>
      </c>
      <c r="T624" t="s">
        <v>29</v>
      </c>
      <c r="U624" t="s">
        <v>29</v>
      </c>
      <c r="V624" t="s">
        <v>833</v>
      </c>
      <c r="W624" t="s">
        <v>834</v>
      </c>
    </row>
    <row r="625" spans="1:23">
      <c r="A625">
        <v>624</v>
      </c>
      <c r="B625" t="s">
        <v>831</v>
      </c>
      <c r="C625" t="s">
        <v>831</v>
      </c>
      <c r="D625">
        <v>21</v>
      </c>
      <c r="E625" t="s">
        <v>838</v>
      </c>
      <c r="F625" t="s">
        <v>611</v>
      </c>
      <c r="G625" s="1" t="s">
        <v>839</v>
      </c>
      <c r="H625" t="s">
        <v>840</v>
      </c>
      <c r="I625" t="s">
        <v>5934</v>
      </c>
      <c r="J625" t="s">
        <v>840</v>
      </c>
      <c r="K625">
        <v>1.49</v>
      </c>
      <c r="L625">
        <v>1.48111332</v>
      </c>
      <c r="M625" t="s">
        <v>26</v>
      </c>
      <c r="N625" t="s">
        <v>29</v>
      </c>
      <c r="O625" t="s">
        <v>29</v>
      </c>
      <c r="P625" t="s">
        <v>29</v>
      </c>
      <c r="Q625" t="s">
        <v>29</v>
      </c>
      <c r="R625" t="s">
        <v>29</v>
      </c>
      <c r="S625" t="s">
        <v>29</v>
      </c>
      <c r="T625" t="s">
        <v>29</v>
      </c>
      <c r="U625" t="s">
        <v>29</v>
      </c>
      <c r="V625" t="s">
        <v>833</v>
      </c>
      <c r="W625" t="s">
        <v>834</v>
      </c>
    </row>
    <row r="626" spans="1:23">
      <c r="A626">
        <v>625</v>
      </c>
      <c r="B626" t="s">
        <v>831</v>
      </c>
      <c r="C626" t="s">
        <v>831</v>
      </c>
      <c r="D626">
        <v>21</v>
      </c>
      <c r="E626" t="s">
        <v>841</v>
      </c>
      <c r="F626" t="s">
        <v>185</v>
      </c>
      <c r="G626" s="1" t="s">
        <v>842</v>
      </c>
      <c r="H626" t="s">
        <v>843</v>
      </c>
      <c r="I626" t="s">
        <v>842</v>
      </c>
      <c r="J626" t="s">
        <v>843</v>
      </c>
      <c r="K626">
        <v>0.18</v>
      </c>
      <c r="L626">
        <v>0.17892644099999999</v>
      </c>
      <c r="M626" t="s">
        <v>26</v>
      </c>
      <c r="N626" t="s">
        <v>27</v>
      </c>
      <c r="O626" t="s">
        <v>29</v>
      </c>
      <c r="P626" t="s">
        <v>29</v>
      </c>
      <c r="Q626" t="s">
        <v>29</v>
      </c>
      <c r="R626" t="s">
        <v>29</v>
      </c>
      <c r="S626" t="s">
        <v>29</v>
      </c>
      <c r="T626" t="s">
        <v>29</v>
      </c>
      <c r="U626" t="s">
        <v>29</v>
      </c>
      <c r="V626" t="s">
        <v>833</v>
      </c>
      <c r="W626" t="s">
        <v>834</v>
      </c>
    </row>
    <row r="627" spans="1:23">
      <c r="A627">
        <v>626</v>
      </c>
      <c r="B627" t="s">
        <v>831</v>
      </c>
      <c r="C627" t="s">
        <v>831</v>
      </c>
      <c r="D627">
        <v>21</v>
      </c>
      <c r="E627" t="s">
        <v>841</v>
      </c>
      <c r="F627" t="s">
        <v>185</v>
      </c>
      <c r="G627" s="1" t="s">
        <v>842</v>
      </c>
      <c r="H627" t="s">
        <v>843</v>
      </c>
      <c r="I627" t="s">
        <v>842</v>
      </c>
      <c r="J627" t="s">
        <v>843</v>
      </c>
      <c r="K627">
        <v>8.73</v>
      </c>
      <c r="L627">
        <v>8.677932406</v>
      </c>
      <c r="M627" t="s">
        <v>26</v>
      </c>
      <c r="N627" t="s">
        <v>74</v>
      </c>
      <c r="O627" t="s">
        <v>29</v>
      </c>
      <c r="P627" t="s">
        <v>29</v>
      </c>
      <c r="Q627" t="s">
        <v>29</v>
      </c>
      <c r="R627" t="s">
        <v>29</v>
      </c>
      <c r="S627" t="s">
        <v>29</v>
      </c>
      <c r="T627" t="s">
        <v>29</v>
      </c>
      <c r="U627" t="s">
        <v>29</v>
      </c>
      <c r="V627" t="s">
        <v>833</v>
      </c>
      <c r="W627" t="s">
        <v>834</v>
      </c>
    </row>
    <row r="628" spans="1:23">
      <c r="A628">
        <v>627</v>
      </c>
      <c r="B628" t="s">
        <v>831</v>
      </c>
      <c r="C628" t="s">
        <v>831</v>
      </c>
      <c r="D628">
        <v>21</v>
      </c>
      <c r="E628" t="s">
        <v>841</v>
      </c>
      <c r="F628" t="s">
        <v>185</v>
      </c>
      <c r="G628" s="1" t="s">
        <v>842</v>
      </c>
      <c r="H628" t="s">
        <v>843</v>
      </c>
      <c r="I628" t="s">
        <v>842</v>
      </c>
      <c r="J628" t="s">
        <v>843</v>
      </c>
      <c r="K628">
        <v>1.63</v>
      </c>
      <c r="L628">
        <v>1.6202783300000001</v>
      </c>
      <c r="M628" t="s">
        <v>26</v>
      </c>
      <c r="N628" t="s">
        <v>29</v>
      </c>
      <c r="O628" t="s">
        <v>29</v>
      </c>
      <c r="P628" t="s">
        <v>29</v>
      </c>
      <c r="Q628" t="s">
        <v>29</v>
      </c>
      <c r="R628" t="s">
        <v>29</v>
      </c>
      <c r="S628" t="s">
        <v>29</v>
      </c>
      <c r="T628" t="s">
        <v>29</v>
      </c>
      <c r="U628" t="s">
        <v>29</v>
      </c>
      <c r="V628" t="s">
        <v>833</v>
      </c>
      <c r="W628" t="s">
        <v>834</v>
      </c>
    </row>
    <row r="629" spans="1:23">
      <c r="A629">
        <v>628</v>
      </c>
      <c r="B629" t="s">
        <v>831</v>
      </c>
      <c r="C629" t="s">
        <v>831</v>
      </c>
      <c r="D629">
        <v>21</v>
      </c>
      <c r="E629" t="s">
        <v>478</v>
      </c>
      <c r="F629" t="s">
        <v>185</v>
      </c>
      <c r="G629" s="1" t="s">
        <v>479</v>
      </c>
      <c r="H629" t="s">
        <v>480</v>
      </c>
      <c r="I629" t="s">
        <v>479</v>
      </c>
      <c r="J629" t="s">
        <v>480</v>
      </c>
      <c r="K629">
        <v>9.77</v>
      </c>
      <c r="L629">
        <v>9.711729622</v>
      </c>
      <c r="M629" t="s">
        <v>26</v>
      </c>
      <c r="N629" t="s">
        <v>74</v>
      </c>
      <c r="O629" t="s">
        <v>29</v>
      </c>
      <c r="P629" t="s">
        <v>29</v>
      </c>
      <c r="Q629" t="s">
        <v>29</v>
      </c>
      <c r="R629" t="s">
        <v>29</v>
      </c>
      <c r="S629" t="s">
        <v>29</v>
      </c>
      <c r="T629" t="s">
        <v>29</v>
      </c>
      <c r="U629" t="s">
        <v>29</v>
      </c>
      <c r="V629" t="s">
        <v>833</v>
      </c>
      <c r="W629" t="s">
        <v>834</v>
      </c>
    </row>
    <row r="630" spans="1:23">
      <c r="A630">
        <v>629</v>
      </c>
      <c r="B630" t="s">
        <v>831</v>
      </c>
      <c r="C630" t="s">
        <v>831</v>
      </c>
      <c r="D630">
        <v>21</v>
      </c>
      <c r="E630" t="s">
        <v>478</v>
      </c>
      <c r="F630" t="s">
        <v>185</v>
      </c>
      <c r="G630" s="1" t="s">
        <v>479</v>
      </c>
      <c r="H630" t="s">
        <v>480</v>
      </c>
      <c r="I630" t="s">
        <v>479</v>
      </c>
      <c r="J630" t="s">
        <v>480</v>
      </c>
      <c r="K630">
        <v>0.05</v>
      </c>
      <c r="L630">
        <v>4.9701789000000003E-2</v>
      </c>
      <c r="M630" t="s">
        <v>26</v>
      </c>
      <c r="N630" t="s">
        <v>53</v>
      </c>
      <c r="O630" t="s">
        <v>29</v>
      </c>
      <c r="P630" t="s">
        <v>29</v>
      </c>
      <c r="Q630" t="s">
        <v>29</v>
      </c>
      <c r="R630" t="s">
        <v>29</v>
      </c>
      <c r="S630" t="s">
        <v>29</v>
      </c>
      <c r="T630" t="s">
        <v>29</v>
      </c>
      <c r="U630" t="s">
        <v>29</v>
      </c>
      <c r="V630" t="s">
        <v>833</v>
      </c>
      <c r="W630" t="s">
        <v>834</v>
      </c>
    </row>
    <row r="631" spans="1:23">
      <c r="A631">
        <v>630</v>
      </c>
      <c r="B631" t="s">
        <v>831</v>
      </c>
      <c r="C631" t="s">
        <v>831</v>
      </c>
      <c r="D631">
        <v>21</v>
      </c>
      <c r="E631" t="s">
        <v>844</v>
      </c>
      <c r="F631" t="s">
        <v>731</v>
      </c>
      <c r="G631" s="1" t="s">
        <v>845</v>
      </c>
      <c r="H631" t="s">
        <v>763</v>
      </c>
      <c r="I631" t="s">
        <v>845</v>
      </c>
      <c r="J631" t="s">
        <v>763</v>
      </c>
      <c r="K631">
        <v>0.86</v>
      </c>
      <c r="L631">
        <v>0.85487077499999997</v>
      </c>
      <c r="M631" t="s">
        <v>26</v>
      </c>
      <c r="N631" t="s">
        <v>230</v>
      </c>
      <c r="O631" t="s">
        <v>29</v>
      </c>
      <c r="P631" t="s">
        <v>29</v>
      </c>
      <c r="Q631" t="s">
        <v>29</v>
      </c>
      <c r="R631" t="s">
        <v>29</v>
      </c>
      <c r="S631" t="s">
        <v>29</v>
      </c>
      <c r="T631" t="s">
        <v>29</v>
      </c>
      <c r="U631" t="s">
        <v>29</v>
      </c>
      <c r="V631" t="s">
        <v>833</v>
      </c>
      <c r="W631" t="s">
        <v>834</v>
      </c>
    </row>
    <row r="632" spans="1:23">
      <c r="A632">
        <v>631</v>
      </c>
      <c r="B632" t="s">
        <v>831</v>
      </c>
      <c r="C632" t="s">
        <v>831</v>
      </c>
      <c r="D632">
        <v>21</v>
      </c>
      <c r="E632" t="s">
        <v>844</v>
      </c>
      <c r="F632" t="s">
        <v>731</v>
      </c>
      <c r="G632" s="1" t="s">
        <v>845</v>
      </c>
      <c r="H632" t="s">
        <v>763</v>
      </c>
      <c r="I632" t="s">
        <v>845</v>
      </c>
      <c r="J632" t="s">
        <v>763</v>
      </c>
      <c r="K632">
        <v>8.19</v>
      </c>
      <c r="L632">
        <v>8.1411530820000007</v>
      </c>
      <c r="M632" t="s">
        <v>26</v>
      </c>
      <c r="N632" t="s">
        <v>219</v>
      </c>
      <c r="O632" t="s">
        <v>29</v>
      </c>
      <c r="P632" t="s">
        <v>29</v>
      </c>
      <c r="Q632" t="s">
        <v>29</v>
      </c>
      <c r="R632" t="s">
        <v>29</v>
      </c>
      <c r="S632" t="s">
        <v>29</v>
      </c>
      <c r="T632" t="s">
        <v>29</v>
      </c>
      <c r="U632" t="s">
        <v>29</v>
      </c>
      <c r="V632" t="s">
        <v>833</v>
      </c>
      <c r="W632" t="s">
        <v>834</v>
      </c>
    </row>
    <row r="633" spans="1:23">
      <c r="A633">
        <v>632</v>
      </c>
      <c r="B633" t="s">
        <v>831</v>
      </c>
      <c r="C633" t="s">
        <v>831</v>
      </c>
      <c r="D633">
        <v>21</v>
      </c>
      <c r="E633" t="s">
        <v>844</v>
      </c>
      <c r="F633" t="s">
        <v>731</v>
      </c>
      <c r="G633" s="1" t="s">
        <v>845</v>
      </c>
      <c r="H633" t="s">
        <v>763</v>
      </c>
      <c r="I633" t="s">
        <v>845</v>
      </c>
      <c r="J633" t="s">
        <v>763</v>
      </c>
      <c r="K633">
        <v>0.09</v>
      </c>
      <c r="L633">
        <v>8.9463220999999996E-2</v>
      </c>
      <c r="M633" t="s">
        <v>26</v>
      </c>
      <c r="N633" t="s">
        <v>232</v>
      </c>
      <c r="O633" t="s">
        <v>29</v>
      </c>
      <c r="P633" t="s">
        <v>29</v>
      </c>
      <c r="Q633" t="s">
        <v>29</v>
      </c>
      <c r="R633" t="s">
        <v>29</v>
      </c>
      <c r="S633" t="s">
        <v>29</v>
      </c>
      <c r="T633" t="s">
        <v>29</v>
      </c>
      <c r="U633" t="s">
        <v>29</v>
      </c>
      <c r="V633" t="s">
        <v>833</v>
      </c>
      <c r="W633" t="s">
        <v>834</v>
      </c>
    </row>
    <row r="634" spans="1:23">
      <c r="A634">
        <v>633</v>
      </c>
      <c r="B634" t="s">
        <v>831</v>
      </c>
      <c r="C634" t="s">
        <v>831</v>
      </c>
      <c r="D634">
        <v>21</v>
      </c>
      <c r="E634" t="s">
        <v>844</v>
      </c>
      <c r="F634" t="s">
        <v>731</v>
      </c>
      <c r="G634" s="1" t="s">
        <v>845</v>
      </c>
      <c r="H634" t="s">
        <v>763</v>
      </c>
      <c r="I634" t="s">
        <v>845</v>
      </c>
      <c r="J634" t="s">
        <v>763</v>
      </c>
      <c r="K634">
        <v>0.32</v>
      </c>
      <c r="L634">
        <v>0.31809145100000003</v>
      </c>
      <c r="M634" t="s">
        <v>26</v>
      </c>
      <c r="N634" t="s">
        <v>27</v>
      </c>
      <c r="O634" t="s">
        <v>29</v>
      </c>
      <c r="P634" t="s">
        <v>29</v>
      </c>
      <c r="Q634" t="s">
        <v>29</v>
      </c>
      <c r="R634" t="s">
        <v>29</v>
      </c>
      <c r="S634" t="s">
        <v>29</v>
      </c>
      <c r="T634" t="s">
        <v>29</v>
      </c>
      <c r="U634" t="s">
        <v>29</v>
      </c>
      <c r="V634" t="s">
        <v>833</v>
      </c>
      <c r="W634" t="s">
        <v>834</v>
      </c>
    </row>
    <row r="635" spans="1:23">
      <c r="A635">
        <v>634</v>
      </c>
      <c r="B635" t="s">
        <v>831</v>
      </c>
      <c r="C635" t="s">
        <v>831</v>
      </c>
      <c r="D635">
        <v>21</v>
      </c>
      <c r="E635" t="s">
        <v>844</v>
      </c>
      <c r="F635" t="s">
        <v>731</v>
      </c>
      <c r="G635" s="1" t="s">
        <v>845</v>
      </c>
      <c r="H635" t="s">
        <v>763</v>
      </c>
      <c r="I635" t="s">
        <v>845</v>
      </c>
      <c r="J635" t="s">
        <v>763</v>
      </c>
      <c r="K635">
        <v>0.14000000000000001</v>
      </c>
      <c r="L635">
        <v>0.13916501000000001</v>
      </c>
      <c r="M635" t="s">
        <v>26</v>
      </c>
      <c r="N635" t="s">
        <v>53</v>
      </c>
      <c r="O635" t="s">
        <v>29</v>
      </c>
      <c r="P635" t="s">
        <v>29</v>
      </c>
      <c r="Q635" t="s">
        <v>29</v>
      </c>
      <c r="R635" t="s">
        <v>29</v>
      </c>
      <c r="S635" t="s">
        <v>29</v>
      </c>
      <c r="T635" t="s">
        <v>29</v>
      </c>
      <c r="U635" t="s">
        <v>29</v>
      </c>
      <c r="V635" t="s">
        <v>833</v>
      </c>
      <c r="W635" t="s">
        <v>834</v>
      </c>
    </row>
    <row r="636" spans="1:23">
      <c r="A636">
        <v>635</v>
      </c>
      <c r="B636" t="s">
        <v>831</v>
      </c>
      <c r="C636" t="s">
        <v>831</v>
      </c>
      <c r="D636">
        <v>21</v>
      </c>
      <c r="E636" t="s">
        <v>844</v>
      </c>
      <c r="F636" t="s">
        <v>731</v>
      </c>
      <c r="G636" s="1" t="s">
        <v>845</v>
      </c>
      <c r="H636" t="s">
        <v>763</v>
      </c>
      <c r="I636" t="s">
        <v>845</v>
      </c>
      <c r="J636" t="s">
        <v>763</v>
      </c>
      <c r="K636">
        <v>0.09</v>
      </c>
      <c r="L636">
        <v>8.9463220999999996E-2</v>
      </c>
      <c r="M636" t="s">
        <v>26</v>
      </c>
      <c r="N636" t="s">
        <v>29</v>
      </c>
      <c r="O636" t="s">
        <v>29</v>
      </c>
      <c r="P636" t="s">
        <v>29</v>
      </c>
      <c r="Q636" t="s">
        <v>29</v>
      </c>
      <c r="R636" t="s">
        <v>29</v>
      </c>
      <c r="S636" t="s">
        <v>29</v>
      </c>
      <c r="T636" t="s">
        <v>29</v>
      </c>
      <c r="U636" t="s">
        <v>29</v>
      </c>
      <c r="V636" t="s">
        <v>833</v>
      </c>
      <c r="W636" t="s">
        <v>834</v>
      </c>
    </row>
    <row r="637" spans="1:23">
      <c r="A637">
        <v>636</v>
      </c>
      <c r="B637" t="s">
        <v>831</v>
      </c>
      <c r="C637" t="s">
        <v>831</v>
      </c>
      <c r="D637">
        <v>21</v>
      </c>
      <c r="E637" t="s">
        <v>456</v>
      </c>
      <c r="F637" t="s">
        <v>154</v>
      </c>
      <c r="G637" s="1" t="s">
        <v>435</v>
      </c>
      <c r="H637" t="s">
        <v>457</v>
      </c>
      <c r="I637" t="s">
        <v>435</v>
      </c>
      <c r="J637" t="s">
        <v>457</v>
      </c>
      <c r="K637">
        <v>2.17</v>
      </c>
      <c r="L637">
        <v>2.1570576539999999</v>
      </c>
      <c r="M637" t="s">
        <v>26</v>
      </c>
      <c r="N637" t="s">
        <v>219</v>
      </c>
      <c r="O637" t="s">
        <v>29</v>
      </c>
      <c r="P637" t="s">
        <v>29</v>
      </c>
      <c r="Q637" t="s">
        <v>29</v>
      </c>
      <c r="R637" t="s">
        <v>29</v>
      </c>
      <c r="S637" t="s">
        <v>29</v>
      </c>
      <c r="T637" t="s">
        <v>29</v>
      </c>
      <c r="U637" t="s">
        <v>29</v>
      </c>
      <c r="V637" t="s">
        <v>833</v>
      </c>
      <c r="W637" t="s">
        <v>834</v>
      </c>
    </row>
    <row r="638" spans="1:23">
      <c r="A638">
        <v>637</v>
      </c>
      <c r="B638" t="s">
        <v>831</v>
      </c>
      <c r="C638" t="s">
        <v>831</v>
      </c>
      <c r="D638">
        <v>21</v>
      </c>
      <c r="E638" t="s">
        <v>456</v>
      </c>
      <c r="F638" t="s">
        <v>154</v>
      </c>
      <c r="G638" s="1" t="s">
        <v>435</v>
      </c>
      <c r="H638" t="s">
        <v>457</v>
      </c>
      <c r="I638" t="s">
        <v>435</v>
      </c>
      <c r="J638" t="s">
        <v>457</v>
      </c>
      <c r="K638">
        <v>1.45</v>
      </c>
      <c r="L638">
        <v>1.4413518890000001</v>
      </c>
      <c r="M638" t="s">
        <v>26</v>
      </c>
      <c r="N638" t="s">
        <v>118</v>
      </c>
      <c r="O638" t="s">
        <v>29</v>
      </c>
      <c r="P638" t="s">
        <v>29</v>
      </c>
      <c r="Q638" t="s">
        <v>29</v>
      </c>
      <c r="R638" t="s">
        <v>29</v>
      </c>
      <c r="S638" t="s">
        <v>29</v>
      </c>
      <c r="T638" t="s">
        <v>29</v>
      </c>
      <c r="U638" t="s">
        <v>29</v>
      </c>
      <c r="V638" t="s">
        <v>833</v>
      </c>
      <c r="W638" t="s">
        <v>834</v>
      </c>
    </row>
    <row r="639" spans="1:23">
      <c r="A639">
        <v>638</v>
      </c>
      <c r="B639" t="s">
        <v>831</v>
      </c>
      <c r="C639" t="s">
        <v>831</v>
      </c>
      <c r="D639">
        <v>21</v>
      </c>
      <c r="E639" t="s">
        <v>846</v>
      </c>
      <c r="F639" t="s">
        <v>185</v>
      </c>
      <c r="G639" s="1" t="s">
        <v>633</v>
      </c>
      <c r="H639" t="s">
        <v>847</v>
      </c>
      <c r="I639" t="s">
        <v>633</v>
      </c>
      <c r="J639" t="s">
        <v>847</v>
      </c>
      <c r="K639">
        <v>1.67</v>
      </c>
      <c r="L639">
        <v>1.6600397609999999</v>
      </c>
      <c r="M639" t="s">
        <v>26</v>
      </c>
      <c r="N639" t="s">
        <v>230</v>
      </c>
      <c r="O639" t="s">
        <v>29</v>
      </c>
      <c r="P639" t="s">
        <v>29</v>
      </c>
      <c r="Q639" t="s">
        <v>29</v>
      </c>
      <c r="R639" t="s">
        <v>29</v>
      </c>
      <c r="S639" t="s">
        <v>29</v>
      </c>
      <c r="T639" t="s">
        <v>29</v>
      </c>
      <c r="U639" t="s">
        <v>29</v>
      </c>
      <c r="V639" t="s">
        <v>833</v>
      </c>
      <c r="W639" t="s">
        <v>834</v>
      </c>
    </row>
    <row r="640" spans="1:23">
      <c r="A640">
        <v>639</v>
      </c>
      <c r="B640" t="s">
        <v>831</v>
      </c>
      <c r="C640" t="s">
        <v>831</v>
      </c>
      <c r="D640">
        <v>21</v>
      </c>
      <c r="E640" t="s">
        <v>846</v>
      </c>
      <c r="F640" t="s">
        <v>185</v>
      </c>
      <c r="G640" s="1" t="s">
        <v>633</v>
      </c>
      <c r="H640" t="s">
        <v>847</v>
      </c>
      <c r="I640" t="s">
        <v>633</v>
      </c>
      <c r="J640" t="s">
        <v>847</v>
      </c>
      <c r="K640">
        <v>0.23</v>
      </c>
      <c r="L640">
        <v>0.22862823099999999</v>
      </c>
      <c r="M640" t="s">
        <v>26</v>
      </c>
      <c r="N640" t="s">
        <v>219</v>
      </c>
      <c r="O640" t="s">
        <v>29</v>
      </c>
      <c r="P640" t="s">
        <v>29</v>
      </c>
      <c r="Q640" t="s">
        <v>29</v>
      </c>
      <c r="R640" t="s">
        <v>29</v>
      </c>
      <c r="S640" t="s">
        <v>29</v>
      </c>
      <c r="T640" t="s">
        <v>29</v>
      </c>
      <c r="U640" t="s">
        <v>29</v>
      </c>
      <c r="V640" t="s">
        <v>833</v>
      </c>
      <c r="W640" t="s">
        <v>834</v>
      </c>
    </row>
    <row r="641" spans="1:23">
      <c r="A641">
        <v>640</v>
      </c>
      <c r="B641" t="s">
        <v>831</v>
      </c>
      <c r="C641" t="s">
        <v>831</v>
      </c>
      <c r="D641">
        <v>21</v>
      </c>
      <c r="E641" t="s">
        <v>846</v>
      </c>
      <c r="F641" t="s">
        <v>185</v>
      </c>
      <c r="G641" s="1" t="s">
        <v>633</v>
      </c>
      <c r="H641" t="s">
        <v>847</v>
      </c>
      <c r="I641" t="s">
        <v>633</v>
      </c>
      <c r="J641" t="s">
        <v>847</v>
      </c>
      <c r="K641">
        <v>1.04</v>
      </c>
      <c r="L641">
        <v>1.033797217</v>
      </c>
      <c r="M641" t="s">
        <v>26</v>
      </c>
      <c r="N641" t="s">
        <v>74</v>
      </c>
      <c r="O641" t="s">
        <v>29</v>
      </c>
      <c r="P641" t="s">
        <v>29</v>
      </c>
      <c r="Q641" t="s">
        <v>29</v>
      </c>
      <c r="R641" t="s">
        <v>29</v>
      </c>
      <c r="S641" t="s">
        <v>29</v>
      </c>
      <c r="T641" t="s">
        <v>29</v>
      </c>
      <c r="U641" t="s">
        <v>29</v>
      </c>
      <c r="V641" t="s">
        <v>833</v>
      </c>
      <c r="W641" t="s">
        <v>834</v>
      </c>
    </row>
    <row r="642" spans="1:23">
      <c r="A642">
        <v>641</v>
      </c>
      <c r="B642" t="s">
        <v>831</v>
      </c>
      <c r="C642" t="s">
        <v>831</v>
      </c>
      <c r="D642">
        <v>21</v>
      </c>
      <c r="E642" t="s">
        <v>846</v>
      </c>
      <c r="F642" t="s">
        <v>185</v>
      </c>
      <c r="G642" s="1" t="s">
        <v>633</v>
      </c>
      <c r="H642" t="s">
        <v>847</v>
      </c>
      <c r="I642" t="s">
        <v>633</v>
      </c>
      <c r="J642" t="s">
        <v>847</v>
      </c>
      <c r="K642">
        <v>0.09</v>
      </c>
      <c r="L642">
        <v>8.9463220999999996E-2</v>
      </c>
      <c r="M642" t="s">
        <v>26</v>
      </c>
      <c r="N642" t="s">
        <v>29</v>
      </c>
      <c r="O642" t="s">
        <v>29</v>
      </c>
      <c r="P642" t="s">
        <v>29</v>
      </c>
      <c r="Q642" t="s">
        <v>29</v>
      </c>
      <c r="R642" t="s">
        <v>29</v>
      </c>
      <c r="S642" t="s">
        <v>29</v>
      </c>
      <c r="T642" t="s">
        <v>29</v>
      </c>
      <c r="U642" t="s">
        <v>29</v>
      </c>
      <c r="V642" t="s">
        <v>833</v>
      </c>
      <c r="W642" t="s">
        <v>834</v>
      </c>
    </row>
    <row r="643" spans="1:23">
      <c r="A643">
        <v>642</v>
      </c>
      <c r="B643" t="s">
        <v>831</v>
      </c>
      <c r="C643" t="s">
        <v>831</v>
      </c>
      <c r="D643">
        <v>21</v>
      </c>
      <c r="E643" t="s">
        <v>848</v>
      </c>
      <c r="F643" t="s">
        <v>196</v>
      </c>
      <c r="G643" s="1" t="s">
        <v>849</v>
      </c>
      <c r="H643" t="s">
        <v>348</v>
      </c>
      <c r="I643" t="s">
        <v>928</v>
      </c>
      <c r="J643" t="s">
        <v>348</v>
      </c>
      <c r="K643">
        <v>2.89</v>
      </c>
      <c r="L643">
        <v>2.872763419</v>
      </c>
      <c r="M643" t="s">
        <v>26</v>
      </c>
      <c r="N643" t="s">
        <v>74</v>
      </c>
      <c r="O643" t="s">
        <v>29</v>
      </c>
      <c r="P643" t="s">
        <v>29</v>
      </c>
      <c r="Q643" t="s">
        <v>29</v>
      </c>
      <c r="R643" t="s">
        <v>29</v>
      </c>
      <c r="S643" t="s">
        <v>29</v>
      </c>
      <c r="T643" t="s">
        <v>29</v>
      </c>
      <c r="U643" t="s">
        <v>29</v>
      </c>
      <c r="V643" t="s">
        <v>833</v>
      </c>
      <c r="W643" t="s">
        <v>834</v>
      </c>
    </row>
    <row r="644" spans="1:23">
      <c r="A644">
        <v>643</v>
      </c>
      <c r="B644" t="s">
        <v>831</v>
      </c>
      <c r="C644" t="s">
        <v>831</v>
      </c>
      <c r="D644">
        <v>21</v>
      </c>
      <c r="E644" t="s">
        <v>848</v>
      </c>
      <c r="F644" t="s">
        <v>196</v>
      </c>
      <c r="G644" s="1" t="s">
        <v>849</v>
      </c>
      <c r="H644" t="s">
        <v>348</v>
      </c>
      <c r="I644" t="s">
        <v>928</v>
      </c>
      <c r="J644" t="s">
        <v>348</v>
      </c>
      <c r="K644">
        <v>0.05</v>
      </c>
      <c r="L644">
        <v>4.9701789000000003E-2</v>
      </c>
      <c r="M644" t="s">
        <v>26</v>
      </c>
      <c r="N644" t="s">
        <v>29</v>
      </c>
      <c r="O644" t="s">
        <v>29</v>
      </c>
      <c r="P644" t="s">
        <v>29</v>
      </c>
      <c r="Q644" t="s">
        <v>29</v>
      </c>
      <c r="R644" t="s">
        <v>29</v>
      </c>
      <c r="S644" t="s">
        <v>29</v>
      </c>
      <c r="T644" t="s">
        <v>29</v>
      </c>
      <c r="U644" t="s">
        <v>29</v>
      </c>
      <c r="V644" t="s">
        <v>833</v>
      </c>
      <c r="W644" t="s">
        <v>834</v>
      </c>
    </row>
    <row r="645" spans="1:23">
      <c r="A645">
        <v>644</v>
      </c>
      <c r="B645" t="s">
        <v>831</v>
      </c>
      <c r="C645" t="s">
        <v>831</v>
      </c>
      <c r="D645">
        <v>21</v>
      </c>
      <c r="E645" t="s">
        <v>850</v>
      </c>
      <c r="F645" t="s">
        <v>851</v>
      </c>
      <c r="G645" s="1" t="s">
        <v>852</v>
      </c>
      <c r="H645" t="s">
        <v>488</v>
      </c>
      <c r="I645" t="s">
        <v>852</v>
      </c>
      <c r="J645" t="s">
        <v>488</v>
      </c>
      <c r="K645">
        <v>0.23</v>
      </c>
      <c r="L645">
        <v>0.22862823099999999</v>
      </c>
      <c r="M645" t="s">
        <v>26</v>
      </c>
      <c r="N645" t="s">
        <v>219</v>
      </c>
      <c r="O645" t="s">
        <v>29</v>
      </c>
      <c r="P645" t="s">
        <v>29</v>
      </c>
      <c r="Q645" t="s">
        <v>29</v>
      </c>
      <c r="R645" t="s">
        <v>29</v>
      </c>
      <c r="S645" t="s">
        <v>29</v>
      </c>
      <c r="T645" t="s">
        <v>29</v>
      </c>
      <c r="U645" t="s">
        <v>29</v>
      </c>
      <c r="V645" t="s">
        <v>833</v>
      </c>
      <c r="W645" t="s">
        <v>834</v>
      </c>
    </row>
    <row r="646" spans="1:23">
      <c r="A646">
        <v>645</v>
      </c>
      <c r="B646" t="s">
        <v>831</v>
      </c>
      <c r="C646" t="s">
        <v>831</v>
      </c>
      <c r="D646">
        <v>21</v>
      </c>
      <c r="E646" t="s">
        <v>850</v>
      </c>
      <c r="F646" t="s">
        <v>851</v>
      </c>
      <c r="G646" s="1" t="s">
        <v>852</v>
      </c>
      <c r="H646" t="s">
        <v>488</v>
      </c>
      <c r="I646" t="s">
        <v>852</v>
      </c>
      <c r="J646" t="s">
        <v>488</v>
      </c>
      <c r="K646">
        <v>1.63</v>
      </c>
      <c r="L646">
        <v>1.6202783300000001</v>
      </c>
      <c r="M646" t="s">
        <v>26</v>
      </c>
      <c r="N646" t="s">
        <v>232</v>
      </c>
      <c r="O646" t="s">
        <v>29</v>
      </c>
      <c r="P646" t="s">
        <v>29</v>
      </c>
      <c r="Q646" t="s">
        <v>29</v>
      </c>
      <c r="R646" t="s">
        <v>29</v>
      </c>
      <c r="S646" t="s">
        <v>29</v>
      </c>
      <c r="T646" t="s">
        <v>29</v>
      </c>
      <c r="U646" t="s">
        <v>29</v>
      </c>
      <c r="V646" t="s">
        <v>833</v>
      </c>
      <c r="W646" t="s">
        <v>834</v>
      </c>
    </row>
    <row r="647" spans="1:23">
      <c r="A647">
        <v>646</v>
      </c>
      <c r="B647" t="s">
        <v>831</v>
      </c>
      <c r="C647" t="s">
        <v>831</v>
      </c>
      <c r="D647">
        <v>21</v>
      </c>
      <c r="E647" t="s">
        <v>850</v>
      </c>
      <c r="F647" t="s">
        <v>851</v>
      </c>
      <c r="G647" s="1" t="s">
        <v>852</v>
      </c>
      <c r="H647" t="s">
        <v>488</v>
      </c>
      <c r="I647" t="s">
        <v>852</v>
      </c>
      <c r="J647" t="s">
        <v>488</v>
      </c>
      <c r="K647">
        <v>1.0900000000000001</v>
      </c>
      <c r="L647">
        <v>1.083499006</v>
      </c>
      <c r="M647" t="s">
        <v>26</v>
      </c>
      <c r="N647" t="s">
        <v>27</v>
      </c>
      <c r="O647" t="s">
        <v>29</v>
      </c>
      <c r="P647" t="s">
        <v>29</v>
      </c>
      <c r="Q647" t="s">
        <v>29</v>
      </c>
      <c r="R647" t="s">
        <v>29</v>
      </c>
      <c r="S647" t="s">
        <v>29</v>
      </c>
      <c r="T647" t="s">
        <v>29</v>
      </c>
      <c r="U647" t="s">
        <v>29</v>
      </c>
      <c r="V647" t="s">
        <v>833</v>
      </c>
      <c r="W647" t="s">
        <v>834</v>
      </c>
    </row>
    <row r="648" spans="1:23">
      <c r="A648">
        <v>647</v>
      </c>
      <c r="B648" t="s">
        <v>831</v>
      </c>
      <c r="C648" t="s">
        <v>831</v>
      </c>
      <c r="D648">
        <v>21</v>
      </c>
      <c r="E648" t="s">
        <v>853</v>
      </c>
      <c r="F648" t="s">
        <v>611</v>
      </c>
      <c r="G648" s="1" t="s">
        <v>612</v>
      </c>
      <c r="H648" t="s">
        <v>854</v>
      </c>
      <c r="I648" t="s">
        <v>612</v>
      </c>
      <c r="J648" t="s">
        <v>8594</v>
      </c>
      <c r="K648">
        <v>1.1299999999999999</v>
      </c>
      <c r="L648">
        <v>1.1232604369999999</v>
      </c>
      <c r="M648" t="s">
        <v>26</v>
      </c>
      <c r="N648" t="s">
        <v>219</v>
      </c>
      <c r="O648" t="s">
        <v>29</v>
      </c>
      <c r="P648" t="s">
        <v>29</v>
      </c>
      <c r="Q648" t="s">
        <v>29</v>
      </c>
      <c r="R648" t="s">
        <v>29</v>
      </c>
      <c r="S648" t="s">
        <v>29</v>
      </c>
      <c r="T648" t="s">
        <v>29</v>
      </c>
      <c r="U648" t="s">
        <v>29</v>
      </c>
      <c r="V648" t="s">
        <v>833</v>
      </c>
      <c r="W648" t="s">
        <v>834</v>
      </c>
    </row>
    <row r="649" spans="1:23">
      <c r="A649">
        <v>648</v>
      </c>
      <c r="B649" t="s">
        <v>831</v>
      </c>
      <c r="C649" t="s">
        <v>831</v>
      </c>
      <c r="D649">
        <v>21</v>
      </c>
      <c r="E649" t="s">
        <v>853</v>
      </c>
      <c r="F649" t="s">
        <v>611</v>
      </c>
      <c r="G649" s="1" t="s">
        <v>612</v>
      </c>
      <c r="H649" t="s">
        <v>854</v>
      </c>
      <c r="I649" t="s">
        <v>612</v>
      </c>
      <c r="J649" t="s">
        <v>8594</v>
      </c>
      <c r="K649">
        <v>0.05</v>
      </c>
      <c r="L649">
        <v>4.9701789000000003E-2</v>
      </c>
      <c r="M649" t="s">
        <v>26</v>
      </c>
      <c r="N649" t="s">
        <v>232</v>
      </c>
      <c r="O649" t="s">
        <v>29</v>
      </c>
      <c r="P649" t="s">
        <v>29</v>
      </c>
      <c r="Q649" t="s">
        <v>29</v>
      </c>
      <c r="R649" t="s">
        <v>29</v>
      </c>
      <c r="S649" t="s">
        <v>29</v>
      </c>
      <c r="T649" t="s">
        <v>29</v>
      </c>
      <c r="U649" t="s">
        <v>29</v>
      </c>
      <c r="V649" t="s">
        <v>833</v>
      </c>
      <c r="W649" t="s">
        <v>834</v>
      </c>
    </row>
    <row r="650" spans="1:23">
      <c r="A650">
        <v>649</v>
      </c>
      <c r="B650" t="s">
        <v>831</v>
      </c>
      <c r="C650" t="s">
        <v>831</v>
      </c>
      <c r="D650">
        <v>21</v>
      </c>
      <c r="E650" t="s">
        <v>853</v>
      </c>
      <c r="F650" t="s">
        <v>611</v>
      </c>
      <c r="G650" s="1" t="s">
        <v>612</v>
      </c>
      <c r="H650" t="s">
        <v>854</v>
      </c>
      <c r="I650" t="s">
        <v>612</v>
      </c>
      <c r="J650" t="s">
        <v>8594</v>
      </c>
      <c r="K650">
        <v>0.45</v>
      </c>
      <c r="L650">
        <v>0.44731610300000002</v>
      </c>
      <c r="M650" t="s">
        <v>26</v>
      </c>
      <c r="N650" t="s">
        <v>27</v>
      </c>
      <c r="O650" t="s">
        <v>29</v>
      </c>
      <c r="P650" t="s">
        <v>29</v>
      </c>
      <c r="Q650" t="s">
        <v>29</v>
      </c>
      <c r="R650" t="s">
        <v>29</v>
      </c>
      <c r="S650" t="s">
        <v>29</v>
      </c>
      <c r="T650" t="s">
        <v>29</v>
      </c>
      <c r="U650" t="s">
        <v>29</v>
      </c>
      <c r="V650" t="s">
        <v>833</v>
      </c>
      <c r="W650" t="s">
        <v>834</v>
      </c>
    </row>
    <row r="651" spans="1:23">
      <c r="A651">
        <v>650</v>
      </c>
      <c r="B651" t="s">
        <v>831</v>
      </c>
      <c r="C651" t="s">
        <v>831</v>
      </c>
      <c r="D651">
        <v>21</v>
      </c>
      <c r="E651" t="s">
        <v>853</v>
      </c>
      <c r="F651" t="s">
        <v>611</v>
      </c>
      <c r="G651" s="1" t="s">
        <v>612</v>
      </c>
      <c r="H651" t="s">
        <v>854</v>
      </c>
      <c r="I651" t="s">
        <v>612</v>
      </c>
      <c r="J651" t="s">
        <v>8594</v>
      </c>
      <c r="K651">
        <v>0.14000000000000001</v>
      </c>
      <c r="L651">
        <v>0.13916501000000001</v>
      </c>
      <c r="M651" t="s">
        <v>26</v>
      </c>
      <c r="N651" t="s">
        <v>63</v>
      </c>
      <c r="O651" t="s">
        <v>29</v>
      </c>
      <c r="P651" t="s">
        <v>29</v>
      </c>
      <c r="Q651" t="s">
        <v>29</v>
      </c>
      <c r="R651" t="s">
        <v>29</v>
      </c>
      <c r="S651" t="s">
        <v>29</v>
      </c>
      <c r="T651" t="s">
        <v>29</v>
      </c>
      <c r="U651" t="s">
        <v>29</v>
      </c>
      <c r="V651" t="s">
        <v>833</v>
      </c>
      <c r="W651" t="s">
        <v>834</v>
      </c>
    </row>
    <row r="652" spans="1:23">
      <c r="A652">
        <v>651</v>
      </c>
      <c r="B652" t="s">
        <v>831</v>
      </c>
      <c r="C652" t="s">
        <v>831</v>
      </c>
      <c r="D652">
        <v>21</v>
      </c>
      <c r="E652" t="s">
        <v>855</v>
      </c>
      <c r="F652" t="s">
        <v>251</v>
      </c>
      <c r="G652" s="1" t="s">
        <v>856</v>
      </c>
      <c r="H652" t="s">
        <v>29</v>
      </c>
      <c r="I652" t="s">
        <v>856</v>
      </c>
      <c r="J652" t="s">
        <v>29</v>
      </c>
      <c r="K652">
        <v>1.0900000000000001</v>
      </c>
      <c r="L652">
        <v>1.083499006</v>
      </c>
      <c r="M652" t="s">
        <v>26</v>
      </c>
      <c r="N652" t="s">
        <v>53</v>
      </c>
      <c r="O652" t="s">
        <v>29</v>
      </c>
      <c r="P652" t="s">
        <v>29</v>
      </c>
      <c r="Q652" t="s">
        <v>29</v>
      </c>
      <c r="R652" t="s">
        <v>29</v>
      </c>
      <c r="S652" t="s">
        <v>29</v>
      </c>
      <c r="T652" t="s">
        <v>29</v>
      </c>
      <c r="U652" t="s">
        <v>29</v>
      </c>
      <c r="V652" t="s">
        <v>833</v>
      </c>
      <c r="W652" t="s">
        <v>834</v>
      </c>
    </row>
    <row r="653" spans="1:23">
      <c r="A653">
        <v>652</v>
      </c>
      <c r="B653" t="s">
        <v>831</v>
      </c>
      <c r="C653" t="s">
        <v>831</v>
      </c>
      <c r="D653">
        <v>21</v>
      </c>
      <c r="E653" t="s">
        <v>437</v>
      </c>
      <c r="F653" t="s">
        <v>438</v>
      </c>
      <c r="G653" s="1" t="s">
        <v>439</v>
      </c>
      <c r="H653" t="s">
        <v>440</v>
      </c>
      <c r="I653" t="s">
        <v>8498</v>
      </c>
      <c r="J653" t="s">
        <v>2147</v>
      </c>
      <c r="K653">
        <v>0.9</v>
      </c>
      <c r="L653">
        <v>0.89463220700000001</v>
      </c>
      <c r="M653" t="s">
        <v>26</v>
      </c>
      <c r="N653" t="s">
        <v>74</v>
      </c>
      <c r="O653" t="s">
        <v>29</v>
      </c>
      <c r="P653" t="s">
        <v>29</v>
      </c>
      <c r="Q653" t="s">
        <v>29</v>
      </c>
      <c r="R653" t="s">
        <v>29</v>
      </c>
      <c r="S653" t="s">
        <v>29</v>
      </c>
      <c r="T653" t="s">
        <v>29</v>
      </c>
      <c r="U653" t="s">
        <v>29</v>
      </c>
      <c r="V653" t="s">
        <v>833</v>
      </c>
      <c r="W653" t="s">
        <v>834</v>
      </c>
    </row>
    <row r="654" spans="1:23">
      <c r="A654">
        <v>653</v>
      </c>
      <c r="B654" t="s">
        <v>831</v>
      </c>
      <c r="C654" t="s">
        <v>831</v>
      </c>
      <c r="D654">
        <v>21</v>
      </c>
      <c r="E654" t="s">
        <v>857</v>
      </c>
      <c r="F654" t="s">
        <v>858</v>
      </c>
      <c r="G654" s="1" t="s">
        <v>859</v>
      </c>
      <c r="H654" t="s">
        <v>860</v>
      </c>
      <c r="I654" t="s">
        <v>859</v>
      </c>
      <c r="J654" t="s">
        <v>860</v>
      </c>
      <c r="K654">
        <v>0.36</v>
      </c>
      <c r="L654">
        <v>0.35785288300000001</v>
      </c>
      <c r="M654" t="s">
        <v>26</v>
      </c>
      <c r="N654" t="s">
        <v>232</v>
      </c>
      <c r="O654" t="s">
        <v>29</v>
      </c>
      <c r="P654" t="s">
        <v>29</v>
      </c>
      <c r="Q654" t="s">
        <v>29</v>
      </c>
      <c r="R654" t="s">
        <v>29</v>
      </c>
      <c r="S654" t="s">
        <v>29</v>
      </c>
      <c r="T654" t="s">
        <v>29</v>
      </c>
      <c r="U654" t="s">
        <v>29</v>
      </c>
      <c r="V654" t="s">
        <v>833</v>
      </c>
      <c r="W654" t="s">
        <v>834</v>
      </c>
    </row>
    <row r="655" spans="1:23">
      <c r="A655">
        <v>654</v>
      </c>
      <c r="B655" t="s">
        <v>831</v>
      </c>
      <c r="C655" t="s">
        <v>831</v>
      </c>
      <c r="D655">
        <v>21</v>
      </c>
      <c r="E655" t="s">
        <v>857</v>
      </c>
      <c r="F655" t="s">
        <v>858</v>
      </c>
      <c r="G655" s="1" t="s">
        <v>859</v>
      </c>
      <c r="H655" t="s">
        <v>860</v>
      </c>
      <c r="I655" t="s">
        <v>859</v>
      </c>
      <c r="J655" t="s">
        <v>860</v>
      </c>
      <c r="K655">
        <v>0.41</v>
      </c>
      <c r="L655">
        <v>0.40755467200000001</v>
      </c>
      <c r="M655" t="s">
        <v>26</v>
      </c>
      <c r="N655" t="s">
        <v>27</v>
      </c>
      <c r="O655" t="s">
        <v>29</v>
      </c>
      <c r="P655" t="s">
        <v>29</v>
      </c>
      <c r="Q655" t="s">
        <v>29</v>
      </c>
      <c r="R655" t="s">
        <v>29</v>
      </c>
      <c r="S655" t="s">
        <v>29</v>
      </c>
      <c r="T655" t="s">
        <v>29</v>
      </c>
      <c r="U655" t="s">
        <v>29</v>
      </c>
      <c r="V655" t="s">
        <v>833</v>
      </c>
      <c r="W655" t="s">
        <v>834</v>
      </c>
    </row>
    <row r="656" spans="1:23">
      <c r="A656">
        <v>655</v>
      </c>
      <c r="B656" t="s">
        <v>831</v>
      </c>
      <c r="C656" t="s">
        <v>831</v>
      </c>
      <c r="D656">
        <v>21</v>
      </c>
      <c r="E656" t="s">
        <v>857</v>
      </c>
      <c r="F656" t="s">
        <v>858</v>
      </c>
      <c r="G656" s="1" t="s">
        <v>859</v>
      </c>
      <c r="H656" t="s">
        <v>860</v>
      </c>
      <c r="I656" t="s">
        <v>859</v>
      </c>
      <c r="J656" t="s">
        <v>860</v>
      </c>
      <c r="K656">
        <v>0.09</v>
      </c>
      <c r="L656">
        <v>8.9463220999999996E-2</v>
      </c>
      <c r="M656" t="s">
        <v>26</v>
      </c>
      <c r="N656" t="s">
        <v>29</v>
      </c>
      <c r="O656" t="s">
        <v>29</v>
      </c>
      <c r="P656" t="s">
        <v>29</v>
      </c>
      <c r="Q656" t="s">
        <v>29</v>
      </c>
      <c r="R656" t="s">
        <v>29</v>
      </c>
      <c r="S656" t="s">
        <v>29</v>
      </c>
      <c r="T656" t="s">
        <v>29</v>
      </c>
      <c r="U656" t="s">
        <v>29</v>
      </c>
      <c r="V656" t="s">
        <v>833</v>
      </c>
      <c r="W656" t="s">
        <v>834</v>
      </c>
    </row>
    <row r="657" spans="1:23">
      <c r="A657">
        <v>656</v>
      </c>
      <c r="B657" t="s">
        <v>831</v>
      </c>
      <c r="C657" t="s">
        <v>831</v>
      </c>
      <c r="D657">
        <v>21</v>
      </c>
      <c r="E657" t="s">
        <v>861</v>
      </c>
      <c r="F657" t="s">
        <v>185</v>
      </c>
      <c r="G657" s="1" t="s">
        <v>186</v>
      </c>
      <c r="H657" t="s">
        <v>862</v>
      </c>
      <c r="I657" t="s">
        <v>186</v>
      </c>
      <c r="J657" t="s">
        <v>862</v>
      </c>
      <c r="K657">
        <v>0.68</v>
      </c>
      <c r="L657">
        <v>0.67594433399999998</v>
      </c>
      <c r="M657" t="s">
        <v>26</v>
      </c>
      <c r="N657" t="s">
        <v>74</v>
      </c>
      <c r="O657" t="s">
        <v>29</v>
      </c>
      <c r="P657" t="s">
        <v>29</v>
      </c>
      <c r="Q657" t="s">
        <v>29</v>
      </c>
      <c r="R657" t="s">
        <v>29</v>
      </c>
      <c r="S657" t="s">
        <v>29</v>
      </c>
      <c r="T657" t="s">
        <v>29</v>
      </c>
      <c r="U657" t="s">
        <v>29</v>
      </c>
      <c r="V657" t="s">
        <v>833</v>
      </c>
      <c r="W657" t="s">
        <v>834</v>
      </c>
    </row>
    <row r="658" spans="1:23">
      <c r="A658">
        <v>657</v>
      </c>
      <c r="B658" t="s">
        <v>831</v>
      </c>
      <c r="C658" t="s">
        <v>831</v>
      </c>
      <c r="D658">
        <v>21</v>
      </c>
      <c r="E658" t="s">
        <v>863</v>
      </c>
      <c r="F658" t="s">
        <v>468</v>
      </c>
      <c r="G658" s="1" t="s">
        <v>864</v>
      </c>
      <c r="H658" t="s">
        <v>865</v>
      </c>
      <c r="I658" t="s">
        <v>864</v>
      </c>
      <c r="J658" t="s">
        <v>865</v>
      </c>
      <c r="K658">
        <v>0.05</v>
      </c>
      <c r="L658">
        <v>4.9701789000000003E-2</v>
      </c>
      <c r="M658" t="s">
        <v>26</v>
      </c>
      <c r="N658" t="s">
        <v>219</v>
      </c>
      <c r="O658" t="s">
        <v>29</v>
      </c>
      <c r="P658" t="s">
        <v>29</v>
      </c>
      <c r="Q658" t="s">
        <v>29</v>
      </c>
      <c r="R658" t="s">
        <v>29</v>
      </c>
      <c r="S658" t="s">
        <v>29</v>
      </c>
      <c r="T658" t="s">
        <v>29</v>
      </c>
      <c r="U658" t="s">
        <v>29</v>
      </c>
      <c r="V658" t="s">
        <v>833</v>
      </c>
      <c r="W658" t="s">
        <v>834</v>
      </c>
    </row>
    <row r="659" spans="1:23">
      <c r="A659">
        <v>658</v>
      </c>
      <c r="B659" t="s">
        <v>831</v>
      </c>
      <c r="C659" t="s">
        <v>831</v>
      </c>
      <c r="D659">
        <v>21</v>
      </c>
      <c r="E659" t="s">
        <v>863</v>
      </c>
      <c r="F659" t="s">
        <v>468</v>
      </c>
      <c r="G659" s="1" t="s">
        <v>864</v>
      </c>
      <c r="H659" t="s">
        <v>865</v>
      </c>
      <c r="I659" t="s">
        <v>864</v>
      </c>
      <c r="J659" t="s">
        <v>865</v>
      </c>
      <c r="K659">
        <v>0.05</v>
      </c>
      <c r="L659">
        <v>4.9701789000000003E-2</v>
      </c>
      <c r="M659" t="s">
        <v>26</v>
      </c>
      <c r="N659" t="s">
        <v>232</v>
      </c>
      <c r="O659" t="s">
        <v>29</v>
      </c>
      <c r="P659" t="s">
        <v>29</v>
      </c>
      <c r="Q659" t="s">
        <v>29</v>
      </c>
      <c r="R659" t="s">
        <v>29</v>
      </c>
      <c r="S659" t="s">
        <v>29</v>
      </c>
      <c r="T659" t="s">
        <v>29</v>
      </c>
      <c r="U659" t="s">
        <v>29</v>
      </c>
      <c r="V659" t="s">
        <v>833</v>
      </c>
      <c r="W659" t="s">
        <v>834</v>
      </c>
    </row>
    <row r="660" spans="1:23">
      <c r="A660">
        <v>659</v>
      </c>
      <c r="B660" t="s">
        <v>831</v>
      </c>
      <c r="C660" t="s">
        <v>831</v>
      </c>
      <c r="D660">
        <v>21</v>
      </c>
      <c r="E660" t="s">
        <v>863</v>
      </c>
      <c r="F660" t="s">
        <v>468</v>
      </c>
      <c r="G660" s="1" t="s">
        <v>864</v>
      </c>
      <c r="H660" t="s">
        <v>865</v>
      </c>
      <c r="I660" t="s">
        <v>864</v>
      </c>
      <c r="J660" t="s">
        <v>865</v>
      </c>
      <c r="K660">
        <v>0.45</v>
      </c>
      <c r="L660">
        <v>0.44731610300000002</v>
      </c>
      <c r="M660" t="s">
        <v>26</v>
      </c>
      <c r="N660" t="s">
        <v>27</v>
      </c>
      <c r="O660" t="s">
        <v>29</v>
      </c>
      <c r="P660" t="s">
        <v>29</v>
      </c>
      <c r="Q660" t="s">
        <v>29</v>
      </c>
      <c r="R660" t="s">
        <v>29</v>
      </c>
      <c r="S660" t="s">
        <v>29</v>
      </c>
      <c r="T660" t="s">
        <v>29</v>
      </c>
      <c r="U660" t="s">
        <v>29</v>
      </c>
      <c r="V660" t="s">
        <v>833</v>
      </c>
      <c r="W660" t="s">
        <v>834</v>
      </c>
    </row>
    <row r="661" spans="1:23">
      <c r="A661">
        <v>660</v>
      </c>
      <c r="B661" t="s">
        <v>831</v>
      </c>
      <c r="C661" t="s">
        <v>831</v>
      </c>
      <c r="D661">
        <v>21</v>
      </c>
      <c r="E661" t="s">
        <v>866</v>
      </c>
      <c r="F661" t="s">
        <v>206</v>
      </c>
      <c r="G661" s="1" t="s">
        <v>495</v>
      </c>
      <c r="H661" t="s">
        <v>867</v>
      </c>
      <c r="I661" t="s">
        <v>495</v>
      </c>
      <c r="J661" t="s">
        <v>867</v>
      </c>
      <c r="K661">
        <v>0.23</v>
      </c>
      <c r="L661">
        <v>0.22862823099999999</v>
      </c>
      <c r="M661" t="s">
        <v>26</v>
      </c>
      <c r="N661" t="s">
        <v>219</v>
      </c>
      <c r="O661" t="s">
        <v>29</v>
      </c>
      <c r="P661" t="s">
        <v>29</v>
      </c>
      <c r="Q661" t="s">
        <v>29</v>
      </c>
      <c r="R661" t="s">
        <v>29</v>
      </c>
      <c r="S661" t="s">
        <v>29</v>
      </c>
      <c r="T661" t="s">
        <v>29</v>
      </c>
      <c r="U661" t="s">
        <v>29</v>
      </c>
      <c r="V661" t="s">
        <v>833</v>
      </c>
      <c r="W661" t="s">
        <v>834</v>
      </c>
    </row>
    <row r="662" spans="1:23">
      <c r="A662">
        <v>661</v>
      </c>
      <c r="B662" t="s">
        <v>831</v>
      </c>
      <c r="C662" t="s">
        <v>831</v>
      </c>
      <c r="D662">
        <v>21</v>
      </c>
      <c r="E662" t="s">
        <v>866</v>
      </c>
      <c r="F662" t="s">
        <v>206</v>
      </c>
      <c r="G662" s="1" t="s">
        <v>495</v>
      </c>
      <c r="H662" t="s">
        <v>867</v>
      </c>
      <c r="I662" t="s">
        <v>495</v>
      </c>
      <c r="J662" t="s">
        <v>867</v>
      </c>
      <c r="K662">
        <v>0.18</v>
      </c>
      <c r="L662">
        <v>0.17892644099999999</v>
      </c>
      <c r="M662" t="s">
        <v>26</v>
      </c>
      <c r="N662" t="s">
        <v>27</v>
      </c>
      <c r="O662" t="s">
        <v>29</v>
      </c>
      <c r="P662" t="s">
        <v>29</v>
      </c>
      <c r="Q662" t="s">
        <v>29</v>
      </c>
      <c r="R662" t="s">
        <v>29</v>
      </c>
      <c r="S662" t="s">
        <v>29</v>
      </c>
      <c r="T662" t="s">
        <v>29</v>
      </c>
      <c r="U662" t="s">
        <v>29</v>
      </c>
      <c r="V662" t="s">
        <v>833</v>
      </c>
      <c r="W662" t="s">
        <v>834</v>
      </c>
    </row>
    <row r="663" spans="1:23">
      <c r="A663">
        <v>662</v>
      </c>
      <c r="B663" t="s">
        <v>831</v>
      </c>
      <c r="C663" t="s">
        <v>831</v>
      </c>
      <c r="D663">
        <v>21</v>
      </c>
      <c r="E663" t="s">
        <v>868</v>
      </c>
      <c r="F663" t="s">
        <v>196</v>
      </c>
      <c r="G663" s="1" t="s">
        <v>869</v>
      </c>
      <c r="H663" t="s">
        <v>870</v>
      </c>
      <c r="I663" t="s">
        <v>8524</v>
      </c>
      <c r="J663" t="s">
        <v>870</v>
      </c>
      <c r="K663">
        <v>0.23</v>
      </c>
      <c r="L663">
        <v>0.22862823099999999</v>
      </c>
      <c r="M663" t="s">
        <v>26</v>
      </c>
      <c r="N663" t="s">
        <v>74</v>
      </c>
      <c r="O663" t="s">
        <v>29</v>
      </c>
      <c r="P663" t="s">
        <v>29</v>
      </c>
      <c r="Q663" t="s">
        <v>29</v>
      </c>
      <c r="R663" t="s">
        <v>29</v>
      </c>
      <c r="S663" t="s">
        <v>29</v>
      </c>
      <c r="T663" t="s">
        <v>29</v>
      </c>
      <c r="U663" t="s">
        <v>29</v>
      </c>
      <c r="V663" t="s">
        <v>833</v>
      </c>
      <c r="W663" t="s">
        <v>834</v>
      </c>
    </row>
    <row r="664" spans="1:23">
      <c r="A664">
        <v>663</v>
      </c>
      <c r="B664" t="s">
        <v>831</v>
      </c>
      <c r="C664" t="s">
        <v>831</v>
      </c>
      <c r="D664">
        <v>21</v>
      </c>
      <c r="E664" t="s">
        <v>868</v>
      </c>
      <c r="F664" t="s">
        <v>196</v>
      </c>
      <c r="G664" s="1" t="s">
        <v>869</v>
      </c>
      <c r="H664" t="s">
        <v>870</v>
      </c>
      <c r="I664" t="s">
        <v>8524</v>
      </c>
      <c r="J664" t="s">
        <v>870</v>
      </c>
      <c r="K664">
        <v>0.09</v>
      </c>
      <c r="L664">
        <v>8.9463220999999996E-2</v>
      </c>
      <c r="M664" t="s">
        <v>26</v>
      </c>
      <c r="N664" t="s">
        <v>29</v>
      </c>
      <c r="O664" t="s">
        <v>29</v>
      </c>
      <c r="P664" t="s">
        <v>29</v>
      </c>
      <c r="Q664" t="s">
        <v>29</v>
      </c>
      <c r="R664" t="s">
        <v>29</v>
      </c>
      <c r="S664" t="s">
        <v>29</v>
      </c>
      <c r="T664" t="s">
        <v>29</v>
      </c>
      <c r="U664" t="s">
        <v>29</v>
      </c>
      <c r="V664" t="s">
        <v>833</v>
      </c>
      <c r="W664" t="s">
        <v>834</v>
      </c>
    </row>
    <row r="665" spans="1:23">
      <c r="A665">
        <v>664</v>
      </c>
      <c r="B665" t="s">
        <v>831</v>
      </c>
      <c r="C665" t="s">
        <v>831</v>
      </c>
      <c r="D665">
        <v>21</v>
      </c>
      <c r="E665" t="s">
        <v>871</v>
      </c>
      <c r="F665" t="s">
        <v>185</v>
      </c>
      <c r="G665" s="1" t="s">
        <v>186</v>
      </c>
      <c r="H665" t="s">
        <v>867</v>
      </c>
      <c r="I665" t="s">
        <v>186</v>
      </c>
      <c r="J665" t="s">
        <v>867</v>
      </c>
      <c r="K665">
        <v>0.09</v>
      </c>
      <c r="L665">
        <v>8.9463220999999996E-2</v>
      </c>
      <c r="M665" t="s">
        <v>26</v>
      </c>
      <c r="N665" t="s">
        <v>219</v>
      </c>
      <c r="O665" t="s">
        <v>29</v>
      </c>
      <c r="P665" t="s">
        <v>29</v>
      </c>
      <c r="Q665" t="s">
        <v>29</v>
      </c>
      <c r="R665" t="s">
        <v>29</v>
      </c>
      <c r="S665" t="s">
        <v>29</v>
      </c>
      <c r="T665" t="s">
        <v>29</v>
      </c>
      <c r="U665" t="s">
        <v>29</v>
      </c>
      <c r="V665" t="s">
        <v>833</v>
      </c>
      <c r="W665" t="s">
        <v>834</v>
      </c>
    </row>
    <row r="666" spans="1:23">
      <c r="A666">
        <v>665</v>
      </c>
      <c r="B666" t="s">
        <v>831</v>
      </c>
      <c r="C666" t="s">
        <v>831</v>
      </c>
      <c r="D666">
        <v>21</v>
      </c>
      <c r="E666" t="s">
        <v>871</v>
      </c>
      <c r="F666" t="s">
        <v>185</v>
      </c>
      <c r="G666" s="1" t="s">
        <v>186</v>
      </c>
      <c r="H666" t="s">
        <v>867</v>
      </c>
      <c r="I666" t="s">
        <v>186</v>
      </c>
      <c r="J666" t="s">
        <v>867</v>
      </c>
      <c r="K666">
        <v>0.23</v>
      </c>
      <c r="L666">
        <v>0.22862823099999999</v>
      </c>
      <c r="M666" t="s">
        <v>26</v>
      </c>
      <c r="N666" t="s">
        <v>27</v>
      </c>
      <c r="O666" t="s">
        <v>29</v>
      </c>
      <c r="P666" t="s">
        <v>29</v>
      </c>
      <c r="Q666" t="s">
        <v>29</v>
      </c>
      <c r="R666" t="s">
        <v>29</v>
      </c>
      <c r="S666" t="s">
        <v>29</v>
      </c>
      <c r="T666" t="s">
        <v>29</v>
      </c>
      <c r="U666" t="s">
        <v>29</v>
      </c>
      <c r="V666" t="s">
        <v>833</v>
      </c>
      <c r="W666" t="s">
        <v>834</v>
      </c>
    </row>
    <row r="667" spans="1:23">
      <c r="A667">
        <v>666</v>
      </c>
      <c r="B667" t="s">
        <v>831</v>
      </c>
      <c r="C667" t="s">
        <v>831</v>
      </c>
      <c r="D667">
        <v>21</v>
      </c>
      <c r="E667" t="s">
        <v>451</v>
      </c>
      <c r="F667" t="s">
        <v>312</v>
      </c>
      <c r="G667" s="1" t="s">
        <v>452</v>
      </c>
      <c r="H667" t="s">
        <v>453</v>
      </c>
      <c r="I667" t="s">
        <v>452</v>
      </c>
      <c r="J667" t="s">
        <v>453</v>
      </c>
      <c r="K667">
        <v>0.18</v>
      </c>
      <c r="L667">
        <v>0.17892644099999999</v>
      </c>
      <c r="M667" t="s">
        <v>26</v>
      </c>
      <c r="N667" t="s">
        <v>219</v>
      </c>
      <c r="O667" t="s">
        <v>29</v>
      </c>
      <c r="P667" t="s">
        <v>29</v>
      </c>
      <c r="Q667" t="s">
        <v>29</v>
      </c>
      <c r="R667" t="s">
        <v>29</v>
      </c>
      <c r="S667" t="s">
        <v>29</v>
      </c>
      <c r="T667" t="s">
        <v>29</v>
      </c>
      <c r="U667" t="s">
        <v>29</v>
      </c>
      <c r="V667" t="s">
        <v>833</v>
      </c>
      <c r="W667" t="s">
        <v>834</v>
      </c>
    </row>
    <row r="668" spans="1:23">
      <c r="A668">
        <v>667</v>
      </c>
      <c r="B668" t="s">
        <v>831</v>
      </c>
      <c r="C668" t="s">
        <v>831</v>
      </c>
      <c r="D668">
        <v>21</v>
      </c>
      <c r="E668" t="s">
        <v>451</v>
      </c>
      <c r="F668" t="s">
        <v>312</v>
      </c>
      <c r="G668" s="1" t="s">
        <v>452</v>
      </c>
      <c r="H668" t="s">
        <v>453</v>
      </c>
      <c r="I668" t="s">
        <v>452</v>
      </c>
      <c r="J668" t="s">
        <v>453</v>
      </c>
      <c r="K668">
        <v>0.09</v>
      </c>
      <c r="L668">
        <v>8.9463220999999996E-2</v>
      </c>
      <c r="M668" t="s">
        <v>26</v>
      </c>
      <c r="N668" t="s">
        <v>29</v>
      </c>
      <c r="O668" t="s">
        <v>29</v>
      </c>
      <c r="P668" t="s">
        <v>29</v>
      </c>
      <c r="Q668" t="s">
        <v>29</v>
      </c>
      <c r="R668" t="s">
        <v>29</v>
      </c>
      <c r="S668" t="s">
        <v>29</v>
      </c>
      <c r="T668" t="s">
        <v>29</v>
      </c>
      <c r="U668" t="s">
        <v>29</v>
      </c>
      <c r="V668" t="s">
        <v>833</v>
      </c>
      <c r="W668" t="s">
        <v>834</v>
      </c>
    </row>
    <row r="669" spans="1:23">
      <c r="A669">
        <v>668</v>
      </c>
      <c r="B669" t="s">
        <v>831</v>
      </c>
      <c r="C669" t="s">
        <v>831</v>
      </c>
      <c r="D669">
        <v>21</v>
      </c>
      <c r="E669" t="s">
        <v>872</v>
      </c>
      <c r="F669" t="s">
        <v>438</v>
      </c>
      <c r="G669" s="1" t="s">
        <v>873</v>
      </c>
      <c r="H669" t="s">
        <v>874</v>
      </c>
      <c r="I669" t="s">
        <v>873</v>
      </c>
      <c r="J669" t="s">
        <v>874</v>
      </c>
      <c r="K669">
        <v>0.14000000000000001</v>
      </c>
      <c r="L669">
        <v>0.13916501000000001</v>
      </c>
      <c r="M669" t="s">
        <v>26</v>
      </c>
      <c r="N669" t="s">
        <v>219</v>
      </c>
      <c r="O669" t="s">
        <v>29</v>
      </c>
      <c r="P669" t="s">
        <v>29</v>
      </c>
      <c r="Q669" t="s">
        <v>29</v>
      </c>
      <c r="R669" t="s">
        <v>29</v>
      </c>
      <c r="S669" t="s">
        <v>29</v>
      </c>
      <c r="T669" t="s">
        <v>29</v>
      </c>
      <c r="U669" t="s">
        <v>29</v>
      </c>
      <c r="V669" t="s">
        <v>833</v>
      </c>
      <c r="W669" t="s">
        <v>834</v>
      </c>
    </row>
    <row r="670" spans="1:23">
      <c r="A670">
        <v>669</v>
      </c>
      <c r="B670" t="s">
        <v>831</v>
      </c>
      <c r="C670" t="s">
        <v>831</v>
      </c>
      <c r="D670">
        <v>21</v>
      </c>
      <c r="E670" t="s">
        <v>872</v>
      </c>
      <c r="F670" t="s">
        <v>438</v>
      </c>
      <c r="G670" s="1" t="s">
        <v>873</v>
      </c>
      <c r="H670" t="s">
        <v>874</v>
      </c>
      <c r="I670" t="s">
        <v>873</v>
      </c>
      <c r="J670" t="s">
        <v>874</v>
      </c>
      <c r="K670">
        <v>0.05</v>
      </c>
      <c r="L670">
        <v>4.9701789000000003E-2</v>
      </c>
      <c r="M670" t="s">
        <v>26</v>
      </c>
      <c r="N670" t="s">
        <v>29</v>
      </c>
      <c r="O670" t="s">
        <v>29</v>
      </c>
      <c r="P670" t="s">
        <v>29</v>
      </c>
      <c r="Q670" t="s">
        <v>29</v>
      </c>
      <c r="R670" t="s">
        <v>29</v>
      </c>
      <c r="S670" t="s">
        <v>29</v>
      </c>
      <c r="T670" t="s">
        <v>29</v>
      </c>
      <c r="U670" t="s">
        <v>29</v>
      </c>
      <c r="V670" t="s">
        <v>833</v>
      </c>
      <c r="W670" t="s">
        <v>834</v>
      </c>
    </row>
    <row r="671" spans="1:23">
      <c r="A671">
        <v>670</v>
      </c>
      <c r="B671" t="s">
        <v>831</v>
      </c>
      <c r="C671" t="s">
        <v>831</v>
      </c>
      <c r="D671">
        <v>21</v>
      </c>
      <c r="E671" t="s">
        <v>875</v>
      </c>
      <c r="F671" t="s">
        <v>185</v>
      </c>
      <c r="G671" s="1" t="s">
        <v>186</v>
      </c>
      <c r="H671" t="s">
        <v>876</v>
      </c>
      <c r="I671" t="s">
        <v>186</v>
      </c>
      <c r="J671" t="s">
        <v>876</v>
      </c>
      <c r="K671">
        <v>0.05</v>
      </c>
      <c r="L671">
        <v>4.9701789000000003E-2</v>
      </c>
      <c r="M671" t="s">
        <v>26</v>
      </c>
      <c r="N671" t="s">
        <v>27</v>
      </c>
      <c r="O671" t="s">
        <v>29</v>
      </c>
      <c r="P671" t="s">
        <v>29</v>
      </c>
      <c r="Q671" t="s">
        <v>29</v>
      </c>
      <c r="R671" t="s">
        <v>29</v>
      </c>
      <c r="S671" t="s">
        <v>29</v>
      </c>
      <c r="T671" t="s">
        <v>29</v>
      </c>
      <c r="U671" t="s">
        <v>29</v>
      </c>
      <c r="V671" t="s">
        <v>833</v>
      </c>
      <c r="W671" t="s">
        <v>834</v>
      </c>
    </row>
    <row r="672" spans="1:23">
      <c r="A672">
        <v>671</v>
      </c>
      <c r="B672" t="s">
        <v>831</v>
      </c>
      <c r="C672" t="s">
        <v>831</v>
      </c>
      <c r="D672">
        <v>21</v>
      </c>
      <c r="E672" t="s">
        <v>875</v>
      </c>
      <c r="F672" t="s">
        <v>185</v>
      </c>
      <c r="G672" s="1" t="s">
        <v>186</v>
      </c>
      <c r="H672" t="s">
        <v>876</v>
      </c>
      <c r="I672" t="s">
        <v>186</v>
      </c>
      <c r="J672" t="s">
        <v>876</v>
      </c>
      <c r="K672">
        <v>0.14000000000000001</v>
      </c>
      <c r="L672">
        <v>0.13916501000000001</v>
      </c>
      <c r="M672" t="s">
        <v>26</v>
      </c>
      <c r="N672" t="s">
        <v>74</v>
      </c>
      <c r="O672" t="s">
        <v>29</v>
      </c>
      <c r="P672" t="s">
        <v>29</v>
      </c>
      <c r="Q672" t="s">
        <v>29</v>
      </c>
      <c r="R672" t="s">
        <v>29</v>
      </c>
      <c r="S672" t="s">
        <v>29</v>
      </c>
      <c r="T672" t="s">
        <v>29</v>
      </c>
      <c r="U672" t="s">
        <v>29</v>
      </c>
      <c r="V672" t="s">
        <v>833</v>
      </c>
      <c r="W672" t="s">
        <v>834</v>
      </c>
    </row>
    <row r="673" spans="1:23">
      <c r="A673">
        <v>672</v>
      </c>
      <c r="B673" t="s">
        <v>831</v>
      </c>
      <c r="C673" t="s">
        <v>831</v>
      </c>
      <c r="D673">
        <v>21</v>
      </c>
      <c r="E673" t="s">
        <v>877</v>
      </c>
      <c r="F673" t="s">
        <v>591</v>
      </c>
      <c r="G673" s="1" t="s">
        <v>878</v>
      </c>
      <c r="H673" t="s">
        <v>879</v>
      </c>
      <c r="I673" t="s">
        <v>878</v>
      </c>
      <c r="J673" t="s">
        <v>879</v>
      </c>
      <c r="K673">
        <v>0.09</v>
      </c>
      <c r="L673">
        <v>8.9463220999999996E-2</v>
      </c>
      <c r="M673" t="s">
        <v>26</v>
      </c>
      <c r="N673" t="s">
        <v>232</v>
      </c>
      <c r="O673" t="s">
        <v>29</v>
      </c>
      <c r="P673" t="s">
        <v>29</v>
      </c>
      <c r="Q673" t="s">
        <v>29</v>
      </c>
      <c r="R673" t="s">
        <v>29</v>
      </c>
      <c r="S673" t="s">
        <v>29</v>
      </c>
      <c r="T673" t="s">
        <v>29</v>
      </c>
      <c r="U673" t="s">
        <v>29</v>
      </c>
      <c r="V673" t="s">
        <v>833</v>
      </c>
      <c r="W673" t="s">
        <v>834</v>
      </c>
    </row>
    <row r="674" spans="1:23">
      <c r="A674">
        <v>673</v>
      </c>
      <c r="B674" t="s">
        <v>831</v>
      </c>
      <c r="C674" t="s">
        <v>831</v>
      </c>
      <c r="D674">
        <v>21</v>
      </c>
      <c r="E674" t="s">
        <v>877</v>
      </c>
      <c r="F674" t="s">
        <v>591</v>
      </c>
      <c r="G674" s="1" t="s">
        <v>878</v>
      </c>
      <c r="H674" t="s">
        <v>879</v>
      </c>
      <c r="I674" t="s">
        <v>878</v>
      </c>
      <c r="J674" t="s">
        <v>879</v>
      </c>
      <c r="K674">
        <v>0.05</v>
      </c>
      <c r="L674">
        <v>4.9701789000000003E-2</v>
      </c>
      <c r="M674" t="s">
        <v>26</v>
      </c>
      <c r="N674" t="s">
        <v>27</v>
      </c>
      <c r="O674" t="s">
        <v>29</v>
      </c>
      <c r="P674" t="s">
        <v>29</v>
      </c>
      <c r="Q674" t="s">
        <v>29</v>
      </c>
      <c r="R674" t="s">
        <v>29</v>
      </c>
      <c r="S674" t="s">
        <v>29</v>
      </c>
      <c r="T674" t="s">
        <v>29</v>
      </c>
      <c r="U674" t="s">
        <v>29</v>
      </c>
      <c r="V674" t="s">
        <v>833</v>
      </c>
      <c r="W674" t="s">
        <v>834</v>
      </c>
    </row>
    <row r="675" spans="1:23">
      <c r="A675">
        <v>674</v>
      </c>
      <c r="B675" t="s">
        <v>831</v>
      </c>
      <c r="C675" t="s">
        <v>831</v>
      </c>
      <c r="D675">
        <v>21</v>
      </c>
      <c r="E675" t="s">
        <v>880</v>
      </c>
      <c r="F675" t="s">
        <v>731</v>
      </c>
      <c r="G675" s="1" t="s">
        <v>845</v>
      </c>
      <c r="H675" t="s">
        <v>881</v>
      </c>
      <c r="I675" t="s">
        <v>845</v>
      </c>
      <c r="J675" t="s">
        <v>881</v>
      </c>
      <c r="K675">
        <v>0.05</v>
      </c>
      <c r="L675">
        <v>4.9701789000000003E-2</v>
      </c>
      <c r="M675" t="s">
        <v>26</v>
      </c>
      <c r="N675" t="s">
        <v>232</v>
      </c>
      <c r="O675" t="s">
        <v>29</v>
      </c>
      <c r="P675" t="s">
        <v>29</v>
      </c>
      <c r="Q675" t="s">
        <v>29</v>
      </c>
      <c r="R675" t="s">
        <v>29</v>
      </c>
      <c r="S675" t="s">
        <v>29</v>
      </c>
      <c r="T675" t="s">
        <v>29</v>
      </c>
      <c r="U675" t="s">
        <v>29</v>
      </c>
      <c r="V675" t="s">
        <v>833</v>
      </c>
      <c r="W675" t="s">
        <v>834</v>
      </c>
    </row>
    <row r="676" spans="1:23">
      <c r="A676">
        <v>675</v>
      </c>
      <c r="B676" t="s">
        <v>831</v>
      </c>
      <c r="C676" t="s">
        <v>831</v>
      </c>
      <c r="D676">
        <v>21</v>
      </c>
      <c r="E676" t="s">
        <v>761</v>
      </c>
      <c r="F676" t="s">
        <v>344</v>
      </c>
      <c r="G676" s="1" t="s">
        <v>762</v>
      </c>
      <c r="H676" t="s">
        <v>763</v>
      </c>
      <c r="I676" t="s">
        <v>762</v>
      </c>
      <c r="J676" t="s">
        <v>763</v>
      </c>
      <c r="K676">
        <v>0.05</v>
      </c>
      <c r="L676">
        <v>4.9701789000000003E-2</v>
      </c>
      <c r="M676" t="s">
        <v>26</v>
      </c>
      <c r="N676" t="s">
        <v>29</v>
      </c>
      <c r="O676" t="s">
        <v>29</v>
      </c>
      <c r="P676" t="s">
        <v>29</v>
      </c>
      <c r="Q676" t="s">
        <v>29</v>
      </c>
      <c r="R676" t="s">
        <v>29</v>
      </c>
      <c r="S676" t="s">
        <v>29</v>
      </c>
      <c r="T676" t="s">
        <v>29</v>
      </c>
      <c r="U676" t="s">
        <v>29</v>
      </c>
      <c r="V676" t="s">
        <v>833</v>
      </c>
      <c r="W676" t="s">
        <v>834</v>
      </c>
    </row>
    <row r="677" spans="1:23">
      <c r="A677">
        <v>676</v>
      </c>
      <c r="B677" t="s">
        <v>831</v>
      </c>
      <c r="C677" t="s">
        <v>831</v>
      </c>
      <c r="D677">
        <v>21</v>
      </c>
      <c r="E677" t="s">
        <v>882</v>
      </c>
      <c r="F677" t="s">
        <v>289</v>
      </c>
      <c r="G677" s="1" t="s">
        <v>898</v>
      </c>
      <c r="H677" t="s">
        <v>883</v>
      </c>
      <c r="I677" t="s">
        <v>898</v>
      </c>
      <c r="J677" t="s">
        <v>883</v>
      </c>
      <c r="K677">
        <v>0.05</v>
      </c>
      <c r="L677">
        <v>4.9701789000000003E-2</v>
      </c>
      <c r="M677" t="s">
        <v>26</v>
      </c>
      <c r="N677" t="s">
        <v>53</v>
      </c>
      <c r="O677" t="s">
        <v>29</v>
      </c>
      <c r="P677" t="s">
        <v>29</v>
      </c>
      <c r="Q677" t="s">
        <v>29</v>
      </c>
      <c r="R677" t="s">
        <v>29</v>
      </c>
      <c r="S677" t="s">
        <v>29</v>
      </c>
      <c r="T677" t="s">
        <v>29</v>
      </c>
      <c r="U677" t="s">
        <v>29</v>
      </c>
      <c r="V677" t="s">
        <v>833</v>
      </c>
      <c r="W677" t="s">
        <v>834</v>
      </c>
    </row>
    <row r="678" spans="1:23">
      <c r="A678">
        <v>677</v>
      </c>
      <c r="B678" t="s">
        <v>831</v>
      </c>
      <c r="C678" t="s">
        <v>831</v>
      </c>
      <c r="D678">
        <v>21</v>
      </c>
      <c r="E678" t="s">
        <v>884</v>
      </c>
      <c r="F678" t="s">
        <v>516</v>
      </c>
      <c r="G678" s="1" t="s">
        <v>885</v>
      </c>
      <c r="H678" t="s">
        <v>450</v>
      </c>
      <c r="I678" t="s">
        <v>885</v>
      </c>
      <c r="J678" t="s">
        <v>450</v>
      </c>
      <c r="K678">
        <v>0.05</v>
      </c>
      <c r="L678">
        <v>4.9701789000000003E-2</v>
      </c>
      <c r="M678" t="s">
        <v>26</v>
      </c>
      <c r="N678" t="s">
        <v>219</v>
      </c>
      <c r="O678" t="s">
        <v>29</v>
      </c>
      <c r="P678" t="s">
        <v>29</v>
      </c>
      <c r="Q678" t="s">
        <v>29</v>
      </c>
      <c r="R678" t="s">
        <v>29</v>
      </c>
      <c r="S678" t="s">
        <v>29</v>
      </c>
      <c r="T678" t="s">
        <v>29</v>
      </c>
      <c r="U678" t="s">
        <v>29</v>
      </c>
      <c r="V678" t="s">
        <v>833</v>
      </c>
      <c r="W678" t="s">
        <v>834</v>
      </c>
    </row>
    <row r="679" spans="1:23">
      <c r="A679">
        <v>678</v>
      </c>
      <c r="B679" t="s">
        <v>831</v>
      </c>
      <c r="C679" t="s">
        <v>831</v>
      </c>
      <c r="D679">
        <v>21</v>
      </c>
      <c r="E679" t="s">
        <v>886</v>
      </c>
      <c r="F679" t="s">
        <v>508</v>
      </c>
      <c r="G679" s="1" t="s">
        <v>509</v>
      </c>
      <c r="H679" t="s">
        <v>887</v>
      </c>
      <c r="I679" t="s">
        <v>509</v>
      </c>
      <c r="J679" t="s">
        <v>887</v>
      </c>
      <c r="K679">
        <v>0.05</v>
      </c>
      <c r="L679">
        <v>4.9701789000000003E-2</v>
      </c>
      <c r="M679" t="s">
        <v>26</v>
      </c>
      <c r="N679" t="s">
        <v>219</v>
      </c>
      <c r="O679" t="s">
        <v>29</v>
      </c>
      <c r="P679" t="s">
        <v>29</v>
      </c>
      <c r="Q679" t="s">
        <v>29</v>
      </c>
      <c r="R679" t="s">
        <v>29</v>
      </c>
      <c r="S679" t="s">
        <v>29</v>
      </c>
      <c r="T679" t="s">
        <v>29</v>
      </c>
      <c r="U679" t="s">
        <v>29</v>
      </c>
      <c r="V679" t="s">
        <v>833</v>
      </c>
      <c r="W679" t="s">
        <v>834</v>
      </c>
    </row>
    <row r="680" spans="1:23">
      <c r="A680">
        <v>679</v>
      </c>
      <c r="B680" t="s">
        <v>831</v>
      </c>
      <c r="C680" t="s">
        <v>831</v>
      </c>
      <c r="D680">
        <v>21</v>
      </c>
      <c r="E680" t="s">
        <v>888</v>
      </c>
      <c r="F680" t="s">
        <v>185</v>
      </c>
      <c r="G680" s="1" t="s">
        <v>186</v>
      </c>
      <c r="H680" t="s">
        <v>29</v>
      </c>
      <c r="I680" t="s">
        <v>186</v>
      </c>
      <c r="J680" t="s">
        <v>29</v>
      </c>
      <c r="K680">
        <v>0.18</v>
      </c>
      <c r="L680">
        <v>0.17892644099999999</v>
      </c>
      <c r="M680" t="s">
        <v>26</v>
      </c>
      <c r="N680" t="s">
        <v>219</v>
      </c>
      <c r="O680" t="s">
        <v>29</v>
      </c>
      <c r="P680" t="s">
        <v>29</v>
      </c>
      <c r="Q680" t="s">
        <v>29</v>
      </c>
      <c r="R680" t="s">
        <v>29</v>
      </c>
      <c r="S680" t="s">
        <v>29</v>
      </c>
      <c r="T680" t="s">
        <v>29</v>
      </c>
      <c r="U680" t="s">
        <v>29</v>
      </c>
      <c r="V680" t="s">
        <v>833</v>
      </c>
      <c r="W680" t="s">
        <v>834</v>
      </c>
    </row>
    <row r="681" spans="1:23">
      <c r="A681">
        <v>680</v>
      </c>
      <c r="B681" t="s">
        <v>831</v>
      </c>
      <c r="C681" t="s">
        <v>831</v>
      </c>
      <c r="D681">
        <v>21</v>
      </c>
      <c r="E681" t="s">
        <v>888</v>
      </c>
      <c r="F681" t="s">
        <v>185</v>
      </c>
      <c r="G681" s="1" t="s">
        <v>186</v>
      </c>
      <c r="H681" t="s">
        <v>29</v>
      </c>
      <c r="I681" t="s">
        <v>186</v>
      </c>
      <c r="J681" t="s">
        <v>29</v>
      </c>
      <c r="K681">
        <v>0.09</v>
      </c>
      <c r="L681">
        <v>8.9463220999999996E-2</v>
      </c>
      <c r="M681" t="s">
        <v>26</v>
      </c>
      <c r="N681" t="s">
        <v>27</v>
      </c>
      <c r="O681" t="s">
        <v>29</v>
      </c>
      <c r="P681" t="s">
        <v>29</v>
      </c>
      <c r="Q681" t="s">
        <v>29</v>
      </c>
      <c r="R681" t="s">
        <v>29</v>
      </c>
      <c r="S681" t="s">
        <v>29</v>
      </c>
      <c r="T681" t="s">
        <v>29</v>
      </c>
      <c r="U681" t="s">
        <v>29</v>
      </c>
      <c r="V681" t="s">
        <v>833</v>
      </c>
      <c r="W681" t="s">
        <v>834</v>
      </c>
    </row>
    <row r="682" spans="1:23">
      <c r="A682">
        <v>681</v>
      </c>
      <c r="B682" t="s">
        <v>831</v>
      </c>
      <c r="C682" t="s">
        <v>831</v>
      </c>
      <c r="D682">
        <v>21</v>
      </c>
      <c r="E682" t="s">
        <v>888</v>
      </c>
      <c r="F682" t="s">
        <v>185</v>
      </c>
      <c r="G682" s="1" t="s">
        <v>186</v>
      </c>
      <c r="H682" t="s">
        <v>29</v>
      </c>
      <c r="I682" t="s">
        <v>186</v>
      </c>
      <c r="J682" t="s">
        <v>29</v>
      </c>
      <c r="K682">
        <v>0.18</v>
      </c>
      <c r="L682">
        <v>0.17892644099999999</v>
      </c>
      <c r="M682" t="s">
        <v>26</v>
      </c>
      <c r="N682" t="s">
        <v>74</v>
      </c>
      <c r="O682" t="s">
        <v>29</v>
      </c>
      <c r="P682" t="s">
        <v>29</v>
      </c>
      <c r="Q682" t="s">
        <v>29</v>
      </c>
      <c r="R682" t="s">
        <v>29</v>
      </c>
      <c r="S682" t="s">
        <v>29</v>
      </c>
      <c r="T682" t="s">
        <v>29</v>
      </c>
      <c r="U682" t="s">
        <v>29</v>
      </c>
      <c r="V682" t="s">
        <v>833</v>
      </c>
      <c r="W682" t="s">
        <v>834</v>
      </c>
    </row>
    <row r="683" spans="1:23">
      <c r="A683">
        <v>682</v>
      </c>
      <c r="B683" t="s">
        <v>831</v>
      </c>
      <c r="C683" t="s">
        <v>831</v>
      </c>
      <c r="D683">
        <v>21</v>
      </c>
      <c r="E683" t="s">
        <v>888</v>
      </c>
      <c r="F683" t="s">
        <v>185</v>
      </c>
      <c r="G683" s="1" t="s">
        <v>186</v>
      </c>
      <c r="H683" t="s">
        <v>29</v>
      </c>
      <c r="I683" t="s">
        <v>186</v>
      </c>
      <c r="J683" t="s">
        <v>29</v>
      </c>
      <c r="K683">
        <v>0.09</v>
      </c>
      <c r="L683">
        <v>8.9463220999999996E-2</v>
      </c>
      <c r="M683" t="s">
        <v>26</v>
      </c>
      <c r="N683" t="s">
        <v>29</v>
      </c>
      <c r="O683" t="s">
        <v>29</v>
      </c>
      <c r="P683" t="s">
        <v>29</v>
      </c>
      <c r="Q683" t="s">
        <v>29</v>
      </c>
      <c r="R683" t="s">
        <v>29</v>
      </c>
      <c r="S683" t="s">
        <v>29</v>
      </c>
      <c r="T683" t="s">
        <v>29</v>
      </c>
      <c r="U683" t="s">
        <v>29</v>
      </c>
      <c r="V683" t="s">
        <v>833</v>
      </c>
      <c r="W683" t="s">
        <v>834</v>
      </c>
    </row>
    <row r="684" spans="1:23">
      <c r="A684">
        <v>683</v>
      </c>
      <c r="B684" t="s">
        <v>831</v>
      </c>
      <c r="C684" t="s">
        <v>831</v>
      </c>
      <c r="D684">
        <v>21</v>
      </c>
      <c r="E684" t="s">
        <v>889</v>
      </c>
      <c r="F684" t="s">
        <v>93</v>
      </c>
      <c r="G684" s="1" t="s">
        <v>29</v>
      </c>
      <c r="H684" t="s">
        <v>29</v>
      </c>
      <c r="I684" t="s">
        <v>29</v>
      </c>
      <c r="J684" t="s">
        <v>29</v>
      </c>
      <c r="K684">
        <v>0.27</v>
      </c>
      <c r="L684">
        <v>0.26838966199999997</v>
      </c>
      <c r="M684" t="s">
        <v>26</v>
      </c>
      <c r="N684" t="s">
        <v>219</v>
      </c>
      <c r="O684" t="s">
        <v>29</v>
      </c>
      <c r="P684" t="s">
        <v>29</v>
      </c>
      <c r="Q684" t="s">
        <v>29</v>
      </c>
      <c r="R684" t="s">
        <v>29</v>
      </c>
      <c r="S684" t="s">
        <v>29</v>
      </c>
      <c r="T684" t="s">
        <v>29</v>
      </c>
      <c r="U684" t="s">
        <v>29</v>
      </c>
      <c r="V684" t="s">
        <v>833</v>
      </c>
      <c r="W684" t="s">
        <v>834</v>
      </c>
    </row>
    <row r="685" spans="1:23">
      <c r="A685">
        <v>684</v>
      </c>
      <c r="B685" t="s">
        <v>831</v>
      </c>
      <c r="C685" t="s">
        <v>831</v>
      </c>
      <c r="D685">
        <v>21</v>
      </c>
      <c r="E685" t="s">
        <v>889</v>
      </c>
      <c r="F685" t="s">
        <v>93</v>
      </c>
      <c r="G685" s="1" t="s">
        <v>29</v>
      </c>
      <c r="H685" t="s">
        <v>29</v>
      </c>
      <c r="I685" t="s">
        <v>29</v>
      </c>
      <c r="J685" t="s">
        <v>29</v>
      </c>
      <c r="K685">
        <v>0.09</v>
      </c>
      <c r="L685">
        <v>8.9463220999999996E-2</v>
      </c>
      <c r="M685" t="s">
        <v>26</v>
      </c>
      <c r="N685" t="s">
        <v>232</v>
      </c>
      <c r="O685" t="s">
        <v>29</v>
      </c>
      <c r="P685" t="s">
        <v>29</v>
      </c>
      <c r="Q685" t="s">
        <v>29</v>
      </c>
      <c r="R685" t="s">
        <v>29</v>
      </c>
      <c r="S685" t="s">
        <v>29</v>
      </c>
      <c r="T685" t="s">
        <v>29</v>
      </c>
      <c r="U685" t="s">
        <v>29</v>
      </c>
      <c r="V685" t="s">
        <v>833</v>
      </c>
      <c r="W685" t="s">
        <v>834</v>
      </c>
    </row>
    <row r="686" spans="1:23">
      <c r="A686">
        <v>685</v>
      </c>
      <c r="B686" t="s">
        <v>831</v>
      </c>
      <c r="C686" t="s">
        <v>831</v>
      </c>
      <c r="D686">
        <v>21</v>
      </c>
      <c r="E686" t="s">
        <v>889</v>
      </c>
      <c r="F686" t="s">
        <v>93</v>
      </c>
      <c r="G686" s="1" t="s">
        <v>29</v>
      </c>
      <c r="H686" t="s">
        <v>29</v>
      </c>
      <c r="I686" t="s">
        <v>29</v>
      </c>
      <c r="J686" t="s">
        <v>29</v>
      </c>
      <c r="K686">
        <v>1.45</v>
      </c>
      <c r="L686">
        <v>1.4413518890000001</v>
      </c>
      <c r="M686" t="s">
        <v>26</v>
      </c>
      <c r="N686" t="s">
        <v>27</v>
      </c>
      <c r="O686" t="s">
        <v>29</v>
      </c>
      <c r="P686" t="s">
        <v>29</v>
      </c>
      <c r="Q686" t="s">
        <v>29</v>
      </c>
      <c r="R686" t="s">
        <v>29</v>
      </c>
      <c r="S686" t="s">
        <v>29</v>
      </c>
      <c r="T686" t="s">
        <v>29</v>
      </c>
      <c r="U686" t="s">
        <v>29</v>
      </c>
      <c r="V686" t="s">
        <v>833</v>
      </c>
      <c r="W686" t="s">
        <v>834</v>
      </c>
    </row>
    <row r="687" spans="1:23">
      <c r="A687">
        <v>686</v>
      </c>
      <c r="B687" t="s">
        <v>831</v>
      </c>
      <c r="C687" t="s">
        <v>831</v>
      </c>
      <c r="D687">
        <v>21</v>
      </c>
      <c r="E687" t="s">
        <v>889</v>
      </c>
      <c r="F687" t="s">
        <v>93</v>
      </c>
      <c r="G687" s="1" t="s">
        <v>29</v>
      </c>
      <c r="H687" t="s">
        <v>29</v>
      </c>
      <c r="I687" t="s">
        <v>29</v>
      </c>
      <c r="J687" t="s">
        <v>29</v>
      </c>
      <c r="K687">
        <v>0.05</v>
      </c>
      <c r="L687">
        <v>4.9701789000000003E-2</v>
      </c>
      <c r="M687" t="s">
        <v>26</v>
      </c>
      <c r="N687" t="s">
        <v>53</v>
      </c>
      <c r="O687" t="s">
        <v>29</v>
      </c>
      <c r="P687" t="s">
        <v>29</v>
      </c>
      <c r="Q687" t="s">
        <v>29</v>
      </c>
      <c r="R687" t="s">
        <v>29</v>
      </c>
      <c r="S687" t="s">
        <v>29</v>
      </c>
      <c r="T687" t="s">
        <v>29</v>
      </c>
      <c r="U687" t="s">
        <v>29</v>
      </c>
      <c r="V687" t="s">
        <v>833</v>
      </c>
      <c r="W687" t="s">
        <v>834</v>
      </c>
    </row>
    <row r="688" spans="1:23">
      <c r="A688">
        <v>687</v>
      </c>
      <c r="B688" t="s">
        <v>831</v>
      </c>
      <c r="C688" t="s">
        <v>831</v>
      </c>
      <c r="D688">
        <v>21</v>
      </c>
      <c r="E688" t="s">
        <v>889</v>
      </c>
      <c r="F688" t="s">
        <v>93</v>
      </c>
      <c r="G688" s="1" t="s">
        <v>29</v>
      </c>
      <c r="H688" t="s">
        <v>29</v>
      </c>
      <c r="I688" t="s">
        <v>29</v>
      </c>
      <c r="J688" t="s">
        <v>29</v>
      </c>
      <c r="K688">
        <v>1</v>
      </c>
      <c r="L688">
        <v>0.99403578500000001</v>
      </c>
      <c r="M688" t="s">
        <v>26</v>
      </c>
      <c r="N688" t="s">
        <v>29</v>
      </c>
      <c r="O688" t="s">
        <v>29</v>
      </c>
      <c r="P688" t="s">
        <v>29</v>
      </c>
      <c r="Q688" t="s">
        <v>29</v>
      </c>
      <c r="R688" t="s">
        <v>29</v>
      </c>
      <c r="S688" t="s">
        <v>29</v>
      </c>
      <c r="T688" t="s">
        <v>29</v>
      </c>
      <c r="U688" t="s">
        <v>29</v>
      </c>
      <c r="V688" t="s">
        <v>833</v>
      </c>
      <c r="W688" t="s">
        <v>834</v>
      </c>
    </row>
    <row r="689" spans="1:23">
      <c r="A689">
        <v>688</v>
      </c>
      <c r="B689" t="s">
        <v>831</v>
      </c>
      <c r="C689" t="s">
        <v>831</v>
      </c>
      <c r="D689">
        <v>21</v>
      </c>
      <c r="E689" t="s">
        <v>890</v>
      </c>
      <c r="F689" t="s">
        <v>93</v>
      </c>
      <c r="G689" s="1" t="s">
        <v>29</v>
      </c>
      <c r="H689" t="s">
        <v>29</v>
      </c>
      <c r="I689" t="s">
        <v>29</v>
      </c>
      <c r="J689" t="s">
        <v>29</v>
      </c>
      <c r="K689">
        <v>0.23</v>
      </c>
      <c r="L689">
        <v>0.22862823099999999</v>
      </c>
      <c r="M689" t="s">
        <v>26</v>
      </c>
      <c r="N689" t="s">
        <v>219</v>
      </c>
      <c r="O689" t="s">
        <v>29</v>
      </c>
      <c r="P689" t="s">
        <v>29</v>
      </c>
      <c r="Q689" t="s">
        <v>29</v>
      </c>
      <c r="R689" t="s">
        <v>29</v>
      </c>
      <c r="S689" t="s">
        <v>29</v>
      </c>
      <c r="T689" t="s">
        <v>29</v>
      </c>
      <c r="U689" t="s">
        <v>29</v>
      </c>
      <c r="V689" t="s">
        <v>833</v>
      </c>
      <c r="W689" t="s">
        <v>834</v>
      </c>
    </row>
    <row r="690" spans="1:23">
      <c r="A690">
        <v>689</v>
      </c>
      <c r="B690" t="s">
        <v>831</v>
      </c>
      <c r="C690" t="s">
        <v>831</v>
      </c>
      <c r="D690">
        <v>21</v>
      </c>
      <c r="E690" t="s">
        <v>890</v>
      </c>
      <c r="F690" t="s">
        <v>93</v>
      </c>
      <c r="G690" s="1" t="s">
        <v>29</v>
      </c>
      <c r="H690" t="s">
        <v>29</v>
      </c>
      <c r="I690" t="s">
        <v>29</v>
      </c>
      <c r="J690" t="s">
        <v>29</v>
      </c>
      <c r="K690">
        <v>0.14000000000000001</v>
      </c>
      <c r="L690">
        <v>0.13916501000000001</v>
      </c>
      <c r="M690" t="s">
        <v>26</v>
      </c>
      <c r="N690" t="s">
        <v>232</v>
      </c>
      <c r="O690" t="s">
        <v>29</v>
      </c>
      <c r="P690" t="s">
        <v>29</v>
      </c>
      <c r="Q690" t="s">
        <v>29</v>
      </c>
      <c r="R690" t="s">
        <v>29</v>
      </c>
      <c r="S690" t="s">
        <v>29</v>
      </c>
      <c r="T690" t="s">
        <v>29</v>
      </c>
      <c r="U690" t="s">
        <v>29</v>
      </c>
      <c r="V690" t="s">
        <v>833</v>
      </c>
      <c r="W690" t="s">
        <v>834</v>
      </c>
    </row>
    <row r="691" spans="1:23">
      <c r="A691">
        <v>690</v>
      </c>
      <c r="B691" t="s">
        <v>831</v>
      </c>
      <c r="C691" t="s">
        <v>831</v>
      </c>
      <c r="D691">
        <v>21</v>
      </c>
      <c r="E691" t="s">
        <v>890</v>
      </c>
      <c r="F691" t="s">
        <v>93</v>
      </c>
      <c r="G691" s="1" t="s">
        <v>29</v>
      </c>
      <c r="H691" t="s">
        <v>29</v>
      </c>
      <c r="I691" t="s">
        <v>29</v>
      </c>
      <c r="J691" t="s">
        <v>29</v>
      </c>
      <c r="K691">
        <v>0.68</v>
      </c>
      <c r="L691">
        <v>0.67594433399999998</v>
      </c>
      <c r="M691" t="s">
        <v>26</v>
      </c>
      <c r="N691" t="s">
        <v>27</v>
      </c>
      <c r="O691" t="s">
        <v>29</v>
      </c>
      <c r="P691" t="s">
        <v>29</v>
      </c>
      <c r="Q691" t="s">
        <v>29</v>
      </c>
      <c r="R691" t="s">
        <v>29</v>
      </c>
      <c r="S691" t="s">
        <v>29</v>
      </c>
      <c r="T691" t="s">
        <v>29</v>
      </c>
      <c r="U691" t="s">
        <v>29</v>
      </c>
      <c r="V691" t="s">
        <v>833</v>
      </c>
      <c r="W691" t="s">
        <v>834</v>
      </c>
    </row>
    <row r="692" spans="1:23">
      <c r="A692">
        <v>691</v>
      </c>
      <c r="B692" t="s">
        <v>831</v>
      </c>
      <c r="C692" t="s">
        <v>831</v>
      </c>
      <c r="D692">
        <v>21</v>
      </c>
      <c r="E692" t="s">
        <v>890</v>
      </c>
      <c r="F692" t="s">
        <v>93</v>
      </c>
      <c r="G692" s="1" t="s">
        <v>29</v>
      </c>
      <c r="H692" t="s">
        <v>29</v>
      </c>
      <c r="I692" t="s">
        <v>29</v>
      </c>
      <c r="J692" t="s">
        <v>29</v>
      </c>
      <c r="K692">
        <v>0.27</v>
      </c>
      <c r="L692">
        <v>0.26838966199999997</v>
      </c>
      <c r="M692" t="s">
        <v>26</v>
      </c>
      <c r="N692" t="s">
        <v>29</v>
      </c>
      <c r="O692" t="s">
        <v>29</v>
      </c>
      <c r="P692" t="s">
        <v>29</v>
      </c>
      <c r="Q692" t="s">
        <v>29</v>
      </c>
      <c r="R692" t="s">
        <v>29</v>
      </c>
      <c r="S692" t="s">
        <v>29</v>
      </c>
      <c r="T692" t="s">
        <v>29</v>
      </c>
      <c r="U692" t="s">
        <v>29</v>
      </c>
      <c r="V692" t="s">
        <v>833</v>
      </c>
      <c r="W692" t="s">
        <v>834</v>
      </c>
    </row>
    <row r="693" spans="1:23">
      <c r="A693">
        <v>692</v>
      </c>
      <c r="B693" t="s">
        <v>831</v>
      </c>
      <c r="C693" t="s">
        <v>831</v>
      </c>
      <c r="D693">
        <v>21</v>
      </c>
      <c r="E693" t="s">
        <v>891</v>
      </c>
      <c r="F693" t="s">
        <v>93</v>
      </c>
      <c r="G693" s="1" t="s">
        <v>29</v>
      </c>
      <c r="H693" t="s">
        <v>29</v>
      </c>
      <c r="I693" t="s">
        <v>29</v>
      </c>
      <c r="J693" t="s">
        <v>29</v>
      </c>
      <c r="K693">
        <v>0.27</v>
      </c>
      <c r="L693">
        <v>0.26838966199999997</v>
      </c>
      <c r="M693" t="s">
        <v>26</v>
      </c>
      <c r="N693" t="s">
        <v>219</v>
      </c>
      <c r="O693" t="s">
        <v>29</v>
      </c>
      <c r="P693" t="s">
        <v>29</v>
      </c>
      <c r="Q693" t="s">
        <v>29</v>
      </c>
      <c r="R693" t="s">
        <v>29</v>
      </c>
      <c r="S693" t="s">
        <v>29</v>
      </c>
      <c r="T693" t="s">
        <v>29</v>
      </c>
      <c r="U693" t="s">
        <v>29</v>
      </c>
      <c r="V693" t="s">
        <v>833</v>
      </c>
      <c r="W693" t="s">
        <v>834</v>
      </c>
    </row>
    <row r="694" spans="1:23">
      <c r="A694">
        <v>693</v>
      </c>
      <c r="B694" t="s">
        <v>831</v>
      </c>
      <c r="C694" t="s">
        <v>831</v>
      </c>
      <c r="D694">
        <v>21</v>
      </c>
      <c r="E694" t="s">
        <v>891</v>
      </c>
      <c r="F694" t="s">
        <v>93</v>
      </c>
      <c r="G694" s="1" t="s">
        <v>29</v>
      </c>
      <c r="H694" t="s">
        <v>29</v>
      </c>
      <c r="I694" t="s">
        <v>29</v>
      </c>
      <c r="J694" t="s">
        <v>29</v>
      </c>
      <c r="K694">
        <v>0.41</v>
      </c>
      <c r="L694">
        <v>0.40755467200000001</v>
      </c>
      <c r="M694" t="s">
        <v>26</v>
      </c>
      <c r="N694" t="s">
        <v>27</v>
      </c>
      <c r="O694" t="s">
        <v>29</v>
      </c>
      <c r="P694" t="s">
        <v>29</v>
      </c>
      <c r="Q694" t="s">
        <v>29</v>
      </c>
      <c r="R694" t="s">
        <v>29</v>
      </c>
      <c r="S694" t="s">
        <v>29</v>
      </c>
      <c r="T694" t="s">
        <v>29</v>
      </c>
      <c r="U694" t="s">
        <v>29</v>
      </c>
      <c r="V694" t="s">
        <v>833</v>
      </c>
      <c r="W694" t="s">
        <v>834</v>
      </c>
    </row>
    <row r="695" spans="1:23">
      <c r="A695">
        <v>694</v>
      </c>
      <c r="B695" t="s">
        <v>831</v>
      </c>
      <c r="C695" t="s">
        <v>831</v>
      </c>
      <c r="D695">
        <v>21</v>
      </c>
      <c r="E695" t="s">
        <v>891</v>
      </c>
      <c r="F695" t="s">
        <v>93</v>
      </c>
      <c r="G695" s="1" t="s">
        <v>29</v>
      </c>
      <c r="H695" t="s">
        <v>29</v>
      </c>
      <c r="I695" t="s">
        <v>29</v>
      </c>
      <c r="J695" t="s">
        <v>29</v>
      </c>
      <c r="K695">
        <v>0.23</v>
      </c>
      <c r="L695">
        <v>0.22862823099999999</v>
      </c>
      <c r="M695" t="s">
        <v>26</v>
      </c>
      <c r="N695" t="s">
        <v>74</v>
      </c>
      <c r="O695" t="s">
        <v>29</v>
      </c>
      <c r="P695" t="s">
        <v>29</v>
      </c>
      <c r="Q695" t="s">
        <v>29</v>
      </c>
      <c r="R695" t="s">
        <v>29</v>
      </c>
      <c r="S695" t="s">
        <v>29</v>
      </c>
      <c r="T695" t="s">
        <v>29</v>
      </c>
      <c r="U695" t="s">
        <v>29</v>
      </c>
      <c r="V695" t="s">
        <v>833</v>
      </c>
      <c r="W695" t="s">
        <v>834</v>
      </c>
    </row>
    <row r="696" spans="1:23">
      <c r="A696">
        <v>695</v>
      </c>
      <c r="B696" t="s">
        <v>831</v>
      </c>
      <c r="C696" t="s">
        <v>831</v>
      </c>
      <c r="D696">
        <v>21</v>
      </c>
      <c r="E696" t="s">
        <v>891</v>
      </c>
      <c r="F696" t="s">
        <v>93</v>
      </c>
      <c r="G696" s="1" t="s">
        <v>29</v>
      </c>
      <c r="H696" t="s">
        <v>29</v>
      </c>
      <c r="I696" t="s">
        <v>29</v>
      </c>
      <c r="J696" t="s">
        <v>29</v>
      </c>
      <c r="K696">
        <v>0.32</v>
      </c>
      <c r="L696">
        <v>0.31809145100000003</v>
      </c>
      <c r="M696" t="s">
        <v>26</v>
      </c>
      <c r="N696" t="s">
        <v>29</v>
      </c>
      <c r="O696" t="s">
        <v>29</v>
      </c>
      <c r="P696" t="s">
        <v>29</v>
      </c>
      <c r="Q696" t="s">
        <v>29</v>
      </c>
      <c r="R696" t="s">
        <v>29</v>
      </c>
      <c r="S696" t="s">
        <v>29</v>
      </c>
      <c r="T696" t="s">
        <v>29</v>
      </c>
      <c r="U696" t="s">
        <v>29</v>
      </c>
      <c r="V696" t="s">
        <v>833</v>
      </c>
      <c r="W696" t="s">
        <v>834</v>
      </c>
    </row>
    <row r="697" spans="1:23">
      <c r="A697">
        <v>696</v>
      </c>
      <c r="B697" t="s">
        <v>831</v>
      </c>
      <c r="C697" t="s">
        <v>831</v>
      </c>
      <c r="D697">
        <v>22</v>
      </c>
      <c r="E697" t="s">
        <v>832</v>
      </c>
      <c r="F697" t="s">
        <v>43</v>
      </c>
      <c r="G697" s="1" t="s">
        <v>580</v>
      </c>
      <c r="H697" t="s">
        <v>763</v>
      </c>
      <c r="I697" t="s">
        <v>580</v>
      </c>
      <c r="J697" t="s">
        <v>763</v>
      </c>
      <c r="K697">
        <v>1.03</v>
      </c>
      <c r="L697">
        <v>1.0296910930000001</v>
      </c>
      <c r="M697" t="s">
        <v>26</v>
      </c>
      <c r="N697" t="s">
        <v>219</v>
      </c>
      <c r="O697" t="s">
        <v>29</v>
      </c>
      <c r="P697" t="s">
        <v>29</v>
      </c>
      <c r="Q697" t="s">
        <v>29</v>
      </c>
      <c r="R697" t="s">
        <v>29</v>
      </c>
      <c r="S697" t="s">
        <v>29</v>
      </c>
      <c r="T697" t="s">
        <v>29</v>
      </c>
      <c r="U697" t="s">
        <v>29</v>
      </c>
      <c r="V697" t="s">
        <v>892</v>
      </c>
      <c r="W697" t="s">
        <v>834</v>
      </c>
    </row>
    <row r="698" spans="1:23">
      <c r="A698">
        <v>697</v>
      </c>
      <c r="B698" t="s">
        <v>831</v>
      </c>
      <c r="C698" t="s">
        <v>831</v>
      </c>
      <c r="D698">
        <v>22</v>
      </c>
      <c r="E698" t="s">
        <v>832</v>
      </c>
      <c r="F698" t="s">
        <v>43</v>
      </c>
      <c r="G698" s="1" t="s">
        <v>580</v>
      </c>
      <c r="H698" t="s">
        <v>763</v>
      </c>
      <c r="I698" t="s">
        <v>580</v>
      </c>
      <c r="J698" t="s">
        <v>763</v>
      </c>
      <c r="K698">
        <v>2.4500000000000002</v>
      </c>
      <c r="L698">
        <v>2.44926522</v>
      </c>
      <c r="M698" t="s">
        <v>26</v>
      </c>
      <c r="N698" t="s">
        <v>232</v>
      </c>
      <c r="O698" t="s">
        <v>29</v>
      </c>
      <c r="P698" t="s">
        <v>29</v>
      </c>
      <c r="Q698" t="s">
        <v>29</v>
      </c>
      <c r="R698" t="s">
        <v>29</v>
      </c>
      <c r="S698" t="s">
        <v>29</v>
      </c>
      <c r="T698" t="s">
        <v>29</v>
      </c>
      <c r="U698" t="s">
        <v>29</v>
      </c>
      <c r="V698" t="s">
        <v>892</v>
      </c>
      <c r="W698" t="s">
        <v>834</v>
      </c>
    </row>
    <row r="699" spans="1:23">
      <c r="A699">
        <v>698</v>
      </c>
      <c r="B699" t="s">
        <v>831</v>
      </c>
      <c r="C699" t="s">
        <v>831</v>
      </c>
      <c r="D699">
        <v>22</v>
      </c>
      <c r="E699" t="s">
        <v>832</v>
      </c>
      <c r="F699" t="s">
        <v>43</v>
      </c>
      <c r="G699" s="1" t="s">
        <v>580</v>
      </c>
      <c r="H699" t="s">
        <v>763</v>
      </c>
      <c r="I699" t="s">
        <v>580</v>
      </c>
      <c r="J699" t="s">
        <v>763</v>
      </c>
      <c r="K699">
        <v>15.03</v>
      </c>
      <c r="L699">
        <v>15.02549235</v>
      </c>
      <c r="M699" t="s">
        <v>26</v>
      </c>
      <c r="N699" t="s">
        <v>27</v>
      </c>
      <c r="O699" t="s">
        <v>29</v>
      </c>
      <c r="P699" t="s">
        <v>29</v>
      </c>
      <c r="Q699" t="s">
        <v>29</v>
      </c>
      <c r="R699" t="s">
        <v>29</v>
      </c>
      <c r="S699" t="s">
        <v>29</v>
      </c>
      <c r="T699" t="s">
        <v>29</v>
      </c>
      <c r="U699" t="s">
        <v>29</v>
      </c>
      <c r="V699" t="s">
        <v>892</v>
      </c>
      <c r="W699" t="s">
        <v>834</v>
      </c>
    </row>
    <row r="700" spans="1:23">
      <c r="A700">
        <v>699</v>
      </c>
      <c r="B700" t="s">
        <v>831</v>
      </c>
      <c r="C700" t="s">
        <v>831</v>
      </c>
      <c r="D700">
        <v>22</v>
      </c>
      <c r="E700" t="s">
        <v>832</v>
      </c>
      <c r="F700" t="s">
        <v>43</v>
      </c>
      <c r="G700" s="1" t="s">
        <v>580</v>
      </c>
      <c r="H700" t="s">
        <v>763</v>
      </c>
      <c r="I700" t="s">
        <v>580</v>
      </c>
      <c r="J700" t="s">
        <v>763</v>
      </c>
      <c r="K700">
        <v>0.05</v>
      </c>
      <c r="L700">
        <v>4.9985004E-2</v>
      </c>
      <c r="M700" t="s">
        <v>26</v>
      </c>
      <c r="N700" t="s">
        <v>29</v>
      </c>
      <c r="O700" t="s">
        <v>29</v>
      </c>
      <c r="P700" t="s">
        <v>29</v>
      </c>
      <c r="Q700" t="s">
        <v>29</v>
      </c>
      <c r="R700" t="s">
        <v>29</v>
      </c>
      <c r="S700" t="s">
        <v>29</v>
      </c>
      <c r="T700" t="s">
        <v>29</v>
      </c>
      <c r="U700" t="s">
        <v>29</v>
      </c>
      <c r="V700" t="s">
        <v>892</v>
      </c>
      <c r="W700" t="s">
        <v>834</v>
      </c>
    </row>
    <row r="701" spans="1:23">
      <c r="A701">
        <v>700</v>
      </c>
      <c r="B701" t="s">
        <v>831</v>
      </c>
      <c r="C701" t="s">
        <v>831</v>
      </c>
      <c r="D701">
        <v>22</v>
      </c>
      <c r="E701" t="s">
        <v>841</v>
      </c>
      <c r="F701" t="s">
        <v>185</v>
      </c>
      <c r="G701" s="1" t="s">
        <v>842</v>
      </c>
      <c r="H701" t="s">
        <v>843</v>
      </c>
      <c r="I701" t="s">
        <v>842</v>
      </c>
      <c r="J701" t="s">
        <v>843</v>
      </c>
      <c r="K701">
        <v>0.2</v>
      </c>
      <c r="L701">
        <v>0.199940018</v>
      </c>
      <c r="M701" t="s">
        <v>26</v>
      </c>
      <c r="N701" t="s">
        <v>27</v>
      </c>
      <c r="O701" t="s">
        <v>29</v>
      </c>
      <c r="P701" t="s">
        <v>29</v>
      </c>
      <c r="Q701" t="s">
        <v>29</v>
      </c>
      <c r="R701" t="s">
        <v>29</v>
      </c>
      <c r="S701" t="s">
        <v>29</v>
      </c>
      <c r="T701" t="s">
        <v>29</v>
      </c>
      <c r="U701" t="s">
        <v>29</v>
      </c>
      <c r="V701" t="s">
        <v>892</v>
      </c>
      <c r="W701" t="s">
        <v>834</v>
      </c>
    </row>
    <row r="702" spans="1:23">
      <c r="A702">
        <v>701</v>
      </c>
      <c r="B702" t="s">
        <v>831</v>
      </c>
      <c r="C702" t="s">
        <v>831</v>
      </c>
      <c r="D702">
        <v>22</v>
      </c>
      <c r="E702" t="s">
        <v>841</v>
      </c>
      <c r="F702" t="s">
        <v>185</v>
      </c>
      <c r="G702" s="1" t="s">
        <v>842</v>
      </c>
      <c r="H702" t="s">
        <v>843</v>
      </c>
      <c r="I702" t="s">
        <v>842</v>
      </c>
      <c r="J702" t="s">
        <v>843</v>
      </c>
      <c r="K702">
        <v>11.11</v>
      </c>
      <c r="L702">
        <v>11.106668000000001</v>
      </c>
      <c r="M702" t="s">
        <v>26</v>
      </c>
      <c r="N702" t="s">
        <v>74</v>
      </c>
      <c r="O702" t="s">
        <v>29</v>
      </c>
      <c r="P702" t="s">
        <v>29</v>
      </c>
      <c r="Q702" t="s">
        <v>29</v>
      </c>
      <c r="R702" t="s">
        <v>29</v>
      </c>
      <c r="S702" t="s">
        <v>29</v>
      </c>
      <c r="T702" t="s">
        <v>29</v>
      </c>
      <c r="U702" t="s">
        <v>29</v>
      </c>
      <c r="V702" t="s">
        <v>892</v>
      </c>
      <c r="W702" t="s">
        <v>834</v>
      </c>
    </row>
    <row r="703" spans="1:23">
      <c r="A703">
        <v>702</v>
      </c>
      <c r="B703" t="s">
        <v>831</v>
      </c>
      <c r="C703" t="s">
        <v>831</v>
      </c>
      <c r="D703">
        <v>22</v>
      </c>
      <c r="E703" t="s">
        <v>841</v>
      </c>
      <c r="F703" t="s">
        <v>185</v>
      </c>
      <c r="G703" s="1" t="s">
        <v>842</v>
      </c>
      <c r="H703" t="s">
        <v>843</v>
      </c>
      <c r="I703" t="s">
        <v>842</v>
      </c>
      <c r="J703" t="s">
        <v>843</v>
      </c>
      <c r="K703">
        <v>1.47</v>
      </c>
      <c r="L703">
        <v>1.4695591320000001</v>
      </c>
      <c r="M703" t="s">
        <v>26</v>
      </c>
      <c r="N703" t="s">
        <v>29</v>
      </c>
      <c r="O703" t="s">
        <v>29</v>
      </c>
      <c r="P703" t="s">
        <v>29</v>
      </c>
      <c r="Q703" t="s">
        <v>29</v>
      </c>
      <c r="R703" t="s">
        <v>29</v>
      </c>
      <c r="S703" t="s">
        <v>29</v>
      </c>
      <c r="T703" t="s">
        <v>29</v>
      </c>
      <c r="U703" t="s">
        <v>29</v>
      </c>
      <c r="V703" t="s">
        <v>892</v>
      </c>
      <c r="W703" t="s">
        <v>834</v>
      </c>
    </row>
    <row r="704" spans="1:23">
      <c r="A704">
        <v>703</v>
      </c>
      <c r="B704" t="s">
        <v>831</v>
      </c>
      <c r="C704" t="s">
        <v>831</v>
      </c>
      <c r="D704">
        <v>22</v>
      </c>
      <c r="E704" t="s">
        <v>836</v>
      </c>
      <c r="F704" t="s">
        <v>185</v>
      </c>
      <c r="G704" s="1" t="s">
        <v>186</v>
      </c>
      <c r="H704" t="s">
        <v>837</v>
      </c>
      <c r="I704" t="s">
        <v>186</v>
      </c>
      <c r="J704" t="s">
        <v>837</v>
      </c>
      <c r="K704">
        <v>1.22</v>
      </c>
      <c r="L704">
        <v>1.2196341100000001</v>
      </c>
      <c r="M704" t="s">
        <v>26</v>
      </c>
      <c r="N704" t="s">
        <v>219</v>
      </c>
      <c r="O704" t="s">
        <v>29</v>
      </c>
      <c r="P704" t="s">
        <v>29</v>
      </c>
      <c r="Q704" t="s">
        <v>29</v>
      </c>
      <c r="R704" t="s">
        <v>29</v>
      </c>
      <c r="S704" t="s">
        <v>29</v>
      </c>
      <c r="T704" t="s">
        <v>29</v>
      </c>
      <c r="U704" t="s">
        <v>29</v>
      </c>
      <c r="V704" t="s">
        <v>892</v>
      </c>
      <c r="W704" t="s">
        <v>834</v>
      </c>
    </row>
    <row r="705" spans="1:23">
      <c r="A705">
        <v>704</v>
      </c>
      <c r="B705" t="s">
        <v>831</v>
      </c>
      <c r="C705" t="s">
        <v>831</v>
      </c>
      <c r="D705">
        <v>22</v>
      </c>
      <c r="E705" t="s">
        <v>836</v>
      </c>
      <c r="F705" t="s">
        <v>185</v>
      </c>
      <c r="G705" s="1" t="s">
        <v>186</v>
      </c>
      <c r="H705" t="s">
        <v>837</v>
      </c>
      <c r="I705" t="s">
        <v>186</v>
      </c>
      <c r="J705" t="s">
        <v>837</v>
      </c>
      <c r="K705">
        <v>0.54</v>
      </c>
      <c r="L705">
        <v>0.53983804899999999</v>
      </c>
      <c r="M705" t="s">
        <v>26</v>
      </c>
      <c r="N705" t="s">
        <v>27</v>
      </c>
      <c r="O705" t="s">
        <v>29</v>
      </c>
      <c r="P705" t="s">
        <v>29</v>
      </c>
      <c r="Q705" t="s">
        <v>29</v>
      </c>
      <c r="R705" t="s">
        <v>29</v>
      </c>
      <c r="S705" t="s">
        <v>29</v>
      </c>
      <c r="T705" t="s">
        <v>29</v>
      </c>
      <c r="U705" t="s">
        <v>29</v>
      </c>
      <c r="V705" t="s">
        <v>892</v>
      </c>
      <c r="W705" t="s">
        <v>834</v>
      </c>
    </row>
    <row r="706" spans="1:23">
      <c r="A706">
        <v>705</v>
      </c>
      <c r="B706" t="s">
        <v>831</v>
      </c>
      <c r="C706" t="s">
        <v>831</v>
      </c>
      <c r="D706">
        <v>22</v>
      </c>
      <c r="E706" t="s">
        <v>836</v>
      </c>
      <c r="F706" t="s">
        <v>185</v>
      </c>
      <c r="G706" s="1" t="s">
        <v>186</v>
      </c>
      <c r="H706" t="s">
        <v>837</v>
      </c>
      <c r="I706" t="s">
        <v>186</v>
      </c>
      <c r="J706" t="s">
        <v>837</v>
      </c>
      <c r="K706">
        <v>5.97</v>
      </c>
      <c r="L706">
        <v>5.9682095369999999</v>
      </c>
      <c r="M706" t="s">
        <v>26</v>
      </c>
      <c r="N706" t="s">
        <v>74</v>
      </c>
      <c r="O706" t="s">
        <v>29</v>
      </c>
      <c r="P706" t="s">
        <v>29</v>
      </c>
      <c r="Q706" t="s">
        <v>29</v>
      </c>
      <c r="R706" t="s">
        <v>29</v>
      </c>
      <c r="S706" t="s">
        <v>29</v>
      </c>
      <c r="T706" t="s">
        <v>29</v>
      </c>
      <c r="U706" t="s">
        <v>29</v>
      </c>
      <c r="V706" t="s">
        <v>892</v>
      </c>
      <c r="W706" t="s">
        <v>834</v>
      </c>
    </row>
    <row r="707" spans="1:23">
      <c r="A707">
        <v>706</v>
      </c>
      <c r="B707" t="s">
        <v>831</v>
      </c>
      <c r="C707" t="s">
        <v>831</v>
      </c>
      <c r="D707">
        <v>22</v>
      </c>
      <c r="E707" t="s">
        <v>836</v>
      </c>
      <c r="F707" t="s">
        <v>185</v>
      </c>
      <c r="G707" s="1" t="s">
        <v>186</v>
      </c>
      <c r="H707" t="s">
        <v>837</v>
      </c>
      <c r="I707" t="s">
        <v>186</v>
      </c>
      <c r="J707" t="s">
        <v>837</v>
      </c>
      <c r="K707">
        <v>0.39</v>
      </c>
      <c r="L707">
        <v>0.38988303499999999</v>
      </c>
      <c r="M707" t="s">
        <v>26</v>
      </c>
      <c r="N707" t="s">
        <v>29</v>
      </c>
      <c r="O707" t="s">
        <v>29</v>
      </c>
      <c r="P707" t="s">
        <v>29</v>
      </c>
      <c r="Q707" t="s">
        <v>29</v>
      </c>
      <c r="R707" t="s">
        <v>29</v>
      </c>
      <c r="S707" t="s">
        <v>29</v>
      </c>
      <c r="T707" t="s">
        <v>29</v>
      </c>
      <c r="U707" t="s">
        <v>29</v>
      </c>
      <c r="V707" t="s">
        <v>892</v>
      </c>
      <c r="W707" t="s">
        <v>834</v>
      </c>
    </row>
    <row r="708" spans="1:23">
      <c r="A708">
        <v>707</v>
      </c>
      <c r="B708" t="s">
        <v>831</v>
      </c>
      <c r="C708" t="s">
        <v>831</v>
      </c>
      <c r="D708">
        <v>22</v>
      </c>
      <c r="E708" t="s">
        <v>844</v>
      </c>
      <c r="F708" t="s">
        <v>731</v>
      </c>
      <c r="G708" s="1" t="s">
        <v>845</v>
      </c>
      <c r="H708" t="s">
        <v>763</v>
      </c>
      <c r="I708" t="s">
        <v>845</v>
      </c>
      <c r="J708" t="s">
        <v>763</v>
      </c>
      <c r="K708">
        <v>5.43</v>
      </c>
      <c r="L708">
        <v>5.4283714889999999</v>
      </c>
      <c r="M708" t="s">
        <v>26</v>
      </c>
      <c r="N708" t="s">
        <v>219</v>
      </c>
      <c r="O708" t="s">
        <v>29</v>
      </c>
      <c r="P708" t="s">
        <v>29</v>
      </c>
      <c r="Q708" t="s">
        <v>29</v>
      </c>
      <c r="R708" t="s">
        <v>29</v>
      </c>
      <c r="S708" t="s">
        <v>29</v>
      </c>
      <c r="T708" t="s">
        <v>29</v>
      </c>
      <c r="U708" t="s">
        <v>29</v>
      </c>
      <c r="V708" t="s">
        <v>892</v>
      </c>
      <c r="W708" t="s">
        <v>834</v>
      </c>
    </row>
    <row r="709" spans="1:23">
      <c r="A709">
        <v>708</v>
      </c>
      <c r="B709" t="s">
        <v>831</v>
      </c>
      <c r="C709" t="s">
        <v>831</v>
      </c>
      <c r="D709">
        <v>22</v>
      </c>
      <c r="E709" t="s">
        <v>844</v>
      </c>
      <c r="F709" t="s">
        <v>731</v>
      </c>
      <c r="G709" s="1" t="s">
        <v>845</v>
      </c>
      <c r="H709" t="s">
        <v>763</v>
      </c>
      <c r="I709" t="s">
        <v>845</v>
      </c>
      <c r="J709" t="s">
        <v>763</v>
      </c>
      <c r="K709">
        <v>1.17</v>
      </c>
      <c r="L709">
        <v>1.169649105</v>
      </c>
      <c r="M709" t="s">
        <v>26</v>
      </c>
      <c r="N709" t="s">
        <v>27</v>
      </c>
      <c r="O709" t="s">
        <v>29</v>
      </c>
      <c r="P709" t="s">
        <v>29</v>
      </c>
      <c r="Q709" t="s">
        <v>29</v>
      </c>
      <c r="R709" t="s">
        <v>29</v>
      </c>
      <c r="S709" t="s">
        <v>29</v>
      </c>
      <c r="T709" t="s">
        <v>29</v>
      </c>
      <c r="U709" t="s">
        <v>29</v>
      </c>
      <c r="V709" t="s">
        <v>892</v>
      </c>
      <c r="W709" t="s">
        <v>834</v>
      </c>
    </row>
    <row r="710" spans="1:23">
      <c r="A710">
        <v>709</v>
      </c>
      <c r="B710" t="s">
        <v>831</v>
      </c>
      <c r="C710" t="s">
        <v>831</v>
      </c>
      <c r="D710">
        <v>22</v>
      </c>
      <c r="E710" t="s">
        <v>844</v>
      </c>
      <c r="F710" t="s">
        <v>731</v>
      </c>
      <c r="G710" s="1" t="s">
        <v>845</v>
      </c>
      <c r="H710" t="s">
        <v>763</v>
      </c>
      <c r="I710" t="s">
        <v>845</v>
      </c>
      <c r="J710" t="s">
        <v>763</v>
      </c>
      <c r="K710">
        <v>0.05</v>
      </c>
      <c r="L710">
        <v>4.9985004E-2</v>
      </c>
      <c r="M710" t="s">
        <v>26</v>
      </c>
      <c r="N710" t="s">
        <v>53</v>
      </c>
      <c r="O710" t="s">
        <v>29</v>
      </c>
      <c r="P710" t="s">
        <v>29</v>
      </c>
      <c r="Q710" t="s">
        <v>29</v>
      </c>
      <c r="R710" t="s">
        <v>29</v>
      </c>
      <c r="S710" t="s">
        <v>29</v>
      </c>
      <c r="T710" t="s">
        <v>29</v>
      </c>
      <c r="U710" t="s">
        <v>29</v>
      </c>
      <c r="V710" t="s">
        <v>892</v>
      </c>
      <c r="W710" t="s">
        <v>834</v>
      </c>
    </row>
    <row r="711" spans="1:23">
      <c r="A711">
        <v>710</v>
      </c>
      <c r="B711" t="s">
        <v>831</v>
      </c>
      <c r="C711" t="s">
        <v>831</v>
      </c>
      <c r="D711">
        <v>22</v>
      </c>
      <c r="E711" t="s">
        <v>478</v>
      </c>
      <c r="F711" t="s">
        <v>185</v>
      </c>
      <c r="G711" s="1" t="s">
        <v>479</v>
      </c>
      <c r="H711" t="s">
        <v>480</v>
      </c>
      <c r="I711" t="s">
        <v>479</v>
      </c>
      <c r="J711" t="s">
        <v>480</v>
      </c>
      <c r="K711">
        <v>6.31</v>
      </c>
      <c r="L711">
        <v>6.3081075679999996</v>
      </c>
      <c r="M711" t="s">
        <v>26</v>
      </c>
      <c r="N711" t="s">
        <v>74</v>
      </c>
      <c r="O711" t="s">
        <v>29</v>
      </c>
      <c r="P711" t="s">
        <v>29</v>
      </c>
      <c r="Q711" t="s">
        <v>29</v>
      </c>
      <c r="R711" t="s">
        <v>29</v>
      </c>
      <c r="S711" t="s">
        <v>29</v>
      </c>
      <c r="T711" t="s">
        <v>29</v>
      </c>
      <c r="U711" t="s">
        <v>29</v>
      </c>
      <c r="V711" t="s">
        <v>892</v>
      </c>
      <c r="W711" t="s">
        <v>834</v>
      </c>
    </row>
    <row r="712" spans="1:23">
      <c r="A712">
        <v>711</v>
      </c>
      <c r="B712" t="s">
        <v>831</v>
      </c>
      <c r="C712" t="s">
        <v>831</v>
      </c>
      <c r="D712">
        <v>22</v>
      </c>
      <c r="E712" t="s">
        <v>478</v>
      </c>
      <c r="F712" t="s">
        <v>185</v>
      </c>
      <c r="G712" s="1" t="s">
        <v>479</v>
      </c>
      <c r="H712" t="s">
        <v>480</v>
      </c>
      <c r="I712" t="s">
        <v>479</v>
      </c>
      <c r="J712" t="s">
        <v>480</v>
      </c>
      <c r="K712">
        <v>0.15</v>
      </c>
      <c r="L712">
        <v>0.149955013</v>
      </c>
      <c r="M712" t="s">
        <v>26</v>
      </c>
      <c r="N712" t="s">
        <v>53</v>
      </c>
      <c r="O712" t="s">
        <v>29</v>
      </c>
      <c r="P712" t="s">
        <v>29</v>
      </c>
      <c r="Q712" t="s">
        <v>29</v>
      </c>
      <c r="R712" t="s">
        <v>29</v>
      </c>
      <c r="S712" t="s">
        <v>29</v>
      </c>
      <c r="T712" t="s">
        <v>29</v>
      </c>
      <c r="U712" t="s">
        <v>29</v>
      </c>
      <c r="V712" t="s">
        <v>892</v>
      </c>
      <c r="W712" t="s">
        <v>834</v>
      </c>
    </row>
    <row r="713" spans="1:23">
      <c r="A713">
        <v>712</v>
      </c>
      <c r="B713" t="s">
        <v>831</v>
      </c>
      <c r="C713" t="s">
        <v>831</v>
      </c>
      <c r="D713">
        <v>22</v>
      </c>
      <c r="E713" t="s">
        <v>838</v>
      </c>
      <c r="F713" t="s">
        <v>611</v>
      </c>
      <c r="G713" s="1" t="s">
        <v>839</v>
      </c>
      <c r="H713" t="s">
        <v>840</v>
      </c>
      <c r="I713" t="s">
        <v>5934</v>
      </c>
      <c r="J713" t="s">
        <v>840</v>
      </c>
      <c r="K713">
        <v>0.83</v>
      </c>
      <c r="L713">
        <v>0.829751075</v>
      </c>
      <c r="M713" t="s">
        <v>26</v>
      </c>
      <c r="N713" t="s">
        <v>219</v>
      </c>
      <c r="O713" t="s">
        <v>29</v>
      </c>
      <c r="P713" t="s">
        <v>29</v>
      </c>
      <c r="Q713" t="s">
        <v>29</v>
      </c>
      <c r="R713" t="s">
        <v>29</v>
      </c>
      <c r="S713" t="s">
        <v>29</v>
      </c>
      <c r="T713" t="s">
        <v>29</v>
      </c>
      <c r="U713" t="s">
        <v>29</v>
      </c>
      <c r="V713" t="s">
        <v>892</v>
      </c>
      <c r="W713" t="s">
        <v>834</v>
      </c>
    </row>
    <row r="714" spans="1:23">
      <c r="A714">
        <v>713</v>
      </c>
      <c r="B714" t="s">
        <v>831</v>
      </c>
      <c r="C714" t="s">
        <v>831</v>
      </c>
      <c r="D714">
        <v>22</v>
      </c>
      <c r="E714" t="s">
        <v>838</v>
      </c>
      <c r="F714" t="s">
        <v>611</v>
      </c>
      <c r="G714" s="1" t="s">
        <v>839</v>
      </c>
      <c r="H714" t="s">
        <v>840</v>
      </c>
      <c r="I714" t="s">
        <v>5934</v>
      </c>
      <c r="J714" t="s">
        <v>840</v>
      </c>
      <c r="K714">
        <v>0.05</v>
      </c>
      <c r="L714">
        <v>4.9985004E-2</v>
      </c>
      <c r="M714" t="s">
        <v>26</v>
      </c>
      <c r="N714" t="s">
        <v>27</v>
      </c>
      <c r="O714" t="s">
        <v>29</v>
      </c>
      <c r="P714" t="s">
        <v>29</v>
      </c>
      <c r="Q714" t="s">
        <v>29</v>
      </c>
      <c r="R714" t="s">
        <v>29</v>
      </c>
      <c r="S714" t="s">
        <v>29</v>
      </c>
      <c r="T714" t="s">
        <v>29</v>
      </c>
      <c r="U714" t="s">
        <v>29</v>
      </c>
      <c r="V714" t="s">
        <v>892</v>
      </c>
      <c r="W714" t="s">
        <v>834</v>
      </c>
    </row>
    <row r="715" spans="1:23">
      <c r="A715">
        <v>714</v>
      </c>
      <c r="B715" t="s">
        <v>831</v>
      </c>
      <c r="C715" t="s">
        <v>831</v>
      </c>
      <c r="D715">
        <v>22</v>
      </c>
      <c r="E715" t="s">
        <v>838</v>
      </c>
      <c r="F715" t="s">
        <v>611</v>
      </c>
      <c r="G715" s="1" t="s">
        <v>839</v>
      </c>
      <c r="H715" t="s">
        <v>840</v>
      </c>
      <c r="I715" t="s">
        <v>5934</v>
      </c>
      <c r="J715" t="s">
        <v>840</v>
      </c>
      <c r="K715">
        <v>4.3099999999999996</v>
      </c>
      <c r="L715">
        <v>4.3087073880000002</v>
      </c>
      <c r="M715" t="s">
        <v>26</v>
      </c>
      <c r="N715" t="s">
        <v>74</v>
      </c>
      <c r="O715" t="s">
        <v>29</v>
      </c>
      <c r="P715" t="s">
        <v>29</v>
      </c>
      <c r="Q715" t="s">
        <v>29</v>
      </c>
      <c r="R715" t="s">
        <v>29</v>
      </c>
      <c r="S715" t="s">
        <v>29</v>
      </c>
      <c r="T715" t="s">
        <v>29</v>
      </c>
      <c r="U715" t="s">
        <v>29</v>
      </c>
      <c r="V715" t="s">
        <v>892</v>
      </c>
      <c r="W715" t="s">
        <v>834</v>
      </c>
    </row>
    <row r="716" spans="1:23">
      <c r="A716">
        <v>715</v>
      </c>
      <c r="B716" t="s">
        <v>831</v>
      </c>
      <c r="C716" t="s">
        <v>831</v>
      </c>
      <c r="D716">
        <v>22</v>
      </c>
      <c r="E716" t="s">
        <v>838</v>
      </c>
      <c r="F716" t="s">
        <v>611</v>
      </c>
      <c r="G716" s="1" t="s">
        <v>839</v>
      </c>
      <c r="H716" t="s">
        <v>840</v>
      </c>
      <c r="I716" t="s">
        <v>5934</v>
      </c>
      <c r="J716" t="s">
        <v>840</v>
      </c>
      <c r="K716">
        <v>0.59</v>
      </c>
      <c r="L716">
        <v>0.58982305300000004</v>
      </c>
      <c r="M716" t="s">
        <v>26</v>
      </c>
      <c r="N716" t="s">
        <v>29</v>
      </c>
      <c r="O716" t="s">
        <v>29</v>
      </c>
      <c r="P716" t="s">
        <v>29</v>
      </c>
      <c r="Q716" t="s">
        <v>29</v>
      </c>
      <c r="R716" t="s">
        <v>29</v>
      </c>
      <c r="S716" t="s">
        <v>29</v>
      </c>
      <c r="T716" t="s">
        <v>29</v>
      </c>
      <c r="U716" t="s">
        <v>29</v>
      </c>
      <c r="V716" t="s">
        <v>892</v>
      </c>
      <c r="W716" t="s">
        <v>834</v>
      </c>
    </row>
    <row r="717" spans="1:23">
      <c r="A717">
        <v>716</v>
      </c>
      <c r="B717" t="s">
        <v>831</v>
      </c>
      <c r="C717" t="s">
        <v>831</v>
      </c>
      <c r="D717">
        <v>22</v>
      </c>
      <c r="E717" t="s">
        <v>850</v>
      </c>
      <c r="F717" t="s">
        <v>851</v>
      </c>
      <c r="G717" s="1" t="s">
        <v>852</v>
      </c>
      <c r="H717" t="s">
        <v>488</v>
      </c>
      <c r="I717" t="s">
        <v>852</v>
      </c>
      <c r="J717" t="s">
        <v>488</v>
      </c>
      <c r="K717">
        <v>0.54</v>
      </c>
      <c r="L717">
        <v>0.53983804899999999</v>
      </c>
      <c r="M717" t="s">
        <v>26</v>
      </c>
      <c r="N717" t="s">
        <v>219</v>
      </c>
      <c r="O717" t="s">
        <v>29</v>
      </c>
      <c r="P717" t="s">
        <v>29</v>
      </c>
      <c r="Q717" t="s">
        <v>29</v>
      </c>
      <c r="R717" t="s">
        <v>29</v>
      </c>
      <c r="S717" t="s">
        <v>29</v>
      </c>
      <c r="T717" t="s">
        <v>29</v>
      </c>
      <c r="U717" t="s">
        <v>29</v>
      </c>
      <c r="V717" t="s">
        <v>892</v>
      </c>
      <c r="W717" t="s">
        <v>834</v>
      </c>
    </row>
    <row r="718" spans="1:23">
      <c r="A718">
        <v>717</v>
      </c>
      <c r="B718" t="s">
        <v>831</v>
      </c>
      <c r="C718" t="s">
        <v>831</v>
      </c>
      <c r="D718">
        <v>22</v>
      </c>
      <c r="E718" t="s">
        <v>850</v>
      </c>
      <c r="F718" t="s">
        <v>851</v>
      </c>
      <c r="G718" s="1" t="s">
        <v>852</v>
      </c>
      <c r="H718" t="s">
        <v>488</v>
      </c>
      <c r="I718" t="s">
        <v>852</v>
      </c>
      <c r="J718" t="s">
        <v>488</v>
      </c>
      <c r="K718">
        <v>3.03</v>
      </c>
      <c r="L718">
        <v>3.0290912730000001</v>
      </c>
      <c r="M718" t="s">
        <v>26</v>
      </c>
      <c r="N718" t="s">
        <v>232</v>
      </c>
      <c r="O718" t="s">
        <v>29</v>
      </c>
      <c r="P718" t="s">
        <v>29</v>
      </c>
      <c r="Q718" t="s">
        <v>29</v>
      </c>
      <c r="R718" t="s">
        <v>29</v>
      </c>
      <c r="S718" t="s">
        <v>29</v>
      </c>
      <c r="T718" t="s">
        <v>29</v>
      </c>
      <c r="U718" t="s">
        <v>29</v>
      </c>
      <c r="V718" t="s">
        <v>892</v>
      </c>
      <c r="W718" t="s">
        <v>834</v>
      </c>
    </row>
    <row r="719" spans="1:23">
      <c r="A719">
        <v>718</v>
      </c>
      <c r="B719" t="s">
        <v>831</v>
      </c>
      <c r="C719" t="s">
        <v>831</v>
      </c>
      <c r="D719">
        <v>22</v>
      </c>
      <c r="E719" t="s">
        <v>850</v>
      </c>
      <c r="F719" t="s">
        <v>851</v>
      </c>
      <c r="G719" s="1" t="s">
        <v>852</v>
      </c>
      <c r="H719" t="s">
        <v>488</v>
      </c>
      <c r="I719" t="s">
        <v>852</v>
      </c>
      <c r="J719" t="s">
        <v>488</v>
      </c>
      <c r="K719">
        <v>1.71</v>
      </c>
      <c r="L719">
        <v>1.7094871540000001</v>
      </c>
      <c r="M719" t="s">
        <v>26</v>
      </c>
      <c r="N719" t="s">
        <v>27</v>
      </c>
      <c r="O719" t="s">
        <v>29</v>
      </c>
      <c r="P719" t="s">
        <v>29</v>
      </c>
      <c r="Q719" t="s">
        <v>29</v>
      </c>
      <c r="R719" t="s">
        <v>29</v>
      </c>
      <c r="S719" t="s">
        <v>29</v>
      </c>
      <c r="T719" t="s">
        <v>29</v>
      </c>
      <c r="U719" t="s">
        <v>29</v>
      </c>
      <c r="V719" t="s">
        <v>892</v>
      </c>
      <c r="W719" t="s">
        <v>834</v>
      </c>
    </row>
    <row r="720" spans="1:23">
      <c r="A720">
        <v>719</v>
      </c>
      <c r="B720" t="s">
        <v>831</v>
      </c>
      <c r="C720" t="s">
        <v>831</v>
      </c>
      <c r="D720">
        <v>22</v>
      </c>
      <c r="E720" t="s">
        <v>850</v>
      </c>
      <c r="F720" t="s">
        <v>851</v>
      </c>
      <c r="G720" s="1" t="s">
        <v>852</v>
      </c>
      <c r="H720" t="s">
        <v>488</v>
      </c>
      <c r="I720" t="s">
        <v>852</v>
      </c>
      <c r="J720" t="s">
        <v>488</v>
      </c>
      <c r="K720">
        <v>0.05</v>
      </c>
      <c r="L720">
        <v>4.9985004E-2</v>
      </c>
      <c r="M720" t="s">
        <v>26</v>
      </c>
      <c r="N720" t="s">
        <v>29</v>
      </c>
      <c r="O720" t="s">
        <v>29</v>
      </c>
      <c r="P720" t="s">
        <v>29</v>
      </c>
      <c r="Q720" t="s">
        <v>29</v>
      </c>
      <c r="R720" t="s">
        <v>29</v>
      </c>
      <c r="S720" t="s">
        <v>29</v>
      </c>
      <c r="T720" t="s">
        <v>29</v>
      </c>
      <c r="U720" t="s">
        <v>29</v>
      </c>
      <c r="V720" t="s">
        <v>892</v>
      </c>
      <c r="W720" t="s">
        <v>834</v>
      </c>
    </row>
    <row r="721" spans="1:23">
      <c r="A721">
        <v>720</v>
      </c>
      <c r="B721" t="s">
        <v>831</v>
      </c>
      <c r="C721" t="s">
        <v>831</v>
      </c>
      <c r="D721">
        <v>22</v>
      </c>
      <c r="E721" t="s">
        <v>846</v>
      </c>
      <c r="F721" t="s">
        <v>185</v>
      </c>
      <c r="G721" s="1" t="s">
        <v>633</v>
      </c>
      <c r="H721" t="s">
        <v>847</v>
      </c>
      <c r="I721" t="s">
        <v>633</v>
      </c>
      <c r="J721" t="s">
        <v>847</v>
      </c>
      <c r="K721">
        <v>4.0599999999999996</v>
      </c>
      <c r="L721">
        <v>4.0587823649999999</v>
      </c>
      <c r="M721" t="s">
        <v>26</v>
      </c>
      <c r="N721" t="s">
        <v>230</v>
      </c>
      <c r="O721" t="s">
        <v>29</v>
      </c>
      <c r="P721" t="s">
        <v>29</v>
      </c>
      <c r="Q721" t="s">
        <v>29</v>
      </c>
      <c r="R721" t="s">
        <v>29</v>
      </c>
      <c r="S721" t="s">
        <v>29</v>
      </c>
      <c r="T721" t="s">
        <v>29</v>
      </c>
      <c r="U721" t="s">
        <v>29</v>
      </c>
      <c r="V721" t="s">
        <v>892</v>
      </c>
      <c r="W721" t="s">
        <v>834</v>
      </c>
    </row>
    <row r="722" spans="1:23">
      <c r="A722">
        <v>721</v>
      </c>
      <c r="B722" t="s">
        <v>831</v>
      </c>
      <c r="C722" t="s">
        <v>831</v>
      </c>
      <c r="D722">
        <v>22</v>
      </c>
      <c r="E722" t="s">
        <v>846</v>
      </c>
      <c r="F722" t="s">
        <v>185</v>
      </c>
      <c r="G722" s="1" t="s">
        <v>633</v>
      </c>
      <c r="H722" t="s">
        <v>847</v>
      </c>
      <c r="I722" t="s">
        <v>633</v>
      </c>
      <c r="J722" t="s">
        <v>847</v>
      </c>
      <c r="K722">
        <v>0.93</v>
      </c>
      <c r="L722">
        <v>0.92972108399999998</v>
      </c>
      <c r="M722" t="s">
        <v>26</v>
      </c>
      <c r="N722" t="s">
        <v>219</v>
      </c>
      <c r="O722" t="s">
        <v>29</v>
      </c>
      <c r="P722" t="s">
        <v>29</v>
      </c>
      <c r="Q722" t="s">
        <v>29</v>
      </c>
      <c r="R722" t="s">
        <v>29</v>
      </c>
      <c r="S722" t="s">
        <v>29</v>
      </c>
      <c r="T722" t="s">
        <v>29</v>
      </c>
      <c r="U722" t="s">
        <v>29</v>
      </c>
      <c r="V722" t="s">
        <v>892</v>
      </c>
      <c r="W722" t="s">
        <v>834</v>
      </c>
    </row>
    <row r="723" spans="1:23">
      <c r="A723">
        <v>722</v>
      </c>
      <c r="B723" t="s">
        <v>831</v>
      </c>
      <c r="C723" t="s">
        <v>831</v>
      </c>
      <c r="D723">
        <v>22</v>
      </c>
      <c r="E723" t="s">
        <v>846</v>
      </c>
      <c r="F723" t="s">
        <v>185</v>
      </c>
      <c r="G723" s="1" t="s">
        <v>633</v>
      </c>
      <c r="H723" t="s">
        <v>847</v>
      </c>
      <c r="I723" t="s">
        <v>633</v>
      </c>
      <c r="J723" t="s">
        <v>847</v>
      </c>
      <c r="K723">
        <v>0.05</v>
      </c>
      <c r="L723">
        <v>4.9985004E-2</v>
      </c>
      <c r="M723" t="s">
        <v>26</v>
      </c>
      <c r="N723" t="s">
        <v>29</v>
      </c>
      <c r="O723" t="s">
        <v>29</v>
      </c>
      <c r="P723" t="s">
        <v>29</v>
      </c>
      <c r="Q723" t="s">
        <v>29</v>
      </c>
      <c r="R723" t="s">
        <v>29</v>
      </c>
      <c r="S723" t="s">
        <v>29</v>
      </c>
      <c r="T723" t="s">
        <v>29</v>
      </c>
      <c r="U723" t="s">
        <v>29</v>
      </c>
      <c r="V723" t="s">
        <v>892</v>
      </c>
      <c r="W723" t="s">
        <v>834</v>
      </c>
    </row>
    <row r="724" spans="1:23">
      <c r="A724">
        <v>723</v>
      </c>
      <c r="B724" t="s">
        <v>831</v>
      </c>
      <c r="C724" t="s">
        <v>831</v>
      </c>
      <c r="D724">
        <v>22</v>
      </c>
      <c r="E724" t="s">
        <v>456</v>
      </c>
      <c r="F724" t="s">
        <v>154</v>
      </c>
      <c r="G724" s="1" t="s">
        <v>435</v>
      </c>
      <c r="H724" t="s">
        <v>457</v>
      </c>
      <c r="I724" t="s">
        <v>435</v>
      </c>
      <c r="J724" t="s">
        <v>457</v>
      </c>
      <c r="K724">
        <v>3.33</v>
      </c>
      <c r="L724">
        <v>3.3290012999999998</v>
      </c>
      <c r="M724" t="s">
        <v>26</v>
      </c>
      <c r="N724" t="s">
        <v>219</v>
      </c>
      <c r="O724" t="s">
        <v>29</v>
      </c>
      <c r="P724" t="s">
        <v>29</v>
      </c>
      <c r="Q724" t="s">
        <v>29</v>
      </c>
      <c r="R724" t="s">
        <v>29</v>
      </c>
      <c r="S724" t="s">
        <v>29</v>
      </c>
      <c r="T724" t="s">
        <v>29</v>
      </c>
      <c r="U724" t="s">
        <v>29</v>
      </c>
      <c r="V724" t="s">
        <v>892</v>
      </c>
      <c r="W724" t="s">
        <v>834</v>
      </c>
    </row>
    <row r="725" spans="1:23">
      <c r="A725">
        <v>724</v>
      </c>
      <c r="B725" t="s">
        <v>831</v>
      </c>
      <c r="C725" t="s">
        <v>831</v>
      </c>
      <c r="D725">
        <v>22</v>
      </c>
      <c r="E725" t="s">
        <v>456</v>
      </c>
      <c r="F725" t="s">
        <v>154</v>
      </c>
      <c r="G725" s="1" t="s">
        <v>435</v>
      </c>
      <c r="H725" t="s">
        <v>457</v>
      </c>
      <c r="I725" t="s">
        <v>435</v>
      </c>
      <c r="J725" t="s">
        <v>457</v>
      </c>
      <c r="K725">
        <v>0.1</v>
      </c>
      <c r="L725">
        <v>9.9970008999999999E-2</v>
      </c>
      <c r="M725" t="s">
        <v>26</v>
      </c>
      <c r="N725" t="s">
        <v>232</v>
      </c>
      <c r="O725" t="s">
        <v>29</v>
      </c>
      <c r="P725" t="s">
        <v>29</v>
      </c>
      <c r="Q725" t="s">
        <v>29</v>
      </c>
      <c r="R725" t="s">
        <v>29</v>
      </c>
      <c r="S725" t="s">
        <v>29</v>
      </c>
      <c r="T725" t="s">
        <v>29</v>
      </c>
      <c r="U725" t="s">
        <v>29</v>
      </c>
      <c r="V725" t="s">
        <v>892</v>
      </c>
      <c r="W725" t="s">
        <v>834</v>
      </c>
    </row>
    <row r="726" spans="1:23">
      <c r="A726">
        <v>725</v>
      </c>
      <c r="B726" t="s">
        <v>831</v>
      </c>
      <c r="C726" t="s">
        <v>831</v>
      </c>
      <c r="D726">
        <v>22</v>
      </c>
      <c r="E726" t="s">
        <v>456</v>
      </c>
      <c r="F726" t="s">
        <v>154</v>
      </c>
      <c r="G726" s="1" t="s">
        <v>435</v>
      </c>
      <c r="H726" t="s">
        <v>457</v>
      </c>
      <c r="I726" t="s">
        <v>435</v>
      </c>
      <c r="J726" t="s">
        <v>457</v>
      </c>
      <c r="K726">
        <v>0.2</v>
      </c>
      <c r="L726">
        <v>0.199940018</v>
      </c>
      <c r="M726" t="s">
        <v>26</v>
      </c>
      <c r="N726" t="s">
        <v>27</v>
      </c>
      <c r="O726" t="s">
        <v>29</v>
      </c>
      <c r="P726" t="s">
        <v>29</v>
      </c>
      <c r="Q726" t="s">
        <v>29</v>
      </c>
      <c r="R726" t="s">
        <v>29</v>
      </c>
      <c r="S726" t="s">
        <v>29</v>
      </c>
      <c r="T726" t="s">
        <v>29</v>
      </c>
      <c r="U726" t="s">
        <v>29</v>
      </c>
      <c r="V726" t="s">
        <v>892</v>
      </c>
      <c r="W726" t="s">
        <v>834</v>
      </c>
    </row>
    <row r="727" spans="1:23">
      <c r="A727">
        <v>726</v>
      </c>
      <c r="B727" t="s">
        <v>831</v>
      </c>
      <c r="C727" t="s">
        <v>831</v>
      </c>
      <c r="D727">
        <v>22</v>
      </c>
      <c r="E727" t="s">
        <v>456</v>
      </c>
      <c r="F727" t="s">
        <v>154</v>
      </c>
      <c r="G727" s="1" t="s">
        <v>435</v>
      </c>
      <c r="H727" t="s">
        <v>457</v>
      </c>
      <c r="I727" t="s">
        <v>435</v>
      </c>
      <c r="J727" t="s">
        <v>457</v>
      </c>
      <c r="K727">
        <v>0.54</v>
      </c>
      <c r="L727">
        <v>0.53983804899999999</v>
      </c>
      <c r="M727" t="s">
        <v>26</v>
      </c>
      <c r="N727" t="s">
        <v>118</v>
      </c>
      <c r="O727" t="s">
        <v>29</v>
      </c>
      <c r="P727" t="s">
        <v>29</v>
      </c>
      <c r="Q727" t="s">
        <v>29</v>
      </c>
      <c r="R727" t="s">
        <v>29</v>
      </c>
      <c r="S727" t="s">
        <v>29</v>
      </c>
      <c r="T727" t="s">
        <v>29</v>
      </c>
      <c r="U727" t="s">
        <v>29</v>
      </c>
      <c r="V727" t="s">
        <v>892</v>
      </c>
      <c r="W727" t="s">
        <v>834</v>
      </c>
    </row>
    <row r="728" spans="1:23">
      <c r="A728">
        <v>727</v>
      </c>
      <c r="B728" t="s">
        <v>831</v>
      </c>
      <c r="C728" t="s">
        <v>831</v>
      </c>
      <c r="D728">
        <v>22</v>
      </c>
      <c r="E728" t="s">
        <v>456</v>
      </c>
      <c r="F728" t="s">
        <v>154</v>
      </c>
      <c r="G728" s="1" t="s">
        <v>435</v>
      </c>
      <c r="H728" t="s">
        <v>457</v>
      </c>
      <c r="I728" t="s">
        <v>435</v>
      </c>
      <c r="J728" t="s">
        <v>457</v>
      </c>
      <c r="K728">
        <v>0.15</v>
      </c>
      <c r="L728">
        <v>0.149955013</v>
      </c>
      <c r="M728" t="s">
        <v>26</v>
      </c>
      <c r="N728" t="s">
        <v>53</v>
      </c>
      <c r="O728" t="s">
        <v>29</v>
      </c>
      <c r="P728" t="s">
        <v>29</v>
      </c>
      <c r="Q728" t="s">
        <v>29</v>
      </c>
      <c r="R728" t="s">
        <v>29</v>
      </c>
      <c r="S728" t="s">
        <v>29</v>
      </c>
      <c r="T728" t="s">
        <v>29</v>
      </c>
      <c r="U728" t="s">
        <v>29</v>
      </c>
      <c r="V728" t="s">
        <v>892</v>
      </c>
      <c r="W728" t="s">
        <v>834</v>
      </c>
    </row>
    <row r="729" spans="1:23">
      <c r="A729">
        <v>728</v>
      </c>
      <c r="B729" t="s">
        <v>831</v>
      </c>
      <c r="C729" t="s">
        <v>831</v>
      </c>
      <c r="D729">
        <v>22</v>
      </c>
      <c r="E729" t="s">
        <v>456</v>
      </c>
      <c r="F729" t="s">
        <v>154</v>
      </c>
      <c r="G729" s="1" t="s">
        <v>435</v>
      </c>
      <c r="H729" t="s">
        <v>457</v>
      </c>
      <c r="I729" t="s">
        <v>435</v>
      </c>
      <c r="J729" t="s">
        <v>457</v>
      </c>
      <c r="K729">
        <v>0.05</v>
      </c>
      <c r="L729">
        <v>4.9985004E-2</v>
      </c>
      <c r="M729" t="s">
        <v>26</v>
      </c>
      <c r="N729" t="s">
        <v>29</v>
      </c>
      <c r="O729" t="s">
        <v>29</v>
      </c>
      <c r="P729" t="s">
        <v>29</v>
      </c>
      <c r="Q729" t="s">
        <v>29</v>
      </c>
      <c r="R729" t="s">
        <v>29</v>
      </c>
      <c r="S729" t="s">
        <v>29</v>
      </c>
      <c r="T729" t="s">
        <v>29</v>
      </c>
      <c r="U729" t="s">
        <v>29</v>
      </c>
      <c r="V729" t="s">
        <v>892</v>
      </c>
      <c r="W729" t="s">
        <v>834</v>
      </c>
    </row>
    <row r="730" spans="1:23">
      <c r="A730">
        <v>729</v>
      </c>
      <c r="B730" t="s">
        <v>831</v>
      </c>
      <c r="C730" t="s">
        <v>831</v>
      </c>
      <c r="D730">
        <v>22</v>
      </c>
      <c r="E730" t="s">
        <v>880</v>
      </c>
      <c r="F730" t="s">
        <v>731</v>
      </c>
      <c r="G730" s="1" t="s">
        <v>845</v>
      </c>
      <c r="H730" t="s">
        <v>881</v>
      </c>
      <c r="I730" t="s">
        <v>845</v>
      </c>
      <c r="J730" t="s">
        <v>881</v>
      </c>
      <c r="K730">
        <v>1.47</v>
      </c>
      <c r="L730">
        <v>1.4695591320000001</v>
      </c>
      <c r="M730" t="s">
        <v>26</v>
      </c>
      <c r="N730" t="s">
        <v>219</v>
      </c>
      <c r="O730" t="s">
        <v>29</v>
      </c>
      <c r="P730" t="s">
        <v>29</v>
      </c>
      <c r="Q730" t="s">
        <v>29</v>
      </c>
      <c r="R730" t="s">
        <v>29</v>
      </c>
      <c r="S730" t="s">
        <v>29</v>
      </c>
      <c r="T730" t="s">
        <v>29</v>
      </c>
      <c r="U730" t="s">
        <v>29</v>
      </c>
      <c r="V730" t="s">
        <v>892</v>
      </c>
      <c r="W730" t="s">
        <v>834</v>
      </c>
    </row>
    <row r="731" spans="1:23">
      <c r="A731">
        <v>730</v>
      </c>
      <c r="B731" t="s">
        <v>831</v>
      </c>
      <c r="C731" t="s">
        <v>831</v>
      </c>
      <c r="D731">
        <v>22</v>
      </c>
      <c r="E731" t="s">
        <v>880</v>
      </c>
      <c r="F731" t="s">
        <v>731</v>
      </c>
      <c r="G731" s="1" t="s">
        <v>845</v>
      </c>
      <c r="H731" t="s">
        <v>881</v>
      </c>
      <c r="I731" t="s">
        <v>845</v>
      </c>
      <c r="J731" t="s">
        <v>881</v>
      </c>
      <c r="K731">
        <v>1.42</v>
      </c>
      <c r="L731">
        <v>1.419574128</v>
      </c>
      <c r="M731" t="s">
        <v>26</v>
      </c>
      <c r="N731" t="s">
        <v>232</v>
      </c>
      <c r="O731" t="s">
        <v>29</v>
      </c>
      <c r="P731" t="s">
        <v>29</v>
      </c>
      <c r="Q731" t="s">
        <v>29</v>
      </c>
      <c r="R731" t="s">
        <v>29</v>
      </c>
      <c r="S731" t="s">
        <v>29</v>
      </c>
      <c r="T731" t="s">
        <v>29</v>
      </c>
      <c r="U731" t="s">
        <v>29</v>
      </c>
      <c r="V731" t="s">
        <v>892</v>
      </c>
      <c r="W731" t="s">
        <v>834</v>
      </c>
    </row>
    <row r="732" spans="1:23">
      <c r="A732">
        <v>731</v>
      </c>
      <c r="B732" t="s">
        <v>831</v>
      </c>
      <c r="C732" t="s">
        <v>831</v>
      </c>
      <c r="D732">
        <v>22</v>
      </c>
      <c r="E732" t="s">
        <v>880</v>
      </c>
      <c r="F732" t="s">
        <v>731</v>
      </c>
      <c r="G732" s="1" t="s">
        <v>845</v>
      </c>
      <c r="H732" t="s">
        <v>881</v>
      </c>
      <c r="I732" t="s">
        <v>845</v>
      </c>
      <c r="J732" t="s">
        <v>881</v>
      </c>
      <c r="K732">
        <v>0.54</v>
      </c>
      <c r="L732">
        <v>0.53983804899999999</v>
      </c>
      <c r="M732" t="s">
        <v>26</v>
      </c>
      <c r="N732" t="s">
        <v>27</v>
      </c>
      <c r="O732" t="s">
        <v>29</v>
      </c>
      <c r="P732" t="s">
        <v>29</v>
      </c>
      <c r="Q732" t="s">
        <v>29</v>
      </c>
      <c r="R732" t="s">
        <v>29</v>
      </c>
      <c r="S732" t="s">
        <v>29</v>
      </c>
      <c r="T732" t="s">
        <v>29</v>
      </c>
      <c r="U732" t="s">
        <v>29</v>
      </c>
      <c r="V732" t="s">
        <v>892</v>
      </c>
      <c r="W732" t="s">
        <v>834</v>
      </c>
    </row>
    <row r="733" spans="1:23">
      <c r="A733">
        <v>732</v>
      </c>
      <c r="B733" t="s">
        <v>831</v>
      </c>
      <c r="C733" t="s">
        <v>831</v>
      </c>
      <c r="D733">
        <v>22</v>
      </c>
      <c r="E733" t="s">
        <v>893</v>
      </c>
      <c r="F733" t="s">
        <v>251</v>
      </c>
      <c r="G733" s="1" t="s">
        <v>894</v>
      </c>
      <c r="H733" t="s">
        <v>29</v>
      </c>
      <c r="I733" t="s">
        <v>894</v>
      </c>
      <c r="J733" t="s">
        <v>29</v>
      </c>
      <c r="K733">
        <v>2.2999999999999998</v>
      </c>
      <c r="L733">
        <v>2.299310207</v>
      </c>
      <c r="M733" t="s">
        <v>26</v>
      </c>
      <c r="N733" t="s">
        <v>53</v>
      </c>
      <c r="O733" t="s">
        <v>29</v>
      </c>
      <c r="P733" t="s">
        <v>29</v>
      </c>
      <c r="Q733" t="s">
        <v>29</v>
      </c>
      <c r="R733" t="s">
        <v>29</v>
      </c>
      <c r="S733" t="s">
        <v>29</v>
      </c>
      <c r="T733" t="s">
        <v>29</v>
      </c>
      <c r="U733" t="s">
        <v>29</v>
      </c>
      <c r="V733" t="s">
        <v>892</v>
      </c>
      <c r="W733" t="s">
        <v>834</v>
      </c>
    </row>
    <row r="734" spans="1:23">
      <c r="A734">
        <v>733</v>
      </c>
      <c r="B734" t="s">
        <v>831</v>
      </c>
      <c r="C734" t="s">
        <v>831</v>
      </c>
      <c r="D734">
        <v>22</v>
      </c>
      <c r="E734" t="s">
        <v>437</v>
      </c>
      <c r="F734" t="s">
        <v>438</v>
      </c>
      <c r="G734" s="1" t="s">
        <v>439</v>
      </c>
      <c r="H734" t="s">
        <v>440</v>
      </c>
      <c r="I734" t="s">
        <v>8498</v>
      </c>
      <c r="J734" t="s">
        <v>2147</v>
      </c>
      <c r="K734">
        <v>0.05</v>
      </c>
      <c r="L734">
        <v>4.9985004E-2</v>
      </c>
      <c r="M734" t="s">
        <v>26</v>
      </c>
      <c r="N734" t="s">
        <v>232</v>
      </c>
      <c r="O734" t="s">
        <v>29</v>
      </c>
      <c r="P734" t="s">
        <v>29</v>
      </c>
      <c r="Q734" t="s">
        <v>29</v>
      </c>
      <c r="R734" t="s">
        <v>29</v>
      </c>
      <c r="S734" t="s">
        <v>29</v>
      </c>
      <c r="T734" t="s">
        <v>29</v>
      </c>
      <c r="U734" t="s">
        <v>29</v>
      </c>
      <c r="V734" t="s">
        <v>892</v>
      </c>
      <c r="W734" t="s">
        <v>834</v>
      </c>
    </row>
    <row r="735" spans="1:23">
      <c r="A735">
        <v>734</v>
      </c>
      <c r="B735" t="s">
        <v>831</v>
      </c>
      <c r="C735" t="s">
        <v>831</v>
      </c>
      <c r="D735">
        <v>22</v>
      </c>
      <c r="E735" t="s">
        <v>437</v>
      </c>
      <c r="F735" t="s">
        <v>438</v>
      </c>
      <c r="G735" s="1" t="s">
        <v>439</v>
      </c>
      <c r="H735" t="s">
        <v>440</v>
      </c>
      <c r="I735" t="s">
        <v>8498</v>
      </c>
      <c r="J735" t="s">
        <v>2147</v>
      </c>
      <c r="K735">
        <v>1.81</v>
      </c>
      <c r="L735">
        <v>1.809457163</v>
      </c>
      <c r="M735" t="s">
        <v>26</v>
      </c>
      <c r="N735" t="s">
        <v>74</v>
      </c>
      <c r="O735" t="s">
        <v>29</v>
      </c>
      <c r="P735" t="s">
        <v>29</v>
      </c>
      <c r="Q735" t="s">
        <v>29</v>
      </c>
      <c r="R735" t="s">
        <v>29</v>
      </c>
      <c r="S735" t="s">
        <v>29</v>
      </c>
      <c r="T735" t="s">
        <v>29</v>
      </c>
      <c r="U735" t="s">
        <v>29</v>
      </c>
      <c r="V735" t="s">
        <v>892</v>
      </c>
      <c r="W735" t="s">
        <v>834</v>
      </c>
    </row>
    <row r="736" spans="1:23">
      <c r="A736">
        <v>735</v>
      </c>
      <c r="B736" t="s">
        <v>831</v>
      </c>
      <c r="C736" t="s">
        <v>831</v>
      </c>
      <c r="D736">
        <v>22</v>
      </c>
      <c r="E736" t="s">
        <v>437</v>
      </c>
      <c r="F736" t="s">
        <v>438</v>
      </c>
      <c r="G736" s="1" t="s">
        <v>439</v>
      </c>
      <c r="H736" t="s">
        <v>440</v>
      </c>
      <c r="I736" t="s">
        <v>8498</v>
      </c>
      <c r="J736" t="s">
        <v>2147</v>
      </c>
      <c r="K736">
        <v>0.2</v>
      </c>
      <c r="L736">
        <v>0.199940018</v>
      </c>
      <c r="M736" t="s">
        <v>26</v>
      </c>
      <c r="N736" t="s">
        <v>29</v>
      </c>
      <c r="O736" t="s">
        <v>29</v>
      </c>
      <c r="P736" t="s">
        <v>29</v>
      </c>
      <c r="Q736" t="s">
        <v>29</v>
      </c>
      <c r="R736" t="s">
        <v>29</v>
      </c>
      <c r="S736" t="s">
        <v>29</v>
      </c>
      <c r="T736" t="s">
        <v>29</v>
      </c>
      <c r="U736" t="s">
        <v>29</v>
      </c>
      <c r="V736" t="s">
        <v>892</v>
      </c>
      <c r="W736" t="s">
        <v>834</v>
      </c>
    </row>
    <row r="737" spans="1:23">
      <c r="A737">
        <v>736</v>
      </c>
      <c r="B737" t="s">
        <v>831</v>
      </c>
      <c r="C737" t="s">
        <v>831</v>
      </c>
      <c r="D737">
        <v>22</v>
      </c>
      <c r="E737" t="s">
        <v>863</v>
      </c>
      <c r="F737" t="s">
        <v>468</v>
      </c>
      <c r="G737" s="1" t="s">
        <v>864</v>
      </c>
      <c r="H737" t="s">
        <v>865</v>
      </c>
      <c r="I737" t="s">
        <v>864</v>
      </c>
      <c r="J737" t="s">
        <v>865</v>
      </c>
      <c r="K737">
        <v>1.42</v>
      </c>
      <c r="L737">
        <v>1.419574128</v>
      </c>
      <c r="M737" t="s">
        <v>26</v>
      </c>
      <c r="N737" t="s">
        <v>27</v>
      </c>
      <c r="O737" t="s">
        <v>29</v>
      </c>
      <c r="P737" t="s">
        <v>29</v>
      </c>
      <c r="Q737" t="s">
        <v>29</v>
      </c>
      <c r="R737" t="s">
        <v>29</v>
      </c>
      <c r="S737" t="s">
        <v>29</v>
      </c>
      <c r="T737" t="s">
        <v>29</v>
      </c>
      <c r="U737" t="s">
        <v>29</v>
      </c>
      <c r="V737" t="s">
        <v>892</v>
      </c>
      <c r="W737" t="s">
        <v>834</v>
      </c>
    </row>
    <row r="738" spans="1:23">
      <c r="A738">
        <v>737</v>
      </c>
      <c r="B738" t="s">
        <v>831</v>
      </c>
      <c r="C738" t="s">
        <v>831</v>
      </c>
      <c r="D738">
        <v>22</v>
      </c>
      <c r="E738" t="s">
        <v>863</v>
      </c>
      <c r="F738" t="s">
        <v>468</v>
      </c>
      <c r="G738" s="1" t="s">
        <v>864</v>
      </c>
      <c r="H738" t="s">
        <v>865</v>
      </c>
      <c r="I738" t="s">
        <v>864</v>
      </c>
      <c r="J738" t="s">
        <v>865</v>
      </c>
      <c r="K738">
        <v>0.15</v>
      </c>
      <c r="L738">
        <v>0.149955013</v>
      </c>
      <c r="M738" t="s">
        <v>26</v>
      </c>
      <c r="N738" t="s">
        <v>29</v>
      </c>
      <c r="O738" t="s">
        <v>29</v>
      </c>
      <c r="P738" t="s">
        <v>29</v>
      </c>
      <c r="Q738" t="s">
        <v>29</v>
      </c>
      <c r="R738" t="s">
        <v>29</v>
      </c>
      <c r="S738" t="s">
        <v>29</v>
      </c>
      <c r="T738" t="s">
        <v>29</v>
      </c>
      <c r="U738" t="s">
        <v>29</v>
      </c>
      <c r="V738" t="s">
        <v>892</v>
      </c>
      <c r="W738" t="s">
        <v>834</v>
      </c>
    </row>
    <row r="739" spans="1:23">
      <c r="A739">
        <v>738</v>
      </c>
      <c r="B739" t="s">
        <v>831</v>
      </c>
      <c r="C739" t="s">
        <v>831</v>
      </c>
      <c r="D739">
        <v>22</v>
      </c>
      <c r="E739" t="s">
        <v>853</v>
      </c>
      <c r="F739" t="s">
        <v>611</v>
      </c>
      <c r="G739" s="1" t="s">
        <v>612</v>
      </c>
      <c r="H739" t="s">
        <v>854</v>
      </c>
      <c r="I739" t="s">
        <v>612</v>
      </c>
      <c r="J739" t="s">
        <v>8594</v>
      </c>
      <c r="K739">
        <v>1.03</v>
      </c>
      <c r="L739">
        <v>1.0296910930000001</v>
      </c>
      <c r="M739" t="s">
        <v>26</v>
      </c>
      <c r="N739" t="s">
        <v>219</v>
      </c>
      <c r="O739" t="s">
        <v>29</v>
      </c>
      <c r="P739" t="s">
        <v>29</v>
      </c>
      <c r="Q739" t="s">
        <v>29</v>
      </c>
      <c r="R739" t="s">
        <v>29</v>
      </c>
      <c r="S739" t="s">
        <v>29</v>
      </c>
      <c r="T739" t="s">
        <v>29</v>
      </c>
      <c r="U739" t="s">
        <v>29</v>
      </c>
      <c r="V739" t="s">
        <v>892</v>
      </c>
      <c r="W739" t="s">
        <v>834</v>
      </c>
    </row>
    <row r="740" spans="1:23">
      <c r="A740">
        <v>739</v>
      </c>
      <c r="B740" t="s">
        <v>831</v>
      </c>
      <c r="C740" t="s">
        <v>831</v>
      </c>
      <c r="D740">
        <v>22</v>
      </c>
      <c r="E740" t="s">
        <v>853</v>
      </c>
      <c r="F740" t="s">
        <v>611</v>
      </c>
      <c r="G740" s="1" t="s">
        <v>612</v>
      </c>
      <c r="H740" t="s">
        <v>854</v>
      </c>
      <c r="I740" t="s">
        <v>612</v>
      </c>
      <c r="J740" t="s">
        <v>8594</v>
      </c>
      <c r="K740">
        <v>0.05</v>
      </c>
      <c r="L740">
        <v>4.9985004E-2</v>
      </c>
      <c r="M740" t="s">
        <v>26</v>
      </c>
      <c r="N740" t="s">
        <v>232</v>
      </c>
      <c r="O740" t="s">
        <v>29</v>
      </c>
      <c r="P740" t="s">
        <v>29</v>
      </c>
      <c r="Q740" t="s">
        <v>29</v>
      </c>
      <c r="R740" t="s">
        <v>29</v>
      </c>
      <c r="S740" t="s">
        <v>29</v>
      </c>
      <c r="T740" t="s">
        <v>29</v>
      </c>
      <c r="U740" t="s">
        <v>29</v>
      </c>
      <c r="V740" t="s">
        <v>892</v>
      </c>
      <c r="W740" t="s">
        <v>834</v>
      </c>
    </row>
    <row r="741" spans="1:23">
      <c r="A741">
        <v>740</v>
      </c>
      <c r="B741" t="s">
        <v>831</v>
      </c>
      <c r="C741" t="s">
        <v>831</v>
      </c>
      <c r="D741">
        <v>22</v>
      </c>
      <c r="E741" t="s">
        <v>853</v>
      </c>
      <c r="F741" t="s">
        <v>611</v>
      </c>
      <c r="G741" s="1" t="s">
        <v>612</v>
      </c>
      <c r="H741" t="s">
        <v>854</v>
      </c>
      <c r="I741" t="s">
        <v>612</v>
      </c>
      <c r="J741" t="s">
        <v>8594</v>
      </c>
      <c r="K741">
        <v>0.1</v>
      </c>
      <c r="L741">
        <v>9.9970008999999999E-2</v>
      </c>
      <c r="M741" t="s">
        <v>26</v>
      </c>
      <c r="N741" t="s">
        <v>27</v>
      </c>
      <c r="O741" t="s">
        <v>29</v>
      </c>
      <c r="P741" t="s">
        <v>29</v>
      </c>
      <c r="Q741" t="s">
        <v>29</v>
      </c>
      <c r="R741" t="s">
        <v>29</v>
      </c>
      <c r="S741" t="s">
        <v>29</v>
      </c>
      <c r="T741" t="s">
        <v>29</v>
      </c>
      <c r="U741" t="s">
        <v>29</v>
      </c>
      <c r="V741" t="s">
        <v>892</v>
      </c>
      <c r="W741" t="s">
        <v>834</v>
      </c>
    </row>
    <row r="742" spans="1:23">
      <c r="A742">
        <v>741</v>
      </c>
      <c r="B742" t="s">
        <v>831</v>
      </c>
      <c r="C742" t="s">
        <v>831</v>
      </c>
      <c r="D742">
        <v>22</v>
      </c>
      <c r="E742" t="s">
        <v>853</v>
      </c>
      <c r="F742" t="s">
        <v>611</v>
      </c>
      <c r="G742" s="1" t="s">
        <v>612</v>
      </c>
      <c r="H742" t="s">
        <v>854</v>
      </c>
      <c r="I742" t="s">
        <v>612</v>
      </c>
      <c r="J742" t="s">
        <v>8594</v>
      </c>
      <c r="K742">
        <v>0.1</v>
      </c>
      <c r="L742">
        <v>9.9970008999999999E-2</v>
      </c>
      <c r="M742" t="s">
        <v>26</v>
      </c>
      <c r="N742" t="s">
        <v>118</v>
      </c>
      <c r="O742" t="s">
        <v>29</v>
      </c>
      <c r="P742" t="s">
        <v>29</v>
      </c>
      <c r="Q742" t="s">
        <v>29</v>
      </c>
      <c r="R742" t="s">
        <v>29</v>
      </c>
      <c r="S742" t="s">
        <v>29</v>
      </c>
      <c r="T742" t="s">
        <v>29</v>
      </c>
      <c r="U742" t="s">
        <v>29</v>
      </c>
      <c r="V742" t="s">
        <v>892</v>
      </c>
      <c r="W742" t="s">
        <v>834</v>
      </c>
    </row>
    <row r="743" spans="1:23">
      <c r="A743">
        <v>742</v>
      </c>
      <c r="B743" t="s">
        <v>831</v>
      </c>
      <c r="C743" t="s">
        <v>831</v>
      </c>
      <c r="D743">
        <v>22</v>
      </c>
      <c r="E743" t="s">
        <v>853</v>
      </c>
      <c r="F743" t="s">
        <v>611</v>
      </c>
      <c r="G743" s="1" t="s">
        <v>612</v>
      </c>
      <c r="H743" t="s">
        <v>854</v>
      </c>
      <c r="I743" t="s">
        <v>612</v>
      </c>
      <c r="J743" t="s">
        <v>8594</v>
      </c>
      <c r="K743">
        <v>0.05</v>
      </c>
      <c r="L743">
        <v>4.9985004E-2</v>
      </c>
      <c r="M743" t="s">
        <v>26</v>
      </c>
      <c r="N743" t="s">
        <v>53</v>
      </c>
      <c r="O743" t="s">
        <v>29</v>
      </c>
      <c r="P743" t="s">
        <v>29</v>
      </c>
      <c r="Q743" t="s">
        <v>29</v>
      </c>
      <c r="R743" t="s">
        <v>29</v>
      </c>
      <c r="S743" t="s">
        <v>29</v>
      </c>
      <c r="T743" t="s">
        <v>29</v>
      </c>
      <c r="U743" t="s">
        <v>29</v>
      </c>
      <c r="V743" t="s">
        <v>892</v>
      </c>
      <c r="W743" t="s">
        <v>834</v>
      </c>
    </row>
    <row r="744" spans="1:23">
      <c r="A744">
        <v>743</v>
      </c>
      <c r="B744" t="s">
        <v>831</v>
      </c>
      <c r="C744" t="s">
        <v>831</v>
      </c>
      <c r="D744">
        <v>22</v>
      </c>
      <c r="E744" t="s">
        <v>853</v>
      </c>
      <c r="F744" t="s">
        <v>611</v>
      </c>
      <c r="G744" s="1" t="s">
        <v>612</v>
      </c>
      <c r="H744" t="s">
        <v>854</v>
      </c>
      <c r="I744" t="s">
        <v>612</v>
      </c>
      <c r="J744" t="s">
        <v>8594</v>
      </c>
      <c r="K744">
        <v>0.2</v>
      </c>
      <c r="L744">
        <v>0.199940018</v>
      </c>
      <c r="M744" t="s">
        <v>26</v>
      </c>
      <c r="N744" t="s">
        <v>29</v>
      </c>
      <c r="O744" t="s">
        <v>29</v>
      </c>
      <c r="P744" t="s">
        <v>29</v>
      </c>
      <c r="Q744" t="s">
        <v>29</v>
      </c>
      <c r="R744" t="s">
        <v>29</v>
      </c>
      <c r="S744" t="s">
        <v>29</v>
      </c>
      <c r="T744" t="s">
        <v>29</v>
      </c>
      <c r="U744" t="s">
        <v>29</v>
      </c>
      <c r="V744" t="s">
        <v>892</v>
      </c>
      <c r="W744" t="s">
        <v>834</v>
      </c>
    </row>
    <row r="745" spans="1:23">
      <c r="A745">
        <v>744</v>
      </c>
      <c r="B745" t="s">
        <v>831</v>
      </c>
      <c r="C745" t="s">
        <v>831</v>
      </c>
      <c r="D745">
        <v>22</v>
      </c>
      <c r="E745" t="s">
        <v>868</v>
      </c>
      <c r="F745" t="s">
        <v>196</v>
      </c>
      <c r="G745" s="1" t="s">
        <v>869</v>
      </c>
      <c r="H745" t="s">
        <v>870</v>
      </c>
      <c r="I745" t="s">
        <v>8524</v>
      </c>
      <c r="J745" t="s">
        <v>870</v>
      </c>
      <c r="K745">
        <v>1.37</v>
      </c>
      <c r="L745">
        <v>1.3695891229999999</v>
      </c>
      <c r="M745" t="s">
        <v>26</v>
      </c>
      <c r="N745" t="s">
        <v>74</v>
      </c>
      <c r="O745" t="s">
        <v>29</v>
      </c>
      <c r="P745" t="s">
        <v>29</v>
      </c>
      <c r="Q745" t="s">
        <v>29</v>
      </c>
      <c r="R745" t="s">
        <v>29</v>
      </c>
      <c r="S745" t="s">
        <v>29</v>
      </c>
      <c r="T745" t="s">
        <v>29</v>
      </c>
      <c r="U745" t="s">
        <v>29</v>
      </c>
      <c r="V745" t="s">
        <v>892</v>
      </c>
      <c r="W745" t="s">
        <v>834</v>
      </c>
    </row>
    <row r="746" spans="1:23">
      <c r="A746">
        <v>745</v>
      </c>
      <c r="B746" t="s">
        <v>831</v>
      </c>
      <c r="C746" t="s">
        <v>831</v>
      </c>
      <c r="D746">
        <v>22</v>
      </c>
      <c r="E746" t="s">
        <v>895</v>
      </c>
      <c r="F746" t="s">
        <v>206</v>
      </c>
      <c r="G746" s="1" t="s">
        <v>896</v>
      </c>
      <c r="H746" t="s">
        <v>897</v>
      </c>
      <c r="I746" t="s">
        <v>896</v>
      </c>
      <c r="J746" t="s">
        <v>897</v>
      </c>
      <c r="K746">
        <v>0.28999999999999998</v>
      </c>
      <c r="L746">
        <v>0.28991302600000002</v>
      </c>
      <c r="M746" t="s">
        <v>26</v>
      </c>
      <c r="N746" t="s">
        <v>219</v>
      </c>
      <c r="O746" t="s">
        <v>29</v>
      </c>
      <c r="P746" t="s">
        <v>29</v>
      </c>
      <c r="Q746" t="s">
        <v>29</v>
      </c>
      <c r="R746" t="s">
        <v>29</v>
      </c>
      <c r="S746" t="s">
        <v>29</v>
      </c>
      <c r="T746" t="s">
        <v>29</v>
      </c>
      <c r="U746" t="s">
        <v>29</v>
      </c>
      <c r="V746" t="s">
        <v>892</v>
      </c>
      <c r="W746" t="s">
        <v>834</v>
      </c>
    </row>
    <row r="747" spans="1:23">
      <c r="A747">
        <v>746</v>
      </c>
      <c r="B747" t="s">
        <v>831</v>
      </c>
      <c r="C747" t="s">
        <v>831</v>
      </c>
      <c r="D747">
        <v>22</v>
      </c>
      <c r="E747" t="s">
        <v>895</v>
      </c>
      <c r="F747" t="s">
        <v>206</v>
      </c>
      <c r="G747" s="1" t="s">
        <v>896</v>
      </c>
      <c r="H747" t="s">
        <v>897</v>
      </c>
      <c r="I747" t="s">
        <v>896</v>
      </c>
      <c r="J747" t="s">
        <v>897</v>
      </c>
      <c r="K747">
        <v>0.15</v>
      </c>
      <c r="L747">
        <v>0.149955013</v>
      </c>
      <c r="M747" t="s">
        <v>26</v>
      </c>
      <c r="N747" t="s">
        <v>232</v>
      </c>
      <c r="O747" t="s">
        <v>29</v>
      </c>
      <c r="P747" t="s">
        <v>29</v>
      </c>
      <c r="Q747" t="s">
        <v>29</v>
      </c>
      <c r="R747" t="s">
        <v>29</v>
      </c>
      <c r="S747" t="s">
        <v>29</v>
      </c>
      <c r="T747" t="s">
        <v>29</v>
      </c>
      <c r="U747" t="s">
        <v>29</v>
      </c>
      <c r="V747" t="s">
        <v>892</v>
      </c>
      <c r="W747" t="s">
        <v>834</v>
      </c>
    </row>
    <row r="748" spans="1:23">
      <c r="A748">
        <v>747</v>
      </c>
      <c r="B748" t="s">
        <v>831</v>
      </c>
      <c r="C748" t="s">
        <v>831</v>
      </c>
      <c r="D748">
        <v>22</v>
      </c>
      <c r="E748" t="s">
        <v>895</v>
      </c>
      <c r="F748" t="s">
        <v>206</v>
      </c>
      <c r="G748" s="1" t="s">
        <v>896</v>
      </c>
      <c r="H748" t="s">
        <v>897</v>
      </c>
      <c r="I748" t="s">
        <v>896</v>
      </c>
      <c r="J748" t="s">
        <v>897</v>
      </c>
      <c r="K748">
        <v>0.54</v>
      </c>
      <c r="L748">
        <v>0.53983804899999999</v>
      </c>
      <c r="M748" t="s">
        <v>26</v>
      </c>
      <c r="N748" t="s">
        <v>27</v>
      </c>
      <c r="O748" t="s">
        <v>29</v>
      </c>
      <c r="P748" t="s">
        <v>29</v>
      </c>
      <c r="Q748" t="s">
        <v>29</v>
      </c>
      <c r="R748" t="s">
        <v>29</v>
      </c>
      <c r="S748" t="s">
        <v>29</v>
      </c>
      <c r="T748" t="s">
        <v>29</v>
      </c>
      <c r="U748" t="s">
        <v>29</v>
      </c>
      <c r="V748" t="s">
        <v>892</v>
      </c>
      <c r="W748" t="s">
        <v>834</v>
      </c>
    </row>
    <row r="749" spans="1:23">
      <c r="A749">
        <v>748</v>
      </c>
      <c r="B749" t="s">
        <v>831</v>
      </c>
      <c r="C749" t="s">
        <v>831</v>
      </c>
      <c r="D749">
        <v>22</v>
      </c>
      <c r="E749" t="s">
        <v>895</v>
      </c>
      <c r="F749" t="s">
        <v>206</v>
      </c>
      <c r="G749" s="1" t="s">
        <v>896</v>
      </c>
      <c r="H749" t="s">
        <v>897</v>
      </c>
      <c r="I749" t="s">
        <v>896</v>
      </c>
      <c r="J749" t="s">
        <v>897</v>
      </c>
      <c r="K749">
        <v>0.2</v>
      </c>
      <c r="L749">
        <v>0.199940018</v>
      </c>
      <c r="M749" t="s">
        <v>26</v>
      </c>
      <c r="N749" t="s">
        <v>63</v>
      </c>
      <c r="O749" t="s">
        <v>29</v>
      </c>
      <c r="P749" t="s">
        <v>29</v>
      </c>
      <c r="Q749" t="s">
        <v>29</v>
      </c>
      <c r="R749" t="s">
        <v>29</v>
      </c>
      <c r="S749" t="s">
        <v>29</v>
      </c>
      <c r="T749" t="s">
        <v>29</v>
      </c>
      <c r="U749" t="s">
        <v>29</v>
      </c>
      <c r="V749" t="s">
        <v>892</v>
      </c>
      <c r="W749" t="s">
        <v>834</v>
      </c>
    </row>
    <row r="750" spans="1:23">
      <c r="A750">
        <v>749</v>
      </c>
      <c r="B750" t="s">
        <v>831</v>
      </c>
      <c r="C750" t="s">
        <v>831</v>
      </c>
      <c r="D750">
        <v>22</v>
      </c>
      <c r="E750" t="s">
        <v>866</v>
      </c>
      <c r="F750" t="s">
        <v>206</v>
      </c>
      <c r="G750" s="1" t="s">
        <v>495</v>
      </c>
      <c r="H750" t="s">
        <v>867</v>
      </c>
      <c r="I750" t="s">
        <v>495</v>
      </c>
      <c r="J750" t="s">
        <v>867</v>
      </c>
      <c r="K750">
        <v>0.73</v>
      </c>
      <c r="L750">
        <v>0.72978106600000003</v>
      </c>
      <c r="M750" t="s">
        <v>26</v>
      </c>
      <c r="N750" t="s">
        <v>219</v>
      </c>
      <c r="O750" t="s">
        <v>29</v>
      </c>
      <c r="P750" t="s">
        <v>29</v>
      </c>
      <c r="Q750" t="s">
        <v>29</v>
      </c>
      <c r="R750" t="s">
        <v>29</v>
      </c>
      <c r="S750" t="s">
        <v>29</v>
      </c>
      <c r="T750" t="s">
        <v>29</v>
      </c>
      <c r="U750" t="s">
        <v>29</v>
      </c>
      <c r="V750" t="s">
        <v>892</v>
      </c>
      <c r="W750" t="s">
        <v>834</v>
      </c>
    </row>
    <row r="751" spans="1:23">
      <c r="A751">
        <v>750</v>
      </c>
      <c r="B751" t="s">
        <v>831</v>
      </c>
      <c r="C751" t="s">
        <v>831</v>
      </c>
      <c r="D751">
        <v>22</v>
      </c>
      <c r="E751" t="s">
        <v>866</v>
      </c>
      <c r="F751" t="s">
        <v>206</v>
      </c>
      <c r="G751" s="1" t="s">
        <v>495</v>
      </c>
      <c r="H751" t="s">
        <v>867</v>
      </c>
      <c r="I751" t="s">
        <v>495</v>
      </c>
      <c r="J751" t="s">
        <v>867</v>
      </c>
      <c r="K751">
        <v>0.1</v>
      </c>
      <c r="L751">
        <v>9.9970008999999999E-2</v>
      </c>
      <c r="M751" t="s">
        <v>26</v>
      </c>
      <c r="N751" t="s">
        <v>27</v>
      </c>
      <c r="O751" t="s">
        <v>29</v>
      </c>
      <c r="P751" t="s">
        <v>29</v>
      </c>
      <c r="Q751" t="s">
        <v>29</v>
      </c>
      <c r="R751" t="s">
        <v>29</v>
      </c>
      <c r="S751" t="s">
        <v>29</v>
      </c>
      <c r="T751" t="s">
        <v>29</v>
      </c>
      <c r="U751" t="s">
        <v>29</v>
      </c>
      <c r="V751" t="s">
        <v>892</v>
      </c>
      <c r="W751" t="s">
        <v>834</v>
      </c>
    </row>
    <row r="752" spans="1:23">
      <c r="A752">
        <v>751</v>
      </c>
      <c r="B752" t="s">
        <v>831</v>
      </c>
      <c r="C752" t="s">
        <v>831</v>
      </c>
      <c r="D752">
        <v>22</v>
      </c>
      <c r="E752" t="s">
        <v>877</v>
      </c>
      <c r="F752" t="s">
        <v>591</v>
      </c>
      <c r="G752" s="1" t="s">
        <v>878</v>
      </c>
      <c r="H752" t="s">
        <v>879</v>
      </c>
      <c r="I752" t="s">
        <v>878</v>
      </c>
      <c r="J752" t="s">
        <v>879</v>
      </c>
      <c r="K752">
        <v>0.24</v>
      </c>
      <c r="L752">
        <v>0.23992802199999999</v>
      </c>
      <c r="M752" t="s">
        <v>26</v>
      </c>
      <c r="N752" t="s">
        <v>219</v>
      </c>
      <c r="O752" t="s">
        <v>29</v>
      </c>
      <c r="P752" t="s">
        <v>29</v>
      </c>
      <c r="Q752" t="s">
        <v>29</v>
      </c>
      <c r="R752" t="s">
        <v>29</v>
      </c>
      <c r="S752" t="s">
        <v>29</v>
      </c>
      <c r="T752" t="s">
        <v>29</v>
      </c>
      <c r="U752" t="s">
        <v>29</v>
      </c>
      <c r="V752" t="s">
        <v>892</v>
      </c>
      <c r="W752" t="s">
        <v>834</v>
      </c>
    </row>
    <row r="753" spans="1:23">
      <c r="A753">
        <v>752</v>
      </c>
      <c r="B753" t="s">
        <v>831</v>
      </c>
      <c r="C753" t="s">
        <v>831</v>
      </c>
      <c r="D753">
        <v>22</v>
      </c>
      <c r="E753" t="s">
        <v>877</v>
      </c>
      <c r="F753" t="s">
        <v>591</v>
      </c>
      <c r="G753" s="1" t="s">
        <v>878</v>
      </c>
      <c r="H753" t="s">
        <v>879</v>
      </c>
      <c r="I753" t="s">
        <v>878</v>
      </c>
      <c r="J753" t="s">
        <v>879</v>
      </c>
      <c r="K753">
        <v>0.24</v>
      </c>
      <c r="L753">
        <v>0.23992802199999999</v>
      </c>
      <c r="M753" t="s">
        <v>26</v>
      </c>
      <c r="N753" t="s">
        <v>27</v>
      </c>
      <c r="O753" t="s">
        <v>29</v>
      </c>
      <c r="P753" t="s">
        <v>29</v>
      </c>
      <c r="Q753" t="s">
        <v>29</v>
      </c>
      <c r="R753" t="s">
        <v>29</v>
      </c>
      <c r="S753" t="s">
        <v>29</v>
      </c>
      <c r="T753" t="s">
        <v>29</v>
      </c>
      <c r="U753" t="s">
        <v>29</v>
      </c>
      <c r="V753" t="s">
        <v>892</v>
      </c>
      <c r="W753" t="s">
        <v>834</v>
      </c>
    </row>
    <row r="754" spans="1:23">
      <c r="A754">
        <v>753</v>
      </c>
      <c r="B754" t="s">
        <v>831</v>
      </c>
      <c r="C754" t="s">
        <v>831</v>
      </c>
      <c r="D754">
        <v>22</v>
      </c>
      <c r="E754" t="s">
        <v>877</v>
      </c>
      <c r="F754" t="s">
        <v>591</v>
      </c>
      <c r="G754" s="1" t="s">
        <v>878</v>
      </c>
      <c r="H754" t="s">
        <v>879</v>
      </c>
      <c r="I754" t="s">
        <v>878</v>
      </c>
      <c r="J754" t="s">
        <v>879</v>
      </c>
      <c r="K754">
        <v>0.1</v>
      </c>
      <c r="L754">
        <v>9.9970008999999999E-2</v>
      </c>
      <c r="M754" t="s">
        <v>26</v>
      </c>
      <c r="N754" t="s">
        <v>74</v>
      </c>
      <c r="O754" t="s">
        <v>29</v>
      </c>
      <c r="P754" t="s">
        <v>29</v>
      </c>
      <c r="Q754" t="s">
        <v>29</v>
      </c>
      <c r="R754" t="s">
        <v>29</v>
      </c>
      <c r="S754" t="s">
        <v>29</v>
      </c>
      <c r="T754" t="s">
        <v>29</v>
      </c>
      <c r="U754" t="s">
        <v>29</v>
      </c>
      <c r="V754" t="s">
        <v>892</v>
      </c>
      <c r="W754" t="s">
        <v>834</v>
      </c>
    </row>
    <row r="755" spans="1:23">
      <c r="A755">
        <v>754</v>
      </c>
      <c r="B755" t="s">
        <v>831</v>
      </c>
      <c r="C755" t="s">
        <v>831</v>
      </c>
      <c r="D755">
        <v>22</v>
      </c>
      <c r="E755" t="s">
        <v>877</v>
      </c>
      <c r="F755" t="s">
        <v>591</v>
      </c>
      <c r="G755" s="1" t="s">
        <v>878</v>
      </c>
      <c r="H755" t="s">
        <v>879</v>
      </c>
      <c r="I755" t="s">
        <v>878</v>
      </c>
      <c r="J755" t="s">
        <v>879</v>
      </c>
      <c r="K755">
        <v>0.05</v>
      </c>
      <c r="L755">
        <v>4.9985004E-2</v>
      </c>
      <c r="M755" t="s">
        <v>26</v>
      </c>
      <c r="N755" t="s">
        <v>53</v>
      </c>
      <c r="O755" t="s">
        <v>29</v>
      </c>
      <c r="P755" t="s">
        <v>29</v>
      </c>
      <c r="Q755" t="s">
        <v>29</v>
      </c>
      <c r="R755" t="s">
        <v>29</v>
      </c>
      <c r="S755" t="s">
        <v>29</v>
      </c>
      <c r="T755" t="s">
        <v>29</v>
      </c>
      <c r="U755" t="s">
        <v>29</v>
      </c>
      <c r="V755" t="s">
        <v>892</v>
      </c>
      <c r="W755" t="s">
        <v>834</v>
      </c>
    </row>
    <row r="756" spans="1:23">
      <c r="A756">
        <v>755</v>
      </c>
      <c r="B756" t="s">
        <v>831</v>
      </c>
      <c r="C756" t="s">
        <v>831</v>
      </c>
      <c r="D756">
        <v>22</v>
      </c>
      <c r="E756" t="s">
        <v>855</v>
      </c>
      <c r="F756" t="s">
        <v>251</v>
      </c>
      <c r="G756" s="1" t="s">
        <v>856</v>
      </c>
      <c r="H756" t="s">
        <v>29</v>
      </c>
      <c r="I756" t="s">
        <v>856</v>
      </c>
      <c r="J756" t="s">
        <v>29</v>
      </c>
      <c r="K756">
        <v>0.59</v>
      </c>
      <c r="L756">
        <v>0.58982305300000004</v>
      </c>
      <c r="M756" t="s">
        <v>26</v>
      </c>
      <c r="N756" t="s">
        <v>53</v>
      </c>
      <c r="O756" t="s">
        <v>29</v>
      </c>
      <c r="P756" t="s">
        <v>29</v>
      </c>
      <c r="Q756" t="s">
        <v>29</v>
      </c>
      <c r="R756" t="s">
        <v>29</v>
      </c>
      <c r="S756" t="s">
        <v>29</v>
      </c>
      <c r="T756" t="s">
        <v>29</v>
      </c>
      <c r="U756" t="s">
        <v>29</v>
      </c>
      <c r="V756" t="s">
        <v>892</v>
      </c>
      <c r="W756" t="s">
        <v>834</v>
      </c>
    </row>
    <row r="757" spans="1:23">
      <c r="A757">
        <v>756</v>
      </c>
      <c r="B757" t="s">
        <v>831</v>
      </c>
      <c r="C757" t="s">
        <v>831</v>
      </c>
      <c r="D757">
        <v>22</v>
      </c>
      <c r="E757" t="s">
        <v>875</v>
      </c>
      <c r="F757" t="s">
        <v>185</v>
      </c>
      <c r="G757" s="1" t="s">
        <v>186</v>
      </c>
      <c r="H757" t="s">
        <v>876</v>
      </c>
      <c r="I757" t="s">
        <v>186</v>
      </c>
      <c r="J757" t="s">
        <v>876</v>
      </c>
      <c r="K757">
        <v>0.34</v>
      </c>
      <c r="L757">
        <v>0.33989803099999999</v>
      </c>
      <c r="M757" t="s">
        <v>26</v>
      </c>
      <c r="N757" t="s">
        <v>29</v>
      </c>
      <c r="O757" t="s">
        <v>29</v>
      </c>
      <c r="P757" t="s">
        <v>29</v>
      </c>
      <c r="Q757" t="s">
        <v>29</v>
      </c>
      <c r="R757" t="s">
        <v>29</v>
      </c>
      <c r="S757" t="s">
        <v>29</v>
      </c>
      <c r="T757" t="s">
        <v>29</v>
      </c>
      <c r="U757" t="s">
        <v>29</v>
      </c>
      <c r="V757" t="s">
        <v>892</v>
      </c>
      <c r="W757" t="s">
        <v>834</v>
      </c>
    </row>
    <row r="758" spans="1:23">
      <c r="A758">
        <v>757</v>
      </c>
      <c r="B758" t="s">
        <v>831</v>
      </c>
      <c r="C758" t="s">
        <v>831</v>
      </c>
      <c r="D758">
        <v>22</v>
      </c>
      <c r="E758" t="s">
        <v>451</v>
      </c>
      <c r="F758" t="s">
        <v>312</v>
      </c>
      <c r="G758" s="1" t="s">
        <v>452</v>
      </c>
      <c r="H758" t="s">
        <v>453</v>
      </c>
      <c r="I758" t="s">
        <v>452</v>
      </c>
      <c r="J758" t="s">
        <v>453</v>
      </c>
      <c r="K758">
        <v>0.1</v>
      </c>
      <c r="L758">
        <v>9.9970008999999999E-2</v>
      </c>
      <c r="M758" t="s">
        <v>26</v>
      </c>
      <c r="N758" t="s">
        <v>232</v>
      </c>
      <c r="O758" t="s">
        <v>29</v>
      </c>
      <c r="P758" t="s">
        <v>29</v>
      </c>
      <c r="Q758" t="s">
        <v>29</v>
      </c>
      <c r="R758" t="s">
        <v>29</v>
      </c>
      <c r="S758" t="s">
        <v>29</v>
      </c>
      <c r="T758" t="s">
        <v>29</v>
      </c>
      <c r="U758" t="s">
        <v>29</v>
      </c>
      <c r="V758" t="s">
        <v>892</v>
      </c>
      <c r="W758" t="s">
        <v>834</v>
      </c>
    </row>
    <row r="759" spans="1:23">
      <c r="A759">
        <v>758</v>
      </c>
      <c r="B759" t="s">
        <v>831</v>
      </c>
      <c r="C759" t="s">
        <v>831</v>
      </c>
      <c r="D759">
        <v>22</v>
      </c>
      <c r="E759" t="s">
        <v>451</v>
      </c>
      <c r="F759" t="s">
        <v>312</v>
      </c>
      <c r="G759" s="1" t="s">
        <v>452</v>
      </c>
      <c r="H759" t="s">
        <v>453</v>
      </c>
      <c r="I759" t="s">
        <v>452</v>
      </c>
      <c r="J759" t="s">
        <v>453</v>
      </c>
      <c r="K759">
        <v>0.24</v>
      </c>
      <c r="L759">
        <v>0.23992802199999999</v>
      </c>
      <c r="M759" t="s">
        <v>26</v>
      </c>
      <c r="N759" t="s">
        <v>74</v>
      </c>
      <c r="O759" t="s">
        <v>29</v>
      </c>
      <c r="P759" t="s">
        <v>29</v>
      </c>
      <c r="Q759" t="s">
        <v>29</v>
      </c>
      <c r="R759" t="s">
        <v>29</v>
      </c>
      <c r="S759" t="s">
        <v>29</v>
      </c>
      <c r="T759" t="s">
        <v>29</v>
      </c>
      <c r="U759" t="s">
        <v>29</v>
      </c>
      <c r="V759" t="s">
        <v>892</v>
      </c>
      <c r="W759" t="s">
        <v>834</v>
      </c>
    </row>
    <row r="760" spans="1:23">
      <c r="A760">
        <v>759</v>
      </c>
      <c r="B760" t="s">
        <v>831</v>
      </c>
      <c r="C760" t="s">
        <v>831</v>
      </c>
      <c r="D760">
        <v>22</v>
      </c>
      <c r="E760" t="s">
        <v>857</v>
      </c>
      <c r="F760" t="s">
        <v>858</v>
      </c>
      <c r="G760" s="1" t="s">
        <v>859</v>
      </c>
      <c r="H760" t="s">
        <v>860</v>
      </c>
      <c r="I760" t="s">
        <v>859</v>
      </c>
      <c r="J760" t="s">
        <v>860</v>
      </c>
      <c r="K760">
        <v>0.05</v>
      </c>
      <c r="L760">
        <v>4.9985004E-2</v>
      </c>
      <c r="M760" t="s">
        <v>26</v>
      </c>
      <c r="N760" t="s">
        <v>219</v>
      </c>
      <c r="O760" t="s">
        <v>29</v>
      </c>
      <c r="P760" t="s">
        <v>29</v>
      </c>
      <c r="Q760" t="s">
        <v>29</v>
      </c>
      <c r="R760" t="s">
        <v>29</v>
      </c>
      <c r="S760" t="s">
        <v>29</v>
      </c>
      <c r="T760" t="s">
        <v>29</v>
      </c>
      <c r="U760" t="s">
        <v>29</v>
      </c>
      <c r="V760" t="s">
        <v>892</v>
      </c>
      <c r="W760" t="s">
        <v>834</v>
      </c>
    </row>
    <row r="761" spans="1:23">
      <c r="A761">
        <v>760</v>
      </c>
      <c r="B761" t="s">
        <v>831</v>
      </c>
      <c r="C761" t="s">
        <v>831</v>
      </c>
      <c r="D761">
        <v>22</v>
      </c>
      <c r="E761" t="s">
        <v>857</v>
      </c>
      <c r="F761" t="s">
        <v>858</v>
      </c>
      <c r="G761" s="1" t="s">
        <v>859</v>
      </c>
      <c r="H761" t="s">
        <v>860</v>
      </c>
      <c r="I761" t="s">
        <v>859</v>
      </c>
      <c r="J761" t="s">
        <v>860</v>
      </c>
      <c r="K761">
        <v>0.1</v>
      </c>
      <c r="L761">
        <v>9.9970008999999999E-2</v>
      </c>
      <c r="M761" t="s">
        <v>26</v>
      </c>
      <c r="N761" t="s">
        <v>27</v>
      </c>
      <c r="O761" t="s">
        <v>29</v>
      </c>
      <c r="P761" t="s">
        <v>29</v>
      </c>
      <c r="Q761" t="s">
        <v>29</v>
      </c>
      <c r="R761" t="s">
        <v>29</v>
      </c>
      <c r="S761" t="s">
        <v>29</v>
      </c>
      <c r="T761" t="s">
        <v>29</v>
      </c>
      <c r="U761" t="s">
        <v>29</v>
      </c>
      <c r="V761" t="s">
        <v>892</v>
      </c>
      <c r="W761" t="s">
        <v>834</v>
      </c>
    </row>
    <row r="762" spans="1:23">
      <c r="A762">
        <v>761</v>
      </c>
      <c r="B762" t="s">
        <v>831</v>
      </c>
      <c r="C762" t="s">
        <v>831</v>
      </c>
      <c r="D762">
        <v>22</v>
      </c>
      <c r="E762" t="s">
        <v>857</v>
      </c>
      <c r="F762" t="s">
        <v>858</v>
      </c>
      <c r="G762" s="1" t="s">
        <v>859</v>
      </c>
      <c r="H762" t="s">
        <v>860</v>
      </c>
      <c r="I762" t="s">
        <v>859</v>
      </c>
      <c r="J762" t="s">
        <v>860</v>
      </c>
      <c r="K762">
        <v>0.1</v>
      </c>
      <c r="L762">
        <v>9.9970008999999999E-2</v>
      </c>
      <c r="M762" t="s">
        <v>26</v>
      </c>
      <c r="N762" t="s">
        <v>74</v>
      </c>
      <c r="O762" t="s">
        <v>29</v>
      </c>
      <c r="P762" t="s">
        <v>29</v>
      </c>
      <c r="Q762" t="s">
        <v>29</v>
      </c>
      <c r="R762" t="s">
        <v>29</v>
      </c>
      <c r="S762" t="s">
        <v>29</v>
      </c>
      <c r="T762" t="s">
        <v>29</v>
      </c>
      <c r="U762" t="s">
        <v>29</v>
      </c>
      <c r="V762" t="s">
        <v>892</v>
      </c>
      <c r="W762" t="s">
        <v>834</v>
      </c>
    </row>
    <row r="763" spans="1:23">
      <c r="A763">
        <v>762</v>
      </c>
      <c r="B763" t="s">
        <v>831</v>
      </c>
      <c r="C763" t="s">
        <v>831</v>
      </c>
      <c r="D763">
        <v>22</v>
      </c>
      <c r="E763" t="s">
        <v>857</v>
      </c>
      <c r="F763" t="s">
        <v>858</v>
      </c>
      <c r="G763" s="1" t="s">
        <v>859</v>
      </c>
      <c r="H763" t="s">
        <v>860</v>
      </c>
      <c r="I763" t="s">
        <v>859</v>
      </c>
      <c r="J763" t="s">
        <v>860</v>
      </c>
      <c r="K763">
        <v>0.05</v>
      </c>
      <c r="L763">
        <v>4.9985004E-2</v>
      </c>
      <c r="M763" t="s">
        <v>26</v>
      </c>
      <c r="N763" t="s">
        <v>29</v>
      </c>
      <c r="O763" t="s">
        <v>29</v>
      </c>
      <c r="P763" t="s">
        <v>29</v>
      </c>
      <c r="Q763" t="s">
        <v>29</v>
      </c>
      <c r="R763" t="s">
        <v>29</v>
      </c>
      <c r="S763" t="s">
        <v>29</v>
      </c>
      <c r="T763" t="s">
        <v>29</v>
      </c>
      <c r="U763" t="s">
        <v>29</v>
      </c>
      <c r="V763" t="s">
        <v>892</v>
      </c>
      <c r="W763" t="s">
        <v>834</v>
      </c>
    </row>
    <row r="764" spans="1:23">
      <c r="A764">
        <v>763</v>
      </c>
      <c r="B764" t="s">
        <v>831</v>
      </c>
      <c r="C764" t="s">
        <v>831</v>
      </c>
      <c r="D764">
        <v>22</v>
      </c>
      <c r="E764" t="s">
        <v>521</v>
      </c>
      <c r="F764" t="s">
        <v>522</v>
      </c>
      <c r="G764" s="1" t="s">
        <v>523</v>
      </c>
      <c r="H764" t="s">
        <v>524</v>
      </c>
      <c r="I764" t="s">
        <v>523</v>
      </c>
      <c r="J764" t="s">
        <v>524</v>
      </c>
      <c r="K764">
        <v>0.28999999999999998</v>
      </c>
      <c r="L764">
        <v>0.28991302600000002</v>
      </c>
      <c r="M764" t="s">
        <v>26</v>
      </c>
      <c r="N764" t="s">
        <v>74</v>
      </c>
      <c r="O764" t="s">
        <v>29</v>
      </c>
      <c r="P764" t="s">
        <v>29</v>
      </c>
      <c r="Q764" t="s">
        <v>29</v>
      </c>
      <c r="R764" t="s">
        <v>29</v>
      </c>
      <c r="S764" t="s">
        <v>29</v>
      </c>
      <c r="T764" t="s">
        <v>29</v>
      </c>
      <c r="U764" t="s">
        <v>29</v>
      </c>
      <c r="V764" t="s">
        <v>892</v>
      </c>
      <c r="W764" t="s">
        <v>834</v>
      </c>
    </row>
    <row r="765" spans="1:23">
      <c r="A765">
        <v>764</v>
      </c>
      <c r="B765" t="s">
        <v>831</v>
      </c>
      <c r="C765" t="s">
        <v>831</v>
      </c>
      <c r="D765">
        <v>22</v>
      </c>
      <c r="E765" t="s">
        <v>882</v>
      </c>
      <c r="F765" t="s">
        <v>289</v>
      </c>
      <c r="G765" s="1" t="s">
        <v>898</v>
      </c>
      <c r="H765" t="s">
        <v>883</v>
      </c>
      <c r="I765" t="s">
        <v>898</v>
      </c>
      <c r="J765" t="s">
        <v>883</v>
      </c>
      <c r="K765">
        <v>0.24</v>
      </c>
      <c r="L765">
        <v>0.23992802199999999</v>
      </c>
      <c r="M765" t="s">
        <v>26</v>
      </c>
      <c r="N765" t="s">
        <v>74</v>
      </c>
      <c r="O765" t="s">
        <v>29</v>
      </c>
      <c r="P765" t="s">
        <v>29</v>
      </c>
      <c r="Q765" t="s">
        <v>29</v>
      </c>
      <c r="R765" t="s">
        <v>29</v>
      </c>
      <c r="S765" t="s">
        <v>29</v>
      </c>
      <c r="T765" t="s">
        <v>29</v>
      </c>
      <c r="U765" t="s">
        <v>29</v>
      </c>
      <c r="V765" t="s">
        <v>892</v>
      </c>
      <c r="W765" t="s">
        <v>834</v>
      </c>
    </row>
    <row r="766" spans="1:23">
      <c r="A766">
        <v>765</v>
      </c>
      <c r="B766" t="s">
        <v>831</v>
      </c>
      <c r="C766" t="s">
        <v>831</v>
      </c>
      <c r="D766">
        <v>22</v>
      </c>
      <c r="E766" t="s">
        <v>899</v>
      </c>
      <c r="F766" t="s">
        <v>154</v>
      </c>
      <c r="G766" s="1" t="s">
        <v>435</v>
      </c>
      <c r="H766" t="s">
        <v>900</v>
      </c>
      <c r="I766" t="s">
        <v>435</v>
      </c>
      <c r="J766" t="s">
        <v>900</v>
      </c>
      <c r="K766">
        <v>0.2</v>
      </c>
      <c r="L766">
        <v>0.199940018</v>
      </c>
      <c r="M766" t="s">
        <v>26</v>
      </c>
      <c r="N766" t="s">
        <v>219</v>
      </c>
      <c r="O766" t="s">
        <v>29</v>
      </c>
      <c r="P766" t="s">
        <v>29</v>
      </c>
      <c r="Q766" t="s">
        <v>29</v>
      </c>
      <c r="R766" t="s">
        <v>29</v>
      </c>
      <c r="S766" t="s">
        <v>29</v>
      </c>
      <c r="T766" t="s">
        <v>29</v>
      </c>
      <c r="U766" t="s">
        <v>29</v>
      </c>
      <c r="V766" t="s">
        <v>892</v>
      </c>
      <c r="W766" t="s">
        <v>834</v>
      </c>
    </row>
    <row r="767" spans="1:23">
      <c r="A767">
        <v>766</v>
      </c>
      <c r="B767" t="s">
        <v>831</v>
      </c>
      <c r="C767" t="s">
        <v>831</v>
      </c>
      <c r="D767">
        <v>22</v>
      </c>
      <c r="E767" t="s">
        <v>848</v>
      </c>
      <c r="F767" t="s">
        <v>196</v>
      </c>
      <c r="G767" s="1" t="s">
        <v>849</v>
      </c>
      <c r="H767" t="s">
        <v>348</v>
      </c>
      <c r="I767" t="s">
        <v>928</v>
      </c>
      <c r="J767" t="s">
        <v>348</v>
      </c>
      <c r="K767">
        <v>0.15</v>
      </c>
      <c r="L767">
        <v>0.149955013</v>
      </c>
      <c r="M767" t="s">
        <v>26</v>
      </c>
      <c r="N767" t="s">
        <v>74</v>
      </c>
      <c r="O767" t="s">
        <v>29</v>
      </c>
      <c r="P767" t="s">
        <v>29</v>
      </c>
      <c r="Q767" t="s">
        <v>29</v>
      </c>
      <c r="R767" t="s">
        <v>29</v>
      </c>
      <c r="S767" t="s">
        <v>29</v>
      </c>
      <c r="T767" t="s">
        <v>29</v>
      </c>
      <c r="U767" t="s">
        <v>29</v>
      </c>
      <c r="V767" t="s">
        <v>892</v>
      </c>
      <c r="W767" t="s">
        <v>834</v>
      </c>
    </row>
    <row r="768" spans="1:23">
      <c r="A768">
        <v>767</v>
      </c>
      <c r="B768" t="s">
        <v>831</v>
      </c>
      <c r="C768" t="s">
        <v>831</v>
      </c>
      <c r="D768">
        <v>22</v>
      </c>
      <c r="E768" t="s">
        <v>871</v>
      </c>
      <c r="F768" t="s">
        <v>185</v>
      </c>
      <c r="G768" s="1" t="s">
        <v>186</v>
      </c>
      <c r="H768" t="s">
        <v>867</v>
      </c>
      <c r="I768" t="s">
        <v>186</v>
      </c>
      <c r="J768" t="s">
        <v>867</v>
      </c>
      <c r="K768">
        <v>0.1</v>
      </c>
      <c r="L768">
        <v>9.9970008999999999E-2</v>
      </c>
      <c r="M768" t="s">
        <v>26</v>
      </c>
      <c r="N768" t="s">
        <v>219</v>
      </c>
      <c r="O768" t="s">
        <v>29</v>
      </c>
      <c r="P768" t="s">
        <v>29</v>
      </c>
      <c r="Q768" t="s">
        <v>29</v>
      </c>
      <c r="R768" t="s">
        <v>29</v>
      </c>
      <c r="S768" t="s">
        <v>29</v>
      </c>
      <c r="T768" t="s">
        <v>29</v>
      </c>
      <c r="U768" t="s">
        <v>29</v>
      </c>
      <c r="V768" t="s">
        <v>892</v>
      </c>
      <c r="W768" t="s">
        <v>834</v>
      </c>
    </row>
    <row r="769" spans="1:23">
      <c r="A769">
        <v>768</v>
      </c>
      <c r="B769" t="s">
        <v>831</v>
      </c>
      <c r="C769" t="s">
        <v>831</v>
      </c>
      <c r="D769">
        <v>22</v>
      </c>
      <c r="E769" t="s">
        <v>901</v>
      </c>
      <c r="F769" t="s">
        <v>522</v>
      </c>
      <c r="G769" s="1" t="s">
        <v>902</v>
      </c>
      <c r="H769" t="s">
        <v>903</v>
      </c>
      <c r="I769" t="s">
        <v>902</v>
      </c>
      <c r="J769" t="s">
        <v>903</v>
      </c>
      <c r="K769">
        <v>0.05</v>
      </c>
      <c r="L769">
        <v>4.9985004E-2</v>
      </c>
      <c r="M769" t="s">
        <v>26</v>
      </c>
      <c r="N769" t="s">
        <v>74</v>
      </c>
      <c r="O769" t="s">
        <v>29</v>
      </c>
      <c r="P769" t="s">
        <v>29</v>
      </c>
      <c r="Q769" t="s">
        <v>29</v>
      </c>
      <c r="R769" t="s">
        <v>29</v>
      </c>
      <c r="S769" t="s">
        <v>29</v>
      </c>
      <c r="T769" t="s">
        <v>29</v>
      </c>
      <c r="U769" t="s">
        <v>29</v>
      </c>
      <c r="V769" t="s">
        <v>892</v>
      </c>
      <c r="W769" t="s">
        <v>834</v>
      </c>
    </row>
    <row r="770" spans="1:23">
      <c r="A770">
        <v>769</v>
      </c>
      <c r="B770" t="s">
        <v>831</v>
      </c>
      <c r="C770" t="s">
        <v>831</v>
      </c>
      <c r="D770">
        <v>22</v>
      </c>
      <c r="E770" t="s">
        <v>888</v>
      </c>
      <c r="F770" t="s">
        <v>185</v>
      </c>
      <c r="G770" s="1" t="s">
        <v>186</v>
      </c>
      <c r="H770" t="s">
        <v>29</v>
      </c>
      <c r="I770" t="s">
        <v>186</v>
      </c>
      <c r="J770" t="s">
        <v>29</v>
      </c>
      <c r="K770">
        <v>0.05</v>
      </c>
      <c r="L770">
        <v>4.9985004E-2</v>
      </c>
      <c r="M770" t="s">
        <v>26</v>
      </c>
      <c r="N770" t="s">
        <v>232</v>
      </c>
      <c r="O770" t="s">
        <v>29</v>
      </c>
      <c r="P770" t="s">
        <v>29</v>
      </c>
      <c r="Q770" t="s">
        <v>29</v>
      </c>
      <c r="R770" t="s">
        <v>29</v>
      </c>
      <c r="S770" t="s">
        <v>29</v>
      </c>
      <c r="T770" t="s">
        <v>29</v>
      </c>
      <c r="U770" t="s">
        <v>29</v>
      </c>
      <c r="V770" t="s">
        <v>892</v>
      </c>
      <c r="W770" t="s">
        <v>834</v>
      </c>
    </row>
    <row r="771" spans="1:23">
      <c r="A771">
        <v>770</v>
      </c>
      <c r="B771" t="s">
        <v>831</v>
      </c>
      <c r="C771" t="s">
        <v>831</v>
      </c>
      <c r="D771">
        <v>22</v>
      </c>
      <c r="E771" t="s">
        <v>888</v>
      </c>
      <c r="F771" t="s">
        <v>185</v>
      </c>
      <c r="G771" s="1" t="s">
        <v>186</v>
      </c>
      <c r="H771" t="s">
        <v>29</v>
      </c>
      <c r="I771" t="s">
        <v>186</v>
      </c>
      <c r="J771" t="s">
        <v>29</v>
      </c>
      <c r="K771">
        <v>0.83</v>
      </c>
      <c r="L771">
        <v>0.829751075</v>
      </c>
      <c r="M771" t="s">
        <v>26</v>
      </c>
      <c r="N771" t="s">
        <v>27</v>
      </c>
      <c r="O771" t="s">
        <v>29</v>
      </c>
      <c r="P771" t="s">
        <v>29</v>
      </c>
      <c r="Q771" t="s">
        <v>29</v>
      </c>
      <c r="R771" t="s">
        <v>29</v>
      </c>
      <c r="S771" t="s">
        <v>29</v>
      </c>
      <c r="T771" t="s">
        <v>29</v>
      </c>
      <c r="U771" t="s">
        <v>29</v>
      </c>
      <c r="V771" t="s">
        <v>892</v>
      </c>
      <c r="W771" t="s">
        <v>834</v>
      </c>
    </row>
    <row r="772" spans="1:23">
      <c r="A772">
        <v>771</v>
      </c>
      <c r="B772" t="s">
        <v>831</v>
      </c>
      <c r="C772" t="s">
        <v>831</v>
      </c>
      <c r="D772">
        <v>22</v>
      </c>
      <c r="E772" t="s">
        <v>888</v>
      </c>
      <c r="F772" t="s">
        <v>185</v>
      </c>
      <c r="G772" s="1" t="s">
        <v>186</v>
      </c>
      <c r="H772" t="s">
        <v>29</v>
      </c>
      <c r="I772" t="s">
        <v>186</v>
      </c>
      <c r="J772" t="s">
        <v>29</v>
      </c>
      <c r="K772">
        <v>0.05</v>
      </c>
      <c r="L772">
        <v>4.9985004E-2</v>
      </c>
      <c r="M772" t="s">
        <v>26</v>
      </c>
      <c r="N772" t="s">
        <v>29</v>
      </c>
      <c r="O772" t="s">
        <v>29</v>
      </c>
      <c r="P772" t="s">
        <v>29</v>
      </c>
      <c r="Q772" t="s">
        <v>29</v>
      </c>
      <c r="R772" t="s">
        <v>29</v>
      </c>
      <c r="S772" t="s">
        <v>29</v>
      </c>
      <c r="T772" t="s">
        <v>29</v>
      </c>
      <c r="U772" t="s">
        <v>29</v>
      </c>
      <c r="V772" t="s">
        <v>892</v>
      </c>
      <c r="W772" t="s">
        <v>834</v>
      </c>
    </row>
    <row r="773" spans="1:23">
      <c r="A773">
        <v>772</v>
      </c>
      <c r="B773" t="s">
        <v>831</v>
      </c>
      <c r="C773" t="s">
        <v>831</v>
      </c>
      <c r="D773">
        <v>22</v>
      </c>
      <c r="E773" t="s">
        <v>889</v>
      </c>
      <c r="F773" t="s">
        <v>93</v>
      </c>
      <c r="G773" s="1" t="s">
        <v>29</v>
      </c>
      <c r="H773" t="s">
        <v>29</v>
      </c>
      <c r="I773" t="s">
        <v>29</v>
      </c>
      <c r="J773" t="s">
        <v>29</v>
      </c>
      <c r="K773">
        <v>0.28999999999999998</v>
      </c>
      <c r="L773">
        <v>0.28991302600000002</v>
      </c>
      <c r="M773" t="s">
        <v>26</v>
      </c>
      <c r="N773" t="s">
        <v>219</v>
      </c>
      <c r="O773" t="s">
        <v>29</v>
      </c>
      <c r="P773" t="s">
        <v>29</v>
      </c>
      <c r="Q773" t="s">
        <v>29</v>
      </c>
      <c r="R773" t="s">
        <v>29</v>
      </c>
      <c r="S773" t="s">
        <v>29</v>
      </c>
      <c r="T773" t="s">
        <v>29</v>
      </c>
      <c r="U773" t="s">
        <v>29</v>
      </c>
      <c r="V773" t="s">
        <v>892</v>
      </c>
      <c r="W773" t="s">
        <v>834</v>
      </c>
    </row>
    <row r="774" spans="1:23">
      <c r="A774">
        <v>773</v>
      </c>
      <c r="B774" t="s">
        <v>831</v>
      </c>
      <c r="C774" t="s">
        <v>831</v>
      </c>
      <c r="D774">
        <v>22</v>
      </c>
      <c r="E774" t="s">
        <v>889</v>
      </c>
      <c r="F774" t="s">
        <v>93</v>
      </c>
      <c r="G774" s="1" t="s">
        <v>29</v>
      </c>
      <c r="H774" t="s">
        <v>29</v>
      </c>
      <c r="I774" t="s">
        <v>29</v>
      </c>
      <c r="J774" t="s">
        <v>29</v>
      </c>
      <c r="K774">
        <v>0.44</v>
      </c>
      <c r="L774">
        <v>0.43986804000000002</v>
      </c>
      <c r="M774" t="s">
        <v>26</v>
      </c>
      <c r="N774" t="s">
        <v>232</v>
      </c>
      <c r="O774" t="s">
        <v>29</v>
      </c>
      <c r="P774" t="s">
        <v>29</v>
      </c>
      <c r="Q774" t="s">
        <v>29</v>
      </c>
      <c r="R774" t="s">
        <v>29</v>
      </c>
      <c r="S774" t="s">
        <v>29</v>
      </c>
      <c r="T774" t="s">
        <v>29</v>
      </c>
      <c r="U774" t="s">
        <v>29</v>
      </c>
      <c r="V774" t="s">
        <v>892</v>
      </c>
      <c r="W774" t="s">
        <v>834</v>
      </c>
    </row>
    <row r="775" spans="1:23">
      <c r="A775">
        <v>774</v>
      </c>
      <c r="B775" t="s">
        <v>831</v>
      </c>
      <c r="C775" t="s">
        <v>831</v>
      </c>
      <c r="D775">
        <v>22</v>
      </c>
      <c r="E775" t="s">
        <v>889</v>
      </c>
      <c r="F775" t="s">
        <v>93</v>
      </c>
      <c r="G775" s="1" t="s">
        <v>29</v>
      </c>
      <c r="H775" t="s">
        <v>29</v>
      </c>
      <c r="I775" t="s">
        <v>29</v>
      </c>
      <c r="J775" t="s">
        <v>29</v>
      </c>
      <c r="K775">
        <v>0.73</v>
      </c>
      <c r="L775">
        <v>0.72978106600000003</v>
      </c>
      <c r="M775" t="s">
        <v>26</v>
      </c>
      <c r="N775" t="s">
        <v>27</v>
      </c>
      <c r="O775" t="s">
        <v>29</v>
      </c>
      <c r="P775" t="s">
        <v>29</v>
      </c>
      <c r="Q775" t="s">
        <v>29</v>
      </c>
      <c r="R775" t="s">
        <v>29</v>
      </c>
      <c r="S775" t="s">
        <v>29</v>
      </c>
      <c r="T775" t="s">
        <v>29</v>
      </c>
      <c r="U775" t="s">
        <v>29</v>
      </c>
      <c r="V775" t="s">
        <v>892</v>
      </c>
      <c r="W775" t="s">
        <v>834</v>
      </c>
    </row>
    <row r="776" spans="1:23">
      <c r="A776">
        <v>775</v>
      </c>
      <c r="B776" t="s">
        <v>831</v>
      </c>
      <c r="C776" t="s">
        <v>831</v>
      </c>
      <c r="D776">
        <v>22</v>
      </c>
      <c r="E776" t="s">
        <v>889</v>
      </c>
      <c r="F776" t="s">
        <v>93</v>
      </c>
      <c r="G776" s="1" t="s">
        <v>29</v>
      </c>
      <c r="H776" t="s">
        <v>29</v>
      </c>
      <c r="I776" t="s">
        <v>29</v>
      </c>
      <c r="J776" t="s">
        <v>29</v>
      </c>
      <c r="K776">
        <v>0.05</v>
      </c>
      <c r="L776">
        <v>4.9985004E-2</v>
      </c>
      <c r="M776" t="s">
        <v>26</v>
      </c>
      <c r="N776" t="s">
        <v>53</v>
      </c>
      <c r="O776" t="s">
        <v>29</v>
      </c>
      <c r="P776" t="s">
        <v>29</v>
      </c>
      <c r="Q776" t="s">
        <v>29</v>
      </c>
      <c r="R776" t="s">
        <v>29</v>
      </c>
      <c r="S776" t="s">
        <v>29</v>
      </c>
      <c r="T776" t="s">
        <v>29</v>
      </c>
      <c r="U776" t="s">
        <v>29</v>
      </c>
      <c r="V776" t="s">
        <v>892</v>
      </c>
      <c r="W776" t="s">
        <v>834</v>
      </c>
    </row>
    <row r="777" spans="1:23">
      <c r="A777">
        <v>776</v>
      </c>
      <c r="B777" t="s">
        <v>831</v>
      </c>
      <c r="C777" t="s">
        <v>831</v>
      </c>
      <c r="D777">
        <v>22</v>
      </c>
      <c r="E777" t="s">
        <v>889</v>
      </c>
      <c r="F777" t="s">
        <v>93</v>
      </c>
      <c r="G777" s="1" t="s">
        <v>29</v>
      </c>
      <c r="H777" t="s">
        <v>29</v>
      </c>
      <c r="I777" t="s">
        <v>29</v>
      </c>
      <c r="J777" t="s">
        <v>29</v>
      </c>
      <c r="K777">
        <v>1.62</v>
      </c>
      <c r="L777">
        <v>1.619514146</v>
      </c>
      <c r="M777" t="s">
        <v>26</v>
      </c>
      <c r="N777" t="s">
        <v>29</v>
      </c>
      <c r="O777" t="s">
        <v>29</v>
      </c>
      <c r="P777" t="s">
        <v>29</v>
      </c>
      <c r="Q777" t="s">
        <v>29</v>
      </c>
      <c r="R777" t="s">
        <v>29</v>
      </c>
      <c r="S777" t="s">
        <v>29</v>
      </c>
      <c r="T777" t="s">
        <v>29</v>
      </c>
      <c r="U777" t="s">
        <v>29</v>
      </c>
      <c r="V777" t="s">
        <v>892</v>
      </c>
      <c r="W777" t="s">
        <v>834</v>
      </c>
    </row>
    <row r="778" spans="1:23">
      <c r="A778">
        <v>777</v>
      </c>
      <c r="B778" t="s">
        <v>831</v>
      </c>
      <c r="C778" t="s">
        <v>831</v>
      </c>
      <c r="D778">
        <v>22</v>
      </c>
      <c r="E778" t="s">
        <v>890</v>
      </c>
      <c r="F778" t="s">
        <v>93</v>
      </c>
      <c r="G778" s="1" t="s">
        <v>29</v>
      </c>
      <c r="H778" t="s">
        <v>29</v>
      </c>
      <c r="I778" t="s">
        <v>29</v>
      </c>
      <c r="J778" t="s">
        <v>29</v>
      </c>
      <c r="K778">
        <v>1.32</v>
      </c>
      <c r="L778">
        <v>1.3196041190000001</v>
      </c>
      <c r="M778" t="s">
        <v>26</v>
      </c>
      <c r="N778" t="s">
        <v>219</v>
      </c>
      <c r="O778" t="s">
        <v>29</v>
      </c>
      <c r="P778" t="s">
        <v>29</v>
      </c>
      <c r="Q778" t="s">
        <v>29</v>
      </c>
      <c r="R778" t="s">
        <v>29</v>
      </c>
      <c r="S778" t="s">
        <v>29</v>
      </c>
      <c r="T778" t="s">
        <v>29</v>
      </c>
      <c r="U778" t="s">
        <v>29</v>
      </c>
      <c r="V778" t="s">
        <v>892</v>
      </c>
      <c r="W778" t="s">
        <v>834</v>
      </c>
    </row>
    <row r="779" spans="1:23">
      <c r="A779">
        <v>778</v>
      </c>
      <c r="B779" t="s">
        <v>831</v>
      </c>
      <c r="C779" t="s">
        <v>831</v>
      </c>
      <c r="D779">
        <v>22</v>
      </c>
      <c r="E779" t="s">
        <v>890</v>
      </c>
      <c r="F779" t="s">
        <v>93</v>
      </c>
      <c r="G779" s="1" t="s">
        <v>29</v>
      </c>
      <c r="H779" t="s">
        <v>29</v>
      </c>
      <c r="I779" t="s">
        <v>29</v>
      </c>
      <c r="J779" t="s">
        <v>29</v>
      </c>
      <c r="K779">
        <v>0.44</v>
      </c>
      <c r="L779">
        <v>0.43986804000000002</v>
      </c>
      <c r="M779" t="s">
        <v>26</v>
      </c>
      <c r="N779" t="s">
        <v>232</v>
      </c>
      <c r="O779" t="s">
        <v>29</v>
      </c>
      <c r="P779" t="s">
        <v>29</v>
      </c>
      <c r="Q779" t="s">
        <v>29</v>
      </c>
      <c r="R779" t="s">
        <v>29</v>
      </c>
      <c r="S779" t="s">
        <v>29</v>
      </c>
      <c r="T779" t="s">
        <v>29</v>
      </c>
      <c r="U779" t="s">
        <v>29</v>
      </c>
      <c r="V779" t="s">
        <v>892</v>
      </c>
      <c r="W779" t="s">
        <v>834</v>
      </c>
    </row>
    <row r="780" spans="1:23">
      <c r="A780">
        <v>779</v>
      </c>
      <c r="B780" t="s">
        <v>831</v>
      </c>
      <c r="C780" t="s">
        <v>831</v>
      </c>
      <c r="D780">
        <v>22</v>
      </c>
      <c r="E780" t="s">
        <v>890</v>
      </c>
      <c r="F780" t="s">
        <v>93</v>
      </c>
      <c r="G780" s="1" t="s">
        <v>29</v>
      </c>
      <c r="H780" t="s">
        <v>29</v>
      </c>
      <c r="I780" t="s">
        <v>29</v>
      </c>
      <c r="J780" t="s">
        <v>29</v>
      </c>
      <c r="K780">
        <v>1.86</v>
      </c>
      <c r="L780">
        <v>1.8594421670000001</v>
      </c>
      <c r="M780" t="s">
        <v>26</v>
      </c>
      <c r="N780" t="s">
        <v>27</v>
      </c>
      <c r="O780" t="s">
        <v>29</v>
      </c>
      <c r="P780" t="s">
        <v>29</v>
      </c>
      <c r="Q780" t="s">
        <v>29</v>
      </c>
      <c r="R780" t="s">
        <v>29</v>
      </c>
      <c r="S780" t="s">
        <v>29</v>
      </c>
      <c r="T780" t="s">
        <v>29</v>
      </c>
      <c r="U780" t="s">
        <v>29</v>
      </c>
      <c r="V780" t="s">
        <v>892</v>
      </c>
      <c r="W780" t="s">
        <v>834</v>
      </c>
    </row>
    <row r="781" spans="1:23">
      <c r="A781">
        <v>780</v>
      </c>
      <c r="B781" t="s">
        <v>831</v>
      </c>
      <c r="C781" t="s">
        <v>831</v>
      </c>
      <c r="D781">
        <v>22</v>
      </c>
      <c r="E781" t="s">
        <v>890</v>
      </c>
      <c r="F781" t="s">
        <v>93</v>
      </c>
      <c r="G781" s="1" t="s">
        <v>29</v>
      </c>
      <c r="H781" t="s">
        <v>29</v>
      </c>
      <c r="I781" t="s">
        <v>29</v>
      </c>
      <c r="J781" t="s">
        <v>29</v>
      </c>
      <c r="K781">
        <v>0.39</v>
      </c>
      <c r="L781">
        <v>0.38988303499999999</v>
      </c>
      <c r="M781" t="s">
        <v>26</v>
      </c>
      <c r="N781" t="s">
        <v>118</v>
      </c>
      <c r="O781" t="s">
        <v>29</v>
      </c>
      <c r="P781" t="s">
        <v>29</v>
      </c>
      <c r="Q781" t="s">
        <v>29</v>
      </c>
      <c r="R781" t="s">
        <v>29</v>
      </c>
      <c r="S781" t="s">
        <v>29</v>
      </c>
      <c r="T781" t="s">
        <v>29</v>
      </c>
      <c r="U781" t="s">
        <v>29</v>
      </c>
      <c r="V781" t="s">
        <v>892</v>
      </c>
      <c r="W781" t="s">
        <v>834</v>
      </c>
    </row>
    <row r="782" spans="1:23">
      <c r="A782">
        <v>781</v>
      </c>
      <c r="B782" t="s">
        <v>831</v>
      </c>
      <c r="C782" t="s">
        <v>831</v>
      </c>
      <c r="D782">
        <v>22</v>
      </c>
      <c r="E782" t="s">
        <v>890</v>
      </c>
      <c r="F782" t="s">
        <v>93</v>
      </c>
      <c r="G782" s="1" t="s">
        <v>29</v>
      </c>
      <c r="H782" t="s">
        <v>29</v>
      </c>
      <c r="I782" t="s">
        <v>29</v>
      </c>
      <c r="J782" t="s">
        <v>29</v>
      </c>
      <c r="K782">
        <v>0.34</v>
      </c>
      <c r="L782">
        <v>0.33989803099999999</v>
      </c>
      <c r="M782" t="s">
        <v>26</v>
      </c>
      <c r="N782" t="s">
        <v>29</v>
      </c>
      <c r="O782" t="s">
        <v>29</v>
      </c>
      <c r="P782" t="s">
        <v>29</v>
      </c>
      <c r="Q782" t="s">
        <v>29</v>
      </c>
      <c r="R782" t="s">
        <v>29</v>
      </c>
      <c r="S782" t="s">
        <v>29</v>
      </c>
      <c r="T782" t="s">
        <v>29</v>
      </c>
      <c r="U782" t="s">
        <v>29</v>
      </c>
      <c r="V782" t="s">
        <v>892</v>
      </c>
      <c r="W782" t="s">
        <v>834</v>
      </c>
    </row>
    <row r="783" spans="1:23">
      <c r="A783">
        <v>782</v>
      </c>
      <c r="B783" t="s">
        <v>831</v>
      </c>
      <c r="C783" t="s">
        <v>831</v>
      </c>
      <c r="D783">
        <v>22</v>
      </c>
      <c r="E783" t="s">
        <v>891</v>
      </c>
      <c r="F783" t="s">
        <v>93</v>
      </c>
      <c r="G783" s="1" t="s">
        <v>29</v>
      </c>
      <c r="H783" t="s">
        <v>29</v>
      </c>
      <c r="I783" t="s">
        <v>29</v>
      </c>
      <c r="J783" t="s">
        <v>29</v>
      </c>
      <c r="K783">
        <v>0.1</v>
      </c>
      <c r="L783">
        <v>9.9970008999999999E-2</v>
      </c>
      <c r="M783" t="s">
        <v>26</v>
      </c>
      <c r="N783" t="s">
        <v>219</v>
      </c>
      <c r="O783" t="s">
        <v>29</v>
      </c>
      <c r="P783" t="s">
        <v>29</v>
      </c>
      <c r="Q783" t="s">
        <v>29</v>
      </c>
      <c r="R783" t="s">
        <v>29</v>
      </c>
      <c r="S783" t="s">
        <v>29</v>
      </c>
      <c r="T783" t="s">
        <v>29</v>
      </c>
      <c r="U783" t="s">
        <v>29</v>
      </c>
      <c r="V783" t="s">
        <v>892</v>
      </c>
      <c r="W783" t="s">
        <v>834</v>
      </c>
    </row>
    <row r="784" spans="1:23">
      <c r="A784">
        <v>783</v>
      </c>
      <c r="B784" t="s">
        <v>831</v>
      </c>
      <c r="C784" t="s">
        <v>831</v>
      </c>
      <c r="D784">
        <v>22</v>
      </c>
      <c r="E784" t="s">
        <v>891</v>
      </c>
      <c r="F784" t="s">
        <v>93</v>
      </c>
      <c r="G784" s="1" t="s">
        <v>29</v>
      </c>
      <c r="H784" t="s">
        <v>29</v>
      </c>
      <c r="I784" t="s">
        <v>29</v>
      </c>
      <c r="J784" t="s">
        <v>29</v>
      </c>
      <c r="K784">
        <v>0.28999999999999998</v>
      </c>
      <c r="L784">
        <v>0.28991302600000002</v>
      </c>
      <c r="M784" t="s">
        <v>26</v>
      </c>
      <c r="N784" t="s">
        <v>232</v>
      </c>
      <c r="O784" t="s">
        <v>29</v>
      </c>
      <c r="P784" t="s">
        <v>29</v>
      </c>
      <c r="Q784" t="s">
        <v>29</v>
      </c>
      <c r="R784" t="s">
        <v>29</v>
      </c>
      <c r="S784" t="s">
        <v>29</v>
      </c>
      <c r="T784" t="s">
        <v>29</v>
      </c>
      <c r="U784" t="s">
        <v>29</v>
      </c>
      <c r="V784" t="s">
        <v>892</v>
      </c>
      <c r="W784" t="s">
        <v>834</v>
      </c>
    </row>
    <row r="785" spans="1:23">
      <c r="A785">
        <v>784</v>
      </c>
      <c r="B785" t="s">
        <v>831</v>
      </c>
      <c r="C785" t="s">
        <v>831</v>
      </c>
      <c r="D785">
        <v>22</v>
      </c>
      <c r="E785" t="s">
        <v>891</v>
      </c>
      <c r="F785" t="s">
        <v>93</v>
      </c>
      <c r="G785" s="1" t="s">
        <v>29</v>
      </c>
      <c r="H785" t="s">
        <v>29</v>
      </c>
      <c r="I785" t="s">
        <v>29</v>
      </c>
      <c r="J785" t="s">
        <v>29</v>
      </c>
      <c r="K785">
        <v>0.28999999999999998</v>
      </c>
      <c r="L785">
        <v>0.28991302600000002</v>
      </c>
      <c r="M785" t="s">
        <v>26</v>
      </c>
      <c r="N785" t="s">
        <v>27</v>
      </c>
      <c r="O785" t="s">
        <v>29</v>
      </c>
      <c r="P785" t="s">
        <v>29</v>
      </c>
      <c r="Q785" t="s">
        <v>29</v>
      </c>
      <c r="R785" t="s">
        <v>29</v>
      </c>
      <c r="S785" t="s">
        <v>29</v>
      </c>
      <c r="T785" t="s">
        <v>29</v>
      </c>
      <c r="U785" t="s">
        <v>29</v>
      </c>
      <c r="V785" t="s">
        <v>892</v>
      </c>
      <c r="W785" t="s">
        <v>834</v>
      </c>
    </row>
    <row r="786" spans="1:23">
      <c r="A786">
        <v>785</v>
      </c>
      <c r="B786" t="s">
        <v>831</v>
      </c>
      <c r="C786" t="s">
        <v>831</v>
      </c>
      <c r="D786">
        <v>22</v>
      </c>
      <c r="E786" t="s">
        <v>891</v>
      </c>
      <c r="F786" t="s">
        <v>93</v>
      </c>
      <c r="G786" s="1" t="s">
        <v>29</v>
      </c>
      <c r="H786" t="s">
        <v>29</v>
      </c>
      <c r="I786" t="s">
        <v>29</v>
      </c>
      <c r="J786" t="s">
        <v>29</v>
      </c>
      <c r="K786">
        <v>0.15</v>
      </c>
      <c r="L786">
        <v>0.149955013</v>
      </c>
      <c r="M786" t="s">
        <v>26</v>
      </c>
      <c r="N786" t="s">
        <v>53</v>
      </c>
      <c r="O786" t="s">
        <v>29</v>
      </c>
      <c r="P786" t="s">
        <v>29</v>
      </c>
      <c r="Q786" t="s">
        <v>29</v>
      </c>
      <c r="R786" t="s">
        <v>29</v>
      </c>
      <c r="S786" t="s">
        <v>29</v>
      </c>
      <c r="T786" t="s">
        <v>29</v>
      </c>
      <c r="U786" t="s">
        <v>29</v>
      </c>
      <c r="V786" t="s">
        <v>892</v>
      </c>
      <c r="W786" t="s">
        <v>834</v>
      </c>
    </row>
    <row r="787" spans="1:23">
      <c r="A787">
        <v>786</v>
      </c>
      <c r="B787" t="s">
        <v>831</v>
      </c>
      <c r="C787" t="s">
        <v>831</v>
      </c>
      <c r="D787">
        <v>22</v>
      </c>
      <c r="E787" t="s">
        <v>891</v>
      </c>
      <c r="F787" t="s">
        <v>93</v>
      </c>
      <c r="G787" s="1" t="s">
        <v>29</v>
      </c>
      <c r="H787" t="s">
        <v>29</v>
      </c>
      <c r="I787" t="s">
        <v>29</v>
      </c>
      <c r="J787" t="s">
        <v>29</v>
      </c>
      <c r="K787">
        <v>0.2</v>
      </c>
      <c r="L787">
        <v>0.199940018</v>
      </c>
      <c r="M787" t="s">
        <v>26</v>
      </c>
      <c r="N787" t="s">
        <v>29</v>
      </c>
      <c r="O787" t="s">
        <v>29</v>
      </c>
      <c r="P787" t="s">
        <v>29</v>
      </c>
      <c r="Q787" t="s">
        <v>29</v>
      </c>
      <c r="R787" t="s">
        <v>29</v>
      </c>
      <c r="S787" t="s">
        <v>29</v>
      </c>
      <c r="T787" t="s">
        <v>29</v>
      </c>
      <c r="U787" t="s">
        <v>29</v>
      </c>
      <c r="V787" t="s">
        <v>892</v>
      </c>
      <c r="W787" t="s">
        <v>834</v>
      </c>
    </row>
    <row r="788" spans="1:23">
      <c r="A788">
        <v>787</v>
      </c>
      <c r="B788" t="s">
        <v>904</v>
      </c>
      <c r="C788" t="s">
        <v>905</v>
      </c>
      <c r="D788">
        <v>23</v>
      </c>
      <c r="E788" t="s">
        <v>906</v>
      </c>
      <c r="F788" t="s">
        <v>196</v>
      </c>
      <c r="G788" s="1" t="s">
        <v>326</v>
      </c>
      <c r="H788" t="s">
        <v>907</v>
      </c>
      <c r="I788" t="s">
        <v>326</v>
      </c>
      <c r="J788" t="s">
        <v>907</v>
      </c>
      <c r="K788">
        <v>10.3</v>
      </c>
      <c r="L788">
        <v>10.3</v>
      </c>
      <c r="M788" t="s">
        <v>26</v>
      </c>
      <c r="N788" t="s">
        <v>29</v>
      </c>
      <c r="O788" t="s">
        <v>29</v>
      </c>
      <c r="P788" t="s">
        <v>29</v>
      </c>
      <c r="Q788" t="s">
        <v>29</v>
      </c>
      <c r="R788" t="s">
        <v>29</v>
      </c>
      <c r="S788" t="s">
        <v>29</v>
      </c>
      <c r="T788" t="s">
        <v>29</v>
      </c>
      <c r="U788" t="s">
        <v>29</v>
      </c>
      <c r="V788" t="s">
        <v>29</v>
      </c>
      <c r="W788" t="s">
        <v>9448</v>
      </c>
    </row>
    <row r="789" spans="1:23">
      <c r="A789">
        <v>788</v>
      </c>
      <c r="B789" t="s">
        <v>904</v>
      </c>
      <c r="C789" t="s">
        <v>905</v>
      </c>
      <c r="D789">
        <v>23</v>
      </c>
      <c r="E789" t="s">
        <v>908</v>
      </c>
      <c r="F789" t="s">
        <v>196</v>
      </c>
      <c r="G789" s="1" t="s">
        <v>225</v>
      </c>
      <c r="H789" t="s">
        <v>909</v>
      </c>
      <c r="I789" t="s">
        <v>225</v>
      </c>
      <c r="J789" t="s">
        <v>3863</v>
      </c>
      <c r="K789">
        <v>5</v>
      </c>
      <c r="L789">
        <v>5</v>
      </c>
      <c r="M789" t="s">
        <v>26</v>
      </c>
      <c r="N789" t="s">
        <v>29</v>
      </c>
      <c r="O789" t="s">
        <v>29</v>
      </c>
      <c r="P789" t="s">
        <v>29</v>
      </c>
      <c r="Q789" t="s">
        <v>29</v>
      </c>
      <c r="R789" t="s">
        <v>29</v>
      </c>
      <c r="S789" t="s">
        <v>29</v>
      </c>
      <c r="T789" t="s">
        <v>29</v>
      </c>
      <c r="U789" t="s">
        <v>29</v>
      </c>
      <c r="V789" t="s">
        <v>29</v>
      </c>
      <c r="W789" t="s">
        <v>9448</v>
      </c>
    </row>
    <row r="790" spans="1:23">
      <c r="A790">
        <v>789</v>
      </c>
      <c r="B790" t="s">
        <v>904</v>
      </c>
      <c r="C790" t="s">
        <v>905</v>
      </c>
      <c r="D790">
        <v>23</v>
      </c>
      <c r="E790" t="s">
        <v>910</v>
      </c>
      <c r="F790" t="s">
        <v>181</v>
      </c>
      <c r="G790" s="1" t="s">
        <v>911</v>
      </c>
      <c r="H790" t="s">
        <v>912</v>
      </c>
      <c r="I790" t="s">
        <v>1454</v>
      </c>
      <c r="J790" t="s">
        <v>1455</v>
      </c>
      <c r="K790">
        <v>2.2000000000000002</v>
      </c>
      <c r="L790">
        <v>2.2000000000000002</v>
      </c>
      <c r="M790" t="s">
        <v>26</v>
      </c>
      <c r="N790" t="s">
        <v>29</v>
      </c>
      <c r="O790" t="s">
        <v>29</v>
      </c>
      <c r="P790" t="s">
        <v>29</v>
      </c>
      <c r="Q790" t="s">
        <v>29</v>
      </c>
      <c r="R790" t="s">
        <v>29</v>
      </c>
      <c r="S790" t="s">
        <v>29</v>
      </c>
      <c r="T790" t="s">
        <v>29</v>
      </c>
      <c r="U790" t="s">
        <v>29</v>
      </c>
      <c r="V790" t="s">
        <v>29</v>
      </c>
      <c r="W790" t="s">
        <v>9448</v>
      </c>
    </row>
    <row r="791" spans="1:23">
      <c r="A791">
        <v>790</v>
      </c>
      <c r="B791" t="s">
        <v>904</v>
      </c>
      <c r="C791" t="s">
        <v>905</v>
      </c>
      <c r="D791">
        <v>23</v>
      </c>
      <c r="E791" t="s">
        <v>913</v>
      </c>
      <c r="F791" t="s">
        <v>598</v>
      </c>
      <c r="G791" s="1" t="s">
        <v>914</v>
      </c>
      <c r="H791" t="s">
        <v>29</v>
      </c>
      <c r="I791" t="s">
        <v>914</v>
      </c>
      <c r="J791" t="s">
        <v>29</v>
      </c>
      <c r="K791">
        <v>2.2000000000000002</v>
      </c>
      <c r="L791">
        <v>2.2000000000000002</v>
      </c>
      <c r="M791" t="s">
        <v>26</v>
      </c>
      <c r="N791" t="s">
        <v>29</v>
      </c>
      <c r="O791" t="s">
        <v>29</v>
      </c>
      <c r="P791" t="s">
        <v>29</v>
      </c>
      <c r="Q791" t="s">
        <v>29</v>
      </c>
      <c r="R791" t="s">
        <v>29</v>
      </c>
      <c r="S791" t="s">
        <v>29</v>
      </c>
      <c r="T791" t="s">
        <v>29</v>
      </c>
      <c r="U791" t="s">
        <v>29</v>
      </c>
      <c r="V791" t="s">
        <v>29</v>
      </c>
      <c r="W791" t="s">
        <v>9448</v>
      </c>
    </row>
    <row r="792" spans="1:23">
      <c r="A792">
        <v>791</v>
      </c>
      <c r="B792" t="s">
        <v>904</v>
      </c>
      <c r="C792" t="s">
        <v>905</v>
      </c>
      <c r="D792">
        <v>23</v>
      </c>
      <c r="E792" t="s">
        <v>915</v>
      </c>
      <c r="F792" t="s">
        <v>216</v>
      </c>
      <c r="G792" s="1" t="s">
        <v>916</v>
      </c>
      <c r="H792" t="s">
        <v>29</v>
      </c>
      <c r="I792" t="s">
        <v>916</v>
      </c>
      <c r="J792" t="s">
        <v>29</v>
      </c>
      <c r="K792">
        <v>2</v>
      </c>
      <c r="L792">
        <v>2</v>
      </c>
      <c r="M792" t="s">
        <v>26</v>
      </c>
      <c r="N792" t="s">
        <v>29</v>
      </c>
      <c r="O792" t="s">
        <v>29</v>
      </c>
      <c r="P792" t="s">
        <v>29</v>
      </c>
      <c r="Q792" t="s">
        <v>29</v>
      </c>
      <c r="R792" t="s">
        <v>29</v>
      </c>
      <c r="S792" t="s">
        <v>29</v>
      </c>
      <c r="T792" t="s">
        <v>29</v>
      </c>
      <c r="U792" t="s">
        <v>29</v>
      </c>
      <c r="V792" t="s">
        <v>29</v>
      </c>
      <c r="W792" t="s">
        <v>9448</v>
      </c>
    </row>
    <row r="793" spans="1:23">
      <c r="A793">
        <v>792</v>
      </c>
      <c r="B793" t="s">
        <v>904</v>
      </c>
      <c r="C793" t="s">
        <v>905</v>
      </c>
      <c r="D793">
        <v>23</v>
      </c>
      <c r="E793" t="s">
        <v>917</v>
      </c>
      <c r="F793" t="s">
        <v>401</v>
      </c>
      <c r="G793" s="1" t="s">
        <v>918</v>
      </c>
      <c r="H793" t="s">
        <v>29</v>
      </c>
      <c r="I793" t="s">
        <v>918</v>
      </c>
      <c r="J793" t="s">
        <v>29</v>
      </c>
      <c r="K793">
        <v>1.9</v>
      </c>
      <c r="L793">
        <v>1.9</v>
      </c>
      <c r="M793" t="s">
        <v>26</v>
      </c>
      <c r="N793" t="s">
        <v>29</v>
      </c>
      <c r="O793" t="s">
        <v>29</v>
      </c>
      <c r="P793" t="s">
        <v>29</v>
      </c>
      <c r="Q793" t="s">
        <v>29</v>
      </c>
      <c r="R793" t="s">
        <v>29</v>
      </c>
      <c r="S793" t="s">
        <v>29</v>
      </c>
      <c r="T793" t="s">
        <v>29</v>
      </c>
      <c r="U793" t="s">
        <v>29</v>
      </c>
      <c r="V793" t="s">
        <v>29</v>
      </c>
      <c r="W793" t="s">
        <v>9448</v>
      </c>
    </row>
    <row r="794" spans="1:23">
      <c r="A794">
        <v>793</v>
      </c>
      <c r="B794" t="s">
        <v>904</v>
      </c>
      <c r="C794" t="s">
        <v>905</v>
      </c>
      <c r="D794">
        <v>23</v>
      </c>
      <c r="E794" t="s">
        <v>919</v>
      </c>
      <c r="F794" t="s">
        <v>154</v>
      </c>
      <c r="G794" s="1" t="s">
        <v>368</v>
      </c>
      <c r="H794" t="s">
        <v>144</v>
      </c>
      <c r="I794" t="s">
        <v>368</v>
      </c>
      <c r="J794" t="s">
        <v>144</v>
      </c>
      <c r="K794">
        <v>1.8</v>
      </c>
      <c r="L794">
        <v>1.8</v>
      </c>
      <c r="M794" t="s">
        <v>26</v>
      </c>
      <c r="N794" t="s">
        <v>29</v>
      </c>
      <c r="O794" t="s">
        <v>29</v>
      </c>
      <c r="P794" t="s">
        <v>29</v>
      </c>
      <c r="Q794" t="s">
        <v>29</v>
      </c>
      <c r="R794" t="s">
        <v>29</v>
      </c>
      <c r="S794" t="s">
        <v>29</v>
      </c>
      <c r="T794" t="s">
        <v>29</v>
      </c>
      <c r="U794" t="s">
        <v>29</v>
      </c>
      <c r="V794" t="s">
        <v>29</v>
      </c>
      <c r="W794" t="s">
        <v>9448</v>
      </c>
    </row>
    <row r="795" spans="1:23">
      <c r="A795">
        <v>794</v>
      </c>
      <c r="B795" t="s">
        <v>904</v>
      </c>
      <c r="C795" t="s">
        <v>905</v>
      </c>
      <c r="D795">
        <v>23</v>
      </c>
      <c r="E795" t="s">
        <v>920</v>
      </c>
      <c r="F795" t="s">
        <v>438</v>
      </c>
      <c r="G795" s="1" t="s">
        <v>921</v>
      </c>
      <c r="H795" t="s">
        <v>922</v>
      </c>
      <c r="I795" t="s">
        <v>921</v>
      </c>
      <c r="J795" t="s">
        <v>922</v>
      </c>
      <c r="K795">
        <v>1.7</v>
      </c>
      <c r="L795">
        <v>1.7</v>
      </c>
      <c r="M795" t="s">
        <v>26</v>
      </c>
      <c r="N795" t="s">
        <v>29</v>
      </c>
      <c r="O795" t="s">
        <v>29</v>
      </c>
      <c r="P795" t="s">
        <v>29</v>
      </c>
      <c r="Q795" t="s">
        <v>29</v>
      </c>
      <c r="R795" t="s">
        <v>29</v>
      </c>
      <c r="S795" t="s">
        <v>29</v>
      </c>
      <c r="T795" t="s">
        <v>29</v>
      </c>
      <c r="U795" t="s">
        <v>29</v>
      </c>
      <c r="V795" t="s">
        <v>29</v>
      </c>
      <c r="W795" t="s">
        <v>9448</v>
      </c>
    </row>
    <row r="796" spans="1:23">
      <c r="A796">
        <v>795</v>
      </c>
      <c r="B796" t="s">
        <v>904</v>
      </c>
      <c r="C796" t="s">
        <v>905</v>
      </c>
      <c r="D796">
        <v>23</v>
      </c>
      <c r="E796" t="s">
        <v>923</v>
      </c>
      <c r="F796" t="s">
        <v>598</v>
      </c>
      <c r="G796" s="1" t="s">
        <v>914</v>
      </c>
      <c r="H796" t="s">
        <v>924</v>
      </c>
      <c r="I796" t="s">
        <v>914</v>
      </c>
      <c r="J796" t="s">
        <v>924</v>
      </c>
      <c r="K796">
        <v>1.5</v>
      </c>
      <c r="L796">
        <v>1.5</v>
      </c>
      <c r="M796" t="s">
        <v>26</v>
      </c>
      <c r="N796" t="s">
        <v>29</v>
      </c>
      <c r="O796" t="s">
        <v>29</v>
      </c>
      <c r="P796" t="s">
        <v>29</v>
      </c>
      <c r="Q796" t="s">
        <v>29</v>
      </c>
      <c r="R796" t="s">
        <v>29</v>
      </c>
      <c r="S796" t="s">
        <v>29</v>
      </c>
      <c r="T796" t="s">
        <v>29</v>
      </c>
      <c r="U796" t="s">
        <v>29</v>
      </c>
      <c r="V796" t="s">
        <v>29</v>
      </c>
      <c r="W796" t="s">
        <v>9448</v>
      </c>
    </row>
    <row r="797" spans="1:23">
      <c r="A797">
        <v>796</v>
      </c>
      <c r="B797" t="s">
        <v>904</v>
      </c>
      <c r="C797" t="s">
        <v>905</v>
      </c>
      <c r="D797">
        <v>23</v>
      </c>
      <c r="E797" t="s">
        <v>925</v>
      </c>
      <c r="F797" t="s">
        <v>459</v>
      </c>
      <c r="G797" s="1" t="s">
        <v>926</v>
      </c>
      <c r="H797" t="s">
        <v>29</v>
      </c>
      <c r="I797" t="s">
        <v>926</v>
      </c>
      <c r="J797" t="s">
        <v>29</v>
      </c>
      <c r="K797">
        <v>1.5</v>
      </c>
      <c r="L797">
        <v>1.5</v>
      </c>
      <c r="M797" t="s">
        <v>26</v>
      </c>
      <c r="N797" t="s">
        <v>29</v>
      </c>
      <c r="O797" t="s">
        <v>29</v>
      </c>
      <c r="P797" t="s">
        <v>29</v>
      </c>
      <c r="Q797" t="s">
        <v>29</v>
      </c>
      <c r="R797" t="s">
        <v>29</v>
      </c>
      <c r="S797" t="s">
        <v>29</v>
      </c>
      <c r="T797" t="s">
        <v>29</v>
      </c>
      <c r="U797" t="s">
        <v>29</v>
      </c>
      <c r="V797" t="s">
        <v>29</v>
      </c>
      <c r="W797" t="s">
        <v>9448</v>
      </c>
    </row>
    <row r="798" spans="1:23">
      <c r="A798">
        <v>797</v>
      </c>
      <c r="B798" t="s">
        <v>904</v>
      </c>
      <c r="C798" t="s">
        <v>905</v>
      </c>
      <c r="D798">
        <v>23</v>
      </c>
      <c r="E798" t="s">
        <v>927</v>
      </c>
      <c r="F798" t="s">
        <v>196</v>
      </c>
      <c r="G798" s="1" t="s">
        <v>928</v>
      </c>
      <c r="H798" t="s">
        <v>929</v>
      </c>
      <c r="I798" t="s">
        <v>928</v>
      </c>
      <c r="J798" t="s">
        <v>929</v>
      </c>
      <c r="K798">
        <v>1.3</v>
      </c>
      <c r="L798">
        <v>1.3</v>
      </c>
      <c r="M798" t="s">
        <v>26</v>
      </c>
      <c r="N798" t="s">
        <v>29</v>
      </c>
      <c r="O798" t="s">
        <v>29</v>
      </c>
      <c r="P798" t="s">
        <v>29</v>
      </c>
      <c r="Q798" t="s">
        <v>29</v>
      </c>
      <c r="R798" t="s">
        <v>29</v>
      </c>
      <c r="S798" t="s">
        <v>29</v>
      </c>
      <c r="T798" t="s">
        <v>29</v>
      </c>
      <c r="U798" t="s">
        <v>29</v>
      </c>
      <c r="V798" t="s">
        <v>29</v>
      </c>
      <c r="W798" t="s">
        <v>9448</v>
      </c>
    </row>
    <row r="799" spans="1:23">
      <c r="A799">
        <v>798</v>
      </c>
      <c r="B799" t="s">
        <v>904</v>
      </c>
      <c r="C799" t="s">
        <v>905</v>
      </c>
      <c r="D799">
        <v>23</v>
      </c>
      <c r="E799" t="s">
        <v>930</v>
      </c>
      <c r="F799" t="s">
        <v>508</v>
      </c>
      <c r="G799" s="1" t="s">
        <v>509</v>
      </c>
      <c r="H799" t="s">
        <v>29</v>
      </c>
      <c r="I799" t="s">
        <v>509</v>
      </c>
      <c r="J799" t="s">
        <v>29</v>
      </c>
      <c r="K799">
        <v>1.2</v>
      </c>
      <c r="L799">
        <v>1.2</v>
      </c>
      <c r="M799" t="s">
        <v>26</v>
      </c>
      <c r="N799" t="s">
        <v>29</v>
      </c>
      <c r="O799" t="s">
        <v>29</v>
      </c>
      <c r="P799" t="s">
        <v>29</v>
      </c>
      <c r="Q799" t="s">
        <v>29</v>
      </c>
      <c r="R799" t="s">
        <v>29</v>
      </c>
      <c r="S799" t="s">
        <v>29</v>
      </c>
      <c r="T799" t="s">
        <v>29</v>
      </c>
      <c r="U799" t="s">
        <v>29</v>
      </c>
      <c r="V799" t="s">
        <v>29</v>
      </c>
      <c r="W799" t="s">
        <v>9448</v>
      </c>
    </row>
    <row r="800" spans="1:23">
      <c r="A800">
        <v>799</v>
      </c>
      <c r="B800" t="s">
        <v>904</v>
      </c>
      <c r="C800" t="s">
        <v>905</v>
      </c>
      <c r="D800">
        <v>23</v>
      </c>
      <c r="E800" t="s">
        <v>931</v>
      </c>
      <c r="F800" t="s">
        <v>185</v>
      </c>
      <c r="G800" s="1" t="s">
        <v>932</v>
      </c>
      <c r="H800" t="s">
        <v>933</v>
      </c>
      <c r="I800" t="s">
        <v>932</v>
      </c>
      <c r="J800" t="s">
        <v>933</v>
      </c>
      <c r="K800">
        <v>1.2</v>
      </c>
      <c r="L800">
        <v>1.2</v>
      </c>
      <c r="M800" t="s">
        <v>26</v>
      </c>
      <c r="N800" t="s">
        <v>29</v>
      </c>
      <c r="O800" t="s">
        <v>29</v>
      </c>
      <c r="P800" t="s">
        <v>29</v>
      </c>
      <c r="Q800" t="s">
        <v>29</v>
      </c>
      <c r="R800" t="s">
        <v>29</v>
      </c>
      <c r="S800" t="s">
        <v>29</v>
      </c>
      <c r="T800" t="s">
        <v>29</v>
      </c>
      <c r="U800" t="s">
        <v>29</v>
      </c>
      <c r="V800" t="s">
        <v>29</v>
      </c>
      <c r="W800" t="s">
        <v>9448</v>
      </c>
    </row>
    <row r="801" spans="1:23">
      <c r="A801">
        <v>800</v>
      </c>
      <c r="B801" t="s">
        <v>904</v>
      </c>
      <c r="C801" t="s">
        <v>905</v>
      </c>
      <c r="D801">
        <v>23</v>
      </c>
      <c r="E801" t="s">
        <v>934</v>
      </c>
      <c r="F801" t="s">
        <v>196</v>
      </c>
      <c r="G801" s="1" t="s">
        <v>321</v>
      </c>
      <c r="H801" t="s">
        <v>935</v>
      </c>
      <c r="I801" t="s">
        <v>321</v>
      </c>
      <c r="J801" t="s">
        <v>935</v>
      </c>
      <c r="K801">
        <v>1.2</v>
      </c>
      <c r="L801">
        <v>1.2</v>
      </c>
      <c r="M801" t="s">
        <v>26</v>
      </c>
      <c r="N801" t="s">
        <v>29</v>
      </c>
      <c r="O801" t="s">
        <v>29</v>
      </c>
      <c r="P801" t="s">
        <v>29</v>
      </c>
      <c r="Q801" t="s">
        <v>29</v>
      </c>
      <c r="R801" t="s">
        <v>29</v>
      </c>
      <c r="S801" t="s">
        <v>29</v>
      </c>
      <c r="T801" t="s">
        <v>29</v>
      </c>
      <c r="U801" t="s">
        <v>29</v>
      </c>
      <c r="V801" t="s">
        <v>29</v>
      </c>
      <c r="W801" t="s">
        <v>9448</v>
      </c>
    </row>
    <row r="802" spans="1:23">
      <c r="A802">
        <v>801</v>
      </c>
      <c r="B802" t="s">
        <v>904</v>
      </c>
      <c r="C802" t="s">
        <v>905</v>
      </c>
      <c r="D802">
        <v>23</v>
      </c>
      <c r="E802" t="s">
        <v>936</v>
      </c>
      <c r="F802" t="s">
        <v>196</v>
      </c>
      <c r="G802" s="1" t="s">
        <v>321</v>
      </c>
      <c r="H802" t="s">
        <v>937</v>
      </c>
      <c r="I802" t="s">
        <v>321</v>
      </c>
      <c r="J802" t="s">
        <v>8595</v>
      </c>
      <c r="K802">
        <v>1.1000000000000001</v>
      </c>
      <c r="L802">
        <v>1.1000000000000001</v>
      </c>
      <c r="M802" t="s">
        <v>26</v>
      </c>
      <c r="N802" t="s">
        <v>29</v>
      </c>
      <c r="O802" t="s">
        <v>29</v>
      </c>
      <c r="P802" t="s">
        <v>29</v>
      </c>
      <c r="Q802" t="s">
        <v>29</v>
      </c>
      <c r="R802" t="s">
        <v>29</v>
      </c>
      <c r="S802" t="s">
        <v>29</v>
      </c>
      <c r="T802" t="s">
        <v>29</v>
      </c>
      <c r="U802" t="s">
        <v>29</v>
      </c>
      <c r="V802" t="s">
        <v>29</v>
      </c>
      <c r="W802" t="s">
        <v>9448</v>
      </c>
    </row>
    <row r="803" spans="1:23">
      <c r="A803">
        <v>802</v>
      </c>
      <c r="B803" t="s">
        <v>904</v>
      </c>
      <c r="C803" t="s">
        <v>905</v>
      </c>
      <c r="D803">
        <v>23</v>
      </c>
      <c r="E803" t="s">
        <v>938</v>
      </c>
      <c r="F803" t="s">
        <v>185</v>
      </c>
      <c r="G803" s="1" t="s">
        <v>186</v>
      </c>
      <c r="H803" t="s">
        <v>331</v>
      </c>
      <c r="I803" t="s">
        <v>186</v>
      </c>
      <c r="J803" t="s">
        <v>281</v>
      </c>
      <c r="K803">
        <v>1</v>
      </c>
      <c r="L803">
        <v>1</v>
      </c>
      <c r="M803" t="s">
        <v>26</v>
      </c>
      <c r="N803" t="s">
        <v>29</v>
      </c>
      <c r="O803" t="s">
        <v>29</v>
      </c>
      <c r="P803" t="s">
        <v>29</v>
      </c>
      <c r="Q803" t="s">
        <v>29</v>
      </c>
      <c r="R803" t="s">
        <v>29</v>
      </c>
      <c r="S803" t="s">
        <v>29</v>
      </c>
      <c r="T803" t="s">
        <v>29</v>
      </c>
      <c r="U803" t="s">
        <v>29</v>
      </c>
      <c r="V803" t="s">
        <v>29</v>
      </c>
      <c r="W803" t="s">
        <v>9448</v>
      </c>
    </row>
    <row r="804" spans="1:23">
      <c r="A804">
        <v>803</v>
      </c>
      <c r="B804" t="s">
        <v>904</v>
      </c>
      <c r="C804" t="s">
        <v>905</v>
      </c>
      <c r="D804">
        <v>23</v>
      </c>
      <c r="E804" t="s">
        <v>939</v>
      </c>
      <c r="F804" t="s">
        <v>196</v>
      </c>
      <c r="G804" s="1" t="s">
        <v>928</v>
      </c>
      <c r="H804" t="s">
        <v>940</v>
      </c>
      <c r="I804" t="s">
        <v>1784</v>
      </c>
      <c r="J804" t="s">
        <v>940</v>
      </c>
      <c r="K804">
        <v>1</v>
      </c>
      <c r="L804">
        <v>1</v>
      </c>
      <c r="M804" t="s">
        <v>26</v>
      </c>
      <c r="N804" t="s">
        <v>29</v>
      </c>
      <c r="O804" t="s">
        <v>29</v>
      </c>
      <c r="P804" t="s">
        <v>29</v>
      </c>
      <c r="Q804" t="s">
        <v>29</v>
      </c>
      <c r="R804" t="s">
        <v>29</v>
      </c>
      <c r="S804" t="s">
        <v>29</v>
      </c>
      <c r="T804" t="s">
        <v>29</v>
      </c>
      <c r="U804" t="s">
        <v>29</v>
      </c>
      <c r="V804" t="s">
        <v>29</v>
      </c>
      <c r="W804" t="s">
        <v>9448</v>
      </c>
    </row>
    <row r="805" spans="1:23">
      <c r="A805">
        <v>804</v>
      </c>
      <c r="B805" t="s">
        <v>904</v>
      </c>
      <c r="C805" t="s">
        <v>905</v>
      </c>
      <c r="D805">
        <v>23</v>
      </c>
      <c r="E805" t="s">
        <v>941</v>
      </c>
      <c r="F805" t="s">
        <v>508</v>
      </c>
      <c r="G805" s="1" t="s">
        <v>509</v>
      </c>
      <c r="H805" t="s">
        <v>29</v>
      </c>
      <c r="I805" t="s">
        <v>509</v>
      </c>
      <c r="J805" t="s">
        <v>29</v>
      </c>
      <c r="K805">
        <v>1</v>
      </c>
      <c r="L805">
        <v>1</v>
      </c>
      <c r="M805" t="s">
        <v>26</v>
      </c>
      <c r="N805" t="s">
        <v>29</v>
      </c>
      <c r="O805" t="s">
        <v>29</v>
      </c>
      <c r="P805" t="s">
        <v>29</v>
      </c>
      <c r="Q805" t="s">
        <v>29</v>
      </c>
      <c r="R805" t="s">
        <v>29</v>
      </c>
      <c r="S805" t="s">
        <v>29</v>
      </c>
      <c r="T805" t="s">
        <v>29</v>
      </c>
      <c r="U805" t="s">
        <v>29</v>
      </c>
      <c r="V805" t="s">
        <v>29</v>
      </c>
      <c r="W805" t="s">
        <v>9448</v>
      </c>
    </row>
    <row r="806" spans="1:23">
      <c r="A806">
        <v>805</v>
      </c>
      <c r="B806" t="s">
        <v>904</v>
      </c>
      <c r="C806" t="s">
        <v>905</v>
      </c>
      <c r="D806">
        <v>23</v>
      </c>
      <c r="E806" t="s">
        <v>942</v>
      </c>
      <c r="F806" t="s">
        <v>216</v>
      </c>
      <c r="G806" s="1" t="s">
        <v>916</v>
      </c>
      <c r="H806" t="s">
        <v>29</v>
      </c>
      <c r="I806" t="s">
        <v>916</v>
      </c>
      <c r="J806" t="s">
        <v>29</v>
      </c>
      <c r="K806">
        <v>0.99</v>
      </c>
      <c r="L806">
        <v>0.99</v>
      </c>
      <c r="M806" t="s">
        <v>26</v>
      </c>
      <c r="N806" t="s">
        <v>29</v>
      </c>
      <c r="O806" t="s">
        <v>29</v>
      </c>
      <c r="P806" t="s">
        <v>29</v>
      </c>
      <c r="Q806" t="s">
        <v>29</v>
      </c>
      <c r="R806" t="s">
        <v>29</v>
      </c>
      <c r="S806" t="s">
        <v>29</v>
      </c>
      <c r="T806" t="s">
        <v>29</v>
      </c>
      <c r="U806" t="s">
        <v>29</v>
      </c>
      <c r="V806" t="s">
        <v>29</v>
      </c>
      <c r="W806" t="s">
        <v>9448</v>
      </c>
    </row>
    <row r="807" spans="1:23">
      <c r="A807">
        <v>806</v>
      </c>
      <c r="B807" t="s">
        <v>904</v>
      </c>
      <c r="C807" t="s">
        <v>905</v>
      </c>
      <c r="D807">
        <v>23</v>
      </c>
      <c r="E807" t="s">
        <v>943</v>
      </c>
      <c r="F807" t="s">
        <v>196</v>
      </c>
      <c r="G807" s="1" t="s">
        <v>928</v>
      </c>
      <c r="H807" t="s">
        <v>944</v>
      </c>
      <c r="I807" t="s">
        <v>928</v>
      </c>
      <c r="J807" t="s">
        <v>944</v>
      </c>
      <c r="K807">
        <v>0.99</v>
      </c>
      <c r="L807">
        <v>0.99</v>
      </c>
      <c r="M807" t="s">
        <v>26</v>
      </c>
      <c r="N807" t="s">
        <v>29</v>
      </c>
      <c r="O807" t="s">
        <v>29</v>
      </c>
      <c r="P807" t="s">
        <v>29</v>
      </c>
      <c r="Q807" t="s">
        <v>29</v>
      </c>
      <c r="R807" t="s">
        <v>29</v>
      </c>
      <c r="S807" t="s">
        <v>29</v>
      </c>
      <c r="T807" t="s">
        <v>29</v>
      </c>
      <c r="U807" t="s">
        <v>29</v>
      </c>
      <c r="V807" t="s">
        <v>29</v>
      </c>
      <c r="W807" t="s">
        <v>9448</v>
      </c>
    </row>
    <row r="808" spans="1:23">
      <c r="A808">
        <v>807</v>
      </c>
      <c r="B808" t="s">
        <v>904</v>
      </c>
      <c r="C808" t="s">
        <v>905</v>
      </c>
      <c r="D808">
        <v>23</v>
      </c>
      <c r="E808" t="s">
        <v>8949</v>
      </c>
      <c r="F808" t="s">
        <v>93</v>
      </c>
      <c r="G808" s="1" t="s">
        <v>29</v>
      </c>
      <c r="H808" t="s">
        <v>29</v>
      </c>
      <c r="I808" t="s">
        <v>29</v>
      </c>
      <c r="J808" t="s">
        <v>29</v>
      </c>
      <c r="K808">
        <v>54.02</v>
      </c>
      <c r="L808">
        <v>54.02</v>
      </c>
      <c r="M808" t="s">
        <v>26</v>
      </c>
      <c r="N808" t="s">
        <v>29</v>
      </c>
      <c r="O808" t="s">
        <v>29</v>
      </c>
      <c r="P808" t="s">
        <v>29</v>
      </c>
      <c r="Q808" t="s">
        <v>29</v>
      </c>
      <c r="R808" t="s">
        <v>29</v>
      </c>
      <c r="S808" t="s">
        <v>29</v>
      </c>
      <c r="T808" t="s">
        <v>29</v>
      </c>
      <c r="U808" t="s">
        <v>29</v>
      </c>
      <c r="V808" t="s">
        <v>29</v>
      </c>
      <c r="W808" t="s">
        <v>9448</v>
      </c>
    </row>
    <row r="809" spans="1:23">
      <c r="A809">
        <v>808</v>
      </c>
      <c r="B809" t="s">
        <v>904</v>
      </c>
      <c r="C809" t="s">
        <v>905</v>
      </c>
      <c r="D809">
        <v>23</v>
      </c>
      <c r="E809" t="s">
        <v>2965</v>
      </c>
      <c r="F809" t="s">
        <v>76</v>
      </c>
      <c r="G809" s="1" t="s">
        <v>29</v>
      </c>
      <c r="H809" t="s">
        <v>29</v>
      </c>
      <c r="I809" t="s">
        <v>29</v>
      </c>
      <c r="J809" t="s">
        <v>29</v>
      </c>
      <c r="K809">
        <v>4.9000000000000004</v>
      </c>
      <c r="L809">
        <v>4.9000000000000004</v>
      </c>
      <c r="M809" t="s">
        <v>687</v>
      </c>
      <c r="N809" t="s">
        <v>29</v>
      </c>
      <c r="O809" t="s">
        <v>29</v>
      </c>
      <c r="P809" t="s">
        <v>29</v>
      </c>
      <c r="Q809" t="s">
        <v>29</v>
      </c>
      <c r="R809" t="s">
        <v>29</v>
      </c>
      <c r="S809" t="s">
        <v>29</v>
      </c>
      <c r="T809" t="s">
        <v>29</v>
      </c>
      <c r="U809" t="s">
        <v>29</v>
      </c>
      <c r="V809" t="s">
        <v>29</v>
      </c>
      <c r="W809" t="s">
        <v>9448</v>
      </c>
    </row>
    <row r="810" spans="1:23">
      <c r="A810">
        <v>809</v>
      </c>
      <c r="B810" t="s">
        <v>945</v>
      </c>
      <c r="C810" t="s">
        <v>945</v>
      </c>
      <c r="D810">
        <v>24</v>
      </c>
      <c r="E810" t="s">
        <v>946</v>
      </c>
      <c r="F810" t="s">
        <v>255</v>
      </c>
      <c r="G810" s="1" t="s">
        <v>947</v>
      </c>
      <c r="H810" t="s">
        <v>948</v>
      </c>
      <c r="I810" t="s">
        <v>947</v>
      </c>
      <c r="J810" t="s">
        <v>948</v>
      </c>
      <c r="K810">
        <v>1.69</v>
      </c>
      <c r="L810">
        <v>1.69</v>
      </c>
      <c r="M810" t="s">
        <v>26</v>
      </c>
      <c r="N810" t="s">
        <v>323</v>
      </c>
      <c r="O810" t="s">
        <v>29</v>
      </c>
      <c r="P810" t="s">
        <v>29</v>
      </c>
      <c r="Q810" t="s">
        <v>29</v>
      </c>
      <c r="R810" t="s">
        <v>29</v>
      </c>
      <c r="S810" t="s">
        <v>29</v>
      </c>
      <c r="T810" t="s">
        <v>29</v>
      </c>
      <c r="U810" t="s">
        <v>29</v>
      </c>
      <c r="V810" t="s">
        <v>29</v>
      </c>
      <c r="W810" t="s">
        <v>949</v>
      </c>
    </row>
    <row r="811" spans="1:23">
      <c r="A811">
        <v>810</v>
      </c>
      <c r="B811" t="s">
        <v>945</v>
      </c>
      <c r="C811" t="s">
        <v>945</v>
      </c>
      <c r="D811">
        <v>24</v>
      </c>
      <c r="E811" t="s">
        <v>950</v>
      </c>
      <c r="F811" t="s">
        <v>289</v>
      </c>
      <c r="G811" s="1" t="s">
        <v>951</v>
      </c>
      <c r="H811" t="s">
        <v>952</v>
      </c>
      <c r="I811" t="s">
        <v>951</v>
      </c>
      <c r="J811" t="s">
        <v>952</v>
      </c>
      <c r="K811">
        <v>2.69</v>
      </c>
      <c r="L811">
        <v>2.69</v>
      </c>
      <c r="M811" t="s">
        <v>26</v>
      </c>
      <c r="N811" t="s">
        <v>323</v>
      </c>
      <c r="O811" t="s">
        <v>29</v>
      </c>
      <c r="P811" t="s">
        <v>29</v>
      </c>
      <c r="Q811" t="s">
        <v>29</v>
      </c>
      <c r="R811" t="s">
        <v>29</v>
      </c>
      <c r="S811" t="s">
        <v>29</v>
      </c>
      <c r="T811" t="s">
        <v>29</v>
      </c>
      <c r="U811" t="s">
        <v>29</v>
      </c>
      <c r="V811" t="s">
        <v>29</v>
      </c>
      <c r="W811" t="s">
        <v>949</v>
      </c>
    </row>
    <row r="812" spans="1:23">
      <c r="A812">
        <v>811</v>
      </c>
      <c r="B812" t="s">
        <v>945</v>
      </c>
      <c r="C812" t="s">
        <v>945</v>
      </c>
      <c r="D812">
        <v>24</v>
      </c>
      <c r="E812" t="s">
        <v>953</v>
      </c>
      <c r="F812" t="s">
        <v>289</v>
      </c>
      <c r="G812" s="1" t="s">
        <v>954</v>
      </c>
      <c r="H812" t="s">
        <v>955</v>
      </c>
      <c r="I812" t="s">
        <v>741</v>
      </c>
      <c r="J812" t="s">
        <v>955</v>
      </c>
      <c r="K812">
        <v>0.13</v>
      </c>
      <c r="L812">
        <v>0.13</v>
      </c>
      <c r="M812" t="s">
        <v>26</v>
      </c>
      <c r="N812" t="s">
        <v>323</v>
      </c>
      <c r="O812" t="s">
        <v>29</v>
      </c>
      <c r="P812" t="s">
        <v>29</v>
      </c>
      <c r="Q812" t="s">
        <v>29</v>
      </c>
      <c r="R812" t="s">
        <v>29</v>
      </c>
      <c r="S812" t="s">
        <v>29</v>
      </c>
      <c r="T812" t="s">
        <v>29</v>
      </c>
      <c r="U812" t="s">
        <v>29</v>
      </c>
      <c r="V812" t="s">
        <v>29</v>
      </c>
      <c r="W812" t="s">
        <v>949</v>
      </c>
    </row>
    <row r="813" spans="1:23">
      <c r="A813">
        <v>812</v>
      </c>
      <c r="B813" t="s">
        <v>945</v>
      </c>
      <c r="C813" t="s">
        <v>945</v>
      </c>
      <c r="D813">
        <v>24</v>
      </c>
      <c r="E813" t="s">
        <v>956</v>
      </c>
      <c r="F813" t="s">
        <v>181</v>
      </c>
      <c r="G813" s="1" t="s">
        <v>957</v>
      </c>
      <c r="H813" t="s">
        <v>958</v>
      </c>
      <c r="I813" t="s">
        <v>957</v>
      </c>
      <c r="J813" t="s">
        <v>958</v>
      </c>
      <c r="K813">
        <v>0.64</v>
      </c>
      <c r="L813">
        <v>0.64</v>
      </c>
      <c r="M813" t="s">
        <v>26</v>
      </c>
      <c r="N813" t="s">
        <v>323</v>
      </c>
      <c r="O813" t="s">
        <v>29</v>
      </c>
      <c r="P813" t="s">
        <v>29</v>
      </c>
      <c r="Q813" t="s">
        <v>29</v>
      </c>
      <c r="R813" t="s">
        <v>29</v>
      </c>
      <c r="S813" t="s">
        <v>29</v>
      </c>
      <c r="T813" t="s">
        <v>29</v>
      </c>
      <c r="U813" t="s">
        <v>29</v>
      </c>
      <c r="V813" t="s">
        <v>29</v>
      </c>
      <c r="W813" t="s">
        <v>949</v>
      </c>
    </row>
    <row r="814" spans="1:23">
      <c r="A814">
        <v>813</v>
      </c>
      <c r="B814" t="s">
        <v>945</v>
      </c>
      <c r="C814" t="s">
        <v>945</v>
      </c>
      <c r="D814">
        <v>24</v>
      </c>
      <c r="E814" t="s">
        <v>959</v>
      </c>
      <c r="F814" t="s">
        <v>181</v>
      </c>
      <c r="G814" s="1" t="s">
        <v>960</v>
      </c>
      <c r="H814" t="s">
        <v>961</v>
      </c>
      <c r="I814" t="s">
        <v>960</v>
      </c>
      <c r="J814" t="s">
        <v>6538</v>
      </c>
      <c r="K814">
        <v>0.66</v>
      </c>
      <c r="L814">
        <v>0.66</v>
      </c>
      <c r="M814" t="s">
        <v>26</v>
      </c>
      <c r="N814" t="s">
        <v>323</v>
      </c>
      <c r="O814" t="s">
        <v>29</v>
      </c>
      <c r="P814" t="s">
        <v>29</v>
      </c>
      <c r="Q814" t="s">
        <v>29</v>
      </c>
      <c r="R814" t="s">
        <v>29</v>
      </c>
      <c r="S814" t="s">
        <v>29</v>
      </c>
      <c r="T814" t="s">
        <v>29</v>
      </c>
      <c r="U814" t="s">
        <v>29</v>
      </c>
      <c r="V814" t="s">
        <v>29</v>
      </c>
      <c r="W814" t="s">
        <v>949</v>
      </c>
    </row>
    <row r="815" spans="1:23">
      <c r="A815">
        <v>814</v>
      </c>
      <c r="B815" t="s">
        <v>945</v>
      </c>
      <c r="C815" t="s">
        <v>945</v>
      </c>
      <c r="D815">
        <v>24</v>
      </c>
      <c r="E815" t="s">
        <v>962</v>
      </c>
      <c r="F815" t="s">
        <v>181</v>
      </c>
      <c r="G815" s="1" t="s">
        <v>963</v>
      </c>
      <c r="H815" t="s">
        <v>964</v>
      </c>
      <c r="I815" t="s">
        <v>963</v>
      </c>
      <c r="J815" t="s">
        <v>964</v>
      </c>
      <c r="K815">
        <v>0.11</v>
      </c>
      <c r="L815">
        <v>0.11</v>
      </c>
      <c r="M815" t="s">
        <v>26</v>
      </c>
      <c r="N815" t="s">
        <v>63</v>
      </c>
      <c r="O815" t="s">
        <v>29</v>
      </c>
      <c r="P815" t="s">
        <v>29</v>
      </c>
      <c r="Q815" t="s">
        <v>29</v>
      </c>
      <c r="R815" t="s">
        <v>29</v>
      </c>
      <c r="S815" t="s">
        <v>29</v>
      </c>
      <c r="T815" t="s">
        <v>29</v>
      </c>
      <c r="U815" t="s">
        <v>29</v>
      </c>
      <c r="V815" t="s">
        <v>29</v>
      </c>
      <c r="W815" t="s">
        <v>949</v>
      </c>
    </row>
    <row r="816" spans="1:23">
      <c r="A816">
        <v>815</v>
      </c>
      <c r="B816" t="s">
        <v>945</v>
      </c>
      <c r="C816" t="s">
        <v>945</v>
      </c>
      <c r="D816">
        <v>24</v>
      </c>
      <c r="E816" t="s">
        <v>965</v>
      </c>
      <c r="F816" t="s">
        <v>344</v>
      </c>
      <c r="G816" s="1" t="s">
        <v>966</v>
      </c>
      <c r="H816" t="s">
        <v>602</v>
      </c>
      <c r="I816" t="s">
        <v>966</v>
      </c>
      <c r="J816" t="s">
        <v>602</v>
      </c>
      <c r="K816">
        <v>0.19</v>
      </c>
      <c r="L816">
        <v>0.19</v>
      </c>
      <c r="M816" t="s">
        <v>26</v>
      </c>
      <c r="N816" t="s">
        <v>232</v>
      </c>
      <c r="O816" t="s">
        <v>29</v>
      </c>
      <c r="P816" t="s">
        <v>29</v>
      </c>
      <c r="Q816" t="s">
        <v>29</v>
      </c>
      <c r="R816" t="s">
        <v>29</v>
      </c>
      <c r="S816" t="s">
        <v>29</v>
      </c>
      <c r="T816" t="s">
        <v>29</v>
      </c>
      <c r="U816" t="s">
        <v>29</v>
      </c>
      <c r="V816" t="s">
        <v>29</v>
      </c>
      <c r="W816" t="s">
        <v>949</v>
      </c>
    </row>
    <row r="817" spans="1:23">
      <c r="A817">
        <v>816</v>
      </c>
      <c r="B817" t="s">
        <v>945</v>
      </c>
      <c r="C817" t="s">
        <v>945</v>
      </c>
      <c r="D817">
        <v>24</v>
      </c>
      <c r="E817" t="s">
        <v>967</v>
      </c>
      <c r="F817" t="s">
        <v>206</v>
      </c>
      <c r="G817" s="1" t="s">
        <v>968</v>
      </c>
      <c r="H817" t="s">
        <v>969</v>
      </c>
      <c r="I817" t="s">
        <v>8500</v>
      </c>
      <c r="J817" t="s">
        <v>969</v>
      </c>
      <c r="K817">
        <v>0.19</v>
      </c>
      <c r="L817">
        <v>0.19</v>
      </c>
      <c r="M817" t="s">
        <v>26</v>
      </c>
      <c r="N817" t="s">
        <v>232</v>
      </c>
      <c r="O817" t="s">
        <v>29</v>
      </c>
      <c r="P817" t="s">
        <v>29</v>
      </c>
      <c r="Q817" t="s">
        <v>29</v>
      </c>
      <c r="R817" t="s">
        <v>29</v>
      </c>
      <c r="S817" t="s">
        <v>29</v>
      </c>
      <c r="T817" t="s">
        <v>29</v>
      </c>
      <c r="U817" t="s">
        <v>29</v>
      </c>
      <c r="V817" t="s">
        <v>29</v>
      </c>
      <c r="W817" t="s">
        <v>949</v>
      </c>
    </row>
    <row r="818" spans="1:23">
      <c r="A818">
        <v>817</v>
      </c>
      <c r="B818" t="s">
        <v>945</v>
      </c>
      <c r="C818" t="s">
        <v>945</v>
      </c>
      <c r="D818">
        <v>24</v>
      </c>
      <c r="E818" t="s">
        <v>967</v>
      </c>
      <c r="F818" t="s">
        <v>206</v>
      </c>
      <c r="G818" s="1" t="s">
        <v>968</v>
      </c>
      <c r="H818" t="s">
        <v>969</v>
      </c>
      <c r="I818" t="s">
        <v>8500</v>
      </c>
      <c r="J818" t="s">
        <v>969</v>
      </c>
      <c r="K818">
        <v>0.08</v>
      </c>
      <c r="L818">
        <v>0.08</v>
      </c>
      <c r="M818" t="s">
        <v>26</v>
      </c>
      <c r="N818" t="s">
        <v>219</v>
      </c>
      <c r="O818" t="s">
        <v>29</v>
      </c>
      <c r="P818" t="s">
        <v>29</v>
      </c>
      <c r="Q818" t="s">
        <v>29</v>
      </c>
      <c r="R818" t="s">
        <v>29</v>
      </c>
      <c r="S818" t="s">
        <v>29</v>
      </c>
      <c r="T818" t="s">
        <v>29</v>
      </c>
      <c r="U818" t="s">
        <v>29</v>
      </c>
      <c r="V818" t="s">
        <v>29</v>
      </c>
      <c r="W818" t="s">
        <v>949</v>
      </c>
    </row>
    <row r="819" spans="1:23">
      <c r="A819">
        <v>818</v>
      </c>
      <c r="B819" t="s">
        <v>945</v>
      </c>
      <c r="C819" t="s">
        <v>945</v>
      </c>
      <c r="D819">
        <v>24</v>
      </c>
      <c r="E819" t="s">
        <v>970</v>
      </c>
      <c r="F819" t="s">
        <v>971</v>
      </c>
      <c r="G819" s="1" t="s">
        <v>972</v>
      </c>
      <c r="H819" t="s">
        <v>628</v>
      </c>
      <c r="I819" t="s">
        <v>972</v>
      </c>
      <c r="J819" t="s">
        <v>628</v>
      </c>
      <c r="K819">
        <v>0.87</v>
      </c>
      <c r="L819">
        <v>0.87</v>
      </c>
      <c r="M819" t="s">
        <v>26</v>
      </c>
      <c r="N819" t="s">
        <v>323</v>
      </c>
      <c r="O819" t="s">
        <v>29</v>
      </c>
      <c r="P819" t="s">
        <v>29</v>
      </c>
      <c r="Q819" t="s">
        <v>29</v>
      </c>
      <c r="R819" t="s">
        <v>29</v>
      </c>
      <c r="S819" t="s">
        <v>29</v>
      </c>
      <c r="T819" t="s">
        <v>29</v>
      </c>
      <c r="U819" t="s">
        <v>29</v>
      </c>
      <c r="V819" t="s">
        <v>29</v>
      </c>
      <c r="W819" t="s">
        <v>949</v>
      </c>
    </row>
    <row r="820" spans="1:23">
      <c r="A820">
        <v>819</v>
      </c>
      <c r="B820" t="s">
        <v>945</v>
      </c>
      <c r="C820" t="s">
        <v>945</v>
      </c>
      <c r="D820">
        <v>24</v>
      </c>
      <c r="E820" t="s">
        <v>970</v>
      </c>
      <c r="F820" t="s">
        <v>971</v>
      </c>
      <c r="G820" s="1" t="s">
        <v>972</v>
      </c>
      <c r="H820" t="s">
        <v>628</v>
      </c>
      <c r="I820" t="s">
        <v>972</v>
      </c>
      <c r="J820" t="s">
        <v>628</v>
      </c>
      <c r="K820">
        <v>0.12</v>
      </c>
      <c r="L820">
        <v>0.12</v>
      </c>
      <c r="M820" t="s">
        <v>26</v>
      </c>
      <c r="N820" t="s">
        <v>232</v>
      </c>
      <c r="O820" t="s">
        <v>29</v>
      </c>
      <c r="P820" t="s">
        <v>29</v>
      </c>
      <c r="Q820" t="s">
        <v>29</v>
      </c>
      <c r="R820" t="s">
        <v>29</v>
      </c>
      <c r="S820" t="s">
        <v>29</v>
      </c>
      <c r="T820" t="s">
        <v>29</v>
      </c>
      <c r="U820" t="s">
        <v>29</v>
      </c>
      <c r="V820" t="s">
        <v>29</v>
      </c>
      <c r="W820" t="s">
        <v>949</v>
      </c>
    </row>
    <row r="821" spans="1:23">
      <c r="A821">
        <v>820</v>
      </c>
      <c r="B821" t="s">
        <v>945</v>
      </c>
      <c r="C821" t="s">
        <v>945</v>
      </c>
      <c r="D821">
        <v>24</v>
      </c>
      <c r="E821" t="s">
        <v>970</v>
      </c>
      <c r="F821" t="s">
        <v>971</v>
      </c>
      <c r="G821" s="1" t="s">
        <v>972</v>
      </c>
      <c r="H821" t="s">
        <v>628</v>
      </c>
      <c r="I821" t="s">
        <v>972</v>
      </c>
      <c r="J821" t="s">
        <v>628</v>
      </c>
      <c r="K821">
        <v>0.43</v>
      </c>
      <c r="L821">
        <v>0.43</v>
      </c>
      <c r="M821" t="s">
        <v>26</v>
      </c>
      <c r="N821" t="s">
        <v>63</v>
      </c>
      <c r="O821" t="s">
        <v>29</v>
      </c>
      <c r="P821" t="s">
        <v>29</v>
      </c>
      <c r="Q821" t="s">
        <v>29</v>
      </c>
      <c r="R821" t="s">
        <v>29</v>
      </c>
      <c r="S821" t="s">
        <v>29</v>
      </c>
      <c r="T821" t="s">
        <v>29</v>
      </c>
      <c r="U821" t="s">
        <v>29</v>
      </c>
      <c r="V821" t="s">
        <v>29</v>
      </c>
      <c r="W821" t="s">
        <v>949</v>
      </c>
    </row>
    <row r="822" spans="1:23">
      <c r="A822">
        <v>821</v>
      </c>
      <c r="B822" t="s">
        <v>945</v>
      </c>
      <c r="C822" t="s">
        <v>945</v>
      </c>
      <c r="D822">
        <v>24</v>
      </c>
      <c r="E822" t="s">
        <v>973</v>
      </c>
      <c r="F822" t="s">
        <v>438</v>
      </c>
      <c r="G822" s="1" t="s">
        <v>439</v>
      </c>
      <c r="H822" t="s">
        <v>974</v>
      </c>
      <c r="I822" t="s">
        <v>439</v>
      </c>
      <c r="J822" t="s">
        <v>974</v>
      </c>
      <c r="K822">
        <v>0.73</v>
      </c>
      <c r="L822">
        <v>0.73</v>
      </c>
      <c r="M822" t="s">
        <v>26</v>
      </c>
      <c r="N822" t="s">
        <v>323</v>
      </c>
      <c r="O822" t="s">
        <v>29</v>
      </c>
      <c r="P822" t="s">
        <v>29</v>
      </c>
      <c r="Q822" t="s">
        <v>29</v>
      </c>
      <c r="R822" t="s">
        <v>29</v>
      </c>
      <c r="S822" t="s">
        <v>29</v>
      </c>
      <c r="T822" t="s">
        <v>29</v>
      </c>
      <c r="U822" t="s">
        <v>29</v>
      </c>
      <c r="V822" t="s">
        <v>29</v>
      </c>
      <c r="W822" t="s">
        <v>949</v>
      </c>
    </row>
    <row r="823" spans="1:23">
      <c r="A823">
        <v>822</v>
      </c>
      <c r="B823" t="s">
        <v>945</v>
      </c>
      <c r="C823" t="s">
        <v>945</v>
      </c>
      <c r="D823">
        <v>24</v>
      </c>
      <c r="E823" t="s">
        <v>975</v>
      </c>
      <c r="F823" t="s">
        <v>154</v>
      </c>
      <c r="G823" s="1" t="s">
        <v>976</v>
      </c>
      <c r="H823" t="s">
        <v>977</v>
      </c>
      <c r="I823" t="s">
        <v>976</v>
      </c>
      <c r="J823" t="s">
        <v>977</v>
      </c>
      <c r="K823">
        <v>1.29</v>
      </c>
      <c r="L823">
        <v>1.29</v>
      </c>
      <c r="M823" t="s">
        <v>26</v>
      </c>
      <c r="N823" t="s">
        <v>219</v>
      </c>
      <c r="O823" t="s">
        <v>29</v>
      </c>
      <c r="P823" t="s">
        <v>29</v>
      </c>
      <c r="Q823" t="s">
        <v>29</v>
      </c>
      <c r="R823" t="s">
        <v>29</v>
      </c>
      <c r="S823" t="s">
        <v>29</v>
      </c>
      <c r="T823" t="s">
        <v>29</v>
      </c>
      <c r="U823" t="s">
        <v>29</v>
      </c>
      <c r="V823" t="s">
        <v>29</v>
      </c>
      <c r="W823" t="s">
        <v>949</v>
      </c>
    </row>
    <row r="824" spans="1:23">
      <c r="A824">
        <v>823</v>
      </c>
      <c r="B824" t="s">
        <v>945</v>
      </c>
      <c r="C824" t="s">
        <v>945</v>
      </c>
      <c r="D824">
        <v>24</v>
      </c>
      <c r="E824" t="s">
        <v>978</v>
      </c>
      <c r="F824" t="s">
        <v>154</v>
      </c>
      <c r="G824" s="1" t="s">
        <v>368</v>
      </c>
      <c r="H824" t="s">
        <v>485</v>
      </c>
      <c r="I824" t="s">
        <v>368</v>
      </c>
      <c r="J824" t="s">
        <v>485</v>
      </c>
      <c r="K824">
        <v>1.17</v>
      </c>
      <c r="L824">
        <v>1.17</v>
      </c>
      <c r="M824" t="s">
        <v>26</v>
      </c>
      <c r="N824" t="s">
        <v>323</v>
      </c>
      <c r="O824" t="s">
        <v>29</v>
      </c>
      <c r="P824" t="s">
        <v>29</v>
      </c>
      <c r="Q824" t="s">
        <v>29</v>
      </c>
      <c r="R824" t="s">
        <v>29</v>
      </c>
      <c r="S824" t="s">
        <v>29</v>
      </c>
      <c r="T824" t="s">
        <v>29</v>
      </c>
      <c r="U824" t="s">
        <v>29</v>
      </c>
      <c r="V824" t="s">
        <v>29</v>
      </c>
      <c r="W824" t="s">
        <v>949</v>
      </c>
    </row>
    <row r="825" spans="1:23">
      <c r="A825">
        <v>824</v>
      </c>
      <c r="B825" t="s">
        <v>945</v>
      </c>
      <c r="C825" t="s">
        <v>945</v>
      </c>
      <c r="D825">
        <v>24</v>
      </c>
      <c r="E825" t="s">
        <v>979</v>
      </c>
      <c r="F825" t="s">
        <v>168</v>
      </c>
      <c r="G825" s="1" t="s">
        <v>980</v>
      </c>
      <c r="H825" t="s">
        <v>981</v>
      </c>
      <c r="I825" t="s">
        <v>980</v>
      </c>
      <c r="J825" t="s">
        <v>981</v>
      </c>
      <c r="K825">
        <v>0.26</v>
      </c>
      <c r="L825">
        <v>0.26</v>
      </c>
      <c r="M825" t="s">
        <v>26</v>
      </c>
      <c r="N825" t="s">
        <v>219</v>
      </c>
      <c r="O825" t="s">
        <v>29</v>
      </c>
      <c r="P825" t="s">
        <v>29</v>
      </c>
      <c r="Q825" t="s">
        <v>29</v>
      </c>
      <c r="R825" t="s">
        <v>29</v>
      </c>
      <c r="S825" t="s">
        <v>29</v>
      </c>
      <c r="T825" t="s">
        <v>29</v>
      </c>
      <c r="U825" t="s">
        <v>29</v>
      </c>
      <c r="V825" t="s">
        <v>29</v>
      </c>
      <c r="W825" t="s">
        <v>949</v>
      </c>
    </row>
    <row r="826" spans="1:23">
      <c r="A826">
        <v>825</v>
      </c>
      <c r="B826" t="s">
        <v>945</v>
      </c>
      <c r="C826" t="s">
        <v>945</v>
      </c>
      <c r="D826">
        <v>24</v>
      </c>
      <c r="E826" t="s">
        <v>982</v>
      </c>
      <c r="F826" t="s">
        <v>185</v>
      </c>
      <c r="G826" s="1" t="s">
        <v>983</v>
      </c>
      <c r="H826" t="s">
        <v>984</v>
      </c>
      <c r="I826" t="s">
        <v>983</v>
      </c>
      <c r="J826" t="s">
        <v>984</v>
      </c>
      <c r="K826">
        <v>2.64</v>
      </c>
      <c r="L826">
        <v>2.64</v>
      </c>
      <c r="M826" t="s">
        <v>26</v>
      </c>
      <c r="N826" t="s">
        <v>230</v>
      </c>
      <c r="O826" t="s">
        <v>219</v>
      </c>
      <c r="P826" t="s">
        <v>29</v>
      </c>
      <c r="Q826" t="s">
        <v>29</v>
      </c>
      <c r="R826" t="s">
        <v>29</v>
      </c>
      <c r="S826" t="s">
        <v>29</v>
      </c>
      <c r="T826" t="s">
        <v>29</v>
      </c>
      <c r="U826" t="s">
        <v>29</v>
      </c>
      <c r="V826" t="s">
        <v>29</v>
      </c>
      <c r="W826" t="s">
        <v>949</v>
      </c>
    </row>
    <row r="827" spans="1:23">
      <c r="A827">
        <v>826</v>
      </c>
      <c r="B827" t="s">
        <v>945</v>
      </c>
      <c r="C827" t="s">
        <v>945</v>
      </c>
      <c r="D827">
        <v>24</v>
      </c>
      <c r="E827" t="s">
        <v>985</v>
      </c>
      <c r="F827" t="s">
        <v>185</v>
      </c>
      <c r="G827" s="1" t="s">
        <v>213</v>
      </c>
      <c r="H827" t="s">
        <v>986</v>
      </c>
      <c r="I827" t="s">
        <v>213</v>
      </c>
      <c r="J827" t="s">
        <v>8845</v>
      </c>
      <c r="K827">
        <v>0.05</v>
      </c>
      <c r="L827">
        <v>0.05</v>
      </c>
      <c r="M827" t="s">
        <v>26</v>
      </c>
      <c r="N827" t="s">
        <v>232</v>
      </c>
      <c r="O827" t="s">
        <v>29</v>
      </c>
      <c r="P827" t="s">
        <v>29</v>
      </c>
      <c r="Q827" t="s">
        <v>29</v>
      </c>
      <c r="R827" t="s">
        <v>29</v>
      </c>
      <c r="S827" t="s">
        <v>29</v>
      </c>
      <c r="T827" t="s">
        <v>29</v>
      </c>
      <c r="U827" t="s">
        <v>29</v>
      </c>
      <c r="V827" t="s">
        <v>29</v>
      </c>
      <c r="W827" t="s">
        <v>949</v>
      </c>
    </row>
    <row r="828" spans="1:23">
      <c r="A828">
        <v>827</v>
      </c>
      <c r="B828" t="s">
        <v>945</v>
      </c>
      <c r="C828" t="s">
        <v>945</v>
      </c>
      <c r="D828">
        <v>24</v>
      </c>
      <c r="E828" t="s">
        <v>987</v>
      </c>
      <c r="F828" t="s">
        <v>185</v>
      </c>
      <c r="G828" s="1" t="s">
        <v>186</v>
      </c>
      <c r="H828" t="s">
        <v>988</v>
      </c>
      <c r="I828" t="s">
        <v>186</v>
      </c>
      <c r="J828" t="s">
        <v>988</v>
      </c>
      <c r="K828">
        <v>9.02</v>
      </c>
      <c r="L828">
        <v>9.02</v>
      </c>
      <c r="M828" t="s">
        <v>26</v>
      </c>
      <c r="N828" t="s">
        <v>328</v>
      </c>
      <c r="O828" t="s">
        <v>29</v>
      </c>
      <c r="P828" t="s">
        <v>29</v>
      </c>
      <c r="Q828" t="s">
        <v>29</v>
      </c>
      <c r="R828" t="s">
        <v>29</v>
      </c>
      <c r="S828" t="s">
        <v>29</v>
      </c>
      <c r="T828" t="s">
        <v>29</v>
      </c>
      <c r="U828" t="s">
        <v>29</v>
      </c>
      <c r="V828" t="s">
        <v>29</v>
      </c>
      <c r="W828" t="s">
        <v>949</v>
      </c>
    </row>
    <row r="829" spans="1:23">
      <c r="A829">
        <v>828</v>
      </c>
      <c r="B829" t="s">
        <v>945</v>
      </c>
      <c r="C829" t="s">
        <v>945</v>
      </c>
      <c r="D829">
        <v>24</v>
      </c>
      <c r="E829" t="s">
        <v>987</v>
      </c>
      <c r="F829" t="s">
        <v>185</v>
      </c>
      <c r="G829" s="1" t="s">
        <v>186</v>
      </c>
      <c r="H829" t="s">
        <v>988</v>
      </c>
      <c r="I829" t="s">
        <v>186</v>
      </c>
      <c r="J829" t="s">
        <v>988</v>
      </c>
      <c r="K829">
        <v>7.51</v>
      </c>
      <c r="L829">
        <v>7.51</v>
      </c>
      <c r="M829" t="s">
        <v>26</v>
      </c>
      <c r="N829" t="s">
        <v>323</v>
      </c>
      <c r="O829" t="s">
        <v>29</v>
      </c>
      <c r="P829" t="s">
        <v>29</v>
      </c>
      <c r="Q829" t="s">
        <v>29</v>
      </c>
      <c r="R829" t="s">
        <v>29</v>
      </c>
      <c r="S829" t="s">
        <v>29</v>
      </c>
      <c r="T829" t="s">
        <v>29</v>
      </c>
      <c r="U829" t="s">
        <v>29</v>
      </c>
      <c r="V829" t="s">
        <v>29</v>
      </c>
      <c r="W829" t="s">
        <v>949</v>
      </c>
    </row>
    <row r="830" spans="1:23">
      <c r="A830">
        <v>829</v>
      </c>
      <c r="B830" t="s">
        <v>945</v>
      </c>
      <c r="C830" t="s">
        <v>945</v>
      </c>
      <c r="D830">
        <v>24</v>
      </c>
      <c r="E830" t="s">
        <v>987</v>
      </c>
      <c r="F830" t="s">
        <v>185</v>
      </c>
      <c r="G830" s="1" t="s">
        <v>186</v>
      </c>
      <c r="H830" t="s">
        <v>988</v>
      </c>
      <c r="I830" t="s">
        <v>186</v>
      </c>
      <c r="J830" t="s">
        <v>988</v>
      </c>
      <c r="K830">
        <v>0.01</v>
      </c>
      <c r="L830">
        <v>0.01</v>
      </c>
      <c r="M830" t="s">
        <v>26</v>
      </c>
      <c r="N830" t="s">
        <v>232</v>
      </c>
      <c r="O830" t="s">
        <v>29</v>
      </c>
      <c r="P830" t="s">
        <v>29</v>
      </c>
      <c r="Q830" t="s">
        <v>29</v>
      </c>
      <c r="R830" t="s">
        <v>29</v>
      </c>
      <c r="S830" t="s">
        <v>29</v>
      </c>
      <c r="T830" t="s">
        <v>29</v>
      </c>
      <c r="U830" t="s">
        <v>29</v>
      </c>
      <c r="V830" t="s">
        <v>29</v>
      </c>
      <c r="W830" t="s">
        <v>949</v>
      </c>
    </row>
    <row r="831" spans="1:23">
      <c r="A831">
        <v>830</v>
      </c>
      <c r="B831" t="s">
        <v>945</v>
      </c>
      <c r="C831" t="s">
        <v>945</v>
      </c>
      <c r="D831">
        <v>24</v>
      </c>
      <c r="E831" t="s">
        <v>987</v>
      </c>
      <c r="F831" t="s">
        <v>185</v>
      </c>
      <c r="G831" s="1" t="s">
        <v>186</v>
      </c>
      <c r="H831" t="s">
        <v>988</v>
      </c>
      <c r="I831" t="s">
        <v>186</v>
      </c>
      <c r="J831" t="s">
        <v>988</v>
      </c>
      <c r="K831">
        <v>5.26</v>
      </c>
      <c r="L831">
        <v>5.26</v>
      </c>
      <c r="M831" t="s">
        <v>26</v>
      </c>
      <c r="N831" t="s">
        <v>74</v>
      </c>
      <c r="O831" t="s">
        <v>29</v>
      </c>
      <c r="P831" t="s">
        <v>29</v>
      </c>
      <c r="Q831" t="s">
        <v>29</v>
      </c>
      <c r="R831" t="s">
        <v>29</v>
      </c>
      <c r="S831" t="s">
        <v>29</v>
      </c>
      <c r="T831" t="s">
        <v>29</v>
      </c>
      <c r="U831" t="s">
        <v>29</v>
      </c>
      <c r="V831" t="s">
        <v>29</v>
      </c>
      <c r="W831" t="s">
        <v>949</v>
      </c>
    </row>
    <row r="832" spans="1:23">
      <c r="A832">
        <v>831</v>
      </c>
      <c r="B832" t="s">
        <v>945</v>
      </c>
      <c r="C832" t="s">
        <v>945</v>
      </c>
      <c r="D832">
        <v>24</v>
      </c>
      <c r="E832" t="s">
        <v>987</v>
      </c>
      <c r="F832" t="s">
        <v>185</v>
      </c>
      <c r="G832" s="1" t="s">
        <v>186</v>
      </c>
      <c r="H832" t="s">
        <v>988</v>
      </c>
      <c r="I832" t="s">
        <v>186</v>
      </c>
      <c r="J832" t="s">
        <v>988</v>
      </c>
      <c r="K832">
        <v>0.13</v>
      </c>
      <c r="L832">
        <v>0.13</v>
      </c>
      <c r="M832" t="s">
        <v>26</v>
      </c>
      <c r="N832" t="s">
        <v>219</v>
      </c>
      <c r="O832" t="s">
        <v>29</v>
      </c>
      <c r="P832" t="s">
        <v>29</v>
      </c>
      <c r="Q832" t="s">
        <v>29</v>
      </c>
      <c r="R832" t="s">
        <v>29</v>
      </c>
      <c r="S832" t="s">
        <v>29</v>
      </c>
      <c r="T832" t="s">
        <v>29</v>
      </c>
      <c r="U832" t="s">
        <v>29</v>
      </c>
      <c r="V832" t="s">
        <v>29</v>
      </c>
      <c r="W832" t="s">
        <v>949</v>
      </c>
    </row>
    <row r="833" spans="1:23">
      <c r="A833">
        <v>832</v>
      </c>
      <c r="B833" t="s">
        <v>945</v>
      </c>
      <c r="C833" t="s">
        <v>945</v>
      </c>
      <c r="D833">
        <v>24</v>
      </c>
      <c r="E833" t="s">
        <v>987</v>
      </c>
      <c r="F833" t="s">
        <v>185</v>
      </c>
      <c r="G833" s="1" t="s">
        <v>186</v>
      </c>
      <c r="H833" t="s">
        <v>988</v>
      </c>
      <c r="I833" t="s">
        <v>186</v>
      </c>
      <c r="J833" t="s">
        <v>988</v>
      </c>
      <c r="K833">
        <v>4.09</v>
      </c>
      <c r="L833">
        <v>4.09</v>
      </c>
      <c r="M833" t="s">
        <v>26</v>
      </c>
      <c r="N833" t="s">
        <v>230</v>
      </c>
      <c r="O833" t="s">
        <v>29</v>
      </c>
      <c r="P833" t="s">
        <v>29</v>
      </c>
      <c r="Q833" t="s">
        <v>29</v>
      </c>
      <c r="R833" t="s">
        <v>29</v>
      </c>
      <c r="S833" t="s">
        <v>29</v>
      </c>
      <c r="T833" t="s">
        <v>29</v>
      </c>
      <c r="U833" t="s">
        <v>29</v>
      </c>
      <c r="V833" t="s">
        <v>29</v>
      </c>
      <c r="W833" t="s">
        <v>949</v>
      </c>
    </row>
    <row r="834" spans="1:23">
      <c r="A834">
        <v>833</v>
      </c>
      <c r="B834" t="s">
        <v>945</v>
      </c>
      <c r="C834" t="s">
        <v>945</v>
      </c>
      <c r="D834">
        <v>24</v>
      </c>
      <c r="E834" t="s">
        <v>420</v>
      </c>
      <c r="F834" t="s">
        <v>185</v>
      </c>
      <c r="G834" s="1" t="s">
        <v>186</v>
      </c>
      <c r="H834" t="s">
        <v>421</v>
      </c>
      <c r="I834" t="s">
        <v>186</v>
      </c>
      <c r="J834" t="s">
        <v>421</v>
      </c>
      <c r="K834">
        <v>0.15</v>
      </c>
      <c r="L834">
        <v>0.15</v>
      </c>
      <c r="M834" t="s">
        <v>26</v>
      </c>
      <c r="N834" t="s">
        <v>323</v>
      </c>
      <c r="O834" t="s">
        <v>29</v>
      </c>
      <c r="P834" t="s">
        <v>29</v>
      </c>
      <c r="Q834" t="s">
        <v>29</v>
      </c>
      <c r="R834" t="s">
        <v>29</v>
      </c>
      <c r="S834" t="s">
        <v>29</v>
      </c>
      <c r="T834" t="s">
        <v>29</v>
      </c>
      <c r="U834" t="s">
        <v>29</v>
      </c>
      <c r="V834" t="s">
        <v>29</v>
      </c>
      <c r="W834" t="s">
        <v>949</v>
      </c>
    </row>
    <row r="835" spans="1:23">
      <c r="A835">
        <v>834</v>
      </c>
      <c r="B835" t="s">
        <v>945</v>
      </c>
      <c r="C835" t="s">
        <v>945</v>
      </c>
      <c r="D835">
        <v>24</v>
      </c>
      <c r="E835" t="s">
        <v>989</v>
      </c>
      <c r="F835" t="s">
        <v>185</v>
      </c>
      <c r="G835" s="1" t="s">
        <v>186</v>
      </c>
      <c r="H835" t="s">
        <v>990</v>
      </c>
      <c r="I835" t="s">
        <v>186</v>
      </c>
      <c r="J835" t="s">
        <v>990</v>
      </c>
      <c r="K835">
        <v>0.23</v>
      </c>
      <c r="L835">
        <v>0.23</v>
      </c>
      <c r="M835" t="s">
        <v>26</v>
      </c>
      <c r="N835" t="s">
        <v>323</v>
      </c>
      <c r="O835" t="s">
        <v>29</v>
      </c>
      <c r="P835" t="s">
        <v>29</v>
      </c>
      <c r="Q835" t="s">
        <v>29</v>
      </c>
      <c r="R835" t="s">
        <v>29</v>
      </c>
      <c r="S835" t="s">
        <v>29</v>
      </c>
      <c r="T835" t="s">
        <v>29</v>
      </c>
      <c r="U835" t="s">
        <v>29</v>
      </c>
      <c r="V835" t="s">
        <v>29</v>
      </c>
      <c r="W835" t="s">
        <v>949</v>
      </c>
    </row>
    <row r="836" spans="1:23">
      <c r="A836">
        <v>835</v>
      </c>
      <c r="B836" t="s">
        <v>945</v>
      </c>
      <c r="C836" t="s">
        <v>945</v>
      </c>
      <c r="D836">
        <v>24</v>
      </c>
      <c r="E836" t="s">
        <v>991</v>
      </c>
      <c r="F836" t="s">
        <v>185</v>
      </c>
      <c r="G836" s="1" t="s">
        <v>186</v>
      </c>
      <c r="H836" t="s">
        <v>992</v>
      </c>
      <c r="I836" t="s">
        <v>186</v>
      </c>
      <c r="J836" t="s">
        <v>992</v>
      </c>
      <c r="K836">
        <v>18.54</v>
      </c>
      <c r="L836">
        <v>18.54</v>
      </c>
      <c r="M836" t="s">
        <v>26</v>
      </c>
      <c r="N836" t="s">
        <v>323</v>
      </c>
      <c r="O836" t="s">
        <v>29</v>
      </c>
      <c r="P836" t="s">
        <v>29</v>
      </c>
      <c r="Q836" t="s">
        <v>29</v>
      </c>
      <c r="R836" t="s">
        <v>29</v>
      </c>
      <c r="S836" t="s">
        <v>29</v>
      </c>
      <c r="T836" t="s">
        <v>29</v>
      </c>
      <c r="U836" t="s">
        <v>29</v>
      </c>
      <c r="V836" t="s">
        <v>29</v>
      </c>
      <c r="W836" t="s">
        <v>949</v>
      </c>
    </row>
    <row r="837" spans="1:23">
      <c r="A837">
        <v>836</v>
      </c>
      <c r="B837" t="s">
        <v>945</v>
      </c>
      <c r="C837" t="s">
        <v>945</v>
      </c>
      <c r="D837">
        <v>24</v>
      </c>
      <c r="E837" t="s">
        <v>991</v>
      </c>
      <c r="F837" t="s">
        <v>185</v>
      </c>
      <c r="G837" s="1" t="s">
        <v>186</v>
      </c>
      <c r="H837" t="s">
        <v>992</v>
      </c>
      <c r="I837" t="s">
        <v>186</v>
      </c>
      <c r="J837" t="s">
        <v>992</v>
      </c>
      <c r="K837">
        <v>1</v>
      </c>
      <c r="L837">
        <v>1</v>
      </c>
      <c r="M837" t="s">
        <v>26</v>
      </c>
      <c r="N837" t="s">
        <v>328</v>
      </c>
      <c r="O837" t="s">
        <v>29</v>
      </c>
      <c r="P837" t="s">
        <v>29</v>
      </c>
      <c r="Q837" t="s">
        <v>29</v>
      </c>
      <c r="R837" t="s">
        <v>29</v>
      </c>
      <c r="S837" t="s">
        <v>29</v>
      </c>
      <c r="T837" t="s">
        <v>29</v>
      </c>
      <c r="U837" t="s">
        <v>29</v>
      </c>
      <c r="V837" t="s">
        <v>29</v>
      </c>
      <c r="W837" t="s">
        <v>949</v>
      </c>
    </row>
    <row r="838" spans="1:23">
      <c r="A838">
        <v>837</v>
      </c>
      <c r="B838" t="s">
        <v>945</v>
      </c>
      <c r="C838" t="s">
        <v>945</v>
      </c>
      <c r="D838">
        <v>24</v>
      </c>
      <c r="E838" t="s">
        <v>993</v>
      </c>
      <c r="F838" t="s">
        <v>185</v>
      </c>
      <c r="G838" s="1" t="s">
        <v>994</v>
      </c>
      <c r="H838" t="s">
        <v>995</v>
      </c>
      <c r="I838" t="s">
        <v>994</v>
      </c>
      <c r="J838" t="s">
        <v>995</v>
      </c>
      <c r="K838">
        <v>2.77</v>
      </c>
      <c r="L838">
        <v>2.77</v>
      </c>
      <c r="M838" t="s">
        <v>26</v>
      </c>
      <c r="N838" t="s">
        <v>323</v>
      </c>
      <c r="O838" t="s">
        <v>29</v>
      </c>
      <c r="P838" t="s">
        <v>29</v>
      </c>
      <c r="Q838" t="s">
        <v>29</v>
      </c>
      <c r="R838" t="s">
        <v>29</v>
      </c>
      <c r="S838" t="s">
        <v>29</v>
      </c>
      <c r="T838" t="s">
        <v>29</v>
      </c>
      <c r="U838" t="s">
        <v>29</v>
      </c>
      <c r="V838" t="s">
        <v>29</v>
      </c>
      <c r="W838" t="s">
        <v>949</v>
      </c>
    </row>
    <row r="839" spans="1:23">
      <c r="A839">
        <v>838</v>
      </c>
      <c r="B839" t="s">
        <v>945</v>
      </c>
      <c r="C839" t="s">
        <v>945</v>
      </c>
      <c r="D839">
        <v>24</v>
      </c>
      <c r="E839" t="s">
        <v>993</v>
      </c>
      <c r="F839" t="s">
        <v>185</v>
      </c>
      <c r="G839" s="1" t="s">
        <v>994</v>
      </c>
      <c r="H839" t="s">
        <v>995</v>
      </c>
      <c r="I839" t="s">
        <v>994</v>
      </c>
      <c r="J839" t="s">
        <v>995</v>
      </c>
      <c r="K839">
        <v>1.3</v>
      </c>
      <c r="L839">
        <v>1.3</v>
      </c>
      <c r="M839" t="s">
        <v>26</v>
      </c>
      <c r="N839" t="s">
        <v>74</v>
      </c>
      <c r="O839" t="s">
        <v>29</v>
      </c>
      <c r="P839" t="s">
        <v>29</v>
      </c>
      <c r="Q839" t="s">
        <v>29</v>
      </c>
      <c r="R839" t="s">
        <v>29</v>
      </c>
      <c r="S839" t="s">
        <v>29</v>
      </c>
      <c r="T839" t="s">
        <v>29</v>
      </c>
      <c r="U839" t="s">
        <v>29</v>
      </c>
      <c r="V839" t="s">
        <v>29</v>
      </c>
      <c r="W839" t="s">
        <v>949</v>
      </c>
    </row>
    <row r="840" spans="1:23">
      <c r="A840">
        <v>839</v>
      </c>
      <c r="B840" t="s">
        <v>945</v>
      </c>
      <c r="C840" t="s">
        <v>945</v>
      </c>
      <c r="D840">
        <v>24</v>
      </c>
      <c r="E840" t="s">
        <v>993</v>
      </c>
      <c r="F840" t="s">
        <v>185</v>
      </c>
      <c r="G840" s="1" t="s">
        <v>994</v>
      </c>
      <c r="H840" t="s">
        <v>995</v>
      </c>
      <c r="I840" t="s">
        <v>994</v>
      </c>
      <c r="J840" t="s">
        <v>995</v>
      </c>
      <c r="K840">
        <v>5.18</v>
      </c>
      <c r="L840">
        <v>5.18</v>
      </c>
      <c r="M840" t="s">
        <v>26</v>
      </c>
      <c r="N840" t="s">
        <v>63</v>
      </c>
      <c r="O840" t="s">
        <v>29</v>
      </c>
      <c r="P840" t="s">
        <v>29</v>
      </c>
      <c r="Q840" t="s">
        <v>29</v>
      </c>
      <c r="R840" t="s">
        <v>29</v>
      </c>
      <c r="S840" t="s">
        <v>29</v>
      </c>
      <c r="T840" t="s">
        <v>29</v>
      </c>
      <c r="U840" t="s">
        <v>29</v>
      </c>
      <c r="V840" t="s">
        <v>29</v>
      </c>
      <c r="W840" t="s">
        <v>949</v>
      </c>
    </row>
    <row r="841" spans="1:23">
      <c r="A841">
        <v>840</v>
      </c>
      <c r="B841" t="s">
        <v>945</v>
      </c>
      <c r="C841" t="s">
        <v>945</v>
      </c>
      <c r="D841">
        <v>24</v>
      </c>
      <c r="E841" t="s">
        <v>993</v>
      </c>
      <c r="F841" t="s">
        <v>185</v>
      </c>
      <c r="G841" s="1" t="s">
        <v>994</v>
      </c>
      <c r="H841" t="s">
        <v>995</v>
      </c>
      <c r="I841" t="s">
        <v>994</v>
      </c>
      <c r="J841" t="s">
        <v>995</v>
      </c>
      <c r="K841">
        <v>1.08</v>
      </c>
      <c r="L841">
        <v>1.08</v>
      </c>
      <c r="M841" t="s">
        <v>26</v>
      </c>
      <c r="N841" t="s">
        <v>328</v>
      </c>
      <c r="O841" t="s">
        <v>29</v>
      </c>
      <c r="P841" t="s">
        <v>29</v>
      </c>
      <c r="Q841" t="s">
        <v>29</v>
      </c>
      <c r="R841" t="s">
        <v>29</v>
      </c>
      <c r="S841" t="s">
        <v>29</v>
      </c>
      <c r="T841" t="s">
        <v>29</v>
      </c>
      <c r="U841" t="s">
        <v>29</v>
      </c>
      <c r="V841" t="s">
        <v>29</v>
      </c>
      <c r="W841" t="s">
        <v>949</v>
      </c>
    </row>
    <row r="842" spans="1:23">
      <c r="A842">
        <v>841</v>
      </c>
      <c r="B842" t="s">
        <v>945</v>
      </c>
      <c r="C842" t="s">
        <v>945</v>
      </c>
      <c r="D842">
        <v>24</v>
      </c>
      <c r="E842" t="s">
        <v>993</v>
      </c>
      <c r="F842" t="s">
        <v>185</v>
      </c>
      <c r="G842" s="1" t="s">
        <v>994</v>
      </c>
      <c r="H842" t="s">
        <v>995</v>
      </c>
      <c r="I842" t="s">
        <v>994</v>
      </c>
      <c r="J842" t="s">
        <v>995</v>
      </c>
      <c r="K842">
        <v>0.09</v>
      </c>
      <c r="L842">
        <v>0.09</v>
      </c>
      <c r="M842" t="s">
        <v>26</v>
      </c>
      <c r="N842" t="s">
        <v>230</v>
      </c>
      <c r="O842" t="s">
        <v>29</v>
      </c>
      <c r="P842" t="s">
        <v>29</v>
      </c>
      <c r="Q842" t="s">
        <v>29</v>
      </c>
      <c r="R842" t="s">
        <v>29</v>
      </c>
      <c r="S842" t="s">
        <v>29</v>
      </c>
      <c r="T842" t="s">
        <v>29</v>
      </c>
      <c r="U842" t="s">
        <v>29</v>
      </c>
      <c r="V842" t="s">
        <v>29</v>
      </c>
      <c r="W842" t="s">
        <v>949</v>
      </c>
    </row>
    <row r="843" spans="1:23">
      <c r="A843">
        <v>842</v>
      </c>
      <c r="B843" t="s">
        <v>945</v>
      </c>
      <c r="C843" t="s">
        <v>945</v>
      </c>
      <c r="D843">
        <v>24</v>
      </c>
      <c r="E843" t="s">
        <v>996</v>
      </c>
      <c r="F843" t="s">
        <v>459</v>
      </c>
      <c r="G843" s="1" t="s">
        <v>926</v>
      </c>
      <c r="H843" t="s">
        <v>997</v>
      </c>
      <c r="I843" t="s">
        <v>926</v>
      </c>
      <c r="J843" t="s">
        <v>997</v>
      </c>
      <c r="K843">
        <v>0.59</v>
      </c>
      <c r="L843">
        <v>0.59</v>
      </c>
      <c r="M843" t="s">
        <v>26</v>
      </c>
      <c r="N843" t="s">
        <v>323</v>
      </c>
      <c r="O843" t="s">
        <v>29</v>
      </c>
      <c r="P843" t="s">
        <v>29</v>
      </c>
      <c r="Q843" t="s">
        <v>29</v>
      </c>
      <c r="R843" t="s">
        <v>29</v>
      </c>
      <c r="S843" t="s">
        <v>29</v>
      </c>
      <c r="T843" t="s">
        <v>29</v>
      </c>
      <c r="U843" t="s">
        <v>29</v>
      </c>
      <c r="V843" t="s">
        <v>29</v>
      </c>
      <c r="W843" t="s">
        <v>949</v>
      </c>
    </row>
    <row r="844" spans="1:23">
      <c r="A844">
        <v>843</v>
      </c>
      <c r="B844" t="s">
        <v>945</v>
      </c>
      <c r="C844" t="s">
        <v>945</v>
      </c>
      <c r="D844">
        <v>24</v>
      </c>
      <c r="E844" t="s">
        <v>998</v>
      </c>
      <c r="F844" t="s">
        <v>251</v>
      </c>
      <c r="G844" s="1" t="s">
        <v>999</v>
      </c>
      <c r="H844" t="s">
        <v>29</v>
      </c>
      <c r="I844" t="s">
        <v>999</v>
      </c>
      <c r="J844" t="s">
        <v>29</v>
      </c>
      <c r="K844">
        <v>9.9499999999999993</v>
      </c>
      <c r="L844">
        <v>9.9499999999999993</v>
      </c>
      <c r="M844" t="s">
        <v>26</v>
      </c>
      <c r="N844" t="s">
        <v>323</v>
      </c>
      <c r="O844" t="s">
        <v>29</v>
      </c>
      <c r="P844" t="s">
        <v>29</v>
      </c>
      <c r="Q844" t="s">
        <v>29</v>
      </c>
      <c r="R844" t="s">
        <v>29</v>
      </c>
      <c r="S844" t="s">
        <v>29</v>
      </c>
      <c r="T844" t="s">
        <v>29</v>
      </c>
      <c r="U844" t="s">
        <v>29</v>
      </c>
      <c r="V844" t="s">
        <v>29</v>
      </c>
      <c r="W844" t="s">
        <v>949</v>
      </c>
    </row>
    <row r="845" spans="1:23">
      <c r="A845">
        <v>844</v>
      </c>
      <c r="B845" t="s">
        <v>945</v>
      </c>
      <c r="C845" t="s">
        <v>945</v>
      </c>
      <c r="D845">
        <v>24</v>
      </c>
      <c r="E845" t="s">
        <v>998</v>
      </c>
      <c r="F845" t="s">
        <v>251</v>
      </c>
      <c r="G845" s="1" t="s">
        <v>999</v>
      </c>
      <c r="H845" t="s">
        <v>29</v>
      </c>
      <c r="I845" t="s">
        <v>999</v>
      </c>
      <c r="J845" t="s">
        <v>29</v>
      </c>
      <c r="K845">
        <v>0.72</v>
      </c>
      <c r="L845">
        <v>0.72</v>
      </c>
      <c r="M845" t="s">
        <v>26</v>
      </c>
      <c r="N845" t="s">
        <v>74</v>
      </c>
      <c r="O845" t="s">
        <v>29</v>
      </c>
      <c r="P845" t="s">
        <v>29</v>
      </c>
      <c r="Q845" t="s">
        <v>29</v>
      </c>
      <c r="R845" t="s">
        <v>29</v>
      </c>
      <c r="S845" t="s">
        <v>29</v>
      </c>
      <c r="T845" t="s">
        <v>29</v>
      </c>
      <c r="U845" t="s">
        <v>29</v>
      </c>
      <c r="V845" t="s">
        <v>29</v>
      </c>
      <c r="W845" t="s">
        <v>949</v>
      </c>
    </row>
    <row r="846" spans="1:23">
      <c r="A846">
        <v>845</v>
      </c>
      <c r="B846" t="s">
        <v>945</v>
      </c>
      <c r="C846" t="s">
        <v>945</v>
      </c>
      <c r="D846">
        <v>24</v>
      </c>
      <c r="E846" t="s">
        <v>1000</v>
      </c>
      <c r="F846" t="s">
        <v>1001</v>
      </c>
      <c r="G846" s="1" t="s">
        <v>1002</v>
      </c>
      <c r="H846" t="s">
        <v>1003</v>
      </c>
      <c r="I846" t="s">
        <v>1002</v>
      </c>
      <c r="J846" t="s">
        <v>1003</v>
      </c>
      <c r="K846">
        <v>0.01</v>
      </c>
      <c r="L846">
        <v>0.01</v>
      </c>
      <c r="M846" t="s">
        <v>26</v>
      </c>
      <c r="N846" t="s">
        <v>323</v>
      </c>
      <c r="O846" t="s">
        <v>29</v>
      </c>
      <c r="P846" t="s">
        <v>29</v>
      </c>
      <c r="Q846" t="s">
        <v>29</v>
      </c>
      <c r="R846" t="s">
        <v>29</v>
      </c>
      <c r="S846" t="s">
        <v>29</v>
      </c>
      <c r="T846" t="s">
        <v>29</v>
      </c>
      <c r="U846" t="s">
        <v>29</v>
      </c>
      <c r="V846" t="s">
        <v>29</v>
      </c>
      <c r="W846" t="s">
        <v>949</v>
      </c>
    </row>
    <row r="847" spans="1:23">
      <c r="A847">
        <v>846</v>
      </c>
      <c r="B847" t="s">
        <v>945</v>
      </c>
      <c r="C847" t="s">
        <v>945</v>
      </c>
      <c r="D847">
        <v>24</v>
      </c>
      <c r="E847" t="s">
        <v>1004</v>
      </c>
      <c r="F847" t="s">
        <v>176</v>
      </c>
      <c r="G847" s="1" t="s">
        <v>410</v>
      </c>
      <c r="H847" t="s">
        <v>1005</v>
      </c>
      <c r="I847" t="s">
        <v>410</v>
      </c>
      <c r="J847" t="s">
        <v>1005</v>
      </c>
      <c r="K847">
        <v>0.64</v>
      </c>
      <c r="L847">
        <v>0.64</v>
      </c>
      <c r="M847" t="s">
        <v>26</v>
      </c>
      <c r="N847" t="s">
        <v>323</v>
      </c>
      <c r="O847" t="s">
        <v>29</v>
      </c>
      <c r="P847" t="s">
        <v>29</v>
      </c>
      <c r="Q847" t="s">
        <v>29</v>
      </c>
      <c r="R847" t="s">
        <v>29</v>
      </c>
      <c r="S847" t="s">
        <v>29</v>
      </c>
      <c r="T847" t="s">
        <v>29</v>
      </c>
      <c r="U847" t="s">
        <v>29</v>
      </c>
      <c r="V847" t="s">
        <v>29</v>
      </c>
      <c r="W847" t="s">
        <v>949</v>
      </c>
    </row>
    <row r="848" spans="1:23">
      <c r="A848">
        <v>847</v>
      </c>
      <c r="B848" t="s">
        <v>945</v>
      </c>
      <c r="C848" t="s">
        <v>945</v>
      </c>
      <c r="D848">
        <v>24</v>
      </c>
      <c r="E848" t="s">
        <v>1006</v>
      </c>
      <c r="F848" t="s">
        <v>196</v>
      </c>
      <c r="G848" s="1" t="s">
        <v>928</v>
      </c>
      <c r="H848" t="s">
        <v>1007</v>
      </c>
      <c r="I848" t="s">
        <v>928</v>
      </c>
      <c r="J848" t="s">
        <v>1007</v>
      </c>
      <c r="K848">
        <v>0.66</v>
      </c>
      <c r="L848">
        <v>0.66</v>
      </c>
      <c r="M848" t="s">
        <v>26</v>
      </c>
      <c r="N848" t="s">
        <v>328</v>
      </c>
      <c r="O848" t="s">
        <v>29</v>
      </c>
      <c r="P848" t="s">
        <v>29</v>
      </c>
      <c r="Q848" t="s">
        <v>29</v>
      </c>
      <c r="R848" t="s">
        <v>29</v>
      </c>
      <c r="S848" t="s">
        <v>29</v>
      </c>
      <c r="T848" t="s">
        <v>29</v>
      </c>
      <c r="U848" t="s">
        <v>29</v>
      </c>
      <c r="V848" t="s">
        <v>29</v>
      </c>
      <c r="W848" t="s">
        <v>949</v>
      </c>
    </row>
    <row r="849" spans="1:23">
      <c r="A849">
        <v>848</v>
      </c>
      <c r="B849" t="s">
        <v>945</v>
      </c>
      <c r="C849" t="s">
        <v>945</v>
      </c>
      <c r="D849">
        <v>24</v>
      </c>
      <c r="E849" t="s">
        <v>1006</v>
      </c>
      <c r="F849" t="s">
        <v>196</v>
      </c>
      <c r="G849" s="1" t="s">
        <v>928</v>
      </c>
      <c r="H849" t="s">
        <v>1007</v>
      </c>
      <c r="I849" t="s">
        <v>928</v>
      </c>
      <c r="J849" t="s">
        <v>1007</v>
      </c>
      <c r="K849">
        <v>2.41</v>
      </c>
      <c r="L849">
        <v>2.41</v>
      </c>
      <c r="M849" t="s">
        <v>26</v>
      </c>
      <c r="N849" t="s">
        <v>74</v>
      </c>
      <c r="O849" t="s">
        <v>323</v>
      </c>
      <c r="P849" t="s">
        <v>29</v>
      </c>
      <c r="Q849" t="s">
        <v>29</v>
      </c>
      <c r="R849" t="s">
        <v>29</v>
      </c>
      <c r="S849" t="s">
        <v>29</v>
      </c>
      <c r="T849" t="s">
        <v>29</v>
      </c>
      <c r="U849" t="s">
        <v>29</v>
      </c>
      <c r="V849" t="s">
        <v>29</v>
      </c>
      <c r="W849" t="s">
        <v>949</v>
      </c>
    </row>
    <row r="850" spans="1:23">
      <c r="A850">
        <v>849</v>
      </c>
      <c r="B850" t="s">
        <v>945</v>
      </c>
      <c r="C850" t="s">
        <v>945</v>
      </c>
      <c r="D850">
        <v>24</v>
      </c>
      <c r="E850" t="s">
        <v>383</v>
      </c>
      <c r="F850" t="s">
        <v>168</v>
      </c>
      <c r="G850" s="1" t="s">
        <v>384</v>
      </c>
      <c r="H850" t="s">
        <v>385</v>
      </c>
      <c r="I850" t="s">
        <v>384</v>
      </c>
      <c r="J850" t="s">
        <v>385</v>
      </c>
      <c r="K850">
        <v>3.44</v>
      </c>
      <c r="L850">
        <v>3.44</v>
      </c>
      <c r="M850" t="s">
        <v>26</v>
      </c>
      <c r="N850" t="s">
        <v>323</v>
      </c>
      <c r="O850" t="s">
        <v>29</v>
      </c>
      <c r="P850" t="s">
        <v>29</v>
      </c>
      <c r="Q850" t="s">
        <v>29</v>
      </c>
      <c r="R850" t="s">
        <v>29</v>
      </c>
      <c r="S850" t="s">
        <v>29</v>
      </c>
      <c r="T850" t="s">
        <v>29</v>
      </c>
      <c r="U850" t="s">
        <v>29</v>
      </c>
      <c r="V850" t="s">
        <v>29</v>
      </c>
      <c r="W850" t="s">
        <v>949</v>
      </c>
    </row>
    <row r="851" spans="1:23">
      <c r="A851">
        <v>850</v>
      </c>
      <c r="B851" t="s">
        <v>945</v>
      </c>
      <c r="C851" t="s">
        <v>945</v>
      </c>
      <c r="D851">
        <v>24</v>
      </c>
      <c r="E851" t="s">
        <v>1008</v>
      </c>
      <c r="F851" t="s">
        <v>168</v>
      </c>
      <c r="G851" s="1" t="s">
        <v>1009</v>
      </c>
      <c r="H851" t="s">
        <v>1010</v>
      </c>
      <c r="I851" t="s">
        <v>1009</v>
      </c>
      <c r="J851" t="s">
        <v>1010</v>
      </c>
      <c r="K851">
        <v>2.0099999999999998</v>
      </c>
      <c r="L851">
        <v>2.0099999999999998</v>
      </c>
      <c r="M851" t="s">
        <v>26</v>
      </c>
      <c r="N851" t="s">
        <v>232</v>
      </c>
      <c r="O851" t="s">
        <v>29</v>
      </c>
      <c r="P851" t="s">
        <v>29</v>
      </c>
      <c r="Q851" t="s">
        <v>29</v>
      </c>
      <c r="R851" t="s">
        <v>29</v>
      </c>
      <c r="S851" t="s">
        <v>29</v>
      </c>
      <c r="T851" t="s">
        <v>29</v>
      </c>
      <c r="U851" t="s">
        <v>29</v>
      </c>
      <c r="V851" t="s">
        <v>29</v>
      </c>
      <c r="W851" t="s">
        <v>949</v>
      </c>
    </row>
    <row r="852" spans="1:23">
      <c r="A852">
        <v>851</v>
      </c>
      <c r="B852" t="s">
        <v>945</v>
      </c>
      <c r="C852" t="s">
        <v>945</v>
      </c>
      <c r="D852">
        <v>24</v>
      </c>
      <c r="E852" t="s">
        <v>1008</v>
      </c>
      <c r="F852" t="s">
        <v>168</v>
      </c>
      <c r="G852" s="1" t="s">
        <v>1009</v>
      </c>
      <c r="H852" t="s">
        <v>1010</v>
      </c>
      <c r="I852" t="s">
        <v>1009</v>
      </c>
      <c r="J852" t="s">
        <v>1010</v>
      </c>
      <c r="K852">
        <v>0.06</v>
      </c>
      <c r="L852">
        <v>0.06</v>
      </c>
      <c r="M852" t="s">
        <v>26</v>
      </c>
      <c r="N852" t="s">
        <v>219</v>
      </c>
      <c r="O852" t="s">
        <v>29</v>
      </c>
      <c r="P852" t="s">
        <v>29</v>
      </c>
      <c r="Q852" t="s">
        <v>29</v>
      </c>
      <c r="R852" t="s">
        <v>29</v>
      </c>
      <c r="S852" t="s">
        <v>29</v>
      </c>
      <c r="T852" t="s">
        <v>29</v>
      </c>
      <c r="U852" t="s">
        <v>29</v>
      </c>
      <c r="V852" t="s">
        <v>29</v>
      </c>
      <c r="W852" t="s">
        <v>949</v>
      </c>
    </row>
    <row r="853" spans="1:23">
      <c r="A853">
        <v>852</v>
      </c>
      <c r="B853" t="s">
        <v>945</v>
      </c>
      <c r="C853" t="s">
        <v>945</v>
      </c>
      <c r="D853">
        <v>24</v>
      </c>
      <c r="E853" t="s">
        <v>1011</v>
      </c>
      <c r="F853" t="s">
        <v>641</v>
      </c>
      <c r="G853" s="1" t="s">
        <v>1012</v>
      </c>
      <c r="H853" t="s">
        <v>1013</v>
      </c>
      <c r="I853" t="s">
        <v>1012</v>
      </c>
      <c r="J853" t="s">
        <v>1013</v>
      </c>
      <c r="K853">
        <v>0.22</v>
      </c>
      <c r="L853">
        <v>0.22</v>
      </c>
      <c r="M853" t="s">
        <v>26</v>
      </c>
      <c r="N853" t="s">
        <v>219</v>
      </c>
      <c r="O853" t="s">
        <v>29</v>
      </c>
      <c r="P853" t="s">
        <v>29</v>
      </c>
      <c r="Q853" t="s">
        <v>29</v>
      </c>
      <c r="R853" t="s">
        <v>29</v>
      </c>
      <c r="S853" t="s">
        <v>29</v>
      </c>
      <c r="T853" t="s">
        <v>29</v>
      </c>
      <c r="U853" t="s">
        <v>29</v>
      </c>
      <c r="V853" t="s">
        <v>29</v>
      </c>
      <c r="W853" t="s">
        <v>949</v>
      </c>
    </row>
    <row r="854" spans="1:23">
      <c r="A854">
        <v>853</v>
      </c>
      <c r="B854" t="s">
        <v>945</v>
      </c>
      <c r="C854" t="s">
        <v>945</v>
      </c>
      <c r="D854">
        <v>24</v>
      </c>
      <c r="E854" t="s">
        <v>1014</v>
      </c>
      <c r="F854" t="s">
        <v>731</v>
      </c>
      <c r="G854" s="1" t="s">
        <v>845</v>
      </c>
      <c r="H854" t="s">
        <v>1015</v>
      </c>
      <c r="I854" t="s">
        <v>845</v>
      </c>
      <c r="J854" t="s">
        <v>8602</v>
      </c>
      <c r="K854">
        <v>1.69</v>
      </c>
      <c r="L854">
        <v>1.69</v>
      </c>
      <c r="M854" t="s">
        <v>26</v>
      </c>
      <c r="N854" t="s">
        <v>323</v>
      </c>
      <c r="O854" t="s">
        <v>29</v>
      </c>
      <c r="P854" t="s">
        <v>29</v>
      </c>
      <c r="Q854" t="s">
        <v>29</v>
      </c>
      <c r="R854" t="s">
        <v>29</v>
      </c>
      <c r="S854" t="s">
        <v>29</v>
      </c>
      <c r="T854" t="s">
        <v>29</v>
      </c>
      <c r="U854" t="s">
        <v>29</v>
      </c>
      <c r="V854" t="s">
        <v>29</v>
      </c>
      <c r="W854" t="s">
        <v>949</v>
      </c>
    </row>
    <row r="855" spans="1:23">
      <c r="A855">
        <v>854</v>
      </c>
      <c r="B855" t="s">
        <v>945</v>
      </c>
      <c r="C855" t="s">
        <v>945</v>
      </c>
      <c r="D855">
        <v>24</v>
      </c>
      <c r="E855" t="s">
        <v>1016</v>
      </c>
      <c r="F855" t="s">
        <v>41</v>
      </c>
      <c r="G855" s="1" t="s">
        <v>1017</v>
      </c>
      <c r="H855" t="s">
        <v>1018</v>
      </c>
      <c r="I855" t="s">
        <v>1017</v>
      </c>
      <c r="J855" t="s">
        <v>1018</v>
      </c>
      <c r="K855">
        <v>0.13</v>
      </c>
      <c r="L855">
        <v>0.13</v>
      </c>
      <c r="M855" t="s">
        <v>26</v>
      </c>
      <c r="N855" t="s">
        <v>232</v>
      </c>
      <c r="O855" t="s">
        <v>29</v>
      </c>
      <c r="P855" t="s">
        <v>29</v>
      </c>
      <c r="Q855" t="s">
        <v>29</v>
      </c>
      <c r="R855" t="s">
        <v>29</v>
      </c>
      <c r="S855" t="s">
        <v>29</v>
      </c>
      <c r="T855" t="s">
        <v>29</v>
      </c>
      <c r="U855" t="s">
        <v>29</v>
      </c>
      <c r="V855" t="s">
        <v>29</v>
      </c>
      <c r="W855" t="s">
        <v>949</v>
      </c>
    </row>
    <row r="856" spans="1:23">
      <c r="A856">
        <v>855</v>
      </c>
      <c r="B856" t="s">
        <v>945</v>
      </c>
      <c r="C856" t="s">
        <v>945</v>
      </c>
      <c r="D856">
        <v>24</v>
      </c>
      <c r="E856" t="s">
        <v>1019</v>
      </c>
      <c r="F856" t="s">
        <v>248</v>
      </c>
      <c r="G856" s="1" t="s">
        <v>29</v>
      </c>
      <c r="H856" t="s">
        <v>29</v>
      </c>
      <c r="I856" t="s">
        <v>29</v>
      </c>
      <c r="J856" t="s">
        <v>29</v>
      </c>
      <c r="K856">
        <v>0.01</v>
      </c>
      <c r="L856">
        <v>0.01</v>
      </c>
      <c r="M856" t="s">
        <v>26</v>
      </c>
      <c r="N856" t="s">
        <v>56</v>
      </c>
      <c r="O856" t="s">
        <v>29</v>
      </c>
      <c r="P856" t="s">
        <v>29</v>
      </c>
      <c r="Q856" t="s">
        <v>29</v>
      </c>
      <c r="R856" t="s">
        <v>29</v>
      </c>
      <c r="S856" t="s">
        <v>29</v>
      </c>
      <c r="T856" t="s">
        <v>29</v>
      </c>
      <c r="U856" t="s">
        <v>29</v>
      </c>
      <c r="V856" t="s">
        <v>29</v>
      </c>
      <c r="W856" t="s">
        <v>949</v>
      </c>
    </row>
    <row r="857" spans="1:23">
      <c r="A857">
        <v>856</v>
      </c>
      <c r="B857" t="s">
        <v>945</v>
      </c>
      <c r="C857" t="s">
        <v>945</v>
      </c>
      <c r="D857">
        <v>24</v>
      </c>
      <c r="E857" t="s">
        <v>8941</v>
      </c>
      <c r="F857" t="s">
        <v>136</v>
      </c>
      <c r="G857" s="1" t="s">
        <v>29</v>
      </c>
      <c r="H857" t="s">
        <v>29</v>
      </c>
      <c r="I857" t="s">
        <v>29</v>
      </c>
      <c r="J857" t="s">
        <v>29</v>
      </c>
      <c r="K857">
        <v>7.16</v>
      </c>
      <c r="L857">
        <v>7.16</v>
      </c>
      <c r="M857" t="s">
        <v>136</v>
      </c>
      <c r="N857" t="s">
        <v>29</v>
      </c>
      <c r="O857" t="s">
        <v>29</v>
      </c>
      <c r="P857" t="s">
        <v>29</v>
      </c>
      <c r="Q857" t="s">
        <v>29</v>
      </c>
      <c r="R857" t="s">
        <v>29</v>
      </c>
      <c r="S857" t="s">
        <v>29</v>
      </c>
      <c r="T857" t="s">
        <v>29</v>
      </c>
      <c r="U857" t="s">
        <v>29</v>
      </c>
      <c r="V857" t="s">
        <v>29</v>
      </c>
      <c r="W857" t="s">
        <v>949</v>
      </c>
    </row>
    <row r="858" spans="1:23">
      <c r="A858">
        <v>857</v>
      </c>
      <c r="B858" t="s">
        <v>1020</v>
      </c>
      <c r="C858" t="s">
        <v>760</v>
      </c>
      <c r="D858">
        <v>25</v>
      </c>
      <c r="E858" t="s">
        <v>1021</v>
      </c>
      <c r="F858" t="s">
        <v>731</v>
      </c>
      <c r="G858" s="1" t="s">
        <v>845</v>
      </c>
      <c r="H858" t="s">
        <v>1022</v>
      </c>
      <c r="I858" t="s">
        <v>845</v>
      </c>
      <c r="J858" t="s">
        <v>881</v>
      </c>
      <c r="K858">
        <v>18.29</v>
      </c>
      <c r="L858">
        <v>18.29</v>
      </c>
      <c r="M858" t="s">
        <v>26</v>
      </c>
      <c r="N858" t="s">
        <v>219</v>
      </c>
      <c r="O858" t="s">
        <v>29</v>
      </c>
      <c r="P858" t="s">
        <v>29</v>
      </c>
      <c r="Q858" t="s">
        <v>29</v>
      </c>
      <c r="R858" t="s">
        <v>29</v>
      </c>
      <c r="S858" t="s">
        <v>29</v>
      </c>
      <c r="T858" t="s">
        <v>29</v>
      </c>
      <c r="U858" t="s">
        <v>29</v>
      </c>
      <c r="V858" t="s">
        <v>1023</v>
      </c>
      <c r="W858" t="s">
        <v>1024</v>
      </c>
    </row>
    <row r="859" spans="1:23">
      <c r="A859">
        <v>858</v>
      </c>
      <c r="B859" t="s">
        <v>1020</v>
      </c>
      <c r="C859" t="s">
        <v>760</v>
      </c>
      <c r="D859">
        <v>25</v>
      </c>
      <c r="E859" t="s">
        <v>844</v>
      </c>
      <c r="F859" t="s">
        <v>731</v>
      </c>
      <c r="G859" s="1" t="s">
        <v>845</v>
      </c>
      <c r="H859" t="s">
        <v>763</v>
      </c>
      <c r="I859" t="s">
        <v>845</v>
      </c>
      <c r="J859" t="s">
        <v>763</v>
      </c>
      <c r="K859">
        <v>6.8</v>
      </c>
      <c r="L859">
        <v>6.8</v>
      </c>
      <c r="M859" t="s">
        <v>26</v>
      </c>
      <c r="N859" t="s">
        <v>219</v>
      </c>
      <c r="O859" t="s">
        <v>29</v>
      </c>
      <c r="P859" t="s">
        <v>29</v>
      </c>
      <c r="Q859" t="s">
        <v>29</v>
      </c>
      <c r="R859" t="s">
        <v>29</v>
      </c>
      <c r="S859" t="s">
        <v>29</v>
      </c>
      <c r="T859" t="s">
        <v>29</v>
      </c>
      <c r="U859" t="s">
        <v>29</v>
      </c>
      <c r="V859" t="s">
        <v>1023</v>
      </c>
      <c r="W859" t="s">
        <v>1024</v>
      </c>
    </row>
    <row r="860" spans="1:23">
      <c r="A860">
        <v>859</v>
      </c>
      <c r="B860" t="s">
        <v>1020</v>
      </c>
      <c r="C860" t="s">
        <v>760</v>
      </c>
      <c r="D860">
        <v>25</v>
      </c>
      <c r="E860" t="s">
        <v>494</v>
      </c>
      <c r="F860" t="s">
        <v>206</v>
      </c>
      <c r="G860" s="1" t="s">
        <v>495</v>
      </c>
      <c r="H860" t="s">
        <v>496</v>
      </c>
      <c r="I860" t="s">
        <v>495</v>
      </c>
      <c r="J860" t="s">
        <v>867</v>
      </c>
      <c r="K860">
        <v>4.09</v>
      </c>
      <c r="L860">
        <v>4.09</v>
      </c>
      <c r="M860" t="s">
        <v>26</v>
      </c>
      <c r="N860" t="s">
        <v>219</v>
      </c>
      <c r="O860" t="s">
        <v>29</v>
      </c>
      <c r="P860" t="s">
        <v>29</v>
      </c>
      <c r="Q860" t="s">
        <v>29</v>
      </c>
      <c r="R860" t="s">
        <v>29</v>
      </c>
      <c r="S860" t="s">
        <v>29</v>
      </c>
      <c r="T860" t="s">
        <v>29</v>
      </c>
      <c r="U860" t="s">
        <v>29</v>
      </c>
      <c r="V860" t="s">
        <v>1023</v>
      </c>
      <c r="W860" t="s">
        <v>1024</v>
      </c>
    </row>
    <row r="861" spans="1:23">
      <c r="A861">
        <v>860</v>
      </c>
      <c r="B861" t="s">
        <v>1020</v>
      </c>
      <c r="C861" t="s">
        <v>760</v>
      </c>
      <c r="D861">
        <v>25</v>
      </c>
      <c r="E861" t="s">
        <v>781</v>
      </c>
      <c r="F861" t="s">
        <v>297</v>
      </c>
      <c r="G861" s="1" t="s">
        <v>511</v>
      </c>
      <c r="H861" t="s">
        <v>543</v>
      </c>
      <c r="I861" t="s">
        <v>511</v>
      </c>
      <c r="J861" t="s">
        <v>543</v>
      </c>
      <c r="K861">
        <v>6.43</v>
      </c>
      <c r="L861">
        <v>6.43</v>
      </c>
      <c r="M861" t="s">
        <v>26</v>
      </c>
      <c r="N861" t="s">
        <v>219</v>
      </c>
      <c r="O861" t="s">
        <v>29</v>
      </c>
      <c r="P861" t="s">
        <v>29</v>
      </c>
      <c r="Q861" t="s">
        <v>29</v>
      </c>
      <c r="R861" t="s">
        <v>29</v>
      </c>
      <c r="S861" t="s">
        <v>29</v>
      </c>
      <c r="T861" t="s">
        <v>29</v>
      </c>
      <c r="U861" t="s">
        <v>29</v>
      </c>
      <c r="V861" t="s">
        <v>1023</v>
      </c>
      <c r="W861" t="s">
        <v>1024</v>
      </c>
    </row>
    <row r="862" spans="1:23">
      <c r="A862">
        <v>861</v>
      </c>
      <c r="B862" t="s">
        <v>1020</v>
      </c>
      <c r="C862" t="s">
        <v>760</v>
      </c>
      <c r="D862">
        <v>25</v>
      </c>
      <c r="E862" t="s">
        <v>1025</v>
      </c>
      <c r="F862" t="s">
        <v>168</v>
      </c>
      <c r="G862" s="1" t="s">
        <v>1026</v>
      </c>
      <c r="H862" t="s">
        <v>1027</v>
      </c>
      <c r="I862" t="s">
        <v>1026</v>
      </c>
      <c r="J862" t="s">
        <v>2692</v>
      </c>
      <c r="K862">
        <v>7.07</v>
      </c>
      <c r="L862">
        <v>7.07</v>
      </c>
      <c r="M862" t="s">
        <v>26</v>
      </c>
      <c r="N862" t="s">
        <v>219</v>
      </c>
      <c r="O862" t="s">
        <v>29</v>
      </c>
      <c r="P862" t="s">
        <v>29</v>
      </c>
      <c r="Q862" t="s">
        <v>29</v>
      </c>
      <c r="R862" t="s">
        <v>29</v>
      </c>
      <c r="S862" t="s">
        <v>29</v>
      </c>
      <c r="T862" t="s">
        <v>29</v>
      </c>
      <c r="U862" t="s">
        <v>29</v>
      </c>
      <c r="V862" t="s">
        <v>1023</v>
      </c>
      <c r="W862" t="s">
        <v>1024</v>
      </c>
    </row>
    <row r="863" spans="1:23">
      <c r="A863">
        <v>862</v>
      </c>
      <c r="B863" t="s">
        <v>1020</v>
      </c>
      <c r="C863" t="s">
        <v>760</v>
      </c>
      <c r="D863">
        <v>25</v>
      </c>
      <c r="E863" t="s">
        <v>857</v>
      </c>
      <c r="F863" t="s">
        <v>858</v>
      </c>
      <c r="G863" s="1" t="s">
        <v>859</v>
      </c>
      <c r="H863" t="s">
        <v>860</v>
      </c>
      <c r="I863" t="s">
        <v>859</v>
      </c>
      <c r="J863" t="s">
        <v>860</v>
      </c>
      <c r="K863">
        <v>5.32</v>
      </c>
      <c r="L863">
        <v>5.32</v>
      </c>
      <c r="M863" t="s">
        <v>26</v>
      </c>
      <c r="N863" t="s">
        <v>219</v>
      </c>
      <c r="O863" t="s">
        <v>29</v>
      </c>
      <c r="P863" t="s">
        <v>29</v>
      </c>
      <c r="Q863" t="s">
        <v>29</v>
      </c>
      <c r="R863" t="s">
        <v>29</v>
      </c>
      <c r="S863" t="s">
        <v>29</v>
      </c>
      <c r="T863" t="s">
        <v>29</v>
      </c>
      <c r="U863" t="s">
        <v>29</v>
      </c>
      <c r="V863" t="s">
        <v>1023</v>
      </c>
      <c r="W863" t="s">
        <v>1024</v>
      </c>
    </row>
    <row r="864" spans="1:23">
      <c r="A864">
        <v>863</v>
      </c>
      <c r="B864" t="s">
        <v>1020</v>
      </c>
      <c r="C864" t="s">
        <v>760</v>
      </c>
      <c r="D864">
        <v>25</v>
      </c>
      <c r="E864" t="s">
        <v>832</v>
      </c>
      <c r="F864" t="s">
        <v>43</v>
      </c>
      <c r="G864" s="1" t="s">
        <v>580</v>
      </c>
      <c r="H864" t="s">
        <v>763</v>
      </c>
      <c r="I864" t="s">
        <v>580</v>
      </c>
      <c r="J864" t="s">
        <v>763</v>
      </c>
      <c r="K864">
        <v>2.0699999999999998</v>
      </c>
      <c r="L864">
        <v>2.0699999999999998</v>
      </c>
      <c r="M864" t="s">
        <v>26</v>
      </c>
      <c r="N864" t="s">
        <v>232</v>
      </c>
      <c r="O864" t="s">
        <v>29</v>
      </c>
      <c r="P864" t="s">
        <v>29</v>
      </c>
      <c r="Q864" t="s">
        <v>29</v>
      </c>
      <c r="R864" t="s">
        <v>29</v>
      </c>
      <c r="S864" t="s">
        <v>29</v>
      </c>
      <c r="T864" t="s">
        <v>29</v>
      </c>
      <c r="U864" t="s">
        <v>29</v>
      </c>
      <c r="V864" t="s">
        <v>1023</v>
      </c>
      <c r="W864" t="s">
        <v>1024</v>
      </c>
    </row>
    <row r="865" spans="1:23">
      <c r="A865">
        <v>864</v>
      </c>
      <c r="B865" t="s">
        <v>1020</v>
      </c>
      <c r="C865" t="s">
        <v>760</v>
      </c>
      <c r="D865">
        <v>25</v>
      </c>
      <c r="E865" t="s">
        <v>832</v>
      </c>
      <c r="F865" t="s">
        <v>43</v>
      </c>
      <c r="G865" s="1" t="s">
        <v>580</v>
      </c>
      <c r="H865" t="s">
        <v>763</v>
      </c>
      <c r="I865" t="s">
        <v>580</v>
      </c>
      <c r="J865" t="s">
        <v>763</v>
      </c>
      <c r="K865">
        <v>1.59</v>
      </c>
      <c r="L865">
        <v>1.59</v>
      </c>
      <c r="M865" t="s">
        <v>26</v>
      </c>
      <c r="N865" t="s">
        <v>219</v>
      </c>
      <c r="O865" t="s">
        <v>29</v>
      </c>
      <c r="P865" t="s">
        <v>29</v>
      </c>
      <c r="Q865" t="s">
        <v>29</v>
      </c>
      <c r="R865" t="s">
        <v>29</v>
      </c>
      <c r="S865" t="s">
        <v>29</v>
      </c>
      <c r="T865" t="s">
        <v>29</v>
      </c>
      <c r="U865" t="s">
        <v>29</v>
      </c>
      <c r="V865" t="s">
        <v>1023</v>
      </c>
      <c r="W865" t="s">
        <v>1024</v>
      </c>
    </row>
    <row r="866" spans="1:23">
      <c r="A866">
        <v>865</v>
      </c>
      <c r="B866" t="s">
        <v>1020</v>
      </c>
      <c r="C866" t="s">
        <v>760</v>
      </c>
      <c r="D866">
        <v>25</v>
      </c>
      <c r="E866" t="s">
        <v>1028</v>
      </c>
      <c r="F866" t="s">
        <v>344</v>
      </c>
      <c r="G866" s="1" t="s">
        <v>762</v>
      </c>
      <c r="H866" t="s">
        <v>1029</v>
      </c>
      <c r="I866" t="s">
        <v>762</v>
      </c>
      <c r="J866" t="s">
        <v>763</v>
      </c>
      <c r="K866">
        <v>2.87</v>
      </c>
      <c r="L866">
        <v>2.87</v>
      </c>
      <c r="M866" t="s">
        <v>26</v>
      </c>
      <c r="N866" t="s">
        <v>219</v>
      </c>
      <c r="O866" t="s">
        <v>29</v>
      </c>
      <c r="P866" t="s">
        <v>29</v>
      </c>
      <c r="Q866" t="s">
        <v>29</v>
      </c>
      <c r="R866" t="s">
        <v>29</v>
      </c>
      <c r="S866" t="s">
        <v>29</v>
      </c>
      <c r="T866" t="s">
        <v>29</v>
      </c>
      <c r="U866" t="s">
        <v>29</v>
      </c>
      <c r="V866" t="s">
        <v>1023</v>
      </c>
      <c r="W866" t="s">
        <v>1024</v>
      </c>
    </row>
    <row r="867" spans="1:23">
      <c r="A867">
        <v>866</v>
      </c>
      <c r="B867" t="s">
        <v>1020</v>
      </c>
      <c r="C867" t="s">
        <v>760</v>
      </c>
      <c r="D867">
        <v>25</v>
      </c>
      <c r="E867" t="s">
        <v>899</v>
      </c>
      <c r="F867" t="s">
        <v>154</v>
      </c>
      <c r="G867" s="1" t="s">
        <v>435</v>
      </c>
      <c r="H867" t="s">
        <v>900</v>
      </c>
      <c r="I867" t="s">
        <v>435</v>
      </c>
      <c r="J867" t="s">
        <v>900</v>
      </c>
      <c r="K867">
        <v>1.1200000000000001</v>
      </c>
      <c r="L867">
        <v>1.1200000000000001</v>
      </c>
      <c r="M867" t="s">
        <v>26</v>
      </c>
      <c r="N867" t="s">
        <v>219</v>
      </c>
      <c r="O867" t="s">
        <v>29</v>
      </c>
      <c r="P867" t="s">
        <v>29</v>
      </c>
      <c r="Q867" t="s">
        <v>29</v>
      </c>
      <c r="R867" t="s">
        <v>29</v>
      </c>
      <c r="S867" t="s">
        <v>29</v>
      </c>
      <c r="T867" t="s">
        <v>29</v>
      </c>
      <c r="U867" t="s">
        <v>29</v>
      </c>
      <c r="V867" t="s">
        <v>1023</v>
      </c>
      <c r="W867" t="s">
        <v>1024</v>
      </c>
    </row>
    <row r="868" spans="1:23">
      <c r="A868">
        <v>867</v>
      </c>
      <c r="B868" t="s">
        <v>1020</v>
      </c>
      <c r="C868" t="s">
        <v>760</v>
      </c>
      <c r="D868">
        <v>25</v>
      </c>
      <c r="E868" t="s">
        <v>1030</v>
      </c>
      <c r="F868" t="s">
        <v>185</v>
      </c>
      <c r="G868" s="1" t="s">
        <v>1031</v>
      </c>
      <c r="H868" t="s">
        <v>1032</v>
      </c>
      <c r="I868" t="s">
        <v>842</v>
      </c>
      <c r="J868" t="s">
        <v>843</v>
      </c>
      <c r="K868">
        <v>7.44</v>
      </c>
      <c r="L868">
        <v>7.44</v>
      </c>
      <c r="M868" t="s">
        <v>26</v>
      </c>
      <c r="N868" t="s">
        <v>219</v>
      </c>
      <c r="O868" t="s">
        <v>29</v>
      </c>
      <c r="P868" t="s">
        <v>29</v>
      </c>
      <c r="Q868" t="s">
        <v>29</v>
      </c>
      <c r="R868" t="s">
        <v>29</v>
      </c>
      <c r="S868" t="s">
        <v>29</v>
      </c>
      <c r="T868" t="s">
        <v>29</v>
      </c>
      <c r="U868" t="s">
        <v>29</v>
      </c>
      <c r="V868" t="s">
        <v>1023</v>
      </c>
      <c r="W868" t="s">
        <v>1024</v>
      </c>
    </row>
    <row r="869" spans="1:23">
      <c r="A869">
        <v>868</v>
      </c>
      <c r="B869" t="s">
        <v>1020</v>
      </c>
      <c r="C869" t="s">
        <v>760</v>
      </c>
      <c r="D869">
        <v>25</v>
      </c>
      <c r="E869" t="s">
        <v>1028</v>
      </c>
      <c r="F869" t="s">
        <v>344</v>
      </c>
      <c r="G869" s="1" t="s">
        <v>762</v>
      </c>
      <c r="H869" t="s">
        <v>1029</v>
      </c>
      <c r="I869" t="s">
        <v>762</v>
      </c>
      <c r="J869" t="s">
        <v>763</v>
      </c>
      <c r="K869">
        <v>3.93</v>
      </c>
      <c r="L869">
        <v>3.93</v>
      </c>
      <c r="M869" t="s">
        <v>26</v>
      </c>
      <c r="N869" t="s">
        <v>323</v>
      </c>
      <c r="O869" t="s">
        <v>29</v>
      </c>
      <c r="P869" t="s">
        <v>29</v>
      </c>
      <c r="Q869" t="s">
        <v>29</v>
      </c>
      <c r="R869" t="s">
        <v>29</v>
      </c>
      <c r="S869" t="s">
        <v>29</v>
      </c>
      <c r="T869" t="s">
        <v>29</v>
      </c>
      <c r="U869" t="s">
        <v>29</v>
      </c>
      <c r="V869" t="s">
        <v>1023</v>
      </c>
      <c r="W869" t="s">
        <v>1024</v>
      </c>
    </row>
    <row r="870" spans="1:23">
      <c r="A870">
        <v>869</v>
      </c>
      <c r="B870" t="s">
        <v>1020</v>
      </c>
      <c r="C870" t="s">
        <v>760</v>
      </c>
      <c r="D870">
        <v>25</v>
      </c>
      <c r="E870" t="s">
        <v>1033</v>
      </c>
      <c r="F870" t="s">
        <v>185</v>
      </c>
      <c r="G870" s="1" t="s">
        <v>186</v>
      </c>
      <c r="H870" t="s">
        <v>1034</v>
      </c>
      <c r="I870" t="s">
        <v>186</v>
      </c>
      <c r="J870" t="s">
        <v>8320</v>
      </c>
      <c r="K870">
        <v>2.0699999999999998</v>
      </c>
      <c r="L870">
        <v>2.0699999999999998</v>
      </c>
      <c r="M870" t="s">
        <v>26</v>
      </c>
      <c r="N870" t="s">
        <v>219</v>
      </c>
      <c r="O870" t="s">
        <v>29</v>
      </c>
      <c r="P870" t="s">
        <v>29</v>
      </c>
      <c r="Q870" t="s">
        <v>29</v>
      </c>
      <c r="R870" t="s">
        <v>29</v>
      </c>
      <c r="S870" t="s">
        <v>29</v>
      </c>
      <c r="T870" t="s">
        <v>29</v>
      </c>
      <c r="U870" t="s">
        <v>29</v>
      </c>
      <c r="V870" t="s">
        <v>1023</v>
      </c>
      <c r="W870" t="s">
        <v>1024</v>
      </c>
    </row>
    <row r="871" spans="1:23">
      <c r="A871">
        <v>870</v>
      </c>
      <c r="B871" t="s">
        <v>1020</v>
      </c>
      <c r="C871" t="s">
        <v>760</v>
      </c>
      <c r="D871">
        <v>25</v>
      </c>
      <c r="E871" t="s">
        <v>494</v>
      </c>
      <c r="F871" t="s">
        <v>206</v>
      </c>
      <c r="G871" s="1" t="s">
        <v>495</v>
      </c>
      <c r="H871" t="s">
        <v>496</v>
      </c>
      <c r="I871" t="s">
        <v>495</v>
      </c>
      <c r="J871" t="s">
        <v>867</v>
      </c>
      <c r="K871">
        <v>4.63</v>
      </c>
      <c r="L871">
        <v>4.63</v>
      </c>
      <c r="M871" t="s">
        <v>26</v>
      </c>
      <c r="N871" t="s">
        <v>121</v>
      </c>
      <c r="O871" t="s">
        <v>29</v>
      </c>
      <c r="P871" t="s">
        <v>29</v>
      </c>
      <c r="Q871" t="s">
        <v>29</v>
      </c>
      <c r="R871" t="s">
        <v>29</v>
      </c>
      <c r="S871" t="s">
        <v>29</v>
      </c>
      <c r="T871" t="s">
        <v>29</v>
      </c>
      <c r="U871" t="s">
        <v>29</v>
      </c>
      <c r="V871" t="s">
        <v>1023</v>
      </c>
      <c r="W871" t="s">
        <v>1024</v>
      </c>
    </row>
    <row r="872" spans="1:23">
      <c r="A872">
        <v>871</v>
      </c>
      <c r="B872" t="s">
        <v>1020</v>
      </c>
      <c r="C872" t="s">
        <v>760</v>
      </c>
      <c r="D872">
        <v>25</v>
      </c>
      <c r="E872" t="s">
        <v>1035</v>
      </c>
      <c r="F872" t="s">
        <v>468</v>
      </c>
      <c r="G872" s="1" t="s">
        <v>864</v>
      </c>
      <c r="H872" t="s">
        <v>1036</v>
      </c>
      <c r="I872" t="s">
        <v>864</v>
      </c>
      <c r="J872" t="s">
        <v>1036</v>
      </c>
      <c r="K872">
        <v>0.94</v>
      </c>
      <c r="L872">
        <v>0.94</v>
      </c>
      <c r="M872" t="s">
        <v>26</v>
      </c>
      <c r="N872" t="s">
        <v>219</v>
      </c>
      <c r="O872" t="s">
        <v>29</v>
      </c>
      <c r="P872" t="s">
        <v>29</v>
      </c>
      <c r="Q872" t="s">
        <v>29</v>
      </c>
      <c r="R872" t="s">
        <v>29</v>
      </c>
      <c r="S872" t="s">
        <v>29</v>
      </c>
      <c r="T872" t="s">
        <v>29</v>
      </c>
      <c r="U872" t="s">
        <v>29</v>
      </c>
      <c r="V872" t="s">
        <v>1023</v>
      </c>
      <c r="W872" t="s">
        <v>1024</v>
      </c>
    </row>
    <row r="873" spans="1:23">
      <c r="A873">
        <v>872</v>
      </c>
      <c r="B873" t="s">
        <v>1020</v>
      </c>
      <c r="C873" t="s">
        <v>760</v>
      </c>
      <c r="D873">
        <v>25</v>
      </c>
      <c r="E873" t="s">
        <v>1037</v>
      </c>
      <c r="F873" t="s">
        <v>196</v>
      </c>
      <c r="G873" s="1" t="s">
        <v>326</v>
      </c>
      <c r="H873" t="s">
        <v>29</v>
      </c>
      <c r="I873" t="s">
        <v>326</v>
      </c>
      <c r="J873" t="s">
        <v>29</v>
      </c>
      <c r="K873">
        <v>1.28</v>
      </c>
      <c r="L873">
        <v>1.28</v>
      </c>
      <c r="M873" t="s">
        <v>26</v>
      </c>
      <c r="N873" t="s">
        <v>219</v>
      </c>
      <c r="O873" t="s">
        <v>29</v>
      </c>
      <c r="P873" t="s">
        <v>29</v>
      </c>
      <c r="Q873" t="s">
        <v>29</v>
      </c>
      <c r="R873" t="s">
        <v>29</v>
      </c>
      <c r="S873" t="s">
        <v>29</v>
      </c>
      <c r="T873" t="s">
        <v>29</v>
      </c>
      <c r="U873" t="s">
        <v>29</v>
      </c>
      <c r="V873" t="s">
        <v>1023</v>
      </c>
      <c r="W873" t="s">
        <v>1024</v>
      </c>
    </row>
    <row r="874" spans="1:23">
      <c r="A874">
        <v>873</v>
      </c>
      <c r="B874" t="s">
        <v>1020</v>
      </c>
      <c r="C874" t="s">
        <v>760</v>
      </c>
      <c r="D874">
        <v>25</v>
      </c>
      <c r="E874" t="s">
        <v>1021</v>
      </c>
      <c r="F874" t="s">
        <v>731</v>
      </c>
      <c r="G874" s="1" t="s">
        <v>845</v>
      </c>
      <c r="H874" t="s">
        <v>1022</v>
      </c>
      <c r="I874" t="s">
        <v>845</v>
      </c>
      <c r="J874" t="s">
        <v>881</v>
      </c>
      <c r="K874">
        <v>1.22</v>
      </c>
      <c r="L874">
        <v>1.22</v>
      </c>
      <c r="M874" t="s">
        <v>26</v>
      </c>
      <c r="N874" t="s">
        <v>328</v>
      </c>
      <c r="O874" t="s">
        <v>29</v>
      </c>
      <c r="P874" t="s">
        <v>29</v>
      </c>
      <c r="Q874" t="s">
        <v>29</v>
      </c>
      <c r="R874" t="s">
        <v>29</v>
      </c>
      <c r="S874" t="s">
        <v>29</v>
      </c>
      <c r="T874" t="s">
        <v>29</v>
      </c>
      <c r="U874" t="s">
        <v>29</v>
      </c>
      <c r="V874" t="s">
        <v>1023</v>
      </c>
      <c r="W874" t="s">
        <v>1024</v>
      </c>
    </row>
    <row r="875" spans="1:23">
      <c r="A875">
        <v>874</v>
      </c>
      <c r="B875" t="s">
        <v>1020</v>
      </c>
      <c r="C875" t="s">
        <v>760</v>
      </c>
      <c r="D875">
        <v>25</v>
      </c>
      <c r="E875" t="s">
        <v>857</v>
      </c>
      <c r="F875" t="s">
        <v>858</v>
      </c>
      <c r="G875" s="1" t="s">
        <v>859</v>
      </c>
      <c r="H875" t="s">
        <v>860</v>
      </c>
      <c r="I875" t="s">
        <v>859</v>
      </c>
      <c r="J875" t="s">
        <v>860</v>
      </c>
      <c r="K875">
        <v>2.92</v>
      </c>
      <c r="L875">
        <v>2.92</v>
      </c>
      <c r="M875" t="s">
        <v>26</v>
      </c>
      <c r="N875" t="s">
        <v>121</v>
      </c>
      <c r="O875" t="s">
        <v>29</v>
      </c>
      <c r="P875" t="s">
        <v>29</v>
      </c>
      <c r="Q875" t="s">
        <v>29</v>
      </c>
      <c r="R875" t="s">
        <v>29</v>
      </c>
      <c r="S875" t="s">
        <v>29</v>
      </c>
      <c r="T875" t="s">
        <v>29</v>
      </c>
      <c r="U875" t="s">
        <v>29</v>
      </c>
      <c r="V875" t="s">
        <v>1023</v>
      </c>
      <c r="W875" t="s">
        <v>1024</v>
      </c>
    </row>
    <row r="876" spans="1:23">
      <c r="A876">
        <v>875</v>
      </c>
      <c r="B876" t="s">
        <v>1020</v>
      </c>
      <c r="C876" t="s">
        <v>760</v>
      </c>
      <c r="D876">
        <v>25</v>
      </c>
      <c r="E876" t="s">
        <v>1038</v>
      </c>
      <c r="F876" t="s">
        <v>154</v>
      </c>
      <c r="G876" s="1" t="s">
        <v>814</v>
      </c>
      <c r="H876" t="s">
        <v>1039</v>
      </c>
      <c r="I876" t="s">
        <v>814</v>
      </c>
      <c r="J876" t="s">
        <v>1039</v>
      </c>
      <c r="K876">
        <v>1.1200000000000001</v>
      </c>
      <c r="L876">
        <v>1.1200000000000001</v>
      </c>
      <c r="M876" t="s">
        <v>26</v>
      </c>
      <c r="N876" t="s">
        <v>219</v>
      </c>
      <c r="O876" t="s">
        <v>29</v>
      </c>
      <c r="P876" t="s">
        <v>29</v>
      </c>
      <c r="Q876" t="s">
        <v>29</v>
      </c>
      <c r="R876" t="s">
        <v>29</v>
      </c>
      <c r="S876" t="s">
        <v>29</v>
      </c>
      <c r="T876" t="s">
        <v>29</v>
      </c>
      <c r="U876" t="s">
        <v>29</v>
      </c>
      <c r="V876" t="s">
        <v>1023</v>
      </c>
      <c r="W876" t="s">
        <v>1024</v>
      </c>
    </row>
    <row r="877" spans="1:23">
      <c r="A877">
        <v>876</v>
      </c>
      <c r="B877" t="s">
        <v>1020</v>
      </c>
      <c r="C877" t="s">
        <v>760</v>
      </c>
      <c r="D877">
        <v>25</v>
      </c>
      <c r="E877" t="s">
        <v>1040</v>
      </c>
      <c r="F877" t="s">
        <v>438</v>
      </c>
      <c r="G877" s="1" t="s">
        <v>1041</v>
      </c>
      <c r="H877" t="s">
        <v>445</v>
      </c>
      <c r="I877" t="s">
        <v>1041</v>
      </c>
      <c r="J877" t="s">
        <v>445</v>
      </c>
      <c r="K877">
        <v>0.5</v>
      </c>
      <c r="L877">
        <v>0.5</v>
      </c>
      <c r="M877" t="s">
        <v>26</v>
      </c>
      <c r="N877" t="s">
        <v>219</v>
      </c>
      <c r="O877" t="s">
        <v>29</v>
      </c>
      <c r="P877" t="s">
        <v>29</v>
      </c>
      <c r="Q877" t="s">
        <v>29</v>
      </c>
      <c r="R877" t="s">
        <v>29</v>
      </c>
      <c r="S877" t="s">
        <v>29</v>
      </c>
      <c r="T877" t="s">
        <v>29</v>
      </c>
      <c r="U877" t="s">
        <v>29</v>
      </c>
      <c r="V877" t="s">
        <v>1023</v>
      </c>
      <c r="W877" t="s">
        <v>1024</v>
      </c>
    </row>
    <row r="878" spans="1:23">
      <c r="A878">
        <v>877</v>
      </c>
      <c r="B878" t="s">
        <v>1020</v>
      </c>
      <c r="C878" t="s">
        <v>760</v>
      </c>
      <c r="D878">
        <v>25</v>
      </c>
      <c r="E878" t="s">
        <v>832</v>
      </c>
      <c r="F878" t="s">
        <v>43</v>
      </c>
      <c r="G878" s="1" t="s">
        <v>580</v>
      </c>
      <c r="H878" t="s">
        <v>763</v>
      </c>
      <c r="I878" t="s">
        <v>580</v>
      </c>
      <c r="J878" t="s">
        <v>763</v>
      </c>
      <c r="K878">
        <v>0.11</v>
      </c>
      <c r="L878">
        <v>0.11</v>
      </c>
      <c r="M878" t="s">
        <v>26</v>
      </c>
      <c r="N878" t="s">
        <v>323</v>
      </c>
      <c r="O878" t="s">
        <v>29</v>
      </c>
      <c r="P878" t="s">
        <v>29</v>
      </c>
      <c r="Q878" t="s">
        <v>29</v>
      </c>
      <c r="R878" t="s">
        <v>29</v>
      </c>
      <c r="S878" t="s">
        <v>29</v>
      </c>
      <c r="T878" t="s">
        <v>29</v>
      </c>
      <c r="U878" t="s">
        <v>29</v>
      </c>
      <c r="V878" t="s">
        <v>1023</v>
      </c>
      <c r="W878" t="s">
        <v>1024</v>
      </c>
    </row>
    <row r="879" spans="1:23">
      <c r="A879">
        <v>878</v>
      </c>
      <c r="B879" t="s">
        <v>1020</v>
      </c>
      <c r="C879" t="s">
        <v>760</v>
      </c>
      <c r="D879">
        <v>25</v>
      </c>
      <c r="E879" t="s">
        <v>1042</v>
      </c>
      <c r="F879" t="s">
        <v>196</v>
      </c>
      <c r="G879" s="1" t="s">
        <v>1043</v>
      </c>
      <c r="H879" t="s">
        <v>1044</v>
      </c>
      <c r="I879" t="s">
        <v>1043</v>
      </c>
      <c r="J879" t="s">
        <v>1044</v>
      </c>
      <c r="K879">
        <v>0.27</v>
      </c>
      <c r="L879">
        <v>0.27</v>
      </c>
      <c r="M879" t="s">
        <v>26</v>
      </c>
      <c r="N879" t="s">
        <v>219</v>
      </c>
      <c r="O879" t="s">
        <v>29</v>
      </c>
      <c r="P879" t="s">
        <v>29</v>
      </c>
      <c r="Q879" t="s">
        <v>29</v>
      </c>
      <c r="R879" t="s">
        <v>29</v>
      </c>
      <c r="S879" t="s">
        <v>29</v>
      </c>
      <c r="T879" t="s">
        <v>29</v>
      </c>
      <c r="U879" t="s">
        <v>29</v>
      </c>
      <c r="V879" t="s">
        <v>1023</v>
      </c>
      <c r="W879" t="s">
        <v>1024</v>
      </c>
    </row>
    <row r="880" spans="1:23">
      <c r="A880">
        <v>879</v>
      </c>
      <c r="B880" t="s">
        <v>1020</v>
      </c>
      <c r="C880" t="s">
        <v>760</v>
      </c>
      <c r="D880">
        <v>25</v>
      </c>
      <c r="E880" t="s">
        <v>1021</v>
      </c>
      <c r="F880" t="s">
        <v>731</v>
      </c>
      <c r="G880" s="1" t="s">
        <v>845</v>
      </c>
      <c r="H880" t="s">
        <v>1022</v>
      </c>
      <c r="I880" t="s">
        <v>845</v>
      </c>
      <c r="J880" t="s">
        <v>881</v>
      </c>
      <c r="K880">
        <v>1.01</v>
      </c>
      <c r="L880">
        <v>1.01</v>
      </c>
      <c r="M880" t="s">
        <v>26</v>
      </c>
      <c r="N880" t="s">
        <v>63</v>
      </c>
      <c r="O880" t="s">
        <v>29</v>
      </c>
      <c r="P880" t="s">
        <v>29</v>
      </c>
      <c r="Q880" t="s">
        <v>29</v>
      </c>
      <c r="R880" t="s">
        <v>29</v>
      </c>
      <c r="S880" t="s">
        <v>29</v>
      </c>
      <c r="T880" t="s">
        <v>29</v>
      </c>
      <c r="U880" t="s">
        <v>29</v>
      </c>
      <c r="V880" t="s">
        <v>1023</v>
      </c>
      <c r="W880" t="s">
        <v>1024</v>
      </c>
    </row>
    <row r="881" spans="1:23">
      <c r="A881">
        <v>880</v>
      </c>
      <c r="B881" t="s">
        <v>1020</v>
      </c>
      <c r="C881" t="s">
        <v>760</v>
      </c>
      <c r="D881">
        <v>25</v>
      </c>
      <c r="E881" t="s">
        <v>1045</v>
      </c>
      <c r="F881" t="s">
        <v>176</v>
      </c>
      <c r="G881" s="1" t="s">
        <v>1046</v>
      </c>
      <c r="H881" t="s">
        <v>29</v>
      </c>
      <c r="I881" t="s">
        <v>1046</v>
      </c>
      <c r="J881" t="s">
        <v>29</v>
      </c>
      <c r="K881">
        <v>0.17</v>
      </c>
      <c r="L881">
        <v>0.17</v>
      </c>
      <c r="M881" t="s">
        <v>26</v>
      </c>
      <c r="N881" t="s">
        <v>219</v>
      </c>
      <c r="O881" t="s">
        <v>29</v>
      </c>
      <c r="P881" t="s">
        <v>29</v>
      </c>
      <c r="Q881" t="s">
        <v>29</v>
      </c>
      <c r="R881" t="s">
        <v>29</v>
      </c>
      <c r="S881" t="s">
        <v>29</v>
      </c>
      <c r="T881" t="s">
        <v>29</v>
      </c>
      <c r="U881" t="s">
        <v>29</v>
      </c>
      <c r="V881" t="s">
        <v>1023</v>
      </c>
      <c r="W881" t="s">
        <v>1024</v>
      </c>
    </row>
    <row r="882" spans="1:23">
      <c r="A882">
        <v>881</v>
      </c>
      <c r="B882" t="s">
        <v>1020</v>
      </c>
      <c r="C882" t="s">
        <v>760</v>
      </c>
      <c r="D882">
        <v>25</v>
      </c>
      <c r="E882" t="s">
        <v>1028</v>
      </c>
      <c r="F882" t="s">
        <v>344</v>
      </c>
      <c r="G882" s="1" t="s">
        <v>762</v>
      </c>
      <c r="H882" t="s">
        <v>1029</v>
      </c>
      <c r="I882" t="s">
        <v>762</v>
      </c>
      <c r="J882" t="s">
        <v>763</v>
      </c>
      <c r="K882">
        <v>1.01</v>
      </c>
      <c r="L882">
        <v>1.01</v>
      </c>
      <c r="M882" t="s">
        <v>26</v>
      </c>
      <c r="N882" t="s">
        <v>63</v>
      </c>
      <c r="O882" t="s">
        <v>29</v>
      </c>
      <c r="P882" t="s">
        <v>29</v>
      </c>
      <c r="Q882" t="s">
        <v>29</v>
      </c>
      <c r="R882" t="s">
        <v>29</v>
      </c>
      <c r="S882" t="s">
        <v>29</v>
      </c>
      <c r="T882" t="s">
        <v>29</v>
      </c>
      <c r="U882" t="s">
        <v>29</v>
      </c>
      <c r="V882" t="s">
        <v>1023</v>
      </c>
      <c r="W882" t="s">
        <v>1024</v>
      </c>
    </row>
    <row r="883" spans="1:23">
      <c r="A883">
        <v>882</v>
      </c>
      <c r="B883" t="s">
        <v>1020</v>
      </c>
      <c r="C883" t="s">
        <v>760</v>
      </c>
      <c r="D883">
        <v>25</v>
      </c>
      <c r="E883" t="s">
        <v>135</v>
      </c>
      <c r="F883" t="s">
        <v>93</v>
      </c>
      <c r="G883" s="1" t="s">
        <v>29</v>
      </c>
      <c r="H883" t="s">
        <v>29</v>
      </c>
      <c r="I883" t="s">
        <v>29</v>
      </c>
      <c r="J883" t="s">
        <v>29</v>
      </c>
      <c r="K883">
        <v>15.73</v>
      </c>
      <c r="L883">
        <v>15.73</v>
      </c>
      <c r="M883" t="s">
        <v>26</v>
      </c>
      <c r="N883" t="s">
        <v>29</v>
      </c>
      <c r="O883" t="s">
        <v>29</v>
      </c>
      <c r="P883" t="s">
        <v>29</v>
      </c>
      <c r="Q883" t="s">
        <v>29</v>
      </c>
      <c r="R883" t="s">
        <v>29</v>
      </c>
      <c r="S883" t="s">
        <v>29</v>
      </c>
      <c r="T883" t="s">
        <v>29</v>
      </c>
      <c r="U883" t="s">
        <v>29</v>
      </c>
      <c r="V883" t="s">
        <v>1023</v>
      </c>
      <c r="W883" t="s">
        <v>1024</v>
      </c>
    </row>
    <row r="884" spans="1:23">
      <c r="A884">
        <v>883</v>
      </c>
      <c r="B884" t="s">
        <v>1020</v>
      </c>
      <c r="C884" t="s">
        <v>760</v>
      </c>
      <c r="D884">
        <v>26</v>
      </c>
      <c r="E884" t="s">
        <v>1021</v>
      </c>
      <c r="F884" t="s">
        <v>731</v>
      </c>
      <c r="G884" s="1" t="s">
        <v>845</v>
      </c>
      <c r="H884" t="s">
        <v>1022</v>
      </c>
      <c r="I884" t="s">
        <v>845</v>
      </c>
      <c r="J884" t="s">
        <v>881</v>
      </c>
      <c r="K884">
        <v>5.34</v>
      </c>
      <c r="L884">
        <v>5.34</v>
      </c>
      <c r="M884" t="s">
        <v>26</v>
      </c>
      <c r="N884" t="s">
        <v>219</v>
      </c>
      <c r="O884" t="s">
        <v>29</v>
      </c>
      <c r="P884" t="s">
        <v>29</v>
      </c>
      <c r="Q884" t="s">
        <v>29</v>
      </c>
      <c r="R884" t="s">
        <v>29</v>
      </c>
      <c r="S884" t="s">
        <v>29</v>
      </c>
      <c r="T884" t="s">
        <v>29</v>
      </c>
      <c r="U884" t="s">
        <v>29</v>
      </c>
      <c r="V884" t="s">
        <v>1047</v>
      </c>
      <c r="W884" t="s">
        <v>1024</v>
      </c>
    </row>
    <row r="885" spans="1:23">
      <c r="A885">
        <v>884</v>
      </c>
      <c r="B885" t="s">
        <v>1020</v>
      </c>
      <c r="C885" t="s">
        <v>760</v>
      </c>
      <c r="D885">
        <v>26</v>
      </c>
      <c r="E885" t="s">
        <v>844</v>
      </c>
      <c r="F885" t="s">
        <v>731</v>
      </c>
      <c r="G885" s="1" t="s">
        <v>845</v>
      </c>
      <c r="H885" t="s">
        <v>763</v>
      </c>
      <c r="I885" t="s">
        <v>845</v>
      </c>
      <c r="J885" t="s">
        <v>763</v>
      </c>
      <c r="K885">
        <v>7.94</v>
      </c>
      <c r="L885">
        <v>7.94</v>
      </c>
      <c r="M885" t="s">
        <v>26</v>
      </c>
      <c r="N885" t="s">
        <v>219</v>
      </c>
      <c r="O885" t="s">
        <v>29</v>
      </c>
      <c r="P885" t="s">
        <v>29</v>
      </c>
      <c r="Q885" t="s">
        <v>29</v>
      </c>
      <c r="R885" t="s">
        <v>29</v>
      </c>
      <c r="S885" t="s">
        <v>29</v>
      </c>
      <c r="T885" t="s">
        <v>29</v>
      </c>
      <c r="U885" t="s">
        <v>29</v>
      </c>
      <c r="V885" t="s">
        <v>1047</v>
      </c>
      <c r="W885" t="s">
        <v>1024</v>
      </c>
    </row>
    <row r="886" spans="1:23">
      <c r="A886">
        <v>885</v>
      </c>
      <c r="B886" t="s">
        <v>1020</v>
      </c>
      <c r="C886" t="s">
        <v>760</v>
      </c>
      <c r="D886">
        <v>26</v>
      </c>
      <c r="E886" t="s">
        <v>494</v>
      </c>
      <c r="F886" t="s">
        <v>206</v>
      </c>
      <c r="G886" s="1" t="s">
        <v>495</v>
      </c>
      <c r="H886" t="s">
        <v>496</v>
      </c>
      <c r="I886" t="s">
        <v>495</v>
      </c>
      <c r="J886" t="s">
        <v>867</v>
      </c>
      <c r="K886">
        <v>1.9</v>
      </c>
      <c r="L886">
        <v>1.9</v>
      </c>
      <c r="M886" t="s">
        <v>26</v>
      </c>
      <c r="N886" t="s">
        <v>219</v>
      </c>
      <c r="O886" t="s">
        <v>29</v>
      </c>
      <c r="P886" t="s">
        <v>29</v>
      </c>
      <c r="Q886" t="s">
        <v>29</v>
      </c>
      <c r="R886" t="s">
        <v>29</v>
      </c>
      <c r="S886" t="s">
        <v>29</v>
      </c>
      <c r="T886" t="s">
        <v>29</v>
      </c>
      <c r="U886" t="s">
        <v>29</v>
      </c>
      <c r="V886" t="s">
        <v>1047</v>
      </c>
      <c r="W886" t="s">
        <v>1024</v>
      </c>
    </row>
    <row r="887" spans="1:23">
      <c r="A887">
        <v>886</v>
      </c>
      <c r="B887" t="s">
        <v>1020</v>
      </c>
      <c r="C887" t="s">
        <v>760</v>
      </c>
      <c r="D887">
        <v>26</v>
      </c>
      <c r="E887" t="s">
        <v>781</v>
      </c>
      <c r="F887" t="s">
        <v>297</v>
      </c>
      <c r="G887" s="1" t="s">
        <v>511</v>
      </c>
      <c r="H887" t="s">
        <v>543</v>
      </c>
      <c r="I887" t="s">
        <v>511</v>
      </c>
      <c r="J887" t="s">
        <v>543</v>
      </c>
      <c r="K887">
        <v>7.73</v>
      </c>
      <c r="L887">
        <v>7.73</v>
      </c>
      <c r="M887" t="s">
        <v>26</v>
      </c>
      <c r="N887" t="s">
        <v>219</v>
      </c>
      <c r="O887" t="s">
        <v>29</v>
      </c>
      <c r="P887" t="s">
        <v>29</v>
      </c>
      <c r="Q887" t="s">
        <v>29</v>
      </c>
      <c r="R887" t="s">
        <v>29</v>
      </c>
      <c r="S887" t="s">
        <v>29</v>
      </c>
      <c r="T887" t="s">
        <v>29</v>
      </c>
      <c r="U887" t="s">
        <v>29</v>
      </c>
      <c r="V887" t="s">
        <v>1047</v>
      </c>
      <c r="W887" t="s">
        <v>1024</v>
      </c>
    </row>
    <row r="888" spans="1:23">
      <c r="A888">
        <v>887</v>
      </c>
      <c r="B888" t="s">
        <v>1020</v>
      </c>
      <c r="C888" t="s">
        <v>760</v>
      </c>
      <c r="D888">
        <v>26</v>
      </c>
      <c r="E888" t="s">
        <v>1025</v>
      </c>
      <c r="F888" t="s">
        <v>168</v>
      </c>
      <c r="G888" s="1" t="s">
        <v>1026</v>
      </c>
      <c r="H888" t="s">
        <v>1027</v>
      </c>
      <c r="I888" t="s">
        <v>1026</v>
      </c>
      <c r="J888" t="s">
        <v>2692</v>
      </c>
      <c r="K888">
        <v>2.25</v>
      </c>
      <c r="L888">
        <v>2.25</v>
      </c>
      <c r="M888" t="s">
        <v>26</v>
      </c>
      <c r="N888" t="s">
        <v>219</v>
      </c>
      <c r="O888" t="s">
        <v>29</v>
      </c>
      <c r="P888" t="s">
        <v>29</v>
      </c>
      <c r="Q888" t="s">
        <v>29</v>
      </c>
      <c r="R888" t="s">
        <v>29</v>
      </c>
      <c r="S888" t="s">
        <v>29</v>
      </c>
      <c r="T888" t="s">
        <v>29</v>
      </c>
      <c r="U888" t="s">
        <v>29</v>
      </c>
      <c r="V888" t="s">
        <v>1047</v>
      </c>
      <c r="W888" t="s">
        <v>1024</v>
      </c>
    </row>
    <row r="889" spans="1:23">
      <c r="A889">
        <v>888</v>
      </c>
      <c r="B889" t="s">
        <v>1020</v>
      </c>
      <c r="C889" t="s">
        <v>760</v>
      </c>
      <c r="D889">
        <v>26</v>
      </c>
      <c r="E889" t="s">
        <v>857</v>
      </c>
      <c r="F889" t="s">
        <v>858</v>
      </c>
      <c r="G889" s="1" t="s">
        <v>859</v>
      </c>
      <c r="H889" t="s">
        <v>860</v>
      </c>
      <c r="I889" t="s">
        <v>859</v>
      </c>
      <c r="J889" t="s">
        <v>860</v>
      </c>
      <c r="K889">
        <v>4.57</v>
      </c>
      <c r="L889">
        <v>4.57</v>
      </c>
      <c r="M889" t="s">
        <v>26</v>
      </c>
      <c r="N889" t="s">
        <v>219</v>
      </c>
      <c r="O889" t="s">
        <v>29</v>
      </c>
      <c r="P889" t="s">
        <v>29</v>
      </c>
      <c r="Q889" t="s">
        <v>29</v>
      </c>
      <c r="R889" t="s">
        <v>29</v>
      </c>
      <c r="S889" t="s">
        <v>29</v>
      </c>
      <c r="T889" t="s">
        <v>29</v>
      </c>
      <c r="U889" t="s">
        <v>29</v>
      </c>
      <c r="V889" t="s">
        <v>1047</v>
      </c>
      <c r="W889" t="s">
        <v>1024</v>
      </c>
    </row>
    <row r="890" spans="1:23">
      <c r="A890">
        <v>889</v>
      </c>
      <c r="B890" t="s">
        <v>1020</v>
      </c>
      <c r="C890" t="s">
        <v>760</v>
      </c>
      <c r="D890">
        <v>26</v>
      </c>
      <c r="E890" t="s">
        <v>832</v>
      </c>
      <c r="F890" t="s">
        <v>43</v>
      </c>
      <c r="G890" s="1" t="s">
        <v>580</v>
      </c>
      <c r="H890" t="s">
        <v>763</v>
      </c>
      <c r="I890" t="s">
        <v>580</v>
      </c>
      <c r="J890" t="s">
        <v>763</v>
      </c>
      <c r="K890">
        <v>7.45</v>
      </c>
      <c r="L890">
        <v>7.45</v>
      </c>
      <c r="M890" t="s">
        <v>26</v>
      </c>
      <c r="N890" t="s">
        <v>232</v>
      </c>
      <c r="O890" t="s">
        <v>29</v>
      </c>
      <c r="P890" t="s">
        <v>29</v>
      </c>
      <c r="Q890" t="s">
        <v>29</v>
      </c>
      <c r="R890" t="s">
        <v>29</v>
      </c>
      <c r="S890" t="s">
        <v>29</v>
      </c>
      <c r="T890" t="s">
        <v>29</v>
      </c>
      <c r="U890" t="s">
        <v>29</v>
      </c>
      <c r="V890" t="s">
        <v>1047</v>
      </c>
      <c r="W890" t="s">
        <v>1024</v>
      </c>
    </row>
    <row r="891" spans="1:23">
      <c r="A891">
        <v>890</v>
      </c>
      <c r="B891" t="s">
        <v>1020</v>
      </c>
      <c r="C891" t="s">
        <v>760</v>
      </c>
      <c r="D891">
        <v>26</v>
      </c>
      <c r="E891" t="s">
        <v>832</v>
      </c>
      <c r="F891" t="s">
        <v>43</v>
      </c>
      <c r="G891" s="1" t="s">
        <v>580</v>
      </c>
      <c r="H891" t="s">
        <v>763</v>
      </c>
      <c r="I891" t="s">
        <v>580</v>
      </c>
      <c r="J891" t="s">
        <v>763</v>
      </c>
      <c r="K891">
        <v>4.5</v>
      </c>
      <c r="L891">
        <v>4.5</v>
      </c>
      <c r="M891" t="s">
        <v>26</v>
      </c>
      <c r="N891" t="s">
        <v>219</v>
      </c>
      <c r="O891" t="s">
        <v>29</v>
      </c>
      <c r="P891" t="s">
        <v>29</v>
      </c>
      <c r="Q891" t="s">
        <v>29</v>
      </c>
      <c r="R891" t="s">
        <v>29</v>
      </c>
      <c r="S891" t="s">
        <v>29</v>
      </c>
      <c r="T891" t="s">
        <v>29</v>
      </c>
      <c r="U891" t="s">
        <v>29</v>
      </c>
      <c r="V891" t="s">
        <v>1047</v>
      </c>
      <c r="W891" t="s">
        <v>1024</v>
      </c>
    </row>
    <row r="892" spans="1:23">
      <c r="A892">
        <v>891</v>
      </c>
      <c r="B892" t="s">
        <v>1020</v>
      </c>
      <c r="C892" t="s">
        <v>760</v>
      </c>
      <c r="D892">
        <v>26</v>
      </c>
      <c r="E892" t="s">
        <v>1028</v>
      </c>
      <c r="F892" t="s">
        <v>344</v>
      </c>
      <c r="G892" s="1" t="s">
        <v>762</v>
      </c>
      <c r="H892" t="s">
        <v>1029</v>
      </c>
      <c r="I892" t="s">
        <v>762</v>
      </c>
      <c r="J892" t="s">
        <v>763</v>
      </c>
      <c r="K892">
        <v>4.57</v>
      </c>
      <c r="L892">
        <v>4.57</v>
      </c>
      <c r="M892" t="s">
        <v>26</v>
      </c>
      <c r="N892" t="s">
        <v>219</v>
      </c>
      <c r="O892" t="s">
        <v>29</v>
      </c>
      <c r="P892" t="s">
        <v>29</v>
      </c>
      <c r="Q892" t="s">
        <v>29</v>
      </c>
      <c r="R892" t="s">
        <v>29</v>
      </c>
      <c r="S892" t="s">
        <v>29</v>
      </c>
      <c r="T892" t="s">
        <v>29</v>
      </c>
      <c r="U892" t="s">
        <v>29</v>
      </c>
      <c r="V892" t="s">
        <v>1047</v>
      </c>
      <c r="W892" t="s">
        <v>1024</v>
      </c>
    </row>
    <row r="893" spans="1:23">
      <c r="A893">
        <v>892</v>
      </c>
      <c r="B893" t="s">
        <v>1020</v>
      </c>
      <c r="C893" t="s">
        <v>760</v>
      </c>
      <c r="D893">
        <v>26</v>
      </c>
      <c r="E893" t="s">
        <v>899</v>
      </c>
      <c r="F893" t="s">
        <v>154</v>
      </c>
      <c r="G893" s="1" t="s">
        <v>435</v>
      </c>
      <c r="H893" t="s">
        <v>900</v>
      </c>
      <c r="I893" t="s">
        <v>435</v>
      </c>
      <c r="J893" t="s">
        <v>900</v>
      </c>
      <c r="K893">
        <v>2.95</v>
      </c>
      <c r="L893">
        <v>2.95</v>
      </c>
      <c r="M893" t="s">
        <v>26</v>
      </c>
      <c r="N893" t="s">
        <v>219</v>
      </c>
      <c r="O893" t="s">
        <v>29</v>
      </c>
      <c r="P893" t="s">
        <v>29</v>
      </c>
      <c r="Q893" t="s">
        <v>29</v>
      </c>
      <c r="R893" t="s">
        <v>29</v>
      </c>
      <c r="S893" t="s">
        <v>29</v>
      </c>
      <c r="T893" t="s">
        <v>29</v>
      </c>
      <c r="U893" t="s">
        <v>29</v>
      </c>
      <c r="V893" t="s">
        <v>1047</v>
      </c>
      <c r="W893" t="s">
        <v>1024</v>
      </c>
    </row>
    <row r="894" spans="1:23">
      <c r="A894">
        <v>893</v>
      </c>
      <c r="B894" t="s">
        <v>1020</v>
      </c>
      <c r="C894" t="s">
        <v>760</v>
      </c>
      <c r="D894">
        <v>26</v>
      </c>
      <c r="E894" t="s">
        <v>1030</v>
      </c>
      <c r="F894" t="s">
        <v>185</v>
      </c>
      <c r="G894" s="1" t="s">
        <v>1031</v>
      </c>
      <c r="H894" t="s">
        <v>1032</v>
      </c>
      <c r="I894" t="s">
        <v>842</v>
      </c>
      <c r="J894" t="s">
        <v>843</v>
      </c>
      <c r="K894">
        <v>3.87</v>
      </c>
      <c r="L894">
        <v>3.87</v>
      </c>
      <c r="M894" t="s">
        <v>26</v>
      </c>
      <c r="N894" t="s">
        <v>219</v>
      </c>
      <c r="O894" t="s">
        <v>29</v>
      </c>
      <c r="P894" t="s">
        <v>29</v>
      </c>
      <c r="Q894" t="s">
        <v>29</v>
      </c>
      <c r="R894" t="s">
        <v>29</v>
      </c>
      <c r="S894" t="s">
        <v>29</v>
      </c>
      <c r="T894" t="s">
        <v>29</v>
      </c>
      <c r="U894" t="s">
        <v>29</v>
      </c>
      <c r="V894" t="s">
        <v>1047</v>
      </c>
      <c r="W894" t="s">
        <v>1024</v>
      </c>
    </row>
    <row r="895" spans="1:23">
      <c r="A895">
        <v>894</v>
      </c>
      <c r="B895" t="s">
        <v>1020</v>
      </c>
      <c r="C895" t="s">
        <v>760</v>
      </c>
      <c r="D895">
        <v>26</v>
      </c>
      <c r="E895" t="s">
        <v>1028</v>
      </c>
      <c r="F895" t="s">
        <v>344</v>
      </c>
      <c r="G895" s="1" t="s">
        <v>762</v>
      </c>
      <c r="H895" t="s">
        <v>1029</v>
      </c>
      <c r="I895" t="s">
        <v>762</v>
      </c>
      <c r="J895" t="s">
        <v>763</v>
      </c>
      <c r="K895">
        <v>4.21</v>
      </c>
      <c r="L895">
        <v>4.21</v>
      </c>
      <c r="M895" t="s">
        <v>26</v>
      </c>
      <c r="N895" t="s">
        <v>323</v>
      </c>
      <c r="O895" t="s">
        <v>29</v>
      </c>
      <c r="P895" t="s">
        <v>29</v>
      </c>
      <c r="Q895" t="s">
        <v>29</v>
      </c>
      <c r="R895" t="s">
        <v>29</v>
      </c>
      <c r="S895" t="s">
        <v>29</v>
      </c>
      <c r="T895" t="s">
        <v>29</v>
      </c>
      <c r="U895" t="s">
        <v>29</v>
      </c>
      <c r="V895" t="s">
        <v>1047</v>
      </c>
      <c r="W895" t="s">
        <v>1024</v>
      </c>
    </row>
    <row r="896" spans="1:23">
      <c r="A896">
        <v>895</v>
      </c>
      <c r="B896" t="s">
        <v>1020</v>
      </c>
      <c r="C896" t="s">
        <v>760</v>
      </c>
      <c r="D896">
        <v>26</v>
      </c>
      <c r="E896" t="s">
        <v>1033</v>
      </c>
      <c r="F896" t="s">
        <v>185</v>
      </c>
      <c r="G896" s="1" t="s">
        <v>186</v>
      </c>
      <c r="H896" t="s">
        <v>1034</v>
      </c>
      <c r="I896" t="s">
        <v>186</v>
      </c>
      <c r="J896" t="s">
        <v>8320</v>
      </c>
      <c r="K896">
        <v>1.1200000000000001</v>
      </c>
      <c r="L896">
        <v>1.1200000000000001</v>
      </c>
      <c r="M896" t="s">
        <v>26</v>
      </c>
      <c r="N896" t="s">
        <v>219</v>
      </c>
      <c r="O896" t="s">
        <v>29</v>
      </c>
      <c r="P896" t="s">
        <v>29</v>
      </c>
      <c r="Q896" t="s">
        <v>29</v>
      </c>
      <c r="R896" t="s">
        <v>29</v>
      </c>
      <c r="S896" t="s">
        <v>29</v>
      </c>
      <c r="T896" t="s">
        <v>29</v>
      </c>
      <c r="U896" t="s">
        <v>29</v>
      </c>
      <c r="V896" t="s">
        <v>1047</v>
      </c>
      <c r="W896" t="s">
        <v>1024</v>
      </c>
    </row>
    <row r="897" spans="1:23">
      <c r="A897">
        <v>896</v>
      </c>
      <c r="B897" t="s">
        <v>1020</v>
      </c>
      <c r="C897" t="s">
        <v>760</v>
      </c>
      <c r="D897">
        <v>26</v>
      </c>
      <c r="E897" t="s">
        <v>494</v>
      </c>
      <c r="F897" t="s">
        <v>206</v>
      </c>
      <c r="G897" s="1" t="s">
        <v>495</v>
      </c>
      <c r="H897" t="s">
        <v>496</v>
      </c>
      <c r="I897" t="s">
        <v>495</v>
      </c>
      <c r="J897" t="s">
        <v>867</v>
      </c>
      <c r="K897">
        <v>1.1200000000000001</v>
      </c>
      <c r="L897">
        <v>1.1200000000000001</v>
      </c>
      <c r="M897" t="s">
        <v>26</v>
      </c>
      <c r="N897" t="s">
        <v>121</v>
      </c>
      <c r="O897" t="s">
        <v>29</v>
      </c>
      <c r="P897" t="s">
        <v>29</v>
      </c>
      <c r="Q897" t="s">
        <v>29</v>
      </c>
      <c r="R897" t="s">
        <v>29</v>
      </c>
      <c r="S897" t="s">
        <v>29</v>
      </c>
      <c r="T897" t="s">
        <v>29</v>
      </c>
      <c r="U897" t="s">
        <v>29</v>
      </c>
      <c r="V897" t="s">
        <v>1047</v>
      </c>
      <c r="W897" t="s">
        <v>1024</v>
      </c>
    </row>
    <row r="898" spans="1:23">
      <c r="A898">
        <v>897</v>
      </c>
      <c r="B898" t="s">
        <v>1020</v>
      </c>
      <c r="C898" t="s">
        <v>760</v>
      </c>
      <c r="D898">
        <v>26</v>
      </c>
      <c r="E898" t="s">
        <v>1037</v>
      </c>
      <c r="F898" t="s">
        <v>196</v>
      </c>
      <c r="G898" s="1" t="s">
        <v>326</v>
      </c>
      <c r="H898" t="s">
        <v>29</v>
      </c>
      <c r="I898" t="s">
        <v>326</v>
      </c>
      <c r="J898" t="s">
        <v>29</v>
      </c>
      <c r="K898">
        <v>1.9</v>
      </c>
      <c r="L898">
        <v>1.9</v>
      </c>
      <c r="M898" t="s">
        <v>26</v>
      </c>
      <c r="N898" t="s">
        <v>219</v>
      </c>
      <c r="O898" t="s">
        <v>29</v>
      </c>
      <c r="P898" t="s">
        <v>29</v>
      </c>
      <c r="Q898" t="s">
        <v>29</v>
      </c>
      <c r="R898" t="s">
        <v>29</v>
      </c>
      <c r="S898" t="s">
        <v>29</v>
      </c>
      <c r="T898" t="s">
        <v>29</v>
      </c>
      <c r="U898" t="s">
        <v>29</v>
      </c>
      <c r="V898" t="s">
        <v>1047</v>
      </c>
      <c r="W898" t="s">
        <v>1024</v>
      </c>
    </row>
    <row r="899" spans="1:23">
      <c r="A899">
        <v>898</v>
      </c>
      <c r="B899" t="s">
        <v>1020</v>
      </c>
      <c r="C899" t="s">
        <v>760</v>
      </c>
      <c r="D899">
        <v>26</v>
      </c>
      <c r="E899" t="s">
        <v>1021</v>
      </c>
      <c r="F899" t="s">
        <v>731</v>
      </c>
      <c r="G899" s="1" t="s">
        <v>845</v>
      </c>
      <c r="H899" t="s">
        <v>1022</v>
      </c>
      <c r="I899" t="s">
        <v>845</v>
      </c>
      <c r="J899" t="s">
        <v>881</v>
      </c>
      <c r="K899">
        <v>1.34</v>
      </c>
      <c r="L899">
        <v>1.34</v>
      </c>
      <c r="M899" t="s">
        <v>26</v>
      </c>
      <c r="N899" t="s">
        <v>328</v>
      </c>
      <c r="O899" t="s">
        <v>29</v>
      </c>
      <c r="P899" t="s">
        <v>29</v>
      </c>
      <c r="Q899" t="s">
        <v>29</v>
      </c>
      <c r="R899" t="s">
        <v>29</v>
      </c>
      <c r="S899" t="s">
        <v>29</v>
      </c>
      <c r="T899" t="s">
        <v>29</v>
      </c>
      <c r="U899" t="s">
        <v>29</v>
      </c>
      <c r="V899" t="s">
        <v>1047</v>
      </c>
      <c r="W899" t="s">
        <v>1024</v>
      </c>
    </row>
    <row r="900" spans="1:23">
      <c r="A900">
        <v>899</v>
      </c>
      <c r="B900" t="s">
        <v>1020</v>
      </c>
      <c r="C900" t="s">
        <v>760</v>
      </c>
      <c r="D900">
        <v>26</v>
      </c>
      <c r="E900" t="s">
        <v>857</v>
      </c>
      <c r="F900" t="s">
        <v>858</v>
      </c>
      <c r="G900" s="1" t="s">
        <v>859</v>
      </c>
      <c r="H900" t="s">
        <v>860</v>
      </c>
      <c r="I900" t="s">
        <v>859</v>
      </c>
      <c r="J900" t="s">
        <v>860</v>
      </c>
      <c r="K900">
        <v>1.62</v>
      </c>
      <c r="L900">
        <v>1.62</v>
      </c>
      <c r="M900" t="s">
        <v>26</v>
      </c>
      <c r="N900" t="s">
        <v>121</v>
      </c>
      <c r="O900" t="s">
        <v>29</v>
      </c>
      <c r="P900" t="s">
        <v>29</v>
      </c>
      <c r="Q900" t="s">
        <v>29</v>
      </c>
      <c r="R900" t="s">
        <v>29</v>
      </c>
      <c r="S900" t="s">
        <v>29</v>
      </c>
      <c r="T900" t="s">
        <v>29</v>
      </c>
      <c r="U900" t="s">
        <v>29</v>
      </c>
      <c r="V900" t="s">
        <v>1047</v>
      </c>
      <c r="W900" t="s">
        <v>1024</v>
      </c>
    </row>
    <row r="901" spans="1:23">
      <c r="A901">
        <v>900</v>
      </c>
      <c r="B901" t="s">
        <v>1020</v>
      </c>
      <c r="C901" t="s">
        <v>760</v>
      </c>
      <c r="D901">
        <v>26</v>
      </c>
      <c r="E901" t="s">
        <v>1038</v>
      </c>
      <c r="F901" t="s">
        <v>154</v>
      </c>
      <c r="G901" s="1" t="s">
        <v>814</v>
      </c>
      <c r="H901" t="s">
        <v>1039</v>
      </c>
      <c r="I901" t="s">
        <v>814</v>
      </c>
      <c r="J901" t="s">
        <v>1039</v>
      </c>
      <c r="K901">
        <v>0.56000000000000005</v>
      </c>
      <c r="L901">
        <v>0.56000000000000005</v>
      </c>
      <c r="M901" t="s">
        <v>26</v>
      </c>
      <c r="N901" t="s">
        <v>219</v>
      </c>
      <c r="O901" t="s">
        <v>29</v>
      </c>
      <c r="P901" t="s">
        <v>29</v>
      </c>
      <c r="Q901" t="s">
        <v>29</v>
      </c>
      <c r="R901" t="s">
        <v>29</v>
      </c>
      <c r="S901" t="s">
        <v>29</v>
      </c>
      <c r="T901" t="s">
        <v>29</v>
      </c>
      <c r="U901" t="s">
        <v>29</v>
      </c>
      <c r="V901" t="s">
        <v>1047</v>
      </c>
      <c r="W901" t="s">
        <v>1024</v>
      </c>
    </row>
    <row r="902" spans="1:23">
      <c r="A902">
        <v>901</v>
      </c>
      <c r="B902" t="s">
        <v>1020</v>
      </c>
      <c r="C902" t="s">
        <v>760</v>
      </c>
      <c r="D902">
        <v>26</v>
      </c>
      <c r="E902" t="s">
        <v>1040</v>
      </c>
      <c r="F902" t="s">
        <v>438</v>
      </c>
      <c r="G902" s="1" t="s">
        <v>1041</v>
      </c>
      <c r="H902" t="s">
        <v>445</v>
      </c>
      <c r="I902" t="s">
        <v>1041</v>
      </c>
      <c r="J902" t="s">
        <v>445</v>
      </c>
      <c r="K902">
        <v>2.11</v>
      </c>
      <c r="L902">
        <v>2.11</v>
      </c>
      <c r="M902" t="s">
        <v>26</v>
      </c>
      <c r="N902" t="s">
        <v>219</v>
      </c>
      <c r="O902" t="s">
        <v>29</v>
      </c>
      <c r="P902" t="s">
        <v>29</v>
      </c>
      <c r="Q902" t="s">
        <v>29</v>
      </c>
      <c r="R902" t="s">
        <v>29</v>
      </c>
      <c r="S902" t="s">
        <v>29</v>
      </c>
      <c r="T902" t="s">
        <v>29</v>
      </c>
      <c r="U902" t="s">
        <v>29</v>
      </c>
      <c r="V902" t="s">
        <v>1047</v>
      </c>
      <c r="W902" t="s">
        <v>1024</v>
      </c>
    </row>
    <row r="903" spans="1:23">
      <c r="A903">
        <v>902</v>
      </c>
      <c r="B903" t="s">
        <v>1020</v>
      </c>
      <c r="C903" t="s">
        <v>760</v>
      </c>
      <c r="D903">
        <v>26</v>
      </c>
      <c r="E903" t="s">
        <v>1048</v>
      </c>
      <c r="F903" t="s">
        <v>1049</v>
      </c>
      <c r="G903" s="1" t="s">
        <v>1050</v>
      </c>
      <c r="H903" t="s">
        <v>65</v>
      </c>
      <c r="I903" t="s">
        <v>1050</v>
      </c>
      <c r="J903" t="s">
        <v>65</v>
      </c>
      <c r="K903">
        <v>0.14000000000000001</v>
      </c>
      <c r="L903">
        <v>0.14000000000000001</v>
      </c>
      <c r="M903" t="s">
        <v>26</v>
      </c>
      <c r="N903" t="s">
        <v>219</v>
      </c>
      <c r="O903" t="s">
        <v>29</v>
      </c>
      <c r="P903" t="s">
        <v>29</v>
      </c>
      <c r="Q903" t="s">
        <v>29</v>
      </c>
      <c r="R903" t="s">
        <v>29</v>
      </c>
      <c r="S903" t="s">
        <v>29</v>
      </c>
      <c r="T903" t="s">
        <v>29</v>
      </c>
      <c r="U903" t="s">
        <v>29</v>
      </c>
      <c r="V903" t="s">
        <v>1047</v>
      </c>
      <c r="W903" t="s">
        <v>1024</v>
      </c>
    </row>
    <row r="904" spans="1:23">
      <c r="A904">
        <v>903</v>
      </c>
      <c r="B904" t="s">
        <v>1020</v>
      </c>
      <c r="C904" t="s">
        <v>760</v>
      </c>
      <c r="D904">
        <v>26</v>
      </c>
      <c r="E904" t="s">
        <v>832</v>
      </c>
      <c r="F904" t="s">
        <v>43</v>
      </c>
      <c r="G904" s="1" t="s">
        <v>580</v>
      </c>
      <c r="H904" t="s">
        <v>763</v>
      </c>
      <c r="I904" t="s">
        <v>580</v>
      </c>
      <c r="J904" t="s">
        <v>763</v>
      </c>
      <c r="K904">
        <v>2.67</v>
      </c>
      <c r="L904">
        <v>2.67</v>
      </c>
      <c r="M904" t="s">
        <v>26</v>
      </c>
      <c r="N904" t="s">
        <v>323</v>
      </c>
      <c r="O904" t="s">
        <v>29</v>
      </c>
      <c r="P904" t="s">
        <v>29</v>
      </c>
      <c r="Q904" t="s">
        <v>29</v>
      </c>
      <c r="R904" t="s">
        <v>29</v>
      </c>
      <c r="S904" t="s">
        <v>29</v>
      </c>
      <c r="T904" t="s">
        <v>29</v>
      </c>
      <c r="U904" t="s">
        <v>29</v>
      </c>
      <c r="V904" t="s">
        <v>1047</v>
      </c>
      <c r="W904" t="s">
        <v>1024</v>
      </c>
    </row>
    <row r="905" spans="1:23">
      <c r="A905">
        <v>904</v>
      </c>
      <c r="B905" t="s">
        <v>1020</v>
      </c>
      <c r="C905" t="s">
        <v>760</v>
      </c>
      <c r="D905">
        <v>26</v>
      </c>
      <c r="E905" t="s">
        <v>832</v>
      </c>
      <c r="F905" t="s">
        <v>43</v>
      </c>
      <c r="G905" s="1" t="s">
        <v>580</v>
      </c>
      <c r="H905" t="s">
        <v>763</v>
      </c>
      <c r="I905" t="s">
        <v>580</v>
      </c>
      <c r="J905" t="s">
        <v>763</v>
      </c>
      <c r="K905">
        <v>2.3199999999999998</v>
      </c>
      <c r="L905">
        <v>2.3199999999999998</v>
      </c>
      <c r="M905" t="s">
        <v>26</v>
      </c>
      <c r="N905" t="s">
        <v>53</v>
      </c>
      <c r="O905" t="s">
        <v>29</v>
      </c>
      <c r="P905" t="s">
        <v>29</v>
      </c>
      <c r="Q905" t="s">
        <v>29</v>
      </c>
      <c r="R905" t="s">
        <v>29</v>
      </c>
      <c r="S905" t="s">
        <v>29</v>
      </c>
      <c r="T905" t="s">
        <v>29</v>
      </c>
      <c r="U905" t="s">
        <v>29</v>
      </c>
      <c r="V905" t="s">
        <v>1047</v>
      </c>
      <c r="W905" t="s">
        <v>1024</v>
      </c>
    </row>
    <row r="906" spans="1:23">
      <c r="A906">
        <v>905</v>
      </c>
      <c r="B906" t="s">
        <v>1020</v>
      </c>
      <c r="C906" t="s">
        <v>760</v>
      </c>
      <c r="D906">
        <v>26</v>
      </c>
      <c r="E906" t="s">
        <v>1042</v>
      </c>
      <c r="F906" t="s">
        <v>196</v>
      </c>
      <c r="G906" s="1" t="s">
        <v>1043</v>
      </c>
      <c r="H906" t="s">
        <v>1044</v>
      </c>
      <c r="I906" t="s">
        <v>1043</v>
      </c>
      <c r="J906" t="s">
        <v>1044</v>
      </c>
      <c r="K906">
        <v>1.69</v>
      </c>
      <c r="L906">
        <v>1.69</v>
      </c>
      <c r="M906" t="s">
        <v>26</v>
      </c>
      <c r="N906" t="s">
        <v>219</v>
      </c>
      <c r="O906" t="s">
        <v>29</v>
      </c>
      <c r="P906" t="s">
        <v>29</v>
      </c>
      <c r="Q906" t="s">
        <v>29</v>
      </c>
      <c r="R906" t="s">
        <v>29</v>
      </c>
      <c r="S906" t="s">
        <v>29</v>
      </c>
      <c r="T906" t="s">
        <v>29</v>
      </c>
      <c r="U906" t="s">
        <v>29</v>
      </c>
      <c r="V906" t="s">
        <v>1047</v>
      </c>
      <c r="W906" t="s">
        <v>1024</v>
      </c>
    </row>
    <row r="907" spans="1:23">
      <c r="A907">
        <v>906</v>
      </c>
      <c r="B907" t="s">
        <v>1020</v>
      </c>
      <c r="C907" t="s">
        <v>760</v>
      </c>
      <c r="D907">
        <v>26</v>
      </c>
      <c r="E907" t="s">
        <v>1051</v>
      </c>
      <c r="F907" t="s">
        <v>1052</v>
      </c>
      <c r="G907" s="1" t="s">
        <v>1053</v>
      </c>
      <c r="H907" t="s">
        <v>1054</v>
      </c>
      <c r="I907" t="s">
        <v>1053</v>
      </c>
      <c r="J907" t="s">
        <v>1054</v>
      </c>
      <c r="K907">
        <v>1.1200000000000001</v>
      </c>
      <c r="L907">
        <v>1.1200000000000001</v>
      </c>
      <c r="M907" t="s">
        <v>26</v>
      </c>
      <c r="N907" t="s">
        <v>219</v>
      </c>
      <c r="O907" t="s">
        <v>29</v>
      </c>
      <c r="P907" t="s">
        <v>29</v>
      </c>
      <c r="Q907" t="s">
        <v>29</v>
      </c>
      <c r="R907" t="s">
        <v>29</v>
      </c>
      <c r="S907" t="s">
        <v>29</v>
      </c>
      <c r="T907" t="s">
        <v>29</v>
      </c>
      <c r="U907" t="s">
        <v>29</v>
      </c>
      <c r="V907" t="s">
        <v>1047</v>
      </c>
      <c r="W907" t="s">
        <v>1024</v>
      </c>
    </row>
    <row r="908" spans="1:23">
      <c r="A908">
        <v>907</v>
      </c>
      <c r="B908" t="s">
        <v>1020</v>
      </c>
      <c r="C908" t="s">
        <v>760</v>
      </c>
      <c r="D908">
        <v>26</v>
      </c>
      <c r="E908" t="s">
        <v>1045</v>
      </c>
      <c r="F908" t="s">
        <v>176</v>
      </c>
      <c r="G908" s="1" t="s">
        <v>1046</v>
      </c>
      <c r="H908" t="s">
        <v>29</v>
      </c>
      <c r="I908" t="s">
        <v>1046</v>
      </c>
      <c r="J908" t="s">
        <v>29</v>
      </c>
      <c r="K908">
        <v>1.05</v>
      </c>
      <c r="L908">
        <v>1.05</v>
      </c>
      <c r="M908" t="s">
        <v>26</v>
      </c>
      <c r="N908" t="s">
        <v>219</v>
      </c>
      <c r="O908" t="s">
        <v>29</v>
      </c>
      <c r="P908" t="s">
        <v>29</v>
      </c>
      <c r="Q908" t="s">
        <v>29</v>
      </c>
      <c r="R908" t="s">
        <v>29</v>
      </c>
      <c r="S908" t="s">
        <v>29</v>
      </c>
      <c r="T908" t="s">
        <v>29</v>
      </c>
      <c r="U908" t="s">
        <v>29</v>
      </c>
      <c r="V908" t="s">
        <v>1047</v>
      </c>
      <c r="W908" t="s">
        <v>1024</v>
      </c>
    </row>
    <row r="909" spans="1:23">
      <c r="A909">
        <v>908</v>
      </c>
      <c r="B909" t="s">
        <v>1020</v>
      </c>
      <c r="C909" t="s">
        <v>760</v>
      </c>
      <c r="D909">
        <v>26</v>
      </c>
      <c r="E909" t="s">
        <v>1045</v>
      </c>
      <c r="F909" t="s">
        <v>176</v>
      </c>
      <c r="G909" s="1" t="s">
        <v>1046</v>
      </c>
      <c r="H909" t="s">
        <v>29</v>
      </c>
      <c r="I909" t="s">
        <v>1046</v>
      </c>
      <c r="J909" t="s">
        <v>29</v>
      </c>
      <c r="K909">
        <v>1.05</v>
      </c>
      <c r="L909">
        <v>1.05</v>
      </c>
      <c r="M909" t="s">
        <v>26</v>
      </c>
      <c r="N909" t="s">
        <v>121</v>
      </c>
      <c r="O909" t="s">
        <v>29</v>
      </c>
      <c r="P909" t="s">
        <v>29</v>
      </c>
      <c r="Q909" t="s">
        <v>29</v>
      </c>
      <c r="R909" t="s">
        <v>29</v>
      </c>
      <c r="S909" t="s">
        <v>29</v>
      </c>
      <c r="T909" t="s">
        <v>29</v>
      </c>
      <c r="U909" t="s">
        <v>29</v>
      </c>
      <c r="V909" t="s">
        <v>1047</v>
      </c>
      <c r="W909" t="s">
        <v>1024</v>
      </c>
    </row>
    <row r="910" spans="1:23">
      <c r="A910">
        <v>909</v>
      </c>
      <c r="B910" t="s">
        <v>1020</v>
      </c>
      <c r="C910" t="s">
        <v>760</v>
      </c>
      <c r="D910">
        <v>26</v>
      </c>
      <c r="E910" t="s">
        <v>135</v>
      </c>
      <c r="F910" t="s">
        <v>93</v>
      </c>
      <c r="G910" s="1" t="s">
        <v>29</v>
      </c>
      <c r="H910" t="s">
        <v>29</v>
      </c>
      <c r="I910" t="s">
        <v>29</v>
      </c>
      <c r="J910" t="s">
        <v>29</v>
      </c>
      <c r="K910">
        <v>22.91</v>
      </c>
      <c r="L910">
        <v>22.91</v>
      </c>
      <c r="M910" t="s">
        <v>26</v>
      </c>
      <c r="N910" t="s">
        <v>29</v>
      </c>
      <c r="O910" t="s">
        <v>29</v>
      </c>
      <c r="P910" t="s">
        <v>29</v>
      </c>
      <c r="Q910" t="s">
        <v>29</v>
      </c>
      <c r="R910" t="s">
        <v>29</v>
      </c>
      <c r="S910" t="s">
        <v>29</v>
      </c>
      <c r="T910" t="s">
        <v>29</v>
      </c>
      <c r="U910" t="s">
        <v>29</v>
      </c>
      <c r="V910" t="s">
        <v>1047</v>
      </c>
      <c r="W910" t="s">
        <v>1024</v>
      </c>
    </row>
    <row r="911" spans="1:23">
      <c r="A911">
        <v>910</v>
      </c>
      <c r="B911" t="s">
        <v>831</v>
      </c>
      <c r="C911" t="s">
        <v>831</v>
      </c>
      <c r="D911">
        <v>27</v>
      </c>
      <c r="E911" t="s">
        <v>1021</v>
      </c>
      <c r="F911" t="s">
        <v>731</v>
      </c>
      <c r="G911" s="1" t="s">
        <v>845</v>
      </c>
      <c r="H911" t="s">
        <v>1022</v>
      </c>
      <c r="I911" t="s">
        <v>845</v>
      </c>
      <c r="J911" t="s">
        <v>881</v>
      </c>
      <c r="K911">
        <v>31.58</v>
      </c>
      <c r="L911">
        <v>31.58</v>
      </c>
      <c r="M911" t="s">
        <v>26</v>
      </c>
      <c r="N911" t="s">
        <v>219</v>
      </c>
      <c r="O911" t="s">
        <v>29</v>
      </c>
      <c r="P911" t="s">
        <v>29</v>
      </c>
      <c r="Q911" t="s">
        <v>29</v>
      </c>
      <c r="R911" t="s">
        <v>29</v>
      </c>
      <c r="S911" t="s">
        <v>29</v>
      </c>
      <c r="T911" t="s">
        <v>29</v>
      </c>
      <c r="U911" t="s">
        <v>29</v>
      </c>
      <c r="V911" t="s">
        <v>1055</v>
      </c>
      <c r="W911" t="s">
        <v>1024</v>
      </c>
    </row>
    <row r="912" spans="1:23">
      <c r="A912">
        <v>911</v>
      </c>
      <c r="B912" t="s">
        <v>831</v>
      </c>
      <c r="C912" t="s">
        <v>831</v>
      </c>
      <c r="D912">
        <v>27</v>
      </c>
      <c r="E912" t="s">
        <v>844</v>
      </c>
      <c r="F912" t="s">
        <v>731</v>
      </c>
      <c r="G912" s="1" t="s">
        <v>845</v>
      </c>
      <c r="H912" t="s">
        <v>763</v>
      </c>
      <c r="I912" t="s">
        <v>845</v>
      </c>
      <c r="J912" t="s">
        <v>763</v>
      </c>
      <c r="K912">
        <v>12.79</v>
      </c>
      <c r="L912">
        <v>12.79</v>
      </c>
      <c r="M912" t="s">
        <v>26</v>
      </c>
      <c r="N912" t="s">
        <v>219</v>
      </c>
      <c r="O912" t="s">
        <v>29</v>
      </c>
      <c r="P912" t="s">
        <v>29</v>
      </c>
      <c r="Q912" t="s">
        <v>29</v>
      </c>
      <c r="R912" t="s">
        <v>29</v>
      </c>
      <c r="S912" t="s">
        <v>29</v>
      </c>
      <c r="T912" t="s">
        <v>29</v>
      </c>
      <c r="U912" t="s">
        <v>29</v>
      </c>
      <c r="V912" t="s">
        <v>1055</v>
      </c>
      <c r="W912" t="s">
        <v>1024</v>
      </c>
    </row>
    <row r="913" spans="1:23">
      <c r="A913">
        <v>912</v>
      </c>
      <c r="B913" t="s">
        <v>831</v>
      </c>
      <c r="C913" t="s">
        <v>831</v>
      </c>
      <c r="D913">
        <v>27</v>
      </c>
      <c r="E913" t="s">
        <v>494</v>
      </c>
      <c r="F913" t="s">
        <v>206</v>
      </c>
      <c r="G913" s="1" t="s">
        <v>495</v>
      </c>
      <c r="H913" t="s">
        <v>496</v>
      </c>
      <c r="I913" t="s">
        <v>495</v>
      </c>
      <c r="J913" t="s">
        <v>867</v>
      </c>
      <c r="K913">
        <v>9.6300000000000008</v>
      </c>
      <c r="L913">
        <v>9.6300000000000008</v>
      </c>
      <c r="M913" t="s">
        <v>26</v>
      </c>
      <c r="N913" t="s">
        <v>219</v>
      </c>
      <c r="O913" t="s">
        <v>29</v>
      </c>
      <c r="P913" t="s">
        <v>29</v>
      </c>
      <c r="Q913" t="s">
        <v>29</v>
      </c>
      <c r="R913" t="s">
        <v>29</v>
      </c>
      <c r="S913" t="s">
        <v>29</v>
      </c>
      <c r="T913" t="s">
        <v>29</v>
      </c>
      <c r="U913" t="s">
        <v>29</v>
      </c>
      <c r="V913" t="s">
        <v>1055</v>
      </c>
      <c r="W913" t="s">
        <v>1024</v>
      </c>
    </row>
    <row r="914" spans="1:23">
      <c r="A914">
        <v>913</v>
      </c>
      <c r="B914" t="s">
        <v>831</v>
      </c>
      <c r="C914" t="s">
        <v>831</v>
      </c>
      <c r="D914">
        <v>27</v>
      </c>
      <c r="E914" t="s">
        <v>781</v>
      </c>
      <c r="F914" t="s">
        <v>297</v>
      </c>
      <c r="G914" s="1" t="s">
        <v>511</v>
      </c>
      <c r="H914" t="s">
        <v>543</v>
      </c>
      <c r="I914" t="s">
        <v>511</v>
      </c>
      <c r="J914" t="s">
        <v>543</v>
      </c>
      <c r="K914">
        <v>0.4</v>
      </c>
      <c r="L914">
        <v>0.4</v>
      </c>
      <c r="M914" t="s">
        <v>26</v>
      </c>
      <c r="N914" t="s">
        <v>219</v>
      </c>
      <c r="O914" t="s">
        <v>29</v>
      </c>
      <c r="P914" t="s">
        <v>29</v>
      </c>
      <c r="Q914" t="s">
        <v>29</v>
      </c>
      <c r="R914" t="s">
        <v>29</v>
      </c>
      <c r="S914" t="s">
        <v>29</v>
      </c>
      <c r="T914" t="s">
        <v>29</v>
      </c>
      <c r="U914" t="s">
        <v>29</v>
      </c>
      <c r="V914" t="s">
        <v>1055</v>
      </c>
      <c r="W914" t="s">
        <v>1024</v>
      </c>
    </row>
    <row r="915" spans="1:23">
      <c r="A915">
        <v>914</v>
      </c>
      <c r="B915" t="s">
        <v>831</v>
      </c>
      <c r="C915" t="s">
        <v>831</v>
      </c>
      <c r="D915">
        <v>27</v>
      </c>
      <c r="E915" t="s">
        <v>1025</v>
      </c>
      <c r="F915" t="s">
        <v>168</v>
      </c>
      <c r="G915" s="1" t="s">
        <v>1026</v>
      </c>
      <c r="H915" t="s">
        <v>1027</v>
      </c>
      <c r="I915" t="s">
        <v>1026</v>
      </c>
      <c r="J915" t="s">
        <v>2692</v>
      </c>
      <c r="K915">
        <v>7</v>
      </c>
      <c r="L915">
        <v>7</v>
      </c>
      <c r="M915" t="s">
        <v>26</v>
      </c>
      <c r="N915" t="s">
        <v>219</v>
      </c>
      <c r="O915" t="s">
        <v>29</v>
      </c>
      <c r="P915" t="s">
        <v>29</v>
      </c>
      <c r="Q915" t="s">
        <v>29</v>
      </c>
      <c r="R915" t="s">
        <v>29</v>
      </c>
      <c r="S915" t="s">
        <v>29</v>
      </c>
      <c r="T915" t="s">
        <v>29</v>
      </c>
      <c r="U915" t="s">
        <v>29</v>
      </c>
      <c r="V915" t="s">
        <v>1055</v>
      </c>
      <c r="W915" t="s">
        <v>1024</v>
      </c>
    </row>
    <row r="916" spans="1:23">
      <c r="A916">
        <v>915</v>
      </c>
      <c r="B916" t="s">
        <v>831</v>
      </c>
      <c r="C916" t="s">
        <v>831</v>
      </c>
      <c r="D916">
        <v>27</v>
      </c>
      <c r="E916" t="s">
        <v>857</v>
      </c>
      <c r="F916" t="s">
        <v>858</v>
      </c>
      <c r="G916" s="1" t="s">
        <v>859</v>
      </c>
      <c r="H916" t="s">
        <v>860</v>
      </c>
      <c r="I916" t="s">
        <v>859</v>
      </c>
      <c r="J916" t="s">
        <v>860</v>
      </c>
      <c r="K916">
        <v>2.78</v>
      </c>
      <c r="L916">
        <v>2.78</v>
      </c>
      <c r="M916" t="s">
        <v>26</v>
      </c>
      <c r="N916" t="s">
        <v>219</v>
      </c>
      <c r="O916" t="s">
        <v>29</v>
      </c>
      <c r="P916" t="s">
        <v>29</v>
      </c>
      <c r="Q916" t="s">
        <v>29</v>
      </c>
      <c r="R916" t="s">
        <v>29</v>
      </c>
      <c r="S916" t="s">
        <v>29</v>
      </c>
      <c r="T916" t="s">
        <v>29</v>
      </c>
      <c r="U916" t="s">
        <v>29</v>
      </c>
      <c r="V916" t="s">
        <v>1055</v>
      </c>
      <c r="W916" t="s">
        <v>1024</v>
      </c>
    </row>
    <row r="917" spans="1:23">
      <c r="A917">
        <v>916</v>
      </c>
      <c r="B917" t="s">
        <v>831</v>
      </c>
      <c r="C917" t="s">
        <v>831</v>
      </c>
      <c r="D917">
        <v>27</v>
      </c>
      <c r="E917" t="s">
        <v>832</v>
      </c>
      <c r="F917" t="s">
        <v>43</v>
      </c>
      <c r="G917" s="1" t="s">
        <v>580</v>
      </c>
      <c r="H917" t="s">
        <v>763</v>
      </c>
      <c r="I917" t="s">
        <v>580</v>
      </c>
      <c r="J917" t="s">
        <v>763</v>
      </c>
      <c r="K917">
        <v>0.27</v>
      </c>
      <c r="L917">
        <v>0.27</v>
      </c>
      <c r="M917" t="s">
        <v>26</v>
      </c>
      <c r="N917" t="s">
        <v>219</v>
      </c>
      <c r="O917" t="s">
        <v>29</v>
      </c>
      <c r="P917" t="s">
        <v>29</v>
      </c>
      <c r="Q917" t="s">
        <v>29</v>
      </c>
      <c r="R917" t="s">
        <v>29</v>
      </c>
      <c r="S917" t="s">
        <v>29</v>
      </c>
      <c r="T917" t="s">
        <v>29</v>
      </c>
      <c r="U917" t="s">
        <v>29</v>
      </c>
      <c r="V917" t="s">
        <v>1055</v>
      </c>
      <c r="W917" t="s">
        <v>1024</v>
      </c>
    </row>
    <row r="918" spans="1:23">
      <c r="A918">
        <v>917</v>
      </c>
      <c r="B918" t="s">
        <v>831</v>
      </c>
      <c r="C918" t="s">
        <v>831</v>
      </c>
      <c r="D918">
        <v>27</v>
      </c>
      <c r="E918" t="s">
        <v>1028</v>
      </c>
      <c r="F918" t="s">
        <v>344</v>
      </c>
      <c r="G918" s="1" t="s">
        <v>762</v>
      </c>
      <c r="H918" t="s">
        <v>1029</v>
      </c>
      <c r="I918" t="s">
        <v>762</v>
      </c>
      <c r="J918" t="s">
        <v>763</v>
      </c>
      <c r="K918">
        <v>1.28</v>
      </c>
      <c r="L918">
        <v>1.28</v>
      </c>
      <c r="M918" t="s">
        <v>26</v>
      </c>
      <c r="N918" t="s">
        <v>219</v>
      </c>
      <c r="O918" t="s">
        <v>29</v>
      </c>
      <c r="P918" t="s">
        <v>29</v>
      </c>
      <c r="Q918" t="s">
        <v>29</v>
      </c>
      <c r="R918" t="s">
        <v>29</v>
      </c>
      <c r="S918" t="s">
        <v>29</v>
      </c>
      <c r="T918" t="s">
        <v>29</v>
      </c>
      <c r="U918" t="s">
        <v>29</v>
      </c>
      <c r="V918" t="s">
        <v>1055</v>
      </c>
      <c r="W918" t="s">
        <v>1024</v>
      </c>
    </row>
    <row r="919" spans="1:23">
      <c r="A919">
        <v>918</v>
      </c>
      <c r="B919" t="s">
        <v>831</v>
      </c>
      <c r="C919" t="s">
        <v>831</v>
      </c>
      <c r="D919">
        <v>27</v>
      </c>
      <c r="E919" t="s">
        <v>899</v>
      </c>
      <c r="F919" t="s">
        <v>154</v>
      </c>
      <c r="G919" s="1" t="s">
        <v>435</v>
      </c>
      <c r="H919" t="s">
        <v>900</v>
      </c>
      <c r="I919" t="s">
        <v>435</v>
      </c>
      <c r="J919" t="s">
        <v>900</v>
      </c>
      <c r="K919">
        <v>3.5</v>
      </c>
      <c r="L919">
        <v>3.5</v>
      </c>
      <c r="M919" t="s">
        <v>26</v>
      </c>
      <c r="N919" t="s">
        <v>219</v>
      </c>
      <c r="O919" t="s">
        <v>29</v>
      </c>
      <c r="P919" t="s">
        <v>29</v>
      </c>
      <c r="Q919" t="s">
        <v>29</v>
      </c>
      <c r="R919" t="s">
        <v>29</v>
      </c>
      <c r="S919" t="s">
        <v>29</v>
      </c>
      <c r="T919" t="s">
        <v>29</v>
      </c>
      <c r="U919" t="s">
        <v>29</v>
      </c>
      <c r="V919" t="s">
        <v>1055</v>
      </c>
      <c r="W919" t="s">
        <v>1024</v>
      </c>
    </row>
    <row r="920" spans="1:23">
      <c r="A920">
        <v>919</v>
      </c>
      <c r="B920" t="s">
        <v>831</v>
      </c>
      <c r="C920" t="s">
        <v>831</v>
      </c>
      <c r="D920">
        <v>27</v>
      </c>
      <c r="E920" t="s">
        <v>1030</v>
      </c>
      <c r="F920" t="s">
        <v>185</v>
      </c>
      <c r="G920" s="1" t="s">
        <v>1031</v>
      </c>
      <c r="H920" t="s">
        <v>1032</v>
      </c>
      <c r="I920" t="s">
        <v>842</v>
      </c>
      <c r="J920" t="s">
        <v>843</v>
      </c>
      <c r="K920">
        <v>0.4</v>
      </c>
      <c r="L920">
        <v>0.4</v>
      </c>
      <c r="M920" t="s">
        <v>26</v>
      </c>
      <c r="N920" t="s">
        <v>219</v>
      </c>
      <c r="O920" t="s">
        <v>29</v>
      </c>
      <c r="P920" t="s">
        <v>29</v>
      </c>
      <c r="Q920" t="s">
        <v>29</v>
      </c>
      <c r="R920" t="s">
        <v>29</v>
      </c>
      <c r="S920" t="s">
        <v>29</v>
      </c>
      <c r="T920" t="s">
        <v>29</v>
      </c>
      <c r="U920" t="s">
        <v>29</v>
      </c>
      <c r="V920" t="s">
        <v>1055</v>
      </c>
      <c r="W920" t="s">
        <v>1024</v>
      </c>
    </row>
    <row r="921" spans="1:23">
      <c r="A921">
        <v>920</v>
      </c>
      <c r="B921" t="s">
        <v>831</v>
      </c>
      <c r="C921" t="s">
        <v>831</v>
      </c>
      <c r="D921">
        <v>27</v>
      </c>
      <c r="E921" t="s">
        <v>1033</v>
      </c>
      <c r="F921" t="s">
        <v>185</v>
      </c>
      <c r="G921" s="1" t="s">
        <v>186</v>
      </c>
      <c r="H921" t="s">
        <v>1034</v>
      </c>
      <c r="I921" t="s">
        <v>186</v>
      </c>
      <c r="J921" t="s">
        <v>8320</v>
      </c>
      <c r="K921">
        <v>3.64</v>
      </c>
      <c r="L921">
        <v>3.64</v>
      </c>
      <c r="M921" t="s">
        <v>26</v>
      </c>
      <c r="N921" t="s">
        <v>219</v>
      </c>
      <c r="O921" t="s">
        <v>29</v>
      </c>
      <c r="P921" t="s">
        <v>29</v>
      </c>
      <c r="Q921" t="s">
        <v>29</v>
      </c>
      <c r="R921" t="s">
        <v>29</v>
      </c>
      <c r="S921" t="s">
        <v>29</v>
      </c>
      <c r="T921" t="s">
        <v>29</v>
      </c>
      <c r="U921" t="s">
        <v>29</v>
      </c>
      <c r="V921" t="s">
        <v>1055</v>
      </c>
      <c r="W921" t="s">
        <v>1024</v>
      </c>
    </row>
    <row r="922" spans="1:23">
      <c r="A922">
        <v>921</v>
      </c>
      <c r="B922" t="s">
        <v>831</v>
      </c>
      <c r="C922" t="s">
        <v>831</v>
      </c>
      <c r="D922">
        <v>27</v>
      </c>
      <c r="E922" t="s">
        <v>494</v>
      </c>
      <c r="F922" t="s">
        <v>206</v>
      </c>
      <c r="G922" s="1" t="s">
        <v>495</v>
      </c>
      <c r="H922" t="s">
        <v>496</v>
      </c>
      <c r="I922" t="s">
        <v>495</v>
      </c>
      <c r="J922" t="s">
        <v>867</v>
      </c>
      <c r="K922">
        <v>0.67</v>
      </c>
      <c r="L922">
        <v>0.67</v>
      </c>
      <c r="M922" t="s">
        <v>26</v>
      </c>
      <c r="N922" t="s">
        <v>121</v>
      </c>
      <c r="O922" t="s">
        <v>29</v>
      </c>
      <c r="P922" t="s">
        <v>29</v>
      </c>
      <c r="Q922" t="s">
        <v>29</v>
      </c>
      <c r="R922" t="s">
        <v>29</v>
      </c>
      <c r="S922" t="s">
        <v>29</v>
      </c>
      <c r="T922" t="s">
        <v>29</v>
      </c>
      <c r="U922" t="s">
        <v>29</v>
      </c>
      <c r="V922" t="s">
        <v>1055</v>
      </c>
      <c r="W922" t="s">
        <v>1024</v>
      </c>
    </row>
    <row r="923" spans="1:23">
      <c r="A923">
        <v>922</v>
      </c>
      <c r="B923" t="s">
        <v>831</v>
      </c>
      <c r="C923" t="s">
        <v>831</v>
      </c>
      <c r="D923">
        <v>27</v>
      </c>
      <c r="E923" t="s">
        <v>1035</v>
      </c>
      <c r="F923" t="s">
        <v>468</v>
      </c>
      <c r="G923" s="1" t="s">
        <v>864</v>
      </c>
      <c r="H923" t="s">
        <v>1036</v>
      </c>
      <c r="I923" t="s">
        <v>864</v>
      </c>
      <c r="J923" t="s">
        <v>1036</v>
      </c>
      <c r="K923">
        <v>4.6500000000000004</v>
      </c>
      <c r="L923">
        <v>4.6500000000000004</v>
      </c>
      <c r="M923" t="s">
        <v>26</v>
      </c>
      <c r="N923" t="s">
        <v>219</v>
      </c>
      <c r="O923" t="s">
        <v>29</v>
      </c>
      <c r="P923" t="s">
        <v>29</v>
      </c>
      <c r="Q923" t="s">
        <v>29</v>
      </c>
      <c r="R923" t="s">
        <v>29</v>
      </c>
      <c r="S923" t="s">
        <v>29</v>
      </c>
      <c r="T923" t="s">
        <v>29</v>
      </c>
      <c r="U923" t="s">
        <v>29</v>
      </c>
      <c r="V923" t="s">
        <v>1055</v>
      </c>
      <c r="W923" t="s">
        <v>1024</v>
      </c>
    </row>
    <row r="924" spans="1:23">
      <c r="A924">
        <v>923</v>
      </c>
      <c r="B924" t="s">
        <v>831</v>
      </c>
      <c r="C924" t="s">
        <v>831</v>
      </c>
      <c r="D924">
        <v>27</v>
      </c>
      <c r="E924" t="s">
        <v>1037</v>
      </c>
      <c r="F924" t="s">
        <v>196</v>
      </c>
      <c r="G924" s="1" t="s">
        <v>326</v>
      </c>
      <c r="H924" t="s">
        <v>29</v>
      </c>
      <c r="I924" t="s">
        <v>326</v>
      </c>
      <c r="J924" t="s">
        <v>29</v>
      </c>
      <c r="K924">
        <v>7.0000000000000007E-2</v>
      </c>
      <c r="L924">
        <v>7.0000000000000007E-2</v>
      </c>
      <c r="M924" t="s">
        <v>26</v>
      </c>
      <c r="N924" t="s">
        <v>219</v>
      </c>
      <c r="O924" t="s">
        <v>29</v>
      </c>
      <c r="P924" t="s">
        <v>29</v>
      </c>
      <c r="Q924" t="s">
        <v>29</v>
      </c>
      <c r="R924" t="s">
        <v>29</v>
      </c>
      <c r="S924" t="s">
        <v>29</v>
      </c>
      <c r="T924" t="s">
        <v>29</v>
      </c>
      <c r="U924" t="s">
        <v>29</v>
      </c>
      <c r="V924" t="s">
        <v>1055</v>
      </c>
      <c r="W924" t="s">
        <v>1024</v>
      </c>
    </row>
    <row r="925" spans="1:23">
      <c r="A925">
        <v>924</v>
      </c>
      <c r="B925" t="s">
        <v>831</v>
      </c>
      <c r="C925" t="s">
        <v>831</v>
      </c>
      <c r="D925">
        <v>27</v>
      </c>
      <c r="E925" t="s">
        <v>857</v>
      </c>
      <c r="F925" t="s">
        <v>858</v>
      </c>
      <c r="G925" s="1" t="s">
        <v>859</v>
      </c>
      <c r="H925" t="s">
        <v>860</v>
      </c>
      <c r="I925" t="s">
        <v>859</v>
      </c>
      <c r="J925" t="s">
        <v>860</v>
      </c>
      <c r="K925">
        <v>7.0000000000000007E-2</v>
      </c>
      <c r="L925">
        <v>7.0000000000000007E-2</v>
      </c>
      <c r="M925" t="s">
        <v>26</v>
      </c>
      <c r="N925" t="s">
        <v>121</v>
      </c>
      <c r="O925" t="s">
        <v>29</v>
      </c>
      <c r="P925" t="s">
        <v>29</v>
      </c>
      <c r="Q925" t="s">
        <v>29</v>
      </c>
      <c r="R925" t="s">
        <v>29</v>
      </c>
      <c r="S925" t="s">
        <v>29</v>
      </c>
      <c r="T925" t="s">
        <v>29</v>
      </c>
      <c r="U925" t="s">
        <v>29</v>
      </c>
      <c r="V925" t="s">
        <v>1055</v>
      </c>
      <c r="W925" t="s">
        <v>1024</v>
      </c>
    </row>
    <row r="926" spans="1:23">
      <c r="A926">
        <v>925</v>
      </c>
      <c r="B926" t="s">
        <v>831</v>
      </c>
      <c r="C926" t="s">
        <v>831</v>
      </c>
      <c r="D926">
        <v>27</v>
      </c>
      <c r="E926" t="s">
        <v>1038</v>
      </c>
      <c r="F926" t="s">
        <v>154</v>
      </c>
      <c r="G926" s="1" t="s">
        <v>814</v>
      </c>
      <c r="H926" t="s">
        <v>1039</v>
      </c>
      <c r="I926" t="s">
        <v>814</v>
      </c>
      <c r="J926" t="s">
        <v>1039</v>
      </c>
      <c r="K926">
        <v>1.82</v>
      </c>
      <c r="L926">
        <v>1.82</v>
      </c>
      <c r="M926" t="s">
        <v>26</v>
      </c>
      <c r="N926" t="s">
        <v>219</v>
      </c>
      <c r="O926" t="s">
        <v>29</v>
      </c>
      <c r="P926" t="s">
        <v>29</v>
      </c>
      <c r="Q926" t="s">
        <v>29</v>
      </c>
      <c r="R926" t="s">
        <v>29</v>
      </c>
      <c r="S926" t="s">
        <v>29</v>
      </c>
      <c r="T926" t="s">
        <v>29</v>
      </c>
      <c r="U926" t="s">
        <v>29</v>
      </c>
      <c r="V926" t="s">
        <v>1055</v>
      </c>
      <c r="W926" t="s">
        <v>1024</v>
      </c>
    </row>
    <row r="927" spans="1:23">
      <c r="A927">
        <v>926</v>
      </c>
      <c r="B927" t="s">
        <v>831</v>
      </c>
      <c r="C927" t="s">
        <v>831</v>
      </c>
      <c r="D927">
        <v>27</v>
      </c>
      <c r="E927" t="s">
        <v>1048</v>
      </c>
      <c r="F927" t="s">
        <v>1049</v>
      </c>
      <c r="G927" s="1" t="s">
        <v>1050</v>
      </c>
      <c r="H927" t="s">
        <v>65</v>
      </c>
      <c r="I927" t="s">
        <v>1050</v>
      </c>
      <c r="J927" t="s">
        <v>65</v>
      </c>
      <c r="K927">
        <v>2.02</v>
      </c>
      <c r="L927">
        <v>2.02</v>
      </c>
      <c r="M927" t="s">
        <v>26</v>
      </c>
      <c r="N927" t="s">
        <v>219</v>
      </c>
      <c r="O927" t="s">
        <v>29</v>
      </c>
      <c r="P927" t="s">
        <v>29</v>
      </c>
      <c r="Q927" t="s">
        <v>29</v>
      </c>
      <c r="R927" t="s">
        <v>29</v>
      </c>
      <c r="S927" t="s">
        <v>29</v>
      </c>
      <c r="T927" t="s">
        <v>29</v>
      </c>
      <c r="U927" t="s">
        <v>29</v>
      </c>
      <c r="V927" t="s">
        <v>1055</v>
      </c>
      <c r="W927" t="s">
        <v>1024</v>
      </c>
    </row>
    <row r="928" spans="1:23">
      <c r="A928">
        <v>927</v>
      </c>
      <c r="B928" t="s">
        <v>831</v>
      </c>
      <c r="C928" t="s">
        <v>831</v>
      </c>
      <c r="D928">
        <v>27</v>
      </c>
      <c r="E928" t="s">
        <v>1021</v>
      </c>
      <c r="F928" t="s">
        <v>731</v>
      </c>
      <c r="G928" s="1" t="s">
        <v>845</v>
      </c>
      <c r="H928" t="s">
        <v>1022</v>
      </c>
      <c r="I928" t="s">
        <v>845</v>
      </c>
      <c r="J928" t="s">
        <v>881</v>
      </c>
      <c r="K928">
        <v>0.94</v>
      </c>
      <c r="L928">
        <v>0.94</v>
      </c>
      <c r="M928" t="s">
        <v>26</v>
      </c>
      <c r="N928" t="s">
        <v>63</v>
      </c>
      <c r="O928" t="s">
        <v>29</v>
      </c>
      <c r="P928" t="s">
        <v>29</v>
      </c>
      <c r="Q928" t="s">
        <v>29</v>
      </c>
      <c r="R928" t="s">
        <v>29</v>
      </c>
      <c r="S928" t="s">
        <v>29</v>
      </c>
      <c r="T928" t="s">
        <v>29</v>
      </c>
      <c r="U928" t="s">
        <v>29</v>
      </c>
      <c r="V928" t="s">
        <v>1055</v>
      </c>
      <c r="W928" t="s">
        <v>1024</v>
      </c>
    </row>
    <row r="929" spans="1:23">
      <c r="A929">
        <v>928</v>
      </c>
      <c r="B929" t="s">
        <v>831</v>
      </c>
      <c r="C929" t="s">
        <v>831</v>
      </c>
      <c r="D929">
        <v>27</v>
      </c>
      <c r="E929" t="s">
        <v>1028</v>
      </c>
      <c r="F929" t="s">
        <v>344</v>
      </c>
      <c r="G929" s="1" t="s">
        <v>762</v>
      </c>
      <c r="H929" t="s">
        <v>1029</v>
      </c>
      <c r="I929" t="s">
        <v>762</v>
      </c>
      <c r="J929" t="s">
        <v>763</v>
      </c>
      <c r="K929">
        <v>0.2</v>
      </c>
      <c r="L929">
        <v>0.2</v>
      </c>
      <c r="M929" t="s">
        <v>26</v>
      </c>
      <c r="N929" t="s">
        <v>63</v>
      </c>
      <c r="O929" t="s">
        <v>29</v>
      </c>
      <c r="P929" t="s">
        <v>29</v>
      </c>
      <c r="Q929" t="s">
        <v>29</v>
      </c>
      <c r="R929" t="s">
        <v>29</v>
      </c>
      <c r="S929" t="s">
        <v>29</v>
      </c>
      <c r="T929" t="s">
        <v>29</v>
      </c>
      <c r="U929" t="s">
        <v>29</v>
      </c>
      <c r="V929" t="s">
        <v>1055</v>
      </c>
      <c r="W929" t="s">
        <v>1024</v>
      </c>
    </row>
    <row r="930" spans="1:23">
      <c r="A930">
        <v>929</v>
      </c>
      <c r="B930" t="s">
        <v>831</v>
      </c>
      <c r="C930" t="s">
        <v>831</v>
      </c>
      <c r="D930">
        <v>27</v>
      </c>
      <c r="E930" t="s">
        <v>135</v>
      </c>
      <c r="F930" s="1" t="s">
        <v>93</v>
      </c>
      <c r="G930" s="1" t="s">
        <v>29</v>
      </c>
      <c r="H930" t="s">
        <v>29</v>
      </c>
      <c r="I930" t="s">
        <v>29</v>
      </c>
      <c r="J930" t="s">
        <v>29</v>
      </c>
      <c r="K930">
        <v>16.29</v>
      </c>
      <c r="L930">
        <v>16.29</v>
      </c>
      <c r="M930" t="s">
        <v>26</v>
      </c>
      <c r="N930" t="s">
        <v>29</v>
      </c>
      <c r="O930" t="s">
        <v>29</v>
      </c>
      <c r="P930" t="s">
        <v>29</v>
      </c>
      <c r="Q930" t="s">
        <v>29</v>
      </c>
      <c r="R930" t="s">
        <v>29</v>
      </c>
      <c r="S930" t="s">
        <v>29</v>
      </c>
      <c r="T930" t="s">
        <v>29</v>
      </c>
      <c r="U930" t="s">
        <v>29</v>
      </c>
      <c r="V930" t="s">
        <v>1055</v>
      </c>
      <c r="W930" t="s">
        <v>1024</v>
      </c>
    </row>
    <row r="931" spans="1:23">
      <c r="A931">
        <v>930</v>
      </c>
      <c r="B931" t="s">
        <v>831</v>
      </c>
      <c r="C931" t="s">
        <v>831</v>
      </c>
      <c r="D931">
        <v>28</v>
      </c>
      <c r="E931" t="s">
        <v>1021</v>
      </c>
      <c r="F931" t="s">
        <v>731</v>
      </c>
      <c r="G931" s="1" t="s">
        <v>845</v>
      </c>
      <c r="H931" t="s">
        <v>1022</v>
      </c>
      <c r="I931" t="s">
        <v>845</v>
      </c>
      <c r="J931" t="s">
        <v>881</v>
      </c>
      <c r="K931">
        <v>26.26</v>
      </c>
      <c r="L931">
        <v>26.26</v>
      </c>
      <c r="M931" t="s">
        <v>26</v>
      </c>
      <c r="N931" t="s">
        <v>219</v>
      </c>
      <c r="O931" t="s">
        <v>29</v>
      </c>
      <c r="P931" t="s">
        <v>29</v>
      </c>
      <c r="Q931" t="s">
        <v>29</v>
      </c>
      <c r="R931" t="s">
        <v>29</v>
      </c>
      <c r="S931" t="s">
        <v>29</v>
      </c>
      <c r="T931" t="s">
        <v>29</v>
      </c>
      <c r="U931" t="s">
        <v>29</v>
      </c>
      <c r="V931" t="s">
        <v>1056</v>
      </c>
      <c r="W931" t="s">
        <v>1024</v>
      </c>
    </row>
    <row r="932" spans="1:23">
      <c r="A932">
        <v>931</v>
      </c>
      <c r="B932" t="s">
        <v>831</v>
      </c>
      <c r="C932" t="s">
        <v>831</v>
      </c>
      <c r="D932">
        <v>28</v>
      </c>
      <c r="E932" t="s">
        <v>844</v>
      </c>
      <c r="F932" t="s">
        <v>731</v>
      </c>
      <c r="G932" s="1" t="s">
        <v>845</v>
      </c>
      <c r="H932" t="s">
        <v>763</v>
      </c>
      <c r="I932" t="s">
        <v>845</v>
      </c>
      <c r="J932" t="s">
        <v>763</v>
      </c>
      <c r="K932">
        <v>11.11</v>
      </c>
      <c r="L932">
        <v>11.11</v>
      </c>
      <c r="M932" t="s">
        <v>26</v>
      </c>
      <c r="N932" t="s">
        <v>219</v>
      </c>
      <c r="O932" t="s">
        <v>29</v>
      </c>
      <c r="P932" t="s">
        <v>29</v>
      </c>
      <c r="Q932" t="s">
        <v>29</v>
      </c>
      <c r="R932" t="s">
        <v>29</v>
      </c>
      <c r="S932" t="s">
        <v>29</v>
      </c>
      <c r="T932" t="s">
        <v>29</v>
      </c>
      <c r="U932" t="s">
        <v>29</v>
      </c>
      <c r="V932" t="s">
        <v>1056</v>
      </c>
      <c r="W932" t="s">
        <v>1024</v>
      </c>
    </row>
    <row r="933" spans="1:23">
      <c r="A933">
        <v>932</v>
      </c>
      <c r="B933" t="s">
        <v>831</v>
      </c>
      <c r="C933" t="s">
        <v>831</v>
      </c>
      <c r="D933">
        <v>28</v>
      </c>
      <c r="E933" t="s">
        <v>494</v>
      </c>
      <c r="F933" t="s">
        <v>206</v>
      </c>
      <c r="G933" s="1" t="s">
        <v>495</v>
      </c>
      <c r="H933" t="s">
        <v>496</v>
      </c>
      <c r="I933" t="s">
        <v>495</v>
      </c>
      <c r="J933" t="s">
        <v>867</v>
      </c>
      <c r="K933">
        <v>4.8</v>
      </c>
      <c r="L933">
        <v>4.8</v>
      </c>
      <c r="M933" t="s">
        <v>26</v>
      </c>
      <c r="N933" t="s">
        <v>219</v>
      </c>
      <c r="O933" t="s">
        <v>29</v>
      </c>
      <c r="P933" t="s">
        <v>29</v>
      </c>
      <c r="Q933" t="s">
        <v>29</v>
      </c>
      <c r="R933" t="s">
        <v>29</v>
      </c>
      <c r="S933" t="s">
        <v>29</v>
      </c>
      <c r="T933" t="s">
        <v>29</v>
      </c>
      <c r="U933" t="s">
        <v>29</v>
      </c>
      <c r="V933" t="s">
        <v>1056</v>
      </c>
      <c r="W933" t="s">
        <v>1024</v>
      </c>
    </row>
    <row r="934" spans="1:23">
      <c r="A934">
        <v>933</v>
      </c>
      <c r="B934" t="s">
        <v>831</v>
      </c>
      <c r="C934" t="s">
        <v>831</v>
      </c>
      <c r="D934">
        <v>28</v>
      </c>
      <c r="E934" t="s">
        <v>781</v>
      </c>
      <c r="F934" t="s">
        <v>297</v>
      </c>
      <c r="G934" s="1" t="s">
        <v>511</v>
      </c>
      <c r="H934" t="s">
        <v>543</v>
      </c>
      <c r="I934" t="s">
        <v>511</v>
      </c>
      <c r="J934" t="s">
        <v>543</v>
      </c>
      <c r="K934">
        <v>2.4</v>
      </c>
      <c r="L934">
        <v>2.4</v>
      </c>
      <c r="M934" t="s">
        <v>26</v>
      </c>
      <c r="N934" t="s">
        <v>219</v>
      </c>
      <c r="O934" t="s">
        <v>29</v>
      </c>
      <c r="P934" t="s">
        <v>29</v>
      </c>
      <c r="Q934" t="s">
        <v>29</v>
      </c>
      <c r="R934" t="s">
        <v>29</v>
      </c>
      <c r="S934" t="s">
        <v>29</v>
      </c>
      <c r="T934" t="s">
        <v>29</v>
      </c>
      <c r="U934" t="s">
        <v>29</v>
      </c>
      <c r="V934" t="s">
        <v>1056</v>
      </c>
      <c r="W934" t="s">
        <v>1024</v>
      </c>
    </row>
    <row r="935" spans="1:23">
      <c r="A935">
        <v>934</v>
      </c>
      <c r="B935" t="s">
        <v>831</v>
      </c>
      <c r="C935" t="s">
        <v>831</v>
      </c>
      <c r="D935">
        <v>28</v>
      </c>
      <c r="E935" t="s">
        <v>1025</v>
      </c>
      <c r="F935" t="s">
        <v>168</v>
      </c>
      <c r="G935" s="1" t="s">
        <v>1026</v>
      </c>
      <c r="H935" t="s">
        <v>1027</v>
      </c>
      <c r="I935" t="s">
        <v>1026</v>
      </c>
      <c r="J935" t="s">
        <v>2692</v>
      </c>
      <c r="K935">
        <v>0.38</v>
      </c>
      <c r="L935">
        <v>0.38</v>
      </c>
      <c r="M935" t="s">
        <v>26</v>
      </c>
      <c r="N935" t="s">
        <v>219</v>
      </c>
      <c r="O935" t="s">
        <v>29</v>
      </c>
      <c r="P935" t="s">
        <v>29</v>
      </c>
      <c r="Q935" t="s">
        <v>29</v>
      </c>
      <c r="R935" t="s">
        <v>29</v>
      </c>
      <c r="S935" t="s">
        <v>29</v>
      </c>
      <c r="T935" t="s">
        <v>29</v>
      </c>
      <c r="U935" t="s">
        <v>29</v>
      </c>
      <c r="V935" t="s">
        <v>1056</v>
      </c>
      <c r="W935" t="s">
        <v>1024</v>
      </c>
    </row>
    <row r="936" spans="1:23">
      <c r="A936">
        <v>935</v>
      </c>
      <c r="B936" t="s">
        <v>831</v>
      </c>
      <c r="C936" t="s">
        <v>831</v>
      </c>
      <c r="D936">
        <v>28</v>
      </c>
      <c r="E936" t="s">
        <v>857</v>
      </c>
      <c r="F936" t="s">
        <v>858</v>
      </c>
      <c r="G936" s="1" t="s">
        <v>859</v>
      </c>
      <c r="H936" t="s">
        <v>860</v>
      </c>
      <c r="I936" t="s">
        <v>859</v>
      </c>
      <c r="J936" t="s">
        <v>860</v>
      </c>
      <c r="K936">
        <v>2.78</v>
      </c>
      <c r="L936">
        <v>2.78</v>
      </c>
      <c r="M936" t="s">
        <v>26</v>
      </c>
      <c r="N936" t="s">
        <v>219</v>
      </c>
      <c r="O936" t="s">
        <v>29</v>
      </c>
      <c r="P936" t="s">
        <v>29</v>
      </c>
      <c r="Q936" t="s">
        <v>29</v>
      </c>
      <c r="R936" t="s">
        <v>29</v>
      </c>
      <c r="S936" t="s">
        <v>29</v>
      </c>
      <c r="T936" t="s">
        <v>29</v>
      </c>
      <c r="U936" t="s">
        <v>29</v>
      </c>
      <c r="V936" t="s">
        <v>1056</v>
      </c>
      <c r="W936" t="s">
        <v>1024</v>
      </c>
    </row>
    <row r="937" spans="1:23">
      <c r="A937">
        <v>936</v>
      </c>
      <c r="B937" t="s">
        <v>831</v>
      </c>
      <c r="C937" t="s">
        <v>831</v>
      </c>
      <c r="D937">
        <v>28</v>
      </c>
      <c r="E937" t="s">
        <v>832</v>
      </c>
      <c r="F937" t="s">
        <v>43</v>
      </c>
      <c r="G937" s="1" t="s">
        <v>580</v>
      </c>
      <c r="H937" t="s">
        <v>763</v>
      </c>
      <c r="I937" t="s">
        <v>580</v>
      </c>
      <c r="J937" t="s">
        <v>763</v>
      </c>
      <c r="K937">
        <v>3.66</v>
      </c>
      <c r="L937">
        <v>3.66</v>
      </c>
      <c r="M937" t="s">
        <v>26</v>
      </c>
      <c r="N937" t="s">
        <v>232</v>
      </c>
      <c r="O937" t="s">
        <v>29</v>
      </c>
      <c r="P937" t="s">
        <v>29</v>
      </c>
      <c r="Q937" t="s">
        <v>29</v>
      </c>
      <c r="R937" t="s">
        <v>29</v>
      </c>
      <c r="S937" t="s">
        <v>29</v>
      </c>
      <c r="T937" t="s">
        <v>29</v>
      </c>
      <c r="U937" t="s">
        <v>29</v>
      </c>
      <c r="V937" t="s">
        <v>1056</v>
      </c>
      <c r="W937" t="s">
        <v>1024</v>
      </c>
    </row>
    <row r="938" spans="1:23">
      <c r="A938">
        <v>937</v>
      </c>
      <c r="B938" t="s">
        <v>831</v>
      </c>
      <c r="C938" t="s">
        <v>831</v>
      </c>
      <c r="D938">
        <v>28</v>
      </c>
      <c r="E938" t="s">
        <v>832</v>
      </c>
      <c r="F938" t="s">
        <v>43</v>
      </c>
      <c r="G938" s="1" t="s">
        <v>580</v>
      </c>
      <c r="H938" t="s">
        <v>763</v>
      </c>
      <c r="I938" t="s">
        <v>580</v>
      </c>
      <c r="J938" t="s">
        <v>763</v>
      </c>
      <c r="K938">
        <v>6.69</v>
      </c>
      <c r="L938">
        <v>6.69</v>
      </c>
      <c r="M938" t="s">
        <v>26</v>
      </c>
      <c r="N938" t="s">
        <v>219</v>
      </c>
      <c r="O938" t="s">
        <v>29</v>
      </c>
      <c r="P938" t="s">
        <v>29</v>
      </c>
      <c r="Q938" t="s">
        <v>29</v>
      </c>
      <c r="R938" t="s">
        <v>29</v>
      </c>
      <c r="S938" t="s">
        <v>29</v>
      </c>
      <c r="T938" t="s">
        <v>29</v>
      </c>
      <c r="U938" t="s">
        <v>29</v>
      </c>
      <c r="V938" t="s">
        <v>1056</v>
      </c>
      <c r="W938" t="s">
        <v>1024</v>
      </c>
    </row>
    <row r="939" spans="1:23">
      <c r="A939">
        <v>938</v>
      </c>
      <c r="B939" t="s">
        <v>831</v>
      </c>
      <c r="C939" t="s">
        <v>831</v>
      </c>
      <c r="D939">
        <v>28</v>
      </c>
      <c r="E939" t="s">
        <v>1028</v>
      </c>
      <c r="F939" t="s">
        <v>344</v>
      </c>
      <c r="G939" s="1" t="s">
        <v>762</v>
      </c>
      <c r="H939" t="s">
        <v>1029</v>
      </c>
      <c r="I939" t="s">
        <v>762</v>
      </c>
      <c r="J939" t="s">
        <v>763</v>
      </c>
      <c r="K939">
        <v>4.17</v>
      </c>
      <c r="L939">
        <v>4.17</v>
      </c>
      <c r="M939" t="s">
        <v>26</v>
      </c>
      <c r="N939" t="s">
        <v>219</v>
      </c>
      <c r="O939" t="s">
        <v>29</v>
      </c>
      <c r="P939" t="s">
        <v>29</v>
      </c>
      <c r="Q939" t="s">
        <v>29</v>
      </c>
      <c r="R939" t="s">
        <v>29</v>
      </c>
      <c r="S939" t="s">
        <v>29</v>
      </c>
      <c r="T939" t="s">
        <v>29</v>
      </c>
      <c r="U939" t="s">
        <v>29</v>
      </c>
      <c r="V939" t="s">
        <v>1056</v>
      </c>
      <c r="W939" t="s">
        <v>1024</v>
      </c>
    </row>
    <row r="940" spans="1:23">
      <c r="A940">
        <v>939</v>
      </c>
      <c r="B940" t="s">
        <v>831</v>
      </c>
      <c r="C940" t="s">
        <v>831</v>
      </c>
      <c r="D940">
        <v>28</v>
      </c>
      <c r="E940" t="s">
        <v>899</v>
      </c>
      <c r="F940" t="s">
        <v>154</v>
      </c>
      <c r="G940" s="1" t="s">
        <v>435</v>
      </c>
      <c r="H940" t="s">
        <v>900</v>
      </c>
      <c r="I940" t="s">
        <v>435</v>
      </c>
      <c r="J940" t="s">
        <v>900</v>
      </c>
      <c r="K940">
        <v>5.18</v>
      </c>
      <c r="L940">
        <v>5.18</v>
      </c>
      <c r="M940" t="s">
        <v>26</v>
      </c>
      <c r="N940" t="s">
        <v>219</v>
      </c>
      <c r="O940" t="s">
        <v>29</v>
      </c>
      <c r="P940" t="s">
        <v>29</v>
      </c>
      <c r="Q940" t="s">
        <v>29</v>
      </c>
      <c r="R940" t="s">
        <v>29</v>
      </c>
      <c r="S940" t="s">
        <v>29</v>
      </c>
      <c r="T940" t="s">
        <v>29</v>
      </c>
      <c r="U940" t="s">
        <v>29</v>
      </c>
      <c r="V940" t="s">
        <v>1056</v>
      </c>
      <c r="W940" t="s">
        <v>1024</v>
      </c>
    </row>
    <row r="941" spans="1:23">
      <c r="A941">
        <v>940</v>
      </c>
      <c r="B941" t="s">
        <v>831</v>
      </c>
      <c r="C941" t="s">
        <v>831</v>
      </c>
      <c r="D941">
        <v>28</v>
      </c>
      <c r="E941" t="s">
        <v>1030</v>
      </c>
      <c r="F941" t="s">
        <v>185</v>
      </c>
      <c r="G941" s="1" t="s">
        <v>1031</v>
      </c>
      <c r="H941" t="s">
        <v>1032</v>
      </c>
      <c r="I941" t="s">
        <v>842</v>
      </c>
      <c r="J941" t="s">
        <v>843</v>
      </c>
      <c r="K941">
        <v>0.38</v>
      </c>
      <c r="L941">
        <v>0.38</v>
      </c>
      <c r="M941" t="s">
        <v>26</v>
      </c>
      <c r="N941" t="s">
        <v>219</v>
      </c>
      <c r="O941" t="s">
        <v>29</v>
      </c>
      <c r="P941" t="s">
        <v>29</v>
      </c>
      <c r="Q941" t="s">
        <v>29</v>
      </c>
      <c r="R941" t="s">
        <v>29</v>
      </c>
      <c r="S941" t="s">
        <v>29</v>
      </c>
      <c r="T941" t="s">
        <v>29</v>
      </c>
      <c r="U941" t="s">
        <v>29</v>
      </c>
      <c r="V941" t="s">
        <v>1056</v>
      </c>
      <c r="W941" t="s">
        <v>1024</v>
      </c>
    </row>
    <row r="942" spans="1:23">
      <c r="A942">
        <v>941</v>
      </c>
      <c r="B942" t="s">
        <v>831</v>
      </c>
      <c r="C942" t="s">
        <v>831</v>
      </c>
      <c r="D942">
        <v>28</v>
      </c>
      <c r="E942" t="s">
        <v>1028</v>
      </c>
      <c r="F942" t="s">
        <v>344</v>
      </c>
      <c r="G942" s="1" t="s">
        <v>762</v>
      </c>
      <c r="H942" t="s">
        <v>1029</v>
      </c>
      <c r="I942" t="s">
        <v>762</v>
      </c>
      <c r="J942" t="s">
        <v>763</v>
      </c>
      <c r="K942">
        <v>0.51</v>
      </c>
      <c r="L942">
        <v>0.51</v>
      </c>
      <c r="M942" t="s">
        <v>26</v>
      </c>
      <c r="N942" t="s">
        <v>323</v>
      </c>
      <c r="O942" t="s">
        <v>29</v>
      </c>
      <c r="P942" t="s">
        <v>29</v>
      </c>
      <c r="Q942" t="s">
        <v>29</v>
      </c>
      <c r="R942" t="s">
        <v>29</v>
      </c>
      <c r="S942" t="s">
        <v>29</v>
      </c>
      <c r="T942" t="s">
        <v>29</v>
      </c>
      <c r="U942" t="s">
        <v>29</v>
      </c>
      <c r="V942" t="s">
        <v>1056</v>
      </c>
      <c r="W942" t="s">
        <v>1024</v>
      </c>
    </row>
    <row r="943" spans="1:23">
      <c r="A943">
        <v>942</v>
      </c>
      <c r="B943" t="s">
        <v>831</v>
      </c>
      <c r="C943" t="s">
        <v>831</v>
      </c>
      <c r="D943">
        <v>28</v>
      </c>
      <c r="E943" t="s">
        <v>1033</v>
      </c>
      <c r="F943" t="s">
        <v>185</v>
      </c>
      <c r="G943" s="1" t="s">
        <v>186</v>
      </c>
      <c r="H943" t="s">
        <v>1034</v>
      </c>
      <c r="I943" t="s">
        <v>186</v>
      </c>
      <c r="J943" t="s">
        <v>8320</v>
      </c>
      <c r="K943">
        <v>1.52</v>
      </c>
      <c r="L943">
        <v>1.52</v>
      </c>
      <c r="M943" t="s">
        <v>26</v>
      </c>
      <c r="N943" t="s">
        <v>219</v>
      </c>
      <c r="O943" t="s">
        <v>29</v>
      </c>
      <c r="P943" t="s">
        <v>29</v>
      </c>
      <c r="Q943" t="s">
        <v>29</v>
      </c>
      <c r="R943" t="s">
        <v>29</v>
      </c>
      <c r="S943" t="s">
        <v>29</v>
      </c>
      <c r="T943" t="s">
        <v>29</v>
      </c>
      <c r="U943" t="s">
        <v>29</v>
      </c>
      <c r="V943" t="s">
        <v>1056</v>
      </c>
      <c r="W943" t="s">
        <v>1024</v>
      </c>
    </row>
    <row r="944" spans="1:23">
      <c r="A944">
        <v>943</v>
      </c>
      <c r="B944" t="s">
        <v>831</v>
      </c>
      <c r="C944" t="s">
        <v>831</v>
      </c>
      <c r="D944">
        <v>28</v>
      </c>
      <c r="E944" t="s">
        <v>494</v>
      </c>
      <c r="F944" t="s">
        <v>206</v>
      </c>
      <c r="G944" s="1" t="s">
        <v>495</v>
      </c>
      <c r="H944" t="s">
        <v>496</v>
      </c>
      <c r="I944" t="s">
        <v>495</v>
      </c>
      <c r="J944" t="s">
        <v>867</v>
      </c>
      <c r="K944">
        <v>0.38</v>
      </c>
      <c r="L944">
        <v>0.38</v>
      </c>
      <c r="M944" t="s">
        <v>26</v>
      </c>
      <c r="N944" t="s">
        <v>121</v>
      </c>
      <c r="O944" t="s">
        <v>29</v>
      </c>
      <c r="P944" t="s">
        <v>29</v>
      </c>
      <c r="Q944" t="s">
        <v>29</v>
      </c>
      <c r="R944" t="s">
        <v>29</v>
      </c>
      <c r="S944" t="s">
        <v>29</v>
      </c>
      <c r="T944" t="s">
        <v>29</v>
      </c>
      <c r="U944" t="s">
        <v>29</v>
      </c>
      <c r="V944" t="s">
        <v>1056</v>
      </c>
      <c r="W944" t="s">
        <v>1024</v>
      </c>
    </row>
    <row r="945" spans="1:23">
      <c r="A945">
        <v>944</v>
      </c>
      <c r="B945" t="s">
        <v>831</v>
      </c>
      <c r="C945" t="s">
        <v>831</v>
      </c>
      <c r="D945">
        <v>28</v>
      </c>
      <c r="E945" t="s">
        <v>1035</v>
      </c>
      <c r="F945" t="s">
        <v>468</v>
      </c>
      <c r="G945" s="1" t="s">
        <v>864</v>
      </c>
      <c r="H945" t="s">
        <v>1036</v>
      </c>
      <c r="I945" t="s">
        <v>864</v>
      </c>
      <c r="J945" t="s">
        <v>1036</v>
      </c>
      <c r="K945">
        <v>1.1399999999999999</v>
      </c>
      <c r="L945">
        <v>1.1399999999999999</v>
      </c>
      <c r="M945" t="s">
        <v>26</v>
      </c>
      <c r="N945" t="s">
        <v>219</v>
      </c>
      <c r="O945" t="s">
        <v>29</v>
      </c>
      <c r="P945" t="s">
        <v>29</v>
      </c>
      <c r="Q945" t="s">
        <v>29</v>
      </c>
      <c r="R945" t="s">
        <v>29</v>
      </c>
      <c r="S945" t="s">
        <v>29</v>
      </c>
      <c r="T945" t="s">
        <v>29</v>
      </c>
      <c r="U945" t="s">
        <v>29</v>
      </c>
      <c r="V945" t="s">
        <v>1056</v>
      </c>
      <c r="W945" t="s">
        <v>1024</v>
      </c>
    </row>
    <row r="946" spans="1:23">
      <c r="A946">
        <v>945</v>
      </c>
      <c r="B946" t="s">
        <v>831</v>
      </c>
      <c r="C946" t="s">
        <v>831</v>
      </c>
      <c r="D946">
        <v>28</v>
      </c>
      <c r="E946" t="s">
        <v>1037</v>
      </c>
      <c r="F946" t="s">
        <v>196</v>
      </c>
      <c r="G946" s="1" t="s">
        <v>326</v>
      </c>
      <c r="H946" t="s">
        <v>29</v>
      </c>
      <c r="I946" t="s">
        <v>326</v>
      </c>
      <c r="J946" t="s">
        <v>29</v>
      </c>
      <c r="K946">
        <v>2.65</v>
      </c>
      <c r="L946">
        <v>2.65</v>
      </c>
      <c r="M946" t="s">
        <v>26</v>
      </c>
      <c r="N946" t="s">
        <v>219</v>
      </c>
      <c r="O946" t="s">
        <v>29</v>
      </c>
      <c r="P946" t="s">
        <v>29</v>
      </c>
      <c r="Q946" t="s">
        <v>29</v>
      </c>
      <c r="R946" t="s">
        <v>29</v>
      </c>
      <c r="S946" t="s">
        <v>29</v>
      </c>
      <c r="T946" t="s">
        <v>29</v>
      </c>
      <c r="U946" t="s">
        <v>29</v>
      </c>
      <c r="V946" t="s">
        <v>1056</v>
      </c>
      <c r="W946" t="s">
        <v>1024</v>
      </c>
    </row>
    <row r="947" spans="1:23">
      <c r="A947">
        <v>946</v>
      </c>
      <c r="B947" t="s">
        <v>831</v>
      </c>
      <c r="C947" t="s">
        <v>831</v>
      </c>
      <c r="D947">
        <v>28</v>
      </c>
      <c r="E947" t="s">
        <v>1021</v>
      </c>
      <c r="F947" t="s">
        <v>731</v>
      </c>
      <c r="G947" s="1" t="s">
        <v>845</v>
      </c>
      <c r="H947" t="s">
        <v>1022</v>
      </c>
      <c r="I947" t="s">
        <v>845</v>
      </c>
      <c r="J947" t="s">
        <v>881</v>
      </c>
      <c r="K947">
        <v>3.28</v>
      </c>
      <c r="L947">
        <v>3.28</v>
      </c>
      <c r="M947" t="s">
        <v>26</v>
      </c>
      <c r="N947" t="s">
        <v>328</v>
      </c>
      <c r="O947" t="s">
        <v>29</v>
      </c>
      <c r="P947" t="s">
        <v>29</v>
      </c>
      <c r="Q947" t="s">
        <v>29</v>
      </c>
      <c r="R947" t="s">
        <v>29</v>
      </c>
      <c r="S947" t="s">
        <v>29</v>
      </c>
      <c r="T947" t="s">
        <v>29</v>
      </c>
      <c r="U947" t="s">
        <v>29</v>
      </c>
      <c r="V947" t="s">
        <v>1056</v>
      </c>
      <c r="W947" t="s">
        <v>1024</v>
      </c>
    </row>
    <row r="948" spans="1:23">
      <c r="A948">
        <v>947</v>
      </c>
      <c r="B948" t="s">
        <v>831</v>
      </c>
      <c r="C948" t="s">
        <v>831</v>
      </c>
      <c r="D948">
        <v>28</v>
      </c>
      <c r="E948" t="s">
        <v>857</v>
      </c>
      <c r="F948" t="s">
        <v>858</v>
      </c>
      <c r="G948" s="1" t="s">
        <v>859</v>
      </c>
      <c r="H948" t="s">
        <v>860</v>
      </c>
      <c r="I948" t="s">
        <v>859</v>
      </c>
      <c r="J948" t="s">
        <v>860</v>
      </c>
      <c r="K948">
        <v>2.78</v>
      </c>
      <c r="L948">
        <v>2.78</v>
      </c>
      <c r="M948" t="s">
        <v>26</v>
      </c>
      <c r="N948" t="s">
        <v>121</v>
      </c>
      <c r="O948" t="s">
        <v>29</v>
      </c>
      <c r="P948" t="s">
        <v>29</v>
      </c>
      <c r="Q948" t="s">
        <v>29</v>
      </c>
      <c r="R948" t="s">
        <v>29</v>
      </c>
      <c r="S948" t="s">
        <v>29</v>
      </c>
      <c r="T948" t="s">
        <v>29</v>
      </c>
      <c r="U948" t="s">
        <v>29</v>
      </c>
      <c r="V948" t="s">
        <v>1056</v>
      </c>
      <c r="W948" t="s">
        <v>1024</v>
      </c>
    </row>
    <row r="949" spans="1:23">
      <c r="A949">
        <v>948</v>
      </c>
      <c r="B949" t="s">
        <v>831</v>
      </c>
      <c r="C949" t="s">
        <v>831</v>
      </c>
      <c r="D949">
        <v>28</v>
      </c>
      <c r="E949" t="s">
        <v>1038</v>
      </c>
      <c r="F949" t="s">
        <v>154</v>
      </c>
      <c r="G949" s="1" t="s">
        <v>814</v>
      </c>
      <c r="H949" t="s">
        <v>1039</v>
      </c>
      <c r="I949" t="s">
        <v>814</v>
      </c>
      <c r="J949" t="s">
        <v>1039</v>
      </c>
      <c r="K949">
        <v>0.51</v>
      </c>
      <c r="L949">
        <v>0.51</v>
      </c>
      <c r="M949" t="s">
        <v>26</v>
      </c>
      <c r="N949" t="s">
        <v>219</v>
      </c>
      <c r="O949" t="s">
        <v>29</v>
      </c>
      <c r="P949" t="s">
        <v>29</v>
      </c>
      <c r="Q949" t="s">
        <v>29</v>
      </c>
      <c r="R949" t="s">
        <v>29</v>
      </c>
      <c r="S949" t="s">
        <v>29</v>
      </c>
      <c r="T949" t="s">
        <v>29</v>
      </c>
      <c r="U949" t="s">
        <v>29</v>
      </c>
      <c r="V949" t="s">
        <v>1056</v>
      </c>
      <c r="W949" t="s">
        <v>1024</v>
      </c>
    </row>
    <row r="950" spans="1:23">
      <c r="A950">
        <v>949</v>
      </c>
      <c r="B950" t="s">
        <v>831</v>
      </c>
      <c r="C950" t="s">
        <v>831</v>
      </c>
      <c r="D950">
        <v>28</v>
      </c>
      <c r="E950" t="s">
        <v>1040</v>
      </c>
      <c r="F950" t="s">
        <v>438</v>
      </c>
      <c r="G950" s="1" t="s">
        <v>1041</v>
      </c>
      <c r="H950" t="s">
        <v>445</v>
      </c>
      <c r="I950" t="s">
        <v>1041</v>
      </c>
      <c r="J950" t="s">
        <v>445</v>
      </c>
      <c r="K950">
        <v>1.39</v>
      </c>
      <c r="L950">
        <v>1.39</v>
      </c>
      <c r="M950" t="s">
        <v>26</v>
      </c>
      <c r="N950" t="s">
        <v>219</v>
      </c>
      <c r="O950" t="s">
        <v>29</v>
      </c>
      <c r="P950" t="s">
        <v>29</v>
      </c>
      <c r="Q950" t="s">
        <v>29</v>
      </c>
      <c r="R950" t="s">
        <v>29</v>
      </c>
      <c r="S950" t="s">
        <v>29</v>
      </c>
      <c r="T950" t="s">
        <v>29</v>
      </c>
      <c r="U950" t="s">
        <v>29</v>
      </c>
      <c r="V950" t="s">
        <v>1056</v>
      </c>
      <c r="W950" t="s">
        <v>1024</v>
      </c>
    </row>
    <row r="951" spans="1:23">
      <c r="A951">
        <v>950</v>
      </c>
      <c r="B951" t="s">
        <v>831</v>
      </c>
      <c r="C951" t="s">
        <v>831</v>
      </c>
      <c r="D951">
        <v>28</v>
      </c>
      <c r="E951" t="s">
        <v>1048</v>
      </c>
      <c r="F951" t="s">
        <v>1049</v>
      </c>
      <c r="G951" s="1" t="s">
        <v>1050</v>
      </c>
      <c r="H951" t="s">
        <v>65</v>
      </c>
      <c r="I951" t="s">
        <v>1050</v>
      </c>
      <c r="J951" t="s">
        <v>65</v>
      </c>
      <c r="K951">
        <v>1.52</v>
      </c>
      <c r="L951">
        <v>1.52</v>
      </c>
      <c r="M951" t="s">
        <v>26</v>
      </c>
      <c r="N951" t="s">
        <v>219</v>
      </c>
      <c r="O951" t="s">
        <v>29</v>
      </c>
      <c r="P951" t="s">
        <v>29</v>
      </c>
      <c r="Q951" t="s">
        <v>29</v>
      </c>
      <c r="R951" t="s">
        <v>29</v>
      </c>
      <c r="S951" t="s">
        <v>29</v>
      </c>
      <c r="T951" t="s">
        <v>29</v>
      </c>
      <c r="U951" t="s">
        <v>29</v>
      </c>
      <c r="V951" t="s">
        <v>1056</v>
      </c>
      <c r="W951" t="s">
        <v>1024</v>
      </c>
    </row>
    <row r="952" spans="1:23">
      <c r="A952">
        <v>951</v>
      </c>
      <c r="B952" t="s">
        <v>831</v>
      </c>
      <c r="C952" t="s">
        <v>831</v>
      </c>
      <c r="D952">
        <v>28</v>
      </c>
      <c r="E952" t="s">
        <v>832</v>
      </c>
      <c r="F952" t="s">
        <v>43</v>
      </c>
      <c r="G952" s="1" t="s">
        <v>580</v>
      </c>
      <c r="H952" t="s">
        <v>763</v>
      </c>
      <c r="I952" t="s">
        <v>580</v>
      </c>
      <c r="J952" t="s">
        <v>763</v>
      </c>
      <c r="K952">
        <v>0.76</v>
      </c>
      <c r="L952">
        <v>0.76</v>
      </c>
      <c r="M952" t="s">
        <v>26</v>
      </c>
      <c r="N952" t="s">
        <v>323</v>
      </c>
      <c r="O952" t="s">
        <v>29</v>
      </c>
      <c r="P952" t="s">
        <v>29</v>
      </c>
      <c r="Q952" t="s">
        <v>29</v>
      </c>
      <c r="R952" t="s">
        <v>29</v>
      </c>
      <c r="S952" t="s">
        <v>29</v>
      </c>
      <c r="T952" t="s">
        <v>29</v>
      </c>
      <c r="U952" t="s">
        <v>29</v>
      </c>
      <c r="V952" t="s">
        <v>1056</v>
      </c>
      <c r="W952" t="s">
        <v>1024</v>
      </c>
    </row>
    <row r="953" spans="1:23">
      <c r="A953">
        <v>952</v>
      </c>
      <c r="B953" t="s">
        <v>831</v>
      </c>
      <c r="C953" t="s">
        <v>831</v>
      </c>
      <c r="D953">
        <v>28</v>
      </c>
      <c r="E953" t="s">
        <v>1051</v>
      </c>
      <c r="F953" t="s">
        <v>1052</v>
      </c>
      <c r="G953" s="1" t="s">
        <v>1053</v>
      </c>
      <c r="H953" t="s">
        <v>1054</v>
      </c>
      <c r="I953" t="s">
        <v>1053</v>
      </c>
      <c r="J953" t="s">
        <v>1054</v>
      </c>
      <c r="K953">
        <v>0.25</v>
      </c>
      <c r="L953">
        <v>0.25</v>
      </c>
      <c r="M953" t="s">
        <v>26</v>
      </c>
      <c r="N953" t="s">
        <v>219</v>
      </c>
      <c r="O953" t="s">
        <v>29</v>
      </c>
      <c r="P953" t="s">
        <v>29</v>
      </c>
      <c r="Q953" t="s">
        <v>29</v>
      </c>
      <c r="R953" t="s">
        <v>29</v>
      </c>
      <c r="S953" t="s">
        <v>29</v>
      </c>
      <c r="T953" t="s">
        <v>29</v>
      </c>
      <c r="U953" t="s">
        <v>29</v>
      </c>
      <c r="V953" t="s">
        <v>1056</v>
      </c>
      <c r="W953" t="s">
        <v>1024</v>
      </c>
    </row>
    <row r="954" spans="1:23">
      <c r="A954">
        <v>953</v>
      </c>
      <c r="B954" t="s">
        <v>831</v>
      </c>
      <c r="C954" t="s">
        <v>831</v>
      </c>
      <c r="D954">
        <v>28</v>
      </c>
      <c r="E954" t="s">
        <v>135</v>
      </c>
      <c r="F954" s="1" t="s">
        <v>93</v>
      </c>
      <c r="G954" s="1" t="s">
        <v>29</v>
      </c>
      <c r="H954" t="s">
        <v>29</v>
      </c>
      <c r="I954" t="s">
        <v>29</v>
      </c>
      <c r="J954" t="s">
        <v>29</v>
      </c>
      <c r="K954">
        <v>15.5</v>
      </c>
      <c r="L954">
        <v>15.5</v>
      </c>
      <c r="M954" t="s">
        <v>26</v>
      </c>
      <c r="N954" t="s">
        <v>29</v>
      </c>
      <c r="O954" t="s">
        <v>29</v>
      </c>
      <c r="P954" t="s">
        <v>29</v>
      </c>
      <c r="Q954" t="s">
        <v>29</v>
      </c>
      <c r="R954" t="s">
        <v>29</v>
      </c>
      <c r="S954" t="s">
        <v>29</v>
      </c>
      <c r="T954" t="s">
        <v>29</v>
      </c>
      <c r="U954" t="s">
        <v>29</v>
      </c>
      <c r="V954" t="s">
        <v>1056</v>
      </c>
      <c r="W954" t="s">
        <v>1024</v>
      </c>
    </row>
    <row r="955" spans="1:23">
      <c r="A955">
        <v>954</v>
      </c>
      <c r="B955" t="s">
        <v>1057</v>
      </c>
      <c r="C955" t="s">
        <v>1057</v>
      </c>
      <c r="D955">
        <v>29</v>
      </c>
      <c r="E955" t="s">
        <v>1058</v>
      </c>
      <c r="F955" t="s">
        <v>154</v>
      </c>
      <c r="G955" s="1" t="s">
        <v>773</v>
      </c>
      <c r="H955" t="s">
        <v>1059</v>
      </c>
      <c r="I955" t="s">
        <v>773</v>
      </c>
      <c r="J955" t="s">
        <v>1059</v>
      </c>
      <c r="K955">
        <v>17.3</v>
      </c>
      <c r="L955">
        <v>17.3</v>
      </c>
      <c r="M955" t="s">
        <v>26</v>
      </c>
      <c r="N955" t="s">
        <v>29</v>
      </c>
      <c r="O955" t="s">
        <v>29</v>
      </c>
      <c r="P955" t="s">
        <v>29</v>
      </c>
      <c r="Q955" t="s">
        <v>29</v>
      </c>
      <c r="R955" t="s">
        <v>29</v>
      </c>
      <c r="S955" t="s">
        <v>29</v>
      </c>
      <c r="T955" t="s">
        <v>29</v>
      </c>
      <c r="U955" t="s">
        <v>29</v>
      </c>
      <c r="V955" t="s">
        <v>29</v>
      </c>
      <c r="W955" t="s">
        <v>1060</v>
      </c>
    </row>
    <row r="956" spans="1:23">
      <c r="A956">
        <v>955</v>
      </c>
      <c r="B956" t="s">
        <v>1057</v>
      </c>
      <c r="C956" t="s">
        <v>1057</v>
      </c>
      <c r="D956">
        <v>29</v>
      </c>
      <c r="E956" t="s">
        <v>1061</v>
      </c>
      <c r="F956" t="s">
        <v>1062</v>
      </c>
      <c r="G956" s="1" t="s">
        <v>1063</v>
      </c>
      <c r="H956" t="s">
        <v>1064</v>
      </c>
      <c r="I956" t="s">
        <v>8501</v>
      </c>
      <c r="J956" t="s">
        <v>1064</v>
      </c>
      <c r="K956">
        <v>10.3</v>
      </c>
      <c r="L956">
        <v>10.3</v>
      </c>
      <c r="M956" t="s">
        <v>26</v>
      </c>
      <c r="N956" t="s">
        <v>29</v>
      </c>
      <c r="O956" t="s">
        <v>29</v>
      </c>
      <c r="P956" t="s">
        <v>29</v>
      </c>
      <c r="Q956" t="s">
        <v>29</v>
      </c>
      <c r="R956" t="s">
        <v>29</v>
      </c>
      <c r="S956" t="s">
        <v>29</v>
      </c>
      <c r="T956" t="s">
        <v>29</v>
      </c>
      <c r="U956" t="s">
        <v>29</v>
      </c>
      <c r="V956" t="s">
        <v>29</v>
      </c>
      <c r="W956" t="s">
        <v>1060</v>
      </c>
    </row>
    <row r="957" spans="1:23">
      <c r="A957">
        <v>956</v>
      </c>
      <c r="B957" t="s">
        <v>1057</v>
      </c>
      <c r="C957" t="s">
        <v>1057</v>
      </c>
      <c r="D957">
        <v>29</v>
      </c>
      <c r="E957" t="s">
        <v>1065</v>
      </c>
      <c r="F957" t="s">
        <v>1062</v>
      </c>
      <c r="G957" s="1" t="s">
        <v>1066</v>
      </c>
      <c r="H957" t="s">
        <v>1067</v>
      </c>
      <c r="I957" t="s">
        <v>1066</v>
      </c>
      <c r="J957" t="s">
        <v>1067</v>
      </c>
      <c r="K957">
        <v>7.6</v>
      </c>
      <c r="L957">
        <v>7.6</v>
      </c>
      <c r="M957" t="s">
        <v>26</v>
      </c>
      <c r="N957" t="s">
        <v>29</v>
      </c>
      <c r="O957" t="s">
        <v>29</v>
      </c>
      <c r="P957" t="s">
        <v>29</v>
      </c>
      <c r="Q957" t="s">
        <v>29</v>
      </c>
      <c r="R957" t="s">
        <v>29</v>
      </c>
      <c r="S957" t="s">
        <v>29</v>
      </c>
      <c r="T957" t="s">
        <v>29</v>
      </c>
      <c r="U957" t="s">
        <v>29</v>
      </c>
      <c r="V957" t="s">
        <v>29</v>
      </c>
      <c r="W957" t="s">
        <v>1060</v>
      </c>
    </row>
    <row r="958" spans="1:23">
      <c r="A958">
        <v>957</v>
      </c>
      <c r="B958" t="s">
        <v>1057</v>
      </c>
      <c r="C958" t="s">
        <v>1057</v>
      </c>
      <c r="D958">
        <v>29</v>
      </c>
      <c r="E958" t="s">
        <v>1068</v>
      </c>
      <c r="F958" t="s">
        <v>1062</v>
      </c>
      <c r="G958" s="1" t="s">
        <v>1069</v>
      </c>
      <c r="H958" t="s">
        <v>1059</v>
      </c>
      <c r="I958" t="s">
        <v>8502</v>
      </c>
      <c r="J958" t="s">
        <v>1059</v>
      </c>
      <c r="K958">
        <v>4.8</v>
      </c>
      <c r="L958">
        <v>4.8</v>
      </c>
      <c r="M958" t="s">
        <v>26</v>
      </c>
      <c r="N958" t="s">
        <v>29</v>
      </c>
      <c r="O958" t="s">
        <v>29</v>
      </c>
      <c r="P958" t="s">
        <v>29</v>
      </c>
      <c r="Q958" t="s">
        <v>29</v>
      </c>
      <c r="R958" t="s">
        <v>29</v>
      </c>
      <c r="S958" t="s">
        <v>29</v>
      </c>
      <c r="T958" t="s">
        <v>29</v>
      </c>
      <c r="U958" t="s">
        <v>29</v>
      </c>
      <c r="V958" t="s">
        <v>29</v>
      </c>
      <c r="W958" t="s">
        <v>1060</v>
      </c>
    </row>
    <row r="959" spans="1:23">
      <c r="A959">
        <v>958</v>
      </c>
      <c r="B959" t="s">
        <v>1057</v>
      </c>
      <c r="C959" t="s">
        <v>1057</v>
      </c>
      <c r="D959">
        <v>29</v>
      </c>
      <c r="E959" t="s">
        <v>1070</v>
      </c>
      <c r="F959" t="s">
        <v>1062</v>
      </c>
      <c r="G959" s="1" t="s">
        <v>1066</v>
      </c>
      <c r="H959" t="s">
        <v>1071</v>
      </c>
      <c r="I959" t="s">
        <v>1066</v>
      </c>
      <c r="J959" t="s">
        <v>1071</v>
      </c>
      <c r="K959">
        <v>4.8</v>
      </c>
      <c r="L959">
        <v>4.8</v>
      </c>
      <c r="M959" t="s">
        <v>26</v>
      </c>
      <c r="N959" t="s">
        <v>29</v>
      </c>
      <c r="O959" t="s">
        <v>29</v>
      </c>
      <c r="P959" t="s">
        <v>29</v>
      </c>
      <c r="Q959" t="s">
        <v>29</v>
      </c>
      <c r="R959" t="s">
        <v>29</v>
      </c>
      <c r="S959" t="s">
        <v>29</v>
      </c>
      <c r="T959" t="s">
        <v>29</v>
      </c>
      <c r="U959" t="s">
        <v>29</v>
      </c>
      <c r="V959" t="s">
        <v>29</v>
      </c>
      <c r="W959" t="s">
        <v>1060</v>
      </c>
    </row>
    <row r="960" spans="1:23">
      <c r="A960">
        <v>959</v>
      </c>
      <c r="B960" t="s">
        <v>1057</v>
      </c>
      <c r="C960" t="s">
        <v>1057</v>
      </c>
      <c r="D960">
        <v>29</v>
      </c>
      <c r="E960" t="s">
        <v>1072</v>
      </c>
      <c r="F960" t="s">
        <v>154</v>
      </c>
      <c r="G960" s="1" t="s">
        <v>1073</v>
      </c>
      <c r="H960" t="s">
        <v>29</v>
      </c>
      <c r="I960" t="s">
        <v>1073</v>
      </c>
      <c r="J960" t="s">
        <v>29</v>
      </c>
      <c r="K960">
        <v>3.7</v>
      </c>
      <c r="L960">
        <v>3.7</v>
      </c>
      <c r="M960" t="s">
        <v>26</v>
      </c>
      <c r="N960" t="s">
        <v>29</v>
      </c>
      <c r="O960" t="s">
        <v>29</v>
      </c>
      <c r="P960" t="s">
        <v>29</v>
      </c>
      <c r="Q960" t="s">
        <v>29</v>
      </c>
      <c r="R960" t="s">
        <v>29</v>
      </c>
      <c r="S960" t="s">
        <v>29</v>
      </c>
      <c r="T960" t="s">
        <v>29</v>
      </c>
      <c r="U960" t="s">
        <v>29</v>
      </c>
      <c r="V960" t="s">
        <v>29</v>
      </c>
      <c r="W960" t="s">
        <v>1060</v>
      </c>
    </row>
    <row r="961" spans="1:23">
      <c r="A961">
        <v>960</v>
      </c>
      <c r="B961" t="s">
        <v>1057</v>
      </c>
      <c r="C961" t="s">
        <v>1057</v>
      </c>
      <c r="D961">
        <v>29</v>
      </c>
      <c r="E961" t="s">
        <v>1075</v>
      </c>
      <c r="F961" t="s">
        <v>858</v>
      </c>
      <c r="G961" s="1" t="s">
        <v>1076</v>
      </c>
      <c r="H961" t="s">
        <v>1077</v>
      </c>
      <c r="I961" t="s">
        <v>1076</v>
      </c>
      <c r="J961" t="s">
        <v>8596</v>
      </c>
      <c r="K961">
        <v>3.4</v>
      </c>
      <c r="L961">
        <v>3.4</v>
      </c>
      <c r="M961" t="s">
        <v>26</v>
      </c>
      <c r="N961" t="s">
        <v>29</v>
      </c>
      <c r="O961" t="s">
        <v>29</v>
      </c>
      <c r="P961" t="s">
        <v>29</v>
      </c>
      <c r="Q961" t="s">
        <v>29</v>
      </c>
      <c r="R961" t="s">
        <v>29</v>
      </c>
      <c r="S961" t="s">
        <v>29</v>
      </c>
      <c r="T961" t="s">
        <v>29</v>
      </c>
      <c r="U961" t="s">
        <v>29</v>
      </c>
      <c r="V961" t="s">
        <v>29</v>
      </c>
      <c r="W961" t="s">
        <v>1060</v>
      </c>
    </row>
    <row r="962" spans="1:23">
      <c r="A962">
        <v>961</v>
      </c>
      <c r="B962" t="s">
        <v>1057</v>
      </c>
      <c r="C962" t="s">
        <v>1057</v>
      </c>
      <c r="D962">
        <v>29</v>
      </c>
      <c r="E962" t="s">
        <v>1078</v>
      </c>
      <c r="F962" t="s">
        <v>344</v>
      </c>
      <c r="G962" s="1" t="s">
        <v>1079</v>
      </c>
      <c r="H962" t="s">
        <v>29</v>
      </c>
      <c r="I962" t="s">
        <v>1079</v>
      </c>
      <c r="J962" t="s">
        <v>29</v>
      </c>
      <c r="K962">
        <v>2.9</v>
      </c>
      <c r="L962">
        <v>2.9</v>
      </c>
      <c r="M962" t="s">
        <v>26</v>
      </c>
      <c r="N962" t="s">
        <v>29</v>
      </c>
      <c r="O962" t="s">
        <v>29</v>
      </c>
      <c r="P962" t="s">
        <v>29</v>
      </c>
      <c r="Q962" t="s">
        <v>29</v>
      </c>
      <c r="R962" t="s">
        <v>29</v>
      </c>
      <c r="S962" t="s">
        <v>29</v>
      </c>
      <c r="T962" t="s">
        <v>29</v>
      </c>
      <c r="U962" t="s">
        <v>29</v>
      </c>
      <c r="V962" t="s">
        <v>29</v>
      </c>
      <c r="W962" t="s">
        <v>1060</v>
      </c>
    </row>
    <row r="963" spans="1:23">
      <c r="A963">
        <v>962</v>
      </c>
      <c r="B963" t="s">
        <v>1057</v>
      </c>
      <c r="C963" t="s">
        <v>1057</v>
      </c>
      <c r="D963">
        <v>29</v>
      </c>
      <c r="E963" t="s">
        <v>1080</v>
      </c>
      <c r="F963" t="s">
        <v>731</v>
      </c>
      <c r="G963" s="1" t="s">
        <v>845</v>
      </c>
      <c r="H963" t="s">
        <v>1081</v>
      </c>
      <c r="I963" t="s">
        <v>845</v>
      </c>
      <c r="J963" t="s">
        <v>1492</v>
      </c>
      <c r="K963">
        <v>2.2999999999999998</v>
      </c>
      <c r="L963">
        <v>2.2999999999999998</v>
      </c>
      <c r="M963" t="s">
        <v>26</v>
      </c>
      <c r="N963" t="s">
        <v>29</v>
      </c>
      <c r="O963" t="s">
        <v>29</v>
      </c>
      <c r="P963" t="s">
        <v>29</v>
      </c>
      <c r="Q963" t="s">
        <v>29</v>
      </c>
      <c r="R963" t="s">
        <v>29</v>
      </c>
      <c r="S963" t="s">
        <v>29</v>
      </c>
      <c r="T963" t="s">
        <v>29</v>
      </c>
      <c r="U963" t="s">
        <v>29</v>
      </c>
      <c r="V963" t="s">
        <v>29</v>
      </c>
      <c r="W963" t="s">
        <v>1060</v>
      </c>
    </row>
    <row r="964" spans="1:23">
      <c r="A964">
        <v>963</v>
      </c>
      <c r="B964" t="s">
        <v>1057</v>
      </c>
      <c r="C964" t="s">
        <v>1057</v>
      </c>
      <c r="D964">
        <v>29</v>
      </c>
      <c r="E964" t="s">
        <v>785</v>
      </c>
      <c r="F964" t="s">
        <v>154</v>
      </c>
      <c r="G964" s="1" t="s">
        <v>786</v>
      </c>
      <c r="H964" t="s">
        <v>602</v>
      </c>
      <c r="I964" t="s">
        <v>786</v>
      </c>
      <c r="J964" t="s">
        <v>602</v>
      </c>
      <c r="K964">
        <v>2.1</v>
      </c>
      <c r="L964">
        <v>2.1</v>
      </c>
      <c r="M964" t="s">
        <v>26</v>
      </c>
      <c r="N964" t="s">
        <v>29</v>
      </c>
      <c r="O964" t="s">
        <v>29</v>
      </c>
      <c r="P964" t="s">
        <v>29</v>
      </c>
      <c r="Q964" t="s">
        <v>29</v>
      </c>
      <c r="R964" t="s">
        <v>29</v>
      </c>
      <c r="S964" t="s">
        <v>29</v>
      </c>
      <c r="T964" t="s">
        <v>29</v>
      </c>
      <c r="U964" t="s">
        <v>29</v>
      </c>
      <c r="V964" t="s">
        <v>29</v>
      </c>
      <c r="W964" t="s">
        <v>1060</v>
      </c>
    </row>
    <row r="965" spans="1:23">
      <c r="A965">
        <v>964</v>
      </c>
      <c r="B965" t="s">
        <v>1057</v>
      </c>
      <c r="C965" t="s">
        <v>1057</v>
      </c>
      <c r="D965">
        <v>29</v>
      </c>
      <c r="E965" t="s">
        <v>8949</v>
      </c>
      <c r="F965" t="s">
        <v>93</v>
      </c>
      <c r="G965" s="1" t="s">
        <v>29</v>
      </c>
      <c r="H965" t="s">
        <v>29</v>
      </c>
      <c r="I965" t="s">
        <v>29</v>
      </c>
      <c r="J965" t="s">
        <v>29</v>
      </c>
      <c r="K965">
        <v>11.8</v>
      </c>
      <c r="L965">
        <v>11.8</v>
      </c>
      <c r="M965" t="s">
        <v>26</v>
      </c>
      <c r="N965" t="s">
        <v>29</v>
      </c>
      <c r="O965" t="s">
        <v>29</v>
      </c>
      <c r="P965" t="s">
        <v>29</v>
      </c>
      <c r="Q965" t="s">
        <v>29</v>
      </c>
      <c r="R965" t="s">
        <v>29</v>
      </c>
      <c r="S965" t="s">
        <v>29</v>
      </c>
      <c r="T965" t="s">
        <v>29</v>
      </c>
      <c r="U965" t="s">
        <v>29</v>
      </c>
      <c r="V965" t="s">
        <v>29</v>
      </c>
      <c r="W965" t="s">
        <v>1060</v>
      </c>
    </row>
    <row r="966" spans="1:23">
      <c r="A966">
        <v>965</v>
      </c>
      <c r="B966" t="s">
        <v>1057</v>
      </c>
      <c r="C966" t="s">
        <v>1057</v>
      </c>
      <c r="D966">
        <v>29</v>
      </c>
      <c r="E966" t="s">
        <v>3585</v>
      </c>
      <c r="F966" t="s">
        <v>76</v>
      </c>
      <c r="G966" s="1" t="s">
        <v>29</v>
      </c>
      <c r="H966" t="s">
        <v>29</v>
      </c>
      <c r="I966" t="s">
        <v>29</v>
      </c>
      <c r="J966" t="s">
        <v>29</v>
      </c>
      <c r="K966">
        <v>29</v>
      </c>
      <c r="L966">
        <v>29</v>
      </c>
      <c r="M966" t="s">
        <v>687</v>
      </c>
      <c r="N966" t="s">
        <v>29</v>
      </c>
      <c r="O966" t="s">
        <v>29</v>
      </c>
      <c r="P966" t="s">
        <v>29</v>
      </c>
      <c r="Q966" t="s">
        <v>29</v>
      </c>
      <c r="R966" t="s">
        <v>29</v>
      </c>
      <c r="S966" t="s">
        <v>29</v>
      </c>
      <c r="T966" t="s">
        <v>29</v>
      </c>
      <c r="U966" t="s">
        <v>29</v>
      </c>
      <c r="V966" t="s">
        <v>29</v>
      </c>
      <c r="W966" t="s">
        <v>1060</v>
      </c>
    </row>
    <row r="967" spans="1:23">
      <c r="A967">
        <v>966</v>
      </c>
      <c r="B967" t="s">
        <v>1082</v>
      </c>
      <c r="C967" t="s">
        <v>1082</v>
      </c>
      <c r="D967">
        <v>30</v>
      </c>
      <c r="E967" t="s">
        <v>1083</v>
      </c>
      <c r="F967" t="s">
        <v>114</v>
      </c>
      <c r="G967" s="1" t="s">
        <v>1084</v>
      </c>
      <c r="H967" t="s">
        <v>1085</v>
      </c>
      <c r="I967" t="s">
        <v>1084</v>
      </c>
      <c r="J967" t="s">
        <v>1085</v>
      </c>
      <c r="K967">
        <v>27.74</v>
      </c>
      <c r="L967">
        <v>27.74</v>
      </c>
      <c r="M967" t="s">
        <v>26</v>
      </c>
      <c r="N967" t="s">
        <v>230</v>
      </c>
      <c r="O967" t="s">
        <v>63</v>
      </c>
      <c r="P967" t="s">
        <v>764</v>
      </c>
      <c r="Q967" t="s">
        <v>219</v>
      </c>
      <c r="R967" t="s">
        <v>29</v>
      </c>
      <c r="S967" t="s">
        <v>29</v>
      </c>
      <c r="T967" t="s">
        <v>29</v>
      </c>
      <c r="U967" t="s">
        <v>29</v>
      </c>
      <c r="V967" t="s">
        <v>1086</v>
      </c>
      <c r="W967" t="s">
        <v>1087</v>
      </c>
    </row>
    <row r="968" spans="1:23">
      <c r="A968">
        <v>967</v>
      </c>
      <c r="B968" t="s">
        <v>1082</v>
      </c>
      <c r="C968" t="s">
        <v>1082</v>
      </c>
      <c r="D968">
        <v>30</v>
      </c>
      <c r="E968" t="s">
        <v>1088</v>
      </c>
      <c r="F968" t="s">
        <v>558</v>
      </c>
      <c r="G968" s="1" t="s">
        <v>1089</v>
      </c>
      <c r="H968" t="s">
        <v>29</v>
      </c>
      <c r="I968" t="s">
        <v>1089</v>
      </c>
      <c r="J968" t="s">
        <v>29</v>
      </c>
      <c r="K968">
        <v>7.89</v>
      </c>
      <c r="L968">
        <v>7.89</v>
      </c>
      <c r="M968" t="s">
        <v>26</v>
      </c>
      <c r="N968" t="s">
        <v>323</v>
      </c>
      <c r="O968" t="s">
        <v>219</v>
      </c>
      <c r="P968" t="s">
        <v>29</v>
      </c>
      <c r="Q968" t="s">
        <v>29</v>
      </c>
      <c r="R968" t="s">
        <v>29</v>
      </c>
      <c r="S968" t="s">
        <v>29</v>
      </c>
      <c r="T968" t="s">
        <v>29</v>
      </c>
      <c r="U968" t="s">
        <v>29</v>
      </c>
      <c r="V968" t="s">
        <v>1086</v>
      </c>
      <c r="W968" t="s">
        <v>1087</v>
      </c>
    </row>
    <row r="969" spans="1:23">
      <c r="A969">
        <v>968</v>
      </c>
      <c r="B969" t="s">
        <v>1082</v>
      </c>
      <c r="C969" t="s">
        <v>1082</v>
      </c>
      <c r="D969">
        <v>30</v>
      </c>
      <c r="E969" t="s">
        <v>1090</v>
      </c>
      <c r="F969" t="s">
        <v>1091</v>
      </c>
      <c r="G969" s="1" t="s">
        <v>1092</v>
      </c>
      <c r="H969" t="s">
        <v>1093</v>
      </c>
      <c r="I969" t="s">
        <v>1092</v>
      </c>
      <c r="J969" t="s">
        <v>1093</v>
      </c>
      <c r="K969">
        <v>6.65</v>
      </c>
      <c r="L969">
        <v>6.65</v>
      </c>
      <c r="M969" t="s">
        <v>26</v>
      </c>
      <c r="N969" t="s">
        <v>118</v>
      </c>
      <c r="O969" t="s">
        <v>219</v>
      </c>
      <c r="P969" t="s">
        <v>29</v>
      </c>
      <c r="Q969" t="s">
        <v>29</v>
      </c>
      <c r="R969" t="s">
        <v>29</v>
      </c>
      <c r="S969" t="s">
        <v>29</v>
      </c>
      <c r="T969" t="s">
        <v>29</v>
      </c>
      <c r="U969" t="s">
        <v>29</v>
      </c>
      <c r="V969" t="s">
        <v>1086</v>
      </c>
      <c r="W969" t="s">
        <v>1087</v>
      </c>
    </row>
    <row r="970" spans="1:23">
      <c r="A970">
        <v>969</v>
      </c>
      <c r="B970" t="s">
        <v>1082</v>
      </c>
      <c r="C970" t="s">
        <v>1082</v>
      </c>
      <c r="D970">
        <v>30</v>
      </c>
      <c r="E970" t="s">
        <v>1094</v>
      </c>
      <c r="F970" t="s">
        <v>103</v>
      </c>
      <c r="G970" s="1" t="s">
        <v>1095</v>
      </c>
      <c r="H970" t="s">
        <v>1096</v>
      </c>
      <c r="I970" t="s">
        <v>1095</v>
      </c>
      <c r="J970" t="s">
        <v>1096</v>
      </c>
      <c r="K970">
        <v>5.65</v>
      </c>
      <c r="L970">
        <v>5.65</v>
      </c>
      <c r="M970" t="s">
        <v>26</v>
      </c>
      <c r="N970" t="s">
        <v>219</v>
      </c>
      <c r="O970" t="s">
        <v>29</v>
      </c>
      <c r="P970" t="s">
        <v>29</v>
      </c>
      <c r="Q970" t="s">
        <v>29</v>
      </c>
      <c r="R970" t="s">
        <v>29</v>
      </c>
      <c r="S970" t="s">
        <v>29</v>
      </c>
      <c r="T970" t="s">
        <v>29</v>
      </c>
      <c r="U970" t="s">
        <v>29</v>
      </c>
      <c r="V970" t="s">
        <v>1086</v>
      </c>
      <c r="W970" t="s">
        <v>1087</v>
      </c>
    </row>
    <row r="971" spans="1:23">
      <c r="A971">
        <v>970</v>
      </c>
      <c r="B971" t="s">
        <v>1082</v>
      </c>
      <c r="C971" t="s">
        <v>1082</v>
      </c>
      <c r="D971">
        <v>30</v>
      </c>
      <c r="E971" t="s">
        <v>1097</v>
      </c>
      <c r="F971" t="s">
        <v>498</v>
      </c>
      <c r="G971" s="1" t="s">
        <v>499</v>
      </c>
      <c r="H971" t="s">
        <v>29</v>
      </c>
      <c r="I971" t="s">
        <v>499</v>
      </c>
      <c r="J971" t="s">
        <v>29</v>
      </c>
      <c r="K971">
        <v>5.16</v>
      </c>
      <c r="L971">
        <v>5.16</v>
      </c>
      <c r="M971" t="s">
        <v>26</v>
      </c>
      <c r="N971" t="s">
        <v>219</v>
      </c>
      <c r="O971" t="s">
        <v>29</v>
      </c>
      <c r="P971" t="s">
        <v>29</v>
      </c>
      <c r="Q971" t="s">
        <v>29</v>
      </c>
      <c r="R971" t="s">
        <v>29</v>
      </c>
      <c r="S971" t="s">
        <v>29</v>
      </c>
      <c r="T971" t="s">
        <v>29</v>
      </c>
      <c r="U971" t="s">
        <v>29</v>
      </c>
      <c r="V971" t="s">
        <v>1086</v>
      </c>
      <c r="W971" t="s">
        <v>1087</v>
      </c>
    </row>
    <row r="972" spans="1:23">
      <c r="A972">
        <v>971</v>
      </c>
      <c r="B972" t="s">
        <v>1082</v>
      </c>
      <c r="C972" t="s">
        <v>1082</v>
      </c>
      <c r="D972">
        <v>30</v>
      </c>
      <c r="E972" t="s">
        <v>1098</v>
      </c>
      <c r="F972" t="s">
        <v>93</v>
      </c>
      <c r="G972" s="1" t="s">
        <v>29</v>
      </c>
      <c r="H972" t="s">
        <v>29</v>
      </c>
      <c r="I972" t="s">
        <v>29</v>
      </c>
      <c r="J972" t="s">
        <v>29</v>
      </c>
      <c r="K972">
        <v>4.84</v>
      </c>
      <c r="L972">
        <v>4.84</v>
      </c>
      <c r="M972" t="s">
        <v>26</v>
      </c>
      <c r="N972" t="s">
        <v>323</v>
      </c>
      <c r="O972" t="s">
        <v>118</v>
      </c>
      <c r="P972" t="s">
        <v>219</v>
      </c>
      <c r="Q972" t="s">
        <v>29</v>
      </c>
      <c r="R972" t="s">
        <v>29</v>
      </c>
      <c r="S972" t="s">
        <v>29</v>
      </c>
      <c r="T972" t="s">
        <v>29</v>
      </c>
      <c r="U972" t="s">
        <v>29</v>
      </c>
      <c r="V972" t="s">
        <v>1086</v>
      </c>
      <c r="W972" t="s">
        <v>1087</v>
      </c>
    </row>
    <row r="973" spans="1:23">
      <c r="A973">
        <v>972</v>
      </c>
      <c r="B973" t="s">
        <v>1082</v>
      </c>
      <c r="C973" t="s">
        <v>1082</v>
      </c>
      <c r="D973">
        <v>30</v>
      </c>
      <c r="E973" t="s">
        <v>1099</v>
      </c>
      <c r="F973" t="s">
        <v>598</v>
      </c>
      <c r="G973" s="1" t="s">
        <v>1100</v>
      </c>
      <c r="H973" t="s">
        <v>463</v>
      </c>
      <c r="I973" t="s">
        <v>1100</v>
      </c>
      <c r="J973" t="s">
        <v>463</v>
      </c>
      <c r="K973">
        <v>4.1900000000000004</v>
      </c>
      <c r="L973">
        <v>4.1900000000000004</v>
      </c>
      <c r="M973" t="s">
        <v>26</v>
      </c>
      <c r="N973" t="s">
        <v>764</v>
      </c>
      <c r="O973" t="s">
        <v>29</v>
      </c>
      <c r="P973" t="s">
        <v>29</v>
      </c>
      <c r="Q973" t="s">
        <v>29</v>
      </c>
      <c r="R973" t="s">
        <v>29</v>
      </c>
      <c r="S973" t="s">
        <v>29</v>
      </c>
      <c r="T973" t="s">
        <v>29</v>
      </c>
      <c r="U973" t="s">
        <v>29</v>
      </c>
      <c r="V973" t="s">
        <v>1086</v>
      </c>
      <c r="W973" t="s">
        <v>1087</v>
      </c>
    </row>
    <row r="974" spans="1:23">
      <c r="A974">
        <v>973</v>
      </c>
      <c r="B974" t="s">
        <v>1082</v>
      </c>
      <c r="C974" t="s">
        <v>1082</v>
      </c>
      <c r="D974">
        <v>30</v>
      </c>
      <c r="E974" t="s">
        <v>1101</v>
      </c>
      <c r="F974" t="s">
        <v>1102</v>
      </c>
      <c r="G974" s="1" t="s">
        <v>1103</v>
      </c>
      <c r="H974" t="s">
        <v>29</v>
      </c>
      <c r="I974" t="s">
        <v>1103</v>
      </c>
      <c r="J974" t="s">
        <v>29</v>
      </c>
      <c r="K974">
        <v>3.28</v>
      </c>
      <c r="L974">
        <v>3.28</v>
      </c>
      <c r="M974" t="s">
        <v>26</v>
      </c>
      <c r="N974" t="s">
        <v>230</v>
      </c>
      <c r="O974" t="s">
        <v>323</v>
      </c>
      <c r="P974" t="s">
        <v>219</v>
      </c>
      <c r="Q974" t="s">
        <v>29</v>
      </c>
      <c r="R974" t="s">
        <v>29</v>
      </c>
      <c r="S974" t="s">
        <v>29</v>
      </c>
      <c r="T974" t="s">
        <v>29</v>
      </c>
      <c r="U974" t="s">
        <v>29</v>
      </c>
      <c r="V974" t="s">
        <v>1086</v>
      </c>
      <c r="W974" t="s">
        <v>1087</v>
      </c>
    </row>
    <row r="975" spans="1:23">
      <c r="A975">
        <v>974</v>
      </c>
      <c r="B975" t="s">
        <v>1082</v>
      </c>
      <c r="C975" t="s">
        <v>1082</v>
      </c>
      <c r="D975">
        <v>30</v>
      </c>
      <c r="E975" t="s">
        <v>1104</v>
      </c>
      <c r="F975" t="s">
        <v>72</v>
      </c>
      <c r="G975" s="1" t="s">
        <v>356</v>
      </c>
      <c r="H975" t="s">
        <v>1105</v>
      </c>
      <c r="I975" t="s">
        <v>356</v>
      </c>
      <c r="J975" t="s">
        <v>1105</v>
      </c>
      <c r="K975">
        <v>2.52</v>
      </c>
      <c r="L975">
        <v>2.52</v>
      </c>
      <c r="M975" t="s">
        <v>26</v>
      </c>
      <c r="N975" t="s">
        <v>764</v>
      </c>
      <c r="O975" t="s">
        <v>791</v>
      </c>
      <c r="P975" t="s">
        <v>29</v>
      </c>
      <c r="Q975" t="s">
        <v>29</v>
      </c>
      <c r="R975" t="s">
        <v>29</v>
      </c>
      <c r="S975" t="s">
        <v>29</v>
      </c>
      <c r="T975" t="s">
        <v>29</v>
      </c>
      <c r="U975" t="s">
        <v>29</v>
      </c>
      <c r="V975" t="s">
        <v>1086</v>
      </c>
      <c r="W975" t="s">
        <v>1087</v>
      </c>
    </row>
    <row r="976" spans="1:23">
      <c r="A976">
        <v>975</v>
      </c>
      <c r="B976" t="s">
        <v>1082</v>
      </c>
      <c r="C976" t="s">
        <v>1082</v>
      </c>
      <c r="D976">
        <v>30</v>
      </c>
      <c r="E976" t="s">
        <v>1106</v>
      </c>
      <c r="F976" t="s">
        <v>176</v>
      </c>
      <c r="G976" s="1" t="s">
        <v>1107</v>
      </c>
      <c r="H976" t="s">
        <v>1108</v>
      </c>
      <c r="I976" t="s">
        <v>1107</v>
      </c>
      <c r="J976" t="s">
        <v>1108</v>
      </c>
      <c r="K976">
        <v>2.48</v>
      </c>
      <c r="L976">
        <v>2.48</v>
      </c>
      <c r="M976" t="s">
        <v>26</v>
      </c>
      <c r="N976" t="s">
        <v>764</v>
      </c>
      <c r="O976" t="s">
        <v>323</v>
      </c>
      <c r="P976" t="s">
        <v>219</v>
      </c>
      <c r="Q976" t="s">
        <v>29</v>
      </c>
      <c r="R976" t="s">
        <v>29</v>
      </c>
      <c r="S976" t="s">
        <v>29</v>
      </c>
      <c r="T976" t="s">
        <v>29</v>
      </c>
      <c r="U976" t="s">
        <v>29</v>
      </c>
      <c r="V976" t="s">
        <v>1086</v>
      </c>
      <c r="W976" t="s">
        <v>1087</v>
      </c>
    </row>
    <row r="977" spans="1:23">
      <c r="A977">
        <v>976</v>
      </c>
      <c r="B977" t="s">
        <v>1082</v>
      </c>
      <c r="C977" t="s">
        <v>1082</v>
      </c>
      <c r="D977">
        <v>30</v>
      </c>
      <c r="E977" t="s">
        <v>8941</v>
      </c>
      <c r="F977" t="s">
        <v>93</v>
      </c>
      <c r="G977" s="1" t="s">
        <v>29</v>
      </c>
      <c r="H977" t="s">
        <v>29</v>
      </c>
      <c r="I977" t="s">
        <v>29</v>
      </c>
      <c r="J977" t="s">
        <v>29</v>
      </c>
      <c r="K977">
        <v>29.6</v>
      </c>
      <c r="L977">
        <v>29.6</v>
      </c>
      <c r="M977" t="s">
        <v>26</v>
      </c>
      <c r="N977" t="s">
        <v>29</v>
      </c>
      <c r="O977" t="s">
        <v>29</v>
      </c>
      <c r="P977" t="s">
        <v>29</v>
      </c>
      <c r="Q977" t="s">
        <v>29</v>
      </c>
      <c r="R977" t="s">
        <v>29</v>
      </c>
      <c r="S977" t="s">
        <v>29</v>
      </c>
      <c r="T977" t="s">
        <v>29</v>
      </c>
      <c r="U977" t="s">
        <v>29</v>
      </c>
      <c r="V977" t="s">
        <v>1086</v>
      </c>
      <c r="W977" t="s">
        <v>1087</v>
      </c>
    </row>
    <row r="978" spans="1:23">
      <c r="A978">
        <v>977</v>
      </c>
      <c r="B978" t="s">
        <v>1082</v>
      </c>
      <c r="C978" t="s">
        <v>1082</v>
      </c>
      <c r="D978">
        <v>31</v>
      </c>
      <c r="E978" t="s">
        <v>1083</v>
      </c>
      <c r="F978" t="s">
        <v>114</v>
      </c>
      <c r="G978" s="1" t="s">
        <v>1084</v>
      </c>
      <c r="H978" t="s">
        <v>1085</v>
      </c>
      <c r="I978" t="s">
        <v>1084</v>
      </c>
      <c r="J978" t="s">
        <v>1085</v>
      </c>
      <c r="K978">
        <v>29.56</v>
      </c>
      <c r="L978">
        <v>29.56</v>
      </c>
      <c r="M978" t="s">
        <v>26</v>
      </c>
      <c r="N978" t="s">
        <v>230</v>
      </c>
      <c r="O978" t="s">
        <v>63</v>
      </c>
      <c r="P978" t="s">
        <v>764</v>
      </c>
      <c r="Q978" t="s">
        <v>219</v>
      </c>
      <c r="R978" t="s">
        <v>29</v>
      </c>
      <c r="S978" t="s">
        <v>29</v>
      </c>
      <c r="T978" t="s">
        <v>29</v>
      </c>
      <c r="U978" t="s">
        <v>29</v>
      </c>
      <c r="V978" t="s">
        <v>1109</v>
      </c>
      <c r="W978" t="s">
        <v>1087</v>
      </c>
    </row>
    <row r="979" spans="1:23">
      <c r="A979">
        <v>978</v>
      </c>
      <c r="B979" t="s">
        <v>1082</v>
      </c>
      <c r="C979" t="s">
        <v>1082</v>
      </c>
      <c r="D979">
        <v>31</v>
      </c>
      <c r="E979" t="s">
        <v>1088</v>
      </c>
      <c r="F979" t="s">
        <v>558</v>
      </c>
      <c r="G979" s="1" t="s">
        <v>1089</v>
      </c>
      <c r="H979" t="s">
        <v>29</v>
      </c>
      <c r="I979" t="s">
        <v>1089</v>
      </c>
      <c r="J979" t="s">
        <v>29</v>
      </c>
      <c r="K979">
        <v>11.16</v>
      </c>
      <c r="L979">
        <v>11.16</v>
      </c>
      <c r="M979" t="s">
        <v>26</v>
      </c>
      <c r="N979" t="s">
        <v>323</v>
      </c>
      <c r="O979" t="s">
        <v>219</v>
      </c>
      <c r="P979" t="s">
        <v>29</v>
      </c>
      <c r="Q979" t="s">
        <v>29</v>
      </c>
      <c r="R979" t="s">
        <v>29</v>
      </c>
      <c r="S979" t="s">
        <v>29</v>
      </c>
      <c r="T979" t="s">
        <v>29</v>
      </c>
      <c r="U979" t="s">
        <v>29</v>
      </c>
      <c r="V979" t="s">
        <v>1109</v>
      </c>
      <c r="W979" t="s">
        <v>1087</v>
      </c>
    </row>
    <row r="980" spans="1:23">
      <c r="A980">
        <v>979</v>
      </c>
      <c r="B980" t="s">
        <v>1082</v>
      </c>
      <c r="C980" t="s">
        <v>1082</v>
      </c>
      <c r="D980">
        <v>31</v>
      </c>
      <c r="E980" t="s">
        <v>1097</v>
      </c>
      <c r="F980" t="s">
        <v>498</v>
      </c>
      <c r="G980" s="1" t="s">
        <v>499</v>
      </c>
      <c r="H980" t="s">
        <v>29</v>
      </c>
      <c r="I980" t="s">
        <v>499</v>
      </c>
      <c r="J980" t="s">
        <v>29</v>
      </c>
      <c r="K980">
        <v>5.71</v>
      </c>
      <c r="L980">
        <v>5.71</v>
      </c>
      <c r="M980" t="s">
        <v>26</v>
      </c>
      <c r="N980" t="s">
        <v>219</v>
      </c>
      <c r="O980" t="s">
        <v>29</v>
      </c>
      <c r="P980" t="s">
        <v>29</v>
      </c>
      <c r="Q980" t="s">
        <v>29</v>
      </c>
      <c r="R980" t="s">
        <v>29</v>
      </c>
      <c r="S980" t="s">
        <v>29</v>
      </c>
      <c r="T980" t="s">
        <v>29</v>
      </c>
      <c r="U980" t="s">
        <v>29</v>
      </c>
      <c r="V980" t="s">
        <v>1109</v>
      </c>
      <c r="W980" t="s">
        <v>1087</v>
      </c>
    </row>
    <row r="981" spans="1:23">
      <c r="A981">
        <v>980</v>
      </c>
      <c r="B981" t="s">
        <v>1082</v>
      </c>
      <c r="C981" t="s">
        <v>1082</v>
      </c>
      <c r="D981">
        <v>31</v>
      </c>
      <c r="E981" t="s">
        <v>1101</v>
      </c>
      <c r="F981" t="s">
        <v>1102</v>
      </c>
      <c r="G981" s="1" t="s">
        <v>1103</v>
      </c>
      <c r="H981" t="s">
        <v>29</v>
      </c>
      <c r="I981" t="s">
        <v>1103</v>
      </c>
      <c r="J981" t="s">
        <v>29</v>
      </c>
      <c r="K981">
        <v>5.29</v>
      </c>
      <c r="L981">
        <v>5.29</v>
      </c>
      <c r="M981" t="s">
        <v>26</v>
      </c>
      <c r="N981" t="s">
        <v>230</v>
      </c>
      <c r="O981" t="s">
        <v>323</v>
      </c>
      <c r="P981" t="s">
        <v>219</v>
      </c>
      <c r="Q981" t="s">
        <v>29</v>
      </c>
      <c r="R981" t="s">
        <v>29</v>
      </c>
      <c r="S981" t="s">
        <v>29</v>
      </c>
      <c r="T981" t="s">
        <v>29</v>
      </c>
      <c r="U981" t="s">
        <v>29</v>
      </c>
      <c r="V981" t="s">
        <v>1109</v>
      </c>
      <c r="W981" t="s">
        <v>1087</v>
      </c>
    </row>
    <row r="982" spans="1:23">
      <c r="A982">
        <v>981</v>
      </c>
      <c r="B982" t="s">
        <v>1082</v>
      </c>
      <c r="C982" t="s">
        <v>1082</v>
      </c>
      <c r="D982">
        <v>31</v>
      </c>
      <c r="E982" t="s">
        <v>1099</v>
      </c>
      <c r="F982" t="s">
        <v>598</v>
      </c>
      <c r="G982" s="1" t="s">
        <v>1100</v>
      </c>
      <c r="H982" t="s">
        <v>463</v>
      </c>
      <c r="I982" t="s">
        <v>1100</v>
      </c>
      <c r="J982" t="s">
        <v>463</v>
      </c>
      <c r="K982">
        <v>4.53</v>
      </c>
      <c r="L982">
        <v>4.53</v>
      </c>
      <c r="M982" t="s">
        <v>26</v>
      </c>
      <c r="N982" t="s">
        <v>764</v>
      </c>
      <c r="O982" t="s">
        <v>791</v>
      </c>
      <c r="P982" t="s">
        <v>29</v>
      </c>
      <c r="Q982" t="s">
        <v>29</v>
      </c>
      <c r="R982" t="s">
        <v>29</v>
      </c>
      <c r="S982" t="s">
        <v>29</v>
      </c>
      <c r="T982" t="s">
        <v>29</v>
      </c>
      <c r="U982" t="s">
        <v>29</v>
      </c>
      <c r="V982" t="s">
        <v>1109</v>
      </c>
      <c r="W982" t="s">
        <v>1087</v>
      </c>
    </row>
    <row r="983" spans="1:23">
      <c r="A983">
        <v>982</v>
      </c>
      <c r="B983" t="s">
        <v>1082</v>
      </c>
      <c r="C983" t="s">
        <v>1082</v>
      </c>
      <c r="D983">
        <v>31</v>
      </c>
      <c r="E983" t="s">
        <v>1110</v>
      </c>
      <c r="F983" t="s">
        <v>558</v>
      </c>
      <c r="G983" s="1" t="s">
        <v>1111</v>
      </c>
      <c r="H983" t="s">
        <v>29</v>
      </c>
      <c r="I983" t="s">
        <v>1111</v>
      </c>
      <c r="J983" t="s">
        <v>29</v>
      </c>
      <c r="K983">
        <v>2.67</v>
      </c>
      <c r="L983">
        <v>2.67</v>
      </c>
      <c r="M983" t="s">
        <v>26</v>
      </c>
      <c r="N983" t="s">
        <v>323</v>
      </c>
      <c r="O983" t="s">
        <v>118</v>
      </c>
      <c r="P983" t="s">
        <v>219</v>
      </c>
      <c r="Q983" t="s">
        <v>29</v>
      </c>
      <c r="R983" t="s">
        <v>29</v>
      </c>
      <c r="S983" t="s">
        <v>29</v>
      </c>
      <c r="T983" t="s">
        <v>29</v>
      </c>
      <c r="U983" t="s">
        <v>29</v>
      </c>
      <c r="V983" t="s">
        <v>1109</v>
      </c>
      <c r="W983" t="s">
        <v>1087</v>
      </c>
    </row>
    <row r="984" spans="1:23">
      <c r="A984">
        <v>983</v>
      </c>
      <c r="B984" t="s">
        <v>1082</v>
      </c>
      <c r="C984" t="s">
        <v>1082</v>
      </c>
      <c r="D984">
        <v>31</v>
      </c>
      <c r="E984" t="s">
        <v>1090</v>
      </c>
      <c r="F984" t="s">
        <v>1091</v>
      </c>
      <c r="G984" s="1" t="s">
        <v>1092</v>
      </c>
      <c r="H984" t="s">
        <v>1093</v>
      </c>
      <c r="I984" t="s">
        <v>1092</v>
      </c>
      <c r="J984" t="s">
        <v>1093</v>
      </c>
      <c r="K984">
        <v>2.52</v>
      </c>
      <c r="L984">
        <v>2.52</v>
      </c>
      <c r="M984" t="s">
        <v>26</v>
      </c>
      <c r="N984" t="s">
        <v>219</v>
      </c>
      <c r="O984" t="s">
        <v>29</v>
      </c>
      <c r="P984" t="s">
        <v>29</v>
      </c>
      <c r="Q984" t="s">
        <v>29</v>
      </c>
      <c r="R984" t="s">
        <v>29</v>
      </c>
      <c r="S984" t="s">
        <v>29</v>
      </c>
      <c r="T984" t="s">
        <v>29</v>
      </c>
      <c r="U984" t="s">
        <v>29</v>
      </c>
      <c r="V984" t="s">
        <v>1109</v>
      </c>
      <c r="W984" t="s">
        <v>1087</v>
      </c>
    </row>
    <row r="985" spans="1:23">
      <c r="A985">
        <v>984</v>
      </c>
      <c r="B985" t="s">
        <v>1082</v>
      </c>
      <c r="C985" t="s">
        <v>1082</v>
      </c>
      <c r="D985">
        <v>31</v>
      </c>
      <c r="E985" t="s">
        <v>1112</v>
      </c>
      <c r="F985" t="s">
        <v>344</v>
      </c>
      <c r="G985" s="1" t="s">
        <v>1113</v>
      </c>
      <c r="H985" t="s">
        <v>1114</v>
      </c>
      <c r="I985" t="s">
        <v>1113</v>
      </c>
      <c r="J985" t="s">
        <v>1114</v>
      </c>
      <c r="K985">
        <v>2.44</v>
      </c>
      <c r="L985">
        <v>2.44</v>
      </c>
      <c r="M985" t="s">
        <v>26</v>
      </c>
      <c r="N985" t="s">
        <v>230</v>
      </c>
      <c r="O985" t="s">
        <v>63</v>
      </c>
      <c r="P985" t="s">
        <v>219</v>
      </c>
      <c r="Q985" t="s">
        <v>29</v>
      </c>
      <c r="R985" t="s">
        <v>29</v>
      </c>
      <c r="S985" t="s">
        <v>29</v>
      </c>
      <c r="T985" t="s">
        <v>29</v>
      </c>
      <c r="U985" t="s">
        <v>29</v>
      </c>
      <c r="V985" t="s">
        <v>1109</v>
      </c>
      <c r="W985" t="s">
        <v>1087</v>
      </c>
    </row>
    <row r="986" spans="1:23">
      <c r="A986">
        <v>985</v>
      </c>
      <c r="B986" t="s">
        <v>1082</v>
      </c>
      <c r="C986" t="s">
        <v>1082</v>
      </c>
      <c r="D986">
        <v>31</v>
      </c>
      <c r="E986" t="s">
        <v>1115</v>
      </c>
      <c r="F986" t="s">
        <v>344</v>
      </c>
      <c r="G986" s="1" t="s">
        <v>1116</v>
      </c>
      <c r="H986" t="s">
        <v>29</v>
      </c>
      <c r="I986" t="s">
        <v>1116</v>
      </c>
      <c r="J986" t="s">
        <v>29</v>
      </c>
      <c r="K986">
        <v>2.31</v>
      </c>
      <c r="L986">
        <v>2.31</v>
      </c>
      <c r="M986" t="s">
        <v>26</v>
      </c>
      <c r="N986" t="s">
        <v>219</v>
      </c>
      <c r="O986" t="s">
        <v>29</v>
      </c>
      <c r="P986" t="s">
        <v>29</v>
      </c>
      <c r="Q986" t="s">
        <v>29</v>
      </c>
      <c r="R986" t="s">
        <v>29</v>
      </c>
      <c r="S986" t="s">
        <v>29</v>
      </c>
      <c r="T986" t="s">
        <v>29</v>
      </c>
      <c r="U986" t="s">
        <v>29</v>
      </c>
      <c r="V986" t="s">
        <v>1109</v>
      </c>
      <c r="W986" t="s">
        <v>1087</v>
      </c>
    </row>
    <row r="987" spans="1:23">
      <c r="A987">
        <v>986</v>
      </c>
      <c r="B987" t="s">
        <v>1082</v>
      </c>
      <c r="C987" t="s">
        <v>1082</v>
      </c>
      <c r="D987">
        <v>31</v>
      </c>
      <c r="E987" t="s">
        <v>1117</v>
      </c>
      <c r="F987" t="s">
        <v>100</v>
      </c>
      <c r="G987" s="1" t="s">
        <v>1118</v>
      </c>
      <c r="H987" t="s">
        <v>29</v>
      </c>
      <c r="I987" t="s">
        <v>1118</v>
      </c>
      <c r="J987" t="s">
        <v>29</v>
      </c>
      <c r="K987">
        <v>2.23</v>
      </c>
      <c r="L987">
        <v>2.23</v>
      </c>
      <c r="M987" t="s">
        <v>26</v>
      </c>
      <c r="N987" t="s">
        <v>219</v>
      </c>
      <c r="O987" t="s">
        <v>29</v>
      </c>
      <c r="P987" t="s">
        <v>29</v>
      </c>
      <c r="Q987" t="s">
        <v>29</v>
      </c>
      <c r="R987" t="s">
        <v>29</v>
      </c>
      <c r="S987" t="s">
        <v>29</v>
      </c>
      <c r="T987" t="s">
        <v>29</v>
      </c>
      <c r="U987" t="s">
        <v>29</v>
      </c>
      <c r="V987" t="s">
        <v>1109</v>
      </c>
      <c r="W987" t="s">
        <v>1087</v>
      </c>
    </row>
    <row r="988" spans="1:23">
      <c r="A988">
        <v>987</v>
      </c>
      <c r="B988" t="s">
        <v>1082</v>
      </c>
      <c r="C988" t="s">
        <v>1082</v>
      </c>
      <c r="D988">
        <v>31</v>
      </c>
      <c r="E988" t="s">
        <v>8941</v>
      </c>
      <c r="F988" t="s">
        <v>93</v>
      </c>
      <c r="G988" s="1" t="s">
        <v>29</v>
      </c>
      <c r="H988" t="s">
        <v>29</v>
      </c>
      <c r="I988" t="s">
        <v>29</v>
      </c>
      <c r="J988" t="s">
        <v>29</v>
      </c>
      <c r="K988">
        <v>31.58</v>
      </c>
      <c r="L988">
        <v>31.58</v>
      </c>
      <c r="M988" t="s">
        <v>26</v>
      </c>
      <c r="N988" t="s">
        <v>29</v>
      </c>
      <c r="O988" t="s">
        <v>29</v>
      </c>
      <c r="P988" t="s">
        <v>29</v>
      </c>
      <c r="Q988" t="s">
        <v>29</v>
      </c>
      <c r="R988" t="s">
        <v>29</v>
      </c>
      <c r="S988" t="s">
        <v>29</v>
      </c>
      <c r="T988" t="s">
        <v>29</v>
      </c>
      <c r="U988" t="s">
        <v>29</v>
      </c>
      <c r="V988" t="s">
        <v>1109</v>
      </c>
      <c r="W988" t="s">
        <v>1087</v>
      </c>
    </row>
    <row r="989" spans="1:23">
      <c r="A989">
        <v>988</v>
      </c>
      <c r="B989" t="s">
        <v>1082</v>
      </c>
      <c r="C989" t="s">
        <v>1082</v>
      </c>
      <c r="D989">
        <v>32</v>
      </c>
      <c r="E989" t="s">
        <v>1083</v>
      </c>
      <c r="F989" t="s">
        <v>114</v>
      </c>
      <c r="G989" s="1" t="s">
        <v>1084</v>
      </c>
      <c r="H989" t="s">
        <v>1085</v>
      </c>
      <c r="I989" t="s">
        <v>1084</v>
      </c>
      <c r="J989" t="s">
        <v>1085</v>
      </c>
      <c r="K989">
        <v>39.659999999999997</v>
      </c>
      <c r="L989">
        <v>39.659999999999997</v>
      </c>
      <c r="M989" t="s">
        <v>26</v>
      </c>
      <c r="N989" t="s">
        <v>230</v>
      </c>
      <c r="O989" t="s">
        <v>63</v>
      </c>
      <c r="P989" t="s">
        <v>764</v>
      </c>
      <c r="Q989" t="s">
        <v>219</v>
      </c>
      <c r="R989" t="s">
        <v>29</v>
      </c>
      <c r="S989" t="s">
        <v>29</v>
      </c>
      <c r="T989" t="s">
        <v>29</v>
      </c>
      <c r="U989" t="s">
        <v>29</v>
      </c>
      <c r="V989" t="s">
        <v>1119</v>
      </c>
      <c r="W989" t="s">
        <v>1087</v>
      </c>
    </row>
    <row r="990" spans="1:23">
      <c r="A990">
        <v>989</v>
      </c>
      <c r="B990" t="s">
        <v>1082</v>
      </c>
      <c r="C990" t="s">
        <v>1082</v>
      </c>
      <c r="D990">
        <v>32</v>
      </c>
      <c r="E990" t="s">
        <v>1120</v>
      </c>
      <c r="F990" t="s">
        <v>611</v>
      </c>
      <c r="G990" s="1" t="s">
        <v>1121</v>
      </c>
      <c r="H990" t="s">
        <v>29</v>
      </c>
      <c r="I990" t="s">
        <v>1121</v>
      </c>
      <c r="J990" t="s">
        <v>29</v>
      </c>
      <c r="K990">
        <v>22.68</v>
      </c>
      <c r="L990">
        <v>22.68</v>
      </c>
      <c r="M990" t="s">
        <v>26</v>
      </c>
      <c r="N990" t="s">
        <v>230</v>
      </c>
      <c r="O990" t="s">
        <v>219</v>
      </c>
      <c r="P990" t="s">
        <v>29</v>
      </c>
      <c r="Q990" t="s">
        <v>29</v>
      </c>
      <c r="R990" t="s">
        <v>29</v>
      </c>
      <c r="S990" t="s">
        <v>29</v>
      </c>
      <c r="T990" t="s">
        <v>29</v>
      </c>
      <c r="U990" t="s">
        <v>29</v>
      </c>
      <c r="V990" t="s">
        <v>1119</v>
      </c>
      <c r="W990" t="s">
        <v>1087</v>
      </c>
    </row>
    <row r="991" spans="1:23">
      <c r="A991">
        <v>990</v>
      </c>
      <c r="B991" t="s">
        <v>1082</v>
      </c>
      <c r="C991" t="s">
        <v>1082</v>
      </c>
      <c r="D991">
        <v>32</v>
      </c>
      <c r="E991" t="s">
        <v>1122</v>
      </c>
      <c r="F991" t="s">
        <v>103</v>
      </c>
      <c r="G991" s="1" t="s">
        <v>1123</v>
      </c>
      <c r="H991" t="s">
        <v>1124</v>
      </c>
      <c r="I991" t="s">
        <v>1123</v>
      </c>
      <c r="J991" t="s">
        <v>1124</v>
      </c>
      <c r="K991">
        <v>5.61</v>
      </c>
      <c r="L991">
        <v>5.61</v>
      </c>
      <c r="M991" t="s">
        <v>26</v>
      </c>
      <c r="N991" t="s">
        <v>791</v>
      </c>
      <c r="O991" t="s">
        <v>219</v>
      </c>
      <c r="P991" t="s">
        <v>29</v>
      </c>
      <c r="Q991" t="s">
        <v>29</v>
      </c>
      <c r="R991" t="s">
        <v>29</v>
      </c>
      <c r="S991" t="s">
        <v>29</v>
      </c>
      <c r="T991" t="s">
        <v>29</v>
      </c>
      <c r="U991" t="s">
        <v>29</v>
      </c>
      <c r="V991" t="s">
        <v>1119</v>
      </c>
      <c r="W991" t="s">
        <v>1087</v>
      </c>
    </row>
    <row r="992" spans="1:23">
      <c r="A992">
        <v>991</v>
      </c>
      <c r="B992" t="s">
        <v>1082</v>
      </c>
      <c r="C992" t="s">
        <v>1082</v>
      </c>
      <c r="D992">
        <v>32</v>
      </c>
      <c r="E992" t="s">
        <v>1125</v>
      </c>
      <c r="F992" t="s">
        <v>438</v>
      </c>
      <c r="G992" s="1" t="s">
        <v>1041</v>
      </c>
      <c r="H992" t="s">
        <v>1126</v>
      </c>
      <c r="I992" t="s">
        <v>8503</v>
      </c>
      <c r="J992" t="s">
        <v>1126</v>
      </c>
      <c r="K992">
        <v>5.18</v>
      </c>
      <c r="L992">
        <v>5.18</v>
      </c>
      <c r="M992" t="s">
        <v>26</v>
      </c>
      <c r="N992" t="s">
        <v>118</v>
      </c>
      <c r="O992" t="s">
        <v>29</v>
      </c>
      <c r="P992" t="s">
        <v>29</v>
      </c>
      <c r="Q992" t="s">
        <v>29</v>
      </c>
      <c r="R992" t="s">
        <v>29</v>
      </c>
      <c r="S992" t="s">
        <v>29</v>
      </c>
      <c r="T992" t="s">
        <v>29</v>
      </c>
      <c r="U992" t="s">
        <v>29</v>
      </c>
      <c r="V992" t="s">
        <v>1119</v>
      </c>
      <c r="W992" t="s">
        <v>1087</v>
      </c>
    </row>
    <row r="993" spans="1:23">
      <c r="A993">
        <v>992</v>
      </c>
      <c r="B993" t="s">
        <v>1082</v>
      </c>
      <c r="C993" t="s">
        <v>1082</v>
      </c>
      <c r="D993">
        <v>32</v>
      </c>
      <c r="E993" t="s">
        <v>1127</v>
      </c>
      <c r="F993" t="s">
        <v>289</v>
      </c>
      <c r="G993" s="1" t="s">
        <v>741</v>
      </c>
      <c r="H993" t="s">
        <v>29</v>
      </c>
      <c r="I993" t="s">
        <v>741</v>
      </c>
      <c r="J993" t="s">
        <v>29</v>
      </c>
      <c r="K993">
        <v>4.17</v>
      </c>
      <c r="L993">
        <v>4.17</v>
      </c>
      <c r="M993" t="s">
        <v>26</v>
      </c>
      <c r="N993" t="s">
        <v>230</v>
      </c>
      <c r="O993" t="s">
        <v>764</v>
      </c>
      <c r="P993" t="s">
        <v>219</v>
      </c>
      <c r="Q993" t="s">
        <v>29</v>
      </c>
      <c r="R993" t="s">
        <v>29</v>
      </c>
      <c r="S993" t="s">
        <v>29</v>
      </c>
      <c r="T993" t="s">
        <v>29</v>
      </c>
      <c r="U993" t="s">
        <v>29</v>
      </c>
      <c r="V993" t="s">
        <v>1119</v>
      </c>
      <c r="W993" t="s">
        <v>1087</v>
      </c>
    </row>
    <row r="994" spans="1:23">
      <c r="A994">
        <v>993</v>
      </c>
      <c r="B994" t="s">
        <v>1082</v>
      </c>
      <c r="C994" t="s">
        <v>1082</v>
      </c>
      <c r="D994">
        <v>32</v>
      </c>
      <c r="E994" t="s">
        <v>1128</v>
      </c>
      <c r="F994" t="s">
        <v>289</v>
      </c>
      <c r="G994" s="1" t="s">
        <v>741</v>
      </c>
      <c r="H994" t="s">
        <v>1129</v>
      </c>
      <c r="I994" t="s">
        <v>741</v>
      </c>
      <c r="J994" t="s">
        <v>1129</v>
      </c>
      <c r="K994">
        <v>2.5</v>
      </c>
      <c r="L994">
        <v>2.5</v>
      </c>
      <c r="M994" t="s">
        <v>26</v>
      </c>
      <c r="N994" t="s">
        <v>764</v>
      </c>
      <c r="O994" t="s">
        <v>219</v>
      </c>
      <c r="P994" t="s">
        <v>29</v>
      </c>
      <c r="Q994" t="s">
        <v>29</v>
      </c>
      <c r="R994" t="s">
        <v>29</v>
      </c>
      <c r="S994" t="s">
        <v>29</v>
      </c>
      <c r="T994" t="s">
        <v>29</v>
      </c>
      <c r="U994" t="s">
        <v>29</v>
      </c>
      <c r="V994" t="s">
        <v>1119</v>
      </c>
      <c r="W994" t="s">
        <v>1087</v>
      </c>
    </row>
    <row r="995" spans="1:23">
      <c r="A995">
        <v>994</v>
      </c>
      <c r="B995" t="s">
        <v>1082</v>
      </c>
      <c r="C995" t="s">
        <v>1082</v>
      </c>
      <c r="D995">
        <v>32</v>
      </c>
      <c r="E995" t="s">
        <v>1130</v>
      </c>
      <c r="F995" t="s">
        <v>505</v>
      </c>
      <c r="G995" s="1" t="s">
        <v>1131</v>
      </c>
      <c r="H995" t="s">
        <v>1132</v>
      </c>
      <c r="I995" t="s">
        <v>1131</v>
      </c>
      <c r="J995" t="s">
        <v>1132</v>
      </c>
      <c r="K995">
        <v>1.98</v>
      </c>
      <c r="L995">
        <v>1.98</v>
      </c>
      <c r="M995" t="s">
        <v>26</v>
      </c>
      <c r="N995" t="s">
        <v>323</v>
      </c>
      <c r="O995" t="s">
        <v>29</v>
      </c>
      <c r="P995" t="s">
        <v>29</v>
      </c>
      <c r="Q995" t="s">
        <v>29</v>
      </c>
      <c r="R995" t="s">
        <v>29</v>
      </c>
      <c r="S995" t="s">
        <v>29</v>
      </c>
      <c r="T995" t="s">
        <v>29</v>
      </c>
      <c r="U995" t="s">
        <v>29</v>
      </c>
      <c r="V995" t="s">
        <v>1119</v>
      </c>
      <c r="W995" t="s">
        <v>1087</v>
      </c>
    </row>
    <row r="996" spans="1:23">
      <c r="A996">
        <v>995</v>
      </c>
      <c r="B996" t="s">
        <v>1082</v>
      </c>
      <c r="C996" t="s">
        <v>1082</v>
      </c>
      <c r="D996">
        <v>32</v>
      </c>
      <c r="E996" t="s">
        <v>1133</v>
      </c>
      <c r="F996" t="s">
        <v>498</v>
      </c>
      <c r="G996" s="1" t="s">
        <v>1134</v>
      </c>
      <c r="H996" t="s">
        <v>29</v>
      </c>
      <c r="I996" t="s">
        <v>1134</v>
      </c>
      <c r="J996" t="s">
        <v>29</v>
      </c>
      <c r="K996">
        <v>1.93</v>
      </c>
      <c r="L996">
        <v>1.93</v>
      </c>
      <c r="M996" t="s">
        <v>26</v>
      </c>
      <c r="N996" t="s">
        <v>219</v>
      </c>
      <c r="O996" t="s">
        <v>29</v>
      </c>
      <c r="P996" t="s">
        <v>29</v>
      </c>
      <c r="Q996" t="s">
        <v>29</v>
      </c>
      <c r="R996" t="s">
        <v>29</v>
      </c>
      <c r="S996" t="s">
        <v>29</v>
      </c>
      <c r="T996" t="s">
        <v>29</v>
      </c>
      <c r="U996" t="s">
        <v>29</v>
      </c>
      <c r="V996" t="s">
        <v>1119</v>
      </c>
      <c r="W996" t="s">
        <v>1087</v>
      </c>
    </row>
    <row r="997" spans="1:23">
      <c r="A997">
        <v>996</v>
      </c>
      <c r="B997" t="s">
        <v>1082</v>
      </c>
      <c r="C997" t="s">
        <v>1082</v>
      </c>
      <c r="D997">
        <v>32</v>
      </c>
      <c r="E997" t="s">
        <v>1135</v>
      </c>
      <c r="F997" t="s">
        <v>289</v>
      </c>
      <c r="G997" s="1" t="s">
        <v>741</v>
      </c>
      <c r="H997" t="s">
        <v>1136</v>
      </c>
      <c r="I997" t="s">
        <v>741</v>
      </c>
      <c r="J997" t="s">
        <v>8597</v>
      </c>
      <c r="K997">
        <v>1.52</v>
      </c>
      <c r="L997">
        <v>1.52</v>
      </c>
      <c r="M997" t="s">
        <v>26</v>
      </c>
      <c r="N997" t="s">
        <v>230</v>
      </c>
      <c r="O997" t="s">
        <v>764</v>
      </c>
      <c r="P997" t="s">
        <v>219</v>
      </c>
      <c r="Q997" t="s">
        <v>29</v>
      </c>
      <c r="R997" t="s">
        <v>29</v>
      </c>
      <c r="S997" t="s">
        <v>29</v>
      </c>
      <c r="T997" t="s">
        <v>29</v>
      </c>
      <c r="U997" t="s">
        <v>29</v>
      </c>
      <c r="V997" t="s">
        <v>1119</v>
      </c>
      <c r="W997" t="s">
        <v>1087</v>
      </c>
    </row>
    <row r="998" spans="1:23">
      <c r="A998">
        <v>997</v>
      </c>
      <c r="B998" t="s">
        <v>1082</v>
      </c>
      <c r="C998" t="s">
        <v>1082</v>
      </c>
      <c r="D998">
        <v>32</v>
      </c>
      <c r="E998" t="s">
        <v>1137</v>
      </c>
      <c r="F998" t="s">
        <v>251</v>
      </c>
      <c r="G998" s="1" t="s">
        <v>487</v>
      </c>
      <c r="H998" t="s">
        <v>29</v>
      </c>
      <c r="I998" t="s">
        <v>487</v>
      </c>
      <c r="J998" t="s">
        <v>29</v>
      </c>
      <c r="K998">
        <v>1.1100000000000001</v>
      </c>
      <c r="L998">
        <v>1.1100000000000001</v>
      </c>
      <c r="M998" t="s">
        <v>26</v>
      </c>
      <c r="N998" t="s">
        <v>219</v>
      </c>
      <c r="O998" t="s">
        <v>29</v>
      </c>
      <c r="P998" t="s">
        <v>29</v>
      </c>
      <c r="Q998" t="s">
        <v>29</v>
      </c>
      <c r="R998" t="s">
        <v>29</v>
      </c>
      <c r="S998" t="s">
        <v>29</v>
      </c>
      <c r="T998" t="s">
        <v>29</v>
      </c>
      <c r="U998" t="s">
        <v>29</v>
      </c>
      <c r="V998" t="s">
        <v>1119</v>
      </c>
      <c r="W998" t="s">
        <v>1087</v>
      </c>
    </row>
    <row r="999" spans="1:23">
      <c r="A999">
        <v>998</v>
      </c>
      <c r="B999" t="s">
        <v>1082</v>
      </c>
      <c r="C999" t="s">
        <v>1082</v>
      </c>
      <c r="D999">
        <v>32</v>
      </c>
      <c r="E999" t="s">
        <v>8941</v>
      </c>
      <c r="F999" t="s">
        <v>93</v>
      </c>
      <c r="G999" s="1" t="s">
        <v>29</v>
      </c>
      <c r="H999" t="s">
        <v>29</v>
      </c>
      <c r="I999" t="s">
        <v>29</v>
      </c>
      <c r="J999" t="s">
        <v>29</v>
      </c>
      <c r="K999">
        <v>13.66</v>
      </c>
      <c r="L999">
        <v>13.66</v>
      </c>
      <c r="M999" t="s">
        <v>26</v>
      </c>
      <c r="N999" t="s">
        <v>29</v>
      </c>
      <c r="O999" t="s">
        <v>29</v>
      </c>
      <c r="P999" t="s">
        <v>29</v>
      </c>
      <c r="Q999" t="s">
        <v>29</v>
      </c>
      <c r="R999" t="s">
        <v>29</v>
      </c>
      <c r="S999" t="s">
        <v>29</v>
      </c>
      <c r="T999" t="s">
        <v>29</v>
      </c>
      <c r="U999" t="s">
        <v>29</v>
      </c>
      <c r="V999" t="s">
        <v>1119</v>
      </c>
      <c r="W999" t="s">
        <v>1087</v>
      </c>
    </row>
    <row r="1000" spans="1:23">
      <c r="A1000">
        <v>999</v>
      </c>
      <c r="B1000" t="s">
        <v>1082</v>
      </c>
      <c r="C1000" t="s">
        <v>1082</v>
      </c>
      <c r="D1000">
        <v>33</v>
      </c>
      <c r="E1000" t="s">
        <v>1083</v>
      </c>
      <c r="F1000" t="s">
        <v>114</v>
      </c>
      <c r="G1000" s="1" t="s">
        <v>1084</v>
      </c>
      <c r="H1000" t="s">
        <v>1085</v>
      </c>
      <c r="I1000" t="s">
        <v>1084</v>
      </c>
      <c r="J1000" t="s">
        <v>1085</v>
      </c>
      <c r="K1000">
        <v>30.3</v>
      </c>
      <c r="L1000">
        <v>30.3</v>
      </c>
      <c r="M1000" t="s">
        <v>26</v>
      </c>
      <c r="N1000" t="s">
        <v>230</v>
      </c>
      <c r="O1000" t="s">
        <v>63</v>
      </c>
      <c r="P1000" t="s">
        <v>764</v>
      </c>
      <c r="Q1000" t="s">
        <v>219</v>
      </c>
      <c r="R1000" t="s">
        <v>29</v>
      </c>
      <c r="S1000" t="s">
        <v>29</v>
      </c>
      <c r="T1000" t="s">
        <v>29</v>
      </c>
      <c r="U1000" t="s">
        <v>29</v>
      </c>
      <c r="V1000" t="s">
        <v>1138</v>
      </c>
      <c r="W1000" t="s">
        <v>1087</v>
      </c>
    </row>
    <row r="1001" spans="1:23">
      <c r="A1001">
        <v>1000</v>
      </c>
      <c r="B1001" t="s">
        <v>1082</v>
      </c>
      <c r="C1001" t="s">
        <v>1082</v>
      </c>
      <c r="D1001">
        <v>33</v>
      </c>
      <c r="E1001" t="s">
        <v>1094</v>
      </c>
      <c r="F1001" t="s">
        <v>103</v>
      </c>
      <c r="G1001" s="1" t="s">
        <v>1095</v>
      </c>
      <c r="H1001" t="s">
        <v>1096</v>
      </c>
      <c r="I1001" t="s">
        <v>1095</v>
      </c>
      <c r="J1001" t="s">
        <v>1096</v>
      </c>
      <c r="K1001">
        <v>7.16</v>
      </c>
      <c r="L1001">
        <v>7.16</v>
      </c>
      <c r="M1001" t="s">
        <v>26</v>
      </c>
      <c r="N1001" t="s">
        <v>219</v>
      </c>
      <c r="O1001" t="s">
        <v>29</v>
      </c>
      <c r="P1001" t="s">
        <v>29</v>
      </c>
      <c r="Q1001" t="s">
        <v>29</v>
      </c>
      <c r="R1001" t="s">
        <v>29</v>
      </c>
      <c r="S1001" t="s">
        <v>29</v>
      </c>
      <c r="T1001" t="s">
        <v>29</v>
      </c>
      <c r="U1001" t="s">
        <v>29</v>
      </c>
      <c r="V1001" t="s">
        <v>1138</v>
      </c>
      <c r="W1001" t="s">
        <v>1087</v>
      </c>
    </row>
    <row r="1002" spans="1:23">
      <c r="A1002">
        <v>1001</v>
      </c>
      <c r="B1002" t="s">
        <v>1082</v>
      </c>
      <c r="C1002" t="s">
        <v>1082</v>
      </c>
      <c r="D1002">
        <v>33</v>
      </c>
      <c r="E1002" t="s">
        <v>1127</v>
      </c>
      <c r="F1002" t="s">
        <v>289</v>
      </c>
      <c r="G1002" s="1" t="s">
        <v>741</v>
      </c>
      <c r="H1002" t="s">
        <v>29</v>
      </c>
      <c r="I1002" t="s">
        <v>741</v>
      </c>
      <c r="J1002" t="s">
        <v>29</v>
      </c>
      <c r="K1002">
        <v>6.85</v>
      </c>
      <c r="L1002">
        <v>6.85</v>
      </c>
      <c r="M1002" t="s">
        <v>26</v>
      </c>
      <c r="N1002" t="s">
        <v>230</v>
      </c>
      <c r="O1002" t="s">
        <v>764</v>
      </c>
      <c r="P1002" t="s">
        <v>219</v>
      </c>
      <c r="Q1002" t="s">
        <v>29</v>
      </c>
      <c r="R1002" t="s">
        <v>29</v>
      </c>
      <c r="S1002" t="s">
        <v>29</v>
      </c>
      <c r="T1002" t="s">
        <v>29</v>
      </c>
      <c r="U1002" t="s">
        <v>29</v>
      </c>
      <c r="V1002" t="s">
        <v>1138</v>
      </c>
      <c r="W1002" t="s">
        <v>1087</v>
      </c>
    </row>
    <row r="1003" spans="1:23">
      <c r="A1003">
        <v>1002</v>
      </c>
      <c r="B1003" t="s">
        <v>1082</v>
      </c>
      <c r="C1003" t="s">
        <v>1082</v>
      </c>
      <c r="D1003">
        <v>33</v>
      </c>
      <c r="E1003" t="s">
        <v>1120</v>
      </c>
      <c r="F1003" t="s">
        <v>611</v>
      </c>
      <c r="G1003" s="1" t="s">
        <v>1121</v>
      </c>
      <c r="H1003" t="s">
        <v>29</v>
      </c>
      <c r="I1003" t="s">
        <v>1121</v>
      </c>
      <c r="J1003" t="s">
        <v>29</v>
      </c>
      <c r="K1003">
        <v>6.21</v>
      </c>
      <c r="L1003">
        <v>6.21</v>
      </c>
      <c r="M1003" t="s">
        <v>26</v>
      </c>
      <c r="N1003" t="s">
        <v>219</v>
      </c>
      <c r="O1003" t="s">
        <v>29</v>
      </c>
      <c r="P1003" t="s">
        <v>29</v>
      </c>
      <c r="Q1003" t="s">
        <v>29</v>
      </c>
      <c r="R1003" t="s">
        <v>29</v>
      </c>
      <c r="S1003" t="s">
        <v>29</v>
      </c>
      <c r="T1003" t="s">
        <v>29</v>
      </c>
      <c r="U1003" t="s">
        <v>29</v>
      </c>
      <c r="V1003" t="s">
        <v>1138</v>
      </c>
      <c r="W1003" t="s">
        <v>1087</v>
      </c>
    </row>
    <row r="1004" spans="1:23">
      <c r="A1004">
        <v>1003</v>
      </c>
      <c r="B1004" t="s">
        <v>1082</v>
      </c>
      <c r="C1004" t="s">
        <v>1082</v>
      </c>
      <c r="D1004">
        <v>33</v>
      </c>
      <c r="E1004" t="s">
        <v>1104</v>
      </c>
      <c r="F1004" t="s">
        <v>72</v>
      </c>
      <c r="G1004" s="1" t="s">
        <v>356</v>
      </c>
      <c r="H1004" t="s">
        <v>1105</v>
      </c>
      <c r="I1004" t="s">
        <v>356</v>
      </c>
      <c r="J1004" t="s">
        <v>1105</v>
      </c>
      <c r="K1004">
        <v>3.97</v>
      </c>
      <c r="L1004">
        <v>3.97</v>
      </c>
      <c r="M1004" t="s">
        <v>26</v>
      </c>
      <c r="N1004" t="s">
        <v>764</v>
      </c>
      <c r="O1004" t="s">
        <v>791</v>
      </c>
      <c r="P1004" t="s">
        <v>29</v>
      </c>
      <c r="Q1004" t="s">
        <v>29</v>
      </c>
      <c r="R1004" t="s">
        <v>29</v>
      </c>
      <c r="S1004" t="s">
        <v>29</v>
      </c>
      <c r="T1004" t="s">
        <v>29</v>
      </c>
      <c r="U1004" t="s">
        <v>29</v>
      </c>
      <c r="V1004" t="s">
        <v>1138</v>
      </c>
      <c r="W1004" t="s">
        <v>1087</v>
      </c>
    </row>
    <row r="1005" spans="1:23">
      <c r="A1005">
        <v>1004</v>
      </c>
      <c r="B1005" t="s">
        <v>1082</v>
      </c>
      <c r="C1005" t="s">
        <v>1082</v>
      </c>
      <c r="D1005">
        <v>33</v>
      </c>
      <c r="E1005" t="s">
        <v>1125</v>
      </c>
      <c r="F1005" t="s">
        <v>438</v>
      </c>
      <c r="G1005" s="1" t="s">
        <v>1041</v>
      </c>
      <c r="H1005" t="s">
        <v>1126</v>
      </c>
      <c r="I1005" t="s">
        <v>8503</v>
      </c>
      <c r="J1005" t="s">
        <v>1126</v>
      </c>
      <c r="K1005">
        <v>3.94</v>
      </c>
      <c r="L1005">
        <v>3.94</v>
      </c>
      <c r="M1005" t="s">
        <v>26</v>
      </c>
      <c r="N1005" t="s">
        <v>118</v>
      </c>
      <c r="O1005" t="s">
        <v>29</v>
      </c>
      <c r="P1005" t="s">
        <v>29</v>
      </c>
      <c r="Q1005" t="s">
        <v>29</v>
      </c>
      <c r="R1005" t="s">
        <v>29</v>
      </c>
      <c r="S1005" t="s">
        <v>29</v>
      </c>
      <c r="T1005" t="s">
        <v>29</v>
      </c>
      <c r="U1005" t="s">
        <v>29</v>
      </c>
      <c r="V1005" t="s">
        <v>1138</v>
      </c>
      <c r="W1005" t="s">
        <v>1087</v>
      </c>
    </row>
    <row r="1006" spans="1:23">
      <c r="A1006">
        <v>1005</v>
      </c>
      <c r="B1006" t="s">
        <v>1082</v>
      </c>
      <c r="C1006" t="s">
        <v>1082</v>
      </c>
      <c r="D1006">
        <v>33</v>
      </c>
      <c r="E1006" t="s">
        <v>1139</v>
      </c>
      <c r="F1006" t="s">
        <v>468</v>
      </c>
      <c r="G1006" s="1" t="s">
        <v>1140</v>
      </c>
      <c r="H1006" t="s">
        <v>29</v>
      </c>
      <c r="I1006" t="s">
        <v>1140</v>
      </c>
      <c r="J1006" t="s">
        <v>29</v>
      </c>
      <c r="K1006">
        <v>3.94</v>
      </c>
      <c r="L1006">
        <v>3.94</v>
      </c>
      <c r="M1006" t="s">
        <v>26</v>
      </c>
      <c r="N1006" t="s">
        <v>219</v>
      </c>
      <c r="O1006" t="s">
        <v>29</v>
      </c>
      <c r="P1006" t="s">
        <v>29</v>
      </c>
      <c r="Q1006" t="s">
        <v>29</v>
      </c>
      <c r="R1006" t="s">
        <v>29</v>
      </c>
      <c r="S1006" t="s">
        <v>29</v>
      </c>
      <c r="T1006" t="s">
        <v>29</v>
      </c>
      <c r="U1006" t="s">
        <v>29</v>
      </c>
      <c r="V1006" t="s">
        <v>1138</v>
      </c>
      <c r="W1006" t="s">
        <v>1087</v>
      </c>
    </row>
    <row r="1007" spans="1:23">
      <c r="A1007">
        <v>1006</v>
      </c>
      <c r="B1007" t="s">
        <v>1082</v>
      </c>
      <c r="C1007" t="s">
        <v>1082</v>
      </c>
      <c r="D1007">
        <v>33</v>
      </c>
      <c r="E1007" t="s">
        <v>1106</v>
      </c>
      <c r="F1007" t="s">
        <v>176</v>
      </c>
      <c r="G1007" s="1" t="s">
        <v>1107</v>
      </c>
      <c r="H1007" t="s">
        <v>1108</v>
      </c>
      <c r="I1007" t="s">
        <v>1107</v>
      </c>
      <c r="J1007" t="s">
        <v>1108</v>
      </c>
      <c r="K1007">
        <v>2.99</v>
      </c>
      <c r="L1007">
        <v>2.99</v>
      </c>
      <c r="M1007" t="s">
        <v>26</v>
      </c>
      <c r="N1007" t="s">
        <v>764</v>
      </c>
      <c r="O1007" t="s">
        <v>323</v>
      </c>
      <c r="P1007" t="s">
        <v>219</v>
      </c>
      <c r="Q1007" t="s">
        <v>29</v>
      </c>
      <c r="R1007" t="s">
        <v>29</v>
      </c>
      <c r="S1007" t="s">
        <v>29</v>
      </c>
      <c r="T1007" t="s">
        <v>29</v>
      </c>
      <c r="U1007" t="s">
        <v>29</v>
      </c>
      <c r="V1007" t="s">
        <v>1138</v>
      </c>
      <c r="W1007" t="s">
        <v>1087</v>
      </c>
    </row>
    <row r="1008" spans="1:23">
      <c r="A1008">
        <v>1007</v>
      </c>
      <c r="B1008" t="s">
        <v>1082</v>
      </c>
      <c r="C1008" t="s">
        <v>1082</v>
      </c>
      <c r="D1008">
        <v>33</v>
      </c>
      <c r="E1008" t="s">
        <v>1133</v>
      </c>
      <c r="F1008" t="s">
        <v>498</v>
      </c>
      <c r="G1008" s="1" t="s">
        <v>1134</v>
      </c>
      <c r="H1008" t="s">
        <v>29</v>
      </c>
      <c r="I1008" t="s">
        <v>1134</v>
      </c>
      <c r="J1008" t="s">
        <v>29</v>
      </c>
      <c r="K1008">
        <v>2.75</v>
      </c>
      <c r="L1008">
        <v>2.75</v>
      </c>
      <c r="M1008" t="s">
        <v>26</v>
      </c>
      <c r="N1008" t="s">
        <v>219</v>
      </c>
      <c r="O1008" t="s">
        <v>29</v>
      </c>
      <c r="P1008" t="s">
        <v>29</v>
      </c>
      <c r="Q1008" t="s">
        <v>29</v>
      </c>
      <c r="R1008" t="s">
        <v>29</v>
      </c>
      <c r="S1008" t="s">
        <v>29</v>
      </c>
      <c r="T1008" t="s">
        <v>29</v>
      </c>
      <c r="U1008" t="s">
        <v>29</v>
      </c>
      <c r="V1008" t="s">
        <v>1138</v>
      </c>
      <c r="W1008" t="s">
        <v>1087</v>
      </c>
    </row>
    <row r="1009" spans="1:23">
      <c r="A1009">
        <v>1008</v>
      </c>
      <c r="B1009" t="s">
        <v>1082</v>
      </c>
      <c r="C1009" t="s">
        <v>1082</v>
      </c>
      <c r="D1009">
        <v>33</v>
      </c>
      <c r="E1009" t="s">
        <v>1141</v>
      </c>
      <c r="F1009" t="s">
        <v>114</v>
      </c>
      <c r="G1009" s="1" t="s">
        <v>1084</v>
      </c>
      <c r="H1009" t="s">
        <v>29</v>
      </c>
      <c r="I1009" t="s">
        <v>1084</v>
      </c>
      <c r="J1009" t="s">
        <v>29</v>
      </c>
      <c r="K1009">
        <v>2.48</v>
      </c>
      <c r="L1009">
        <v>2.48</v>
      </c>
      <c r="M1009" t="s">
        <v>26</v>
      </c>
      <c r="N1009" t="s">
        <v>118</v>
      </c>
      <c r="O1009" t="s">
        <v>219</v>
      </c>
      <c r="P1009" t="s">
        <v>29</v>
      </c>
      <c r="Q1009" t="s">
        <v>29</v>
      </c>
      <c r="R1009" t="s">
        <v>29</v>
      </c>
      <c r="S1009" t="s">
        <v>29</v>
      </c>
      <c r="T1009" t="s">
        <v>29</v>
      </c>
      <c r="U1009" t="s">
        <v>29</v>
      </c>
      <c r="V1009" t="s">
        <v>1138</v>
      </c>
      <c r="W1009" t="s">
        <v>1087</v>
      </c>
    </row>
    <row r="1010" spans="1:23">
      <c r="A1010">
        <v>1009</v>
      </c>
      <c r="B1010" t="s">
        <v>1082</v>
      </c>
      <c r="C1010" t="s">
        <v>1082</v>
      </c>
      <c r="D1010">
        <v>33</v>
      </c>
      <c r="E1010" t="s">
        <v>8941</v>
      </c>
      <c r="F1010" t="s">
        <v>93</v>
      </c>
      <c r="G1010" s="1" t="s">
        <v>29</v>
      </c>
      <c r="H1010" t="s">
        <v>29</v>
      </c>
      <c r="I1010" t="s">
        <v>29</v>
      </c>
      <c r="J1010" t="s">
        <v>29</v>
      </c>
      <c r="K1010">
        <v>29.41</v>
      </c>
      <c r="L1010">
        <v>29.41</v>
      </c>
      <c r="M1010" t="s">
        <v>26</v>
      </c>
      <c r="N1010" t="s">
        <v>29</v>
      </c>
      <c r="O1010" t="s">
        <v>29</v>
      </c>
      <c r="P1010" t="s">
        <v>29</v>
      </c>
      <c r="Q1010" t="s">
        <v>29</v>
      </c>
      <c r="R1010" t="s">
        <v>29</v>
      </c>
      <c r="S1010" t="s">
        <v>29</v>
      </c>
      <c r="T1010" t="s">
        <v>29</v>
      </c>
      <c r="U1010" t="s">
        <v>29</v>
      </c>
      <c r="V1010" t="s">
        <v>1138</v>
      </c>
      <c r="W1010" t="s">
        <v>1087</v>
      </c>
    </row>
    <row r="1011" spans="1:23">
      <c r="A1011">
        <v>1010</v>
      </c>
      <c r="B1011" t="s">
        <v>1142</v>
      </c>
      <c r="C1011" t="s">
        <v>1143</v>
      </c>
      <c r="D1011">
        <v>34</v>
      </c>
      <c r="E1011" t="s">
        <v>1144</v>
      </c>
      <c r="F1011" t="s">
        <v>505</v>
      </c>
      <c r="G1011" s="1" t="s">
        <v>1145</v>
      </c>
      <c r="H1011" t="s">
        <v>1146</v>
      </c>
      <c r="I1011" t="s">
        <v>1145</v>
      </c>
      <c r="J1011" t="s">
        <v>4349</v>
      </c>
      <c r="K1011">
        <v>8.1999999999999993</v>
      </c>
      <c r="L1011">
        <v>8.1999999999999993</v>
      </c>
      <c r="M1011" t="s">
        <v>26</v>
      </c>
      <c r="N1011" t="s">
        <v>328</v>
      </c>
      <c r="O1011" t="s">
        <v>29</v>
      </c>
      <c r="P1011" t="s">
        <v>29</v>
      </c>
      <c r="Q1011" t="s">
        <v>29</v>
      </c>
      <c r="R1011" t="s">
        <v>29</v>
      </c>
      <c r="S1011" t="s">
        <v>29</v>
      </c>
      <c r="T1011" t="s">
        <v>29</v>
      </c>
      <c r="U1011" t="s">
        <v>29</v>
      </c>
      <c r="V1011" t="s">
        <v>1147</v>
      </c>
      <c r="W1011" t="s">
        <v>1148</v>
      </c>
    </row>
    <row r="1012" spans="1:23">
      <c r="A1012">
        <v>1011</v>
      </c>
      <c r="B1012" t="s">
        <v>1142</v>
      </c>
      <c r="C1012" t="s">
        <v>1143</v>
      </c>
      <c r="D1012">
        <v>34</v>
      </c>
      <c r="E1012" t="s">
        <v>1144</v>
      </c>
      <c r="F1012" t="s">
        <v>505</v>
      </c>
      <c r="G1012" s="1" t="s">
        <v>1145</v>
      </c>
      <c r="H1012" t="s">
        <v>1146</v>
      </c>
      <c r="I1012" t="s">
        <v>1145</v>
      </c>
      <c r="J1012" t="s">
        <v>4349</v>
      </c>
      <c r="K1012">
        <v>1.6</v>
      </c>
      <c r="L1012">
        <v>1.6</v>
      </c>
      <c r="M1012" t="s">
        <v>26</v>
      </c>
      <c r="N1012" t="s">
        <v>323</v>
      </c>
      <c r="O1012" t="s">
        <v>29</v>
      </c>
      <c r="P1012" t="s">
        <v>29</v>
      </c>
      <c r="Q1012" t="s">
        <v>29</v>
      </c>
      <c r="R1012" t="s">
        <v>29</v>
      </c>
      <c r="S1012" t="s">
        <v>29</v>
      </c>
      <c r="T1012" t="s">
        <v>29</v>
      </c>
      <c r="U1012" t="s">
        <v>29</v>
      </c>
      <c r="V1012" t="s">
        <v>1147</v>
      </c>
      <c r="W1012" t="s">
        <v>1148</v>
      </c>
    </row>
    <row r="1013" spans="1:23">
      <c r="A1013">
        <v>1012</v>
      </c>
      <c r="B1013" t="s">
        <v>1142</v>
      </c>
      <c r="C1013" t="s">
        <v>1143</v>
      </c>
      <c r="D1013">
        <v>34</v>
      </c>
      <c r="E1013" t="s">
        <v>1144</v>
      </c>
      <c r="F1013" t="s">
        <v>505</v>
      </c>
      <c r="G1013" s="1" t="s">
        <v>1145</v>
      </c>
      <c r="H1013" t="s">
        <v>1146</v>
      </c>
      <c r="I1013" t="s">
        <v>1145</v>
      </c>
      <c r="J1013" t="s">
        <v>4349</v>
      </c>
      <c r="K1013">
        <v>0.3</v>
      </c>
      <c r="L1013">
        <v>0.3</v>
      </c>
      <c r="M1013" t="s">
        <v>26</v>
      </c>
      <c r="N1013" t="s">
        <v>29</v>
      </c>
      <c r="O1013" t="s">
        <v>29</v>
      </c>
      <c r="P1013" t="s">
        <v>29</v>
      </c>
      <c r="Q1013" t="s">
        <v>29</v>
      </c>
      <c r="R1013" t="s">
        <v>29</v>
      </c>
      <c r="S1013" t="s">
        <v>29</v>
      </c>
      <c r="T1013" t="s">
        <v>29</v>
      </c>
      <c r="U1013" t="s">
        <v>29</v>
      </c>
      <c r="V1013" t="s">
        <v>1147</v>
      </c>
      <c r="W1013" t="s">
        <v>1148</v>
      </c>
    </row>
    <row r="1014" spans="1:23">
      <c r="A1014">
        <v>1013</v>
      </c>
      <c r="B1014" t="s">
        <v>1142</v>
      </c>
      <c r="C1014" t="s">
        <v>1143</v>
      </c>
      <c r="D1014">
        <v>34</v>
      </c>
      <c r="E1014" t="s">
        <v>1149</v>
      </c>
      <c r="F1014" t="s">
        <v>185</v>
      </c>
      <c r="G1014" s="1" t="s">
        <v>186</v>
      </c>
      <c r="H1014" t="s">
        <v>1150</v>
      </c>
      <c r="I1014" t="s">
        <v>186</v>
      </c>
      <c r="J1014" t="s">
        <v>1150</v>
      </c>
      <c r="K1014">
        <v>3.4</v>
      </c>
      <c r="L1014">
        <v>3.4</v>
      </c>
      <c r="M1014" t="s">
        <v>26</v>
      </c>
      <c r="N1014" t="s">
        <v>328</v>
      </c>
      <c r="O1014" t="s">
        <v>29</v>
      </c>
      <c r="P1014" t="s">
        <v>29</v>
      </c>
      <c r="Q1014" t="s">
        <v>29</v>
      </c>
      <c r="R1014" t="s">
        <v>29</v>
      </c>
      <c r="S1014" t="s">
        <v>29</v>
      </c>
      <c r="T1014" t="s">
        <v>29</v>
      </c>
      <c r="U1014" t="s">
        <v>29</v>
      </c>
      <c r="V1014" t="s">
        <v>1147</v>
      </c>
      <c r="W1014" t="s">
        <v>1148</v>
      </c>
    </row>
    <row r="1015" spans="1:23">
      <c r="A1015">
        <v>1014</v>
      </c>
      <c r="B1015" t="s">
        <v>1142</v>
      </c>
      <c r="C1015" t="s">
        <v>1143</v>
      </c>
      <c r="D1015">
        <v>34</v>
      </c>
      <c r="E1015" t="s">
        <v>1149</v>
      </c>
      <c r="F1015" t="s">
        <v>185</v>
      </c>
      <c r="G1015" s="1" t="s">
        <v>186</v>
      </c>
      <c r="H1015" t="s">
        <v>1150</v>
      </c>
      <c r="I1015" t="s">
        <v>186</v>
      </c>
      <c r="J1015" t="s">
        <v>1150</v>
      </c>
      <c r="K1015">
        <v>2.1</v>
      </c>
      <c r="L1015">
        <v>2.1</v>
      </c>
      <c r="M1015" t="s">
        <v>26</v>
      </c>
      <c r="N1015" t="s">
        <v>323</v>
      </c>
      <c r="O1015" t="s">
        <v>29</v>
      </c>
      <c r="P1015" t="s">
        <v>29</v>
      </c>
      <c r="Q1015" t="s">
        <v>29</v>
      </c>
      <c r="R1015" t="s">
        <v>29</v>
      </c>
      <c r="S1015" t="s">
        <v>29</v>
      </c>
      <c r="T1015" t="s">
        <v>29</v>
      </c>
      <c r="U1015" t="s">
        <v>29</v>
      </c>
      <c r="V1015" t="s">
        <v>1147</v>
      </c>
      <c r="W1015" t="s">
        <v>1148</v>
      </c>
    </row>
    <row r="1016" spans="1:23">
      <c r="A1016">
        <v>1015</v>
      </c>
      <c r="B1016" t="s">
        <v>1142</v>
      </c>
      <c r="C1016" t="s">
        <v>1143</v>
      </c>
      <c r="D1016">
        <v>34</v>
      </c>
      <c r="E1016" t="s">
        <v>1149</v>
      </c>
      <c r="F1016" t="s">
        <v>185</v>
      </c>
      <c r="G1016" s="1" t="s">
        <v>186</v>
      </c>
      <c r="H1016" t="s">
        <v>1150</v>
      </c>
      <c r="I1016" t="s">
        <v>186</v>
      </c>
      <c r="J1016" t="s">
        <v>1150</v>
      </c>
      <c r="K1016">
        <v>1.7</v>
      </c>
      <c r="L1016">
        <v>1.7</v>
      </c>
      <c r="M1016" t="s">
        <v>26</v>
      </c>
      <c r="N1016" t="s">
        <v>219</v>
      </c>
      <c r="O1016" t="s">
        <v>29</v>
      </c>
      <c r="P1016" t="s">
        <v>29</v>
      </c>
      <c r="Q1016" t="s">
        <v>29</v>
      </c>
      <c r="R1016" t="s">
        <v>29</v>
      </c>
      <c r="S1016" t="s">
        <v>29</v>
      </c>
      <c r="T1016" t="s">
        <v>29</v>
      </c>
      <c r="U1016" t="s">
        <v>29</v>
      </c>
      <c r="V1016" t="s">
        <v>1147</v>
      </c>
      <c r="W1016" t="s">
        <v>1148</v>
      </c>
    </row>
    <row r="1017" spans="1:23">
      <c r="A1017">
        <v>1016</v>
      </c>
      <c r="B1017" t="s">
        <v>1142</v>
      </c>
      <c r="C1017" t="s">
        <v>1143</v>
      </c>
      <c r="D1017">
        <v>34</v>
      </c>
      <c r="E1017" t="s">
        <v>1149</v>
      </c>
      <c r="F1017" t="s">
        <v>185</v>
      </c>
      <c r="G1017" s="1" t="s">
        <v>186</v>
      </c>
      <c r="H1017" t="s">
        <v>1150</v>
      </c>
      <c r="I1017" t="s">
        <v>186</v>
      </c>
      <c r="J1017" t="s">
        <v>1150</v>
      </c>
      <c r="K1017">
        <v>0.3</v>
      </c>
      <c r="L1017">
        <v>0.3</v>
      </c>
      <c r="M1017" t="s">
        <v>26</v>
      </c>
      <c r="N1017" t="s">
        <v>29</v>
      </c>
      <c r="O1017" t="s">
        <v>29</v>
      </c>
      <c r="P1017" t="s">
        <v>29</v>
      </c>
      <c r="Q1017" t="s">
        <v>29</v>
      </c>
      <c r="R1017" t="s">
        <v>29</v>
      </c>
      <c r="S1017" t="s">
        <v>29</v>
      </c>
      <c r="T1017" t="s">
        <v>29</v>
      </c>
      <c r="U1017" t="s">
        <v>29</v>
      </c>
      <c r="V1017" t="s">
        <v>1147</v>
      </c>
      <c r="W1017" t="s">
        <v>1148</v>
      </c>
    </row>
    <row r="1018" spans="1:23">
      <c r="A1018">
        <v>1017</v>
      </c>
      <c r="B1018" t="s">
        <v>1142</v>
      </c>
      <c r="C1018" t="s">
        <v>1143</v>
      </c>
      <c r="D1018">
        <v>34</v>
      </c>
      <c r="E1018" t="s">
        <v>1151</v>
      </c>
      <c r="F1018" t="s">
        <v>154</v>
      </c>
      <c r="G1018" s="1" t="s">
        <v>1152</v>
      </c>
      <c r="H1018" t="s">
        <v>1153</v>
      </c>
      <c r="I1018" t="s">
        <v>1152</v>
      </c>
      <c r="J1018" t="s">
        <v>1153</v>
      </c>
      <c r="K1018">
        <v>7.2</v>
      </c>
      <c r="L1018">
        <v>7.2</v>
      </c>
      <c r="M1018" t="s">
        <v>26</v>
      </c>
      <c r="N1018" t="s">
        <v>219</v>
      </c>
      <c r="O1018" t="s">
        <v>29</v>
      </c>
      <c r="P1018" t="s">
        <v>29</v>
      </c>
      <c r="Q1018" t="s">
        <v>29</v>
      </c>
      <c r="R1018" t="s">
        <v>29</v>
      </c>
      <c r="S1018" t="s">
        <v>29</v>
      </c>
      <c r="T1018" t="s">
        <v>29</v>
      </c>
      <c r="U1018" t="s">
        <v>29</v>
      </c>
      <c r="V1018" t="s">
        <v>1147</v>
      </c>
      <c r="W1018" t="s">
        <v>1148</v>
      </c>
    </row>
    <row r="1019" spans="1:23">
      <c r="A1019">
        <v>1018</v>
      </c>
      <c r="B1019" t="s">
        <v>1142</v>
      </c>
      <c r="C1019" t="s">
        <v>1143</v>
      </c>
      <c r="D1019">
        <v>34</v>
      </c>
      <c r="E1019" t="s">
        <v>1151</v>
      </c>
      <c r="F1019" t="s">
        <v>154</v>
      </c>
      <c r="G1019" s="1" t="s">
        <v>1152</v>
      </c>
      <c r="H1019" t="s">
        <v>1153</v>
      </c>
      <c r="I1019" t="s">
        <v>1152</v>
      </c>
      <c r="J1019" t="s">
        <v>1153</v>
      </c>
      <c r="K1019">
        <v>0.2</v>
      </c>
      <c r="L1019">
        <v>0.2</v>
      </c>
      <c r="M1019" t="s">
        <v>26</v>
      </c>
      <c r="N1019" t="s">
        <v>29</v>
      </c>
      <c r="O1019" t="s">
        <v>29</v>
      </c>
      <c r="P1019" t="s">
        <v>29</v>
      </c>
      <c r="Q1019" t="s">
        <v>29</v>
      </c>
      <c r="R1019" t="s">
        <v>29</v>
      </c>
      <c r="S1019" t="s">
        <v>29</v>
      </c>
      <c r="T1019" t="s">
        <v>29</v>
      </c>
      <c r="U1019" t="s">
        <v>29</v>
      </c>
      <c r="V1019" t="s">
        <v>1147</v>
      </c>
      <c r="W1019" t="s">
        <v>1148</v>
      </c>
    </row>
    <row r="1020" spans="1:23">
      <c r="A1020">
        <v>1019</v>
      </c>
      <c r="B1020" t="s">
        <v>1142</v>
      </c>
      <c r="C1020" t="s">
        <v>1143</v>
      </c>
      <c r="D1020">
        <v>34</v>
      </c>
      <c r="E1020" t="s">
        <v>1154</v>
      </c>
      <c r="F1020" t="s">
        <v>185</v>
      </c>
      <c r="G1020" s="1" t="s">
        <v>186</v>
      </c>
      <c r="H1020" t="s">
        <v>1155</v>
      </c>
      <c r="I1020" t="s">
        <v>186</v>
      </c>
      <c r="J1020" t="s">
        <v>1155</v>
      </c>
      <c r="K1020">
        <v>6.7</v>
      </c>
      <c r="L1020">
        <v>6.7</v>
      </c>
      <c r="M1020" t="s">
        <v>26</v>
      </c>
      <c r="N1020" t="s">
        <v>219</v>
      </c>
      <c r="O1020" t="s">
        <v>29</v>
      </c>
      <c r="P1020" t="s">
        <v>29</v>
      </c>
      <c r="Q1020" t="s">
        <v>29</v>
      </c>
      <c r="R1020" t="s">
        <v>29</v>
      </c>
      <c r="S1020" t="s">
        <v>29</v>
      </c>
      <c r="T1020" t="s">
        <v>29</v>
      </c>
      <c r="U1020" t="s">
        <v>29</v>
      </c>
      <c r="V1020" t="s">
        <v>1147</v>
      </c>
      <c r="W1020" t="s">
        <v>1148</v>
      </c>
    </row>
    <row r="1021" spans="1:23">
      <c r="A1021">
        <v>1020</v>
      </c>
      <c r="B1021" t="s">
        <v>1142</v>
      </c>
      <c r="C1021" t="s">
        <v>1143</v>
      </c>
      <c r="D1021">
        <v>34</v>
      </c>
      <c r="E1021" t="s">
        <v>1154</v>
      </c>
      <c r="F1021" t="s">
        <v>185</v>
      </c>
      <c r="G1021" s="1" t="s">
        <v>186</v>
      </c>
      <c r="H1021" t="s">
        <v>1155</v>
      </c>
      <c r="I1021" t="s">
        <v>186</v>
      </c>
      <c r="J1021" t="s">
        <v>1155</v>
      </c>
      <c r="K1021">
        <v>0.1</v>
      </c>
      <c r="L1021">
        <v>0.1</v>
      </c>
      <c r="M1021" t="s">
        <v>26</v>
      </c>
      <c r="N1021" t="s">
        <v>29</v>
      </c>
      <c r="O1021" t="s">
        <v>29</v>
      </c>
      <c r="P1021" t="s">
        <v>29</v>
      </c>
      <c r="Q1021" t="s">
        <v>29</v>
      </c>
      <c r="R1021" t="s">
        <v>29</v>
      </c>
      <c r="S1021" t="s">
        <v>29</v>
      </c>
      <c r="T1021" t="s">
        <v>29</v>
      </c>
      <c r="U1021" t="s">
        <v>29</v>
      </c>
      <c r="V1021" t="s">
        <v>1147</v>
      </c>
      <c r="W1021" t="s">
        <v>1148</v>
      </c>
    </row>
    <row r="1022" spans="1:23">
      <c r="A1022">
        <v>1021</v>
      </c>
      <c r="B1022" t="s">
        <v>1142</v>
      </c>
      <c r="C1022" t="s">
        <v>1143</v>
      </c>
      <c r="D1022">
        <v>34</v>
      </c>
      <c r="E1022" t="s">
        <v>1156</v>
      </c>
      <c r="F1022" t="s">
        <v>23</v>
      </c>
      <c r="G1022" s="1" t="s">
        <v>316</v>
      </c>
      <c r="H1022" t="s">
        <v>287</v>
      </c>
      <c r="I1022" t="s">
        <v>316</v>
      </c>
      <c r="J1022" t="s">
        <v>287</v>
      </c>
      <c r="K1022">
        <v>6.5</v>
      </c>
      <c r="L1022">
        <v>6.5</v>
      </c>
      <c r="M1022" t="s">
        <v>26</v>
      </c>
      <c r="N1022" t="s">
        <v>219</v>
      </c>
      <c r="O1022" t="s">
        <v>29</v>
      </c>
      <c r="P1022" t="s">
        <v>29</v>
      </c>
      <c r="Q1022" t="s">
        <v>29</v>
      </c>
      <c r="R1022" t="s">
        <v>29</v>
      </c>
      <c r="S1022" t="s">
        <v>29</v>
      </c>
      <c r="T1022" t="s">
        <v>29</v>
      </c>
      <c r="U1022" t="s">
        <v>29</v>
      </c>
      <c r="V1022" t="s">
        <v>1147</v>
      </c>
      <c r="W1022" t="s">
        <v>1148</v>
      </c>
    </row>
    <row r="1023" spans="1:23">
      <c r="A1023">
        <v>1022</v>
      </c>
      <c r="B1023" t="s">
        <v>1142</v>
      </c>
      <c r="C1023" t="s">
        <v>1143</v>
      </c>
      <c r="D1023">
        <v>34</v>
      </c>
      <c r="E1023" t="s">
        <v>1156</v>
      </c>
      <c r="F1023" t="s">
        <v>23</v>
      </c>
      <c r="G1023" s="1" t="s">
        <v>316</v>
      </c>
      <c r="H1023" t="s">
        <v>287</v>
      </c>
      <c r="I1023" t="s">
        <v>316</v>
      </c>
      <c r="J1023" t="s">
        <v>287</v>
      </c>
      <c r="K1023">
        <v>0.2</v>
      </c>
      <c r="L1023">
        <v>0.2</v>
      </c>
      <c r="M1023" t="s">
        <v>26</v>
      </c>
      <c r="N1023" t="s">
        <v>29</v>
      </c>
      <c r="O1023" t="s">
        <v>29</v>
      </c>
      <c r="P1023" t="s">
        <v>29</v>
      </c>
      <c r="Q1023" t="s">
        <v>29</v>
      </c>
      <c r="R1023" t="s">
        <v>29</v>
      </c>
      <c r="S1023" t="s">
        <v>29</v>
      </c>
      <c r="T1023" t="s">
        <v>29</v>
      </c>
      <c r="U1023" t="s">
        <v>29</v>
      </c>
      <c r="V1023" t="s">
        <v>1147</v>
      </c>
      <c r="W1023" t="s">
        <v>1148</v>
      </c>
    </row>
    <row r="1024" spans="1:23">
      <c r="A1024">
        <v>1023</v>
      </c>
      <c r="B1024" t="s">
        <v>1142</v>
      </c>
      <c r="C1024" t="s">
        <v>1143</v>
      </c>
      <c r="D1024">
        <v>34</v>
      </c>
      <c r="E1024" t="s">
        <v>1157</v>
      </c>
      <c r="F1024" t="s">
        <v>168</v>
      </c>
      <c r="G1024" s="1" t="s">
        <v>301</v>
      </c>
      <c r="H1024" t="s">
        <v>1158</v>
      </c>
      <c r="I1024" t="s">
        <v>301</v>
      </c>
      <c r="J1024" t="s">
        <v>1158</v>
      </c>
      <c r="K1024">
        <v>4.5999999999999996</v>
      </c>
      <c r="L1024">
        <v>4.5999999999999996</v>
      </c>
      <c r="M1024" t="s">
        <v>26</v>
      </c>
      <c r="N1024" t="s">
        <v>328</v>
      </c>
      <c r="O1024" t="s">
        <v>29</v>
      </c>
      <c r="P1024" t="s">
        <v>29</v>
      </c>
      <c r="Q1024" t="s">
        <v>29</v>
      </c>
      <c r="R1024" t="s">
        <v>29</v>
      </c>
      <c r="S1024" t="s">
        <v>29</v>
      </c>
      <c r="T1024" t="s">
        <v>29</v>
      </c>
      <c r="U1024" t="s">
        <v>29</v>
      </c>
      <c r="V1024" t="s">
        <v>1147</v>
      </c>
      <c r="W1024" t="s">
        <v>1148</v>
      </c>
    </row>
    <row r="1025" spans="1:23">
      <c r="A1025">
        <v>1024</v>
      </c>
      <c r="B1025" t="s">
        <v>1142</v>
      </c>
      <c r="C1025" t="s">
        <v>1143</v>
      </c>
      <c r="D1025">
        <v>34</v>
      </c>
      <c r="E1025" t="s">
        <v>1157</v>
      </c>
      <c r="F1025" t="s">
        <v>168</v>
      </c>
      <c r="G1025" s="1" t="s">
        <v>301</v>
      </c>
      <c r="H1025" t="s">
        <v>1158</v>
      </c>
      <c r="I1025" t="s">
        <v>301</v>
      </c>
      <c r="J1025" t="s">
        <v>1158</v>
      </c>
      <c r="K1025">
        <v>0.9</v>
      </c>
      <c r="L1025">
        <v>0.9</v>
      </c>
      <c r="M1025" t="s">
        <v>26</v>
      </c>
      <c r="N1025" t="s">
        <v>29</v>
      </c>
      <c r="O1025" t="s">
        <v>29</v>
      </c>
      <c r="P1025" t="s">
        <v>29</v>
      </c>
      <c r="Q1025" t="s">
        <v>29</v>
      </c>
      <c r="R1025" t="s">
        <v>29</v>
      </c>
      <c r="S1025" t="s">
        <v>29</v>
      </c>
      <c r="T1025" t="s">
        <v>29</v>
      </c>
      <c r="U1025" t="s">
        <v>29</v>
      </c>
      <c r="V1025" t="s">
        <v>1147</v>
      </c>
      <c r="W1025" t="s">
        <v>1148</v>
      </c>
    </row>
    <row r="1026" spans="1:23">
      <c r="A1026">
        <v>1025</v>
      </c>
      <c r="B1026" t="s">
        <v>1142</v>
      </c>
      <c r="C1026" t="s">
        <v>1143</v>
      </c>
      <c r="D1026">
        <v>34</v>
      </c>
      <c r="E1026" t="s">
        <v>1159</v>
      </c>
      <c r="F1026" t="s">
        <v>558</v>
      </c>
      <c r="G1026" s="1" t="s">
        <v>1160</v>
      </c>
      <c r="H1026" t="s">
        <v>70</v>
      </c>
      <c r="I1026" t="s">
        <v>1160</v>
      </c>
      <c r="J1026" t="s">
        <v>70</v>
      </c>
      <c r="K1026">
        <v>4.9000000000000004</v>
      </c>
      <c r="L1026">
        <v>4.9000000000000004</v>
      </c>
      <c r="M1026" t="s">
        <v>26</v>
      </c>
      <c r="N1026" t="s">
        <v>219</v>
      </c>
      <c r="O1026" t="s">
        <v>29</v>
      </c>
      <c r="P1026" t="s">
        <v>29</v>
      </c>
      <c r="Q1026" t="s">
        <v>29</v>
      </c>
      <c r="R1026" t="s">
        <v>29</v>
      </c>
      <c r="S1026" t="s">
        <v>29</v>
      </c>
      <c r="T1026" t="s">
        <v>29</v>
      </c>
      <c r="U1026" t="s">
        <v>29</v>
      </c>
      <c r="V1026" t="s">
        <v>1147</v>
      </c>
      <c r="W1026" t="s">
        <v>1148</v>
      </c>
    </row>
    <row r="1027" spans="1:23">
      <c r="A1027">
        <v>1026</v>
      </c>
      <c r="B1027" t="s">
        <v>1142</v>
      </c>
      <c r="C1027" t="s">
        <v>1143</v>
      </c>
      <c r="D1027">
        <v>34</v>
      </c>
      <c r="E1027" t="s">
        <v>1159</v>
      </c>
      <c r="F1027" t="s">
        <v>558</v>
      </c>
      <c r="G1027" s="1" t="s">
        <v>1160</v>
      </c>
      <c r="H1027" t="s">
        <v>70</v>
      </c>
      <c r="I1027" t="s">
        <v>1160</v>
      </c>
      <c r="J1027" t="s">
        <v>70</v>
      </c>
      <c r="K1027">
        <v>0.6</v>
      </c>
      <c r="L1027">
        <v>0.6</v>
      </c>
      <c r="M1027" t="s">
        <v>26</v>
      </c>
      <c r="N1027" t="s">
        <v>29</v>
      </c>
      <c r="O1027" t="s">
        <v>29</v>
      </c>
      <c r="P1027" t="s">
        <v>29</v>
      </c>
      <c r="Q1027" t="s">
        <v>29</v>
      </c>
      <c r="R1027" t="s">
        <v>29</v>
      </c>
      <c r="S1027" t="s">
        <v>29</v>
      </c>
      <c r="T1027" t="s">
        <v>29</v>
      </c>
      <c r="U1027" t="s">
        <v>29</v>
      </c>
      <c r="V1027" t="s">
        <v>1147</v>
      </c>
      <c r="W1027" t="s">
        <v>1148</v>
      </c>
    </row>
    <row r="1028" spans="1:23">
      <c r="A1028">
        <v>1027</v>
      </c>
      <c r="B1028" t="s">
        <v>1142</v>
      </c>
      <c r="C1028" t="s">
        <v>1143</v>
      </c>
      <c r="D1028">
        <v>34</v>
      </c>
      <c r="E1028" t="s">
        <v>1161</v>
      </c>
      <c r="F1028" t="s">
        <v>1162</v>
      </c>
      <c r="G1028" s="1" t="s">
        <v>1163</v>
      </c>
      <c r="H1028" t="s">
        <v>1164</v>
      </c>
      <c r="I1028" t="s">
        <v>1163</v>
      </c>
      <c r="J1028" t="s">
        <v>8598</v>
      </c>
      <c r="K1028">
        <v>4</v>
      </c>
      <c r="L1028">
        <v>4</v>
      </c>
      <c r="M1028" t="s">
        <v>26</v>
      </c>
      <c r="N1028" t="s">
        <v>323</v>
      </c>
      <c r="O1028" t="s">
        <v>29</v>
      </c>
      <c r="P1028" t="s">
        <v>29</v>
      </c>
      <c r="Q1028" t="s">
        <v>29</v>
      </c>
      <c r="R1028" t="s">
        <v>29</v>
      </c>
      <c r="S1028" t="s">
        <v>29</v>
      </c>
      <c r="T1028" t="s">
        <v>29</v>
      </c>
      <c r="U1028" t="s">
        <v>29</v>
      </c>
      <c r="V1028" t="s">
        <v>1147</v>
      </c>
      <c r="W1028" t="s">
        <v>1148</v>
      </c>
    </row>
    <row r="1029" spans="1:23">
      <c r="A1029">
        <v>1028</v>
      </c>
      <c r="B1029" t="s">
        <v>1142</v>
      </c>
      <c r="C1029" t="s">
        <v>1143</v>
      </c>
      <c r="D1029">
        <v>34</v>
      </c>
      <c r="E1029" t="s">
        <v>1161</v>
      </c>
      <c r="F1029" t="s">
        <v>1162</v>
      </c>
      <c r="G1029" s="1" t="s">
        <v>1163</v>
      </c>
      <c r="H1029" t="s">
        <v>1164</v>
      </c>
      <c r="I1029" t="s">
        <v>1163</v>
      </c>
      <c r="J1029" t="s">
        <v>8598</v>
      </c>
      <c r="K1029">
        <v>0.4</v>
      </c>
      <c r="L1029">
        <v>0.4</v>
      </c>
      <c r="M1029" t="s">
        <v>26</v>
      </c>
      <c r="N1029" t="s">
        <v>29</v>
      </c>
      <c r="O1029" t="s">
        <v>29</v>
      </c>
      <c r="P1029" t="s">
        <v>29</v>
      </c>
      <c r="Q1029" t="s">
        <v>29</v>
      </c>
      <c r="R1029" t="s">
        <v>29</v>
      </c>
      <c r="S1029" t="s">
        <v>29</v>
      </c>
      <c r="T1029" t="s">
        <v>29</v>
      </c>
      <c r="U1029" t="s">
        <v>29</v>
      </c>
      <c r="V1029" t="s">
        <v>1147</v>
      </c>
      <c r="W1029" t="s">
        <v>1148</v>
      </c>
    </row>
    <row r="1030" spans="1:23">
      <c r="A1030">
        <v>1029</v>
      </c>
      <c r="B1030" t="s">
        <v>1142</v>
      </c>
      <c r="C1030" t="s">
        <v>1143</v>
      </c>
      <c r="D1030">
        <v>34</v>
      </c>
      <c r="E1030" t="s">
        <v>1165</v>
      </c>
      <c r="F1030" t="s">
        <v>516</v>
      </c>
      <c r="G1030" s="1" t="s">
        <v>517</v>
      </c>
      <c r="H1030" t="s">
        <v>1166</v>
      </c>
      <c r="I1030" t="s">
        <v>517</v>
      </c>
      <c r="J1030" t="s">
        <v>1173</v>
      </c>
      <c r="K1030">
        <v>2.2000000000000002</v>
      </c>
      <c r="L1030">
        <v>2.2000000000000002</v>
      </c>
      <c r="M1030" t="s">
        <v>26</v>
      </c>
      <c r="N1030" t="s">
        <v>219</v>
      </c>
      <c r="O1030" t="s">
        <v>29</v>
      </c>
      <c r="P1030" t="s">
        <v>29</v>
      </c>
      <c r="Q1030" t="s">
        <v>29</v>
      </c>
      <c r="R1030" t="s">
        <v>29</v>
      </c>
      <c r="S1030" t="s">
        <v>29</v>
      </c>
      <c r="T1030" t="s">
        <v>29</v>
      </c>
      <c r="U1030" t="s">
        <v>29</v>
      </c>
      <c r="V1030" t="s">
        <v>1147</v>
      </c>
      <c r="W1030" t="s">
        <v>1148</v>
      </c>
    </row>
    <row r="1031" spans="1:23">
      <c r="A1031">
        <v>1030</v>
      </c>
      <c r="B1031" t="s">
        <v>1142</v>
      </c>
      <c r="C1031" t="s">
        <v>1143</v>
      </c>
      <c r="D1031">
        <v>34</v>
      </c>
      <c r="E1031" t="s">
        <v>1165</v>
      </c>
      <c r="F1031" t="s">
        <v>516</v>
      </c>
      <c r="G1031" s="1" t="s">
        <v>517</v>
      </c>
      <c r="H1031" t="s">
        <v>1166</v>
      </c>
      <c r="I1031" t="s">
        <v>517</v>
      </c>
      <c r="J1031" t="s">
        <v>1173</v>
      </c>
      <c r="K1031">
        <v>1.6</v>
      </c>
      <c r="L1031">
        <v>1.6</v>
      </c>
      <c r="M1031" t="s">
        <v>26</v>
      </c>
      <c r="N1031" t="s">
        <v>29</v>
      </c>
      <c r="O1031" t="s">
        <v>29</v>
      </c>
      <c r="P1031" t="s">
        <v>29</v>
      </c>
      <c r="Q1031" t="s">
        <v>29</v>
      </c>
      <c r="R1031" t="s">
        <v>29</v>
      </c>
      <c r="S1031" t="s">
        <v>29</v>
      </c>
      <c r="T1031" t="s">
        <v>29</v>
      </c>
      <c r="U1031" t="s">
        <v>29</v>
      </c>
      <c r="V1031" t="s">
        <v>1147</v>
      </c>
      <c r="W1031" t="s">
        <v>1148</v>
      </c>
    </row>
    <row r="1032" spans="1:23">
      <c r="A1032">
        <v>1031</v>
      </c>
      <c r="B1032" t="s">
        <v>1142</v>
      </c>
      <c r="C1032" t="s">
        <v>1143</v>
      </c>
      <c r="D1032">
        <v>34</v>
      </c>
      <c r="E1032" t="s">
        <v>1167</v>
      </c>
      <c r="F1032" t="s">
        <v>23</v>
      </c>
      <c r="G1032" s="1" t="s">
        <v>1168</v>
      </c>
      <c r="H1032" t="s">
        <v>1169</v>
      </c>
      <c r="I1032" t="s">
        <v>8504</v>
      </c>
      <c r="J1032" t="s">
        <v>8599</v>
      </c>
      <c r="K1032">
        <v>1.7</v>
      </c>
      <c r="L1032">
        <v>1.7</v>
      </c>
      <c r="M1032" t="s">
        <v>26</v>
      </c>
      <c r="N1032" t="s">
        <v>63</v>
      </c>
      <c r="O1032" t="s">
        <v>4124</v>
      </c>
      <c r="P1032" t="s">
        <v>29</v>
      </c>
      <c r="Q1032" t="s">
        <v>29</v>
      </c>
      <c r="R1032" t="s">
        <v>29</v>
      </c>
      <c r="S1032" t="s">
        <v>29</v>
      </c>
      <c r="T1032" t="s">
        <v>29</v>
      </c>
      <c r="U1032" t="s">
        <v>29</v>
      </c>
      <c r="V1032" t="s">
        <v>1147</v>
      </c>
      <c r="W1032" t="s">
        <v>1148</v>
      </c>
    </row>
    <row r="1033" spans="1:23">
      <c r="A1033">
        <v>1032</v>
      </c>
      <c r="B1033" t="s">
        <v>1142</v>
      </c>
      <c r="C1033" t="s">
        <v>1143</v>
      </c>
      <c r="D1033">
        <v>34</v>
      </c>
      <c r="E1033" t="s">
        <v>1167</v>
      </c>
      <c r="F1033" t="s">
        <v>23</v>
      </c>
      <c r="G1033" s="1" t="s">
        <v>1168</v>
      </c>
      <c r="H1033" t="s">
        <v>1169</v>
      </c>
      <c r="I1033" t="s">
        <v>8504</v>
      </c>
      <c r="J1033" t="s">
        <v>8599</v>
      </c>
      <c r="K1033">
        <v>1.6</v>
      </c>
      <c r="L1033">
        <v>1.6</v>
      </c>
      <c r="M1033" t="s">
        <v>26</v>
      </c>
      <c r="N1033" t="s">
        <v>29</v>
      </c>
      <c r="O1033" t="s">
        <v>29</v>
      </c>
      <c r="P1033" t="s">
        <v>29</v>
      </c>
      <c r="Q1033" t="s">
        <v>29</v>
      </c>
      <c r="R1033" t="s">
        <v>29</v>
      </c>
      <c r="S1033" t="s">
        <v>29</v>
      </c>
      <c r="T1033" t="s">
        <v>29</v>
      </c>
      <c r="U1033" t="s">
        <v>29</v>
      </c>
      <c r="V1033" t="s">
        <v>1147</v>
      </c>
      <c r="W1033" t="s">
        <v>1148</v>
      </c>
    </row>
    <row r="1034" spans="1:23">
      <c r="A1034">
        <v>1033</v>
      </c>
      <c r="B1034" t="s">
        <v>1142</v>
      </c>
      <c r="C1034" t="s">
        <v>1143</v>
      </c>
      <c r="D1034">
        <v>34</v>
      </c>
      <c r="E1034" t="s">
        <v>1170</v>
      </c>
      <c r="F1034" t="s">
        <v>23</v>
      </c>
      <c r="G1034" s="1" t="s">
        <v>1171</v>
      </c>
      <c r="H1034" t="s">
        <v>29</v>
      </c>
      <c r="I1034" t="s">
        <v>1171</v>
      </c>
      <c r="J1034" t="s">
        <v>29</v>
      </c>
      <c r="K1034">
        <v>2.7</v>
      </c>
      <c r="L1034">
        <v>2.7</v>
      </c>
      <c r="M1034" t="s">
        <v>26</v>
      </c>
      <c r="N1034" t="s">
        <v>328</v>
      </c>
      <c r="O1034" t="s">
        <v>29</v>
      </c>
      <c r="P1034" t="s">
        <v>29</v>
      </c>
      <c r="Q1034" t="s">
        <v>29</v>
      </c>
      <c r="R1034" t="s">
        <v>29</v>
      </c>
      <c r="S1034" t="s">
        <v>29</v>
      </c>
      <c r="T1034" t="s">
        <v>29</v>
      </c>
      <c r="U1034" t="s">
        <v>29</v>
      </c>
      <c r="V1034" t="s">
        <v>1147</v>
      </c>
      <c r="W1034" t="s">
        <v>1148</v>
      </c>
    </row>
    <row r="1035" spans="1:23">
      <c r="A1035">
        <v>1034</v>
      </c>
      <c r="B1035" t="s">
        <v>1142</v>
      </c>
      <c r="C1035" t="s">
        <v>1143</v>
      </c>
      <c r="D1035">
        <v>34</v>
      </c>
      <c r="E1035" t="s">
        <v>1170</v>
      </c>
      <c r="F1035" t="s">
        <v>23</v>
      </c>
      <c r="G1035" s="1" t="s">
        <v>1171</v>
      </c>
      <c r="H1035" t="s">
        <v>29</v>
      </c>
      <c r="I1035" t="s">
        <v>1171</v>
      </c>
      <c r="J1035" t="s">
        <v>29</v>
      </c>
      <c r="K1035">
        <v>0.6</v>
      </c>
      <c r="L1035">
        <v>0.6</v>
      </c>
      <c r="M1035" t="s">
        <v>26</v>
      </c>
      <c r="N1035" t="s">
        <v>29</v>
      </c>
      <c r="O1035" t="s">
        <v>29</v>
      </c>
      <c r="P1035" t="s">
        <v>29</v>
      </c>
      <c r="Q1035" t="s">
        <v>29</v>
      </c>
      <c r="R1035" t="s">
        <v>29</v>
      </c>
      <c r="S1035" t="s">
        <v>29</v>
      </c>
      <c r="T1035" t="s">
        <v>29</v>
      </c>
      <c r="U1035" t="s">
        <v>29</v>
      </c>
      <c r="V1035" t="s">
        <v>1147</v>
      </c>
      <c r="W1035" t="s">
        <v>1148</v>
      </c>
    </row>
    <row r="1036" spans="1:23">
      <c r="A1036">
        <v>1035</v>
      </c>
      <c r="B1036" t="s">
        <v>1142</v>
      </c>
      <c r="C1036" t="s">
        <v>1143</v>
      </c>
      <c r="D1036">
        <v>34</v>
      </c>
      <c r="E1036" t="s">
        <v>1172</v>
      </c>
      <c r="F1036" t="s">
        <v>516</v>
      </c>
      <c r="G1036" s="1" t="s">
        <v>517</v>
      </c>
      <c r="H1036" t="s">
        <v>1173</v>
      </c>
      <c r="I1036" t="s">
        <v>517</v>
      </c>
      <c r="J1036" t="s">
        <v>1173</v>
      </c>
      <c r="K1036">
        <v>1.4</v>
      </c>
      <c r="L1036">
        <v>1.4</v>
      </c>
      <c r="M1036" t="s">
        <v>26</v>
      </c>
      <c r="N1036" t="s">
        <v>219</v>
      </c>
      <c r="O1036" t="s">
        <v>29</v>
      </c>
      <c r="P1036" t="s">
        <v>29</v>
      </c>
      <c r="Q1036" t="s">
        <v>29</v>
      </c>
      <c r="R1036" t="s">
        <v>29</v>
      </c>
      <c r="S1036" t="s">
        <v>29</v>
      </c>
      <c r="T1036" t="s">
        <v>29</v>
      </c>
      <c r="U1036" t="s">
        <v>29</v>
      </c>
      <c r="V1036" t="s">
        <v>1147</v>
      </c>
      <c r="W1036" t="s">
        <v>1148</v>
      </c>
    </row>
    <row r="1037" spans="1:23">
      <c r="A1037">
        <v>1036</v>
      </c>
      <c r="B1037" t="s">
        <v>1142</v>
      </c>
      <c r="C1037" t="s">
        <v>1143</v>
      </c>
      <c r="D1037">
        <v>34</v>
      </c>
      <c r="E1037" t="s">
        <v>1172</v>
      </c>
      <c r="F1037" t="s">
        <v>516</v>
      </c>
      <c r="G1037" s="1" t="s">
        <v>517</v>
      </c>
      <c r="H1037" t="s">
        <v>1173</v>
      </c>
      <c r="I1037" t="s">
        <v>517</v>
      </c>
      <c r="J1037" t="s">
        <v>1173</v>
      </c>
      <c r="K1037">
        <v>1</v>
      </c>
      <c r="L1037">
        <v>1</v>
      </c>
      <c r="M1037" t="s">
        <v>26</v>
      </c>
      <c r="N1037" t="s">
        <v>29</v>
      </c>
      <c r="O1037" t="s">
        <v>29</v>
      </c>
      <c r="P1037" t="s">
        <v>29</v>
      </c>
      <c r="Q1037" t="s">
        <v>29</v>
      </c>
      <c r="R1037" t="s">
        <v>29</v>
      </c>
      <c r="S1037" t="s">
        <v>29</v>
      </c>
      <c r="T1037" t="s">
        <v>29</v>
      </c>
      <c r="U1037" t="s">
        <v>29</v>
      </c>
      <c r="V1037" t="s">
        <v>1147</v>
      </c>
      <c r="W1037" t="s">
        <v>1148</v>
      </c>
    </row>
    <row r="1038" spans="1:23">
      <c r="A1038">
        <v>1037</v>
      </c>
      <c r="B1038" t="s">
        <v>1142</v>
      </c>
      <c r="C1038" t="s">
        <v>1143</v>
      </c>
      <c r="D1038">
        <v>34</v>
      </c>
      <c r="E1038" t="s">
        <v>1174</v>
      </c>
      <c r="F1038" t="s">
        <v>154</v>
      </c>
      <c r="G1038" s="1" t="s">
        <v>1175</v>
      </c>
      <c r="H1038" t="s">
        <v>1176</v>
      </c>
      <c r="I1038" t="s">
        <v>8505</v>
      </c>
      <c r="J1038" t="s">
        <v>1176</v>
      </c>
      <c r="K1038">
        <v>2.4</v>
      </c>
      <c r="L1038">
        <v>2.4</v>
      </c>
      <c r="M1038" t="s">
        <v>26</v>
      </c>
      <c r="N1038" t="s">
        <v>219</v>
      </c>
      <c r="O1038" t="s">
        <v>29</v>
      </c>
      <c r="P1038" t="s">
        <v>29</v>
      </c>
      <c r="Q1038" t="s">
        <v>29</v>
      </c>
      <c r="R1038" t="s">
        <v>29</v>
      </c>
      <c r="S1038" t="s">
        <v>29</v>
      </c>
      <c r="T1038" t="s">
        <v>29</v>
      </c>
      <c r="U1038" t="s">
        <v>29</v>
      </c>
      <c r="V1038" t="s">
        <v>1147</v>
      </c>
      <c r="W1038" t="s">
        <v>1148</v>
      </c>
    </row>
    <row r="1039" spans="1:23">
      <c r="A1039">
        <v>1038</v>
      </c>
      <c r="B1039" t="s">
        <v>1142</v>
      </c>
      <c r="C1039" t="s">
        <v>1143</v>
      </c>
      <c r="D1039">
        <v>34</v>
      </c>
      <c r="E1039" t="s">
        <v>1177</v>
      </c>
      <c r="F1039" t="s">
        <v>185</v>
      </c>
      <c r="G1039" s="1" t="s">
        <v>186</v>
      </c>
      <c r="H1039" t="s">
        <v>1178</v>
      </c>
      <c r="I1039" t="s">
        <v>186</v>
      </c>
      <c r="J1039" t="s">
        <v>1178</v>
      </c>
      <c r="K1039">
        <v>1.3</v>
      </c>
      <c r="L1039">
        <v>1.3</v>
      </c>
      <c r="M1039" t="s">
        <v>26</v>
      </c>
      <c r="N1039" t="s">
        <v>328</v>
      </c>
      <c r="O1039" t="s">
        <v>29</v>
      </c>
      <c r="P1039" t="s">
        <v>29</v>
      </c>
      <c r="Q1039" t="s">
        <v>29</v>
      </c>
      <c r="R1039" t="s">
        <v>29</v>
      </c>
      <c r="S1039" t="s">
        <v>29</v>
      </c>
      <c r="T1039" t="s">
        <v>29</v>
      </c>
      <c r="U1039" t="s">
        <v>29</v>
      </c>
      <c r="V1039" t="s">
        <v>1147</v>
      </c>
      <c r="W1039" t="s">
        <v>1148</v>
      </c>
    </row>
    <row r="1040" spans="1:23">
      <c r="A1040">
        <v>1039</v>
      </c>
      <c r="B1040" t="s">
        <v>1142</v>
      </c>
      <c r="C1040" t="s">
        <v>1143</v>
      </c>
      <c r="D1040">
        <v>34</v>
      </c>
      <c r="E1040" t="s">
        <v>1177</v>
      </c>
      <c r="F1040" t="s">
        <v>185</v>
      </c>
      <c r="G1040" s="1" t="s">
        <v>186</v>
      </c>
      <c r="H1040" t="s">
        <v>1178</v>
      </c>
      <c r="I1040" t="s">
        <v>186</v>
      </c>
      <c r="J1040" t="s">
        <v>1178</v>
      </c>
      <c r="K1040">
        <v>0.9</v>
      </c>
      <c r="L1040">
        <v>0.9</v>
      </c>
      <c r="M1040" t="s">
        <v>26</v>
      </c>
      <c r="N1040" t="s">
        <v>29</v>
      </c>
      <c r="O1040" t="s">
        <v>29</v>
      </c>
      <c r="P1040" t="s">
        <v>29</v>
      </c>
      <c r="Q1040" t="s">
        <v>29</v>
      </c>
      <c r="R1040" t="s">
        <v>29</v>
      </c>
      <c r="S1040" t="s">
        <v>29</v>
      </c>
      <c r="T1040" t="s">
        <v>29</v>
      </c>
      <c r="U1040" t="s">
        <v>29</v>
      </c>
      <c r="V1040" t="s">
        <v>1147</v>
      </c>
      <c r="W1040" t="s">
        <v>1148</v>
      </c>
    </row>
    <row r="1041" spans="1:23">
      <c r="A1041">
        <v>1040</v>
      </c>
      <c r="B1041" t="s">
        <v>1142</v>
      </c>
      <c r="C1041" t="s">
        <v>1143</v>
      </c>
      <c r="D1041">
        <v>34</v>
      </c>
      <c r="E1041" t="s">
        <v>1179</v>
      </c>
      <c r="F1041" t="s">
        <v>185</v>
      </c>
      <c r="G1041" s="1" t="s">
        <v>186</v>
      </c>
      <c r="H1041" t="s">
        <v>1180</v>
      </c>
      <c r="I1041" t="s">
        <v>186</v>
      </c>
      <c r="J1041" t="s">
        <v>1180</v>
      </c>
      <c r="K1041">
        <v>1.6</v>
      </c>
      <c r="L1041">
        <v>1.6</v>
      </c>
      <c r="M1041" t="s">
        <v>26</v>
      </c>
      <c r="N1041" t="s">
        <v>328</v>
      </c>
      <c r="O1041" t="s">
        <v>29</v>
      </c>
      <c r="P1041" t="s">
        <v>29</v>
      </c>
      <c r="Q1041" t="s">
        <v>29</v>
      </c>
      <c r="R1041" t="s">
        <v>29</v>
      </c>
      <c r="S1041" t="s">
        <v>29</v>
      </c>
      <c r="T1041" t="s">
        <v>29</v>
      </c>
      <c r="U1041" t="s">
        <v>29</v>
      </c>
      <c r="V1041" t="s">
        <v>1147</v>
      </c>
      <c r="W1041" t="s">
        <v>1148</v>
      </c>
    </row>
    <row r="1042" spans="1:23">
      <c r="A1042">
        <v>1041</v>
      </c>
      <c r="B1042" t="s">
        <v>1142</v>
      </c>
      <c r="C1042" t="s">
        <v>1143</v>
      </c>
      <c r="D1042">
        <v>34</v>
      </c>
      <c r="E1042" t="s">
        <v>1179</v>
      </c>
      <c r="F1042" t="s">
        <v>185</v>
      </c>
      <c r="G1042" s="1" t="s">
        <v>186</v>
      </c>
      <c r="H1042" t="s">
        <v>1180</v>
      </c>
      <c r="I1042" t="s">
        <v>186</v>
      </c>
      <c r="J1042" t="s">
        <v>1180</v>
      </c>
      <c r="K1042">
        <v>0.4</v>
      </c>
      <c r="L1042">
        <v>0.4</v>
      </c>
      <c r="M1042" t="s">
        <v>26</v>
      </c>
      <c r="N1042" t="s">
        <v>29</v>
      </c>
      <c r="O1042" t="s">
        <v>29</v>
      </c>
      <c r="P1042" t="s">
        <v>29</v>
      </c>
      <c r="Q1042" t="s">
        <v>29</v>
      </c>
      <c r="R1042" t="s">
        <v>29</v>
      </c>
      <c r="S1042" t="s">
        <v>29</v>
      </c>
      <c r="T1042" t="s">
        <v>29</v>
      </c>
      <c r="U1042" t="s">
        <v>29</v>
      </c>
      <c r="V1042" t="s">
        <v>1147</v>
      </c>
      <c r="W1042" t="s">
        <v>1148</v>
      </c>
    </row>
    <row r="1043" spans="1:23">
      <c r="A1043">
        <v>1042</v>
      </c>
      <c r="B1043" t="s">
        <v>1142</v>
      </c>
      <c r="C1043" t="s">
        <v>1143</v>
      </c>
      <c r="D1043">
        <v>34</v>
      </c>
      <c r="E1043" t="s">
        <v>1181</v>
      </c>
      <c r="F1043" t="s">
        <v>516</v>
      </c>
      <c r="G1043" s="1" t="s">
        <v>517</v>
      </c>
      <c r="H1043" t="s">
        <v>1182</v>
      </c>
      <c r="I1043" t="s">
        <v>517</v>
      </c>
      <c r="J1043" t="s">
        <v>1182</v>
      </c>
      <c r="K1043">
        <v>1.1000000000000001</v>
      </c>
      <c r="L1043">
        <v>1.1000000000000001</v>
      </c>
      <c r="M1043" t="s">
        <v>26</v>
      </c>
      <c r="N1043" t="s">
        <v>63</v>
      </c>
      <c r="O1043" t="s">
        <v>4124</v>
      </c>
      <c r="P1043" t="s">
        <v>29</v>
      </c>
      <c r="Q1043" t="s">
        <v>29</v>
      </c>
      <c r="R1043" t="s">
        <v>29</v>
      </c>
      <c r="S1043" t="s">
        <v>29</v>
      </c>
      <c r="T1043" t="s">
        <v>29</v>
      </c>
      <c r="U1043" t="s">
        <v>29</v>
      </c>
      <c r="V1043" t="s">
        <v>1147</v>
      </c>
      <c r="W1043" t="s">
        <v>1148</v>
      </c>
    </row>
    <row r="1044" spans="1:23">
      <c r="A1044">
        <v>1043</v>
      </c>
      <c r="B1044" t="s">
        <v>1142</v>
      </c>
      <c r="C1044" t="s">
        <v>1143</v>
      </c>
      <c r="D1044">
        <v>34</v>
      </c>
      <c r="E1044" t="s">
        <v>1181</v>
      </c>
      <c r="F1044" t="s">
        <v>516</v>
      </c>
      <c r="G1044" s="1" t="s">
        <v>517</v>
      </c>
      <c r="H1044" t="s">
        <v>1182</v>
      </c>
      <c r="I1044" t="s">
        <v>517</v>
      </c>
      <c r="J1044" t="s">
        <v>1182</v>
      </c>
      <c r="K1044">
        <v>0.7</v>
      </c>
      <c r="L1044">
        <v>0.7</v>
      </c>
      <c r="M1044" t="s">
        <v>26</v>
      </c>
      <c r="N1044" t="s">
        <v>29</v>
      </c>
      <c r="O1044" t="s">
        <v>29</v>
      </c>
      <c r="P1044" t="s">
        <v>29</v>
      </c>
      <c r="Q1044" t="s">
        <v>29</v>
      </c>
      <c r="R1044" t="s">
        <v>29</v>
      </c>
      <c r="S1044" t="s">
        <v>29</v>
      </c>
      <c r="T1044" t="s">
        <v>29</v>
      </c>
      <c r="U1044" t="s">
        <v>29</v>
      </c>
      <c r="V1044" t="s">
        <v>1147</v>
      </c>
      <c r="W1044" t="s">
        <v>1148</v>
      </c>
    </row>
    <row r="1045" spans="1:23">
      <c r="A1045">
        <v>1044</v>
      </c>
      <c r="B1045" t="s">
        <v>1142</v>
      </c>
      <c r="C1045" t="s">
        <v>1143</v>
      </c>
      <c r="D1045">
        <v>34</v>
      </c>
      <c r="E1045" t="s">
        <v>1183</v>
      </c>
      <c r="F1045" t="s">
        <v>522</v>
      </c>
      <c r="G1045" s="1" t="s">
        <v>1184</v>
      </c>
      <c r="H1045" t="s">
        <v>1185</v>
      </c>
      <c r="I1045" t="s">
        <v>1184</v>
      </c>
      <c r="J1045" t="s">
        <v>1185</v>
      </c>
      <c r="K1045">
        <v>1.3</v>
      </c>
      <c r="L1045">
        <v>1.3</v>
      </c>
      <c r="M1045" t="s">
        <v>26</v>
      </c>
      <c r="N1045" t="s">
        <v>219</v>
      </c>
      <c r="O1045" t="s">
        <v>29</v>
      </c>
      <c r="P1045" t="s">
        <v>29</v>
      </c>
      <c r="Q1045" t="s">
        <v>29</v>
      </c>
      <c r="R1045" t="s">
        <v>29</v>
      </c>
      <c r="S1045" t="s">
        <v>29</v>
      </c>
      <c r="T1045" t="s">
        <v>29</v>
      </c>
      <c r="U1045" t="s">
        <v>29</v>
      </c>
      <c r="V1045" t="s">
        <v>1147</v>
      </c>
      <c r="W1045" t="s">
        <v>1148</v>
      </c>
    </row>
    <row r="1046" spans="1:23">
      <c r="A1046">
        <v>1045</v>
      </c>
      <c r="B1046" t="s">
        <v>1142</v>
      </c>
      <c r="C1046" t="s">
        <v>1143</v>
      </c>
      <c r="D1046">
        <v>34</v>
      </c>
      <c r="E1046" t="s">
        <v>1183</v>
      </c>
      <c r="F1046" t="s">
        <v>522</v>
      </c>
      <c r="G1046" s="1" t="s">
        <v>1184</v>
      </c>
      <c r="H1046" t="s">
        <v>1185</v>
      </c>
      <c r="I1046" t="s">
        <v>1184</v>
      </c>
      <c r="J1046" t="s">
        <v>1185</v>
      </c>
      <c r="K1046">
        <v>0.2</v>
      </c>
      <c r="L1046">
        <v>0.2</v>
      </c>
      <c r="M1046" t="s">
        <v>26</v>
      </c>
      <c r="N1046" t="s">
        <v>29</v>
      </c>
      <c r="O1046" t="s">
        <v>29</v>
      </c>
      <c r="P1046" t="s">
        <v>29</v>
      </c>
      <c r="Q1046" t="s">
        <v>29</v>
      </c>
      <c r="R1046" t="s">
        <v>29</v>
      </c>
      <c r="S1046" t="s">
        <v>29</v>
      </c>
      <c r="T1046" t="s">
        <v>29</v>
      </c>
      <c r="U1046" t="s">
        <v>29</v>
      </c>
      <c r="V1046" t="s">
        <v>1147</v>
      </c>
      <c r="W1046" t="s">
        <v>1148</v>
      </c>
    </row>
    <row r="1047" spans="1:23">
      <c r="A1047">
        <v>1046</v>
      </c>
      <c r="B1047" t="s">
        <v>1142</v>
      </c>
      <c r="C1047" t="s">
        <v>1143</v>
      </c>
      <c r="D1047">
        <v>34</v>
      </c>
      <c r="E1047" t="s">
        <v>1186</v>
      </c>
      <c r="F1047" t="s">
        <v>168</v>
      </c>
      <c r="G1047" s="1" t="s">
        <v>1187</v>
      </c>
      <c r="H1047" t="s">
        <v>1188</v>
      </c>
      <c r="I1047" t="s">
        <v>1187</v>
      </c>
      <c r="J1047" t="s">
        <v>1188</v>
      </c>
      <c r="K1047">
        <v>1.4</v>
      </c>
      <c r="L1047">
        <v>1.4</v>
      </c>
      <c r="M1047" t="s">
        <v>26</v>
      </c>
      <c r="N1047" t="s">
        <v>219</v>
      </c>
      <c r="O1047" t="s">
        <v>29</v>
      </c>
      <c r="P1047" t="s">
        <v>29</v>
      </c>
      <c r="Q1047" t="s">
        <v>29</v>
      </c>
      <c r="R1047" t="s">
        <v>29</v>
      </c>
      <c r="S1047" t="s">
        <v>29</v>
      </c>
      <c r="T1047" t="s">
        <v>29</v>
      </c>
      <c r="U1047" t="s">
        <v>29</v>
      </c>
      <c r="V1047" t="s">
        <v>1147</v>
      </c>
      <c r="W1047" t="s">
        <v>1148</v>
      </c>
    </row>
    <row r="1048" spans="1:23">
      <c r="A1048">
        <v>1047</v>
      </c>
      <c r="B1048" t="s">
        <v>1142</v>
      </c>
      <c r="C1048" t="s">
        <v>1143</v>
      </c>
      <c r="D1048">
        <v>34</v>
      </c>
      <c r="E1048" t="s">
        <v>1189</v>
      </c>
      <c r="F1048" t="s">
        <v>185</v>
      </c>
      <c r="G1048" s="1" t="s">
        <v>186</v>
      </c>
      <c r="H1048" t="s">
        <v>1190</v>
      </c>
      <c r="I1048" t="s">
        <v>186</v>
      </c>
      <c r="J1048" t="s">
        <v>1190</v>
      </c>
      <c r="K1048">
        <v>1</v>
      </c>
      <c r="L1048">
        <v>1</v>
      </c>
      <c r="M1048" t="s">
        <v>26</v>
      </c>
      <c r="N1048" t="s">
        <v>219</v>
      </c>
      <c r="O1048" t="s">
        <v>29</v>
      </c>
      <c r="P1048" t="s">
        <v>29</v>
      </c>
      <c r="Q1048" t="s">
        <v>29</v>
      </c>
      <c r="R1048" t="s">
        <v>29</v>
      </c>
      <c r="S1048" t="s">
        <v>29</v>
      </c>
      <c r="T1048" t="s">
        <v>29</v>
      </c>
      <c r="U1048" t="s">
        <v>29</v>
      </c>
      <c r="V1048" t="s">
        <v>1147</v>
      </c>
      <c r="W1048" t="s">
        <v>1148</v>
      </c>
    </row>
    <row r="1049" spans="1:23">
      <c r="A1049">
        <v>1048</v>
      </c>
      <c r="B1049" t="s">
        <v>1142</v>
      </c>
      <c r="C1049" t="s">
        <v>1143</v>
      </c>
      <c r="D1049">
        <v>34</v>
      </c>
      <c r="E1049" t="s">
        <v>1189</v>
      </c>
      <c r="F1049" t="s">
        <v>185</v>
      </c>
      <c r="G1049" s="1" t="s">
        <v>186</v>
      </c>
      <c r="H1049" t="s">
        <v>1190</v>
      </c>
      <c r="I1049" t="s">
        <v>186</v>
      </c>
      <c r="J1049" t="s">
        <v>1190</v>
      </c>
      <c r="K1049">
        <v>0.4</v>
      </c>
      <c r="L1049">
        <v>0.4</v>
      </c>
      <c r="M1049" t="s">
        <v>26</v>
      </c>
      <c r="N1049" t="s">
        <v>29</v>
      </c>
      <c r="O1049" t="s">
        <v>29</v>
      </c>
      <c r="P1049" t="s">
        <v>29</v>
      </c>
      <c r="Q1049" t="s">
        <v>29</v>
      </c>
      <c r="R1049" t="s">
        <v>29</v>
      </c>
      <c r="S1049" t="s">
        <v>29</v>
      </c>
      <c r="T1049" t="s">
        <v>29</v>
      </c>
      <c r="U1049" t="s">
        <v>29</v>
      </c>
      <c r="V1049" t="s">
        <v>1147</v>
      </c>
      <c r="W1049" t="s">
        <v>1148</v>
      </c>
    </row>
    <row r="1050" spans="1:23">
      <c r="A1050">
        <v>1049</v>
      </c>
      <c r="B1050" t="s">
        <v>1142</v>
      </c>
      <c r="C1050" t="s">
        <v>1143</v>
      </c>
      <c r="D1050">
        <v>34</v>
      </c>
      <c r="E1050" t="s">
        <v>1191</v>
      </c>
      <c r="F1050" t="s">
        <v>176</v>
      </c>
      <c r="G1050" s="1" t="s">
        <v>1192</v>
      </c>
      <c r="H1050" t="s">
        <v>1193</v>
      </c>
      <c r="I1050" t="s">
        <v>1192</v>
      </c>
      <c r="J1050" t="s">
        <v>1193</v>
      </c>
      <c r="K1050">
        <v>1.3</v>
      </c>
      <c r="L1050">
        <v>1.3</v>
      </c>
      <c r="M1050" t="s">
        <v>26</v>
      </c>
      <c r="N1050" t="s">
        <v>29</v>
      </c>
      <c r="O1050" t="s">
        <v>29</v>
      </c>
      <c r="P1050" t="s">
        <v>29</v>
      </c>
      <c r="Q1050" t="s">
        <v>29</v>
      </c>
      <c r="R1050" t="s">
        <v>29</v>
      </c>
      <c r="S1050" t="s">
        <v>29</v>
      </c>
      <c r="T1050" t="s">
        <v>29</v>
      </c>
      <c r="U1050" t="s">
        <v>29</v>
      </c>
      <c r="V1050" t="s">
        <v>1147</v>
      </c>
      <c r="W1050" t="s">
        <v>1148</v>
      </c>
    </row>
    <row r="1051" spans="1:23">
      <c r="A1051">
        <v>1050</v>
      </c>
      <c r="B1051" t="s">
        <v>1142</v>
      </c>
      <c r="C1051" t="s">
        <v>1143</v>
      </c>
      <c r="D1051">
        <v>34</v>
      </c>
      <c r="E1051" t="s">
        <v>1194</v>
      </c>
      <c r="F1051" t="s">
        <v>468</v>
      </c>
      <c r="G1051" s="1" t="s">
        <v>1195</v>
      </c>
      <c r="H1051" t="s">
        <v>29</v>
      </c>
      <c r="I1051" t="s">
        <v>3139</v>
      </c>
      <c r="J1051" t="s">
        <v>29</v>
      </c>
      <c r="K1051">
        <v>1</v>
      </c>
      <c r="L1051">
        <v>1</v>
      </c>
      <c r="M1051" t="s">
        <v>26</v>
      </c>
      <c r="N1051" t="s">
        <v>219</v>
      </c>
      <c r="O1051" t="s">
        <v>29</v>
      </c>
      <c r="P1051" t="s">
        <v>29</v>
      </c>
      <c r="Q1051" t="s">
        <v>29</v>
      </c>
      <c r="R1051" t="s">
        <v>29</v>
      </c>
      <c r="S1051" t="s">
        <v>29</v>
      </c>
      <c r="T1051" t="s">
        <v>29</v>
      </c>
      <c r="U1051" t="s">
        <v>29</v>
      </c>
      <c r="V1051" t="s">
        <v>1147</v>
      </c>
      <c r="W1051" t="s">
        <v>1148</v>
      </c>
    </row>
    <row r="1052" spans="1:23">
      <c r="A1052">
        <v>1051</v>
      </c>
      <c r="B1052" t="s">
        <v>1142</v>
      </c>
      <c r="C1052" t="s">
        <v>1143</v>
      </c>
      <c r="D1052">
        <v>34</v>
      </c>
      <c r="E1052" t="s">
        <v>1194</v>
      </c>
      <c r="F1052" t="s">
        <v>468</v>
      </c>
      <c r="G1052" s="1" t="s">
        <v>1195</v>
      </c>
      <c r="H1052" t="s">
        <v>29</v>
      </c>
      <c r="I1052" t="s">
        <v>3139</v>
      </c>
      <c r="J1052" t="s">
        <v>29</v>
      </c>
      <c r="K1052">
        <v>0.2</v>
      </c>
      <c r="L1052">
        <v>0.2</v>
      </c>
      <c r="M1052" t="s">
        <v>26</v>
      </c>
      <c r="N1052" t="s">
        <v>29</v>
      </c>
      <c r="O1052" t="s">
        <v>29</v>
      </c>
      <c r="P1052" t="s">
        <v>29</v>
      </c>
      <c r="Q1052" t="s">
        <v>29</v>
      </c>
      <c r="R1052" t="s">
        <v>29</v>
      </c>
      <c r="S1052" t="s">
        <v>29</v>
      </c>
      <c r="T1052" t="s">
        <v>29</v>
      </c>
      <c r="U1052" t="s">
        <v>29</v>
      </c>
      <c r="V1052" t="s">
        <v>1147</v>
      </c>
      <c r="W1052" t="s">
        <v>1148</v>
      </c>
    </row>
    <row r="1053" spans="1:23">
      <c r="A1053">
        <v>1052</v>
      </c>
      <c r="B1053" t="s">
        <v>1142</v>
      </c>
      <c r="C1053" t="s">
        <v>1143</v>
      </c>
      <c r="D1053">
        <v>34</v>
      </c>
      <c r="E1053" t="s">
        <v>1196</v>
      </c>
      <c r="F1053" t="s">
        <v>255</v>
      </c>
      <c r="G1053" s="1" t="s">
        <v>1197</v>
      </c>
      <c r="H1053" t="s">
        <v>1198</v>
      </c>
      <c r="I1053" t="s">
        <v>1197</v>
      </c>
      <c r="J1053" t="s">
        <v>1198</v>
      </c>
      <c r="K1053">
        <v>1.1000000000000001</v>
      </c>
      <c r="L1053">
        <v>1.1000000000000001</v>
      </c>
      <c r="M1053" t="s">
        <v>26</v>
      </c>
      <c r="N1053" t="s">
        <v>219</v>
      </c>
      <c r="O1053" t="s">
        <v>29</v>
      </c>
      <c r="P1053" t="s">
        <v>29</v>
      </c>
      <c r="Q1053" t="s">
        <v>29</v>
      </c>
      <c r="R1053" t="s">
        <v>29</v>
      </c>
      <c r="S1053" t="s">
        <v>29</v>
      </c>
      <c r="T1053" t="s">
        <v>29</v>
      </c>
      <c r="U1053" t="s">
        <v>29</v>
      </c>
      <c r="V1053" t="s">
        <v>1147</v>
      </c>
      <c r="W1053" t="s">
        <v>1148</v>
      </c>
    </row>
    <row r="1054" spans="1:23">
      <c r="A1054">
        <v>1053</v>
      </c>
      <c r="B1054" t="s">
        <v>1142</v>
      </c>
      <c r="C1054" t="s">
        <v>1143</v>
      </c>
      <c r="D1054">
        <v>34</v>
      </c>
      <c r="E1054" t="s">
        <v>1196</v>
      </c>
      <c r="F1054" t="s">
        <v>255</v>
      </c>
      <c r="G1054" s="1" t="s">
        <v>1197</v>
      </c>
      <c r="H1054" t="s">
        <v>1198</v>
      </c>
      <c r="I1054" t="s">
        <v>1197</v>
      </c>
      <c r="J1054" t="s">
        <v>1198</v>
      </c>
      <c r="K1054">
        <v>0.1</v>
      </c>
      <c r="L1054">
        <v>0.1</v>
      </c>
      <c r="M1054" t="s">
        <v>26</v>
      </c>
      <c r="N1054" t="s">
        <v>29</v>
      </c>
      <c r="O1054" t="s">
        <v>29</v>
      </c>
      <c r="P1054" t="s">
        <v>29</v>
      </c>
      <c r="Q1054" t="s">
        <v>29</v>
      </c>
      <c r="R1054" t="s">
        <v>29</v>
      </c>
      <c r="S1054" t="s">
        <v>29</v>
      </c>
      <c r="T1054" t="s">
        <v>29</v>
      </c>
      <c r="U1054" t="s">
        <v>29</v>
      </c>
      <c r="V1054" t="s">
        <v>1147</v>
      </c>
      <c r="W1054" t="s">
        <v>1148</v>
      </c>
    </row>
    <row r="1055" spans="1:23">
      <c r="A1055">
        <v>1054</v>
      </c>
      <c r="B1055" t="s">
        <v>1142</v>
      </c>
      <c r="C1055" t="s">
        <v>1143</v>
      </c>
      <c r="D1055">
        <v>34</v>
      </c>
      <c r="E1055" t="s">
        <v>8941</v>
      </c>
      <c r="F1055" t="s">
        <v>93</v>
      </c>
      <c r="G1055" s="1" t="s">
        <v>29</v>
      </c>
      <c r="H1055" t="s">
        <v>29</v>
      </c>
      <c r="I1055" t="s">
        <v>29</v>
      </c>
      <c r="J1055" t="s">
        <v>29</v>
      </c>
      <c r="K1055">
        <v>16.899999999999999</v>
      </c>
      <c r="L1055">
        <v>16.899999999999999</v>
      </c>
      <c r="M1055" t="s">
        <v>26</v>
      </c>
      <c r="N1055" t="s">
        <v>29</v>
      </c>
      <c r="O1055" t="s">
        <v>29</v>
      </c>
      <c r="P1055" t="s">
        <v>29</v>
      </c>
      <c r="Q1055" t="s">
        <v>29</v>
      </c>
      <c r="R1055" t="s">
        <v>29</v>
      </c>
      <c r="S1055" t="s">
        <v>29</v>
      </c>
      <c r="T1055" t="s">
        <v>29</v>
      </c>
      <c r="U1055" t="s">
        <v>29</v>
      </c>
      <c r="V1055" t="s">
        <v>1147</v>
      </c>
      <c r="W1055" t="s">
        <v>1148</v>
      </c>
    </row>
    <row r="1056" spans="1:23">
      <c r="A1056">
        <v>1055</v>
      </c>
      <c r="B1056" t="s">
        <v>1142</v>
      </c>
      <c r="C1056" t="s">
        <v>1143</v>
      </c>
      <c r="D1056">
        <v>35</v>
      </c>
      <c r="E1056" t="s">
        <v>1199</v>
      </c>
      <c r="F1056" t="s">
        <v>516</v>
      </c>
      <c r="G1056" s="1" t="s">
        <v>1200</v>
      </c>
      <c r="H1056" t="s">
        <v>1201</v>
      </c>
      <c r="I1056" t="s">
        <v>1200</v>
      </c>
      <c r="J1056" t="s">
        <v>1201</v>
      </c>
      <c r="K1056">
        <v>14.1</v>
      </c>
      <c r="L1056">
        <v>14.1</v>
      </c>
      <c r="M1056" t="s">
        <v>26</v>
      </c>
      <c r="N1056" t="s">
        <v>219</v>
      </c>
      <c r="O1056" t="s">
        <v>29</v>
      </c>
      <c r="P1056" t="s">
        <v>29</v>
      </c>
      <c r="Q1056" t="s">
        <v>29</v>
      </c>
      <c r="R1056" t="s">
        <v>29</v>
      </c>
      <c r="S1056" t="s">
        <v>29</v>
      </c>
      <c r="T1056" t="s">
        <v>29</v>
      </c>
      <c r="U1056" t="s">
        <v>29</v>
      </c>
      <c r="V1056" t="s">
        <v>1202</v>
      </c>
      <c r="W1056" t="s">
        <v>1148</v>
      </c>
    </row>
    <row r="1057" spans="1:23">
      <c r="A1057">
        <v>1056</v>
      </c>
      <c r="B1057" t="s">
        <v>1142</v>
      </c>
      <c r="C1057" t="s">
        <v>1143</v>
      </c>
      <c r="D1057">
        <v>35</v>
      </c>
      <c r="E1057" t="s">
        <v>1199</v>
      </c>
      <c r="F1057" t="s">
        <v>516</v>
      </c>
      <c r="G1057" s="1" t="s">
        <v>1200</v>
      </c>
      <c r="H1057" t="s">
        <v>1201</v>
      </c>
      <c r="I1057" t="s">
        <v>1200</v>
      </c>
      <c r="J1057" t="s">
        <v>1201</v>
      </c>
      <c r="K1057">
        <v>0.4</v>
      </c>
      <c r="L1057">
        <v>0.4</v>
      </c>
      <c r="M1057" t="s">
        <v>26</v>
      </c>
      <c r="N1057" t="s">
        <v>29</v>
      </c>
      <c r="O1057" t="s">
        <v>29</v>
      </c>
      <c r="P1057" t="s">
        <v>29</v>
      </c>
      <c r="Q1057" t="s">
        <v>29</v>
      </c>
      <c r="R1057" t="s">
        <v>29</v>
      </c>
      <c r="S1057" t="s">
        <v>29</v>
      </c>
      <c r="T1057" t="s">
        <v>29</v>
      </c>
      <c r="U1057" t="s">
        <v>29</v>
      </c>
      <c r="V1057" t="s">
        <v>1202</v>
      </c>
      <c r="W1057" t="s">
        <v>1148</v>
      </c>
    </row>
    <row r="1058" spans="1:23">
      <c r="A1058">
        <v>1057</v>
      </c>
      <c r="B1058" t="s">
        <v>1142</v>
      </c>
      <c r="C1058" t="s">
        <v>1143</v>
      </c>
      <c r="D1058">
        <v>35</v>
      </c>
      <c r="E1058" t="s">
        <v>1154</v>
      </c>
      <c r="F1058" t="s">
        <v>185</v>
      </c>
      <c r="G1058" s="1" t="s">
        <v>186</v>
      </c>
      <c r="H1058" t="s">
        <v>1155</v>
      </c>
      <c r="I1058" t="s">
        <v>186</v>
      </c>
      <c r="J1058" t="s">
        <v>1155</v>
      </c>
      <c r="K1058">
        <v>5.4</v>
      </c>
      <c r="L1058">
        <v>5.4</v>
      </c>
      <c r="M1058" t="s">
        <v>26</v>
      </c>
      <c r="N1058" t="s">
        <v>219</v>
      </c>
      <c r="O1058" t="s">
        <v>29</v>
      </c>
      <c r="P1058" t="s">
        <v>29</v>
      </c>
      <c r="Q1058" t="s">
        <v>29</v>
      </c>
      <c r="R1058" t="s">
        <v>29</v>
      </c>
      <c r="S1058" t="s">
        <v>29</v>
      </c>
      <c r="T1058" t="s">
        <v>29</v>
      </c>
      <c r="U1058" t="s">
        <v>29</v>
      </c>
      <c r="V1058" t="s">
        <v>1202</v>
      </c>
      <c r="W1058" t="s">
        <v>1148</v>
      </c>
    </row>
    <row r="1059" spans="1:23">
      <c r="A1059">
        <v>1058</v>
      </c>
      <c r="B1059" t="s">
        <v>1142</v>
      </c>
      <c r="C1059" t="s">
        <v>1143</v>
      </c>
      <c r="D1059">
        <v>35</v>
      </c>
      <c r="E1059" t="s">
        <v>1154</v>
      </c>
      <c r="F1059" t="s">
        <v>185</v>
      </c>
      <c r="G1059" s="1" t="s">
        <v>186</v>
      </c>
      <c r="H1059" t="s">
        <v>1155</v>
      </c>
      <c r="I1059" t="s">
        <v>186</v>
      </c>
      <c r="J1059" t="s">
        <v>1155</v>
      </c>
      <c r="K1059">
        <v>2</v>
      </c>
      <c r="L1059">
        <v>2</v>
      </c>
      <c r="M1059" t="s">
        <v>26</v>
      </c>
      <c r="N1059" t="s">
        <v>328</v>
      </c>
      <c r="O1059" t="s">
        <v>29</v>
      </c>
      <c r="P1059" t="s">
        <v>29</v>
      </c>
      <c r="Q1059" t="s">
        <v>29</v>
      </c>
      <c r="R1059" t="s">
        <v>29</v>
      </c>
      <c r="S1059" t="s">
        <v>29</v>
      </c>
      <c r="T1059" t="s">
        <v>29</v>
      </c>
      <c r="U1059" t="s">
        <v>29</v>
      </c>
      <c r="V1059" t="s">
        <v>1202</v>
      </c>
      <c r="W1059" t="s">
        <v>1148</v>
      </c>
    </row>
    <row r="1060" spans="1:23">
      <c r="A1060">
        <v>1059</v>
      </c>
      <c r="B1060" t="s">
        <v>1142</v>
      </c>
      <c r="C1060" t="s">
        <v>1143</v>
      </c>
      <c r="D1060">
        <v>35</v>
      </c>
      <c r="E1060" t="s">
        <v>1154</v>
      </c>
      <c r="F1060" t="s">
        <v>185</v>
      </c>
      <c r="G1060" s="1" t="s">
        <v>186</v>
      </c>
      <c r="H1060" t="s">
        <v>1155</v>
      </c>
      <c r="I1060" t="s">
        <v>186</v>
      </c>
      <c r="J1060" t="s">
        <v>1155</v>
      </c>
      <c r="K1060">
        <v>1.1000000000000001</v>
      </c>
      <c r="L1060">
        <v>1.1000000000000001</v>
      </c>
      <c r="M1060" t="s">
        <v>26</v>
      </c>
      <c r="N1060" t="s">
        <v>29</v>
      </c>
      <c r="O1060" t="s">
        <v>29</v>
      </c>
      <c r="P1060" t="s">
        <v>29</v>
      </c>
      <c r="Q1060" t="s">
        <v>29</v>
      </c>
      <c r="R1060" t="s">
        <v>29</v>
      </c>
      <c r="S1060" t="s">
        <v>29</v>
      </c>
      <c r="T1060" t="s">
        <v>29</v>
      </c>
      <c r="U1060" t="s">
        <v>29</v>
      </c>
      <c r="V1060" t="s">
        <v>1202</v>
      </c>
      <c r="W1060" t="s">
        <v>1148</v>
      </c>
    </row>
    <row r="1061" spans="1:23">
      <c r="A1061">
        <v>1060</v>
      </c>
      <c r="B1061" t="s">
        <v>1142</v>
      </c>
      <c r="C1061" t="s">
        <v>1143</v>
      </c>
      <c r="D1061">
        <v>35</v>
      </c>
      <c r="E1061" t="s">
        <v>1203</v>
      </c>
      <c r="F1061" t="s">
        <v>168</v>
      </c>
      <c r="G1061" s="1" t="s">
        <v>1204</v>
      </c>
      <c r="H1061" t="s">
        <v>1205</v>
      </c>
      <c r="I1061" t="s">
        <v>1204</v>
      </c>
      <c r="J1061" t="s">
        <v>1205</v>
      </c>
      <c r="K1061">
        <v>4.3</v>
      </c>
      <c r="L1061">
        <v>4.3</v>
      </c>
      <c r="M1061" t="s">
        <v>26</v>
      </c>
      <c r="N1061" t="s">
        <v>63</v>
      </c>
      <c r="O1061" t="s">
        <v>29</v>
      </c>
      <c r="P1061" t="s">
        <v>29</v>
      </c>
      <c r="Q1061" t="s">
        <v>29</v>
      </c>
      <c r="R1061" t="s">
        <v>29</v>
      </c>
      <c r="S1061" t="s">
        <v>29</v>
      </c>
      <c r="T1061" t="s">
        <v>29</v>
      </c>
      <c r="U1061" t="s">
        <v>29</v>
      </c>
      <c r="V1061" t="s">
        <v>1202</v>
      </c>
      <c r="W1061" t="s">
        <v>1148</v>
      </c>
    </row>
    <row r="1062" spans="1:23">
      <c r="A1062">
        <v>1061</v>
      </c>
      <c r="B1062" t="s">
        <v>1142</v>
      </c>
      <c r="C1062" t="s">
        <v>1143</v>
      </c>
      <c r="D1062">
        <v>35</v>
      </c>
      <c r="E1062" t="s">
        <v>1203</v>
      </c>
      <c r="F1062" t="s">
        <v>168</v>
      </c>
      <c r="G1062" s="1" t="s">
        <v>1204</v>
      </c>
      <c r="H1062" t="s">
        <v>1205</v>
      </c>
      <c r="I1062" t="s">
        <v>1204</v>
      </c>
      <c r="J1062" t="s">
        <v>1205</v>
      </c>
      <c r="K1062">
        <v>3</v>
      </c>
      <c r="L1062">
        <v>3</v>
      </c>
      <c r="M1062" t="s">
        <v>26</v>
      </c>
      <c r="N1062" t="s">
        <v>323</v>
      </c>
      <c r="O1062" t="s">
        <v>29</v>
      </c>
      <c r="P1062" t="s">
        <v>29</v>
      </c>
      <c r="Q1062" t="s">
        <v>29</v>
      </c>
      <c r="R1062" t="s">
        <v>29</v>
      </c>
      <c r="S1062" t="s">
        <v>29</v>
      </c>
      <c r="T1062" t="s">
        <v>29</v>
      </c>
      <c r="U1062" t="s">
        <v>29</v>
      </c>
      <c r="V1062" t="s">
        <v>1202</v>
      </c>
      <c r="W1062" t="s">
        <v>1148</v>
      </c>
    </row>
    <row r="1063" spans="1:23">
      <c r="A1063">
        <v>1062</v>
      </c>
      <c r="B1063" t="s">
        <v>1142</v>
      </c>
      <c r="C1063" t="s">
        <v>1143</v>
      </c>
      <c r="D1063">
        <v>35</v>
      </c>
      <c r="E1063" t="s">
        <v>1203</v>
      </c>
      <c r="F1063" t="s">
        <v>168</v>
      </c>
      <c r="G1063" s="1" t="s">
        <v>1204</v>
      </c>
      <c r="H1063" t="s">
        <v>1205</v>
      </c>
      <c r="I1063" t="s">
        <v>1204</v>
      </c>
      <c r="J1063" t="s">
        <v>1205</v>
      </c>
      <c r="K1063">
        <v>1.2</v>
      </c>
      <c r="L1063">
        <v>1.2</v>
      </c>
      <c r="M1063" t="s">
        <v>26</v>
      </c>
      <c r="N1063" t="s">
        <v>29</v>
      </c>
      <c r="O1063" t="s">
        <v>29</v>
      </c>
      <c r="P1063" t="s">
        <v>29</v>
      </c>
      <c r="Q1063" t="s">
        <v>29</v>
      </c>
      <c r="R1063" t="s">
        <v>29</v>
      </c>
      <c r="S1063" t="s">
        <v>29</v>
      </c>
      <c r="T1063" t="s">
        <v>29</v>
      </c>
      <c r="U1063" t="s">
        <v>29</v>
      </c>
      <c r="V1063" t="s">
        <v>1202</v>
      </c>
      <c r="W1063" t="s">
        <v>1148</v>
      </c>
    </row>
    <row r="1064" spans="1:23">
      <c r="A1064">
        <v>1063</v>
      </c>
      <c r="B1064" t="s">
        <v>1142</v>
      </c>
      <c r="C1064" t="s">
        <v>1143</v>
      </c>
      <c r="D1064">
        <v>35</v>
      </c>
      <c r="E1064" t="s">
        <v>1206</v>
      </c>
      <c r="F1064" t="s">
        <v>168</v>
      </c>
      <c r="G1064" s="1" t="s">
        <v>1207</v>
      </c>
      <c r="H1064" t="s">
        <v>1208</v>
      </c>
      <c r="I1064" t="s">
        <v>1207</v>
      </c>
      <c r="J1064" t="s">
        <v>1208</v>
      </c>
      <c r="K1064">
        <v>4.8</v>
      </c>
      <c r="L1064">
        <v>4.8</v>
      </c>
      <c r="M1064" t="s">
        <v>26</v>
      </c>
      <c r="N1064" t="s">
        <v>63</v>
      </c>
      <c r="O1064" t="s">
        <v>4124</v>
      </c>
      <c r="P1064" t="s">
        <v>29</v>
      </c>
      <c r="Q1064" t="s">
        <v>29</v>
      </c>
      <c r="R1064" t="s">
        <v>29</v>
      </c>
      <c r="S1064" t="s">
        <v>29</v>
      </c>
      <c r="T1064" t="s">
        <v>29</v>
      </c>
      <c r="U1064" t="s">
        <v>29</v>
      </c>
      <c r="V1064" t="s">
        <v>1202</v>
      </c>
      <c r="W1064" t="s">
        <v>1148</v>
      </c>
    </row>
    <row r="1065" spans="1:23">
      <c r="A1065">
        <v>1064</v>
      </c>
      <c r="B1065" t="s">
        <v>1142</v>
      </c>
      <c r="C1065" t="s">
        <v>1143</v>
      </c>
      <c r="D1065">
        <v>35</v>
      </c>
      <c r="E1065" t="s">
        <v>1206</v>
      </c>
      <c r="F1065" t="s">
        <v>168</v>
      </c>
      <c r="G1065" s="1" t="s">
        <v>1207</v>
      </c>
      <c r="H1065" t="s">
        <v>1208</v>
      </c>
      <c r="I1065" t="s">
        <v>1207</v>
      </c>
      <c r="J1065" t="s">
        <v>1208</v>
      </c>
      <c r="K1065">
        <v>1.1000000000000001</v>
      </c>
      <c r="L1065">
        <v>1.1000000000000001</v>
      </c>
      <c r="M1065" t="s">
        <v>26</v>
      </c>
      <c r="N1065" t="s">
        <v>219</v>
      </c>
      <c r="O1065" t="s">
        <v>29</v>
      </c>
      <c r="P1065" t="s">
        <v>29</v>
      </c>
      <c r="Q1065" t="s">
        <v>29</v>
      </c>
      <c r="R1065" t="s">
        <v>29</v>
      </c>
      <c r="S1065" t="s">
        <v>29</v>
      </c>
      <c r="T1065" t="s">
        <v>29</v>
      </c>
      <c r="U1065" t="s">
        <v>29</v>
      </c>
      <c r="V1065" t="s">
        <v>1202</v>
      </c>
      <c r="W1065" t="s">
        <v>1148</v>
      </c>
    </row>
    <row r="1066" spans="1:23">
      <c r="A1066">
        <v>1065</v>
      </c>
      <c r="B1066" t="s">
        <v>1142</v>
      </c>
      <c r="C1066" t="s">
        <v>1143</v>
      </c>
      <c r="D1066">
        <v>35</v>
      </c>
      <c r="E1066" t="s">
        <v>1206</v>
      </c>
      <c r="F1066" t="s">
        <v>168</v>
      </c>
      <c r="G1066" s="1" t="s">
        <v>1207</v>
      </c>
      <c r="H1066" t="s">
        <v>1208</v>
      </c>
      <c r="I1066" t="s">
        <v>1207</v>
      </c>
      <c r="J1066" t="s">
        <v>1208</v>
      </c>
      <c r="K1066">
        <v>2</v>
      </c>
      <c r="L1066">
        <v>2</v>
      </c>
      <c r="M1066" t="s">
        <v>26</v>
      </c>
      <c r="N1066" t="s">
        <v>29</v>
      </c>
      <c r="O1066" t="s">
        <v>29</v>
      </c>
      <c r="P1066" t="s">
        <v>29</v>
      </c>
      <c r="Q1066" t="s">
        <v>29</v>
      </c>
      <c r="R1066" t="s">
        <v>29</v>
      </c>
      <c r="S1066" t="s">
        <v>29</v>
      </c>
      <c r="T1066" t="s">
        <v>29</v>
      </c>
      <c r="U1066" t="s">
        <v>29</v>
      </c>
      <c r="V1066" t="s">
        <v>1202</v>
      </c>
      <c r="W1066" t="s">
        <v>1148</v>
      </c>
    </row>
    <row r="1067" spans="1:23">
      <c r="A1067">
        <v>1066</v>
      </c>
      <c r="B1067" t="s">
        <v>1142</v>
      </c>
      <c r="C1067" t="s">
        <v>1143</v>
      </c>
      <c r="D1067">
        <v>35</v>
      </c>
      <c r="E1067" t="s">
        <v>1209</v>
      </c>
      <c r="F1067" t="s">
        <v>731</v>
      </c>
      <c r="G1067" s="1" t="s">
        <v>845</v>
      </c>
      <c r="H1067" t="s">
        <v>1210</v>
      </c>
      <c r="I1067" t="s">
        <v>845</v>
      </c>
      <c r="J1067" t="s">
        <v>1210</v>
      </c>
      <c r="K1067">
        <v>2.8</v>
      </c>
      <c r="L1067">
        <v>2.8</v>
      </c>
      <c r="M1067" t="s">
        <v>26</v>
      </c>
      <c r="N1067" t="s">
        <v>4124</v>
      </c>
      <c r="O1067" t="s">
        <v>29</v>
      </c>
      <c r="P1067" t="s">
        <v>29</v>
      </c>
      <c r="Q1067" t="s">
        <v>29</v>
      </c>
      <c r="R1067" t="s">
        <v>29</v>
      </c>
      <c r="S1067" t="s">
        <v>29</v>
      </c>
      <c r="T1067" t="s">
        <v>29</v>
      </c>
      <c r="U1067" t="s">
        <v>29</v>
      </c>
      <c r="V1067" t="s">
        <v>1202</v>
      </c>
      <c r="W1067" t="s">
        <v>1148</v>
      </c>
    </row>
    <row r="1068" spans="1:23">
      <c r="A1068">
        <v>1067</v>
      </c>
      <c r="B1068" t="s">
        <v>1142</v>
      </c>
      <c r="C1068" t="s">
        <v>1143</v>
      </c>
      <c r="D1068">
        <v>35</v>
      </c>
      <c r="E1068" t="s">
        <v>1209</v>
      </c>
      <c r="F1068" t="s">
        <v>731</v>
      </c>
      <c r="G1068" s="1" t="s">
        <v>845</v>
      </c>
      <c r="H1068" t="s">
        <v>1210</v>
      </c>
      <c r="I1068" t="s">
        <v>845</v>
      </c>
      <c r="J1068" t="s">
        <v>1210</v>
      </c>
      <c r="K1068">
        <v>2.7</v>
      </c>
      <c r="L1068">
        <v>2.7</v>
      </c>
      <c r="M1068" t="s">
        <v>26</v>
      </c>
      <c r="N1068" t="s">
        <v>29</v>
      </c>
      <c r="O1068" t="s">
        <v>29</v>
      </c>
      <c r="P1068" t="s">
        <v>29</v>
      </c>
      <c r="Q1068" t="s">
        <v>29</v>
      </c>
      <c r="R1068" t="s">
        <v>29</v>
      </c>
      <c r="S1068" t="s">
        <v>29</v>
      </c>
      <c r="T1068" t="s">
        <v>29</v>
      </c>
      <c r="U1068" t="s">
        <v>29</v>
      </c>
      <c r="V1068" t="s">
        <v>1202</v>
      </c>
      <c r="W1068" t="s">
        <v>1148</v>
      </c>
    </row>
    <row r="1069" spans="1:23">
      <c r="A1069">
        <v>1068</v>
      </c>
      <c r="B1069" t="s">
        <v>1142</v>
      </c>
      <c r="C1069" t="s">
        <v>1143</v>
      </c>
      <c r="D1069">
        <v>35</v>
      </c>
      <c r="E1069" t="s">
        <v>1211</v>
      </c>
      <c r="F1069" t="s">
        <v>611</v>
      </c>
      <c r="G1069" s="1" t="s">
        <v>1212</v>
      </c>
      <c r="H1069" t="s">
        <v>83</v>
      </c>
      <c r="I1069" t="s">
        <v>1212</v>
      </c>
      <c r="J1069" t="s">
        <v>83</v>
      </c>
      <c r="K1069">
        <v>3.2</v>
      </c>
      <c r="L1069">
        <v>3.2</v>
      </c>
      <c r="M1069" t="s">
        <v>26</v>
      </c>
      <c r="N1069" t="s">
        <v>323</v>
      </c>
      <c r="O1069" t="s">
        <v>29</v>
      </c>
      <c r="P1069" t="s">
        <v>29</v>
      </c>
      <c r="Q1069" t="s">
        <v>29</v>
      </c>
      <c r="R1069" t="s">
        <v>29</v>
      </c>
      <c r="S1069" t="s">
        <v>29</v>
      </c>
      <c r="T1069" t="s">
        <v>29</v>
      </c>
      <c r="U1069" t="s">
        <v>29</v>
      </c>
      <c r="V1069" t="s">
        <v>1202</v>
      </c>
      <c r="W1069" t="s">
        <v>1148</v>
      </c>
    </row>
    <row r="1070" spans="1:23">
      <c r="A1070">
        <v>1069</v>
      </c>
      <c r="B1070" t="s">
        <v>1142</v>
      </c>
      <c r="C1070" t="s">
        <v>1143</v>
      </c>
      <c r="D1070">
        <v>35</v>
      </c>
      <c r="E1070" t="s">
        <v>1211</v>
      </c>
      <c r="F1070" t="s">
        <v>611</v>
      </c>
      <c r="G1070" s="1" t="s">
        <v>1212</v>
      </c>
      <c r="H1070" t="s">
        <v>83</v>
      </c>
      <c r="I1070" t="s">
        <v>1212</v>
      </c>
      <c r="J1070" t="s">
        <v>83</v>
      </c>
      <c r="K1070">
        <v>0.9</v>
      </c>
      <c r="L1070">
        <v>0.9</v>
      </c>
      <c r="M1070" t="s">
        <v>26</v>
      </c>
      <c r="N1070" t="s">
        <v>29</v>
      </c>
      <c r="O1070" t="s">
        <v>29</v>
      </c>
      <c r="P1070" t="s">
        <v>29</v>
      </c>
      <c r="Q1070" t="s">
        <v>29</v>
      </c>
      <c r="R1070" t="s">
        <v>29</v>
      </c>
      <c r="S1070" t="s">
        <v>29</v>
      </c>
      <c r="T1070" t="s">
        <v>29</v>
      </c>
      <c r="U1070" t="s">
        <v>29</v>
      </c>
      <c r="V1070" t="s">
        <v>1202</v>
      </c>
      <c r="W1070" t="s">
        <v>1148</v>
      </c>
    </row>
    <row r="1071" spans="1:23">
      <c r="A1071">
        <v>1070</v>
      </c>
      <c r="B1071" t="s">
        <v>1142</v>
      </c>
      <c r="C1071" t="s">
        <v>1143</v>
      </c>
      <c r="D1071">
        <v>35</v>
      </c>
      <c r="E1071" t="s">
        <v>1213</v>
      </c>
      <c r="F1071" t="s">
        <v>505</v>
      </c>
      <c r="G1071" s="1" t="s">
        <v>1214</v>
      </c>
      <c r="H1071" t="s">
        <v>602</v>
      </c>
      <c r="I1071" t="s">
        <v>1214</v>
      </c>
      <c r="J1071" t="s">
        <v>602</v>
      </c>
      <c r="K1071">
        <v>2.1</v>
      </c>
      <c r="L1071">
        <v>2.1</v>
      </c>
      <c r="M1071" t="s">
        <v>26</v>
      </c>
      <c r="N1071" t="s">
        <v>219</v>
      </c>
      <c r="O1071" t="s">
        <v>29</v>
      </c>
      <c r="P1071" t="s">
        <v>29</v>
      </c>
      <c r="Q1071" t="s">
        <v>29</v>
      </c>
      <c r="R1071" t="s">
        <v>29</v>
      </c>
      <c r="S1071" t="s">
        <v>29</v>
      </c>
      <c r="T1071" t="s">
        <v>29</v>
      </c>
      <c r="U1071" t="s">
        <v>29</v>
      </c>
      <c r="V1071" t="s">
        <v>1202</v>
      </c>
      <c r="W1071" t="s">
        <v>1148</v>
      </c>
    </row>
    <row r="1072" spans="1:23">
      <c r="A1072">
        <v>1071</v>
      </c>
      <c r="B1072" t="s">
        <v>1142</v>
      </c>
      <c r="C1072" t="s">
        <v>1143</v>
      </c>
      <c r="D1072">
        <v>35</v>
      </c>
      <c r="E1072" t="s">
        <v>1213</v>
      </c>
      <c r="F1072" t="s">
        <v>505</v>
      </c>
      <c r="G1072" s="1" t="s">
        <v>1214</v>
      </c>
      <c r="H1072" t="s">
        <v>602</v>
      </c>
      <c r="I1072" t="s">
        <v>1214</v>
      </c>
      <c r="J1072" t="s">
        <v>602</v>
      </c>
      <c r="K1072">
        <v>1.2</v>
      </c>
      <c r="L1072">
        <v>1.2</v>
      </c>
      <c r="M1072" t="s">
        <v>26</v>
      </c>
      <c r="N1072" t="s">
        <v>328</v>
      </c>
      <c r="O1072" t="s">
        <v>29</v>
      </c>
      <c r="P1072" t="s">
        <v>29</v>
      </c>
      <c r="Q1072" t="s">
        <v>29</v>
      </c>
      <c r="R1072" t="s">
        <v>29</v>
      </c>
      <c r="S1072" t="s">
        <v>29</v>
      </c>
      <c r="T1072" t="s">
        <v>29</v>
      </c>
      <c r="U1072" t="s">
        <v>29</v>
      </c>
      <c r="V1072" t="s">
        <v>1202</v>
      </c>
      <c r="W1072" t="s">
        <v>1148</v>
      </c>
    </row>
    <row r="1073" spans="1:23">
      <c r="A1073">
        <v>1072</v>
      </c>
      <c r="B1073" t="s">
        <v>1142</v>
      </c>
      <c r="C1073" t="s">
        <v>1143</v>
      </c>
      <c r="D1073">
        <v>35</v>
      </c>
      <c r="E1073" t="s">
        <v>1213</v>
      </c>
      <c r="F1073" t="s">
        <v>505</v>
      </c>
      <c r="G1073" s="1" t="s">
        <v>1214</v>
      </c>
      <c r="H1073" t="s">
        <v>602</v>
      </c>
      <c r="I1073" t="s">
        <v>1214</v>
      </c>
      <c r="J1073" t="s">
        <v>602</v>
      </c>
      <c r="K1073">
        <v>0.2</v>
      </c>
      <c r="L1073">
        <v>0.2</v>
      </c>
      <c r="M1073" t="s">
        <v>26</v>
      </c>
      <c r="N1073" t="s">
        <v>29</v>
      </c>
      <c r="O1073" t="s">
        <v>29</v>
      </c>
      <c r="P1073" t="s">
        <v>29</v>
      </c>
      <c r="Q1073" t="s">
        <v>29</v>
      </c>
      <c r="R1073" t="s">
        <v>29</v>
      </c>
      <c r="S1073" t="s">
        <v>29</v>
      </c>
      <c r="T1073" t="s">
        <v>29</v>
      </c>
      <c r="U1073" t="s">
        <v>29</v>
      </c>
      <c r="V1073" t="s">
        <v>1202</v>
      </c>
      <c r="W1073" t="s">
        <v>1148</v>
      </c>
    </row>
    <row r="1074" spans="1:23">
      <c r="A1074">
        <v>1073</v>
      </c>
      <c r="B1074" t="s">
        <v>1142</v>
      </c>
      <c r="C1074" t="s">
        <v>1143</v>
      </c>
      <c r="D1074">
        <v>35</v>
      </c>
      <c r="E1074" t="s">
        <v>1179</v>
      </c>
      <c r="F1074" t="s">
        <v>185</v>
      </c>
      <c r="G1074" s="1" t="s">
        <v>186</v>
      </c>
      <c r="H1074" t="s">
        <v>1180</v>
      </c>
      <c r="I1074" t="s">
        <v>186</v>
      </c>
      <c r="J1074" t="s">
        <v>1180</v>
      </c>
      <c r="K1074">
        <v>2.2000000000000002</v>
      </c>
      <c r="L1074">
        <v>2.2000000000000002</v>
      </c>
      <c r="M1074" t="s">
        <v>26</v>
      </c>
      <c r="N1074" t="s">
        <v>323</v>
      </c>
      <c r="O1074" t="s">
        <v>29</v>
      </c>
      <c r="P1074" t="s">
        <v>29</v>
      </c>
      <c r="Q1074" t="s">
        <v>29</v>
      </c>
      <c r="R1074" t="s">
        <v>29</v>
      </c>
      <c r="S1074" t="s">
        <v>29</v>
      </c>
      <c r="T1074" t="s">
        <v>29</v>
      </c>
      <c r="U1074" t="s">
        <v>29</v>
      </c>
      <c r="V1074" t="s">
        <v>1202</v>
      </c>
      <c r="W1074" t="s">
        <v>1148</v>
      </c>
    </row>
    <row r="1075" spans="1:23">
      <c r="A1075">
        <v>1074</v>
      </c>
      <c r="B1075" t="s">
        <v>1142</v>
      </c>
      <c r="C1075" t="s">
        <v>1143</v>
      </c>
      <c r="D1075">
        <v>35</v>
      </c>
      <c r="E1075" t="s">
        <v>1179</v>
      </c>
      <c r="F1075" t="s">
        <v>185</v>
      </c>
      <c r="G1075" s="1" t="s">
        <v>186</v>
      </c>
      <c r="H1075" t="s">
        <v>1180</v>
      </c>
      <c r="I1075" t="s">
        <v>186</v>
      </c>
      <c r="J1075" t="s">
        <v>1180</v>
      </c>
      <c r="K1075">
        <v>1.1000000000000001</v>
      </c>
      <c r="L1075">
        <v>1.1000000000000001</v>
      </c>
      <c r="M1075" t="s">
        <v>26</v>
      </c>
      <c r="N1075" t="s">
        <v>29</v>
      </c>
      <c r="O1075" t="s">
        <v>29</v>
      </c>
      <c r="P1075" t="s">
        <v>29</v>
      </c>
      <c r="Q1075" t="s">
        <v>29</v>
      </c>
      <c r="R1075" t="s">
        <v>29</v>
      </c>
      <c r="S1075" t="s">
        <v>29</v>
      </c>
      <c r="T1075" t="s">
        <v>29</v>
      </c>
      <c r="U1075" t="s">
        <v>29</v>
      </c>
      <c r="V1075" t="s">
        <v>1202</v>
      </c>
      <c r="W1075" t="s">
        <v>1148</v>
      </c>
    </row>
    <row r="1076" spans="1:23">
      <c r="A1076">
        <v>1075</v>
      </c>
      <c r="B1076" t="s">
        <v>1142</v>
      </c>
      <c r="C1076" t="s">
        <v>1143</v>
      </c>
      <c r="D1076">
        <v>35</v>
      </c>
      <c r="E1076" t="s">
        <v>1215</v>
      </c>
      <c r="F1076" t="s">
        <v>251</v>
      </c>
      <c r="G1076" s="1" t="s">
        <v>252</v>
      </c>
      <c r="H1076" t="s">
        <v>1216</v>
      </c>
      <c r="I1076" t="s">
        <v>487</v>
      </c>
      <c r="J1076" t="s">
        <v>8600</v>
      </c>
      <c r="K1076">
        <v>2.6</v>
      </c>
      <c r="L1076">
        <v>2.6</v>
      </c>
      <c r="M1076" t="s">
        <v>26</v>
      </c>
      <c r="N1076" t="s">
        <v>328</v>
      </c>
      <c r="O1076" t="s">
        <v>29</v>
      </c>
      <c r="P1076" t="s">
        <v>29</v>
      </c>
      <c r="Q1076" t="s">
        <v>29</v>
      </c>
      <c r="R1076" t="s">
        <v>29</v>
      </c>
      <c r="S1076" t="s">
        <v>29</v>
      </c>
      <c r="T1076" t="s">
        <v>29</v>
      </c>
      <c r="U1076" t="s">
        <v>29</v>
      </c>
      <c r="V1076" t="s">
        <v>1202</v>
      </c>
      <c r="W1076" t="s">
        <v>1148</v>
      </c>
    </row>
    <row r="1077" spans="1:23">
      <c r="A1077">
        <v>1076</v>
      </c>
      <c r="B1077" t="s">
        <v>1142</v>
      </c>
      <c r="C1077" t="s">
        <v>1143</v>
      </c>
      <c r="D1077">
        <v>35</v>
      </c>
      <c r="E1077" t="s">
        <v>1215</v>
      </c>
      <c r="F1077" t="s">
        <v>251</v>
      </c>
      <c r="G1077" s="1" t="s">
        <v>252</v>
      </c>
      <c r="H1077" t="s">
        <v>1216</v>
      </c>
      <c r="I1077" t="s">
        <v>487</v>
      </c>
      <c r="J1077" t="s">
        <v>8600</v>
      </c>
      <c r="K1077">
        <v>0.3</v>
      </c>
      <c r="L1077">
        <v>0.3</v>
      </c>
      <c r="M1077" t="s">
        <v>26</v>
      </c>
      <c r="N1077" t="s">
        <v>29</v>
      </c>
      <c r="O1077" t="s">
        <v>29</v>
      </c>
      <c r="P1077" t="s">
        <v>29</v>
      </c>
      <c r="Q1077" t="s">
        <v>29</v>
      </c>
      <c r="R1077" t="s">
        <v>29</v>
      </c>
      <c r="S1077" t="s">
        <v>29</v>
      </c>
      <c r="T1077" t="s">
        <v>29</v>
      </c>
      <c r="U1077" t="s">
        <v>29</v>
      </c>
      <c r="V1077" t="s">
        <v>1202</v>
      </c>
      <c r="W1077" t="s">
        <v>1148</v>
      </c>
    </row>
    <row r="1078" spans="1:23">
      <c r="A1078">
        <v>1077</v>
      </c>
      <c r="B1078" t="s">
        <v>1142</v>
      </c>
      <c r="C1078" t="s">
        <v>1143</v>
      </c>
      <c r="D1078">
        <v>35</v>
      </c>
      <c r="E1078" t="s">
        <v>1217</v>
      </c>
      <c r="F1078" t="s">
        <v>154</v>
      </c>
      <c r="G1078" s="1" t="s">
        <v>1218</v>
      </c>
      <c r="H1078" t="s">
        <v>1029</v>
      </c>
      <c r="I1078" t="s">
        <v>1218</v>
      </c>
      <c r="J1078" t="s">
        <v>1029</v>
      </c>
      <c r="K1078">
        <v>1.9</v>
      </c>
      <c r="L1078">
        <v>1.9</v>
      </c>
      <c r="M1078" t="s">
        <v>26</v>
      </c>
      <c r="N1078" t="s">
        <v>219</v>
      </c>
      <c r="O1078" t="s">
        <v>29</v>
      </c>
      <c r="P1078" t="s">
        <v>29</v>
      </c>
      <c r="Q1078" t="s">
        <v>29</v>
      </c>
      <c r="R1078" t="s">
        <v>29</v>
      </c>
      <c r="S1078" t="s">
        <v>29</v>
      </c>
      <c r="T1078" t="s">
        <v>29</v>
      </c>
      <c r="U1078" t="s">
        <v>29</v>
      </c>
      <c r="V1078" t="s">
        <v>1202</v>
      </c>
      <c r="W1078" t="s">
        <v>1148</v>
      </c>
    </row>
    <row r="1079" spans="1:23">
      <c r="A1079">
        <v>1078</v>
      </c>
      <c r="B1079" t="s">
        <v>1142</v>
      </c>
      <c r="C1079" t="s">
        <v>1143</v>
      </c>
      <c r="D1079">
        <v>35</v>
      </c>
      <c r="E1079" t="s">
        <v>1217</v>
      </c>
      <c r="F1079" t="s">
        <v>154</v>
      </c>
      <c r="G1079" s="1" t="s">
        <v>1218</v>
      </c>
      <c r="H1079" t="s">
        <v>1029</v>
      </c>
      <c r="I1079" t="s">
        <v>1218</v>
      </c>
      <c r="J1079" t="s">
        <v>1029</v>
      </c>
      <c r="K1079">
        <v>0.5</v>
      </c>
      <c r="L1079">
        <v>0.5</v>
      </c>
      <c r="M1079" t="s">
        <v>26</v>
      </c>
      <c r="N1079" t="s">
        <v>29</v>
      </c>
      <c r="O1079" t="s">
        <v>29</v>
      </c>
      <c r="P1079" t="s">
        <v>29</v>
      </c>
      <c r="Q1079" t="s">
        <v>29</v>
      </c>
      <c r="R1079" t="s">
        <v>29</v>
      </c>
      <c r="S1079" t="s">
        <v>29</v>
      </c>
      <c r="T1079" t="s">
        <v>29</v>
      </c>
      <c r="U1079" t="s">
        <v>29</v>
      </c>
      <c r="V1079" t="s">
        <v>1202</v>
      </c>
      <c r="W1079" t="s">
        <v>1148</v>
      </c>
    </row>
    <row r="1080" spans="1:23">
      <c r="A1080">
        <v>1079</v>
      </c>
      <c r="B1080" t="s">
        <v>1142</v>
      </c>
      <c r="C1080" t="s">
        <v>1143</v>
      </c>
      <c r="D1080">
        <v>35</v>
      </c>
      <c r="E1080" t="s">
        <v>1219</v>
      </c>
      <c r="F1080" t="s">
        <v>154</v>
      </c>
      <c r="G1080" s="1" t="s">
        <v>155</v>
      </c>
      <c r="H1080" t="s">
        <v>1220</v>
      </c>
      <c r="I1080" t="s">
        <v>155</v>
      </c>
      <c r="J1080" t="s">
        <v>1220</v>
      </c>
      <c r="K1080">
        <v>2.2000000000000002</v>
      </c>
      <c r="L1080">
        <v>2.2000000000000002</v>
      </c>
      <c r="M1080" t="s">
        <v>26</v>
      </c>
      <c r="N1080" t="s">
        <v>29</v>
      </c>
      <c r="O1080" t="s">
        <v>29</v>
      </c>
      <c r="P1080" t="s">
        <v>29</v>
      </c>
      <c r="Q1080" t="s">
        <v>29</v>
      </c>
      <c r="R1080" t="s">
        <v>29</v>
      </c>
      <c r="S1080" t="s">
        <v>29</v>
      </c>
      <c r="T1080" t="s">
        <v>29</v>
      </c>
      <c r="U1080" t="s">
        <v>29</v>
      </c>
      <c r="V1080" t="s">
        <v>1202</v>
      </c>
      <c r="W1080" t="s">
        <v>1148</v>
      </c>
    </row>
    <row r="1081" spans="1:23">
      <c r="A1081">
        <v>1080</v>
      </c>
      <c r="B1081" t="s">
        <v>1142</v>
      </c>
      <c r="C1081" t="s">
        <v>1143</v>
      </c>
      <c r="D1081">
        <v>35</v>
      </c>
      <c r="E1081" t="s">
        <v>1221</v>
      </c>
      <c r="F1081" t="s">
        <v>185</v>
      </c>
      <c r="G1081" s="1" t="s">
        <v>186</v>
      </c>
      <c r="H1081" t="s">
        <v>29</v>
      </c>
      <c r="I1081" t="s">
        <v>186</v>
      </c>
      <c r="J1081" t="s">
        <v>29</v>
      </c>
      <c r="K1081">
        <v>2</v>
      </c>
      <c r="L1081">
        <v>2</v>
      </c>
      <c r="M1081" t="s">
        <v>26</v>
      </c>
      <c r="N1081" t="s">
        <v>219</v>
      </c>
      <c r="O1081" t="s">
        <v>29</v>
      </c>
      <c r="P1081" t="s">
        <v>29</v>
      </c>
      <c r="Q1081" t="s">
        <v>29</v>
      </c>
      <c r="R1081" t="s">
        <v>29</v>
      </c>
      <c r="S1081" t="s">
        <v>29</v>
      </c>
      <c r="T1081" t="s">
        <v>29</v>
      </c>
      <c r="U1081" t="s">
        <v>29</v>
      </c>
      <c r="V1081" t="s">
        <v>1202</v>
      </c>
      <c r="W1081" t="s">
        <v>1148</v>
      </c>
    </row>
    <row r="1082" spans="1:23">
      <c r="A1082">
        <v>1081</v>
      </c>
      <c r="B1082" t="s">
        <v>1142</v>
      </c>
      <c r="C1082" t="s">
        <v>1143</v>
      </c>
      <c r="D1082">
        <v>35</v>
      </c>
      <c r="E1082" t="s">
        <v>1221</v>
      </c>
      <c r="F1082" t="s">
        <v>185</v>
      </c>
      <c r="G1082" s="1" t="s">
        <v>186</v>
      </c>
      <c r="H1082" t="s">
        <v>29</v>
      </c>
      <c r="I1082" t="s">
        <v>186</v>
      </c>
      <c r="J1082" t="s">
        <v>29</v>
      </c>
      <c r="K1082">
        <v>0.1</v>
      </c>
      <c r="L1082">
        <v>0.1</v>
      </c>
      <c r="M1082" t="s">
        <v>26</v>
      </c>
      <c r="N1082" t="s">
        <v>29</v>
      </c>
      <c r="O1082" t="s">
        <v>29</v>
      </c>
      <c r="P1082" t="s">
        <v>29</v>
      </c>
      <c r="Q1082" t="s">
        <v>29</v>
      </c>
      <c r="R1082" t="s">
        <v>29</v>
      </c>
      <c r="S1082" t="s">
        <v>29</v>
      </c>
      <c r="T1082" t="s">
        <v>29</v>
      </c>
      <c r="U1082" t="s">
        <v>29</v>
      </c>
      <c r="V1082" t="s">
        <v>1202</v>
      </c>
      <c r="W1082" t="s">
        <v>1148</v>
      </c>
    </row>
    <row r="1083" spans="1:23">
      <c r="A1083">
        <v>1082</v>
      </c>
      <c r="B1083" t="s">
        <v>1142</v>
      </c>
      <c r="C1083" t="s">
        <v>1143</v>
      </c>
      <c r="D1083">
        <v>35</v>
      </c>
      <c r="E1083" t="s">
        <v>1222</v>
      </c>
      <c r="F1083" t="s">
        <v>185</v>
      </c>
      <c r="G1083" s="1" t="s">
        <v>186</v>
      </c>
      <c r="H1083" t="s">
        <v>1223</v>
      </c>
      <c r="I1083" t="s">
        <v>186</v>
      </c>
      <c r="J1083" t="s">
        <v>299</v>
      </c>
      <c r="K1083">
        <v>1.5</v>
      </c>
      <c r="L1083">
        <v>1.5</v>
      </c>
      <c r="M1083" t="s">
        <v>26</v>
      </c>
      <c r="N1083" t="s">
        <v>219</v>
      </c>
      <c r="O1083" t="s">
        <v>29</v>
      </c>
      <c r="P1083" t="s">
        <v>29</v>
      </c>
      <c r="Q1083" t="s">
        <v>29</v>
      </c>
      <c r="R1083" t="s">
        <v>29</v>
      </c>
      <c r="S1083" t="s">
        <v>29</v>
      </c>
      <c r="T1083" t="s">
        <v>29</v>
      </c>
      <c r="U1083" t="s">
        <v>29</v>
      </c>
      <c r="V1083" t="s">
        <v>1202</v>
      </c>
      <c r="W1083" t="s">
        <v>1148</v>
      </c>
    </row>
    <row r="1084" spans="1:23">
      <c r="A1084">
        <v>1083</v>
      </c>
      <c r="B1084" t="s">
        <v>1142</v>
      </c>
      <c r="C1084" t="s">
        <v>1143</v>
      </c>
      <c r="D1084">
        <v>35</v>
      </c>
      <c r="E1084" t="s">
        <v>1222</v>
      </c>
      <c r="F1084" t="s">
        <v>185</v>
      </c>
      <c r="G1084" s="1" t="s">
        <v>186</v>
      </c>
      <c r="H1084" t="s">
        <v>1223</v>
      </c>
      <c r="I1084" t="s">
        <v>186</v>
      </c>
      <c r="J1084" t="s">
        <v>299</v>
      </c>
      <c r="K1084">
        <v>0.4</v>
      </c>
      <c r="L1084">
        <v>0.4</v>
      </c>
      <c r="M1084" t="s">
        <v>26</v>
      </c>
      <c r="N1084" t="s">
        <v>29</v>
      </c>
      <c r="O1084" t="s">
        <v>29</v>
      </c>
      <c r="P1084" t="s">
        <v>29</v>
      </c>
      <c r="Q1084" t="s">
        <v>29</v>
      </c>
      <c r="R1084" t="s">
        <v>29</v>
      </c>
      <c r="S1084" t="s">
        <v>29</v>
      </c>
      <c r="T1084" t="s">
        <v>29</v>
      </c>
      <c r="U1084" t="s">
        <v>29</v>
      </c>
      <c r="V1084" t="s">
        <v>1202</v>
      </c>
      <c r="W1084" t="s">
        <v>1148</v>
      </c>
    </row>
    <row r="1085" spans="1:23">
      <c r="A1085">
        <v>1084</v>
      </c>
      <c r="B1085" t="s">
        <v>1142</v>
      </c>
      <c r="C1085" t="s">
        <v>1143</v>
      </c>
      <c r="D1085">
        <v>35</v>
      </c>
      <c r="E1085" t="s">
        <v>1224</v>
      </c>
      <c r="F1085" t="s">
        <v>185</v>
      </c>
      <c r="G1085" s="1" t="s">
        <v>186</v>
      </c>
      <c r="H1085" t="s">
        <v>1225</v>
      </c>
      <c r="I1085" t="s">
        <v>186</v>
      </c>
      <c r="J1085" t="s">
        <v>1225</v>
      </c>
      <c r="K1085">
        <v>1</v>
      </c>
      <c r="L1085">
        <v>1</v>
      </c>
      <c r="M1085" t="s">
        <v>26</v>
      </c>
      <c r="N1085" t="s">
        <v>219</v>
      </c>
      <c r="O1085" t="s">
        <v>29</v>
      </c>
      <c r="P1085" t="s">
        <v>29</v>
      </c>
      <c r="Q1085" t="s">
        <v>29</v>
      </c>
      <c r="R1085" t="s">
        <v>29</v>
      </c>
      <c r="S1085" t="s">
        <v>29</v>
      </c>
      <c r="T1085" t="s">
        <v>29</v>
      </c>
      <c r="U1085" t="s">
        <v>29</v>
      </c>
      <c r="V1085" t="s">
        <v>1202</v>
      </c>
      <c r="W1085" t="s">
        <v>1148</v>
      </c>
    </row>
    <row r="1086" spans="1:23">
      <c r="A1086">
        <v>1085</v>
      </c>
      <c r="B1086" t="s">
        <v>1142</v>
      </c>
      <c r="C1086" t="s">
        <v>1143</v>
      </c>
      <c r="D1086">
        <v>35</v>
      </c>
      <c r="E1086" t="s">
        <v>1224</v>
      </c>
      <c r="F1086" t="s">
        <v>185</v>
      </c>
      <c r="G1086" s="1" t="s">
        <v>186</v>
      </c>
      <c r="H1086" t="s">
        <v>1225</v>
      </c>
      <c r="I1086" t="s">
        <v>186</v>
      </c>
      <c r="J1086" t="s">
        <v>1225</v>
      </c>
      <c r="K1086">
        <v>0.8</v>
      </c>
      <c r="L1086">
        <v>0.8</v>
      </c>
      <c r="M1086" t="s">
        <v>26</v>
      </c>
      <c r="N1086" t="s">
        <v>29</v>
      </c>
      <c r="O1086" t="s">
        <v>29</v>
      </c>
      <c r="P1086" t="s">
        <v>29</v>
      </c>
      <c r="Q1086" t="s">
        <v>29</v>
      </c>
      <c r="R1086" t="s">
        <v>29</v>
      </c>
      <c r="S1086" t="s">
        <v>29</v>
      </c>
      <c r="T1086" t="s">
        <v>29</v>
      </c>
      <c r="U1086" t="s">
        <v>29</v>
      </c>
      <c r="V1086" t="s">
        <v>1202</v>
      </c>
      <c r="W1086" t="s">
        <v>1148</v>
      </c>
    </row>
    <row r="1087" spans="1:23">
      <c r="A1087">
        <v>1086</v>
      </c>
      <c r="B1087" t="s">
        <v>1142</v>
      </c>
      <c r="C1087" t="s">
        <v>1143</v>
      </c>
      <c r="D1087">
        <v>35</v>
      </c>
      <c r="E1087" t="s">
        <v>1172</v>
      </c>
      <c r="F1087" t="s">
        <v>516</v>
      </c>
      <c r="G1087" s="1" t="s">
        <v>517</v>
      </c>
      <c r="H1087" t="s">
        <v>1173</v>
      </c>
      <c r="I1087" t="s">
        <v>517</v>
      </c>
      <c r="J1087" t="s">
        <v>1173</v>
      </c>
      <c r="K1087">
        <v>1.3</v>
      </c>
      <c r="L1087">
        <v>1.3</v>
      </c>
      <c r="M1087" t="s">
        <v>26</v>
      </c>
      <c r="N1087" t="s">
        <v>219</v>
      </c>
      <c r="O1087" t="s">
        <v>29</v>
      </c>
      <c r="P1087" t="s">
        <v>29</v>
      </c>
      <c r="Q1087" t="s">
        <v>29</v>
      </c>
      <c r="R1087" t="s">
        <v>29</v>
      </c>
      <c r="S1087" t="s">
        <v>29</v>
      </c>
      <c r="T1087" t="s">
        <v>29</v>
      </c>
      <c r="U1087" t="s">
        <v>29</v>
      </c>
      <c r="V1087" t="s">
        <v>1202</v>
      </c>
      <c r="W1087" t="s">
        <v>1148</v>
      </c>
    </row>
    <row r="1088" spans="1:23">
      <c r="A1088">
        <v>1087</v>
      </c>
      <c r="B1088" t="s">
        <v>1142</v>
      </c>
      <c r="C1088" t="s">
        <v>1143</v>
      </c>
      <c r="D1088">
        <v>35</v>
      </c>
      <c r="E1088" t="s">
        <v>1172</v>
      </c>
      <c r="F1088" t="s">
        <v>516</v>
      </c>
      <c r="G1088" s="1" t="s">
        <v>517</v>
      </c>
      <c r="H1088" t="s">
        <v>1173</v>
      </c>
      <c r="I1088" t="s">
        <v>517</v>
      </c>
      <c r="J1088" t="s">
        <v>1173</v>
      </c>
      <c r="K1088">
        <v>0.2</v>
      </c>
      <c r="L1088">
        <v>0.2</v>
      </c>
      <c r="M1088" t="s">
        <v>26</v>
      </c>
      <c r="N1088" t="s">
        <v>29</v>
      </c>
      <c r="O1088" t="s">
        <v>29</v>
      </c>
      <c r="P1088" t="s">
        <v>29</v>
      </c>
      <c r="Q1088" t="s">
        <v>29</v>
      </c>
      <c r="R1088" t="s">
        <v>29</v>
      </c>
      <c r="S1088" t="s">
        <v>29</v>
      </c>
      <c r="T1088" t="s">
        <v>29</v>
      </c>
      <c r="U1088" t="s">
        <v>29</v>
      </c>
      <c r="V1088" t="s">
        <v>1202</v>
      </c>
      <c r="W1088" t="s">
        <v>1148</v>
      </c>
    </row>
    <row r="1089" spans="1:23">
      <c r="A1089">
        <v>1088</v>
      </c>
      <c r="B1089" t="s">
        <v>1142</v>
      </c>
      <c r="C1089" t="s">
        <v>1143</v>
      </c>
      <c r="D1089">
        <v>35</v>
      </c>
      <c r="E1089" t="s">
        <v>1226</v>
      </c>
      <c r="F1089" t="s">
        <v>23</v>
      </c>
      <c r="G1089" s="1" t="s">
        <v>1227</v>
      </c>
      <c r="H1089" t="s">
        <v>1228</v>
      </c>
      <c r="I1089" t="s">
        <v>2532</v>
      </c>
      <c r="J1089" t="s">
        <v>1228</v>
      </c>
      <c r="K1089">
        <v>1.4</v>
      </c>
      <c r="L1089">
        <v>1.4</v>
      </c>
      <c r="M1089" t="s">
        <v>26</v>
      </c>
      <c r="N1089" t="s">
        <v>29</v>
      </c>
      <c r="O1089" t="s">
        <v>29</v>
      </c>
      <c r="P1089" t="s">
        <v>29</v>
      </c>
      <c r="Q1089" t="s">
        <v>29</v>
      </c>
      <c r="R1089" t="s">
        <v>29</v>
      </c>
      <c r="S1089" t="s">
        <v>29</v>
      </c>
      <c r="T1089" t="s">
        <v>29</v>
      </c>
      <c r="U1089" t="s">
        <v>29</v>
      </c>
      <c r="V1089" t="s">
        <v>1202</v>
      </c>
      <c r="W1089" t="s">
        <v>1148</v>
      </c>
    </row>
    <row r="1090" spans="1:23">
      <c r="A1090">
        <v>1089</v>
      </c>
      <c r="B1090" t="s">
        <v>1142</v>
      </c>
      <c r="C1090" t="s">
        <v>1143</v>
      </c>
      <c r="D1090">
        <v>35</v>
      </c>
      <c r="E1090" t="s">
        <v>1229</v>
      </c>
      <c r="F1090" t="s">
        <v>168</v>
      </c>
      <c r="G1090" s="1" t="s">
        <v>1230</v>
      </c>
      <c r="H1090" t="s">
        <v>1231</v>
      </c>
      <c r="I1090" t="s">
        <v>1230</v>
      </c>
      <c r="J1090" t="s">
        <v>1231</v>
      </c>
      <c r="K1090">
        <v>1.3</v>
      </c>
      <c r="L1090">
        <v>1.3</v>
      </c>
      <c r="M1090" t="s">
        <v>26</v>
      </c>
      <c r="N1090" t="s">
        <v>63</v>
      </c>
      <c r="O1090" t="s">
        <v>4124</v>
      </c>
      <c r="P1090" t="s">
        <v>29</v>
      </c>
      <c r="Q1090" t="s">
        <v>29</v>
      </c>
      <c r="R1090" t="s">
        <v>29</v>
      </c>
      <c r="S1090" t="s">
        <v>29</v>
      </c>
      <c r="T1090" t="s">
        <v>29</v>
      </c>
      <c r="U1090" t="s">
        <v>29</v>
      </c>
      <c r="V1090" t="s">
        <v>1202</v>
      </c>
      <c r="W1090" t="s">
        <v>1148</v>
      </c>
    </row>
    <row r="1091" spans="1:23">
      <c r="A1091">
        <v>1090</v>
      </c>
      <c r="B1091" t="s">
        <v>1142</v>
      </c>
      <c r="C1091" t="s">
        <v>1143</v>
      </c>
      <c r="D1091">
        <v>35</v>
      </c>
      <c r="E1091" t="s">
        <v>1229</v>
      </c>
      <c r="F1091" t="s">
        <v>168</v>
      </c>
      <c r="G1091" s="1" t="s">
        <v>1230</v>
      </c>
      <c r="H1091" t="s">
        <v>1231</v>
      </c>
      <c r="I1091" t="s">
        <v>1230</v>
      </c>
      <c r="J1091" t="s">
        <v>1231</v>
      </c>
      <c r="K1091">
        <v>0.1</v>
      </c>
      <c r="L1091">
        <v>0.1</v>
      </c>
      <c r="M1091" t="s">
        <v>26</v>
      </c>
      <c r="N1091" t="s">
        <v>29</v>
      </c>
      <c r="O1091" t="s">
        <v>29</v>
      </c>
      <c r="P1091" t="s">
        <v>29</v>
      </c>
      <c r="Q1091" t="s">
        <v>29</v>
      </c>
      <c r="R1091" t="s">
        <v>29</v>
      </c>
      <c r="S1091" t="s">
        <v>29</v>
      </c>
      <c r="T1091" t="s">
        <v>29</v>
      </c>
      <c r="U1091" t="s">
        <v>29</v>
      </c>
      <c r="V1091" t="s">
        <v>1202</v>
      </c>
      <c r="W1091" t="s">
        <v>1148</v>
      </c>
    </row>
    <row r="1092" spans="1:23">
      <c r="A1092">
        <v>1091</v>
      </c>
      <c r="B1092" t="s">
        <v>1142</v>
      </c>
      <c r="C1092" t="s">
        <v>1143</v>
      </c>
      <c r="D1092">
        <v>35</v>
      </c>
      <c r="E1092" t="s">
        <v>1159</v>
      </c>
      <c r="F1092" t="s">
        <v>558</v>
      </c>
      <c r="G1092" s="1" t="s">
        <v>1160</v>
      </c>
      <c r="H1092" t="s">
        <v>70</v>
      </c>
      <c r="I1092" t="s">
        <v>1160</v>
      </c>
      <c r="J1092" t="s">
        <v>70</v>
      </c>
      <c r="K1092">
        <v>1.3</v>
      </c>
      <c r="L1092">
        <v>1.3</v>
      </c>
      <c r="M1092" t="s">
        <v>26</v>
      </c>
      <c r="N1092" t="s">
        <v>29</v>
      </c>
      <c r="O1092" t="s">
        <v>29</v>
      </c>
      <c r="P1092" t="s">
        <v>29</v>
      </c>
      <c r="Q1092" t="s">
        <v>29</v>
      </c>
      <c r="R1092" t="s">
        <v>29</v>
      </c>
      <c r="S1092" t="s">
        <v>29</v>
      </c>
      <c r="T1092" t="s">
        <v>29</v>
      </c>
      <c r="U1092" t="s">
        <v>29</v>
      </c>
      <c r="V1092" t="s">
        <v>1202</v>
      </c>
      <c r="W1092" t="s">
        <v>1148</v>
      </c>
    </row>
    <row r="1093" spans="1:23">
      <c r="A1093">
        <v>1092</v>
      </c>
      <c r="B1093" t="s">
        <v>1142</v>
      </c>
      <c r="C1093" t="s">
        <v>1143</v>
      </c>
      <c r="D1093">
        <v>35</v>
      </c>
      <c r="E1093" t="s">
        <v>1232</v>
      </c>
      <c r="F1093" t="s">
        <v>154</v>
      </c>
      <c r="G1093" s="1" t="s">
        <v>767</v>
      </c>
      <c r="H1093" t="s">
        <v>1233</v>
      </c>
      <c r="I1093" t="s">
        <v>767</v>
      </c>
      <c r="J1093" t="s">
        <v>1233</v>
      </c>
      <c r="K1093">
        <v>1.2</v>
      </c>
      <c r="L1093">
        <v>1.2</v>
      </c>
      <c r="M1093" t="s">
        <v>26</v>
      </c>
      <c r="N1093" t="s">
        <v>29</v>
      </c>
      <c r="O1093" t="s">
        <v>29</v>
      </c>
      <c r="P1093" t="s">
        <v>29</v>
      </c>
      <c r="Q1093" t="s">
        <v>29</v>
      </c>
      <c r="R1093" t="s">
        <v>29</v>
      </c>
      <c r="S1093" t="s">
        <v>29</v>
      </c>
      <c r="T1093" t="s">
        <v>29</v>
      </c>
      <c r="U1093" t="s">
        <v>29</v>
      </c>
      <c r="V1093" t="s">
        <v>1202</v>
      </c>
      <c r="W1093" t="s">
        <v>1148</v>
      </c>
    </row>
    <row r="1094" spans="1:23">
      <c r="A1094">
        <v>1093</v>
      </c>
      <c r="B1094" t="s">
        <v>1142</v>
      </c>
      <c r="C1094" t="s">
        <v>1143</v>
      </c>
      <c r="D1094">
        <v>35</v>
      </c>
      <c r="E1094" t="s">
        <v>1167</v>
      </c>
      <c r="F1094" t="s">
        <v>23</v>
      </c>
      <c r="G1094" s="1" t="s">
        <v>1168</v>
      </c>
      <c r="H1094" t="s">
        <v>1169</v>
      </c>
      <c r="I1094" t="s">
        <v>8504</v>
      </c>
      <c r="J1094" t="s">
        <v>8599</v>
      </c>
      <c r="K1094">
        <v>1.2</v>
      </c>
      <c r="L1094">
        <v>1.2</v>
      </c>
      <c r="M1094" t="s">
        <v>26</v>
      </c>
      <c r="N1094" t="s">
        <v>29</v>
      </c>
      <c r="O1094" t="s">
        <v>29</v>
      </c>
      <c r="P1094" t="s">
        <v>29</v>
      </c>
      <c r="Q1094" t="s">
        <v>29</v>
      </c>
      <c r="R1094" t="s">
        <v>29</v>
      </c>
      <c r="S1094" t="s">
        <v>29</v>
      </c>
      <c r="T1094" t="s">
        <v>29</v>
      </c>
      <c r="U1094" t="s">
        <v>29</v>
      </c>
      <c r="V1094" t="s">
        <v>1202</v>
      </c>
      <c r="W1094" t="s">
        <v>1148</v>
      </c>
    </row>
    <row r="1095" spans="1:23">
      <c r="A1095">
        <v>1094</v>
      </c>
      <c r="B1095" t="s">
        <v>1142</v>
      </c>
      <c r="C1095" t="s">
        <v>1143</v>
      </c>
      <c r="D1095">
        <v>35</v>
      </c>
      <c r="E1095" t="s">
        <v>1234</v>
      </c>
      <c r="F1095" t="s">
        <v>522</v>
      </c>
      <c r="G1095" s="1" t="s">
        <v>523</v>
      </c>
      <c r="H1095" t="s">
        <v>1235</v>
      </c>
      <c r="I1095" t="s">
        <v>8506</v>
      </c>
      <c r="J1095" t="s">
        <v>8601</v>
      </c>
      <c r="K1095">
        <v>1.1000000000000001</v>
      </c>
      <c r="L1095">
        <v>1.1000000000000001</v>
      </c>
      <c r="M1095" t="s">
        <v>26</v>
      </c>
      <c r="N1095" t="s">
        <v>29</v>
      </c>
      <c r="O1095" t="s">
        <v>29</v>
      </c>
      <c r="P1095" t="s">
        <v>29</v>
      </c>
      <c r="Q1095" t="s">
        <v>29</v>
      </c>
      <c r="R1095" t="s">
        <v>29</v>
      </c>
      <c r="S1095" t="s">
        <v>29</v>
      </c>
      <c r="T1095" t="s">
        <v>29</v>
      </c>
      <c r="U1095" t="s">
        <v>29</v>
      </c>
      <c r="V1095" t="s">
        <v>1202</v>
      </c>
      <c r="W1095" t="s">
        <v>1148</v>
      </c>
    </row>
    <row r="1096" spans="1:23">
      <c r="A1096">
        <v>1095</v>
      </c>
      <c r="B1096" t="s">
        <v>1142</v>
      </c>
      <c r="C1096" t="s">
        <v>1143</v>
      </c>
      <c r="D1096">
        <v>35</v>
      </c>
      <c r="E1096" t="s">
        <v>1151</v>
      </c>
      <c r="F1096" t="s">
        <v>154</v>
      </c>
      <c r="G1096" s="1" t="s">
        <v>1152</v>
      </c>
      <c r="H1096" t="s">
        <v>1153</v>
      </c>
      <c r="I1096" t="s">
        <v>1152</v>
      </c>
      <c r="J1096" t="s">
        <v>1153</v>
      </c>
      <c r="K1096">
        <v>1.1000000000000001</v>
      </c>
      <c r="L1096">
        <v>1.1000000000000001</v>
      </c>
      <c r="M1096" t="s">
        <v>26</v>
      </c>
      <c r="N1096" t="s">
        <v>29</v>
      </c>
      <c r="O1096" t="s">
        <v>29</v>
      </c>
      <c r="P1096" t="s">
        <v>29</v>
      </c>
      <c r="Q1096" t="s">
        <v>29</v>
      </c>
      <c r="R1096" t="s">
        <v>29</v>
      </c>
      <c r="S1096" t="s">
        <v>29</v>
      </c>
      <c r="T1096" t="s">
        <v>29</v>
      </c>
      <c r="U1096" t="s">
        <v>29</v>
      </c>
      <c r="V1096" t="s">
        <v>1202</v>
      </c>
      <c r="W1096" t="s">
        <v>1148</v>
      </c>
    </row>
    <row r="1097" spans="1:23">
      <c r="A1097">
        <v>1096</v>
      </c>
      <c r="B1097" t="s">
        <v>1142</v>
      </c>
      <c r="C1097" t="s">
        <v>1143</v>
      </c>
      <c r="D1097">
        <v>35</v>
      </c>
      <c r="E1097" t="s">
        <v>1236</v>
      </c>
      <c r="F1097" t="s">
        <v>196</v>
      </c>
      <c r="G1097" s="1" t="s">
        <v>1237</v>
      </c>
      <c r="H1097" t="s">
        <v>1238</v>
      </c>
      <c r="I1097" t="s">
        <v>1237</v>
      </c>
      <c r="J1097" t="s">
        <v>1238</v>
      </c>
      <c r="K1097">
        <v>1</v>
      </c>
      <c r="L1097">
        <v>1</v>
      </c>
      <c r="M1097" t="s">
        <v>26</v>
      </c>
      <c r="N1097" t="s">
        <v>29</v>
      </c>
      <c r="O1097" t="s">
        <v>29</v>
      </c>
      <c r="P1097" t="s">
        <v>29</v>
      </c>
      <c r="Q1097" t="s">
        <v>29</v>
      </c>
      <c r="R1097" t="s">
        <v>29</v>
      </c>
      <c r="S1097" t="s">
        <v>29</v>
      </c>
      <c r="T1097" t="s">
        <v>29</v>
      </c>
      <c r="U1097" t="s">
        <v>29</v>
      </c>
      <c r="V1097" t="s">
        <v>1202</v>
      </c>
      <c r="W1097" t="s">
        <v>1148</v>
      </c>
    </row>
    <row r="1098" spans="1:23">
      <c r="A1098">
        <v>1097</v>
      </c>
      <c r="B1098" t="s">
        <v>1142</v>
      </c>
      <c r="C1098" t="s">
        <v>1143</v>
      </c>
      <c r="D1098">
        <v>35</v>
      </c>
      <c r="E1098" t="s">
        <v>8941</v>
      </c>
      <c r="F1098" t="s">
        <v>93</v>
      </c>
      <c r="G1098" s="1" t="s">
        <v>29</v>
      </c>
      <c r="H1098" t="s">
        <v>29</v>
      </c>
      <c r="I1098" t="s">
        <v>29</v>
      </c>
      <c r="J1098" t="s">
        <v>29</v>
      </c>
      <c r="K1098">
        <v>19.7</v>
      </c>
      <c r="L1098">
        <v>19.7</v>
      </c>
      <c r="M1098" t="s">
        <v>26</v>
      </c>
      <c r="N1098" t="s">
        <v>29</v>
      </c>
      <c r="O1098" t="s">
        <v>29</v>
      </c>
      <c r="P1098" t="s">
        <v>29</v>
      </c>
      <c r="Q1098" t="s">
        <v>29</v>
      </c>
      <c r="R1098" t="s">
        <v>29</v>
      </c>
      <c r="S1098" t="s">
        <v>29</v>
      </c>
      <c r="T1098" t="s">
        <v>29</v>
      </c>
      <c r="U1098" t="s">
        <v>29</v>
      </c>
      <c r="V1098" t="s">
        <v>1202</v>
      </c>
      <c r="W1098" t="s">
        <v>1148</v>
      </c>
    </row>
    <row r="1099" spans="1:23">
      <c r="A1099">
        <v>1098</v>
      </c>
      <c r="B1099" t="s">
        <v>1239</v>
      </c>
      <c r="C1099" t="s">
        <v>1082</v>
      </c>
      <c r="D1099">
        <v>36</v>
      </c>
      <c r="E1099" t="s">
        <v>1240</v>
      </c>
      <c r="F1099" t="s">
        <v>438</v>
      </c>
      <c r="G1099" s="1" t="s">
        <v>8814</v>
      </c>
      <c r="H1099" t="s">
        <v>1241</v>
      </c>
      <c r="I1099" t="s">
        <v>8823</v>
      </c>
      <c r="J1099" t="s">
        <v>1241</v>
      </c>
      <c r="K1099">
        <v>5.62</v>
      </c>
      <c r="L1099">
        <v>5.62</v>
      </c>
      <c r="M1099" t="s">
        <v>26</v>
      </c>
      <c r="N1099" t="s">
        <v>63</v>
      </c>
      <c r="O1099" t="s">
        <v>29</v>
      </c>
      <c r="P1099" t="s">
        <v>29</v>
      </c>
      <c r="Q1099" t="s">
        <v>29</v>
      </c>
      <c r="R1099" t="s">
        <v>29</v>
      </c>
      <c r="S1099" t="s">
        <v>29</v>
      </c>
      <c r="T1099" t="s">
        <v>29</v>
      </c>
      <c r="U1099" t="s">
        <v>29</v>
      </c>
      <c r="V1099" t="s">
        <v>29</v>
      </c>
      <c r="W1099" t="s">
        <v>1242</v>
      </c>
    </row>
    <row r="1100" spans="1:23">
      <c r="A1100">
        <v>1099</v>
      </c>
      <c r="B1100" t="s">
        <v>1239</v>
      </c>
      <c r="C1100" t="s">
        <v>1082</v>
      </c>
      <c r="D1100">
        <v>36</v>
      </c>
      <c r="E1100" t="s">
        <v>1243</v>
      </c>
      <c r="F1100" t="s">
        <v>196</v>
      </c>
      <c r="G1100" s="1" t="s">
        <v>326</v>
      </c>
      <c r="H1100" t="s">
        <v>1244</v>
      </c>
      <c r="I1100" t="s">
        <v>326</v>
      </c>
      <c r="J1100" t="s">
        <v>1244</v>
      </c>
      <c r="K1100">
        <v>5.0599999999999996</v>
      </c>
      <c r="L1100">
        <v>5.0599999999999996</v>
      </c>
      <c r="M1100" t="s">
        <v>26</v>
      </c>
      <c r="N1100" t="s">
        <v>118</v>
      </c>
      <c r="O1100" t="s">
        <v>29</v>
      </c>
      <c r="P1100" t="s">
        <v>29</v>
      </c>
      <c r="Q1100" t="s">
        <v>29</v>
      </c>
      <c r="R1100" t="s">
        <v>29</v>
      </c>
      <c r="S1100" t="s">
        <v>29</v>
      </c>
      <c r="T1100" t="s">
        <v>29</v>
      </c>
      <c r="U1100" t="s">
        <v>29</v>
      </c>
      <c r="V1100" t="s">
        <v>29</v>
      </c>
      <c r="W1100" t="s">
        <v>1242</v>
      </c>
    </row>
    <row r="1101" spans="1:23">
      <c r="A1101">
        <v>1100</v>
      </c>
      <c r="B1101" t="s">
        <v>1239</v>
      </c>
      <c r="C1101" t="s">
        <v>1082</v>
      </c>
      <c r="D1101">
        <v>36</v>
      </c>
      <c r="E1101" t="s">
        <v>1245</v>
      </c>
      <c r="F1101" t="s">
        <v>255</v>
      </c>
      <c r="G1101" s="1" t="s">
        <v>256</v>
      </c>
      <c r="H1101" t="s">
        <v>1246</v>
      </c>
      <c r="I1101" t="s">
        <v>8507</v>
      </c>
      <c r="J1101" t="s">
        <v>1246</v>
      </c>
      <c r="K1101">
        <v>3.63</v>
      </c>
      <c r="L1101">
        <v>3.63</v>
      </c>
      <c r="M1101" t="s">
        <v>26</v>
      </c>
      <c r="N1101" t="s">
        <v>219</v>
      </c>
      <c r="O1101" t="s">
        <v>29</v>
      </c>
      <c r="P1101" t="s">
        <v>29</v>
      </c>
      <c r="Q1101" t="s">
        <v>29</v>
      </c>
      <c r="R1101" t="s">
        <v>29</v>
      </c>
      <c r="S1101" t="s">
        <v>29</v>
      </c>
      <c r="T1101" t="s">
        <v>29</v>
      </c>
      <c r="U1101" t="s">
        <v>29</v>
      </c>
      <c r="V1101" t="s">
        <v>29</v>
      </c>
      <c r="W1101" t="s">
        <v>1242</v>
      </c>
    </row>
    <row r="1102" spans="1:23">
      <c r="A1102">
        <v>1101</v>
      </c>
      <c r="B1102" t="s">
        <v>1239</v>
      </c>
      <c r="C1102" t="s">
        <v>1082</v>
      </c>
      <c r="D1102">
        <v>36</v>
      </c>
      <c r="E1102" t="s">
        <v>1247</v>
      </c>
      <c r="F1102" t="s">
        <v>251</v>
      </c>
      <c r="G1102" s="1" t="s">
        <v>487</v>
      </c>
      <c r="H1102" t="s">
        <v>29</v>
      </c>
      <c r="I1102" t="s">
        <v>487</v>
      </c>
      <c r="J1102" t="s">
        <v>29</v>
      </c>
      <c r="K1102">
        <v>3.26</v>
      </c>
      <c r="L1102">
        <v>3.26</v>
      </c>
      <c r="M1102" t="s">
        <v>26</v>
      </c>
      <c r="N1102" t="s">
        <v>74</v>
      </c>
      <c r="O1102" t="s">
        <v>29</v>
      </c>
      <c r="P1102" t="s">
        <v>29</v>
      </c>
      <c r="Q1102" t="s">
        <v>29</v>
      </c>
      <c r="R1102" t="s">
        <v>29</v>
      </c>
      <c r="S1102" t="s">
        <v>29</v>
      </c>
      <c r="T1102" t="s">
        <v>29</v>
      </c>
      <c r="U1102" t="s">
        <v>29</v>
      </c>
      <c r="V1102" t="s">
        <v>29</v>
      </c>
      <c r="W1102" t="s">
        <v>1242</v>
      </c>
    </row>
    <row r="1103" spans="1:23">
      <c r="A1103">
        <v>1102</v>
      </c>
      <c r="B1103" t="s">
        <v>1239</v>
      </c>
      <c r="C1103" t="s">
        <v>1082</v>
      </c>
      <c r="D1103">
        <v>36</v>
      </c>
      <c r="E1103" t="s">
        <v>1248</v>
      </c>
      <c r="F1103" t="s">
        <v>498</v>
      </c>
      <c r="G1103" s="1" t="s">
        <v>1134</v>
      </c>
      <c r="H1103" t="s">
        <v>1249</v>
      </c>
      <c r="I1103" t="s">
        <v>1134</v>
      </c>
      <c r="J1103" t="s">
        <v>1249</v>
      </c>
      <c r="K1103">
        <v>3.12</v>
      </c>
      <c r="L1103">
        <v>3.12</v>
      </c>
      <c r="M1103" t="s">
        <v>26</v>
      </c>
      <c r="N1103" t="s">
        <v>118</v>
      </c>
      <c r="O1103" t="s">
        <v>29</v>
      </c>
      <c r="P1103" t="s">
        <v>29</v>
      </c>
      <c r="Q1103" t="s">
        <v>29</v>
      </c>
      <c r="R1103" t="s">
        <v>29</v>
      </c>
      <c r="S1103" t="s">
        <v>29</v>
      </c>
      <c r="T1103" t="s">
        <v>29</v>
      </c>
      <c r="U1103" t="s">
        <v>29</v>
      </c>
      <c r="V1103" t="s">
        <v>29</v>
      </c>
      <c r="W1103" t="s">
        <v>1242</v>
      </c>
    </row>
    <row r="1104" spans="1:23">
      <c r="A1104">
        <v>1103</v>
      </c>
      <c r="B1104" t="s">
        <v>1239</v>
      </c>
      <c r="C1104" t="s">
        <v>1082</v>
      </c>
      <c r="D1104">
        <v>36</v>
      </c>
      <c r="E1104" t="s">
        <v>1240</v>
      </c>
      <c r="F1104" t="s">
        <v>438</v>
      </c>
      <c r="G1104" s="1" t="s">
        <v>8814</v>
      </c>
      <c r="H1104" t="s">
        <v>1241</v>
      </c>
      <c r="I1104" t="s">
        <v>8823</v>
      </c>
      <c r="J1104" t="s">
        <v>1241</v>
      </c>
      <c r="K1104">
        <v>2.99</v>
      </c>
      <c r="L1104">
        <v>2.99</v>
      </c>
      <c r="M1104" t="s">
        <v>26</v>
      </c>
      <c r="N1104" t="s">
        <v>219</v>
      </c>
      <c r="O1104" t="s">
        <v>29</v>
      </c>
      <c r="P1104" t="s">
        <v>29</v>
      </c>
      <c r="Q1104" t="s">
        <v>29</v>
      </c>
      <c r="R1104" t="s">
        <v>29</v>
      </c>
      <c r="S1104" t="s">
        <v>29</v>
      </c>
      <c r="T1104" t="s">
        <v>29</v>
      </c>
      <c r="U1104" t="s">
        <v>29</v>
      </c>
      <c r="V1104" t="s">
        <v>29</v>
      </c>
      <c r="W1104" t="s">
        <v>1242</v>
      </c>
    </row>
    <row r="1105" spans="1:23">
      <c r="A1105">
        <v>1104</v>
      </c>
      <c r="B1105" t="s">
        <v>1239</v>
      </c>
      <c r="C1105" t="s">
        <v>1082</v>
      </c>
      <c r="D1105">
        <v>36</v>
      </c>
      <c r="E1105" t="s">
        <v>1250</v>
      </c>
      <c r="F1105" t="s">
        <v>251</v>
      </c>
      <c r="G1105" s="1" t="s">
        <v>487</v>
      </c>
      <c r="H1105" t="s">
        <v>1251</v>
      </c>
      <c r="I1105" t="s">
        <v>487</v>
      </c>
      <c r="J1105" t="s">
        <v>29</v>
      </c>
      <c r="K1105">
        <v>2.71</v>
      </c>
      <c r="L1105">
        <v>2.71</v>
      </c>
      <c r="M1105" t="s">
        <v>26</v>
      </c>
      <c r="N1105" t="s">
        <v>74</v>
      </c>
      <c r="O1105" t="s">
        <v>29</v>
      </c>
      <c r="P1105" t="s">
        <v>29</v>
      </c>
      <c r="Q1105" t="s">
        <v>29</v>
      </c>
      <c r="R1105" t="s">
        <v>29</v>
      </c>
      <c r="S1105" t="s">
        <v>29</v>
      </c>
      <c r="T1105" t="s">
        <v>29</v>
      </c>
      <c r="U1105" t="s">
        <v>29</v>
      </c>
      <c r="V1105" t="s">
        <v>29</v>
      </c>
      <c r="W1105" t="s">
        <v>1242</v>
      </c>
    </row>
    <row r="1106" spans="1:23">
      <c r="A1106">
        <v>1105</v>
      </c>
      <c r="B1106" t="s">
        <v>1239</v>
      </c>
      <c r="C1106" t="s">
        <v>1082</v>
      </c>
      <c r="D1106">
        <v>36</v>
      </c>
      <c r="E1106" t="s">
        <v>1252</v>
      </c>
      <c r="F1106" t="s">
        <v>498</v>
      </c>
      <c r="G1106" s="1" t="s">
        <v>1134</v>
      </c>
      <c r="H1106" t="s">
        <v>8815</v>
      </c>
      <c r="I1106" t="s">
        <v>1134</v>
      </c>
      <c r="J1106" t="s">
        <v>8815</v>
      </c>
      <c r="K1106">
        <v>2.46</v>
      </c>
      <c r="L1106">
        <v>2.46</v>
      </c>
      <c r="M1106" t="s">
        <v>26</v>
      </c>
      <c r="N1106" t="s">
        <v>219</v>
      </c>
      <c r="O1106" t="s">
        <v>29</v>
      </c>
      <c r="P1106" t="s">
        <v>29</v>
      </c>
      <c r="Q1106" t="s">
        <v>29</v>
      </c>
      <c r="R1106" t="s">
        <v>29</v>
      </c>
      <c r="S1106" t="s">
        <v>29</v>
      </c>
      <c r="T1106" t="s">
        <v>29</v>
      </c>
      <c r="U1106" t="s">
        <v>29</v>
      </c>
      <c r="V1106" t="s">
        <v>29</v>
      </c>
      <c r="W1106" t="s">
        <v>1242</v>
      </c>
    </row>
    <row r="1107" spans="1:23">
      <c r="A1107">
        <v>1106</v>
      </c>
      <c r="B1107" t="s">
        <v>1239</v>
      </c>
      <c r="C1107" t="s">
        <v>1082</v>
      </c>
      <c r="D1107">
        <v>36</v>
      </c>
      <c r="E1107" t="s">
        <v>1253</v>
      </c>
      <c r="F1107" t="s">
        <v>114</v>
      </c>
      <c r="G1107" s="1" t="s">
        <v>1084</v>
      </c>
      <c r="H1107" t="s">
        <v>29</v>
      </c>
      <c r="I1107" t="s">
        <v>1084</v>
      </c>
      <c r="J1107" t="s">
        <v>29</v>
      </c>
      <c r="K1107">
        <v>2.25</v>
      </c>
      <c r="L1107">
        <v>2.25</v>
      </c>
      <c r="M1107" t="s">
        <v>26</v>
      </c>
      <c r="N1107" t="s">
        <v>63</v>
      </c>
      <c r="O1107" t="s">
        <v>29</v>
      </c>
      <c r="P1107" t="s">
        <v>29</v>
      </c>
      <c r="Q1107" t="s">
        <v>29</v>
      </c>
      <c r="R1107" t="s">
        <v>29</v>
      </c>
      <c r="S1107" t="s">
        <v>29</v>
      </c>
      <c r="T1107" t="s">
        <v>29</v>
      </c>
      <c r="U1107" t="s">
        <v>29</v>
      </c>
      <c r="V1107" t="s">
        <v>29</v>
      </c>
      <c r="W1107" t="s">
        <v>1242</v>
      </c>
    </row>
    <row r="1108" spans="1:23">
      <c r="A1108">
        <v>1107</v>
      </c>
      <c r="B1108" t="s">
        <v>1239</v>
      </c>
      <c r="C1108" t="s">
        <v>1082</v>
      </c>
      <c r="D1108">
        <v>36</v>
      </c>
      <c r="E1108" t="s">
        <v>1254</v>
      </c>
      <c r="F1108" t="s">
        <v>1102</v>
      </c>
      <c r="G1108" s="1" t="s">
        <v>1103</v>
      </c>
      <c r="H1108" t="s">
        <v>1255</v>
      </c>
      <c r="I1108" t="s">
        <v>1103</v>
      </c>
      <c r="J1108" t="s">
        <v>7385</v>
      </c>
      <c r="K1108">
        <v>2.16</v>
      </c>
      <c r="L1108">
        <v>2.16</v>
      </c>
      <c r="M1108" t="s">
        <v>26</v>
      </c>
      <c r="N1108" t="s">
        <v>118</v>
      </c>
      <c r="O1108" t="s">
        <v>29</v>
      </c>
      <c r="P1108" t="s">
        <v>29</v>
      </c>
      <c r="Q1108" t="s">
        <v>29</v>
      </c>
      <c r="R1108" t="s">
        <v>29</v>
      </c>
      <c r="S1108" t="s">
        <v>29</v>
      </c>
      <c r="T1108" t="s">
        <v>29</v>
      </c>
      <c r="U1108" t="s">
        <v>29</v>
      </c>
      <c r="V1108" t="s">
        <v>29</v>
      </c>
      <c r="W1108" t="s">
        <v>1242</v>
      </c>
    </row>
    <row r="1109" spans="1:23">
      <c r="A1109">
        <v>1108</v>
      </c>
      <c r="B1109" t="s">
        <v>1239</v>
      </c>
      <c r="C1109" t="s">
        <v>1082</v>
      </c>
      <c r="D1109">
        <v>36</v>
      </c>
      <c r="E1109" t="s">
        <v>135</v>
      </c>
      <c r="F1109" t="s">
        <v>136</v>
      </c>
      <c r="G1109" s="1" t="s">
        <v>29</v>
      </c>
      <c r="H1109" t="s">
        <v>29</v>
      </c>
      <c r="I1109" t="s">
        <v>29</v>
      </c>
      <c r="J1109" t="s">
        <v>29</v>
      </c>
      <c r="K1109">
        <v>1.5</v>
      </c>
      <c r="L1109">
        <v>1.5</v>
      </c>
      <c r="M1109" t="s">
        <v>136</v>
      </c>
      <c r="N1109" t="s">
        <v>29</v>
      </c>
      <c r="O1109" t="s">
        <v>29</v>
      </c>
      <c r="P1109" t="s">
        <v>29</v>
      </c>
      <c r="Q1109" t="s">
        <v>29</v>
      </c>
      <c r="R1109" t="s">
        <v>29</v>
      </c>
      <c r="S1109" t="s">
        <v>29</v>
      </c>
      <c r="T1109" t="s">
        <v>29</v>
      </c>
      <c r="U1109" t="s">
        <v>29</v>
      </c>
      <c r="V1109" t="s">
        <v>29</v>
      </c>
      <c r="W1109" t="s">
        <v>1242</v>
      </c>
    </row>
    <row r="1110" spans="1:23">
      <c r="A1110">
        <v>1109</v>
      </c>
      <c r="B1110" t="s">
        <v>1239</v>
      </c>
      <c r="C1110" t="s">
        <v>1082</v>
      </c>
      <c r="D1110">
        <v>36</v>
      </c>
      <c r="E1110" t="s">
        <v>8925</v>
      </c>
      <c r="F1110" t="s">
        <v>93</v>
      </c>
      <c r="G1110" s="1" t="s">
        <v>29</v>
      </c>
      <c r="H1110" t="s">
        <v>29</v>
      </c>
      <c r="I1110" t="s">
        <v>29</v>
      </c>
      <c r="J1110" t="s">
        <v>29</v>
      </c>
      <c r="K1110">
        <v>1.7</v>
      </c>
      <c r="L1110">
        <v>1.7</v>
      </c>
      <c r="M1110" t="s">
        <v>26</v>
      </c>
      <c r="N1110" t="s">
        <v>29</v>
      </c>
      <c r="O1110" t="s">
        <v>29</v>
      </c>
      <c r="P1110" t="s">
        <v>29</v>
      </c>
      <c r="Q1110" t="s">
        <v>29</v>
      </c>
      <c r="R1110" t="s">
        <v>29</v>
      </c>
      <c r="S1110" t="s">
        <v>29</v>
      </c>
      <c r="T1110" t="s">
        <v>29</v>
      </c>
      <c r="U1110" t="s">
        <v>29</v>
      </c>
      <c r="V1110" t="s">
        <v>29</v>
      </c>
      <c r="W1110" t="s">
        <v>1242</v>
      </c>
    </row>
    <row r="1111" spans="1:23">
      <c r="A1111">
        <v>1110</v>
      </c>
      <c r="B1111" t="s">
        <v>1239</v>
      </c>
      <c r="C1111" t="s">
        <v>1082</v>
      </c>
      <c r="D1111">
        <v>36</v>
      </c>
      <c r="E1111" t="s">
        <v>8949</v>
      </c>
      <c r="F1111" t="s">
        <v>93</v>
      </c>
      <c r="G1111" s="1" t="s">
        <v>29</v>
      </c>
      <c r="H1111" t="s">
        <v>29</v>
      </c>
      <c r="I1111" t="s">
        <v>29</v>
      </c>
      <c r="J1111" t="s">
        <v>29</v>
      </c>
      <c r="K1111">
        <v>33.020000000000003</v>
      </c>
      <c r="L1111">
        <v>33.020000000000003</v>
      </c>
      <c r="M1111" t="s">
        <v>26</v>
      </c>
      <c r="N1111" t="s">
        <v>219</v>
      </c>
      <c r="O1111" t="s">
        <v>29</v>
      </c>
      <c r="P1111" t="s">
        <v>29</v>
      </c>
      <c r="Q1111" t="s">
        <v>29</v>
      </c>
      <c r="R1111" t="s">
        <v>29</v>
      </c>
      <c r="S1111" t="s">
        <v>29</v>
      </c>
      <c r="T1111" t="s">
        <v>29</v>
      </c>
      <c r="U1111" t="s">
        <v>29</v>
      </c>
      <c r="V1111" t="s">
        <v>29</v>
      </c>
      <c r="W1111" t="s">
        <v>1242</v>
      </c>
    </row>
    <row r="1112" spans="1:23">
      <c r="A1112">
        <v>1111</v>
      </c>
      <c r="B1112" t="s">
        <v>1239</v>
      </c>
      <c r="C1112" t="s">
        <v>1082</v>
      </c>
      <c r="D1112">
        <v>36</v>
      </c>
      <c r="E1112" t="s">
        <v>8949</v>
      </c>
      <c r="F1112" t="s">
        <v>93</v>
      </c>
      <c r="G1112" s="1" t="s">
        <v>29</v>
      </c>
      <c r="H1112" t="s">
        <v>29</v>
      </c>
      <c r="I1112" t="s">
        <v>29</v>
      </c>
      <c r="J1112" t="s">
        <v>29</v>
      </c>
      <c r="K1112">
        <v>22.89</v>
      </c>
      <c r="L1112">
        <v>22.89</v>
      </c>
      <c r="M1112" t="s">
        <v>26</v>
      </c>
      <c r="N1112" t="s">
        <v>118</v>
      </c>
      <c r="O1112" t="s">
        <v>74</v>
      </c>
      <c r="P1112" t="s">
        <v>29</v>
      </c>
      <c r="Q1112" t="s">
        <v>29</v>
      </c>
      <c r="R1112" t="s">
        <v>29</v>
      </c>
      <c r="S1112" t="s">
        <v>29</v>
      </c>
      <c r="T1112" t="s">
        <v>29</v>
      </c>
      <c r="U1112" t="s">
        <v>29</v>
      </c>
      <c r="V1112" t="s">
        <v>29</v>
      </c>
      <c r="W1112" t="s">
        <v>1242</v>
      </c>
    </row>
    <row r="1113" spans="1:23">
      <c r="A1113">
        <v>1112</v>
      </c>
      <c r="B1113" t="s">
        <v>1239</v>
      </c>
      <c r="C1113" t="s">
        <v>1082</v>
      </c>
      <c r="D1113">
        <v>36</v>
      </c>
      <c r="E1113" t="s">
        <v>8949</v>
      </c>
      <c r="F1113" t="s">
        <v>93</v>
      </c>
      <c r="G1113" s="1" t="s">
        <v>29</v>
      </c>
      <c r="H1113" t="s">
        <v>29</v>
      </c>
      <c r="I1113" t="s">
        <v>29</v>
      </c>
      <c r="J1113" t="s">
        <v>29</v>
      </c>
      <c r="K1113">
        <v>7.63</v>
      </c>
      <c r="L1113">
        <v>7.63</v>
      </c>
      <c r="M1113" t="s">
        <v>26</v>
      </c>
      <c r="N1113" t="s">
        <v>63</v>
      </c>
      <c r="O1113" t="s">
        <v>29</v>
      </c>
      <c r="P1113" t="s">
        <v>29</v>
      </c>
      <c r="Q1113" t="s">
        <v>29</v>
      </c>
      <c r="R1113" t="s">
        <v>29</v>
      </c>
      <c r="S1113" t="s">
        <v>29</v>
      </c>
      <c r="T1113" t="s">
        <v>29</v>
      </c>
      <c r="U1113" t="s">
        <v>29</v>
      </c>
      <c r="V1113" t="s">
        <v>29</v>
      </c>
      <c r="W1113" t="s">
        <v>1242</v>
      </c>
    </row>
    <row r="1114" spans="1:23">
      <c r="A1114">
        <v>1113</v>
      </c>
      <c r="B1114" t="s">
        <v>1256</v>
      </c>
      <c r="C1114" t="s">
        <v>1256</v>
      </c>
      <c r="D1114">
        <v>37</v>
      </c>
      <c r="E1114" t="s">
        <v>1257</v>
      </c>
      <c r="F1114" t="s">
        <v>522</v>
      </c>
      <c r="G1114" s="1" t="s">
        <v>1258</v>
      </c>
      <c r="H1114" t="s">
        <v>1259</v>
      </c>
      <c r="I1114" t="s">
        <v>1258</v>
      </c>
      <c r="J1114" t="s">
        <v>1259</v>
      </c>
      <c r="K1114">
        <v>8.4</v>
      </c>
      <c r="L1114">
        <v>8.4</v>
      </c>
      <c r="M1114" t="s">
        <v>26</v>
      </c>
      <c r="N1114" t="s">
        <v>219</v>
      </c>
      <c r="O1114" t="s">
        <v>29</v>
      </c>
      <c r="P1114" t="s">
        <v>29</v>
      </c>
      <c r="Q1114" t="s">
        <v>29</v>
      </c>
      <c r="R1114" t="s">
        <v>29</v>
      </c>
      <c r="S1114" t="s">
        <v>29</v>
      </c>
      <c r="T1114" t="s">
        <v>29</v>
      </c>
      <c r="U1114" t="s">
        <v>29</v>
      </c>
      <c r="V1114" t="s">
        <v>29</v>
      </c>
      <c r="W1114" t="s">
        <v>1242</v>
      </c>
    </row>
    <row r="1115" spans="1:23">
      <c r="A1115">
        <v>1114</v>
      </c>
      <c r="B1115" t="s">
        <v>1256</v>
      </c>
      <c r="C1115" t="s">
        <v>1256</v>
      </c>
      <c r="D1115">
        <v>37</v>
      </c>
      <c r="E1115" t="s">
        <v>1260</v>
      </c>
      <c r="F1115" t="s">
        <v>459</v>
      </c>
      <c r="G1115" s="1" t="s">
        <v>1261</v>
      </c>
      <c r="H1115" t="s">
        <v>1262</v>
      </c>
      <c r="I1115" t="s">
        <v>3540</v>
      </c>
      <c r="J1115" t="s">
        <v>1262</v>
      </c>
      <c r="K1115">
        <v>7.5</v>
      </c>
      <c r="L1115">
        <v>7.5</v>
      </c>
      <c r="M1115" t="s">
        <v>26</v>
      </c>
      <c r="N1115" t="s">
        <v>219</v>
      </c>
      <c r="O1115" t="s">
        <v>29</v>
      </c>
      <c r="P1115" t="s">
        <v>29</v>
      </c>
      <c r="Q1115" t="s">
        <v>29</v>
      </c>
      <c r="R1115" t="s">
        <v>29</v>
      </c>
      <c r="S1115" t="s">
        <v>29</v>
      </c>
      <c r="T1115" t="s">
        <v>29</v>
      </c>
      <c r="U1115" t="s">
        <v>29</v>
      </c>
      <c r="V1115" t="s">
        <v>29</v>
      </c>
      <c r="W1115" t="s">
        <v>1242</v>
      </c>
    </row>
    <row r="1116" spans="1:23">
      <c r="A1116">
        <v>1115</v>
      </c>
      <c r="B1116" t="s">
        <v>1256</v>
      </c>
      <c r="C1116" t="s">
        <v>1256</v>
      </c>
      <c r="D1116">
        <v>37</v>
      </c>
      <c r="E1116" t="s">
        <v>1263</v>
      </c>
      <c r="F1116" t="s">
        <v>522</v>
      </c>
      <c r="G1116" s="1" t="s">
        <v>1258</v>
      </c>
      <c r="H1116" t="s">
        <v>1264</v>
      </c>
      <c r="I1116" t="s">
        <v>1258</v>
      </c>
      <c r="J1116" t="s">
        <v>1264</v>
      </c>
      <c r="K1116">
        <v>6.5</v>
      </c>
      <c r="L1116">
        <v>6.5</v>
      </c>
      <c r="M1116" t="s">
        <v>26</v>
      </c>
      <c r="N1116" t="s">
        <v>219</v>
      </c>
      <c r="O1116" t="s">
        <v>29</v>
      </c>
      <c r="P1116" t="s">
        <v>29</v>
      </c>
      <c r="Q1116" t="s">
        <v>29</v>
      </c>
      <c r="R1116" t="s">
        <v>29</v>
      </c>
      <c r="S1116" t="s">
        <v>29</v>
      </c>
      <c r="T1116" t="s">
        <v>29</v>
      </c>
      <c r="U1116" t="s">
        <v>29</v>
      </c>
      <c r="V1116" t="s">
        <v>29</v>
      </c>
      <c r="W1116" t="s">
        <v>1242</v>
      </c>
    </row>
    <row r="1117" spans="1:23">
      <c r="A1117">
        <v>1116</v>
      </c>
      <c r="B1117" t="s">
        <v>1256</v>
      </c>
      <c r="C1117" t="s">
        <v>1256</v>
      </c>
      <c r="D1117">
        <v>37</v>
      </c>
      <c r="E1117" t="s">
        <v>1265</v>
      </c>
      <c r="F1117" t="s">
        <v>558</v>
      </c>
      <c r="G1117" s="1" t="s">
        <v>1266</v>
      </c>
      <c r="H1117" t="s">
        <v>1267</v>
      </c>
      <c r="I1117" t="s">
        <v>1266</v>
      </c>
      <c r="J1117" t="s">
        <v>1267</v>
      </c>
      <c r="K1117">
        <v>4.0999999999999996</v>
      </c>
      <c r="L1117">
        <v>4.0999999999999996</v>
      </c>
      <c r="M1117" t="s">
        <v>26</v>
      </c>
      <c r="N1117" t="s">
        <v>219</v>
      </c>
      <c r="O1117" t="s">
        <v>29</v>
      </c>
      <c r="P1117" t="s">
        <v>29</v>
      </c>
      <c r="Q1117" t="s">
        <v>29</v>
      </c>
      <c r="R1117" t="s">
        <v>29</v>
      </c>
      <c r="S1117" t="s">
        <v>29</v>
      </c>
      <c r="T1117" t="s">
        <v>29</v>
      </c>
      <c r="U1117" t="s">
        <v>29</v>
      </c>
      <c r="V1117" t="s">
        <v>29</v>
      </c>
      <c r="W1117" t="s">
        <v>1242</v>
      </c>
    </row>
    <row r="1118" spans="1:23">
      <c r="A1118">
        <v>1117</v>
      </c>
      <c r="B1118" t="s">
        <v>1256</v>
      </c>
      <c r="C1118" t="s">
        <v>1256</v>
      </c>
      <c r="D1118">
        <v>37</v>
      </c>
      <c r="E1118" t="s">
        <v>1268</v>
      </c>
      <c r="F1118" t="s">
        <v>522</v>
      </c>
      <c r="G1118" s="1" t="s">
        <v>1258</v>
      </c>
      <c r="H1118" t="s">
        <v>29</v>
      </c>
      <c r="I1118" t="s">
        <v>1258</v>
      </c>
      <c r="J1118" t="s">
        <v>29</v>
      </c>
      <c r="K1118">
        <v>4.0999999999999996</v>
      </c>
      <c r="L1118">
        <v>4.0999999999999996</v>
      </c>
      <c r="M1118" t="s">
        <v>26</v>
      </c>
      <c r="N1118" t="s">
        <v>219</v>
      </c>
      <c r="O1118" t="s">
        <v>29</v>
      </c>
      <c r="P1118" t="s">
        <v>29</v>
      </c>
      <c r="Q1118" t="s">
        <v>29</v>
      </c>
      <c r="R1118" t="s">
        <v>29</v>
      </c>
      <c r="S1118" t="s">
        <v>29</v>
      </c>
      <c r="T1118" t="s">
        <v>29</v>
      </c>
      <c r="U1118" t="s">
        <v>29</v>
      </c>
      <c r="V1118" t="s">
        <v>29</v>
      </c>
      <c r="W1118" t="s">
        <v>1242</v>
      </c>
    </row>
    <row r="1119" spans="1:23">
      <c r="A1119">
        <v>1118</v>
      </c>
      <c r="B1119" t="s">
        <v>1256</v>
      </c>
      <c r="C1119" t="s">
        <v>1256</v>
      </c>
      <c r="D1119">
        <v>37</v>
      </c>
      <c r="E1119" t="s">
        <v>1269</v>
      </c>
      <c r="F1119" t="s">
        <v>558</v>
      </c>
      <c r="G1119" s="1" t="s">
        <v>1111</v>
      </c>
      <c r="H1119" t="s">
        <v>29</v>
      </c>
      <c r="I1119" t="s">
        <v>1111</v>
      </c>
      <c r="J1119" t="s">
        <v>29</v>
      </c>
      <c r="K1119">
        <v>2.2999999999999998</v>
      </c>
      <c r="L1119">
        <v>2.2999999999999998</v>
      </c>
      <c r="M1119" t="s">
        <v>26</v>
      </c>
      <c r="N1119" t="s">
        <v>219</v>
      </c>
      <c r="O1119" t="s">
        <v>29</v>
      </c>
      <c r="P1119" t="s">
        <v>29</v>
      </c>
      <c r="Q1119" t="s">
        <v>29</v>
      </c>
      <c r="R1119" t="s">
        <v>29</v>
      </c>
      <c r="S1119" t="s">
        <v>29</v>
      </c>
      <c r="T1119" t="s">
        <v>29</v>
      </c>
      <c r="U1119" t="s">
        <v>29</v>
      </c>
      <c r="V1119" t="s">
        <v>29</v>
      </c>
      <c r="W1119" t="s">
        <v>1242</v>
      </c>
    </row>
    <row r="1120" spans="1:23">
      <c r="A1120">
        <v>1119</v>
      </c>
      <c r="B1120" t="s">
        <v>1256</v>
      </c>
      <c r="C1120" t="s">
        <v>1256</v>
      </c>
      <c r="D1120">
        <v>37</v>
      </c>
      <c r="E1120" t="s">
        <v>1270</v>
      </c>
      <c r="F1120" t="s">
        <v>498</v>
      </c>
      <c r="G1120" s="1" t="s">
        <v>1271</v>
      </c>
      <c r="H1120" t="s">
        <v>29</v>
      </c>
      <c r="I1120" t="s">
        <v>1271</v>
      </c>
      <c r="J1120" t="s">
        <v>29</v>
      </c>
      <c r="K1120">
        <v>2.2000000000000002</v>
      </c>
      <c r="L1120">
        <v>2.2000000000000002</v>
      </c>
      <c r="M1120" t="s">
        <v>26</v>
      </c>
      <c r="N1120" t="s">
        <v>219</v>
      </c>
      <c r="O1120" t="s">
        <v>29</v>
      </c>
      <c r="P1120" t="s">
        <v>29</v>
      </c>
      <c r="Q1120" t="s">
        <v>29</v>
      </c>
      <c r="R1120" t="s">
        <v>29</v>
      </c>
      <c r="S1120" t="s">
        <v>29</v>
      </c>
      <c r="T1120" t="s">
        <v>29</v>
      </c>
      <c r="U1120" t="s">
        <v>29</v>
      </c>
      <c r="V1120" t="s">
        <v>29</v>
      </c>
      <c r="W1120" t="s">
        <v>1242</v>
      </c>
    </row>
    <row r="1121" spans="1:23">
      <c r="A1121">
        <v>1120</v>
      </c>
      <c r="B1121" t="s">
        <v>1256</v>
      </c>
      <c r="C1121" t="s">
        <v>1256</v>
      </c>
      <c r="D1121">
        <v>37</v>
      </c>
      <c r="E1121" t="s">
        <v>1272</v>
      </c>
      <c r="F1121" t="s">
        <v>1273</v>
      </c>
      <c r="G1121" s="1" t="s">
        <v>1274</v>
      </c>
      <c r="H1121" t="s">
        <v>1275</v>
      </c>
      <c r="I1121" t="s">
        <v>1274</v>
      </c>
      <c r="J1121" t="s">
        <v>1275</v>
      </c>
      <c r="K1121">
        <v>2</v>
      </c>
      <c r="L1121">
        <v>2</v>
      </c>
      <c r="M1121" t="s">
        <v>26</v>
      </c>
      <c r="N1121" t="s">
        <v>219</v>
      </c>
      <c r="O1121" t="s">
        <v>29</v>
      </c>
      <c r="P1121" t="s">
        <v>29</v>
      </c>
      <c r="Q1121" t="s">
        <v>29</v>
      </c>
      <c r="R1121" t="s">
        <v>29</v>
      </c>
      <c r="S1121" t="s">
        <v>29</v>
      </c>
      <c r="T1121" t="s">
        <v>29</v>
      </c>
      <c r="U1121" t="s">
        <v>29</v>
      </c>
      <c r="V1121" t="s">
        <v>29</v>
      </c>
      <c r="W1121" t="s">
        <v>1242</v>
      </c>
    </row>
    <row r="1122" spans="1:23">
      <c r="A1122">
        <v>1121</v>
      </c>
      <c r="B1122" t="s">
        <v>1256</v>
      </c>
      <c r="C1122" t="s">
        <v>1256</v>
      </c>
      <c r="D1122">
        <v>37</v>
      </c>
      <c r="E1122" t="s">
        <v>1248</v>
      </c>
      <c r="F1122" t="s">
        <v>498</v>
      </c>
      <c r="G1122" s="1" t="s">
        <v>1134</v>
      </c>
      <c r="H1122" t="s">
        <v>1249</v>
      </c>
      <c r="I1122" t="s">
        <v>1134</v>
      </c>
      <c r="J1122" t="s">
        <v>1249</v>
      </c>
      <c r="K1122">
        <v>1.9</v>
      </c>
      <c r="L1122">
        <v>1.9</v>
      </c>
      <c r="M1122" t="s">
        <v>26</v>
      </c>
      <c r="N1122" t="s">
        <v>219</v>
      </c>
      <c r="O1122" t="s">
        <v>29</v>
      </c>
      <c r="P1122" t="s">
        <v>29</v>
      </c>
      <c r="Q1122" t="s">
        <v>29</v>
      </c>
      <c r="R1122" t="s">
        <v>29</v>
      </c>
      <c r="S1122" t="s">
        <v>29</v>
      </c>
      <c r="T1122" t="s">
        <v>29</v>
      </c>
      <c r="U1122" t="s">
        <v>29</v>
      </c>
      <c r="V1122" t="s">
        <v>29</v>
      </c>
      <c r="W1122" t="s">
        <v>1242</v>
      </c>
    </row>
    <row r="1123" spans="1:23">
      <c r="A1123">
        <v>1122</v>
      </c>
      <c r="B1123" t="s">
        <v>1256</v>
      </c>
      <c r="C1123" t="s">
        <v>1256</v>
      </c>
      <c r="D1123">
        <v>37</v>
      </c>
      <c r="E1123" t="s">
        <v>1276</v>
      </c>
      <c r="F1123" t="s">
        <v>558</v>
      </c>
      <c r="G1123" s="1" t="s">
        <v>1111</v>
      </c>
      <c r="H1123" t="s">
        <v>29</v>
      </c>
      <c r="I1123" t="s">
        <v>1111</v>
      </c>
      <c r="J1123" t="s">
        <v>29</v>
      </c>
      <c r="K1123">
        <v>1.9</v>
      </c>
      <c r="L1123">
        <v>1.9</v>
      </c>
      <c r="M1123" t="s">
        <v>26</v>
      </c>
      <c r="N1123" t="s">
        <v>219</v>
      </c>
      <c r="O1123" t="s">
        <v>29</v>
      </c>
      <c r="P1123" t="s">
        <v>29</v>
      </c>
      <c r="Q1123" t="s">
        <v>29</v>
      </c>
      <c r="R1123" t="s">
        <v>29</v>
      </c>
      <c r="S1123" t="s">
        <v>29</v>
      </c>
      <c r="T1123" t="s">
        <v>29</v>
      </c>
      <c r="U1123" t="s">
        <v>29</v>
      </c>
      <c r="V1123" t="s">
        <v>29</v>
      </c>
      <c r="W1123" t="s">
        <v>1242</v>
      </c>
    </row>
    <row r="1124" spans="1:23">
      <c r="A1124">
        <v>1123</v>
      </c>
      <c r="B1124" t="s">
        <v>1256</v>
      </c>
      <c r="C1124" t="s">
        <v>1256</v>
      </c>
      <c r="D1124">
        <v>37</v>
      </c>
      <c r="E1124" t="s">
        <v>135</v>
      </c>
      <c r="F1124" t="s">
        <v>136</v>
      </c>
      <c r="G1124" s="1" t="s">
        <v>29</v>
      </c>
      <c r="H1124" t="s">
        <v>29</v>
      </c>
      <c r="I1124" t="s">
        <v>29</v>
      </c>
      <c r="J1124" t="s">
        <v>29</v>
      </c>
      <c r="K1124">
        <v>1.7</v>
      </c>
      <c r="L1124">
        <v>1.7</v>
      </c>
      <c r="M1124" t="s">
        <v>136</v>
      </c>
      <c r="N1124" t="s">
        <v>29</v>
      </c>
      <c r="O1124" t="s">
        <v>29</v>
      </c>
      <c r="P1124" t="s">
        <v>29</v>
      </c>
      <c r="Q1124" t="s">
        <v>29</v>
      </c>
      <c r="R1124" t="s">
        <v>29</v>
      </c>
      <c r="S1124" t="s">
        <v>29</v>
      </c>
      <c r="T1124" t="s">
        <v>29</v>
      </c>
      <c r="U1124" t="s">
        <v>29</v>
      </c>
      <c r="V1124" t="s">
        <v>29</v>
      </c>
      <c r="W1124" t="s">
        <v>1242</v>
      </c>
    </row>
    <row r="1125" spans="1:23">
      <c r="A1125">
        <v>1124</v>
      </c>
      <c r="B1125" t="s">
        <v>1256</v>
      </c>
      <c r="C1125" t="s">
        <v>1256</v>
      </c>
      <c r="D1125">
        <v>37</v>
      </c>
      <c r="E1125" t="s">
        <v>8926</v>
      </c>
      <c r="F1125" t="s">
        <v>558</v>
      </c>
      <c r="G1125" s="1" t="s">
        <v>1089</v>
      </c>
      <c r="H1125" t="s">
        <v>29</v>
      </c>
      <c r="I1125" s="1" t="s">
        <v>1089</v>
      </c>
      <c r="J1125" t="s">
        <v>29</v>
      </c>
      <c r="K1125">
        <v>2.9</v>
      </c>
      <c r="L1125">
        <v>2.9</v>
      </c>
      <c r="M1125" t="s">
        <v>26</v>
      </c>
      <c r="N1125" t="s">
        <v>53</v>
      </c>
      <c r="O1125" t="s">
        <v>29</v>
      </c>
      <c r="P1125" t="s">
        <v>29</v>
      </c>
      <c r="Q1125" t="s">
        <v>29</v>
      </c>
      <c r="R1125" t="s">
        <v>29</v>
      </c>
      <c r="S1125" t="s">
        <v>29</v>
      </c>
      <c r="T1125" t="s">
        <v>29</v>
      </c>
      <c r="U1125" t="s">
        <v>29</v>
      </c>
      <c r="V1125" t="s">
        <v>29</v>
      </c>
      <c r="W1125" t="s">
        <v>1242</v>
      </c>
    </row>
    <row r="1126" spans="1:23">
      <c r="A1126">
        <v>1125</v>
      </c>
      <c r="B1126" t="s">
        <v>1256</v>
      </c>
      <c r="C1126" t="s">
        <v>1256</v>
      </c>
      <c r="D1126">
        <v>37</v>
      </c>
      <c r="E1126" t="s">
        <v>135</v>
      </c>
      <c r="F1126" t="s">
        <v>93</v>
      </c>
      <c r="G1126" t="s">
        <v>29</v>
      </c>
      <c r="H1126" t="s">
        <v>29</v>
      </c>
      <c r="I1126" t="s">
        <v>29</v>
      </c>
      <c r="J1126" t="s">
        <v>29</v>
      </c>
      <c r="K1126">
        <v>6.7</v>
      </c>
      <c r="L1126">
        <v>6.7</v>
      </c>
      <c r="M1126" t="s">
        <v>26</v>
      </c>
      <c r="N1126" t="s">
        <v>63</v>
      </c>
      <c r="O1126" t="s">
        <v>29</v>
      </c>
      <c r="P1126" t="s">
        <v>29</v>
      </c>
      <c r="Q1126" t="s">
        <v>29</v>
      </c>
      <c r="R1126" t="s">
        <v>29</v>
      </c>
      <c r="S1126" t="s">
        <v>29</v>
      </c>
      <c r="T1126" t="s">
        <v>29</v>
      </c>
      <c r="U1126" t="s">
        <v>29</v>
      </c>
      <c r="V1126" t="s">
        <v>29</v>
      </c>
      <c r="W1126" t="s">
        <v>1242</v>
      </c>
    </row>
    <row r="1127" spans="1:23">
      <c r="A1127">
        <v>1126</v>
      </c>
      <c r="B1127" t="s">
        <v>1256</v>
      </c>
      <c r="C1127" t="s">
        <v>1256</v>
      </c>
      <c r="D1127">
        <v>37</v>
      </c>
      <c r="E1127" t="s">
        <v>135</v>
      </c>
      <c r="F1127" t="s">
        <v>93</v>
      </c>
      <c r="G1127" t="s">
        <v>29</v>
      </c>
      <c r="H1127" t="s">
        <v>29</v>
      </c>
      <c r="I1127" t="s">
        <v>29</v>
      </c>
      <c r="J1127" t="s">
        <v>29</v>
      </c>
      <c r="K1127">
        <v>31.4</v>
      </c>
      <c r="L1127">
        <v>31.4</v>
      </c>
      <c r="M1127" t="s">
        <v>26</v>
      </c>
      <c r="N1127" t="s">
        <v>219</v>
      </c>
      <c r="O1127" t="s">
        <v>29</v>
      </c>
      <c r="P1127" t="s">
        <v>29</v>
      </c>
      <c r="Q1127" t="s">
        <v>29</v>
      </c>
      <c r="R1127" t="s">
        <v>29</v>
      </c>
      <c r="S1127" t="s">
        <v>29</v>
      </c>
      <c r="T1127" t="s">
        <v>29</v>
      </c>
      <c r="U1127" t="s">
        <v>29</v>
      </c>
      <c r="V1127" t="s">
        <v>29</v>
      </c>
      <c r="W1127" t="s">
        <v>1242</v>
      </c>
    </row>
    <row r="1128" spans="1:23">
      <c r="A1128">
        <v>1127</v>
      </c>
      <c r="B1128" t="s">
        <v>1256</v>
      </c>
      <c r="C1128" t="s">
        <v>1256</v>
      </c>
      <c r="D1128">
        <v>37</v>
      </c>
      <c r="E1128" t="s">
        <v>135</v>
      </c>
      <c r="F1128" t="s">
        <v>93</v>
      </c>
      <c r="G1128" t="s">
        <v>29</v>
      </c>
      <c r="H1128" t="s">
        <v>29</v>
      </c>
      <c r="I1128" t="s">
        <v>29</v>
      </c>
      <c r="J1128" t="s">
        <v>29</v>
      </c>
      <c r="K1128">
        <v>16.399999999999999</v>
      </c>
      <c r="L1128">
        <v>16.399999999999999</v>
      </c>
      <c r="M1128" t="s">
        <v>26</v>
      </c>
      <c r="N1128" t="s">
        <v>74</v>
      </c>
      <c r="O1128" t="s">
        <v>29</v>
      </c>
      <c r="P1128" t="s">
        <v>29</v>
      </c>
      <c r="Q1128" t="s">
        <v>29</v>
      </c>
      <c r="R1128" t="s">
        <v>29</v>
      </c>
      <c r="S1128" t="s">
        <v>29</v>
      </c>
      <c r="T1128" t="s">
        <v>29</v>
      </c>
      <c r="U1128" t="s">
        <v>29</v>
      </c>
      <c r="V1128" t="s">
        <v>29</v>
      </c>
      <c r="W1128" t="s">
        <v>1242</v>
      </c>
    </row>
    <row r="1129" spans="1:23">
      <c r="A1129">
        <v>1128</v>
      </c>
      <c r="B1129" t="s">
        <v>1277</v>
      </c>
      <c r="C1129" t="s">
        <v>1277</v>
      </c>
      <c r="D1129">
        <v>38</v>
      </c>
      <c r="E1129" t="s">
        <v>1278</v>
      </c>
      <c r="F1129" t="s">
        <v>108</v>
      </c>
      <c r="G1129" s="1" t="s">
        <v>29</v>
      </c>
      <c r="H1129" t="s">
        <v>29</v>
      </c>
      <c r="I1129" t="s">
        <v>29</v>
      </c>
      <c r="J1129" t="s">
        <v>29</v>
      </c>
      <c r="K1129">
        <v>52.3</v>
      </c>
      <c r="L1129">
        <v>52.3</v>
      </c>
      <c r="M1129" t="s">
        <v>26</v>
      </c>
      <c r="N1129" t="s">
        <v>141</v>
      </c>
      <c r="O1129" t="s">
        <v>29</v>
      </c>
      <c r="P1129" t="s">
        <v>29</v>
      </c>
      <c r="Q1129" t="s">
        <v>29</v>
      </c>
      <c r="R1129" t="s">
        <v>29</v>
      </c>
      <c r="S1129" t="s">
        <v>29</v>
      </c>
      <c r="T1129" t="s">
        <v>29</v>
      </c>
      <c r="U1129" t="s">
        <v>29</v>
      </c>
      <c r="V1129" t="s">
        <v>29</v>
      </c>
      <c r="W1129" t="s">
        <v>1279</v>
      </c>
    </row>
    <row r="1130" spans="1:23">
      <c r="A1130">
        <v>1129</v>
      </c>
      <c r="B1130" t="s">
        <v>1277</v>
      </c>
      <c r="C1130" t="s">
        <v>1277</v>
      </c>
      <c r="D1130">
        <v>38</v>
      </c>
      <c r="E1130" t="s">
        <v>1278</v>
      </c>
      <c r="F1130" t="s">
        <v>108</v>
      </c>
      <c r="G1130" s="1" t="s">
        <v>29</v>
      </c>
      <c r="H1130" t="s">
        <v>29</v>
      </c>
      <c r="I1130" t="s">
        <v>29</v>
      </c>
      <c r="J1130" t="s">
        <v>29</v>
      </c>
      <c r="K1130">
        <v>0.2</v>
      </c>
      <c r="L1130">
        <v>0.2</v>
      </c>
      <c r="M1130" t="s">
        <v>26</v>
      </c>
      <c r="N1130" t="s">
        <v>121</v>
      </c>
      <c r="O1130" t="s">
        <v>29</v>
      </c>
      <c r="P1130" t="s">
        <v>29</v>
      </c>
      <c r="Q1130" t="s">
        <v>29</v>
      </c>
      <c r="R1130" t="s">
        <v>29</v>
      </c>
      <c r="S1130" t="s">
        <v>29</v>
      </c>
      <c r="T1130" t="s">
        <v>29</v>
      </c>
      <c r="U1130" t="s">
        <v>29</v>
      </c>
      <c r="V1130" t="s">
        <v>29</v>
      </c>
      <c r="W1130" t="s">
        <v>1279</v>
      </c>
    </row>
    <row r="1131" spans="1:23">
      <c r="A1131">
        <v>1130</v>
      </c>
      <c r="B1131" t="s">
        <v>1277</v>
      </c>
      <c r="C1131" t="s">
        <v>1277</v>
      </c>
      <c r="D1131">
        <v>38</v>
      </c>
      <c r="E1131" t="s">
        <v>1280</v>
      </c>
      <c r="F1131" t="s">
        <v>108</v>
      </c>
      <c r="G1131" s="1" t="s">
        <v>29</v>
      </c>
      <c r="H1131" t="s">
        <v>29</v>
      </c>
      <c r="I1131" t="s">
        <v>29</v>
      </c>
      <c r="J1131" t="s">
        <v>29</v>
      </c>
      <c r="K1131">
        <v>28.2</v>
      </c>
      <c r="L1131">
        <v>28.2</v>
      </c>
      <c r="M1131" t="s">
        <v>26</v>
      </c>
      <c r="N1131" t="s">
        <v>141</v>
      </c>
      <c r="O1131" t="s">
        <v>29</v>
      </c>
      <c r="P1131" t="s">
        <v>29</v>
      </c>
      <c r="Q1131" t="s">
        <v>29</v>
      </c>
      <c r="R1131" t="s">
        <v>29</v>
      </c>
      <c r="S1131" t="s">
        <v>29</v>
      </c>
      <c r="T1131" t="s">
        <v>29</v>
      </c>
      <c r="U1131" t="s">
        <v>29</v>
      </c>
      <c r="V1131" t="s">
        <v>29</v>
      </c>
      <c r="W1131" t="s">
        <v>1279</v>
      </c>
    </row>
    <row r="1132" spans="1:23">
      <c r="A1132">
        <v>1131</v>
      </c>
      <c r="B1132" t="s">
        <v>1277</v>
      </c>
      <c r="C1132" t="s">
        <v>1277</v>
      </c>
      <c r="D1132">
        <v>38</v>
      </c>
      <c r="E1132" t="s">
        <v>1281</v>
      </c>
      <c r="F1132" t="s">
        <v>108</v>
      </c>
      <c r="G1132" s="1" t="s">
        <v>29</v>
      </c>
      <c r="H1132" t="s">
        <v>29</v>
      </c>
      <c r="I1132" t="s">
        <v>29</v>
      </c>
      <c r="J1132" t="s">
        <v>29</v>
      </c>
      <c r="K1132">
        <v>8.6</v>
      </c>
      <c r="L1132">
        <v>8.6</v>
      </c>
      <c r="M1132" t="s">
        <v>26</v>
      </c>
      <c r="N1132" t="s">
        <v>141</v>
      </c>
      <c r="O1132" t="s">
        <v>29</v>
      </c>
      <c r="P1132" t="s">
        <v>29</v>
      </c>
      <c r="Q1132" t="s">
        <v>29</v>
      </c>
      <c r="R1132" t="s">
        <v>29</v>
      </c>
      <c r="S1132" t="s">
        <v>29</v>
      </c>
      <c r="T1132" t="s">
        <v>29</v>
      </c>
      <c r="U1132" t="s">
        <v>29</v>
      </c>
      <c r="V1132" t="s">
        <v>29</v>
      </c>
      <c r="W1132" t="s">
        <v>1279</v>
      </c>
    </row>
    <row r="1133" spans="1:23">
      <c r="A1133">
        <v>1132</v>
      </c>
      <c r="B1133" t="s">
        <v>1277</v>
      </c>
      <c r="C1133" t="s">
        <v>1277</v>
      </c>
      <c r="D1133">
        <v>38</v>
      </c>
      <c r="E1133" t="s">
        <v>1281</v>
      </c>
      <c r="F1133" t="s">
        <v>108</v>
      </c>
      <c r="G1133" s="1" t="s">
        <v>29</v>
      </c>
      <c r="H1133" t="s">
        <v>29</v>
      </c>
      <c r="I1133" t="s">
        <v>29</v>
      </c>
      <c r="J1133" t="s">
        <v>29</v>
      </c>
      <c r="K1133">
        <v>0.5</v>
      </c>
      <c r="L1133">
        <v>0.5</v>
      </c>
      <c r="M1133" t="s">
        <v>26</v>
      </c>
      <c r="N1133" t="s">
        <v>232</v>
      </c>
      <c r="O1133" t="s">
        <v>29</v>
      </c>
      <c r="P1133" t="s">
        <v>29</v>
      </c>
      <c r="Q1133" t="s">
        <v>29</v>
      </c>
      <c r="R1133" t="s">
        <v>29</v>
      </c>
      <c r="S1133" t="s">
        <v>29</v>
      </c>
      <c r="T1133" t="s">
        <v>29</v>
      </c>
      <c r="U1133" t="s">
        <v>29</v>
      </c>
      <c r="V1133" t="s">
        <v>29</v>
      </c>
      <c r="W1133" t="s">
        <v>1279</v>
      </c>
    </row>
    <row r="1134" spans="1:23">
      <c r="A1134">
        <v>1133</v>
      </c>
      <c r="B1134" t="s">
        <v>1277</v>
      </c>
      <c r="C1134" t="s">
        <v>1277</v>
      </c>
      <c r="D1134">
        <v>38</v>
      </c>
      <c r="E1134" t="s">
        <v>1281</v>
      </c>
      <c r="F1134" t="s">
        <v>108</v>
      </c>
      <c r="G1134" s="1" t="s">
        <v>29</v>
      </c>
      <c r="H1134" t="s">
        <v>29</v>
      </c>
      <c r="I1134" t="s">
        <v>29</v>
      </c>
      <c r="J1134" t="s">
        <v>29</v>
      </c>
      <c r="K1134">
        <v>0.2</v>
      </c>
      <c r="L1134">
        <v>0.2</v>
      </c>
      <c r="M1134" t="s">
        <v>26</v>
      </c>
      <c r="N1134" t="s">
        <v>121</v>
      </c>
      <c r="O1134" t="s">
        <v>29</v>
      </c>
      <c r="P1134" t="s">
        <v>29</v>
      </c>
      <c r="Q1134" t="s">
        <v>29</v>
      </c>
      <c r="R1134" t="s">
        <v>29</v>
      </c>
      <c r="S1134" t="s">
        <v>29</v>
      </c>
      <c r="T1134" t="s">
        <v>29</v>
      </c>
      <c r="U1134" t="s">
        <v>29</v>
      </c>
      <c r="V1134" t="s">
        <v>29</v>
      </c>
      <c r="W1134" t="s">
        <v>1279</v>
      </c>
    </row>
    <row r="1135" spans="1:23">
      <c r="A1135">
        <v>1134</v>
      </c>
      <c r="B1135" t="s">
        <v>1277</v>
      </c>
      <c r="C1135" t="s">
        <v>1277</v>
      </c>
      <c r="D1135">
        <v>38</v>
      </c>
      <c r="E1135" t="s">
        <v>1282</v>
      </c>
      <c r="F1135" t="s">
        <v>154</v>
      </c>
      <c r="G1135" s="1" t="s">
        <v>1283</v>
      </c>
      <c r="H1135" t="s">
        <v>1284</v>
      </c>
      <c r="I1135" t="s">
        <v>1283</v>
      </c>
      <c r="J1135" t="s">
        <v>1284</v>
      </c>
      <c r="K1135">
        <v>2.2999999999999998</v>
      </c>
      <c r="L1135">
        <v>2.2999999999999998</v>
      </c>
      <c r="M1135" t="s">
        <v>26</v>
      </c>
      <c r="N1135" t="s">
        <v>232</v>
      </c>
      <c r="O1135" t="s">
        <v>29</v>
      </c>
      <c r="P1135" t="s">
        <v>29</v>
      </c>
      <c r="Q1135" t="s">
        <v>29</v>
      </c>
      <c r="R1135" t="s">
        <v>29</v>
      </c>
      <c r="S1135" t="s">
        <v>29</v>
      </c>
      <c r="T1135" t="s">
        <v>29</v>
      </c>
      <c r="U1135" t="s">
        <v>29</v>
      </c>
      <c r="V1135" t="s">
        <v>29</v>
      </c>
      <c r="W1135" t="s">
        <v>1279</v>
      </c>
    </row>
    <row r="1136" spans="1:23">
      <c r="A1136">
        <v>1135</v>
      </c>
      <c r="B1136" t="s">
        <v>1277</v>
      </c>
      <c r="C1136" t="s">
        <v>1277</v>
      </c>
      <c r="D1136">
        <v>38</v>
      </c>
      <c r="E1136" t="s">
        <v>1285</v>
      </c>
      <c r="F1136" t="s">
        <v>1286</v>
      </c>
      <c r="G1136" s="1" t="s">
        <v>29</v>
      </c>
      <c r="H1136" t="s">
        <v>29</v>
      </c>
      <c r="I1136" t="s">
        <v>29</v>
      </c>
      <c r="J1136" t="s">
        <v>29</v>
      </c>
      <c r="K1136">
        <v>1.5</v>
      </c>
      <c r="L1136">
        <v>1.5</v>
      </c>
      <c r="M1136" t="s">
        <v>26</v>
      </c>
      <c r="N1136" t="s">
        <v>232</v>
      </c>
      <c r="O1136" t="s">
        <v>29</v>
      </c>
      <c r="P1136" t="s">
        <v>29</v>
      </c>
      <c r="Q1136" t="s">
        <v>29</v>
      </c>
      <c r="R1136" t="s">
        <v>29</v>
      </c>
      <c r="S1136" t="s">
        <v>29</v>
      </c>
      <c r="T1136" t="s">
        <v>29</v>
      </c>
      <c r="U1136" t="s">
        <v>29</v>
      </c>
      <c r="V1136" t="s">
        <v>29</v>
      </c>
      <c r="W1136" t="s">
        <v>1279</v>
      </c>
    </row>
    <row r="1137" spans="1:23">
      <c r="A1137">
        <v>1136</v>
      </c>
      <c r="B1137" t="s">
        <v>1277</v>
      </c>
      <c r="C1137" t="s">
        <v>1277</v>
      </c>
      <c r="D1137">
        <v>38</v>
      </c>
      <c r="E1137" t="s">
        <v>1285</v>
      </c>
      <c r="F1137" t="s">
        <v>1286</v>
      </c>
      <c r="G1137" s="1" t="s">
        <v>29</v>
      </c>
      <c r="H1137" t="s">
        <v>29</v>
      </c>
      <c r="I1137" t="s">
        <v>29</v>
      </c>
      <c r="J1137" t="s">
        <v>29</v>
      </c>
      <c r="K1137">
        <v>0.3</v>
      </c>
      <c r="L1137">
        <v>0.3</v>
      </c>
      <c r="M1137" t="s">
        <v>26</v>
      </c>
      <c r="N1137" t="s">
        <v>323</v>
      </c>
      <c r="O1137" t="s">
        <v>29</v>
      </c>
      <c r="P1137" t="s">
        <v>29</v>
      </c>
      <c r="Q1137" t="s">
        <v>29</v>
      </c>
      <c r="R1137" t="s">
        <v>29</v>
      </c>
      <c r="S1137" t="s">
        <v>29</v>
      </c>
      <c r="T1137" t="s">
        <v>29</v>
      </c>
      <c r="U1137" t="s">
        <v>29</v>
      </c>
      <c r="V1137" t="s">
        <v>29</v>
      </c>
      <c r="W1137" t="s">
        <v>1279</v>
      </c>
    </row>
    <row r="1138" spans="1:23">
      <c r="A1138">
        <v>1137</v>
      </c>
      <c r="B1138" t="s">
        <v>1277</v>
      </c>
      <c r="C1138" t="s">
        <v>1277</v>
      </c>
      <c r="D1138">
        <v>38</v>
      </c>
      <c r="E1138" t="s">
        <v>789</v>
      </c>
      <c r="F1138" t="s">
        <v>185</v>
      </c>
      <c r="G1138" s="1" t="s">
        <v>186</v>
      </c>
      <c r="H1138" t="s">
        <v>29</v>
      </c>
      <c r="I1138" t="s">
        <v>186</v>
      </c>
      <c r="J1138" t="s">
        <v>29</v>
      </c>
      <c r="K1138">
        <v>1.3</v>
      </c>
      <c r="L1138">
        <v>1.3</v>
      </c>
      <c r="M1138" t="s">
        <v>26</v>
      </c>
      <c r="N1138" t="s">
        <v>232</v>
      </c>
      <c r="O1138" t="s">
        <v>29</v>
      </c>
      <c r="P1138" t="s">
        <v>29</v>
      </c>
      <c r="Q1138" t="s">
        <v>29</v>
      </c>
      <c r="R1138" t="s">
        <v>29</v>
      </c>
      <c r="S1138" t="s">
        <v>29</v>
      </c>
      <c r="T1138" t="s">
        <v>29</v>
      </c>
      <c r="U1138" t="s">
        <v>29</v>
      </c>
      <c r="V1138" t="s">
        <v>29</v>
      </c>
      <c r="W1138" t="s">
        <v>1279</v>
      </c>
    </row>
    <row r="1139" spans="1:23">
      <c r="A1139">
        <v>1138</v>
      </c>
      <c r="B1139" t="s">
        <v>1277</v>
      </c>
      <c r="C1139" t="s">
        <v>1277</v>
      </c>
      <c r="D1139">
        <v>38</v>
      </c>
      <c r="E1139" t="s">
        <v>789</v>
      </c>
      <c r="F1139" t="s">
        <v>185</v>
      </c>
      <c r="G1139" s="1" t="s">
        <v>186</v>
      </c>
      <c r="H1139" t="s">
        <v>29</v>
      </c>
      <c r="I1139" t="s">
        <v>186</v>
      </c>
      <c r="J1139" t="s">
        <v>29</v>
      </c>
      <c r="K1139">
        <v>0.3</v>
      </c>
      <c r="L1139">
        <v>0.3</v>
      </c>
      <c r="M1139" t="s">
        <v>26</v>
      </c>
      <c r="N1139" t="s">
        <v>323</v>
      </c>
      <c r="O1139" t="s">
        <v>29</v>
      </c>
      <c r="P1139" t="s">
        <v>29</v>
      </c>
      <c r="Q1139" t="s">
        <v>29</v>
      </c>
      <c r="R1139" t="s">
        <v>29</v>
      </c>
      <c r="S1139" t="s">
        <v>29</v>
      </c>
      <c r="T1139" t="s">
        <v>29</v>
      </c>
      <c r="U1139" t="s">
        <v>29</v>
      </c>
      <c r="V1139" t="s">
        <v>29</v>
      </c>
      <c r="W1139" t="s">
        <v>1279</v>
      </c>
    </row>
    <row r="1140" spans="1:23">
      <c r="A1140">
        <v>1139</v>
      </c>
      <c r="B1140" t="s">
        <v>1277</v>
      </c>
      <c r="C1140" t="s">
        <v>1277</v>
      </c>
      <c r="D1140">
        <v>38</v>
      </c>
      <c r="E1140" t="s">
        <v>789</v>
      </c>
      <c r="F1140" t="s">
        <v>185</v>
      </c>
      <c r="G1140" s="1" t="s">
        <v>186</v>
      </c>
      <c r="H1140" t="s">
        <v>29</v>
      </c>
      <c r="I1140" t="s">
        <v>186</v>
      </c>
      <c r="J1140" t="s">
        <v>29</v>
      </c>
      <c r="K1140">
        <v>0.2</v>
      </c>
      <c r="L1140">
        <v>0.2</v>
      </c>
      <c r="M1140" t="s">
        <v>26</v>
      </c>
      <c r="N1140" t="s">
        <v>121</v>
      </c>
      <c r="O1140" t="s">
        <v>29</v>
      </c>
      <c r="P1140" t="s">
        <v>29</v>
      </c>
      <c r="Q1140" t="s">
        <v>29</v>
      </c>
      <c r="R1140" t="s">
        <v>29</v>
      </c>
      <c r="S1140" t="s">
        <v>29</v>
      </c>
      <c r="T1140" t="s">
        <v>29</v>
      </c>
      <c r="U1140" t="s">
        <v>29</v>
      </c>
      <c r="V1140" t="s">
        <v>29</v>
      </c>
      <c r="W1140" t="s">
        <v>1279</v>
      </c>
    </row>
    <row r="1141" spans="1:23">
      <c r="A1141">
        <v>1140</v>
      </c>
      <c r="B1141" t="s">
        <v>1277</v>
      </c>
      <c r="C1141" t="s">
        <v>1277</v>
      </c>
      <c r="D1141">
        <v>38</v>
      </c>
      <c r="E1141" t="s">
        <v>1287</v>
      </c>
      <c r="F1141" t="s">
        <v>93</v>
      </c>
      <c r="G1141" s="1" t="s">
        <v>29</v>
      </c>
      <c r="H1141" t="s">
        <v>29</v>
      </c>
      <c r="I1141" t="s">
        <v>29</v>
      </c>
      <c r="J1141" t="s">
        <v>29</v>
      </c>
      <c r="K1141">
        <v>0.2</v>
      </c>
      <c r="L1141">
        <v>0.2</v>
      </c>
      <c r="M1141" t="s">
        <v>26</v>
      </c>
      <c r="N1141" t="s">
        <v>121</v>
      </c>
      <c r="O1141" t="s">
        <v>29</v>
      </c>
      <c r="P1141" t="s">
        <v>29</v>
      </c>
      <c r="Q1141" t="s">
        <v>29</v>
      </c>
      <c r="R1141" t="s">
        <v>29</v>
      </c>
      <c r="S1141" t="s">
        <v>29</v>
      </c>
      <c r="T1141" t="s">
        <v>29</v>
      </c>
      <c r="U1141" t="s">
        <v>29</v>
      </c>
      <c r="V1141" t="s">
        <v>29</v>
      </c>
      <c r="W1141" t="s">
        <v>1279</v>
      </c>
    </row>
    <row r="1142" spans="1:23">
      <c r="A1142">
        <v>1141</v>
      </c>
      <c r="B1142" t="s">
        <v>1277</v>
      </c>
      <c r="C1142" t="s">
        <v>1277</v>
      </c>
      <c r="D1142">
        <v>38</v>
      </c>
      <c r="E1142" t="s">
        <v>1288</v>
      </c>
      <c r="F1142" t="s">
        <v>76</v>
      </c>
      <c r="G1142" s="1" t="s">
        <v>29</v>
      </c>
      <c r="H1142" t="s">
        <v>29</v>
      </c>
      <c r="I1142" t="s">
        <v>29</v>
      </c>
      <c r="J1142" t="s">
        <v>29</v>
      </c>
      <c r="K1142">
        <v>1.4</v>
      </c>
      <c r="L1142">
        <v>1.4</v>
      </c>
      <c r="M1142" t="s">
        <v>77</v>
      </c>
      <c r="N1142" t="s">
        <v>29</v>
      </c>
      <c r="O1142" t="s">
        <v>29</v>
      </c>
      <c r="P1142" t="s">
        <v>29</v>
      </c>
      <c r="Q1142" t="s">
        <v>29</v>
      </c>
      <c r="R1142" t="s">
        <v>29</v>
      </c>
      <c r="S1142" t="s">
        <v>29</v>
      </c>
      <c r="T1142" t="s">
        <v>29</v>
      </c>
      <c r="U1142" t="s">
        <v>29</v>
      </c>
      <c r="V1142" t="s">
        <v>29</v>
      </c>
      <c r="W1142" t="s">
        <v>1279</v>
      </c>
    </row>
    <row r="1143" spans="1:23">
      <c r="A1143">
        <v>1142</v>
      </c>
      <c r="B1143" t="s">
        <v>1277</v>
      </c>
      <c r="C1143" t="s">
        <v>1277</v>
      </c>
      <c r="D1143">
        <v>38</v>
      </c>
      <c r="E1143" t="s">
        <v>1289</v>
      </c>
      <c r="F1143" t="s">
        <v>76</v>
      </c>
      <c r="G1143" s="1" t="s">
        <v>29</v>
      </c>
      <c r="H1143" t="s">
        <v>29</v>
      </c>
      <c r="I1143" t="s">
        <v>29</v>
      </c>
      <c r="J1143" t="s">
        <v>29</v>
      </c>
      <c r="K1143">
        <v>0.5</v>
      </c>
      <c r="L1143">
        <v>0.5</v>
      </c>
      <c r="M1143" t="s">
        <v>77</v>
      </c>
      <c r="N1143" t="s">
        <v>29</v>
      </c>
      <c r="O1143" t="s">
        <v>29</v>
      </c>
      <c r="P1143" t="s">
        <v>29</v>
      </c>
      <c r="Q1143" t="s">
        <v>29</v>
      </c>
      <c r="R1143" t="s">
        <v>29</v>
      </c>
      <c r="S1143" t="s">
        <v>29</v>
      </c>
      <c r="T1143" t="s">
        <v>29</v>
      </c>
      <c r="U1143" t="s">
        <v>29</v>
      </c>
      <c r="V1143" t="s">
        <v>29</v>
      </c>
      <c r="W1143" t="s">
        <v>1279</v>
      </c>
    </row>
    <row r="1144" spans="1:23">
      <c r="A1144">
        <v>1143</v>
      </c>
      <c r="B1144" t="s">
        <v>1277</v>
      </c>
      <c r="C1144" t="s">
        <v>1277</v>
      </c>
      <c r="D1144">
        <v>38</v>
      </c>
      <c r="E1144" t="s">
        <v>257</v>
      </c>
      <c r="F1144" t="s">
        <v>258</v>
      </c>
      <c r="G1144" s="1" t="s">
        <v>259</v>
      </c>
      <c r="H1144" t="s">
        <v>29</v>
      </c>
      <c r="I1144" t="s">
        <v>259</v>
      </c>
      <c r="J1144" t="s">
        <v>29</v>
      </c>
      <c r="K1144">
        <v>0.3</v>
      </c>
      <c r="L1144">
        <v>0.3</v>
      </c>
      <c r="M1144" t="s">
        <v>26</v>
      </c>
      <c r="N1144" t="s">
        <v>232</v>
      </c>
      <c r="O1144" t="s">
        <v>29</v>
      </c>
      <c r="P1144" t="s">
        <v>29</v>
      </c>
      <c r="Q1144" t="s">
        <v>29</v>
      </c>
      <c r="R1144" t="s">
        <v>29</v>
      </c>
      <c r="S1144" t="s">
        <v>29</v>
      </c>
      <c r="T1144" t="s">
        <v>29</v>
      </c>
      <c r="U1144" t="s">
        <v>29</v>
      </c>
      <c r="V1144" t="s">
        <v>29</v>
      </c>
      <c r="W1144" t="s">
        <v>1279</v>
      </c>
    </row>
    <row r="1145" spans="1:23">
      <c r="A1145">
        <v>1144</v>
      </c>
      <c r="B1145" t="s">
        <v>1277</v>
      </c>
      <c r="C1145" t="s">
        <v>1277</v>
      </c>
      <c r="D1145">
        <v>38</v>
      </c>
      <c r="E1145" t="s">
        <v>1290</v>
      </c>
      <c r="F1145" t="s">
        <v>108</v>
      </c>
      <c r="G1145" s="1" t="s">
        <v>1291</v>
      </c>
      <c r="H1145" t="s">
        <v>29</v>
      </c>
      <c r="I1145" t="s">
        <v>1291</v>
      </c>
      <c r="J1145" t="s">
        <v>29</v>
      </c>
      <c r="K1145">
        <v>0.4</v>
      </c>
      <c r="L1145">
        <v>0.4</v>
      </c>
      <c r="M1145" t="s">
        <v>26</v>
      </c>
      <c r="N1145" t="s">
        <v>232</v>
      </c>
      <c r="O1145" t="s">
        <v>29</v>
      </c>
      <c r="P1145" t="s">
        <v>29</v>
      </c>
      <c r="Q1145" t="s">
        <v>29</v>
      </c>
      <c r="R1145" t="s">
        <v>29</v>
      </c>
      <c r="S1145" t="s">
        <v>29</v>
      </c>
      <c r="T1145" t="s">
        <v>29</v>
      </c>
      <c r="U1145" t="s">
        <v>29</v>
      </c>
      <c r="V1145" t="s">
        <v>29</v>
      </c>
      <c r="W1145" t="s">
        <v>1279</v>
      </c>
    </row>
    <row r="1146" spans="1:23">
      <c r="A1146">
        <v>1145</v>
      </c>
      <c r="B1146" t="s">
        <v>1277</v>
      </c>
      <c r="C1146" t="s">
        <v>1277</v>
      </c>
      <c r="D1146">
        <v>38</v>
      </c>
      <c r="E1146" t="s">
        <v>1290</v>
      </c>
      <c r="F1146" t="s">
        <v>108</v>
      </c>
      <c r="G1146" s="1" t="s">
        <v>1291</v>
      </c>
      <c r="H1146" t="s">
        <v>29</v>
      </c>
      <c r="I1146" t="s">
        <v>1291</v>
      </c>
      <c r="J1146" t="s">
        <v>29</v>
      </c>
      <c r="K1146">
        <v>0.3</v>
      </c>
      <c r="L1146">
        <v>0.3</v>
      </c>
      <c r="M1146" t="s">
        <v>26</v>
      </c>
      <c r="N1146" t="s">
        <v>219</v>
      </c>
      <c r="O1146" t="s">
        <v>29</v>
      </c>
      <c r="P1146" t="s">
        <v>29</v>
      </c>
      <c r="Q1146" t="s">
        <v>29</v>
      </c>
      <c r="R1146" t="s">
        <v>29</v>
      </c>
      <c r="S1146" t="s">
        <v>29</v>
      </c>
      <c r="T1146" t="s">
        <v>29</v>
      </c>
      <c r="U1146" t="s">
        <v>29</v>
      </c>
      <c r="V1146" t="s">
        <v>29</v>
      </c>
      <c r="W1146" t="s">
        <v>1279</v>
      </c>
    </row>
    <row r="1147" spans="1:23">
      <c r="A1147">
        <v>1146</v>
      </c>
      <c r="B1147" t="s">
        <v>1277</v>
      </c>
      <c r="C1147" t="s">
        <v>1277</v>
      </c>
      <c r="D1147">
        <v>38</v>
      </c>
      <c r="E1147" t="s">
        <v>1290</v>
      </c>
      <c r="F1147" t="s">
        <v>108</v>
      </c>
      <c r="G1147" s="1" t="s">
        <v>1291</v>
      </c>
      <c r="H1147" t="s">
        <v>29</v>
      </c>
      <c r="I1147" t="s">
        <v>1291</v>
      </c>
      <c r="J1147" t="s">
        <v>29</v>
      </c>
      <c r="K1147">
        <v>0.4</v>
      </c>
      <c r="L1147">
        <v>0.4</v>
      </c>
      <c r="M1147" t="s">
        <v>26</v>
      </c>
      <c r="N1147" t="s">
        <v>63</v>
      </c>
      <c r="O1147" t="s">
        <v>29</v>
      </c>
      <c r="P1147" t="s">
        <v>29</v>
      </c>
      <c r="Q1147" t="s">
        <v>29</v>
      </c>
      <c r="R1147" t="s">
        <v>29</v>
      </c>
      <c r="S1147" t="s">
        <v>29</v>
      </c>
      <c r="T1147" t="s">
        <v>29</v>
      </c>
      <c r="U1147" t="s">
        <v>29</v>
      </c>
      <c r="V1147" t="s">
        <v>29</v>
      </c>
      <c r="W1147" t="s">
        <v>1279</v>
      </c>
    </row>
    <row r="1148" spans="1:23">
      <c r="A1148">
        <v>1147</v>
      </c>
      <c r="B1148" t="s">
        <v>1277</v>
      </c>
      <c r="C1148" t="s">
        <v>1277</v>
      </c>
      <c r="D1148">
        <v>38</v>
      </c>
      <c r="E1148" t="s">
        <v>1292</v>
      </c>
      <c r="F1148" t="s">
        <v>185</v>
      </c>
      <c r="G1148" s="1" t="s">
        <v>186</v>
      </c>
      <c r="H1148" t="s">
        <v>1293</v>
      </c>
      <c r="I1148" t="s">
        <v>186</v>
      </c>
      <c r="J1148" t="s">
        <v>1293</v>
      </c>
      <c r="K1148">
        <v>0.6</v>
      </c>
      <c r="L1148">
        <v>0.6</v>
      </c>
      <c r="M1148" t="s">
        <v>26</v>
      </c>
      <c r="N1148" t="s">
        <v>328</v>
      </c>
      <c r="O1148" t="s">
        <v>29</v>
      </c>
      <c r="P1148" t="s">
        <v>29</v>
      </c>
      <c r="Q1148" t="s">
        <v>29</v>
      </c>
      <c r="R1148" t="s">
        <v>29</v>
      </c>
      <c r="S1148" t="s">
        <v>29</v>
      </c>
      <c r="T1148" t="s">
        <v>29</v>
      </c>
      <c r="U1148" t="s">
        <v>29</v>
      </c>
      <c r="V1148" t="s">
        <v>29</v>
      </c>
      <c r="W1148" t="s">
        <v>1279</v>
      </c>
    </row>
    <row r="1149" spans="1:23">
      <c r="A1149">
        <v>1148</v>
      </c>
      <c r="B1149" t="s">
        <v>1294</v>
      </c>
      <c r="C1149" t="s">
        <v>1295</v>
      </c>
      <c r="D1149">
        <v>39</v>
      </c>
      <c r="E1149" t="s">
        <v>1296</v>
      </c>
      <c r="F1149" t="s">
        <v>731</v>
      </c>
      <c r="G1149" s="1" t="s">
        <v>845</v>
      </c>
      <c r="H1149" t="s">
        <v>1297</v>
      </c>
      <c r="I1149" t="s">
        <v>845</v>
      </c>
      <c r="J1149" t="s">
        <v>8602</v>
      </c>
      <c r="K1149">
        <v>10.7</v>
      </c>
      <c r="L1149">
        <f>K1149/SUM($K$1149:$K$1252)*100</f>
        <v>10.695721711315464</v>
      </c>
      <c r="M1149" t="s">
        <v>26</v>
      </c>
      <c r="N1149" t="s">
        <v>219</v>
      </c>
      <c r="O1149" t="s">
        <v>29</v>
      </c>
      <c r="P1149" t="s">
        <v>29</v>
      </c>
      <c r="Q1149" t="s">
        <v>29</v>
      </c>
      <c r="R1149" t="s">
        <v>29</v>
      </c>
      <c r="S1149" t="s">
        <v>29</v>
      </c>
      <c r="T1149" t="s">
        <v>29</v>
      </c>
      <c r="U1149" t="s">
        <v>29</v>
      </c>
      <c r="V1149" t="s">
        <v>29</v>
      </c>
      <c r="W1149" t="s">
        <v>1298</v>
      </c>
    </row>
    <row r="1150" spans="1:23">
      <c r="A1150">
        <v>1149</v>
      </c>
      <c r="B1150" t="s">
        <v>1294</v>
      </c>
      <c r="C1150" t="s">
        <v>1295</v>
      </c>
      <c r="D1150">
        <v>39</v>
      </c>
      <c r="E1150" t="s">
        <v>1296</v>
      </c>
      <c r="F1150" t="s">
        <v>731</v>
      </c>
      <c r="G1150" s="1" t="s">
        <v>845</v>
      </c>
      <c r="H1150" t="s">
        <v>1297</v>
      </c>
      <c r="I1150" t="s">
        <v>845</v>
      </c>
      <c r="J1150" t="s">
        <v>8602</v>
      </c>
      <c r="K1150">
        <v>0.5</v>
      </c>
      <c r="L1150">
        <f t="shared" ref="L1150:L1213" si="0">K1150/SUM($K$1149:$K$1252)*100</f>
        <v>0.4998000799680124</v>
      </c>
      <c r="M1150" t="s">
        <v>26</v>
      </c>
      <c r="N1150" t="s">
        <v>232</v>
      </c>
      <c r="O1150" t="s">
        <v>29</v>
      </c>
      <c r="P1150" t="s">
        <v>29</v>
      </c>
      <c r="Q1150" t="s">
        <v>29</v>
      </c>
      <c r="R1150" t="s">
        <v>29</v>
      </c>
      <c r="S1150" t="s">
        <v>29</v>
      </c>
      <c r="T1150" t="s">
        <v>29</v>
      </c>
      <c r="U1150" t="s">
        <v>29</v>
      </c>
      <c r="V1150" t="s">
        <v>29</v>
      </c>
      <c r="W1150" t="s">
        <v>1298</v>
      </c>
    </row>
    <row r="1151" spans="1:23">
      <c r="A1151">
        <v>1150</v>
      </c>
      <c r="B1151" t="s">
        <v>1294</v>
      </c>
      <c r="C1151" t="s">
        <v>1295</v>
      </c>
      <c r="D1151">
        <v>39</v>
      </c>
      <c r="E1151" t="s">
        <v>1296</v>
      </c>
      <c r="F1151" t="s">
        <v>731</v>
      </c>
      <c r="G1151" s="1" t="s">
        <v>845</v>
      </c>
      <c r="H1151" t="s">
        <v>1297</v>
      </c>
      <c r="I1151" t="s">
        <v>845</v>
      </c>
      <c r="J1151" t="s">
        <v>8602</v>
      </c>
      <c r="K1151">
        <v>0.04</v>
      </c>
      <c r="L1151">
        <f t="shared" si="0"/>
        <v>3.9984006397440992E-2</v>
      </c>
      <c r="M1151" t="s">
        <v>26</v>
      </c>
      <c r="N1151" t="s">
        <v>63</v>
      </c>
      <c r="O1151" t="s">
        <v>29</v>
      </c>
      <c r="P1151" t="s">
        <v>29</v>
      </c>
      <c r="Q1151" t="s">
        <v>29</v>
      </c>
      <c r="R1151" t="s">
        <v>29</v>
      </c>
      <c r="S1151" t="s">
        <v>29</v>
      </c>
      <c r="T1151" t="s">
        <v>29</v>
      </c>
      <c r="U1151" t="s">
        <v>29</v>
      </c>
      <c r="V1151" t="s">
        <v>29</v>
      </c>
      <c r="W1151" t="s">
        <v>1298</v>
      </c>
    </row>
    <row r="1152" spans="1:23">
      <c r="A1152">
        <v>1151</v>
      </c>
      <c r="B1152" t="s">
        <v>1294</v>
      </c>
      <c r="C1152" t="s">
        <v>1295</v>
      </c>
      <c r="D1152">
        <v>39</v>
      </c>
      <c r="E1152" t="s">
        <v>1296</v>
      </c>
      <c r="F1152" t="s">
        <v>731</v>
      </c>
      <c r="G1152" s="1" t="s">
        <v>845</v>
      </c>
      <c r="H1152" t="s">
        <v>1297</v>
      </c>
      <c r="I1152" t="s">
        <v>845</v>
      </c>
      <c r="J1152" t="s">
        <v>8602</v>
      </c>
      <c r="K1152">
        <v>0.4</v>
      </c>
      <c r="L1152">
        <f t="shared" si="0"/>
        <v>0.39984006397440996</v>
      </c>
      <c r="M1152" t="s">
        <v>26</v>
      </c>
      <c r="N1152" t="s">
        <v>74</v>
      </c>
      <c r="O1152" t="s">
        <v>29</v>
      </c>
      <c r="P1152" t="s">
        <v>29</v>
      </c>
      <c r="Q1152" t="s">
        <v>29</v>
      </c>
      <c r="R1152" t="s">
        <v>29</v>
      </c>
      <c r="S1152" t="s">
        <v>29</v>
      </c>
      <c r="T1152" t="s">
        <v>29</v>
      </c>
      <c r="U1152" t="s">
        <v>29</v>
      </c>
      <c r="V1152" t="s">
        <v>29</v>
      </c>
      <c r="W1152" t="s">
        <v>1298</v>
      </c>
    </row>
    <row r="1153" spans="1:23">
      <c r="A1153">
        <v>1152</v>
      </c>
      <c r="B1153" t="s">
        <v>1294</v>
      </c>
      <c r="C1153" t="s">
        <v>1295</v>
      </c>
      <c r="D1153">
        <v>39</v>
      </c>
      <c r="E1153" t="s">
        <v>1299</v>
      </c>
      <c r="F1153" t="s">
        <v>154</v>
      </c>
      <c r="G1153" s="1" t="s">
        <v>1175</v>
      </c>
      <c r="H1153" t="s">
        <v>518</v>
      </c>
      <c r="I1153" t="s">
        <v>1175</v>
      </c>
      <c r="J1153" t="s">
        <v>518</v>
      </c>
      <c r="K1153">
        <v>0.1</v>
      </c>
      <c r="L1153">
        <f t="shared" si="0"/>
        <v>9.9960015993602491E-2</v>
      </c>
      <c r="M1153" t="s">
        <v>26</v>
      </c>
      <c r="N1153" t="s">
        <v>27</v>
      </c>
      <c r="O1153" t="s">
        <v>29</v>
      </c>
      <c r="P1153" t="s">
        <v>29</v>
      </c>
      <c r="Q1153" t="s">
        <v>29</v>
      </c>
      <c r="R1153" t="s">
        <v>29</v>
      </c>
      <c r="S1153" t="s">
        <v>29</v>
      </c>
      <c r="T1153" t="s">
        <v>29</v>
      </c>
      <c r="U1153" t="s">
        <v>29</v>
      </c>
      <c r="V1153" t="s">
        <v>29</v>
      </c>
      <c r="W1153" t="s">
        <v>1298</v>
      </c>
    </row>
    <row r="1154" spans="1:23">
      <c r="A1154">
        <v>1153</v>
      </c>
      <c r="B1154" t="s">
        <v>1294</v>
      </c>
      <c r="C1154" t="s">
        <v>1295</v>
      </c>
      <c r="D1154">
        <v>39</v>
      </c>
      <c r="E1154" t="s">
        <v>1299</v>
      </c>
      <c r="F1154" t="s">
        <v>154</v>
      </c>
      <c r="G1154" s="1" t="s">
        <v>1175</v>
      </c>
      <c r="H1154" t="s">
        <v>518</v>
      </c>
      <c r="I1154" t="s">
        <v>1175</v>
      </c>
      <c r="J1154" t="s">
        <v>518</v>
      </c>
      <c r="K1154">
        <v>0.04</v>
      </c>
      <c r="L1154">
        <f t="shared" si="0"/>
        <v>3.9984006397440992E-2</v>
      </c>
      <c r="M1154" t="s">
        <v>26</v>
      </c>
      <c r="N1154" t="s">
        <v>219</v>
      </c>
      <c r="O1154" t="s">
        <v>29</v>
      </c>
      <c r="P1154" t="s">
        <v>29</v>
      </c>
      <c r="Q1154" t="s">
        <v>29</v>
      </c>
      <c r="R1154" t="s">
        <v>29</v>
      </c>
      <c r="S1154" t="s">
        <v>29</v>
      </c>
      <c r="T1154" t="s">
        <v>29</v>
      </c>
      <c r="U1154" t="s">
        <v>29</v>
      </c>
      <c r="V1154" t="s">
        <v>29</v>
      </c>
      <c r="W1154" t="s">
        <v>1298</v>
      </c>
    </row>
    <row r="1155" spans="1:23">
      <c r="A1155">
        <v>1154</v>
      </c>
      <c r="B1155" t="s">
        <v>1294</v>
      </c>
      <c r="C1155" t="s">
        <v>1295</v>
      </c>
      <c r="D1155">
        <v>39</v>
      </c>
      <c r="E1155" t="s">
        <v>1299</v>
      </c>
      <c r="F1155" t="s">
        <v>154</v>
      </c>
      <c r="G1155" s="1" t="s">
        <v>1175</v>
      </c>
      <c r="H1155" t="s">
        <v>518</v>
      </c>
      <c r="I1155" t="s">
        <v>1175</v>
      </c>
      <c r="J1155" t="s">
        <v>518</v>
      </c>
      <c r="K1155">
        <v>10.1</v>
      </c>
      <c r="L1155">
        <f t="shared" si="0"/>
        <v>10.095961615353851</v>
      </c>
      <c r="M1155" t="s">
        <v>26</v>
      </c>
      <c r="N1155" t="s">
        <v>232</v>
      </c>
      <c r="O1155" t="s">
        <v>29</v>
      </c>
      <c r="P1155" t="s">
        <v>29</v>
      </c>
      <c r="Q1155" t="s">
        <v>29</v>
      </c>
      <c r="R1155" t="s">
        <v>29</v>
      </c>
      <c r="S1155" t="s">
        <v>29</v>
      </c>
      <c r="T1155" t="s">
        <v>29</v>
      </c>
      <c r="U1155" t="s">
        <v>29</v>
      </c>
      <c r="V1155" t="s">
        <v>29</v>
      </c>
      <c r="W1155" t="s">
        <v>1298</v>
      </c>
    </row>
    <row r="1156" spans="1:23">
      <c r="A1156">
        <v>1155</v>
      </c>
      <c r="B1156" t="s">
        <v>1294</v>
      </c>
      <c r="C1156" t="s">
        <v>1295</v>
      </c>
      <c r="D1156">
        <v>39</v>
      </c>
      <c r="E1156" t="s">
        <v>1299</v>
      </c>
      <c r="F1156" t="s">
        <v>154</v>
      </c>
      <c r="G1156" s="1" t="s">
        <v>1175</v>
      </c>
      <c r="H1156" t="s">
        <v>518</v>
      </c>
      <c r="I1156" t="s">
        <v>1175</v>
      </c>
      <c r="J1156" t="s">
        <v>518</v>
      </c>
      <c r="K1156">
        <v>0.8</v>
      </c>
      <c r="L1156">
        <f t="shared" si="0"/>
        <v>0.79968012794881993</v>
      </c>
      <c r="M1156" t="s">
        <v>26</v>
      </c>
      <c r="N1156" t="s">
        <v>63</v>
      </c>
      <c r="O1156" t="s">
        <v>29</v>
      </c>
      <c r="P1156" t="s">
        <v>29</v>
      </c>
      <c r="Q1156" t="s">
        <v>29</v>
      </c>
      <c r="R1156" t="s">
        <v>29</v>
      </c>
      <c r="S1156" t="s">
        <v>29</v>
      </c>
      <c r="T1156" t="s">
        <v>29</v>
      </c>
      <c r="U1156" t="s">
        <v>29</v>
      </c>
      <c r="V1156" t="s">
        <v>29</v>
      </c>
      <c r="W1156" t="s">
        <v>1298</v>
      </c>
    </row>
    <row r="1157" spans="1:23">
      <c r="A1157">
        <v>1156</v>
      </c>
      <c r="B1157" t="s">
        <v>1294</v>
      </c>
      <c r="C1157" t="s">
        <v>1295</v>
      </c>
      <c r="D1157">
        <v>39</v>
      </c>
      <c r="E1157" t="s">
        <v>1300</v>
      </c>
      <c r="F1157" t="s">
        <v>154</v>
      </c>
      <c r="G1157" s="1" t="s">
        <v>368</v>
      </c>
      <c r="H1157" t="s">
        <v>1301</v>
      </c>
      <c r="I1157" t="s">
        <v>368</v>
      </c>
      <c r="J1157" t="s">
        <v>1301</v>
      </c>
      <c r="K1157">
        <v>0.04</v>
      </c>
      <c r="L1157">
        <f t="shared" si="0"/>
        <v>3.9984006397440992E-2</v>
      </c>
      <c r="M1157" t="s">
        <v>26</v>
      </c>
      <c r="N1157" t="s">
        <v>27</v>
      </c>
      <c r="O1157" t="s">
        <v>29</v>
      </c>
      <c r="P1157" t="s">
        <v>29</v>
      </c>
      <c r="Q1157" t="s">
        <v>29</v>
      </c>
      <c r="R1157" t="s">
        <v>29</v>
      </c>
      <c r="S1157" t="s">
        <v>29</v>
      </c>
      <c r="T1157" t="s">
        <v>29</v>
      </c>
      <c r="U1157" t="s">
        <v>29</v>
      </c>
      <c r="V1157" t="s">
        <v>29</v>
      </c>
      <c r="W1157" t="s">
        <v>1298</v>
      </c>
    </row>
    <row r="1158" spans="1:23">
      <c r="A1158">
        <v>1157</v>
      </c>
      <c r="B1158" t="s">
        <v>1294</v>
      </c>
      <c r="C1158" t="s">
        <v>1295</v>
      </c>
      <c r="D1158">
        <v>39</v>
      </c>
      <c r="E1158" t="s">
        <v>1300</v>
      </c>
      <c r="F1158" t="s">
        <v>154</v>
      </c>
      <c r="G1158" s="1" t="s">
        <v>368</v>
      </c>
      <c r="H1158" t="s">
        <v>1301</v>
      </c>
      <c r="I1158" t="s">
        <v>368</v>
      </c>
      <c r="J1158" t="s">
        <v>1301</v>
      </c>
      <c r="K1158">
        <v>8.35</v>
      </c>
      <c r="L1158">
        <f t="shared" si="0"/>
        <v>8.3466613354658055</v>
      </c>
      <c r="M1158" t="s">
        <v>26</v>
      </c>
      <c r="N1158" t="s">
        <v>219</v>
      </c>
      <c r="O1158" t="s">
        <v>29</v>
      </c>
      <c r="P1158" t="s">
        <v>29</v>
      </c>
      <c r="Q1158" t="s">
        <v>29</v>
      </c>
      <c r="R1158" t="s">
        <v>29</v>
      </c>
      <c r="S1158" t="s">
        <v>29</v>
      </c>
      <c r="T1158" t="s">
        <v>29</v>
      </c>
      <c r="U1158" t="s">
        <v>29</v>
      </c>
      <c r="V1158" t="s">
        <v>29</v>
      </c>
      <c r="W1158" t="s">
        <v>1298</v>
      </c>
    </row>
    <row r="1159" spans="1:23">
      <c r="A1159">
        <v>1158</v>
      </c>
      <c r="B1159" t="s">
        <v>1294</v>
      </c>
      <c r="C1159" t="s">
        <v>1295</v>
      </c>
      <c r="D1159">
        <v>39</v>
      </c>
      <c r="E1159" t="s">
        <v>1300</v>
      </c>
      <c r="F1159" t="s">
        <v>154</v>
      </c>
      <c r="G1159" s="1" t="s">
        <v>368</v>
      </c>
      <c r="H1159" t="s">
        <v>1301</v>
      </c>
      <c r="I1159" t="s">
        <v>368</v>
      </c>
      <c r="J1159" t="s">
        <v>1301</v>
      </c>
      <c r="K1159">
        <v>0.4</v>
      </c>
      <c r="L1159">
        <f t="shared" si="0"/>
        <v>0.39984006397440996</v>
      </c>
      <c r="M1159" t="s">
        <v>26</v>
      </c>
      <c r="N1159" t="s">
        <v>232</v>
      </c>
      <c r="O1159" t="s">
        <v>29</v>
      </c>
      <c r="P1159" t="s">
        <v>29</v>
      </c>
      <c r="Q1159" t="s">
        <v>29</v>
      </c>
      <c r="R1159" t="s">
        <v>29</v>
      </c>
      <c r="S1159" t="s">
        <v>29</v>
      </c>
      <c r="T1159" t="s">
        <v>29</v>
      </c>
      <c r="U1159" t="s">
        <v>29</v>
      </c>
      <c r="V1159" t="s">
        <v>29</v>
      </c>
      <c r="W1159" t="s">
        <v>1298</v>
      </c>
    </row>
    <row r="1160" spans="1:23">
      <c r="A1160">
        <v>1159</v>
      </c>
      <c r="B1160" t="s">
        <v>1294</v>
      </c>
      <c r="C1160" t="s">
        <v>1295</v>
      </c>
      <c r="D1160">
        <v>39</v>
      </c>
      <c r="E1160" t="s">
        <v>1300</v>
      </c>
      <c r="F1160" t="s">
        <v>154</v>
      </c>
      <c r="G1160" s="1" t="s">
        <v>368</v>
      </c>
      <c r="H1160" t="s">
        <v>1301</v>
      </c>
      <c r="I1160" t="s">
        <v>368</v>
      </c>
      <c r="J1160" t="s">
        <v>1301</v>
      </c>
      <c r="K1160">
        <v>1.86</v>
      </c>
      <c r="L1160">
        <f t="shared" si="0"/>
        <v>1.8592562974810063</v>
      </c>
      <c r="M1160" t="s">
        <v>26</v>
      </c>
      <c r="N1160" t="s">
        <v>63</v>
      </c>
      <c r="O1160" t="s">
        <v>29</v>
      </c>
      <c r="P1160" t="s">
        <v>29</v>
      </c>
      <c r="Q1160" t="s">
        <v>29</v>
      </c>
      <c r="R1160" t="s">
        <v>29</v>
      </c>
      <c r="S1160" t="s">
        <v>29</v>
      </c>
      <c r="T1160" t="s">
        <v>29</v>
      </c>
      <c r="U1160" t="s">
        <v>29</v>
      </c>
      <c r="V1160" t="s">
        <v>29</v>
      </c>
      <c r="W1160" t="s">
        <v>1298</v>
      </c>
    </row>
    <row r="1161" spans="1:23">
      <c r="A1161">
        <v>1160</v>
      </c>
      <c r="B1161" t="s">
        <v>1294</v>
      </c>
      <c r="C1161" t="s">
        <v>1295</v>
      </c>
      <c r="D1161">
        <v>39</v>
      </c>
      <c r="E1161" t="s">
        <v>1302</v>
      </c>
      <c r="F1161" t="s">
        <v>154</v>
      </c>
      <c r="G1161" s="1" t="s">
        <v>368</v>
      </c>
      <c r="H1161" t="s">
        <v>29</v>
      </c>
      <c r="I1161" t="s">
        <v>368</v>
      </c>
      <c r="J1161" t="s">
        <v>29</v>
      </c>
      <c r="K1161">
        <v>0.3</v>
      </c>
      <c r="L1161">
        <f t="shared" si="0"/>
        <v>0.29988004798080742</v>
      </c>
      <c r="M1161" t="s">
        <v>26</v>
      </c>
      <c r="N1161" t="s">
        <v>27</v>
      </c>
      <c r="O1161" t="s">
        <v>29</v>
      </c>
      <c r="P1161" t="s">
        <v>29</v>
      </c>
      <c r="Q1161" t="s">
        <v>29</v>
      </c>
      <c r="R1161" t="s">
        <v>29</v>
      </c>
      <c r="S1161" t="s">
        <v>29</v>
      </c>
      <c r="T1161" t="s">
        <v>29</v>
      </c>
      <c r="U1161" t="s">
        <v>29</v>
      </c>
      <c r="V1161" t="s">
        <v>29</v>
      </c>
      <c r="W1161" t="s">
        <v>1298</v>
      </c>
    </row>
    <row r="1162" spans="1:23">
      <c r="A1162">
        <v>1161</v>
      </c>
      <c r="B1162" t="s">
        <v>1294</v>
      </c>
      <c r="C1162" t="s">
        <v>1295</v>
      </c>
      <c r="D1162">
        <v>39</v>
      </c>
      <c r="E1162" t="s">
        <v>1302</v>
      </c>
      <c r="F1162" t="s">
        <v>154</v>
      </c>
      <c r="G1162" s="1" t="s">
        <v>368</v>
      </c>
      <c r="H1162" t="s">
        <v>29</v>
      </c>
      <c r="I1162" t="s">
        <v>368</v>
      </c>
      <c r="J1162" t="s">
        <v>29</v>
      </c>
      <c r="K1162">
        <v>4.12</v>
      </c>
      <c r="L1162">
        <f t="shared" si="0"/>
        <v>4.1183526589364226</v>
      </c>
      <c r="M1162" t="s">
        <v>26</v>
      </c>
      <c r="N1162" t="s">
        <v>219</v>
      </c>
      <c r="O1162" t="s">
        <v>29</v>
      </c>
      <c r="P1162" t="s">
        <v>29</v>
      </c>
      <c r="Q1162" t="s">
        <v>29</v>
      </c>
      <c r="R1162" t="s">
        <v>29</v>
      </c>
      <c r="S1162" t="s">
        <v>29</v>
      </c>
      <c r="T1162" t="s">
        <v>29</v>
      </c>
      <c r="U1162" t="s">
        <v>29</v>
      </c>
      <c r="V1162" t="s">
        <v>29</v>
      </c>
      <c r="W1162" t="s">
        <v>1298</v>
      </c>
    </row>
    <row r="1163" spans="1:23">
      <c r="A1163">
        <v>1162</v>
      </c>
      <c r="B1163" t="s">
        <v>1294</v>
      </c>
      <c r="C1163" t="s">
        <v>1295</v>
      </c>
      <c r="D1163">
        <v>39</v>
      </c>
      <c r="E1163" t="s">
        <v>1302</v>
      </c>
      <c r="F1163" t="s">
        <v>154</v>
      </c>
      <c r="G1163" s="1" t="s">
        <v>368</v>
      </c>
      <c r="H1163" t="s">
        <v>29</v>
      </c>
      <c r="I1163" t="s">
        <v>368</v>
      </c>
      <c r="J1163" t="s">
        <v>29</v>
      </c>
      <c r="K1163">
        <v>4.16</v>
      </c>
      <c r="L1163">
        <f t="shared" si="0"/>
        <v>4.1583366653338638</v>
      </c>
      <c r="M1163" t="s">
        <v>26</v>
      </c>
      <c r="N1163" t="s">
        <v>63</v>
      </c>
      <c r="O1163" t="s">
        <v>29</v>
      </c>
      <c r="P1163" t="s">
        <v>29</v>
      </c>
      <c r="Q1163" t="s">
        <v>29</v>
      </c>
      <c r="R1163" t="s">
        <v>29</v>
      </c>
      <c r="S1163" t="s">
        <v>29</v>
      </c>
      <c r="T1163" t="s">
        <v>29</v>
      </c>
      <c r="U1163" t="s">
        <v>29</v>
      </c>
      <c r="V1163" t="s">
        <v>29</v>
      </c>
      <c r="W1163" t="s">
        <v>1298</v>
      </c>
    </row>
    <row r="1164" spans="1:23">
      <c r="A1164">
        <v>1163</v>
      </c>
      <c r="B1164" t="s">
        <v>1294</v>
      </c>
      <c r="C1164" t="s">
        <v>1295</v>
      </c>
      <c r="D1164">
        <v>39</v>
      </c>
      <c r="E1164" t="s">
        <v>1303</v>
      </c>
      <c r="F1164" t="s">
        <v>344</v>
      </c>
      <c r="G1164" s="1" t="s">
        <v>1304</v>
      </c>
      <c r="H1164" t="s">
        <v>1305</v>
      </c>
      <c r="I1164" t="s">
        <v>1304</v>
      </c>
      <c r="J1164" t="s">
        <v>1305</v>
      </c>
      <c r="K1164">
        <v>0.3</v>
      </c>
      <c r="L1164">
        <f t="shared" si="0"/>
        <v>0.29988004798080742</v>
      </c>
      <c r="M1164" t="s">
        <v>26</v>
      </c>
      <c r="N1164" t="s">
        <v>27</v>
      </c>
      <c r="O1164" t="s">
        <v>29</v>
      </c>
      <c r="P1164" t="s">
        <v>29</v>
      </c>
      <c r="Q1164" t="s">
        <v>29</v>
      </c>
      <c r="R1164" t="s">
        <v>29</v>
      </c>
      <c r="S1164" t="s">
        <v>29</v>
      </c>
      <c r="T1164" t="s">
        <v>29</v>
      </c>
      <c r="U1164" t="s">
        <v>29</v>
      </c>
      <c r="V1164" t="s">
        <v>29</v>
      </c>
      <c r="W1164" t="s">
        <v>1298</v>
      </c>
    </row>
    <row r="1165" spans="1:23">
      <c r="A1165">
        <v>1164</v>
      </c>
      <c r="B1165" t="s">
        <v>1294</v>
      </c>
      <c r="C1165" t="s">
        <v>1295</v>
      </c>
      <c r="D1165">
        <v>39</v>
      </c>
      <c r="E1165" t="s">
        <v>1303</v>
      </c>
      <c r="F1165" t="s">
        <v>344</v>
      </c>
      <c r="G1165" s="1" t="s">
        <v>1304</v>
      </c>
      <c r="H1165" t="s">
        <v>1305</v>
      </c>
      <c r="I1165" t="s">
        <v>1304</v>
      </c>
      <c r="J1165" t="s">
        <v>1305</v>
      </c>
      <c r="K1165">
        <v>1.94</v>
      </c>
      <c r="L1165">
        <f t="shared" si="0"/>
        <v>1.9392243102758882</v>
      </c>
      <c r="M1165" t="s">
        <v>26</v>
      </c>
      <c r="N1165" t="s">
        <v>219</v>
      </c>
      <c r="O1165" t="s">
        <v>29</v>
      </c>
      <c r="P1165" t="s">
        <v>29</v>
      </c>
      <c r="Q1165" t="s">
        <v>29</v>
      </c>
      <c r="R1165" t="s">
        <v>29</v>
      </c>
      <c r="S1165" t="s">
        <v>29</v>
      </c>
      <c r="T1165" t="s">
        <v>29</v>
      </c>
      <c r="U1165" t="s">
        <v>29</v>
      </c>
      <c r="V1165" t="s">
        <v>29</v>
      </c>
      <c r="W1165" t="s">
        <v>1298</v>
      </c>
    </row>
    <row r="1166" spans="1:23">
      <c r="A1166">
        <v>1165</v>
      </c>
      <c r="B1166" t="s">
        <v>1294</v>
      </c>
      <c r="C1166" t="s">
        <v>1295</v>
      </c>
      <c r="D1166">
        <v>39</v>
      </c>
      <c r="E1166" t="s">
        <v>1303</v>
      </c>
      <c r="F1166" t="s">
        <v>344</v>
      </c>
      <c r="G1166" s="1" t="s">
        <v>1304</v>
      </c>
      <c r="H1166" t="s">
        <v>1305</v>
      </c>
      <c r="I1166" t="s">
        <v>1304</v>
      </c>
      <c r="J1166" t="s">
        <v>1305</v>
      </c>
      <c r="K1166">
        <v>4.9000000000000004</v>
      </c>
      <c r="L1166">
        <f t="shared" si="0"/>
        <v>4.8980407836865218</v>
      </c>
      <c r="M1166" t="s">
        <v>26</v>
      </c>
      <c r="N1166" t="s">
        <v>232</v>
      </c>
      <c r="O1166" t="s">
        <v>29</v>
      </c>
      <c r="P1166" t="s">
        <v>29</v>
      </c>
      <c r="Q1166" t="s">
        <v>29</v>
      </c>
      <c r="R1166" t="s">
        <v>29</v>
      </c>
      <c r="S1166" t="s">
        <v>29</v>
      </c>
      <c r="T1166" t="s">
        <v>29</v>
      </c>
      <c r="U1166" t="s">
        <v>29</v>
      </c>
      <c r="V1166" t="s">
        <v>29</v>
      </c>
      <c r="W1166" t="s">
        <v>1298</v>
      </c>
    </row>
    <row r="1167" spans="1:23">
      <c r="A1167">
        <v>1166</v>
      </c>
      <c r="B1167" t="s">
        <v>1294</v>
      </c>
      <c r="C1167" t="s">
        <v>1295</v>
      </c>
      <c r="D1167">
        <v>39</v>
      </c>
      <c r="E1167" t="s">
        <v>1303</v>
      </c>
      <c r="F1167" t="s">
        <v>344</v>
      </c>
      <c r="G1167" s="1" t="s">
        <v>1304</v>
      </c>
      <c r="H1167" t="s">
        <v>1305</v>
      </c>
      <c r="I1167" t="s">
        <v>1304</v>
      </c>
      <c r="J1167" t="s">
        <v>1305</v>
      </c>
      <c r="K1167">
        <v>0.2</v>
      </c>
      <c r="L1167">
        <f t="shared" si="0"/>
        <v>0.19992003198720498</v>
      </c>
      <c r="M1167" t="s">
        <v>26</v>
      </c>
      <c r="N1167" t="s">
        <v>96</v>
      </c>
      <c r="O1167" t="s">
        <v>29</v>
      </c>
      <c r="P1167" t="s">
        <v>29</v>
      </c>
      <c r="Q1167" t="s">
        <v>29</v>
      </c>
      <c r="R1167" t="s">
        <v>29</v>
      </c>
      <c r="S1167" t="s">
        <v>29</v>
      </c>
      <c r="T1167" t="s">
        <v>29</v>
      </c>
      <c r="U1167" t="s">
        <v>29</v>
      </c>
      <c r="V1167" t="s">
        <v>29</v>
      </c>
      <c r="W1167" t="s">
        <v>1298</v>
      </c>
    </row>
    <row r="1168" spans="1:23">
      <c r="A1168">
        <v>1167</v>
      </c>
      <c r="B1168" t="s">
        <v>1294</v>
      </c>
      <c r="C1168" t="s">
        <v>1295</v>
      </c>
      <c r="D1168">
        <v>39</v>
      </c>
      <c r="E1168" t="s">
        <v>1306</v>
      </c>
      <c r="F1168" t="s">
        <v>154</v>
      </c>
      <c r="G1168" s="1" t="s">
        <v>1307</v>
      </c>
      <c r="H1168" t="s">
        <v>1308</v>
      </c>
      <c r="I1168" t="s">
        <v>1307</v>
      </c>
      <c r="J1168" t="s">
        <v>1308</v>
      </c>
      <c r="K1168">
        <v>5.0999999999999996</v>
      </c>
      <c r="L1168">
        <f t="shared" si="0"/>
        <v>5.0979608156737264</v>
      </c>
      <c r="M1168" t="s">
        <v>26</v>
      </c>
      <c r="N1168" t="s">
        <v>232</v>
      </c>
      <c r="O1168" t="s">
        <v>29</v>
      </c>
      <c r="P1168" t="s">
        <v>29</v>
      </c>
      <c r="Q1168" t="s">
        <v>29</v>
      </c>
      <c r="R1168" t="s">
        <v>29</v>
      </c>
      <c r="S1168" t="s">
        <v>29</v>
      </c>
      <c r="T1168" t="s">
        <v>29</v>
      </c>
      <c r="U1168" t="s">
        <v>29</v>
      </c>
      <c r="V1168" t="s">
        <v>29</v>
      </c>
      <c r="W1168" t="s">
        <v>1298</v>
      </c>
    </row>
    <row r="1169" spans="1:23">
      <c r="A1169">
        <v>1168</v>
      </c>
      <c r="B1169" t="s">
        <v>1294</v>
      </c>
      <c r="C1169" t="s">
        <v>1295</v>
      </c>
      <c r="D1169">
        <v>39</v>
      </c>
      <c r="E1169" t="s">
        <v>1306</v>
      </c>
      <c r="F1169" t="s">
        <v>154</v>
      </c>
      <c r="G1169" s="1" t="s">
        <v>1307</v>
      </c>
      <c r="H1169" t="s">
        <v>1308</v>
      </c>
      <c r="I1169" t="s">
        <v>1307</v>
      </c>
      <c r="J1169" t="s">
        <v>1308</v>
      </c>
      <c r="K1169">
        <v>0.1</v>
      </c>
      <c r="L1169">
        <f t="shared" si="0"/>
        <v>9.9960015993602491E-2</v>
      </c>
      <c r="M1169" t="s">
        <v>26</v>
      </c>
      <c r="N1169" t="s">
        <v>121</v>
      </c>
      <c r="O1169" t="s">
        <v>29</v>
      </c>
      <c r="P1169" t="s">
        <v>29</v>
      </c>
      <c r="Q1169" t="s">
        <v>29</v>
      </c>
      <c r="R1169" t="s">
        <v>29</v>
      </c>
      <c r="S1169" t="s">
        <v>29</v>
      </c>
      <c r="T1169" t="s">
        <v>29</v>
      </c>
      <c r="U1169" t="s">
        <v>29</v>
      </c>
      <c r="V1169" t="s">
        <v>29</v>
      </c>
      <c r="W1169" t="s">
        <v>1298</v>
      </c>
    </row>
    <row r="1170" spans="1:23">
      <c r="A1170">
        <v>1169</v>
      </c>
      <c r="B1170" t="s">
        <v>1294</v>
      </c>
      <c r="C1170" t="s">
        <v>1295</v>
      </c>
      <c r="D1170">
        <v>39</v>
      </c>
      <c r="E1170" t="s">
        <v>1309</v>
      </c>
      <c r="F1170" t="s">
        <v>558</v>
      </c>
      <c r="G1170" s="1" t="s">
        <v>1111</v>
      </c>
      <c r="H1170" t="s">
        <v>1310</v>
      </c>
      <c r="I1170" t="s">
        <v>1111</v>
      </c>
      <c r="J1170" t="s">
        <v>1310</v>
      </c>
      <c r="K1170">
        <v>0.54</v>
      </c>
      <c r="L1170">
        <f t="shared" si="0"/>
        <v>0.53978408636545339</v>
      </c>
      <c r="M1170" t="s">
        <v>26</v>
      </c>
      <c r="N1170" t="s">
        <v>27</v>
      </c>
      <c r="O1170" t="s">
        <v>29</v>
      </c>
      <c r="P1170" t="s">
        <v>29</v>
      </c>
      <c r="Q1170" t="s">
        <v>29</v>
      </c>
      <c r="R1170" t="s">
        <v>29</v>
      </c>
      <c r="S1170" t="s">
        <v>29</v>
      </c>
      <c r="T1170" t="s">
        <v>29</v>
      </c>
      <c r="U1170" t="s">
        <v>29</v>
      </c>
      <c r="V1170" t="s">
        <v>29</v>
      </c>
      <c r="W1170" t="s">
        <v>1298</v>
      </c>
    </row>
    <row r="1171" spans="1:23">
      <c r="A1171">
        <v>1170</v>
      </c>
      <c r="B1171" t="s">
        <v>1294</v>
      </c>
      <c r="C1171" t="s">
        <v>1295</v>
      </c>
      <c r="D1171">
        <v>39</v>
      </c>
      <c r="E1171" t="s">
        <v>1309</v>
      </c>
      <c r="F1171" t="s">
        <v>558</v>
      </c>
      <c r="G1171" s="1" t="s">
        <v>1111</v>
      </c>
      <c r="H1171" t="s">
        <v>1310</v>
      </c>
      <c r="I1171" t="s">
        <v>1111</v>
      </c>
      <c r="J1171" t="s">
        <v>1310</v>
      </c>
      <c r="K1171">
        <v>0.9</v>
      </c>
      <c r="L1171">
        <f t="shared" si="0"/>
        <v>0.89964014394242242</v>
      </c>
      <c r="M1171" t="s">
        <v>26</v>
      </c>
      <c r="N1171" t="s">
        <v>232</v>
      </c>
      <c r="O1171" t="s">
        <v>29</v>
      </c>
      <c r="P1171" t="s">
        <v>29</v>
      </c>
      <c r="Q1171" t="s">
        <v>29</v>
      </c>
      <c r="R1171" t="s">
        <v>29</v>
      </c>
      <c r="S1171" t="s">
        <v>29</v>
      </c>
      <c r="T1171" t="s">
        <v>29</v>
      </c>
      <c r="U1171" t="s">
        <v>29</v>
      </c>
      <c r="V1171" t="s">
        <v>29</v>
      </c>
      <c r="W1171" t="s">
        <v>1298</v>
      </c>
    </row>
    <row r="1172" spans="1:23">
      <c r="A1172">
        <v>1171</v>
      </c>
      <c r="B1172" t="s">
        <v>1294</v>
      </c>
      <c r="C1172" t="s">
        <v>1295</v>
      </c>
      <c r="D1172">
        <v>39</v>
      </c>
      <c r="E1172" t="s">
        <v>1309</v>
      </c>
      <c r="F1172" t="s">
        <v>558</v>
      </c>
      <c r="G1172" s="1" t="s">
        <v>1111</v>
      </c>
      <c r="H1172" t="s">
        <v>1310</v>
      </c>
      <c r="I1172" t="s">
        <v>1111</v>
      </c>
      <c r="J1172" t="s">
        <v>1310</v>
      </c>
      <c r="K1172">
        <v>0.9</v>
      </c>
      <c r="L1172">
        <f t="shared" si="0"/>
        <v>0.89964014394242242</v>
      </c>
      <c r="M1172" t="s">
        <v>26</v>
      </c>
      <c r="N1172" t="s">
        <v>74</v>
      </c>
      <c r="O1172" t="s">
        <v>29</v>
      </c>
      <c r="P1172" t="s">
        <v>29</v>
      </c>
      <c r="Q1172" t="s">
        <v>29</v>
      </c>
      <c r="R1172" t="s">
        <v>29</v>
      </c>
      <c r="S1172" t="s">
        <v>29</v>
      </c>
      <c r="T1172" t="s">
        <v>29</v>
      </c>
      <c r="U1172" t="s">
        <v>29</v>
      </c>
      <c r="V1172" t="s">
        <v>29</v>
      </c>
      <c r="W1172" t="s">
        <v>1298</v>
      </c>
    </row>
    <row r="1173" spans="1:23">
      <c r="A1173">
        <v>1172</v>
      </c>
      <c r="B1173" t="s">
        <v>1294</v>
      </c>
      <c r="C1173" t="s">
        <v>1295</v>
      </c>
      <c r="D1173">
        <v>39</v>
      </c>
      <c r="E1173" t="s">
        <v>1309</v>
      </c>
      <c r="F1173" t="s">
        <v>558</v>
      </c>
      <c r="G1173" s="1" t="s">
        <v>1111</v>
      </c>
      <c r="H1173" t="s">
        <v>1310</v>
      </c>
      <c r="I1173" t="s">
        <v>1111</v>
      </c>
      <c r="J1173" t="s">
        <v>1310</v>
      </c>
      <c r="K1173">
        <v>1.2</v>
      </c>
      <c r="L1173">
        <f t="shared" si="0"/>
        <v>1.1995201919232297</v>
      </c>
      <c r="M1173" t="s">
        <v>26</v>
      </c>
      <c r="N1173" t="s">
        <v>121</v>
      </c>
      <c r="O1173" t="s">
        <v>29</v>
      </c>
      <c r="P1173" t="s">
        <v>29</v>
      </c>
      <c r="Q1173" t="s">
        <v>29</v>
      </c>
      <c r="R1173" t="s">
        <v>29</v>
      </c>
      <c r="S1173" t="s">
        <v>29</v>
      </c>
      <c r="T1173" t="s">
        <v>29</v>
      </c>
      <c r="U1173" t="s">
        <v>29</v>
      </c>
      <c r="V1173" t="s">
        <v>29</v>
      </c>
      <c r="W1173" t="s">
        <v>1298</v>
      </c>
    </row>
    <row r="1174" spans="1:23">
      <c r="A1174">
        <v>1173</v>
      </c>
      <c r="B1174" t="s">
        <v>1294</v>
      </c>
      <c r="C1174" t="s">
        <v>1295</v>
      </c>
      <c r="D1174">
        <v>39</v>
      </c>
      <c r="E1174" t="s">
        <v>1309</v>
      </c>
      <c r="F1174" t="s">
        <v>558</v>
      </c>
      <c r="G1174" s="1" t="s">
        <v>1111</v>
      </c>
      <c r="H1174" t="s">
        <v>1310</v>
      </c>
      <c r="I1174" t="s">
        <v>1111</v>
      </c>
      <c r="J1174" t="s">
        <v>1310</v>
      </c>
      <c r="K1174">
        <v>1.4</v>
      </c>
      <c r="L1174">
        <f t="shared" si="0"/>
        <v>1.3994402239104347</v>
      </c>
      <c r="M1174" t="s">
        <v>26</v>
      </c>
      <c r="N1174" t="s">
        <v>96</v>
      </c>
      <c r="O1174" t="s">
        <v>29</v>
      </c>
      <c r="P1174" t="s">
        <v>29</v>
      </c>
      <c r="Q1174" t="s">
        <v>29</v>
      </c>
      <c r="R1174" t="s">
        <v>29</v>
      </c>
      <c r="S1174" t="s">
        <v>29</v>
      </c>
      <c r="T1174" t="s">
        <v>29</v>
      </c>
      <c r="U1174" t="s">
        <v>29</v>
      </c>
      <c r="V1174" t="s">
        <v>29</v>
      </c>
      <c r="W1174" t="s">
        <v>1298</v>
      </c>
    </row>
    <row r="1175" spans="1:23">
      <c r="A1175">
        <v>1174</v>
      </c>
      <c r="B1175" t="s">
        <v>1294</v>
      </c>
      <c r="C1175" t="s">
        <v>1295</v>
      </c>
      <c r="D1175">
        <v>39</v>
      </c>
      <c r="E1175" t="s">
        <v>227</v>
      </c>
      <c r="F1175" t="s">
        <v>154</v>
      </c>
      <c r="G1175" s="1" t="s">
        <v>228</v>
      </c>
      <c r="H1175" t="s">
        <v>229</v>
      </c>
      <c r="I1175" t="s">
        <v>228</v>
      </c>
      <c r="J1175" t="s">
        <v>229</v>
      </c>
      <c r="K1175">
        <v>1.55</v>
      </c>
      <c r="L1175">
        <f t="shared" si="0"/>
        <v>1.5493802479008385</v>
      </c>
      <c r="M1175" t="s">
        <v>26</v>
      </c>
      <c r="N1175" t="s">
        <v>219</v>
      </c>
      <c r="O1175" t="s">
        <v>29</v>
      </c>
      <c r="P1175" t="s">
        <v>29</v>
      </c>
      <c r="Q1175" t="s">
        <v>29</v>
      </c>
      <c r="R1175" t="s">
        <v>29</v>
      </c>
      <c r="S1175" t="s">
        <v>29</v>
      </c>
      <c r="T1175" t="s">
        <v>29</v>
      </c>
      <c r="U1175" t="s">
        <v>29</v>
      </c>
      <c r="V1175" t="s">
        <v>29</v>
      </c>
      <c r="W1175" t="s">
        <v>1298</v>
      </c>
    </row>
    <row r="1176" spans="1:23">
      <c r="A1176">
        <v>1175</v>
      </c>
      <c r="B1176" t="s">
        <v>1294</v>
      </c>
      <c r="C1176" t="s">
        <v>1295</v>
      </c>
      <c r="D1176">
        <v>39</v>
      </c>
      <c r="E1176" t="s">
        <v>227</v>
      </c>
      <c r="F1176" t="s">
        <v>154</v>
      </c>
      <c r="G1176" s="1" t="s">
        <v>228</v>
      </c>
      <c r="H1176" t="s">
        <v>229</v>
      </c>
      <c r="I1176" t="s">
        <v>228</v>
      </c>
      <c r="J1176" t="s">
        <v>229</v>
      </c>
      <c r="K1176">
        <v>1.79</v>
      </c>
      <c r="L1176">
        <f t="shared" si="0"/>
        <v>1.7892842862854845</v>
      </c>
      <c r="M1176" t="s">
        <v>26</v>
      </c>
      <c r="N1176" t="s">
        <v>232</v>
      </c>
      <c r="O1176" t="s">
        <v>29</v>
      </c>
      <c r="P1176" t="s">
        <v>29</v>
      </c>
      <c r="Q1176" t="s">
        <v>29</v>
      </c>
      <c r="R1176" t="s">
        <v>29</v>
      </c>
      <c r="S1176" t="s">
        <v>29</v>
      </c>
      <c r="T1176" t="s">
        <v>29</v>
      </c>
      <c r="U1176" t="s">
        <v>29</v>
      </c>
      <c r="V1176" t="s">
        <v>29</v>
      </c>
      <c r="W1176" t="s">
        <v>1298</v>
      </c>
    </row>
    <row r="1177" spans="1:23">
      <c r="A1177">
        <v>1176</v>
      </c>
      <c r="B1177" t="s">
        <v>1294</v>
      </c>
      <c r="C1177" t="s">
        <v>1295</v>
      </c>
      <c r="D1177">
        <v>39</v>
      </c>
      <c r="E1177" t="s">
        <v>1311</v>
      </c>
      <c r="F1177" t="s">
        <v>154</v>
      </c>
      <c r="G1177" s="1" t="s">
        <v>368</v>
      </c>
      <c r="H1177" t="s">
        <v>1312</v>
      </c>
      <c r="I1177" t="s">
        <v>368</v>
      </c>
      <c r="J1177" t="s">
        <v>1312</v>
      </c>
      <c r="K1177">
        <v>0.1</v>
      </c>
      <c r="L1177">
        <f t="shared" si="0"/>
        <v>9.9960015993602491E-2</v>
      </c>
      <c r="M1177" t="s">
        <v>26</v>
      </c>
      <c r="N1177" t="s">
        <v>27</v>
      </c>
      <c r="O1177" t="s">
        <v>29</v>
      </c>
      <c r="P1177" t="s">
        <v>29</v>
      </c>
      <c r="Q1177" t="s">
        <v>29</v>
      </c>
      <c r="R1177" t="s">
        <v>29</v>
      </c>
      <c r="S1177" t="s">
        <v>29</v>
      </c>
      <c r="T1177" t="s">
        <v>29</v>
      </c>
      <c r="U1177" t="s">
        <v>29</v>
      </c>
      <c r="V1177" t="s">
        <v>29</v>
      </c>
      <c r="W1177" t="s">
        <v>1298</v>
      </c>
    </row>
    <row r="1178" spans="1:23">
      <c r="A1178">
        <v>1177</v>
      </c>
      <c r="B1178" t="s">
        <v>1294</v>
      </c>
      <c r="C1178" t="s">
        <v>1295</v>
      </c>
      <c r="D1178">
        <v>39</v>
      </c>
      <c r="E1178" t="s">
        <v>1311</v>
      </c>
      <c r="F1178" t="s">
        <v>154</v>
      </c>
      <c r="G1178" s="1" t="s">
        <v>368</v>
      </c>
      <c r="H1178" t="s">
        <v>1312</v>
      </c>
      <c r="I1178" t="s">
        <v>368</v>
      </c>
      <c r="J1178" t="s">
        <v>1312</v>
      </c>
      <c r="K1178">
        <v>1.75</v>
      </c>
      <c r="L1178">
        <f t="shared" si="0"/>
        <v>1.7493002798880435</v>
      </c>
      <c r="M1178" t="s">
        <v>26</v>
      </c>
      <c r="N1178" t="s">
        <v>219</v>
      </c>
      <c r="O1178" t="s">
        <v>29</v>
      </c>
      <c r="P1178" t="s">
        <v>29</v>
      </c>
      <c r="Q1178" t="s">
        <v>29</v>
      </c>
      <c r="R1178" t="s">
        <v>29</v>
      </c>
      <c r="S1178" t="s">
        <v>29</v>
      </c>
      <c r="T1178" t="s">
        <v>29</v>
      </c>
      <c r="U1178" t="s">
        <v>29</v>
      </c>
      <c r="V1178" t="s">
        <v>29</v>
      </c>
      <c r="W1178" t="s">
        <v>1298</v>
      </c>
    </row>
    <row r="1179" spans="1:23">
      <c r="A1179">
        <v>1178</v>
      </c>
      <c r="B1179" t="s">
        <v>1294</v>
      </c>
      <c r="C1179" t="s">
        <v>1295</v>
      </c>
      <c r="D1179">
        <v>39</v>
      </c>
      <c r="E1179" t="s">
        <v>1311</v>
      </c>
      <c r="F1179" t="s">
        <v>154</v>
      </c>
      <c r="G1179" s="1" t="s">
        <v>368</v>
      </c>
      <c r="H1179" t="s">
        <v>1312</v>
      </c>
      <c r="I1179" t="s">
        <v>368</v>
      </c>
      <c r="J1179" t="s">
        <v>1312</v>
      </c>
      <c r="K1179">
        <v>1.0900000000000001</v>
      </c>
      <c r="L1179">
        <f t="shared" si="0"/>
        <v>1.0895641743302671</v>
      </c>
      <c r="M1179" t="s">
        <v>26</v>
      </c>
      <c r="N1179" t="s">
        <v>63</v>
      </c>
      <c r="O1179" t="s">
        <v>29</v>
      </c>
      <c r="P1179" t="s">
        <v>29</v>
      </c>
      <c r="Q1179" t="s">
        <v>29</v>
      </c>
      <c r="R1179" t="s">
        <v>29</v>
      </c>
      <c r="S1179" t="s">
        <v>29</v>
      </c>
      <c r="T1179" t="s">
        <v>29</v>
      </c>
      <c r="U1179" t="s">
        <v>29</v>
      </c>
      <c r="V1179" t="s">
        <v>29</v>
      </c>
      <c r="W1179" t="s">
        <v>1298</v>
      </c>
    </row>
    <row r="1180" spans="1:23">
      <c r="A1180">
        <v>1179</v>
      </c>
      <c r="B1180" t="s">
        <v>1294</v>
      </c>
      <c r="C1180" t="s">
        <v>1295</v>
      </c>
      <c r="D1180">
        <v>39</v>
      </c>
      <c r="E1180" t="s">
        <v>1311</v>
      </c>
      <c r="F1180" t="s">
        <v>154</v>
      </c>
      <c r="G1180" s="1" t="s">
        <v>368</v>
      </c>
      <c r="H1180" t="s">
        <v>1312</v>
      </c>
      <c r="I1180" t="s">
        <v>368</v>
      </c>
      <c r="J1180" t="s">
        <v>1312</v>
      </c>
      <c r="K1180">
        <v>0.04</v>
      </c>
      <c r="L1180">
        <f t="shared" si="0"/>
        <v>3.9984006397440992E-2</v>
      </c>
      <c r="M1180" t="s">
        <v>26</v>
      </c>
      <c r="N1180" t="s">
        <v>74</v>
      </c>
      <c r="O1180" t="s">
        <v>29</v>
      </c>
      <c r="P1180" t="s">
        <v>29</v>
      </c>
      <c r="Q1180" t="s">
        <v>29</v>
      </c>
      <c r="R1180" t="s">
        <v>29</v>
      </c>
      <c r="S1180" t="s">
        <v>29</v>
      </c>
      <c r="T1180" t="s">
        <v>29</v>
      </c>
      <c r="U1180" t="s">
        <v>29</v>
      </c>
      <c r="V1180" t="s">
        <v>29</v>
      </c>
      <c r="W1180" t="s">
        <v>1298</v>
      </c>
    </row>
    <row r="1181" spans="1:23">
      <c r="A1181">
        <v>1180</v>
      </c>
      <c r="B1181" t="s">
        <v>1294</v>
      </c>
      <c r="C1181" t="s">
        <v>1295</v>
      </c>
      <c r="D1181">
        <v>39</v>
      </c>
      <c r="E1181" t="s">
        <v>1313</v>
      </c>
      <c r="F1181" t="s">
        <v>1314</v>
      </c>
      <c r="G1181" s="1" t="s">
        <v>1315</v>
      </c>
      <c r="H1181" t="s">
        <v>628</v>
      </c>
      <c r="I1181" t="s">
        <v>1315</v>
      </c>
      <c r="J1181" t="s">
        <v>628</v>
      </c>
      <c r="K1181">
        <v>0.19</v>
      </c>
      <c r="L1181">
        <f t="shared" si="0"/>
        <v>0.18992403038784472</v>
      </c>
      <c r="M1181" t="s">
        <v>26</v>
      </c>
      <c r="N1181" t="s">
        <v>27</v>
      </c>
      <c r="O1181" t="s">
        <v>29</v>
      </c>
      <c r="P1181" t="s">
        <v>29</v>
      </c>
      <c r="Q1181" t="s">
        <v>29</v>
      </c>
      <c r="R1181" t="s">
        <v>29</v>
      </c>
      <c r="S1181" t="s">
        <v>29</v>
      </c>
      <c r="T1181" t="s">
        <v>29</v>
      </c>
      <c r="U1181" t="s">
        <v>29</v>
      </c>
      <c r="V1181" t="s">
        <v>29</v>
      </c>
      <c r="W1181" t="s">
        <v>1298</v>
      </c>
    </row>
    <row r="1182" spans="1:23">
      <c r="A1182">
        <v>1181</v>
      </c>
      <c r="B1182" t="s">
        <v>1294</v>
      </c>
      <c r="C1182" t="s">
        <v>1295</v>
      </c>
      <c r="D1182">
        <v>39</v>
      </c>
      <c r="E1182" t="s">
        <v>1313</v>
      </c>
      <c r="F1182" t="s">
        <v>1314</v>
      </c>
      <c r="G1182" s="1" t="s">
        <v>1315</v>
      </c>
      <c r="H1182" t="s">
        <v>628</v>
      </c>
      <c r="I1182" t="s">
        <v>1315</v>
      </c>
      <c r="J1182" t="s">
        <v>628</v>
      </c>
      <c r="K1182">
        <v>1.9</v>
      </c>
      <c r="L1182">
        <f t="shared" si="0"/>
        <v>1.8992403038784471</v>
      </c>
      <c r="M1182" t="s">
        <v>26</v>
      </c>
      <c r="N1182" t="s">
        <v>219</v>
      </c>
      <c r="O1182" t="s">
        <v>29</v>
      </c>
      <c r="P1182" t="s">
        <v>29</v>
      </c>
      <c r="Q1182" t="s">
        <v>29</v>
      </c>
      <c r="R1182" t="s">
        <v>29</v>
      </c>
      <c r="S1182" t="s">
        <v>29</v>
      </c>
      <c r="T1182" t="s">
        <v>29</v>
      </c>
      <c r="U1182" t="s">
        <v>29</v>
      </c>
      <c r="V1182" t="s">
        <v>29</v>
      </c>
      <c r="W1182" t="s">
        <v>1298</v>
      </c>
    </row>
    <row r="1183" spans="1:23">
      <c r="A1183">
        <v>1182</v>
      </c>
      <c r="B1183" t="s">
        <v>1294</v>
      </c>
      <c r="C1183" t="s">
        <v>1295</v>
      </c>
      <c r="D1183">
        <v>39</v>
      </c>
      <c r="E1183" t="s">
        <v>1313</v>
      </c>
      <c r="F1183" t="s">
        <v>1314</v>
      </c>
      <c r="G1183" s="1" t="s">
        <v>1315</v>
      </c>
      <c r="H1183" t="s">
        <v>628</v>
      </c>
      <c r="I1183" t="s">
        <v>1315</v>
      </c>
      <c r="J1183" t="s">
        <v>628</v>
      </c>
      <c r="K1183">
        <v>0.54</v>
      </c>
      <c r="L1183">
        <f t="shared" si="0"/>
        <v>0.53978408636545339</v>
      </c>
      <c r="M1183" t="s">
        <v>26</v>
      </c>
      <c r="N1183" t="s">
        <v>232</v>
      </c>
      <c r="O1183" t="s">
        <v>29</v>
      </c>
      <c r="P1183" t="s">
        <v>29</v>
      </c>
      <c r="Q1183" t="s">
        <v>29</v>
      </c>
      <c r="R1183" t="s">
        <v>29</v>
      </c>
      <c r="S1183" t="s">
        <v>29</v>
      </c>
      <c r="T1183" t="s">
        <v>29</v>
      </c>
      <c r="U1183" t="s">
        <v>29</v>
      </c>
      <c r="V1183" t="s">
        <v>29</v>
      </c>
      <c r="W1183" t="s">
        <v>1298</v>
      </c>
    </row>
    <row r="1184" spans="1:23">
      <c r="A1184">
        <v>1183</v>
      </c>
      <c r="B1184" t="s">
        <v>1294</v>
      </c>
      <c r="C1184" t="s">
        <v>1295</v>
      </c>
      <c r="D1184">
        <v>39</v>
      </c>
      <c r="E1184" t="s">
        <v>1313</v>
      </c>
      <c r="F1184" t="s">
        <v>1314</v>
      </c>
      <c r="G1184" s="1" t="s">
        <v>1315</v>
      </c>
      <c r="H1184" t="s">
        <v>628</v>
      </c>
      <c r="I1184" t="s">
        <v>1315</v>
      </c>
      <c r="J1184" t="s">
        <v>628</v>
      </c>
      <c r="K1184">
        <v>0.04</v>
      </c>
      <c r="L1184">
        <f t="shared" si="0"/>
        <v>3.9984006397440992E-2</v>
      </c>
      <c r="M1184" t="s">
        <v>26</v>
      </c>
      <c r="N1184" t="s">
        <v>63</v>
      </c>
      <c r="O1184" t="s">
        <v>29</v>
      </c>
      <c r="P1184" t="s">
        <v>29</v>
      </c>
      <c r="Q1184" t="s">
        <v>29</v>
      </c>
      <c r="R1184" t="s">
        <v>29</v>
      </c>
      <c r="S1184" t="s">
        <v>29</v>
      </c>
      <c r="T1184" t="s">
        <v>29</v>
      </c>
      <c r="U1184" t="s">
        <v>29</v>
      </c>
      <c r="V1184" t="s">
        <v>29</v>
      </c>
      <c r="W1184" t="s">
        <v>1298</v>
      </c>
    </row>
    <row r="1185" spans="1:23">
      <c r="A1185">
        <v>1184</v>
      </c>
      <c r="B1185" t="s">
        <v>1294</v>
      </c>
      <c r="C1185" t="s">
        <v>1295</v>
      </c>
      <c r="D1185">
        <v>39</v>
      </c>
      <c r="E1185" t="s">
        <v>1316</v>
      </c>
      <c r="F1185" t="s">
        <v>682</v>
      </c>
      <c r="G1185" s="1" t="s">
        <v>1317</v>
      </c>
      <c r="H1185" t="s">
        <v>1318</v>
      </c>
      <c r="I1185" t="s">
        <v>1317</v>
      </c>
      <c r="J1185" t="s">
        <v>1318</v>
      </c>
      <c r="K1185">
        <v>0.04</v>
      </c>
      <c r="L1185">
        <f t="shared" si="0"/>
        <v>3.9984006397440992E-2</v>
      </c>
      <c r="M1185" t="s">
        <v>26</v>
      </c>
      <c r="N1185" t="s">
        <v>219</v>
      </c>
      <c r="O1185" t="s">
        <v>29</v>
      </c>
      <c r="P1185" t="s">
        <v>29</v>
      </c>
      <c r="Q1185" t="s">
        <v>29</v>
      </c>
      <c r="R1185" t="s">
        <v>29</v>
      </c>
      <c r="S1185" t="s">
        <v>29</v>
      </c>
      <c r="T1185" t="s">
        <v>29</v>
      </c>
      <c r="U1185" t="s">
        <v>29</v>
      </c>
      <c r="V1185" t="s">
        <v>29</v>
      </c>
      <c r="W1185" t="s">
        <v>1298</v>
      </c>
    </row>
    <row r="1186" spans="1:23">
      <c r="A1186">
        <v>1185</v>
      </c>
      <c r="B1186" t="s">
        <v>1294</v>
      </c>
      <c r="C1186" t="s">
        <v>1295</v>
      </c>
      <c r="D1186">
        <v>39</v>
      </c>
      <c r="E1186" t="s">
        <v>1316</v>
      </c>
      <c r="F1186" t="s">
        <v>682</v>
      </c>
      <c r="G1186" s="1" t="s">
        <v>1317</v>
      </c>
      <c r="H1186" t="s">
        <v>1318</v>
      </c>
      <c r="I1186" t="s">
        <v>1317</v>
      </c>
      <c r="J1186" t="s">
        <v>1318</v>
      </c>
      <c r="K1186">
        <v>1.2</v>
      </c>
      <c r="L1186">
        <f t="shared" si="0"/>
        <v>1.1995201919232297</v>
      </c>
      <c r="M1186" t="s">
        <v>26</v>
      </c>
      <c r="N1186" t="s">
        <v>232</v>
      </c>
      <c r="O1186" t="s">
        <v>29</v>
      </c>
      <c r="P1186" t="s">
        <v>29</v>
      </c>
      <c r="Q1186" t="s">
        <v>29</v>
      </c>
      <c r="R1186" t="s">
        <v>29</v>
      </c>
      <c r="S1186" t="s">
        <v>29</v>
      </c>
      <c r="T1186" t="s">
        <v>29</v>
      </c>
      <c r="U1186" t="s">
        <v>29</v>
      </c>
      <c r="V1186" t="s">
        <v>29</v>
      </c>
      <c r="W1186" t="s">
        <v>1298</v>
      </c>
    </row>
    <row r="1187" spans="1:23">
      <c r="A1187">
        <v>1186</v>
      </c>
      <c r="B1187" t="s">
        <v>1294</v>
      </c>
      <c r="C1187" t="s">
        <v>1295</v>
      </c>
      <c r="D1187">
        <v>39</v>
      </c>
      <c r="E1187" t="s">
        <v>1316</v>
      </c>
      <c r="F1187" t="s">
        <v>682</v>
      </c>
      <c r="G1187" s="1" t="s">
        <v>1317</v>
      </c>
      <c r="H1187" t="s">
        <v>1318</v>
      </c>
      <c r="I1187" t="s">
        <v>1317</v>
      </c>
      <c r="J1187" t="s">
        <v>1318</v>
      </c>
      <c r="K1187">
        <v>0.97</v>
      </c>
      <c r="L1187">
        <f t="shared" si="0"/>
        <v>0.96961215513794408</v>
      </c>
      <c r="M1187" t="s">
        <v>26</v>
      </c>
      <c r="N1187" t="s">
        <v>74</v>
      </c>
      <c r="O1187" t="s">
        <v>29</v>
      </c>
      <c r="P1187" t="s">
        <v>29</v>
      </c>
      <c r="Q1187" t="s">
        <v>29</v>
      </c>
      <c r="R1187" t="s">
        <v>29</v>
      </c>
      <c r="S1187" t="s">
        <v>29</v>
      </c>
      <c r="T1187" t="s">
        <v>29</v>
      </c>
      <c r="U1187" t="s">
        <v>29</v>
      </c>
      <c r="V1187" t="s">
        <v>29</v>
      </c>
      <c r="W1187" t="s">
        <v>1298</v>
      </c>
    </row>
    <row r="1188" spans="1:23">
      <c r="A1188">
        <v>1187</v>
      </c>
      <c r="B1188" t="s">
        <v>1294</v>
      </c>
      <c r="C1188" t="s">
        <v>1295</v>
      </c>
      <c r="D1188">
        <v>39</v>
      </c>
      <c r="E1188" t="s">
        <v>1319</v>
      </c>
      <c r="F1188" t="s">
        <v>206</v>
      </c>
      <c r="G1188" s="1" t="s">
        <v>1320</v>
      </c>
      <c r="H1188" t="s">
        <v>29</v>
      </c>
      <c r="I1188" t="s">
        <v>1320</v>
      </c>
      <c r="J1188" t="s">
        <v>29</v>
      </c>
      <c r="K1188">
        <v>0.23</v>
      </c>
      <c r="L1188">
        <f t="shared" si="0"/>
        <v>0.22990803678528574</v>
      </c>
      <c r="M1188" t="s">
        <v>26</v>
      </c>
      <c r="N1188" t="s">
        <v>219</v>
      </c>
      <c r="O1188" t="s">
        <v>29</v>
      </c>
      <c r="P1188" t="s">
        <v>29</v>
      </c>
      <c r="Q1188" t="s">
        <v>29</v>
      </c>
      <c r="R1188" t="s">
        <v>29</v>
      </c>
      <c r="S1188" t="s">
        <v>29</v>
      </c>
      <c r="T1188" t="s">
        <v>29</v>
      </c>
      <c r="U1188" t="s">
        <v>29</v>
      </c>
      <c r="V1188" t="s">
        <v>29</v>
      </c>
      <c r="W1188" t="s">
        <v>1298</v>
      </c>
    </row>
    <row r="1189" spans="1:23">
      <c r="A1189">
        <v>1188</v>
      </c>
      <c r="B1189" t="s">
        <v>1294</v>
      </c>
      <c r="C1189" t="s">
        <v>1295</v>
      </c>
      <c r="D1189">
        <v>39</v>
      </c>
      <c r="E1189" t="s">
        <v>1319</v>
      </c>
      <c r="F1189" t="s">
        <v>206</v>
      </c>
      <c r="G1189" s="1" t="s">
        <v>1320</v>
      </c>
      <c r="H1189" t="s">
        <v>29</v>
      </c>
      <c r="I1189" t="s">
        <v>1320</v>
      </c>
      <c r="J1189" t="s">
        <v>29</v>
      </c>
      <c r="K1189">
        <v>0.54</v>
      </c>
      <c r="L1189">
        <f t="shared" si="0"/>
        <v>0.53978408636545339</v>
      </c>
      <c r="M1189" t="s">
        <v>26</v>
      </c>
      <c r="N1189" t="s">
        <v>232</v>
      </c>
      <c r="O1189" t="s">
        <v>29</v>
      </c>
      <c r="P1189" t="s">
        <v>29</v>
      </c>
      <c r="Q1189" t="s">
        <v>29</v>
      </c>
      <c r="R1189" t="s">
        <v>29</v>
      </c>
      <c r="S1189" t="s">
        <v>29</v>
      </c>
      <c r="T1189" t="s">
        <v>29</v>
      </c>
      <c r="U1189" t="s">
        <v>29</v>
      </c>
      <c r="V1189" t="s">
        <v>29</v>
      </c>
      <c r="W1189" t="s">
        <v>1298</v>
      </c>
    </row>
    <row r="1190" spans="1:23">
      <c r="A1190">
        <v>1189</v>
      </c>
      <c r="B1190" t="s">
        <v>1294</v>
      </c>
      <c r="C1190" t="s">
        <v>1295</v>
      </c>
      <c r="D1190">
        <v>39</v>
      </c>
      <c r="E1190" t="s">
        <v>1319</v>
      </c>
      <c r="F1190" t="s">
        <v>206</v>
      </c>
      <c r="G1190" s="1" t="s">
        <v>1320</v>
      </c>
      <c r="H1190" t="s">
        <v>29</v>
      </c>
      <c r="I1190" t="s">
        <v>1320</v>
      </c>
      <c r="J1190" t="s">
        <v>29</v>
      </c>
      <c r="K1190">
        <v>0.39</v>
      </c>
      <c r="L1190">
        <f t="shared" si="0"/>
        <v>0.3898440623750497</v>
      </c>
      <c r="M1190" t="s">
        <v>26</v>
      </c>
      <c r="N1190" t="s">
        <v>63</v>
      </c>
      <c r="O1190" t="s">
        <v>29</v>
      </c>
      <c r="P1190" t="s">
        <v>29</v>
      </c>
      <c r="Q1190" t="s">
        <v>29</v>
      </c>
      <c r="R1190" t="s">
        <v>29</v>
      </c>
      <c r="S1190" t="s">
        <v>29</v>
      </c>
      <c r="T1190" t="s">
        <v>29</v>
      </c>
      <c r="U1190" t="s">
        <v>29</v>
      </c>
      <c r="V1190" t="s">
        <v>29</v>
      </c>
      <c r="W1190" t="s">
        <v>1298</v>
      </c>
    </row>
    <row r="1191" spans="1:23">
      <c r="A1191">
        <v>1190</v>
      </c>
      <c r="B1191" t="s">
        <v>1294</v>
      </c>
      <c r="C1191" t="s">
        <v>1295</v>
      </c>
      <c r="D1191">
        <v>39</v>
      </c>
      <c r="E1191" t="s">
        <v>1321</v>
      </c>
      <c r="F1191" t="s">
        <v>206</v>
      </c>
      <c r="G1191" s="1" t="s">
        <v>1322</v>
      </c>
      <c r="H1191" t="s">
        <v>1323</v>
      </c>
      <c r="I1191" t="s">
        <v>1322</v>
      </c>
      <c r="J1191" t="s">
        <v>1323</v>
      </c>
      <c r="K1191">
        <v>0.43</v>
      </c>
      <c r="L1191">
        <f t="shared" si="0"/>
        <v>0.42982806877249063</v>
      </c>
      <c r="M1191" t="s">
        <v>26</v>
      </c>
      <c r="N1191" t="s">
        <v>219</v>
      </c>
      <c r="O1191" t="s">
        <v>29</v>
      </c>
      <c r="P1191" t="s">
        <v>29</v>
      </c>
      <c r="Q1191" t="s">
        <v>29</v>
      </c>
      <c r="R1191" t="s">
        <v>29</v>
      </c>
      <c r="S1191" t="s">
        <v>29</v>
      </c>
      <c r="T1191" t="s">
        <v>29</v>
      </c>
      <c r="U1191" t="s">
        <v>29</v>
      </c>
      <c r="V1191" t="s">
        <v>29</v>
      </c>
      <c r="W1191" t="s">
        <v>1298</v>
      </c>
    </row>
    <row r="1192" spans="1:23">
      <c r="A1192">
        <v>1191</v>
      </c>
      <c r="B1192" t="s">
        <v>1294</v>
      </c>
      <c r="C1192" t="s">
        <v>1295</v>
      </c>
      <c r="D1192">
        <v>39</v>
      </c>
      <c r="E1192" t="s">
        <v>1321</v>
      </c>
      <c r="F1192" t="s">
        <v>206</v>
      </c>
      <c r="G1192" s="1" t="s">
        <v>1322</v>
      </c>
      <c r="H1192" t="s">
        <v>1323</v>
      </c>
      <c r="I1192" t="s">
        <v>1322</v>
      </c>
      <c r="J1192" t="s">
        <v>1323</v>
      </c>
      <c r="K1192">
        <v>0.74</v>
      </c>
      <c r="L1192">
        <f t="shared" si="0"/>
        <v>0.73970411835265837</v>
      </c>
      <c r="M1192" t="s">
        <v>26</v>
      </c>
      <c r="N1192" t="s">
        <v>74</v>
      </c>
      <c r="O1192" t="s">
        <v>29</v>
      </c>
      <c r="P1192" t="s">
        <v>29</v>
      </c>
      <c r="Q1192" t="s">
        <v>29</v>
      </c>
      <c r="R1192" t="s">
        <v>29</v>
      </c>
      <c r="S1192" t="s">
        <v>29</v>
      </c>
      <c r="T1192" t="s">
        <v>29</v>
      </c>
      <c r="U1192" t="s">
        <v>29</v>
      </c>
      <c r="V1192" t="s">
        <v>29</v>
      </c>
      <c r="W1192" t="s">
        <v>1298</v>
      </c>
    </row>
    <row r="1193" spans="1:23">
      <c r="A1193">
        <v>1192</v>
      </c>
      <c r="B1193" t="s">
        <v>1294</v>
      </c>
      <c r="C1193" t="s">
        <v>1295</v>
      </c>
      <c r="D1193">
        <v>39</v>
      </c>
      <c r="E1193" t="s">
        <v>1324</v>
      </c>
      <c r="F1193" t="s">
        <v>154</v>
      </c>
      <c r="G1193" s="1" t="s">
        <v>368</v>
      </c>
      <c r="H1193" t="s">
        <v>1325</v>
      </c>
      <c r="I1193" t="s">
        <v>368</v>
      </c>
      <c r="J1193" t="s">
        <v>1325</v>
      </c>
      <c r="K1193">
        <v>0.47</v>
      </c>
      <c r="L1193">
        <f t="shared" si="0"/>
        <v>0.46981207516993168</v>
      </c>
      <c r="M1193" t="s">
        <v>26</v>
      </c>
      <c r="N1193" t="s">
        <v>219</v>
      </c>
      <c r="O1193" t="s">
        <v>29</v>
      </c>
      <c r="P1193" t="s">
        <v>29</v>
      </c>
      <c r="Q1193" t="s">
        <v>29</v>
      </c>
      <c r="R1193" t="s">
        <v>29</v>
      </c>
      <c r="S1193" t="s">
        <v>29</v>
      </c>
      <c r="T1193" t="s">
        <v>29</v>
      </c>
      <c r="U1193" t="s">
        <v>29</v>
      </c>
      <c r="V1193" t="s">
        <v>29</v>
      </c>
      <c r="W1193" t="s">
        <v>1298</v>
      </c>
    </row>
    <row r="1194" spans="1:23">
      <c r="A1194">
        <v>1193</v>
      </c>
      <c r="B1194" t="s">
        <v>1294</v>
      </c>
      <c r="C1194" t="s">
        <v>1295</v>
      </c>
      <c r="D1194">
        <v>39</v>
      </c>
      <c r="E1194" t="s">
        <v>1324</v>
      </c>
      <c r="F1194" t="s">
        <v>154</v>
      </c>
      <c r="G1194" s="1" t="s">
        <v>368</v>
      </c>
      <c r="H1194" t="s">
        <v>1325</v>
      </c>
      <c r="I1194" t="s">
        <v>368</v>
      </c>
      <c r="J1194" t="s">
        <v>1325</v>
      </c>
      <c r="K1194">
        <v>0.66</v>
      </c>
      <c r="L1194">
        <f t="shared" si="0"/>
        <v>0.6597361055577764</v>
      </c>
      <c r="M1194" t="s">
        <v>26</v>
      </c>
      <c r="N1194" t="s">
        <v>63</v>
      </c>
      <c r="O1194" t="s">
        <v>29</v>
      </c>
      <c r="P1194" t="s">
        <v>29</v>
      </c>
      <c r="Q1194" t="s">
        <v>29</v>
      </c>
      <c r="R1194" t="s">
        <v>29</v>
      </c>
      <c r="S1194" t="s">
        <v>29</v>
      </c>
      <c r="T1194" t="s">
        <v>29</v>
      </c>
      <c r="U1194" t="s">
        <v>29</v>
      </c>
      <c r="V1194" t="s">
        <v>29</v>
      </c>
      <c r="W1194" t="s">
        <v>1298</v>
      </c>
    </row>
    <row r="1195" spans="1:23">
      <c r="A1195">
        <v>1194</v>
      </c>
      <c r="B1195" t="s">
        <v>1294</v>
      </c>
      <c r="C1195" t="s">
        <v>1295</v>
      </c>
      <c r="D1195">
        <v>39</v>
      </c>
      <c r="E1195" t="s">
        <v>1326</v>
      </c>
      <c r="F1195" t="s">
        <v>176</v>
      </c>
      <c r="G1195" s="1" t="s">
        <v>1327</v>
      </c>
      <c r="H1195" t="s">
        <v>29</v>
      </c>
      <c r="I1195" t="s">
        <v>1327</v>
      </c>
      <c r="J1195" t="s">
        <v>29</v>
      </c>
      <c r="K1195">
        <v>0.97</v>
      </c>
      <c r="L1195">
        <f t="shared" si="0"/>
        <v>0.96961215513794408</v>
      </c>
      <c r="M1195" t="s">
        <v>26</v>
      </c>
      <c r="N1195" t="s">
        <v>219</v>
      </c>
      <c r="O1195" t="s">
        <v>29</v>
      </c>
      <c r="P1195" t="s">
        <v>29</v>
      </c>
      <c r="Q1195" t="s">
        <v>29</v>
      </c>
      <c r="R1195" t="s">
        <v>29</v>
      </c>
      <c r="S1195" t="s">
        <v>29</v>
      </c>
      <c r="T1195" t="s">
        <v>29</v>
      </c>
      <c r="U1195" t="s">
        <v>29</v>
      </c>
      <c r="V1195" t="s">
        <v>29</v>
      </c>
      <c r="W1195" t="s">
        <v>1298</v>
      </c>
    </row>
    <row r="1196" spans="1:23">
      <c r="A1196">
        <v>1195</v>
      </c>
      <c r="B1196" t="s">
        <v>1294</v>
      </c>
      <c r="C1196" t="s">
        <v>1295</v>
      </c>
      <c r="D1196">
        <v>39</v>
      </c>
      <c r="E1196" t="s">
        <v>1328</v>
      </c>
      <c r="F1196" t="s">
        <v>168</v>
      </c>
      <c r="G1196" s="1" t="s">
        <v>1329</v>
      </c>
      <c r="H1196" t="s">
        <v>1330</v>
      </c>
      <c r="I1196" t="s">
        <v>1329</v>
      </c>
      <c r="J1196" t="s">
        <v>1330</v>
      </c>
      <c r="K1196">
        <v>0.23</v>
      </c>
      <c r="L1196">
        <f t="shared" si="0"/>
        <v>0.22990803678528574</v>
      </c>
      <c r="M1196" t="s">
        <v>26</v>
      </c>
      <c r="N1196" t="s">
        <v>219</v>
      </c>
      <c r="O1196" t="s">
        <v>29</v>
      </c>
      <c r="P1196" t="s">
        <v>29</v>
      </c>
      <c r="Q1196" t="s">
        <v>29</v>
      </c>
      <c r="R1196" t="s">
        <v>29</v>
      </c>
      <c r="S1196" t="s">
        <v>29</v>
      </c>
      <c r="T1196" t="s">
        <v>29</v>
      </c>
      <c r="U1196" t="s">
        <v>29</v>
      </c>
      <c r="V1196" t="s">
        <v>29</v>
      </c>
      <c r="W1196" t="s">
        <v>1298</v>
      </c>
    </row>
    <row r="1197" spans="1:23">
      <c r="A1197">
        <v>1196</v>
      </c>
      <c r="B1197" t="s">
        <v>1294</v>
      </c>
      <c r="C1197" t="s">
        <v>1295</v>
      </c>
      <c r="D1197">
        <v>39</v>
      </c>
      <c r="E1197" t="s">
        <v>1328</v>
      </c>
      <c r="F1197" t="s">
        <v>168</v>
      </c>
      <c r="G1197" s="1" t="s">
        <v>1329</v>
      </c>
      <c r="H1197" t="s">
        <v>1330</v>
      </c>
      <c r="I1197" t="s">
        <v>1329</v>
      </c>
      <c r="J1197" t="s">
        <v>1330</v>
      </c>
      <c r="K1197">
        <v>0.16</v>
      </c>
      <c r="L1197">
        <f t="shared" si="0"/>
        <v>0.15993602558976397</v>
      </c>
      <c r="M1197" t="s">
        <v>26</v>
      </c>
      <c r="N1197" t="s">
        <v>232</v>
      </c>
      <c r="O1197" t="s">
        <v>29</v>
      </c>
      <c r="P1197" t="s">
        <v>29</v>
      </c>
      <c r="Q1197" t="s">
        <v>29</v>
      </c>
      <c r="R1197" t="s">
        <v>29</v>
      </c>
      <c r="S1197" t="s">
        <v>29</v>
      </c>
      <c r="T1197" t="s">
        <v>29</v>
      </c>
      <c r="U1197" t="s">
        <v>29</v>
      </c>
      <c r="V1197" t="s">
        <v>29</v>
      </c>
      <c r="W1197" t="s">
        <v>1298</v>
      </c>
    </row>
    <row r="1198" spans="1:23">
      <c r="A1198">
        <v>1197</v>
      </c>
      <c r="B1198" t="s">
        <v>1294</v>
      </c>
      <c r="C1198" t="s">
        <v>1295</v>
      </c>
      <c r="D1198">
        <v>39</v>
      </c>
      <c r="E1198" t="s">
        <v>1328</v>
      </c>
      <c r="F1198" t="s">
        <v>168</v>
      </c>
      <c r="G1198" s="1" t="s">
        <v>1329</v>
      </c>
      <c r="H1198" t="s">
        <v>1330</v>
      </c>
      <c r="I1198" t="s">
        <v>1329</v>
      </c>
      <c r="J1198" t="s">
        <v>1330</v>
      </c>
      <c r="K1198">
        <v>0.35</v>
      </c>
      <c r="L1198">
        <f t="shared" si="0"/>
        <v>0.34986005597760866</v>
      </c>
      <c r="M1198" t="s">
        <v>26</v>
      </c>
      <c r="N1198" t="s">
        <v>63</v>
      </c>
      <c r="O1198" t="s">
        <v>29</v>
      </c>
      <c r="P1198" t="s">
        <v>29</v>
      </c>
      <c r="Q1198" t="s">
        <v>29</v>
      </c>
      <c r="R1198" t="s">
        <v>29</v>
      </c>
      <c r="S1198" t="s">
        <v>29</v>
      </c>
      <c r="T1198" t="s">
        <v>29</v>
      </c>
      <c r="U1198" t="s">
        <v>29</v>
      </c>
      <c r="V1198" t="s">
        <v>29</v>
      </c>
      <c r="W1198" t="s">
        <v>1298</v>
      </c>
    </row>
    <row r="1199" spans="1:23">
      <c r="A1199">
        <v>1198</v>
      </c>
      <c r="B1199" t="s">
        <v>1294</v>
      </c>
      <c r="C1199" t="s">
        <v>1295</v>
      </c>
      <c r="D1199">
        <v>39</v>
      </c>
      <c r="E1199" t="s">
        <v>1331</v>
      </c>
      <c r="F1199" t="s">
        <v>41</v>
      </c>
      <c r="G1199" s="1" t="s">
        <v>408</v>
      </c>
      <c r="H1199" t="s">
        <v>1332</v>
      </c>
      <c r="I1199" t="s">
        <v>408</v>
      </c>
      <c r="J1199" t="s">
        <v>1332</v>
      </c>
      <c r="K1199">
        <v>0.51</v>
      </c>
      <c r="L1199">
        <f t="shared" si="0"/>
        <v>0.50979608156737266</v>
      </c>
      <c r="M1199" t="s">
        <v>26</v>
      </c>
      <c r="N1199" t="s">
        <v>219</v>
      </c>
      <c r="O1199" t="s">
        <v>29</v>
      </c>
      <c r="P1199" t="s">
        <v>29</v>
      </c>
      <c r="Q1199" t="s">
        <v>29</v>
      </c>
      <c r="R1199" t="s">
        <v>29</v>
      </c>
      <c r="S1199" t="s">
        <v>29</v>
      </c>
      <c r="T1199" t="s">
        <v>29</v>
      </c>
      <c r="U1199" t="s">
        <v>29</v>
      </c>
      <c r="V1199" t="s">
        <v>29</v>
      </c>
      <c r="W1199" t="s">
        <v>1298</v>
      </c>
    </row>
    <row r="1200" spans="1:23">
      <c r="A1200">
        <v>1199</v>
      </c>
      <c r="B1200" t="s">
        <v>1294</v>
      </c>
      <c r="C1200" t="s">
        <v>1295</v>
      </c>
      <c r="D1200">
        <v>39</v>
      </c>
      <c r="E1200" t="s">
        <v>1331</v>
      </c>
      <c r="F1200" t="s">
        <v>41</v>
      </c>
      <c r="G1200" s="1" t="s">
        <v>408</v>
      </c>
      <c r="H1200" t="s">
        <v>1332</v>
      </c>
      <c r="I1200" t="s">
        <v>408</v>
      </c>
      <c r="J1200" t="s">
        <v>1332</v>
      </c>
      <c r="K1200">
        <v>0.04</v>
      </c>
      <c r="L1200">
        <f t="shared" si="0"/>
        <v>3.9984006397440992E-2</v>
      </c>
      <c r="M1200" t="s">
        <v>26</v>
      </c>
      <c r="N1200" t="s">
        <v>232</v>
      </c>
      <c r="O1200" t="s">
        <v>29</v>
      </c>
      <c r="P1200" t="s">
        <v>29</v>
      </c>
      <c r="Q1200" t="s">
        <v>29</v>
      </c>
      <c r="R1200" t="s">
        <v>29</v>
      </c>
      <c r="S1200" t="s">
        <v>29</v>
      </c>
      <c r="T1200" t="s">
        <v>29</v>
      </c>
      <c r="U1200" t="s">
        <v>29</v>
      </c>
      <c r="V1200" t="s">
        <v>29</v>
      </c>
      <c r="W1200" t="s">
        <v>1298</v>
      </c>
    </row>
    <row r="1201" spans="1:23">
      <c r="A1201">
        <v>1200</v>
      </c>
      <c r="B1201" t="s">
        <v>1294</v>
      </c>
      <c r="C1201" t="s">
        <v>1295</v>
      </c>
      <c r="D1201">
        <v>39</v>
      </c>
      <c r="E1201" t="s">
        <v>1331</v>
      </c>
      <c r="F1201" t="s">
        <v>41</v>
      </c>
      <c r="G1201" s="1" t="s">
        <v>408</v>
      </c>
      <c r="H1201" t="s">
        <v>1332</v>
      </c>
      <c r="I1201" t="s">
        <v>408</v>
      </c>
      <c r="J1201" t="s">
        <v>1332</v>
      </c>
      <c r="K1201">
        <v>0.16</v>
      </c>
      <c r="L1201">
        <f t="shared" si="0"/>
        <v>0.15993602558976397</v>
      </c>
      <c r="M1201" t="s">
        <v>26</v>
      </c>
      <c r="N1201" t="s">
        <v>74</v>
      </c>
      <c r="O1201" t="s">
        <v>29</v>
      </c>
      <c r="P1201" t="s">
        <v>29</v>
      </c>
      <c r="Q1201" t="s">
        <v>29</v>
      </c>
      <c r="R1201" t="s">
        <v>29</v>
      </c>
      <c r="S1201" t="s">
        <v>29</v>
      </c>
      <c r="T1201" t="s">
        <v>29</v>
      </c>
      <c r="U1201" t="s">
        <v>29</v>
      </c>
      <c r="V1201" t="s">
        <v>29</v>
      </c>
      <c r="W1201" t="s">
        <v>1298</v>
      </c>
    </row>
    <row r="1202" spans="1:23">
      <c r="A1202">
        <v>1201</v>
      </c>
      <c r="B1202" t="s">
        <v>1294</v>
      </c>
      <c r="C1202" t="s">
        <v>1295</v>
      </c>
      <c r="D1202">
        <v>39</v>
      </c>
      <c r="E1202" t="s">
        <v>1333</v>
      </c>
      <c r="F1202" t="s">
        <v>154</v>
      </c>
      <c r="G1202" s="1" t="s">
        <v>976</v>
      </c>
      <c r="H1202" t="s">
        <v>1334</v>
      </c>
      <c r="I1202" t="s">
        <v>976</v>
      </c>
      <c r="J1202" t="s">
        <v>1334</v>
      </c>
      <c r="K1202">
        <v>0.51</v>
      </c>
      <c r="L1202">
        <f t="shared" si="0"/>
        <v>0.50979608156737266</v>
      </c>
      <c r="M1202" t="s">
        <v>26</v>
      </c>
      <c r="N1202" t="s">
        <v>219</v>
      </c>
      <c r="O1202" t="s">
        <v>29</v>
      </c>
      <c r="P1202" t="s">
        <v>29</v>
      </c>
      <c r="Q1202" t="s">
        <v>29</v>
      </c>
      <c r="R1202" t="s">
        <v>29</v>
      </c>
      <c r="S1202" t="s">
        <v>29</v>
      </c>
      <c r="T1202" t="s">
        <v>29</v>
      </c>
      <c r="U1202" t="s">
        <v>29</v>
      </c>
      <c r="V1202" t="s">
        <v>29</v>
      </c>
      <c r="W1202" t="s">
        <v>1298</v>
      </c>
    </row>
    <row r="1203" spans="1:23">
      <c r="A1203">
        <v>1202</v>
      </c>
      <c r="B1203" t="s">
        <v>1294</v>
      </c>
      <c r="C1203" t="s">
        <v>1295</v>
      </c>
      <c r="D1203">
        <v>39</v>
      </c>
      <c r="E1203" t="s">
        <v>1333</v>
      </c>
      <c r="F1203" t="s">
        <v>154</v>
      </c>
      <c r="G1203" s="1" t="s">
        <v>976</v>
      </c>
      <c r="H1203" t="s">
        <v>1334</v>
      </c>
      <c r="I1203" t="s">
        <v>976</v>
      </c>
      <c r="J1203" t="s">
        <v>1334</v>
      </c>
      <c r="K1203">
        <v>0.08</v>
      </c>
      <c r="L1203">
        <f t="shared" si="0"/>
        <v>7.9968012794881985E-2</v>
      </c>
      <c r="M1203" t="s">
        <v>26</v>
      </c>
      <c r="N1203" t="s">
        <v>232</v>
      </c>
      <c r="O1203" t="s">
        <v>29</v>
      </c>
      <c r="P1203" t="s">
        <v>29</v>
      </c>
      <c r="Q1203" t="s">
        <v>29</v>
      </c>
      <c r="R1203" t="s">
        <v>29</v>
      </c>
      <c r="S1203" t="s">
        <v>29</v>
      </c>
      <c r="T1203" t="s">
        <v>29</v>
      </c>
      <c r="U1203" t="s">
        <v>29</v>
      </c>
      <c r="V1203" t="s">
        <v>29</v>
      </c>
      <c r="W1203" t="s">
        <v>1298</v>
      </c>
    </row>
    <row r="1204" spans="1:23">
      <c r="A1204">
        <v>1203</v>
      </c>
      <c r="B1204" t="s">
        <v>1294</v>
      </c>
      <c r="C1204" t="s">
        <v>1295</v>
      </c>
      <c r="D1204">
        <v>39</v>
      </c>
      <c r="E1204" t="s">
        <v>1335</v>
      </c>
      <c r="F1204" t="s">
        <v>67</v>
      </c>
      <c r="G1204" s="1" t="s">
        <v>1336</v>
      </c>
      <c r="H1204" t="s">
        <v>1337</v>
      </c>
      <c r="I1204" t="s">
        <v>1336</v>
      </c>
      <c r="J1204" t="s">
        <v>1337</v>
      </c>
      <c r="K1204">
        <v>0.54</v>
      </c>
      <c r="L1204">
        <f t="shared" si="0"/>
        <v>0.53978408636545339</v>
      </c>
      <c r="M1204" t="s">
        <v>26</v>
      </c>
      <c r="N1204" t="s">
        <v>74</v>
      </c>
      <c r="O1204" t="s">
        <v>29</v>
      </c>
      <c r="P1204" t="s">
        <v>29</v>
      </c>
      <c r="Q1204" t="s">
        <v>29</v>
      </c>
      <c r="R1204" t="s">
        <v>29</v>
      </c>
      <c r="S1204" t="s">
        <v>29</v>
      </c>
      <c r="T1204" t="s">
        <v>29</v>
      </c>
      <c r="U1204" t="s">
        <v>29</v>
      </c>
      <c r="V1204" t="s">
        <v>29</v>
      </c>
      <c r="W1204" t="s">
        <v>1298</v>
      </c>
    </row>
    <row r="1205" spans="1:23">
      <c r="A1205">
        <v>1204</v>
      </c>
      <c r="B1205" t="s">
        <v>1294</v>
      </c>
      <c r="C1205" t="s">
        <v>1295</v>
      </c>
      <c r="D1205">
        <v>39</v>
      </c>
      <c r="E1205" t="s">
        <v>953</v>
      </c>
      <c r="F1205" t="s">
        <v>289</v>
      </c>
      <c r="G1205" s="1" t="s">
        <v>954</v>
      </c>
      <c r="H1205" t="s">
        <v>955</v>
      </c>
      <c r="I1205" t="s">
        <v>741</v>
      </c>
      <c r="J1205" t="s">
        <v>955</v>
      </c>
      <c r="K1205">
        <v>0.54</v>
      </c>
      <c r="L1205">
        <f t="shared" si="0"/>
        <v>0.53978408636545339</v>
      </c>
      <c r="M1205" t="s">
        <v>26</v>
      </c>
      <c r="N1205" t="s">
        <v>74</v>
      </c>
      <c r="O1205" t="s">
        <v>29</v>
      </c>
      <c r="P1205" t="s">
        <v>29</v>
      </c>
      <c r="Q1205" t="s">
        <v>29</v>
      </c>
      <c r="R1205" t="s">
        <v>29</v>
      </c>
      <c r="S1205" t="s">
        <v>29</v>
      </c>
      <c r="T1205" t="s">
        <v>29</v>
      </c>
      <c r="U1205" t="s">
        <v>29</v>
      </c>
      <c r="V1205" t="s">
        <v>29</v>
      </c>
      <c r="W1205" t="s">
        <v>1298</v>
      </c>
    </row>
    <row r="1206" spans="1:23">
      <c r="A1206">
        <v>1205</v>
      </c>
      <c r="B1206" t="s">
        <v>1294</v>
      </c>
      <c r="C1206" t="s">
        <v>1295</v>
      </c>
      <c r="D1206">
        <v>39</v>
      </c>
      <c r="E1206" t="s">
        <v>1338</v>
      </c>
      <c r="F1206" t="s">
        <v>312</v>
      </c>
      <c r="G1206" s="1" t="s">
        <v>1339</v>
      </c>
      <c r="H1206" t="s">
        <v>29</v>
      </c>
      <c r="I1206" t="s">
        <v>1339</v>
      </c>
      <c r="J1206" t="s">
        <v>29</v>
      </c>
      <c r="K1206">
        <v>0.54</v>
      </c>
      <c r="L1206">
        <f t="shared" si="0"/>
        <v>0.53978408636545339</v>
      </c>
      <c r="M1206" t="s">
        <v>26</v>
      </c>
      <c r="N1206" t="s">
        <v>219</v>
      </c>
      <c r="O1206" t="s">
        <v>29</v>
      </c>
      <c r="P1206" t="s">
        <v>29</v>
      </c>
      <c r="Q1206" t="s">
        <v>29</v>
      </c>
      <c r="R1206" t="s">
        <v>29</v>
      </c>
      <c r="S1206" t="s">
        <v>29</v>
      </c>
      <c r="T1206" t="s">
        <v>29</v>
      </c>
      <c r="U1206" t="s">
        <v>29</v>
      </c>
      <c r="V1206" t="s">
        <v>29</v>
      </c>
      <c r="W1206" t="s">
        <v>1298</v>
      </c>
    </row>
    <row r="1207" spans="1:23">
      <c r="A1207">
        <v>1206</v>
      </c>
      <c r="B1207" t="s">
        <v>1294</v>
      </c>
      <c r="C1207" t="s">
        <v>1295</v>
      </c>
      <c r="D1207">
        <v>39</v>
      </c>
      <c r="E1207" t="s">
        <v>1340</v>
      </c>
      <c r="F1207" t="s">
        <v>168</v>
      </c>
      <c r="G1207" s="1" t="s">
        <v>1341</v>
      </c>
      <c r="H1207" t="s">
        <v>621</v>
      </c>
      <c r="I1207" t="s">
        <v>1341</v>
      </c>
      <c r="J1207" t="s">
        <v>8603</v>
      </c>
      <c r="K1207">
        <v>0.12</v>
      </c>
      <c r="L1207">
        <f t="shared" si="0"/>
        <v>0.11995201919232298</v>
      </c>
      <c r="M1207" t="s">
        <v>26</v>
      </c>
      <c r="N1207" t="s">
        <v>219</v>
      </c>
      <c r="O1207" t="s">
        <v>29</v>
      </c>
      <c r="P1207" t="s">
        <v>29</v>
      </c>
      <c r="Q1207" t="s">
        <v>29</v>
      </c>
      <c r="R1207" t="s">
        <v>29</v>
      </c>
      <c r="S1207" t="s">
        <v>29</v>
      </c>
      <c r="T1207" t="s">
        <v>29</v>
      </c>
      <c r="U1207" t="s">
        <v>29</v>
      </c>
      <c r="V1207" t="s">
        <v>29</v>
      </c>
      <c r="W1207" t="s">
        <v>1298</v>
      </c>
    </row>
    <row r="1208" spans="1:23">
      <c r="A1208">
        <v>1207</v>
      </c>
      <c r="B1208" t="s">
        <v>1294</v>
      </c>
      <c r="C1208" t="s">
        <v>1295</v>
      </c>
      <c r="D1208">
        <v>39</v>
      </c>
      <c r="E1208" t="s">
        <v>1340</v>
      </c>
      <c r="F1208" t="s">
        <v>168</v>
      </c>
      <c r="G1208" s="1" t="s">
        <v>1341</v>
      </c>
      <c r="H1208" t="s">
        <v>621</v>
      </c>
      <c r="I1208" t="s">
        <v>1341</v>
      </c>
      <c r="J1208" t="s">
        <v>8603</v>
      </c>
      <c r="K1208">
        <v>0.08</v>
      </c>
      <c r="L1208">
        <f t="shared" si="0"/>
        <v>7.9968012794881985E-2</v>
      </c>
      <c r="M1208" t="s">
        <v>26</v>
      </c>
      <c r="N1208" t="s">
        <v>232</v>
      </c>
      <c r="O1208" t="s">
        <v>29</v>
      </c>
      <c r="P1208" t="s">
        <v>29</v>
      </c>
      <c r="Q1208" t="s">
        <v>29</v>
      </c>
      <c r="R1208" t="s">
        <v>29</v>
      </c>
      <c r="S1208" t="s">
        <v>29</v>
      </c>
      <c r="T1208" t="s">
        <v>29</v>
      </c>
      <c r="U1208" t="s">
        <v>29</v>
      </c>
      <c r="V1208" t="s">
        <v>29</v>
      </c>
      <c r="W1208" t="s">
        <v>1298</v>
      </c>
    </row>
    <row r="1209" spans="1:23">
      <c r="A1209">
        <v>1208</v>
      </c>
      <c r="B1209" t="s">
        <v>1294</v>
      </c>
      <c r="C1209" t="s">
        <v>1295</v>
      </c>
      <c r="D1209">
        <v>39</v>
      </c>
      <c r="E1209" t="s">
        <v>1340</v>
      </c>
      <c r="F1209" t="s">
        <v>168</v>
      </c>
      <c r="G1209" s="1" t="s">
        <v>1341</v>
      </c>
      <c r="H1209" t="s">
        <v>621</v>
      </c>
      <c r="I1209" t="s">
        <v>1341</v>
      </c>
      <c r="J1209" t="s">
        <v>8603</v>
      </c>
      <c r="K1209">
        <v>0.3</v>
      </c>
      <c r="L1209">
        <f t="shared" si="0"/>
        <v>0.29988004798080742</v>
      </c>
      <c r="M1209" t="s">
        <v>26</v>
      </c>
      <c r="N1209" t="s">
        <v>63</v>
      </c>
      <c r="O1209" t="s">
        <v>29</v>
      </c>
      <c r="P1209" t="s">
        <v>29</v>
      </c>
      <c r="Q1209" t="s">
        <v>29</v>
      </c>
      <c r="R1209" t="s">
        <v>29</v>
      </c>
      <c r="S1209" t="s">
        <v>29</v>
      </c>
      <c r="T1209" t="s">
        <v>29</v>
      </c>
      <c r="U1209" t="s">
        <v>29</v>
      </c>
      <c r="V1209" t="s">
        <v>29</v>
      </c>
      <c r="W1209" t="s">
        <v>1298</v>
      </c>
    </row>
    <row r="1210" spans="1:23">
      <c r="A1210">
        <v>1209</v>
      </c>
      <c r="B1210" t="s">
        <v>1294</v>
      </c>
      <c r="C1210" t="s">
        <v>1295</v>
      </c>
      <c r="D1210">
        <v>39</v>
      </c>
      <c r="E1210" t="s">
        <v>1342</v>
      </c>
      <c r="F1210" t="s">
        <v>206</v>
      </c>
      <c r="G1210" s="1" t="s">
        <v>1343</v>
      </c>
      <c r="H1210" t="s">
        <v>1344</v>
      </c>
      <c r="I1210" t="s">
        <v>1343</v>
      </c>
      <c r="J1210" t="s">
        <v>1344</v>
      </c>
      <c r="K1210">
        <v>0.47</v>
      </c>
      <c r="L1210">
        <f t="shared" si="0"/>
        <v>0.46981207516993168</v>
      </c>
      <c r="M1210" t="s">
        <v>26</v>
      </c>
      <c r="N1210" t="s">
        <v>219</v>
      </c>
      <c r="O1210" t="s">
        <v>29</v>
      </c>
      <c r="P1210" t="s">
        <v>29</v>
      </c>
      <c r="Q1210" t="s">
        <v>29</v>
      </c>
      <c r="R1210" t="s">
        <v>29</v>
      </c>
      <c r="S1210" t="s">
        <v>29</v>
      </c>
      <c r="T1210" t="s">
        <v>29</v>
      </c>
      <c r="U1210" t="s">
        <v>29</v>
      </c>
      <c r="V1210" t="s">
        <v>29</v>
      </c>
      <c r="W1210" t="s">
        <v>1298</v>
      </c>
    </row>
    <row r="1211" spans="1:23">
      <c r="A1211">
        <v>1210</v>
      </c>
      <c r="B1211" t="s">
        <v>1294</v>
      </c>
      <c r="C1211" t="s">
        <v>1295</v>
      </c>
      <c r="D1211">
        <v>39</v>
      </c>
      <c r="E1211" t="s">
        <v>1345</v>
      </c>
      <c r="F1211" t="s">
        <v>206</v>
      </c>
      <c r="G1211" s="1" t="s">
        <v>1346</v>
      </c>
      <c r="H1211" t="s">
        <v>1347</v>
      </c>
      <c r="I1211" t="s">
        <v>1346</v>
      </c>
      <c r="J1211" t="s">
        <v>1347</v>
      </c>
      <c r="K1211">
        <v>0.39</v>
      </c>
      <c r="L1211">
        <f t="shared" si="0"/>
        <v>0.3898440623750497</v>
      </c>
      <c r="M1211" t="s">
        <v>26</v>
      </c>
      <c r="N1211" t="s">
        <v>63</v>
      </c>
      <c r="O1211" t="s">
        <v>29</v>
      </c>
      <c r="P1211" t="s">
        <v>29</v>
      </c>
      <c r="Q1211" t="s">
        <v>29</v>
      </c>
      <c r="R1211" t="s">
        <v>29</v>
      </c>
      <c r="S1211" t="s">
        <v>29</v>
      </c>
      <c r="T1211" t="s">
        <v>29</v>
      </c>
      <c r="U1211" t="s">
        <v>29</v>
      </c>
      <c r="V1211" t="s">
        <v>29</v>
      </c>
      <c r="W1211" t="s">
        <v>1298</v>
      </c>
    </row>
    <row r="1212" spans="1:23">
      <c r="A1212">
        <v>1211</v>
      </c>
      <c r="B1212" t="s">
        <v>1294</v>
      </c>
      <c r="C1212" t="s">
        <v>1295</v>
      </c>
      <c r="D1212">
        <v>39</v>
      </c>
      <c r="E1212" t="s">
        <v>1348</v>
      </c>
      <c r="F1212" t="s">
        <v>206</v>
      </c>
      <c r="G1212" s="1" t="s">
        <v>1349</v>
      </c>
      <c r="H1212" t="s">
        <v>29</v>
      </c>
      <c r="I1212" t="s">
        <v>1349</v>
      </c>
      <c r="J1212" t="s">
        <v>29</v>
      </c>
      <c r="K1212">
        <v>0.39</v>
      </c>
      <c r="L1212">
        <f t="shared" si="0"/>
        <v>0.3898440623750497</v>
      </c>
      <c r="M1212" t="s">
        <v>26</v>
      </c>
      <c r="N1212" t="s">
        <v>27</v>
      </c>
      <c r="O1212" t="s">
        <v>29</v>
      </c>
      <c r="P1212" t="s">
        <v>29</v>
      </c>
      <c r="Q1212" t="s">
        <v>29</v>
      </c>
      <c r="R1212" t="s">
        <v>29</v>
      </c>
      <c r="S1212" t="s">
        <v>29</v>
      </c>
      <c r="T1212" t="s">
        <v>29</v>
      </c>
      <c r="U1212" t="s">
        <v>29</v>
      </c>
      <c r="V1212" t="s">
        <v>29</v>
      </c>
      <c r="W1212" t="s">
        <v>1298</v>
      </c>
    </row>
    <row r="1213" spans="1:23">
      <c r="A1213">
        <v>1212</v>
      </c>
      <c r="B1213" t="s">
        <v>1294</v>
      </c>
      <c r="C1213" t="s">
        <v>1295</v>
      </c>
      <c r="D1213">
        <v>39</v>
      </c>
      <c r="E1213" t="s">
        <v>1350</v>
      </c>
      <c r="F1213" t="s">
        <v>206</v>
      </c>
      <c r="G1213" s="1" t="s">
        <v>1320</v>
      </c>
      <c r="H1213" t="s">
        <v>1351</v>
      </c>
      <c r="I1213" t="s">
        <v>1320</v>
      </c>
      <c r="J1213" t="s">
        <v>1351</v>
      </c>
      <c r="K1213">
        <v>0.35</v>
      </c>
      <c r="L1213">
        <f t="shared" si="0"/>
        <v>0.34986005597760866</v>
      </c>
      <c r="M1213" t="s">
        <v>26</v>
      </c>
      <c r="N1213" t="s">
        <v>219</v>
      </c>
      <c r="O1213" t="s">
        <v>29</v>
      </c>
      <c r="P1213" t="s">
        <v>29</v>
      </c>
      <c r="Q1213" t="s">
        <v>29</v>
      </c>
      <c r="R1213" t="s">
        <v>29</v>
      </c>
      <c r="S1213" t="s">
        <v>29</v>
      </c>
      <c r="T1213" t="s">
        <v>29</v>
      </c>
      <c r="U1213" t="s">
        <v>29</v>
      </c>
      <c r="V1213" t="s">
        <v>29</v>
      </c>
      <c r="W1213" t="s">
        <v>1298</v>
      </c>
    </row>
    <row r="1214" spans="1:23">
      <c r="A1214">
        <v>1213</v>
      </c>
      <c r="B1214" t="s">
        <v>1294</v>
      </c>
      <c r="C1214" t="s">
        <v>1295</v>
      </c>
      <c r="D1214">
        <v>39</v>
      </c>
      <c r="E1214" t="s">
        <v>1352</v>
      </c>
      <c r="F1214" t="s">
        <v>154</v>
      </c>
      <c r="G1214" s="1" t="s">
        <v>1218</v>
      </c>
      <c r="H1214" t="s">
        <v>1353</v>
      </c>
      <c r="I1214" t="s">
        <v>1218</v>
      </c>
      <c r="J1214" t="s">
        <v>1353</v>
      </c>
      <c r="K1214">
        <v>0.35</v>
      </c>
      <c r="L1214">
        <f t="shared" ref="L1214:L1252" si="1">K1214/SUM($K$1149:$K$1252)*100</f>
        <v>0.34986005597760866</v>
      </c>
      <c r="M1214" t="s">
        <v>26</v>
      </c>
      <c r="N1214" t="s">
        <v>219</v>
      </c>
      <c r="O1214" t="s">
        <v>29</v>
      </c>
      <c r="P1214" t="s">
        <v>29</v>
      </c>
      <c r="Q1214" t="s">
        <v>29</v>
      </c>
      <c r="R1214" t="s">
        <v>29</v>
      </c>
      <c r="S1214" t="s">
        <v>29</v>
      </c>
      <c r="T1214" t="s">
        <v>29</v>
      </c>
      <c r="U1214" t="s">
        <v>29</v>
      </c>
      <c r="V1214" t="s">
        <v>29</v>
      </c>
      <c r="W1214" t="s">
        <v>1298</v>
      </c>
    </row>
    <row r="1215" spans="1:23">
      <c r="A1215">
        <v>1214</v>
      </c>
      <c r="B1215" t="s">
        <v>1294</v>
      </c>
      <c r="C1215" t="s">
        <v>1295</v>
      </c>
      <c r="D1215">
        <v>39</v>
      </c>
      <c r="E1215" t="s">
        <v>1354</v>
      </c>
      <c r="F1215" t="s">
        <v>1355</v>
      </c>
      <c r="G1215" s="1" t="s">
        <v>1356</v>
      </c>
      <c r="H1215" t="s">
        <v>29</v>
      </c>
      <c r="I1215" t="s">
        <v>1356</v>
      </c>
      <c r="J1215" t="s">
        <v>29</v>
      </c>
      <c r="K1215">
        <v>0.31</v>
      </c>
      <c r="L1215">
        <f t="shared" si="1"/>
        <v>0.30987604958016768</v>
      </c>
      <c r="M1215" t="s">
        <v>26</v>
      </c>
      <c r="N1215" t="s">
        <v>219</v>
      </c>
      <c r="O1215" t="s">
        <v>29</v>
      </c>
      <c r="P1215" t="s">
        <v>29</v>
      </c>
      <c r="Q1215" t="s">
        <v>29</v>
      </c>
      <c r="R1215" t="s">
        <v>29</v>
      </c>
      <c r="S1215" t="s">
        <v>29</v>
      </c>
      <c r="T1215" t="s">
        <v>29</v>
      </c>
      <c r="U1215" t="s">
        <v>29</v>
      </c>
      <c r="V1215" t="s">
        <v>29</v>
      </c>
      <c r="W1215" t="s">
        <v>1298</v>
      </c>
    </row>
    <row r="1216" spans="1:23">
      <c r="A1216">
        <v>1215</v>
      </c>
      <c r="B1216" t="s">
        <v>1294</v>
      </c>
      <c r="C1216" t="s">
        <v>1295</v>
      </c>
      <c r="D1216">
        <v>39</v>
      </c>
      <c r="E1216" t="s">
        <v>1357</v>
      </c>
      <c r="F1216" t="s">
        <v>206</v>
      </c>
      <c r="G1216" s="1" t="s">
        <v>1349</v>
      </c>
      <c r="H1216" t="s">
        <v>1358</v>
      </c>
      <c r="I1216" t="s">
        <v>7461</v>
      </c>
      <c r="J1216" t="s">
        <v>1358</v>
      </c>
      <c r="K1216">
        <v>0.27</v>
      </c>
      <c r="L1216">
        <f t="shared" si="1"/>
        <v>0.26989204318272669</v>
      </c>
      <c r="M1216" t="s">
        <v>26</v>
      </c>
      <c r="N1216" t="s">
        <v>63</v>
      </c>
      <c r="O1216" t="s">
        <v>29</v>
      </c>
      <c r="P1216" t="s">
        <v>29</v>
      </c>
      <c r="Q1216" t="s">
        <v>29</v>
      </c>
      <c r="R1216" t="s">
        <v>29</v>
      </c>
      <c r="S1216" t="s">
        <v>29</v>
      </c>
      <c r="T1216" t="s">
        <v>29</v>
      </c>
      <c r="U1216" t="s">
        <v>29</v>
      </c>
      <c r="V1216" t="s">
        <v>29</v>
      </c>
      <c r="W1216" t="s">
        <v>1298</v>
      </c>
    </row>
    <row r="1217" spans="1:23">
      <c r="A1217">
        <v>1216</v>
      </c>
      <c r="B1217" t="s">
        <v>1294</v>
      </c>
      <c r="C1217" t="s">
        <v>1295</v>
      </c>
      <c r="D1217">
        <v>39</v>
      </c>
      <c r="E1217" t="s">
        <v>1359</v>
      </c>
      <c r="F1217" t="s">
        <v>391</v>
      </c>
      <c r="G1217" s="1" t="s">
        <v>392</v>
      </c>
      <c r="H1217" t="s">
        <v>29</v>
      </c>
      <c r="I1217" t="s">
        <v>392</v>
      </c>
      <c r="J1217" t="s">
        <v>29</v>
      </c>
      <c r="K1217">
        <v>0.27</v>
      </c>
      <c r="L1217">
        <f t="shared" si="1"/>
        <v>0.26989204318272669</v>
      </c>
      <c r="M1217" t="s">
        <v>26</v>
      </c>
      <c r="N1217" t="s">
        <v>74</v>
      </c>
      <c r="O1217" t="s">
        <v>29</v>
      </c>
      <c r="P1217" t="s">
        <v>29</v>
      </c>
      <c r="Q1217" t="s">
        <v>29</v>
      </c>
      <c r="R1217" t="s">
        <v>29</v>
      </c>
      <c r="S1217" t="s">
        <v>29</v>
      </c>
      <c r="T1217" t="s">
        <v>29</v>
      </c>
      <c r="U1217" t="s">
        <v>29</v>
      </c>
      <c r="V1217" t="s">
        <v>29</v>
      </c>
      <c r="W1217" t="s">
        <v>1298</v>
      </c>
    </row>
    <row r="1218" spans="1:23">
      <c r="A1218">
        <v>1217</v>
      </c>
      <c r="B1218" t="s">
        <v>1294</v>
      </c>
      <c r="C1218" t="s">
        <v>1295</v>
      </c>
      <c r="D1218">
        <v>39</v>
      </c>
      <c r="E1218" t="s">
        <v>1360</v>
      </c>
      <c r="F1218" t="s">
        <v>558</v>
      </c>
      <c r="G1218" s="1" t="s">
        <v>1089</v>
      </c>
      <c r="H1218" t="s">
        <v>29</v>
      </c>
      <c r="I1218" t="s">
        <v>1089</v>
      </c>
      <c r="J1218" t="s">
        <v>29</v>
      </c>
      <c r="K1218">
        <v>0.27</v>
      </c>
      <c r="L1218">
        <f t="shared" si="1"/>
        <v>0.26989204318272669</v>
      </c>
      <c r="M1218" t="s">
        <v>26</v>
      </c>
      <c r="N1218" t="s">
        <v>74</v>
      </c>
      <c r="O1218" t="s">
        <v>29</v>
      </c>
      <c r="P1218" t="s">
        <v>29</v>
      </c>
      <c r="Q1218" t="s">
        <v>29</v>
      </c>
      <c r="R1218" t="s">
        <v>29</v>
      </c>
      <c r="S1218" t="s">
        <v>29</v>
      </c>
      <c r="T1218" t="s">
        <v>29</v>
      </c>
      <c r="U1218" t="s">
        <v>29</v>
      </c>
      <c r="V1218" t="s">
        <v>29</v>
      </c>
      <c r="W1218" t="s">
        <v>1298</v>
      </c>
    </row>
    <row r="1219" spans="1:23">
      <c r="A1219">
        <v>1218</v>
      </c>
      <c r="B1219" t="s">
        <v>1294</v>
      </c>
      <c r="C1219" t="s">
        <v>1295</v>
      </c>
      <c r="D1219">
        <v>39</v>
      </c>
      <c r="E1219" t="s">
        <v>1361</v>
      </c>
      <c r="F1219" t="s">
        <v>168</v>
      </c>
      <c r="G1219" s="1" t="s">
        <v>1362</v>
      </c>
      <c r="H1219" t="s">
        <v>287</v>
      </c>
      <c r="I1219" t="s">
        <v>980</v>
      </c>
      <c r="J1219" t="s">
        <v>287</v>
      </c>
      <c r="K1219">
        <v>0.27</v>
      </c>
      <c r="L1219">
        <f t="shared" si="1"/>
        <v>0.26989204318272669</v>
      </c>
      <c r="M1219" t="s">
        <v>26</v>
      </c>
      <c r="N1219" t="s">
        <v>219</v>
      </c>
      <c r="O1219" t="s">
        <v>29</v>
      </c>
      <c r="P1219" t="s">
        <v>29</v>
      </c>
      <c r="Q1219" t="s">
        <v>29</v>
      </c>
      <c r="R1219" t="s">
        <v>29</v>
      </c>
      <c r="S1219" t="s">
        <v>29</v>
      </c>
      <c r="T1219" t="s">
        <v>29</v>
      </c>
      <c r="U1219" t="s">
        <v>29</v>
      </c>
      <c r="V1219" t="s">
        <v>29</v>
      </c>
      <c r="W1219" t="s">
        <v>1298</v>
      </c>
    </row>
    <row r="1220" spans="1:23">
      <c r="A1220">
        <v>1219</v>
      </c>
      <c r="B1220" t="s">
        <v>1294</v>
      </c>
      <c r="C1220" t="s">
        <v>1295</v>
      </c>
      <c r="D1220">
        <v>39</v>
      </c>
      <c r="E1220" t="s">
        <v>1363</v>
      </c>
      <c r="F1220" t="s">
        <v>1364</v>
      </c>
      <c r="G1220" s="1" t="s">
        <v>1365</v>
      </c>
      <c r="H1220" t="s">
        <v>1366</v>
      </c>
      <c r="I1220" t="s">
        <v>1365</v>
      </c>
      <c r="J1220" t="s">
        <v>1366</v>
      </c>
      <c r="K1220">
        <v>0.23</v>
      </c>
      <c r="L1220">
        <f t="shared" si="1"/>
        <v>0.22990803678528574</v>
      </c>
      <c r="M1220" t="s">
        <v>26</v>
      </c>
      <c r="N1220" t="s">
        <v>232</v>
      </c>
      <c r="O1220" t="s">
        <v>29</v>
      </c>
      <c r="P1220" t="s">
        <v>29</v>
      </c>
      <c r="Q1220" t="s">
        <v>29</v>
      </c>
      <c r="R1220" t="s">
        <v>29</v>
      </c>
      <c r="S1220" t="s">
        <v>29</v>
      </c>
      <c r="T1220" t="s">
        <v>29</v>
      </c>
      <c r="U1220" t="s">
        <v>29</v>
      </c>
      <c r="V1220" t="s">
        <v>29</v>
      </c>
      <c r="W1220" t="s">
        <v>1298</v>
      </c>
    </row>
    <row r="1221" spans="1:23">
      <c r="A1221">
        <v>1220</v>
      </c>
      <c r="B1221" t="s">
        <v>1294</v>
      </c>
      <c r="C1221" t="s">
        <v>1295</v>
      </c>
      <c r="D1221">
        <v>39</v>
      </c>
      <c r="E1221" t="s">
        <v>1367</v>
      </c>
      <c r="F1221" t="s">
        <v>1062</v>
      </c>
      <c r="G1221" s="1" t="s">
        <v>1368</v>
      </c>
      <c r="H1221" t="s">
        <v>1369</v>
      </c>
      <c r="I1221" t="s">
        <v>1368</v>
      </c>
      <c r="J1221" t="s">
        <v>1369</v>
      </c>
      <c r="K1221">
        <v>0.19</v>
      </c>
      <c r="L1221">
        <f t="shared" si="1"/>
        <v>0.18992403038784472</v>
      </c>
      <c r="M1221" t="s">
        <v>26</v>
      </c>
      <c r="N1221" t="s">
        <v>74</v>
      </c>
      <c r="O1221" t="s">
        <v>29</v>
      </c>
      <c r="P1221" t="s">
        <v>29</v>
      </c>
      <c r="Q1221" t="s">
        <v>29</v>
      </c>
      <c r="R1221" t="s">
        <v>29</v>
      </c>
      <c r="S1221" t="s">
        <v>29</v>
      </c>
      <c r="T1221" t="s">
        <v>29</v>
      </c>
      <c r="U1221" t="s">
        <v>29</v>
      </c>
      <c r="V1221" t="s">
        <v>29</v>
      </c>
      <c r="W1221" t="s">
        <v>1298</v>
      </c>
    </row>
    <row r="1222" spans="1:23">
      <c r="A1222">
        <v>1221</v>
      </c>
      <c r="B1222" t="s">
        <v>1294</v>
      </c>
      <c r="C1222" t="s">
        <v>1295</v>
      </c>
      <c r="D1222">
        <v>39</v>
      </c>
      <c r="E1222" t="s">
        <v>1370</v>
      </c>
      <c r="F1222" t="s">
        <v>206</v>
      </c>
      <c r="G1222" s="1" t="s">
        <v>1371</v>
      </c>
      <c r="H1222" t="s">
        <v>29</v>
      </c>
      <c r="I1222" t="s">
        <v>6828</v>
      </c>
      <c r="J1222" t="s">
        <v>29</v>
      </c>
      <c r="K1222">
        <v>0.16</v>
      </c>
      <c r="L1222">
        <f t="shared" si="1"/>
        <v>0.15993602558976397</v>
      </c>
      <c r="M1222" t="s">
        <v>26</v>
      </c>
      <c r="N1222" t="s">
        <v>219</v>
      </c>
      <c r="O1222" t="s">
        <v>29</v>
      </c>
      <c r="P1222" t="s">
        <v>29</v>
      </c>
      <c r="Q1222" t="s">
        <v>29</v>
      </c>
      <c r="R1222" t="s">
        <v>29</v>
      </c>
      <c r="S1222" t="s">
        <v>29</v>
      </c>
      <c r="T1222" t="s">
        <v>29</v>
      </c>
      <c r="U1222" t="s">
        <v>29</v>
      </c>
      <c r="V1222" t="s">
        <v>29</v>
      </c>
      <c r="W1222" t="s">
        <v>1298</v>
      </c>
    </row>
    <row r="1223" spans="1:23">
      <c r="A1223">
        <v>1222</v>
      </c>
      <c r="B1223" t="s">
        <v>1294</v>
      </c>
      <c r="C1223" t="s">
        <v>1295</v>
      </c>
      <c r="D1223">
        <v>39</v>
      </c>
      <c r="E1223" t="s">
        <v>1370</v>
      </c>
      <c r="F1223" t="s">
        <v>206</v>
      </c>
      <c r="G1223" s="1" t="s">
        <v>1371</v>
      </c>
      <c r="H1223" t="s">
        <v>29</v>
      </c>
      <c r="I1223" t="s">
        <v>6828</v>
      </c>
      <c r="J1223" t="s">
        <v>29</v>
      </c>
      <c r="K1223">
        <v>0.04</v>
      </c>
      <c r="L1223">
        <f t="shared" si="1"/>
        <v>3.9984006397440992E-2</v>
      </c>
      <c r="M1223" t="s">
        <v>26</v>
      </c>
      <c r="N1223" t="s">
        <v>232</v>
      </c>
      <c r="O1223" t="s">
        <v>29</v>
      </c>
      <c r="P1223" t="s">
        <v>29</v>
      </c>
      <c r="Q1223" t="s">
        <v>29</v>
      </c>
      <c r="R1223" t="s">
        <v>29</v>
      </c>
      <c r="S1223" t="s">
        <v>29</v>
      </c>
      <c r="T1223" t="s">
        <v>29</v>
      </c>
      <c r="U1223" t="s">
        <v>29</v>
      </c>
      <c r="V1223" t="s">
        <v>29</v>
      </c>
      <c r="W1223" t="s">
        <v>1298</v>
      </c>
    </row>
    <row r="1224" spans="1:23">
      <c r="A1224">
        <v>1223</v>
      </c>
      <c r="B1224" t="s">
        <v>1294</v>
      </c>
      <c r="C1224" t="s">
        <v>1295</v>
      </c>
      <c r="D1224">
        <v>39</v>
      </c>
      <c r="E1224" t="s">
        <v>1372</v>
      </c>
      <c r="F1224" t="s">
        <v>255</v>
      </c>
      <c r="G1224" s="1" t="s">
        <v>1373</v>
      </c>
      <c r="H1224" t="s">
        <v>1374</v>
      </c>
      <c r="I1224" t="s">
        <v>1373</v>
      </c>
      <c r="J1224" t="s">
        <v>1374</v>
      </c>
      <c r="K1224">
        <v>0.04</v>
      </c>
      <c r="L1224">
        <f t="shared" si="1"/>
        <v>3.9984006397440992E-2</v>
      </c>
      <c r="M1224" t="s">
        <v>26</v>
      </c>
      <c r="N1224" t="s">
        <v>27</v>
      </c>
      <c r="O1224" t="s">
        <v>29</v>
      </c>
      <c r="P1224" t="s">
        <v>29</v>
      </c>
      <c r="Q1224" t="s">
        <v>29</v>
      </c>
      <c r="R1224" t="s">
        <v>29</v>
      </c>
      <c r="S1224" t="s">
        <v>29</v>
      </c>
      <c r="T1224" t="s">
        <v>29</v>
      </c>
      <c r="U1224" t="s">
        <v>29</v>
      </c>
      <c r="V1224" t="s">
        <v>29</v>
      </c>
      <c r="W1224" t="s">
        <v>1298</v>
      </c>
    </row>
    <row r="1225" spans="1:23">
      <c r="A1225">
        <v>1224</v>
      </c>
      <c r="B1225" t="s">
        <v>1294</v>
      </c>
      <c r="C1225" t="s">
        <v>1295</v>
      </c>
      <c r="D1225">
        <v>39</v>
      </c>
      <c r="E1225" t="s">
        <v>1372</v>
      </c>
      <c r="F1225" t="s">
        <v>255</v>
      </c>
      <c r="G1225" s="1" t="s">
        <v>1373</v>
      </c>
      <c r="H1225" t="s">
        <v>1374</v>
      </c>
      <c r="I1225" t="s">
        <v>1373</v>
      </c>
      <c r="J1225" t="s">
        <v>1374</v>
      </c>
      <c r="K1225">
        <v>0.04</v>
      </c>
      <c r="L1225">
        <f t="shared" si="1"/>
        <v>3.9984006397440992E-2</v>
      </c>
      <c r="M1225" t="s">
        <v>26</v>
      </c>
      <c r="N1225" t="s">
        <v>219</v>
      </c>
      <c r="O1225" t="s">
        <v>29</v>
      </c>
      <c r="P1225" t="s">
        <v>29</v>
      </c>
      <c r="Q1225" t="s">
        <v>29</v>
      </c>
      <c r="R1225" t="s">
        <v>29</v>
      </c>
      <c r="S1225" t="s">
        <v>29</v>
      </c>
      <c r="T1225" t="s">
        <v>29</v>
      </c>
      <c r="U1225" t="s">
        <v>29</v>
      </c>
      <c r="V1225" t="s">
        <v>29</v>
      </c>
      <c r="W1225" t="s">
        <v>1298</v>
      </c>
    </row>
    <row r="1226" spans="1:23">
      <c r="A1226">
        <v>1225</v>
      </c>
      <c r="B1226" t="s">
        <v>1294</v>
      </c>
      <c r="C1226" t="s">
        <v>1295</v>
      </c>
      <c r="D1226">
        <v>39</v>
      </c>
      <c r="E1226" t="s">
        <v>1372</v>
      </c>
      <c r="F1226" t="s">
        <v>255</v>
      </c>
      <c r="G1226" s="1" t="s">
        <v>1373</v>
      </c>
      <c r="H1226" t="s">
        <v>1374</v>
      </c>
      <c r="I1226" t="s">
        <v>1373</v>
      </c>
      <c r="J1226" t="s">
        <v>1374</v>
      </c>
      <c r="K1226">
        <v>0.08</v>
      </c>
      <c r="L1226">
        <f t="shared" si="1"/>
        <v>7.9968012794881985E-2</v>
      </c>
      <c r="M1226" t="s">
        <v>26</v>
      </c>
      <c r="N1226" t="s">
        <v>232</v>
      </c>
      <c r="O1226" t="s">
        <v>29</v>
      </c>
      <c r="P1226" t="s">
        <v>29</v>
      </c>
      <c r="Q1226" t="s">
        <v>29</v>
      </c>
      <c r="R1226" t="s">
        <v>29</v>
      </c>
      <c r="S1226" t="s">
        <v>29</v>
      </c>
      <c r="T1226" t="s">
        <v>29</v>
      </c>
      <c r="U1226" t="s">
        <v>29</v>
      </c>
      <c r="V1226" t="s">
        <v>29</v>
      </c>
      <c r="W1226" t="s">
        <v>1298</v>
      </c>
    </row>
    <row r="1227" spans="1:23">
      <c r="A1227">
        <v>1226</v>
      </c>
      <c r="B1227" t="s">
        <v>1294</v>
      </c>
      <c r="C1227" t="s">
        <v>1295</v>
      </c>
      <c r="D1227">
        <v>39</v>
      </c>
      <c r="E1227" t="s">
        <v>1375</v>
      </c>
      <c r="F1227" t="s">
        <v>598</v>
      </c>
      <c r="G1227" s="1" t="s">
        <v>1376</v>
      </c>
      <c r="H1227" t="s">
        <v>29</v>
      </c>
      <c r="I1227" t="s">
        <v>1376</v>
      </c>
      <c r="J1227" t="s">
        <v>29</v>
      </c>
      <c r="K1227">
        <v>0.08</v>
      </c>
      <c r="L1227">
        <f t="shared" si="1"/>
        <v>7.9968012794881985E-2</v>
      </c>
      <c r="M1227" t="s">
        <v>26</v>
      </c>
      <c r="N1227" t="s">
        <v>219</v>
      </c>
      <c r="O1227" t="s">
        <v>29</v>
      </c>
      <c r="P1227" t="s">
        <v>29</v>
      </c>
      <c r="Q1227" t="s">
        <v>29</v>
      </c>
      <c r="R1227" t="s">
        <v>29</v>
      </c>
      <c r="S1227" t="s">
        <v>29</v>
      </c>
      <c r="T1227" t="s">
        <v>29</v>
      </c>
      <c r="U1227" t="s">
        <v>29</v>
      </c>
      <c r="V1227" t="s">
        <v>29</v>
      </c>
      <c r="W1227" t="s">
        <v>1298</v>
      </c>
    </row>
    <row r="1228" spans="1:23">
      <c r="A1228">
        <v>1227</v>
      </c>
      <c r="B1228" t="s">
        <v>1294</v>
      </c>
      <c r="C1228" t="s">
        <v>1295</v>
      </c>
      <c r="D1228">
        <v>39</v>
      </c>
      <c r="E1228" t="s">
        <v>1375</v>
      </c>
      <c r="F1228" t="s">
        <v>598</v>
      </c>
      <c r="G1228" s="1" t="s">
        <v>1376</v>
      </c>
      <c r="H1228" t="s">
        <v>29</v>
      </c>
      <c r="I1228" t="s">
        <v>1376</v>
      </c>
      <c r="J1228" t="s">
        <v>29</v>
      </c>
      <c r="K1228">
        <v>0.08</v>
      </c>
      <c r="L1228">
        <f t="shared" si="1"/>
        <v>7.9968012794881985E-2</v>
      </c>
      <c r="M1228" t="s">
        <v>26</v>
      </c>
      <c r="N1228" t="s">
        <v>232</v>
      </c>
      <c r="O1228" t="s">
        <v>29</v>
      </c>
      <c r="P1228" t="s">
        <v>29</v>
      </c>
      <c r="Q1228" t="s">
        <v>29</v>
      </c>
      <c r="R1228" t="s">
        <v>29</v>
      </c>
      <c r="S1228" t="s">
        <v>29</v>
      </c>
      <c r="T1228" t="s">
        <v>29</v>
      </c>
      <c r="U1228" t="s">
        <v>29</v>
      </c>
      <c r="V1228" t="s">
        <v>29</v>
      </c>
      <c r="W1228" t="s">
        <v>1298</v>
      </c>
    </row>
    <row r="1229" spans="1:23">
      <c r="A1229">
        <v>1228</v>
      </c>
      <c r="B1229" t="s">
        <v>1294</v>
      </c>
      <c r="C1229" t="s">
        <v>1295</v>
      </c>
      <c r="D1229">
        <v>39</v>
      </c>
      <c r="E1229" t="s">
        <v>1377</v>
      </c>
      <c r="F1229" t="s">
        <v>1378</v>
      </c>
      <c r="G1229" s="1" t="s">
        <v>1379</v>
      </c>
      <c r="H1229" t="s">
        <v>29</v>
      </c>
      <c r="I1229" t="s">
        <v>1379</v>
      </c>
      <c r="J1229" t="s">
        <v>29</v>
      </c>
      <c r="K1229">
        <v>0.16</v>
      </c>
      <c r="L1229">
        <f t="shared" si="1"/>
        <v>0.15993602558976397</v>
      </c>
      <c r="M1229" t="s">
        <v>26</v>
      </c>
      <c r="N1229" t="s">
        <v>219</v>
      </c>
      <c r="O1229" t="s">
        <v>29</v>
      </c>
      <c r="P1229" t="s">
        <v>29</v>
      </c>
      <c r="Q1229" t="s">
        <v>29</v>
      </c>
      <c r="R1229" t="s">
        <v>29</v>
      </c>
      <c r="S1229" t="s">
        <v>29</v>
      </c>
      <c r="T1229" t="s">
        <v>29</v>
      </c>
      <c r="U1229" t="s">
        <v>29</v>
      </c>
      <c r="V1229" t="s">
        <v>29</v>
      </c>
      <c r="W1229" t="s">
        <v>1298</v>
      </c>
    </row>
    <row r="1230" spans="1:23">
      <c r="A1230">
        <v>1229</v>
      </c>
      <c r="B1230" t="s">
        <v>1294</v>
      </c>
      <c r="C1230" t="s">
        <v>1295</v>
      </c>
      <c r="D1230">
        <v>39</v>
      </c>
      <c r="E1230" t="s">
        <v>1380</v>
      </c>
      <c r="F1230" t="s">
        <v>154</v>
      </c>
      <c r="G1230" s="1" t="s">
        <v>976</v>
      </c>
      <c r="H1230" t="s">
        <v>1381</v>
      </c>
      <c r="I1230" t="s">
        <v>976</v>
      </c>
      <c r="J1230" t="s">
        <v>1871</v>
      </c>
      <c r="K1230">
        <v>0.16</v>
      </c>
      <c r="L1230">
        <f t="shared" si="1"/>
        <v>0.15993602558976397</v>
      </c>
      <c r="M1230" t="s">
        <v>26</v>
      </c>
      <c r="N1230" t="s">
        <v>219</v>
      </c>
      <c r="O1230" t="s">
        <v>29</v>
      </c>
      <c r="P1230" t="s">
        <v>29</v>
      </c>
      <c r="Q1230" t="s">
        <v>29</v>
      </c>
      <c r="R1230" t="s">
        <v>29</v>
      </c>
      <c r="S1230" t="s">
        <v>29</v>
      </c>
      <c r="T1230" t="s">
        <v>29</v>
      </c>
      <c r="U1230" t="s">
        <v>29</v>
      </c>
      <c r="V1230" t="s">
        <v>29</v>
      </c>
      <c r="W1230" t="s">
        <v>1298</v>
      </c>
    </row>
    <row r="1231" spans="1:23">
      <c r="A1231">
        <v>1230</v>
      </c>
      <c r="B1231" t="s">
        <v>1294</v>
      </c>
      <c r="C1231" t="s">
        <v>1295</v>
      </c>
      <c r="D1231">
        <v>39</v>
      </c>
      <c r="E1231" t="s">
        <v>1382</v>
      </c>
      <c r="F1231" t="s">
        <v>344</v>
      </c>
      <c r="G1231" s="1" t="s">
        <v>29</v>
      </c>
      <c r="H1231" t="s">
        <v>29</v>
      </c>
      <c r="I1231" t="s">
        <v>29</v>
      </c>
      <c r="J1231" t="s">
        <v>29</v>
      </c>
      <c r="K1231">
        <v>0.12</v>
      </c>
      <c r="L1231">
        <f t="shared" si="1"/>
        <v>0.11995201919232298</v>
      </c>
      <c r="M1231" t="s">
        <v>26</v>
      </c>
      <c r="N1231" t="s">
        <v>219</v>
      </c>
      <c r="O1231" t="s">
        <v>29</v>
      </c>
      <c r="P1231" t="s">
        <v>29</v>
      </c>
      <c r="Q1231" t="s">
        <v>29</v>
      </c>
      <c r="R1231" t="s">
        <v>29</v>
      </c>
      <c r="S1231" t="s">
        <v>29</v>
      </c>
      <c r="T1231" t="s">
        <v>29</v>
      </c>
      <c r="U1231" t="s">
        <v>29</v>
      </c>
      <c r="V1231" t="s">
        <v>29</v>
      </c>
      <c r="W1231" t="s">
        <v>1298</v>
      </c>
    </row>
    <row r="1232" spans="1:23">
      <c r="A1232">
        <v>1231</v>
      </c>
      <c r="B1232" t="s">
        <v>1294</v>
      </c>
      <c r="C1232" t="s">
        <v>1295</v>
      </c>
      <c r="D1232">
        <v>39</v>
      </c>
      <c r="E1232" t="s">
        <v>1383</v>
      </c>
      <c r="F1232" t="s">
        <v>196</v>
      </c>
      <c r="G1232" s="1" t="s">
        <v>326</v>
      </c>
      <c r="H1232" t="s">
        <v>1384</v>
      </c>
      <c r="I1232" t="s">
        <v>326</v>
      </c>
      <c r="J1232" t="s">
        <v>1384</v>
      </c>
      <c r="K1232">
        <v>0.08</v>
      </c>
      <c r="L1232">
        <f t="shared" si="1"/>
        <v>7.9968012794881985E-2</v>
      </c>
      <c r="M1232" t="s">
        <v>26</v>
      </c>
      <c r="N1232" t="s">
        <v>219</v>
      </c>
      <c r="O1232" t="s">
        <v>29</v>
      </c>
      <c r="P1232" t="s">
        <v>29</v>
      </c>
      <c r="Q1232" t="s">
        <v>29</v>
      </c>
      <c r="R1232" t="s">
        <v>29</v>
      </c>
      <c r="S1232" t="s">
        <v>29</v>
      </c>
      <c r="T1232" t="s">
        <v>29</v>
      </c>
      <c r="U1232" t="s">
        <v>29</v>
      </c>
      <c r="V1232" t="s">
        <v>29</v>
      </c>
      <c r="W1232" t="s">
        <v>1298</v>
      </c>
    </row>
    <row r="1233" spans="1:23">
      <c r="A1233">
        <v>1232</v>
      </c>
      <c r="B1233" t="s">
        <v>1294</v>
      </c>
      <c r="C1233" t="s">
        <v>1295</v>
      </c>
      <c r="D1233">
        <v>39</v>
      </c>
      <c r="E1233" t="s">
        <v>610</v>
      </c>
      <c r="F1233" t="s">
        <v>611</v>
      </c>
      <c r="G1233" s="1" t="s">
        <v>612</v>
      </c>
      <c r="H1233" t="s">
        <v>29</v>
      </c>
      <c r="I1233" t="s">
        <v>612</v>
      </c>
      <c r="J1233" t="s">
        <v>29</v>
      </c>
      <c r="K1233">
        <v>0.08</v>
      </c>
      <c r="L1233">
        <f t="shared" si="1"/>
        <v>7.9968012794881985E-2</v>
      </c>
      <c r="M1233" t="s">
        <v>26</v>
      </c>
      <c r="N1233" t="s">
        <v>219</v>
      </c>
      <c r="O1233" t="s">
        <v>29</v>
      </c>
      <c r="P1233" t="s">
        <v>29</v>
      </c>
      <c r="Q1233" t="s">
        <v>29</v>
      </c>
      <c r="R1233" t="s">
        <v>29</v>
      </c>
      <c r="S1233" t="s">
        <v>29</v>
      </c>
      <c r="T1233" t="s">
        <v>29</v>
      </c>
      <c r="U1233" t="s">
        <v>29</v>
      </c>
      <c r="V1233" t="s">
        <v>29</v>
      </c>
      <c r="W1233" t="s">
        <v>1298</v>
      </c>
    </row>
    <row r="1234" spans="1:23">
      <c r="A1234">
        <v>1233</v>
      </c>
      <c r="B1234" t="s">
        <v>1294</v>
      </c>
      <c r="C1234" t="s">
        <v>1295</v>
      </c>
      <c r="D1234">
        <v>39</v>
      </c>
      <c r="E1234" t="s">
        <v>1385</v>
      </c>
      <c r="F1234" t="s">
        <v>154</v>
      </c>
      <c r="G1234" s="1" t="s">
        <v>368</v>
      </c>
      <c r="H1234" t="s">
        <v>1386</v>
      </c>
      <c r="I1234" t="s">
        <v>368</v>
      </c>
      <c r="J1234" t="s">
        <v>3393</v>
      </c>
      <c r="K1234">
        <v>0.08</v>
      </c>
      <c r="L1234">
        <f t="shared" si="1"/>
        <v>7.9968012794881985E-2</v>
      </c>
      <c r="M1234" t="s">
        <v>26</v>
      </c>
      <c r="N1234" t="s">
        <v>219</v>
      </c>
      <c r="O1234" t="s">
        <v>29</v>
      </c>
      <c r="P1234" t="s">
        <v>29</v>
      </c>
      <c r="Q1234" t="s">
        <v>29</v>
      </c>
      <c r="R1234" t="s">
        <v>29</v>
      </c>
      <c r="S1234" t="s">
        <v>29</v>
      </c>
      <c r="T1234" t="s">
        <v>29</v>
      </c>
      <c r="U1234" t="s">
        <v>29</v>
      </c>
      <c r="V1234" t="s">
        <v>29</v>
      </c>
      <c r="W1234" t="s">
        <v>1298</v>
      </c>
    </row>
    <row r="1235" spans="1:23">
      <c r="A1235">
        <v>1234</v>
      </c>
      <c r="B1235" t="s">
        <v>1294</v>
      </c>
      <c r="C1235" t="s">
        <v>1295</v>
      </c>
      <c r="D1235">
        <v>39</v>
      </c>
      <c r="E1235" t="s">
        <v>1387</v>
      </c>
      <c r="F1235" t="s">
        <v>558</v>
      </c>
      <c r="G1235" s="1" t="s">
        <v>1089</v>
      </c>
      <c r="H1235" t="s">
        <v>1388</v>
      </c>
      <c r="I1235" t="s">
        <v>1089</v>
      </c>
      <c r="J1235" t="s">
        <v>8604</v>
      </c>
      <c r="K1235">
        <v>0.08</v>
      </c>
      <c r="L1235">
        <f t="shared" si="1"/>
        <v>7.9968012794881985E-2</v>
      </c>
      <c r="M1235" t="s">
        <v>26</v>
      </c>
      <c r="N1235" t="s">
        <v>219</v>
      </c>
      <c r="O1235" t="s">
        <v>29</v>
      </c>
      <c r="P1235" t="s">
        <v>29</v>
      </c>
      <c r="Q1235" t="s">
        <v>29</v>
      </c>
      <c r="R1235" t="s">
        <v>29</v>
      </c>
      <c r="S1235" t="s">
        <v>29</v>
      </c>
      <c r="T1235" t="s">
        <v>29</v>
      </c>
      <c r="U1235" t="s">
        <v>29</v>
      </c>
      <c r="V1235" t="s">
        <v>29</v>
      </c>
      <c r="W1235" t="s">
        <v>1298</v>
      </c>
    </row>
    <row r="1236" spans="1:23">
      <c r="A1236">
        <v>1235</v>
      </c>
      <c r="B1236" t="s">
        <v>1294</v>
      </c>
      <c r="C1236" t="s">
        <v>1295</v>
      </c>
      <c r="D1236">
        <v>39</v>
      </c>
      <c r="E1236" t="s">
        <v>1389</v>
      </c>
      <c r="F1236" t="s">
        <v>1062</v>
      </c>
      <c r="G1236" s="1" t="s">
        <v>1390</v>
      </c>
      <c r="H1236" t="s">
        <v>1391</v>
      </c>
      <c r="I1236" t="s">
        <v>1390</v>
      </c>
      <c r="J1236" t="s">
        <v>1391</v>
      </c>
      <c r="K1236">
        <v>0.08</v>
      </c>
      <c r="L1236">
        <f t="shared" si="1"/>
        <v>7.9968012794881985E-2</v>
      </c>
      <c r="M1236" t="s">
        <v>26</v>
      </c>
      <c r="N1236" t="s">
        <v>219</v>
      </c>
      <c r="O1236" t="s">
        <v>29</v>
      </c>
      <c r="P1236" t="s">
        <v>29</v>
      </c>
      <c r="Q1236" t="s">
        <v>29</v>
      </c>
      <c r="R1236" t="s">
        <v>29</v>
      </c>
      <c r="S1236" t="s">
        <v>29</v>
      </c>
      <c r="T1236" t="s">
        <v>29</v>
      </c>
      <c r="U1236" t="s">
        <v>29</v>
      </c>
      <c r="V1236" t="s">
        <v>29</v>
      </c>
      <c r="W1236" t="s">
        <v>1298</v>
      </c>
    </row>
    <row r="1237" spans="1:23">
      <c r="A1237">
        <v>1236</v>
      </c>
      <c r="B1237" t="s">
        <v>1294</v>
      </c>
      <c r="C1237" t="s">
        <v>1295</v>
      </c>
      <c r="D1237">
        <v>39</v>
      </c>
      <c r="E1237" t="s">
        <v>1392</v>
      </c>
      <c r="F1237" t="s">
        <v>154</v>
      </c>
      <c r="G1237" s="1" t="s">
        <v>1393</v>
      </c>
      <c r="H1237" t="s">
        <v>1394</v>
      </c>
      <c r="I1237" t="s">
        <v>1393</v>
      </c>
      <c r="J1237" t="s">
        <v>8816</v>
      </c>
      <c r="K1237">
        <v>0.08</v>
      </c>
      <c r="L1237">
        <f t="shared" si="1"/>
        <v>7.9968012794881985E-2</v>
      </c>
      <c r="M1237" t="s">
        <v>26</v>
      </c>
      <c r="N1237" t="s">
        <v>219</v>
      </c>
      <c r="O1237" t="s">
        <v>29</v>
      </c>
      <c r="P1237" t="s">
        <v>29</v>
      </c>
      <c r="Q1237" t="s">
        <v>29</v>
      </c>
      <c r="R1237" t="s">
        <v>29</v>
      </c>
      <c r="S1237" t="s">
        <v>29</v>
      </c>
      <c r="T1237" t="s">
        <v>29</v>
      </c>
      <c r="U1237" t="s">
        <v>29</v>
      </c>
      <c r="V1237" t="s">
        <v>29</v>
      </c>
      <c r="W1237" t="s">
        <v>1298</v>
      </c>
    </row>
    <row r="1238" spans="1:23">
      <c r="A1238">
        <v>1237</v>
      </c>
      <c r="B1238" t="s">
        <v>1294</v>
      </c>
      <c r="C1238" t="s">
        <v>1295</v>
      </c>
      <c r="D1238">
        <v>39</v>
      </c>
      <c r="E1238" t="s">
        <v>1395</v>
      </c>
      <c r="F1238" t="s">
        <v>1396</v>
      </c>
      <c r="G1238" s="1" t="s">
        <v>1397</v>
      </c>
      <c r="H1238" t="s">
        <v>1398</v>
      </c>
      <c r="I1238" t="s">
        <v>1397</v>
      </c>
      <c r="J1238" t="s">
        <v>1398</v>
      </c>
      <c r="K1238">
        <v>0.08</v>
      </c>
      <c r="L1238">
        <f t="shared" si="1"/>
        <v>7.9968012794881985E-2</v>
      </c>
      <c r="M1238" t="s">
        <v>26</v>
      </c>
      <c r="N1238" t="s">
        <v>74</v>
      </c>
      <c r="O1238" t="s">
        <v>29</v>
      </c>
      <c r="P1238" t="s">
        <v>29</v>
      </c>
      <c r="Q1238" t="s">
        <v>29</v>
      </c>
      <c r="R1238" t="s">
        <v>29</v>
      </c>
      <c r="S1238" t="s">
        <v>29</v>
      </c>
      <c r="T1238" t="s">
        <v>29</v>
      </c>
      <c r="U1238" t="s">
        <v>29</v>
      </c>
      <c r="V1238" t="s">
        <v>29</v>
      </c>
      <c r="W1238" t="s">
        <v>1298</v>
      </c>
    </row>
    <row r="1239" spans="1:23">
      <c r="A1239">
        <v>1238</v>
      </c>
      <c r="B1239" t="s">
        <v>1294</v>
      </c>
      <c r="C1239" t="s">
        <v>1295</v>
      </c>
      <c r="D1239">
        <v>39</v>
      </c>
      <c r="E1239" t="s">
        <v>8927</v>
      </c>
      <c r="F1239" t="s">
        <v>154</v>
      </c>
      <c r="G1239" s="1" t="s">
        <v>8928</v>
      </c>
      <c r="H1239" t="s">
        <v>1005</v>
      </c>
      <c r="I1239" s="1" t="s">
        <v>8928</v>
      </c>
      <c r="J1239" t="s">
        <v>1005</v>
      </c>
      <c r="K1239">
        <v>0.08</v>
      </c>
      <c r="L1239">
        <f t="shared" si="1"/>
        <v>7.9968012794881985E-2</v>
      </c>
      <c r="M1239" t="s">
        <v>26</v>
      </c>
      <c r="N1239" t="s">
        <v>219</v>
      </c>
      <c r="O1239" t="s">
        <v>29</v>
      </c>
      <c r="P1239" t="s">
        <v>29</v>
      </c>
      <c r="Q1239" t="s">
        <v>29</v>
      </c>
      <c r="R1239" t="s">
        <v>29</v>
      </c>
      <c r="S1239" t="s">
        <v>29</v>
      </c>
      <c r="T1239" t="s">
        <v>29</v>
      </c>
      <c r="U1239" t="s">
        <v>29</v>
      </c>
      <c r="V1239" t="s">
        <v>29</v>
      </c>
      <c r="W1239" t="s">
        <v>1298</v>
      </c>
    </row>
    <row r="1240" spans="1:23">
      <c r="A1240">
        <v>1239</v>
      </c>
      <c r="B1240" t="s">
        <v>1294</v>
      </c>
      <c r="C1240" t="s">
        <v>1295</v>
      </c>
      <c r="D1240">
        <v>39</v>
      </c>
      <c r="E1240" t="s">
        <v>1399</v>
      </c>
      <c r="F1240" t="s">
        <v>41</v>
      </c>
      <c r="G1240" s="1" t="s">
        <v>408</v>
      </c>
      <c r="H1240" t="s">
        <v>29</v>
      </c>
      <c r="I1240" t="s">
        <v>408</v>
      </c>
      <c r="J1240" t="s">
        <v>29</v>
      </c>
      <c r="K1240">
        <v>0.08</v>
      </c>
      <c r="L1240">
        <f t="shared" si="1"/>
        <v>7.9968012794881985E-2</v>
      </c>
      <c r="M1240" t="s">
        <v>26</v>
      </c>
      <c r="N1240" t="s">
        <v>219</v>
      </c>
      <c r="O1240" t="s">
        <v>29</v>
      </c>
      <c r="P1240" t="s">
        <v>29</v>
      </c>
      <c r="Q1240" t="s">
        <v>29</v>
      </c>
      <c r="R1240" t="s">
        <v>29</v>
      </c>
      <c r="S1240" t="s">
        <v>29</v>
      </c>
      <c r="T1240" t="s">
        <v>29</v>
      </c>
      <c r="U1240" t="s">
        <v>29</v>
      </c>
      <c r="V1240" t="s">
        <v>29</v>
      </c>
      <c r="W1240" t="s">
        <v>1298</v>
      </c>
    </row>
    <row r="1241" spans="1:23">
      <c r="A1241">
        <v>1240</v>
      </c>
      <c r="B1241" t="s">
        <v>1294</v>
      </c>
      <c r="C1241" t="s">
        <v>1295</v>
      </c>
      <c r="D1241">
        <v>39</v>
      </c>
      <c r="E1241" t="s">
        <v>1400</v>
      </c>
      <c r="F1241" t="s">
        <v>611</v>
      </c>
      <c r="G1241" s="1" t="s">
        <v>612</v>
      </c>
      <c r="H1241" t="s">
        <v>1401</v>
      </c>
      <c r="I1241" t="s">
        <v>612</v>
      </c>
      <c r="J1241" t="s">
        <v>1401</v>
      </c>
      <c r="K1241">
        <v>0.04</v>
      </c>
      <c r="L1241">
        <f t="shared" si="1"/>
        <v>3.9984006397440992E-2</v>
      </c>
      <c r="M1241" t="s">
        <v>26</v>
      </c>
      <c r="N1241" t="s">
        <v>232</v>
      </c>
      <c r="O1241" t="s">
        <v>29</v>
      </c>
      <c r="P1241" t="s">
        <v>29</v>
      </c>
      <c r="Q1241" t="s">
        <v>29</v>
      </c>
      <c r="R1241" t="s">
        <v>29</v>
      </c>
      <c r="S1241" t="s">
        <v>29</v>
      </c>
      <c r="T1241" t="s">
        <v>29</v>
      </c>
      <c r="U1241" t="s">
        <v>29</v>
      </c>
      <c r="V1241" t="s">
        <v>29</v>
      </c>
      <c r="W1241" t="s">
        <v>1298</v>
      </c>
    </row>
    <row r="1242" spans="1:23">
      <c r="A1242">
        <v>1241</v>
      </c>
      <c r="B1242" t="s">
        <v>1294</v>
      </c>
      <c r="C1242" t="s">
        <v>1295</v>
      </c>
      <c r="D1242">
        <v>39</v>
      </c>
      <c r="E1242" t="s">
        <v>1402</v>
      </c>
      <c r="F1242" t="s">
        <v>251</v>
      </c>
      <c r="G1242" s="1" t="s">
        <v>1403</v>
      </c>
      <c r="H1242" t="s">
        <v>1404</v>
      </c>
      <c r="I1242" t="s">
        <v>1403</v>
      </c>
      <c r="J1242" t="s">
        <v>1741</v>
      </c>
      <c r="K1242">
        <v>0.04</v>
      </c>
      <c r="L1242">
        <f t="shared" si="1"/>
        <v>3.9984006397440992E-2</v>
      </c>
      <c r="M1242" t="s">
        <v>26</v>
      </c>
      <c r="N1242" t="s">
        <v>219</v>
      </c>
      <c r="O1242" t="s">
        <v>29</v>
      </c>
      <c r="P1242" t="s">
        <v>29</v>
      </c>
      <c r="Q1242" t="s">
        <v>29</v>
      </c>
      <c r="R1242" t="s">
        <v>29</v>
      </c>
      <c r="S1242" t="s">
        <v>29</v>
      </c>
      <c r="T1242" t="s">
        <v>29</v>
      </c>
      <c r="U1242" t="s">
        <v>29</v>
      </c>
      <c r="V1242" t="s">
        <v>29</v>
      </c>
      <c r="W1242" t="s">
        <v>1298</v>
      </c>
    </row>
    <row r="1243" spans="1:23">
      <c r="A1243">
        <v>1242</v>
      </c>
      <c r="B1243" t="s">
        <v>1294</v>
      </c>
      <c r="C1243" t="s">
        <v>1295</v>
      </c>
      <c r="D1243">
        <v>39</v>
      </c>
      <c r="E1243" t="s">
        <v>1405</v>
      </c>
      <c r="F1243" t="s">
        <v>164</v>
      </c>
      <c r="G1243" s="1" t="s">
        <v>1406</v>
      </c>
      <c r="H1243" t="s">
        <v>1318</v>
      </c>
      <c r="I1243" t="s">
        <v>1406</v>
      </c>
      <c r="J1243" t="s">
        <v>1318</v>
      </c>
      <c r="K1243">
        <v>0.04</v>
      </c>
      <c r="L1243">
        <f t="shared" si="1"/>
        <v>3.9984006397440992E-2</v>
      </c>
      <c r="M1243" t="s">
        <v>26</v>
      </c>
      <c r="N1243" t="s">
        <v>232</v>
      </c>
      <c r="O1243" t="s">
        <v>29</v>
      </c>
      <c r="P1243" t="s">
        <v>29</v>
      </c>
      <c r="Q1243" t="s">
        <v>29</v>
      </c>
      <c r="R1243" t="s">
        <v>29</v>
      </c>
      <c r="S1243" t="s">
        <v>29</v>
      </c>
      <c r="T1243" t="s">
        <v>29</v>
      </c>
      <c r="U1243" t="s">
        <v>29</v>
      </c>
      <c r="V1243" t="s">
        <v>29</v>
      </c>
      <c r="W1243" t="s">
        <v>1298</v>
      </c>
    </row>
    <row r="1244" spans="1:23">
      <c r="A1244">
        <v>1243</v>
      </c>
      <c r="B1244" t="s">
        <v>1294</v>
      </c>
      <c r="C1244" t="s">
        <v>1295</v>
      </c>
      <c r="D1244">
        <v>39</v>
      </c>
      <c r="E1244" t="s">
        <v>1407</v>
      </c>
      <c r="F1244" t="s">
        <v>176</v>
      </c>
      <c r="G1244" s="1" t="s">
        <v>1327</v>
      </c>
      <c r="H1244" t="s">
        <v>1408</v>
      </c>
      <c r="I1244" t="s">
        <v>1327</v>
      </c>
      <c r="J1244" t="s">
        <v>8605</v>
      </c>
      <c r="K1244">
        <v>0.04</v>
      </c>
      <c r="L1244">
        <f t="shared" si="1"/>
        <v>3.9984006397440992E-2</v>
      </c>
      <c r="M1244" t="s">
        <v>26</v>
      </c>
      <c r="N1244" t="s">
        <v>219</v>
      </c>
      <c r="O1244" t="s">
        <v>29</v>
      </c>
      <c r="P1244" t="s">
        <v>29</v>
      </c>
      <c r="Q1244" t="s">
        <v>29</v>
      </c>
      <c r="R1244" t="s">
        <v>29</v>
      </c>
      <c r="S1244" t="s">
        <v>29</v>
      </c>
      <c r="T1244" t="s">
        <v>29</v>
      </c>
      <c r="U1244" t="s">
        <v>29</v>
      </c>
      <c r="V1244" t="s">
        <v>29</v>
      </c>
      <c r="W1244" t="s">
        <v>1298</v>
      </c>
    </row>
    <row r="1245" spans="1:23">
      <c r="A1245">
        <v>1244</v>
      </c>
      <c r="B1245" t="s">
        <v>1294</v>
      </c>
      <c r="C1245" t="s">
        <v>1295</v>
      </c>
      <c r="D1245">
        <v>39</v>
      </c>
      <c r="E1245" t="s">
        <v>1409</v>
      </c>
      <c r="F1245" t="s">
        <v>598</v>
      </c>
      <c r="G1245" s="1" t="s">
        <v>1376</v>
      </c>
      <c r="H1245" t="s">
        <v>1410</v>
      </c>
      <c r="I1245" t="s">
        <v>1376</v>
      </c>
      <c r="J1245" t="s">
        <v>1410</v>
      </c>
      <c r="K1245">
        <v>0.04</v>
      </c>
      <c r="L1245">
        <f t="shared" si="1"/>
        <v>3.9984006397440992E-2</v>
      </c>
      <c r="M1245" t="s">
        <v>26</v>
      </c>
      <c r="N1245" t="s">
        <v>219</v>
      </c>
      <c r="O1245" t="s">
        <v>29</v>
      </c>
      <c r="P1245" t="s">
        <v>29</v>
      </c>
      <c r="Q1245" t="s">
        <v>29</v>
      </c>
      <c r="R1245" t="s">
        <v>29</v>
      </c>
      <c r="S1245" t="s">
        <v>29</v>
      </c>
      <c r="T1245" t="s">
        <v>29</v>
      </c>
      <c r="U1245" t="s">
        <v>29</v>
      </c>
      <c r="V1245" t="s">
        <v>29</v>
      </c>
      <c r="W1245" t="s">
        <v>1298</v>
      </c>
    </row>
    <row r="1246" spans="1:23">
      <c r="A1246">
        <v>1245</v>
      </c>
      <c r="B1246" t="s">
        <v>1294</v>
      </c>
      <c r="C1246" t="s">
        <v>1295</v>
      </c>
      <c r="D1246">
        <v>39</v>
      </c>
      <c r="E1246" t="s">
        <v>1411</v>
      </c>
      <c r="F1246" t="s">
        <v>206</v>
      </c>
      <c r="G1246" s="1" t="s">
        <v>1412</v>
      </c>
      <c r="H1246" t="s">
        <v>1413</v>
      </c>
      <c r="I1246" t="s">
        <v>1412</v>
      </c>
      <c r="J1246" t="s">
        <v>29</v>
      </c>
      <c r="K1246">
        <v>0.04</v>
      </c>
      <c r="L1246">
        <f t="shared" si="1"/>
        <v>3.9984006397440992E-2</v>
      </c>
      <c r="M1246" t="s">
        <v>26</v>
      </c>
      <c r="N1246" t="s">
        <v>232</v>
      </c>
      <c r="O1246" t="s">
        <v>29</v>
      </c>
      <c r="P1246" t="s">
        <v>29</v>
      </c>
      <c r="Q1246" t="s">
        <v>29</v>
      </c>
      <c r="R1246" t="s">
        <v>29</v>
      </c>
      <c r="S1246" t="s">
        <v>29</v>
      </c>
      <c r="T1246" t="s">
        <v>29</v>
      </c>
      <c r="U1246" t="s">
        <v>29</v>
      </c>
      <c r="V1246" t="s">
        <v>29</v>
      </c>
      <c r="W1246" t="s">
        <v>1298</v>
      </c>
    </row>
    <row r="1247" spans="1:23">
      <c r="A1247">
        <v>1246</v>
      </c>
      <c r="B1247" t="s">
        <v>1294</v>
      </c>
      <c r="C1247" t="s">
        <v>1295</v>
      </c>
      <c r="D1247">
        <v>39</v>
      </c>
      <c r="E1247" t="s">
        <v>1414</v>
      </c>
      <c r="F1247" t="s">
        <v>258</v>
      </c>
      <c r="G1247" s="1" t="s">
        <v>1415</v>
      </c>
      <c r="H1247" t="s">
        <v>1416</v>
      </c>
      <c r="I1247" t="s">
        <v>1415</v>
      </c>
      <c r="J1247" t="s">
        <v>8846</v>
      </c>
      <c r="K1247">
        <v>0.04</v>
      </c>
      <c r="L1247">
        <f t="shared" si="1"/>
        <v>3.9984006397440992E-2</v>
      </c>
      <c r="M1247" t="s">
        <v>26</v>
      </c>
      <c r="N1247" t="s">
        <v>219</v>
      </c>
      <c r="O1247" t="s">
        <v>29</v>
      </c>
      <c r="P1247" t="s">
        <v>29</v>
      </c>
      <c r="Q1247" t="s">
        <v>29</v>
      </c>
      <c r="R1247" t="s">
        <v>29</v>
      </c>
      <c r="S1247" t="s">
        <v>29</v>
      </c>
      <c r="T1247" t="s">
        <v>29</v>
      </c>
      <c r="U1247" t="s">
        <v>29</v>
      </c>
      <c r="V1247" t="s">
        <v>29</v>
      </c>
      <c r="W1247" t="s">
        <v>1298</v>
      </c>
    </row>
    <row r="1248" spans="1:23">
      <c r="A1248">
        <v>1247</v>
      </c>
      <c r="B1248" t="s">
        <v>1294</v>
      </c>
      <c r="C1248" t="s">
        <v>1295</v>
      </c>
      <c r="D1248">
        <v>39</v>
      </c>
      <c r="E1248" t="s">
        <v>1417</v>
      </c>
      <c r="F1248" t="s">
        <v>558</v>
      </c>
      <c r="G1248" s="1" t="s">
        <v>1418</v>
      </c>
      <c r="H1248" t="s">
        <v>1419</v>
      </c>
      <c r="I1248" t="s">
        <v>1418</v>
      </c>
      <c r="J1248" t="s">
        <v>5698</v>
      </c>
      <c r="K1248">
        <v>0.04</v>
      </c>
      <c r="L1248">
        <f t="shared" si="1"/>
        <v>3.9984006397440992E-2</v>
      </c>
      <c r="M1248" t="s">
        <v>26</v>
      </c>
      <c r="N1248" t="s">
        <v>219</v>
      </c>
      <c r="O1248" t="s">
        <v>29</v>
      </c>
      <c r="P1248" t="s">
        <v>29</v>
      </c>
      <c r="Q1248" t="s">
        <v>29</v>
      </c>
      <c r="R1248" t="s">
        <v>29</v>
      </c>
      <c r="S1248" t="s">
        <v>29</v>
      </c>
      <c r="T1248" t="s">
        <v>29</v>
      </c>
      <c r="U1248" t="s">
        <v>29</v>
      </c>
      <c r="V1248" t="s">
        <v>29</v>
      </c>
      <c r="W1248" t="s">
        <v>1298</v>
      </c>
    </row>
    <row r="1249" spans="1:23">
      <c r="A1249">
        <v>1248</v>
      </c>
      <c r="B1249" t="s">
        <v>1294</v>
      </c>
      <c r="C1249" t="s">
        <v>1295</v>
      </c>
      <c r="D1249">
        <v>39</v>
      </c>
      <c r="E1249" t="s">
        <v>1420</v>
      </c>
      <c r="F1249" t="s">
        <v>93</v>
      </c>
      <c r="G1249" s="1" t="s">
        <v>29</v>
      </c>
      <c r="H1249" t="s">
        <v>29</v>
      </c>
      <c r="I1249" t="s">
        <v>29</v>
      </c>
      <c r="J1249" t="s">
        <v>29</v>
      </c>
      <c r="K1249">
        <v>1.17</v>
      </c>
      <c r="L1249">
        <f t="shared" si="1"/>
        <v>1.1695321871251489</v>
      </c>
      <c r="M1249" t="s">
        <v>26</v>
      </c>
      <c r="N1249" t="s">
        <v>27</v>
      </c>
      <c r="O1249" t="s">
        <v>29</v>
      </c>
      <c r="P1249" t="s">
        <v>29</v>
      </c>
      <c r="Q1249" t="s">
        <v>29</v>
      </c>
      <c r="R1249" t="s">
        <v>29</v>
      </c>
      <c r="S1249" t="s">
        <v>29</v>
      </c>
      <c r="T1249" t="s">
        <v>29</v>
      </c>
      <c r="U1249" t="s">
        <v>29</v>
      </c>
      <c r="V1249" t="s">
        <v>29</v>
      </c>
      <c r="W1249" t="s">
        <v>1298</v>
      </c>
    </row>
    <row r="1250" spans="1:23">
      <c r="A1250">
        <v>1249</v>
      </c>
      <c r="B1250" t="s">
        <v>1294</v>
      </c>
      <c r="C1250" t="s">
        <v>1295</v>
      </c>
      <c r="D1250">
        <v>39</v>
      </c>
      <c r="E1250" t="s">
        <v>1420</v>
      </c>
      <c r="F1250" t="s">
        <v>93</v>
      </c>
      <c r="G1250" s="1" t="s">
        <v>29</v>
      </c>
      <c r="H1250" t="s">
        <v>29</v>
      </c>
      <c r="I1250" t="s">
        <v>29</v>
      </c>
      <c r="J1250" t="s">
        <v>29</v>
      </c>
      <c r="K1250">
        <v>13.2</v>
      </c>
      <c r="L1250">
        <f t="shared" si="1"/>
        <v>13.194722111155526</v>
      </c>
      <c r="M1250" t="s">
        <v>26</v>
      </c>
      <c r="N1250" t="s">
        <v>219</v>
      </c>
      <c r="O1250" t="s">
        <v>29</v>
      </c>
      <c r="P1250" t="s">
        <v>29</v>
      </c>
      <c r="Q1250" t="s">
        <v>29</v>
      </c>
      <c r="R1250" t="s">
        <v>29</v>
      </c>
      <c r="S1250" t="s">
        <v>29</v>
      </c>
      <c r="T1250" t="s">
        <v>29</v>
      </c>
      <c r="U1250" t="s">
        <v>29</v>
      </c>
      <c r="V1250" t="s">
        <v>29</v>
      </c>
      <c r="W1250" t="s">
        <v>1298</v>
      </c>
    </row>
    <row r="1251" spans="1:23">
      <c r="A1251">
        <v>1250</v>
      </c>
      <c r="B1251" t="s">
        <v>1294</v>
      </c>
      <c r="C1251" t="s">
        <v>1295</v>
      </c>
      <c r="D1251">
        <v>39</v>
      </c>
      <c r="E1251" t="s">
        <v>1420</v>
      </c>
      <c r="F1251" t="s">
        <v>93</v>
      </c>
      <c r="G1251" s="1" t="s">
        <v>29</v>
      </c>
      <c r="H1251" t="s">
        <v>29</v>
      </c>
      <c r="I1251" t="s">
        <v>29</v>
      </c>
      <c r="J1251" t="s">
        <v>29</v>
      </c>
      <c r="K1251">
        <v>0.54</v>
      </c>
      <c r="L1251">
        <f t="shared" si="1"/>
        <v>0.53978408636545339</v>
      </c>
      <c r="M1251" t="s">
        <v>26</v>
      </c>
      <c r="N1251" t="s">
        <v>232</v>
      </c>
      <c r="O1251" t="s">
        <v>29</v>
      </c>
      <c r="P1251" t="s">
        <v>29</v>
      </c>
      <c r="Q1251" t="s">
        <v>29</v>
      </c>
      <c r="R1251" t="s">
        <v>29</v>
      </c>
      <c r="S1251" t="s">
        <v>29</v>
      </c>
      <c r="T1251" t="s">
        <v>29</v>
      </c>
      <c r="U1251" t="s">
        <v>29</v>
      </c>
      <c r="V1251" t="s">
        <v>29</v>
      </c>
      <c r="W1251" t="s">
        <v>1298</v>
      </c>
    </row>
    <row r="1252" spans="1:23">
      <c r="A1252">
        <v>1251</v>
      </c>
      <c r="B1252" t="s">
        <v>1294</v>
      </c>
      <c r="C1252" t="s">
        <v>1295</v>
      </c>
      <c r="D1252">
        <v>39</v>
      </c>
      <c r="E1252" t="s">
        <v>1420</v>
      </c>
      <c r="F1252" t="s">
        <v>93</v>
      </c>
      <c r="G1252" s="1" t="s">
        <v>29</v>
      </c>
      <c r="H1252" t="s">
        <v>29</v>
      </c>
      <c r="I1252" t="s">
        <v>29</v>
      </c>
      <c r="J1252" t="s">
        <v>29</v>
      </c>
      <c r="K1252">
        <v>0.19</v>
      </c>
      <c r="L1252">
        <f t="shared" si="1"/>
        <v>0.18992403038784472</v>
      </c>
      <c r="M1252" t="s">
        <v>26</v>
      </c>
      <c r="N1252" t="s">
        <v>74</v>
      </c>
      <c r="O1252" t="s">
        <v>29</v>
      </c>
      <c r="P1252" t="s">
        <v>29</v>
      </c>
      <c r="Q1252" t="s">
        <v>29</v>
      </c>
      <c r="R1252" t="s">
        <v>29</v>
      </c>
      <c r="S1252" t="s">
        <v>29</v>
      </c>
      <c r="T1252" t="s">
        <v>29</v>
      </c>
      <c r="U1252" t="s">
        <v>29</v>
      </c>
      <c r="V1252" t="s">
        <v>29</v>
      </c>
      <c r="W1252" t="s">
        <v>1298</v>
      </c>
    </row>
    <row r="1253" spans="1:23">
      <c r="A1253">
        <v>1252</v>
      </c>
      <c r="B1253" t="s">
        <v>1421</v>
      </c>
      <c r="C1253" t="s">
        <v>1422</v>
      </c>
      <c r="D1253">
        <v>40</v>
      </c>
      <c r="E1253" t="s">
        <v>1423</v>
      </c>
      <c r="F1253" t="s">
        <v>185</v>
      </c>
      <c r="G1253" s="1" t="s">
        <v>1424</v>
      </c>
      <c r="H1253" t="s">
        <v>1425</v>
      </c>
      <c r="I1253" t="s">
        <v>1424</v>
      </c>
      <c r="J1253" t="s">
        <v>1425</v>
      </c>
      <c r="K1253">
        <v>4.7</v>
      </c>
      <c r="L1253">
        <v>4.7</v>
      </c>
      <c r="M1253" t="s">
        <v>26</v>
      </c>
      <c r="N1253" t="s">
        <v>323</v>
      </c>
      <c r="O1253" t="s">
        <v>29</v>
      </c>
      <c r="P1253" t="s">
        <v>29</v>
      </c>
      <c r="Q1253" t="s">
        <v>29</v>
      </c>
      <c r="R1253" t="s">
        <v>29</v>
      </c>
      <c r="S1253" t="s">
        <v>29</v>
      </c>
      <c r="T1253" t="s">
        <v>29</v>
      </c>
      <c r="U1253" t="s">
        <v>29</v>
      </c>
      <c r="V1253" t="s">
        <v>29</v>
      </c>
      <c r="W1253" t="s">
        <v>1426</v>
      </c>
    </row>
    <row r="1254" spans="1:23">
      <c r="A1254">
        <v>1253</v>
      </c>
      <c r="B1254" t="s">
        <v>1421</v>
      </c>
      <c r="C1254" t="s">
        <v>1422</v>
      </c>
      <c r="D1254">
        <v>40</v>
      </c>
      <c r="E1254" t="s">
        <v>9186</v>
      </c>
      <c r="F1254" t="s">
        <v>185</v>
      </c>
      <c r="G1254" s="1" t="s">
        <v>1424</v>
      </c>
      <c r="H1254" t="s">
        <v>29</v>
      </c>
      <c r="I1254" t="s">
        <v>1424</v>
      </c>
      <c r="J1254" t="s">
        <v>29</v>
      </c>
      <c r="K1254">
        <v>0.6</v>
      </c>
      <c r="L1254">
        <v>0.6</v>
      </c>
      <c r="M1254" t="s">
        <v>26</v>
      </c>
      <c r="N1254" t="s">
        <v>323</v>
      </c>
      <c r="O1254" t="s">
        <v>219</v>
      </c>
      <c r="P1254" t="s">
        <v>29</v>
      </c>
      <c r="Q1254" t="s">
        <v>29</v>
      </c>
      <c r="R1254" t="s">
        <v>29</v>
      </c>
      <c r="S1254" t="s">
        <v>29</v>
      </c>
      <c r="T1254" t="s">
        <v>29</v>
      </c>
      <c r="U1254" t="s">
        <v>29</v>
      </c>
      <c r="V1254" t="s">
        <v>29</v>
      </c>
      <c r="W1254" t="s">
        <v>1426</v>
      </c>
    </row>
    <row r="1255" spans="1:23">
      <c r="A1255">
        <v>1254</v>
      </c>
      <c r="B1255" t="s">
        <v>1421</v>
      </c>
      <c r="C1255" t="s">
        <v>1422</v>
      </c>
      <c r="D1255">
        <v>40</v>
      </c>
      <c r="E1255" t="s">
        <v>1427</v>
      </c>
      <c r="F1255" t="s">
        <v>185</v>
      </c>
      <c r="G1255" s="1" t="s">
        <v>213</v>
      </c>
      <c r="H1255" t="s">
        <v>1428</v>
      </c>
      <c r="I1255" t="s">
        <v>213</v>
      </c>
      <c r="J1255" t="s">
        <v>1428</v>
      </c>
      <c r="K1255">
        <v>2.7</v>
      </c>
      <c r="L1255">
        <v>2.7</v>
      </c>
      <c r="M1255" t="s">
        <v>26</v>
      </c>
      <c r="N1255" t="s">
        <v>323</v>
      </c>
      <c r="O1255" t="s">
        <v>29</v>
      </c>
      <c r="P1255" t="s">
        <v>29</v>
      </c>
      <c r="Q1255" t="s">
        <v>29</v>
      </c>
      <c r="R1255" t="s">
        <v>29</v>
      </c>
      <c r="S1255" t="s">
        <v>29</v>
      </c>
      <c r="T1255" t="s">
        <v>29</v>
      </c>
      <c r="U1255" t="s">
        <v>29</v>
      </c>
      <c r="V1255" t="s">
        <v>29</v>
      </c>
      <c r="W1255" t="s">
        <v>1426</v>
      </c>
    </row>
    <row r="1256" spans="1:23">
      <c r="A1256">
        <v>1255</v>
      </c>
      <c r="B1256" t="s">
        <v>1421</v>
      </c>
      <c r="C1256" t="s">
        <v>1422</v>
      </c>
      <c r="D1256">
        <v>40</v>
      </c>
      <c r="E1256" t="s">
        <v>9184</v>
      </c>
      <c r="F1256" t="s">
        <v>185</v>
      </c>
      <c r="G1256" s="1" t="s">
        <v>213</v>
      </c>
      <c r="H1256" t="s">
        <v>29</v>
      </c>
      <c r="I1256" t="s">
        <v>213</v>
      </c>
      <c r="J1256" t="s">
        <v>29</v>
      </c>
      <c r="K1256">
        <v>0.7</v>
      </c>
      <c r="L1256">
        <v>0.7</v>
      </c>
      <c r="M1256" t="s">
        <v>26</v>
      </c>
      <c r="N1256" t="s">
        <v>323</v>
      </c>
      <c r="O1256" t="s">
        <v>29</v>
      </c>
      <c r="P1256" t="s">
        <v>29</v>
      </c>
      <c r="Q1256" t="s">
        <v>29</v>
      </c>
      <c r="R1256" t="s">
        <v>29</v>
      </c>
      <c r="S1256" t="s">
        <v>29</v>
      </c>
      <c r="T1256" t="s">
        <v>29</v>
      </c>
      <c r="U1256" t="s">
        <v>29</v>
      </c>
      <c r="V1256" t="s">
        <v>29</v>
      </c>
      <c r="W1256" t="s">
        <v>1426</v>
      </c>
    </row>
    <row r="1257" spans="1:23">
      <c r="A1257">
        <v>1256</v>
      </c>
      <c r="B1257" t="s">
        <v>1421</v>
      </c>
      <c r="C1257" t="s">
        <v>1422</v>
      </c>
      <c r="D1257">
        <v>40</v>
      </c>
      <c r="E1257" t="s">
        <v>1429</v>
      </c>
      <c r="F1257" t="s">
        <v>185</v>
      </c>
      <c r="G1257" s="1" t="s">
        <v>994</v>
      </c>
      <c r="H1257" t="s">
        <v>1430</v>
      </c>
      <c r="I1257" t="s">
        <v>994</v>
      </c>
      <c r="J1257" t="s">
        <v>1430</v>
      </c>
      <c r="K1257">
        <v>1.8</v>
      </c>
      <c r="L1257">
        <v>1.8</v>
      </c>
      <c r="M1257" t="s">
        <v>26</v>
      </c>
      <c r="N1257" t="s">
        <v>323</v>
      </c>
      <c r="O1257" t="s">
        <v>29</v>
      </c>
      <c r="P1257" t="s">
        <v>29</v>
      </c>
      <c r="Q1257" t="s">
        <v>29</v>
      </c>
      <c r="R1257" t="s">
        <v>29</v>
      </c>
      <c r="S1257" t="s">
        <v>29</v>
      </c>
      <c r="T1257" t="s">
        <v>29</v>
      </c>
      <c r="U1257" t="s">
        <v>29</v>
      </c>
      <c r="V1257" t="s">
        <v>29</v>
      </c>
      <c r="W1257" t="s">
        <v>1426</v>
      </c>
    </row>
    <row r="1258" spans="1:23">
      <c r="A1258">
        <v>1257</v>
      </c>
      <c r="B1258" t="s">
        <v>1421</v>
      </c>
      <c r="C1258" t="s">
        <v>1422</v>
      </c>
      <c r="D1258">
        <v>40</v>
      </c>
      <c r="E1258" t="s">
        <v>1431</v>
      </c>
      <c r="F1258" t="s">
        <v>185</v>
      </c>
      <c r="G1258" s="1" t="s">
        <v>994</v>
      </c>
      <c r="H1258" t="s">
        <v>1432</v>
      </c>
      <c r="I1258" t="s">
        <v>994</v>
      </c>
      <c r="J1258" t="s">
        <v>1432</v>
      </c>
      <c r="K1258">
        <v>1.2</v>
      </c>
      <c r="L1258">
        <v>1.2</v>
      </c>
      <c r="M1258" t="s">
        <v>26</v>
      </c>
      <c r="N1258" t="s">
        <v>323</v>
      </c>
      <c r="O1258" t="s">
        <v>29</v>
      </c>
      <c r="P1258" t="s">
        <v>29</v>
      </c>
      <c r="Q1258" t="s">
        <v>29</v>
      </c>
      <c r="R1258" t="s">
        <v>29</v>
      </c>
      <c r="S1258" t="s">
        <v>29</v>
      </c>
      <c r="T1258" t="s">
        <v>29</v>
      </c>
      <c r="U1258" t="s">
        <v>29</v>
      </c>
      <c r="V1258" t="s">
        <v>29</v>
      </c>
      <c r="W1258" t="s">
        <v>1426</v>
      </c>
    </row>
    <row r="1259" spans="1:23">
      <c r="A1259">
        <v>1258</v>
      </c>
      <c r="B1259" t="s">
        <v>1421</v>
      </c>
      <c r="C1259" t="s">
        <v>1422</v>
      </c>
      <c r="D1259">
        <v>40</v>
      </c>
      <c r="E1259" t="s">
        <v>9185</v>
      </c>
      <c r="F1259" t="s">
        <v>185</v>
      </c>
      <c r="G1259" s="1" t="s">
        <v>994</v>
      </c>
      <c r="H1259" t="s">
        <v>29</v>
      </c>
      <c r="I1259" t="s">
        <v>994</v>
      </c>
      <c r="J1259" t="s">
        <v>29</v>
      </c>
      <c r="K1259">
        <v>0.1</v>
      </c>
      <c r="L1259">
        <v>0.1</v>
      </c>
      <c r="M1259" t="s">
        <v>26</v>
      </c>
      <c r="N1259" t="s">
        <v>323</v>
      </c>
      <c r="O1259" t="s">
        <v>29</v>
      </c>
      <c r="P1259" t="s">
        <v>29</v>
      </c>
      <c r="Q1259" t="s">
        <v>29</v>
      </c>
      <c r="R1259" t="s">
        <v>29</v>
      </c>
      <c r="S1259" t="s">
        <v>29</v>
      </c>
      <c r="T1259" t="s">
        <v>29</v>
      </c>
      <c r="U1259" t="s">
        <v>29</v>
      </c>
      <c r="V1259" t="s">
        <v>29</v>
      </c>
      <c r="W1259" t="s">
        <v>1426</v>
      </c>
    </row>
    <row r="1260" spans="1:23">
      <c r="A1260">
        <v>1259</v>
      </c>
      <c r="B1260" t="s">
        <v>1421</v>
      </c>
      <c r="C1260" t="s">
        <v>1422</v>
      </c>
      <c r="D1260">
        <v>40</v>
      </c>
      <c r="E1260" t="s">
        <v>1433</v>
      </c>
      <c r="F1260" t="s">
        <v>185</v>
      </c>
      <c r="G1260" s="1" t="s">
        <v>1434</v>
      </c>
      <c r="H1260" t="s">
        <v>299</v>
      </c>
      <c r="I1260" t="s">
        <v>1434</v>
      </c>
      <c r="J1260" t="s">
        <v>299</v>
      </c>
      <c r="K1260">
        <v>2.1</v>
      </c>
      <c r="L1260">
        <v>2.1</v>
      </c>
      <c r="M1260" t="s">
        <v>26</v>
      </c>
      <c r="N1260" t="s">
        <v>323</v>
      </c>
      <c r="O1260" t="s">
        <v>29</v>
      </c>
      <c r="P1260" t="s">
        <v>29</v>
      </c>
      <c r="Q1260" t="s">
        <v>29</v>
      </c>
      <c r="R1260" t="s">
        <v>29</v>
      </c>
      <c r="S1260" t="s">
        <v>29</v>
      </c>
      <c r="T1260" t="s">
        <v>29</v>
      </c>
      <c r="U1260" t="s">
        <v>29</v>
      </c>
      <c r="V1260" t="s">
        <v>29</v>
      </c>
      <c r="W1260" t="s">
        <v>1426</v>
      </c>
    </row>
    <row r="1261" spans="1:23">
      <c r="A1261">
        <v>1260</v>
      </c>
      <c r="B1261" t="s">
        <v>1421</v>
      </c>
      <c r="C1261" t="s">
        <v>1422</v>
      </c>
      <c r="D1261">
        <v>40</v>
      </c>
      <c r="E1261" t="s">
        <v>9187</v>
      </c>
      <c r="F1261" t="s">
        <v>185</v>
      </c>
      <c r="G1261" s="1" t="s">
        <v>1434</v>
      </c>
      <c r="H1261" t="s">
        <v>29</v>
      </c>
      <c r="I1261" t="s">
        <v>1434</v>
      </c>
      <c r="J1261" t="s">
        <v>29</v>
      </c>
      <c r="K1261">
        <v>0.1</v>
      </c>
      <c r="L1261">
        <v>0.1</v>
      </c>
      <c r="M1261" t="s">
        <v>26</v>
      </c>
      <c r="N1261" t="s">
        <v>323</v>
      </c>
      <c r="O1261" t="s">
        <v>29</v>
      </c>
      <c r="P1261" t="s">
        <v>29</v>
      </c>
      <c r="Q1261" t="s">
        <v>29</v>
      </c>
      <c r="R1261" t="s">
        <v>29</v>
      </c>
      <c r="S1261" t="s">
        <v>29</v>
      </c>
      <c r="T1261" t="s">
        <v>29</v>
      </c>
      <c r="U1261" t="s">
        <v>29</v>
      </c>
      <c r="V1261" t="s">
        <v>29</v>
      </c>
      <c r="W1261" t="s">
        <v>1426</v>
      </c>
    </row>
    <row r="1262" spans="1:23">
      <c r="A1262">
        <v>1261</v>
      </c>
      <c r="B1262" t="s">
        <v>1421</v>
      </c>
      <c r="C1262" t="s">
        <v>1422</v>
      </c>
      <c r="D1262">
        <v>40</v>
      </c>
      <c r="E1262" t="s">
        <v>1435</v>
      </c>
      <c r="F1262" t="s">
        <v>185</v>
      </c>
      <c r="G1262" s="1" t="s">
        <v>983</v>
      </c>
      <c r="H1262" t="s">
        <v>201</v>
      </c>
      <c r="I1262" t="s">
        <v>983</v>
      </c>
      <c r="J1262" t="s">
        <v>201</v>
      </c>
      <c r="K1262">
        <v>1.2</v>
      </c>
      <c r="L1262">
        <v>1.2</v>
      </c>
      <c r="M1262" t="s">
        <v>26</v>
      </c>
      <c r="N1262" t="s">
        <v>323</v>
      </c>
      <c r="O1262" t="s">
        <v>29</v>
      </c>
      <c r="P1262" t="s">
        <v>29</v>
      </c>
      <c r="Q1262" t="s">
        <v>29</v>
      </c>
      <c r="R1262" t="s">
        <v>29</v>
      </c>
      <c r="S1262" t="s">
        <v>29</v>
      </c>
      <c r="T1262" t="s">
        <v>29</v>
      </c>
      <c r="U1262" t="s">
        <v>29</v>
      </c>
      <c r="V1262" t="s">
        <v>29</v>
      </c>
      <c r="W1262" t="s">
        <v>1426</v>
      </c>
    </row>
    <row r="1263" spans="1:23">
      <c r="A1263">
        <v>1262</v>
      </c>
      <c r="B1263" t="s">
        <v>1421</v>
      </c>
      <c r="C1263" t="s">
        <v>1422</v>
      </c>
      <c r="D1263">
        <v>40</v>
      </c>
      <c r="E1263" t="s">
        <v>9188</v>
      </c>
      <c r="F1263" t="s">
        <v>185</v>
      </c>
      <c r="G1263" t="s">
        <v>29</v>
      </c>
      <c r="H1263" t="s">
        <v>29</v>
      </c>
      <c r="I1263" t="s">
        <v>29</v>
      </c>
      <c r="J1263" t="s">
        <v>29</v>
      </c>
      <c r="K1263">
        <v>1.1000000000000001</v>
      </c>
      <c r="L1263">
        <v>1.1000000000000001</v>
      </c>
      <c r="M1263" t="s">
        <v>26</v>
      </c>
      <c r="N1263" t="s">
        <v>323</v>
      </c>
      <c r="O1263" t="s">
        <v>29</v>
      </c>
      <c r="P1263" t="s">
        <v>29</v>
      </c>
      <c r="Q1263" t="s">
        <v>29</v>
      </c>
      <c r="R1263" t="s">
        <v>29</v>
      </c>
      <c r="S1263" t="s">
        <v>29</v>
      </c>
      <c r="T1263" t="s">
        <v>29</v>
      </c>
      <c r="U1263" t="s">
        <v>29</v>
      </c>
      <c r="V1263" t="s">
        <v>29</v>
      </c>
      <c r="W1263" t="s">
        <v>1426</v>
      </c>
    </row>
    <row r="1264" spans="1:23">
      <c r="A1264">
        <v>1263</v>
      </c>
      <c r="B1264" t="s">
        <v>1421</v>
      </c>
      <c r="C1264" t="s">
        <v>1422</v>
      </c>
      <c r="D1264">
        <v>40</v>
      </c>
      <c r="E1264" t="s">
        <v>1436</v>
      </c>
      <c r="F1264" t="s">
        <v>459</v>
      </c>
      <c r="G1264" s="1" t="s">
        <v>926</v>
      </c>
      <c r="H1264" t="s">
        <v>1437</v>
      </c>
      <c r="I1264" t="s">
        <v>926</v>
      </c>
      <c r="J1264" t="s">
        <v>1437</v>
      </c>
      <c r="K1264">
        <v>4.3</v>
      </c>
      <c r="L1264">
        <v>4.3</v>
      </c>
      <c r="M1264" t="s">
        <v>26</v>
      </c>
      <c r="N1264" t="s">
        <v>323</v>
      </c>
      <c r="O1264" t="s">
        <v>29</v>
      </c>
      <c r="P1264" t="s">
        <v>29</v>
      </c>
      <c r="Q1264" t="s">
        <v>29</v>
      </c>
      <c r="R1264" t="s">
        <v>29</v>
      </c>
      <c r="S1264" t="s">
        <v>29</v>
      </c>
      <c r="T1264" t="s">
        <v>29</v>
      </c>
      <c r="U1264" t="s">
        <v>29</v>
      </c>
      <c r="V1264" t="s">
        <v>29</v>
      </c>
      <c r="W1264" t="s">
        <v>1426</v>
      </c>
    </row>
    <row r="1265" spans="1:23">
      <c r="A1265">
        <v>1264</v>
      </c>
      <c r="B1265" t="s">
        <v>1421</v>
      </c>
      <c r="C1265" t="s">
        <v>1422</v>
      </c>
      <c r="D1265">
        <v>40</v>
      </c>
      <c r="E1265" t="s">
        <v>1438</v>
      </c>
      <c r="F1265" t="s">
        <v>459</v>
      </c>
      <c r="G1265" s="1" t="s">
        <v>926</v>
      </c>
      <c r="H1265" t="s">
        <v>1439</v>
      </c>
      <c r="I1265" t="s">
        <v>926</v>
      </c>
      <c r="J1265" t="s">
        <v>1439</v>
      </c>
      <c r="K1265">
        <v>2.9</v>
      </c>
      <c r="L1265">
        <v>2.9</v>
      </c>
      <c r="M1265" t="s">
        <v>26</v>
      </c>
      <c r="N1265" t="s">
        <v>323</v>
      </c>
      <c r="O1265" t="s">
        <v>29</v>
      </c>
      <c r="P1265" t="s">
        <v>29</v>
      </c>
      <c r="Q1265" t="s">
        <v>29</v>
      </c>
      <c r="R1265" t="s">
        <v>29</v>
      </c>
      <c r="S1265" t="s">
        <v>29</v>
      </c>
      <c r="T1265" t="s">
        <v>29</v>
      </c>
      <c r="U1265" t="s">
        <v>29</v>
      </c>
      <c r="V1265" t="s">
        <v>29</v>
      </c>
      <c r="W1265" t="s">
        <v>1426</v>
      </c>
    </row>
    <row r="1266" spans="1:23">
      <c r="A1266">
        <v>1265</v>
      </c>
      <c r="B1266" t="s">
        <v>1421</v>
      </c>
      <c r="C1266" t="s">
        <v>1422</v>
      </c>
      <c r="D1266">
        <v>40</v>
      </c>
      <c r="E1266" t="s">
        <v>1440</v>
      </c>
      <c r="F1266" t="s">
        <v>459</v>
      </c>
      <c r="G1266" s="1" t="s">
        <v>926</v>
      </c>
      <c r="H1266" t="s">
        <v>1441</v>
      </c>
      <c r="I1266" t="s">
        <v>926</v>
      </c>
      <c r="J1266" t="s">
        <v>1441</v>
      </c>
      <c r="K1266">
        <v>1.8</v>
      </c>
      <c r="L1266">
        <v>1.8</v>
      </c>
      <c r="M1266" t="s">
        <v>26</v>
      </c>
      <c r="N1266" t="s">
        <v>323</v>
      </c>
      <c r="O1266" t="s">
        <v>29</v>
      </c>
      <c r="P1266" t="s">
        <v>29</v>
      </c>
      <c r="Q1266" t="s">
        <v>29</v>
      </c>
      <c r="R1266" t="s">
        <v>29</v>
      </c>
      <c r="S1266" t="s">
        <v>29</v>
      </c>
      <c r="T1266" t="s">
        <v>29</v>
      </c>
      <c r="U1266" t="s">
        <v>29</v>
      </c>
      <c r="V1266" t="s">
        <v>29</v>
      </c>
      <c r="W1266" t="s">
        <v>1426</v>
      </c>
    </row>
    <row r="1267" spans="1:23">
      <c r="A1267">
        <v>1266</v>
      </c>
      <c r="B1267" t="s">
        <v>1421</v>
      </c>
      <c r="C1267" t="s">
        <v>1422</v>
      </c>
      <c r="D1267">
        <v>40</v>
      </c>
      <c r="E1267" t="s">
        <v>1442</v>
      </c>
      <c r="F1267" t="s">
        <v>459</v>
      </c>
      <c r="G1267" s="1" t="s">
        <v>926</v>
      </c>
      <c r="H1267" t="s">
        <v>1238</v>
      </c>
      <c r="I1267" t="s">
        <v>926</v>
      </c>
      <c r="J1267" t="s">
        <v>1238</v>
      </c>
      <c r="K1267">
        <v>1.4</v>
      </c>
      <c r="L1267">
        <v>1.4</v>
      </c>
      <c r="M1267" t="s">
        <v>26</v>
      </c>
      <c r="N1267" t="s">
        <v>323</v>
      </c>
      <c r="O1267" t="s">
        <v>29</v>
      </c>
      <c r="P1267" t="s">
        <v>29</v>
      </c>
      <c r="Q1267" t="s">
        <v>29</v>
      </c>
      <c r="R1267" t="s">
        <v>29</v>
      </c>
      <c r="S1267" t="s">
        <v>29</v>
      </c>
      <c r="T1267" t="s">
        <v>29</v>
      </c>
      <c r="U1267" t="s">
        <v>29</v>
      </c>
      <c r="V1267" t="s">
        <v>29</v>
      </c>
      <c r="W1267" t="s">
        <v>1426</v>
      </c>
    </row>
    <row r="1268" spans="1:23">
      <c r="A1268">
        <v>1267</v>
      </c>
      <c r="B1268" t="s">
        <v>1421</v>
      </c>
      <c r="C1268" t="s">
        <v>1422</v>
      </c>
      <c r="D1268">
        <v>40</v>
      </c>
      <c r="E1268" t="s">
        <v>9189</v>
      </c>
      <c r="F1268" t="s">
        <v>459</v>
      </c>
      <c r="G1268" s="1" t="s">
        <v>926</v>
      </c>
      <c r="H1268" t="s">
        <v>29</v>
      </c>
      <c r="I1268" t="s">
        <v>926</v>
      </c>
      <c r="J1268" t="s">
        <v>29</v>
      </c>
      <c r="K1268">
        <v>0.7</v>
      </c>
      <c r="L1268">
        <v>0.7</v>
      </c>
      <c r="M1268" t="s">
        <v>26</v>
      </c>
      <c r="N1268" t="s">
        <v>323</v>
      </c>
      <c r="O1268" t="s">
        <v>29</v>
      </c>
      <c r="P1268" t="s">
        <v>29</v>
      </c>
      <c r="Q1268" t="s">
        <v>29</v>
      </c>
      <c r="R1268" t="s">
        <v>29</v>
      </c>
      <c r="S1268" t="s">
        <v>29</v>
      </c>
      <c r="T1268" t="s">
        <v>29</v>
      </c>
      <c r="U1268" t="s">
        <v>29</v>
      </c>
      <c r="V1268" t="s">
        <v>29</v>
      </c>
      <c r="W1268" t="s">
        <v>1426</v>
      </c>
    </row>
    <row r="1269" spans="1:23">
      <c r="A1269">
        <v>1268</v>
      </c>
      <c r="B1269" t="s">
        <v>1421</v>
      </c>
      <c r="C1269" t="s">
        <v>1422</v>
      </c>
      <c r="D1269">
        <v>40</v>
      </c>
      <c r="E1269" t="s">
        <v>1443</v>
      </c>
      <c r="F1269" t="s">
        <v>459</v>
      </c>
      <c r="G1269" s="1" t="s">
        <v>1444</v>
      </c>
      <c r="H1269" t="s">
        <v>1201</v>
      </c>
      <c r="I1269" t="s">
        <v>1444</v>
      </c>
      <c r="J1269" t="s">
        <v>1201</v>
      </c>
      <c r="K1269">
        <v>3</v>
      </c>
      <c r="L1269">
        <v>3</v>
      </c>
      <c r="M1269" t="s">
        <v>26</v>
      </c>
      <c r="N1269" t="s">
        <v>323</v>
      </c>
      <c r="O1269" t="s">
        <v>29</v>
      </c>
      <c r="P1269" t="s">
        <v>29</v>
      </c>
      <c r="Q1269" t="s">
        <v>29</v>
      </c>
      <c r="R1269" t="s">
        <v>29</v>
      </c>
      <c r="S1269" t="s">
        <v>29</v>
      </c>
      <c r="T1269" t="s">
        <v>29</v>
      </c>
      <c r="U1269" t="s">
        <v>29</v>
      </c>
      <c r="V1269" t="s">
        <v>29</v>
      </c>
      <c r="W1269" t="s">
        <v>1426</v>
      </c>
    </row>
    <row r="1270" spans="1:23">
      <c r="A1270">
        <v>1269</v>
      </c>
      <c r="B1270" t="s">
        <v>1421</v>
      </c>
      <c r="C1270" t="s">
        <v>1422</v>
      </c>
      <c r="D1270">
        <v>40</v>
      </c>
      <c r="E1270" t="s">
        <v>9190</v>
      </c>
      <c r="F1270" t="s">
        <v>459</v>
      </c>
      <c r="G1270" s="1" t="s">
        <v>9191</v>
      </c>
      <c r="H1270" t="s">
        <v>29</v>
      </c>
      <c r="I1270" t="s">
        <v>9191</v>
      </c>
      <c r="J1270" t="s">
        <v>29</v>
      </c>
      <c r="K1270">
        <v>0.1</v>
      </c>
      <c r="L1270">
        <v>0.1</v>
      </c>
      <c r="M1270" t="s">
        <v>26</v>
      </c>
      <c r="N1270" t="s">
        <v>323</v>
      </c>
      <c r="O1270" t="s">
        <v>29</v>
      </c>
      <c r="P1270" t="s">
        <v>29</v>
      </c>
      <c r="Q1270" t="s">
        <v>29</v>
      </c>
      <c r="R1270" t="s">
        <v>29</v>
      </c>
      <c r="S1270" t="s">
        <v>29</v>
      </c>
      <c r="T1270" t="s">
        <v>29</v>
      </c>
      <c r="U1270" t="s">
        <v>29</v>
      </c>
      <c r="V1270" t="s">
        <v>29</v>
      </c>
      <c r="W1270" t="s">
        <v>1426</v>
      </c>
    </row>
    <row r="1271" spans="1:23">
      <c r="A1271">
        <v>1270</v>
      </c>
      <c r="B1271" t="s">
        <v>1421</v>
      </c>
      <c r="C1271" t="s">
        <v>1422</v>
      </c>
      <c r="D1271">
        <v>40</v>
      </c>
      <c r="E1271" t="s">
        <v>1445</v>
      </c>
      <c r="F1271" t="s">
        <v>91</v>
      </c>
      <c r="G1271" s="1" t="s">
        <v>210</v>
      </c>
      <c r="H1271" t="s">
        <v>1446</v>
      </c>
      <c r="I1271" t="s">
        <v>210</v>
      </c>
      <c r="J1271" t="s">
        <v>3544</v>
      </c>
      <c r="K1271">
        <v>6</v>
      </c>
      <c r="L1271">
        <v>6</v>
      </c>
      <c r="M1271" t="s">
        <v>26</v>
      </c>
      <c r="N1271" t="s">
        <v>323</v>
      </c>
      <c r="O1271" t="s">
        <v>29</v>
      </c>
      <c r="P1271" t="s">
        <v>29</v>
      </c>
      <c r="Q1271" t="s">
        <v>29</v>
      </c>
      <c r="R1271" t="s">
        <v>29</v>
      </c>
      <c r="S1271" t="s">
        <v>29</v>
      </c>
      <c r="T1271" t="s">
        <v>29</v>
      </c>
      <c r="U1271" t="s">
        <v>29</v>
      </c>
      <c r="V1271" t="s">
        <v>29</v>
      </c>
      <c r="W1271" t="s">
        <v>1426</v>
      </c>
    </row>
    <row r="1272" spans="1:23">
      <c r="A1272">
        <v>1271</v>
      </c>
      <c r="B1272" t="s">
        <v>1421</v>
      </c>
      <c r="C1272" t="s">
        <v>1422</v>
      </c>
      <c r="D1272">
        <v>40</v>
      </c>
      <c r="E1272" t="s">
        <v>9192</v>
      </c>
      <c r="F1272" t="s">
        <v>91</v>
      </c>
      <c r="G1272" s="1" t="s">
        <v>210</v>
      </c>
      <c r="H1272" t="s">
        <v>29</v>
      </c>
      <c r="I1272" t="s">
        <v>210</v>
      </c>
      <c r="J1272" t="s">
        <v>29</v>
      </c>
      <c r="K1272">
        <v>0.7</v>
      </c>
      <c r="L1272">
        <v>0.7</v>
      </c>
      <c r="M1272" t="s">
        <v>26</v>
      </c>
      <c r="N1272" t="s">
        <v>323</v>
      </c>
      <c r="O1272" t="s">
        <v>29</v>
      </c>
      <c r="P1272" t="s">
        <v>29</v>
      </c>
      <c r="Q1272" t="s">
        <v>29</v>
      </c>
      <c r="R1272" t="s">
        <v>29</v>
      </c>
      <c r="S1272" t="s">
        <v>29</v>
      </c>
      <c r="T1272" t="s">
        <v>29</v>
      </c>
      <c r="U1272" t="s">
        <v>29</v>
      </c>
      <c r="V1272" t="s">
        <v>29</v>
      </c>
      <c r="W1272" t="s">
        <v>1426</v>
      </c>
    </row>
    <row r="1273" spans="1:23">
      <c r="A1273">
        <v>1272</v>
      </c>
      <c r="B1273" t="s">
        <v>1421</v>
      </c>
      <c r="C1273" t="s">
        <v>1422</v>
      </c>
      <c r="D1273">
        <v>40</v>
      </c>
      <c r="E1273" t="s">
        <v>9193</v>
      </c>
      <c r="F1273" t="s">
        <v>558</v>
      </c>
      <c r="G1273" s="1" t="s">
        <v>29</v>
      </c>
      <c r="H1273" t="s">
        <v>29</v>
      </c>
      <c r="I1273" t="s">
        <v>29</v>
      </c>
      <c r="J1273" t="s">
        <v>29</v>
      </c>
      <c r="K1273">
        <v>3.3</v>
      </c>
      <c r="L1273">
        <v>3.3</v>
      </c>
      <c r="M1273" t="s">
        <v>26</v>
      </c>
      <c r="N1273" t="s">
        <v>323</v>
      </c>
      <c r="O1273" t="s">
        <v>29</v>
      </c>
      <c r="P1273" t="s">
        <v>29</v>
      </c>
      <c r="Q1273" t="s">
        <v>29</v>
      </c>
      <c r="R1273" t="s">
        <v>29</v>
      </c>
      <c r="S1273" t="s">
        <v>29</v>
      </c>
      <c r="T1273" t="s">
        <v>29</v>
      </c>
      <c r="U1273" t="s">
        <v>29</v>
      </c>
      <c r="V1273" t="s">
        <v>29</v>
      </c>
      <c r="W1273" t="s">
        <v>1426</v>
      </c>
    </row>
    <row r="1274" spans="1:23">
      <c r="A1274">
        <v>1273</v>
      </c>
      <c r="B1274" t="s">
        <v>1421</v>
      </c>
      <c r="C1274" t="s">
        <v>1422</v>
      </c>
      <c r="D1274">
        <v>40</v>
      </c>
      <c r="E1274" t="s">
        <v>9194</v>
      </c>
      <c r="F1274" t="s">
        <v>558</v>
      </c>
      <c r="G1274" s="1" t="s">
        <v>29</v>
      </c>
      <c r="H1274" t="s">
        <v>29</v>
      </c>
      <c r="I1274" t="s">
        <v>29</v>
      </c>
      <c r="J1274" t="s">
        <v>29</v>
      </c>
      <c r="K1274">
        <v>1.7</v>
      </c>
      <c r="L1274">
        <v>1.7</v>
      </c>
      <c r="M1274" t="s">
        <v>26</v>
      </c>
      <c r="N1274" t="s">
        <v>323</v>
      </c>
      <c r="O1274" t="s">
        <v>29</v>
      </c>
      <c r="P1274" t="s">
        <v>29</v>
      </c>
      <c r="Q1274" t="s">
        <v>29</v>
      </c>
      <c r="R1274" t="s">
        <v>29</v>
      </c>
      <c r="S1274" t="s">
        <v>29</v>
      </c>
      <c r="T1274" t="s">
        <v>29</v>
      </c>
      <c r="U1274" t="s">
        <v>29</v>
      </c>
      <c r="V1274" t="s">
        <v>29</v>
      </c>
      <c r="W1274" t="s">
        <v>1426</v>
      </c>
    </row>
    <row r="1275" spans="1:23">
      <c r="A1275">
        <v>1274</v>
      </c>
      <c r="B1275" t="s">
        <v>1421</v>
      </c>
      <c r="C1275" t="s">
        <v>1422</v>
      </c>
      <c r="D1275">
        <v>40</v>
      </c>
      <c r="E1275" t="s">
        <v>1447</v>
      </c>
      <c r="F1275" t="s">
        <v>168</v>
      </c>
      <c r="G1275" s="1" t="s">
        <v>1448</v>
      </c>
      <c r="H1275" t="s">
        <v>606</v>
      </c>
      <c r="I1275" t="s">
        <v>5858</v>
      </c>
      <c r="J1275" t="s">
        <v>606</v>
      </c>
      <c r="K1275">
        <v>4.0999999999999996</v>
      </c>
      <c r="L1275">
        <v>4.0999999999999996</v>
      </c>
      <c r="M1275" t="s">
        <v>26</v>
      </c>
      <c r="N1275" t="s">
        <v>323</v>
      </c>
      <c r="O1275" t="s">
        <v>29</v>
      </c>
      <c r="P1275" t="s">
        <v>29</v>
      </c>
      <c r="Q1275" t="s">
        <v>29</v>
      </c>
      <c r="R1275" t="s">
        <v>29</v>
      </c>
      <c r="S1275" t="s">
        <v>29</v>
      </c>
      <c r="T1275" t="s">
        <v>29</v>
      </c>
      <c r="U1275" t="s">
        <v>29</v>
      </c>
      <c r="V1275" t="s">
        <v>29</v>
      </c>
      <c r="W1275" t="s">
        <v>1426</v>
      </c>
    </row>
    <row r="1276" spans="1:23">
      <c r="A1276">
        <v>1275</v>
      </c>
      <c r="B1276" t="s">
        <v>1421</v>
      </c>
      <c r="C1276" t="s">
        <v>1422</v>
      </c>
      <c r="D1276">
        <v>40</v>
      </c>
      <c r="E1276" t="s">
        <v>9195</v>
      </c>
      <c r="F1276" t="s">
        <v>168</v>
      </c>
      <c r="G1276" s="1" t="s">
        <v>1448</v>
      </c>
      <c r="H1276" t="s">
        <v>9196</v>
      </c>
      <c r="I1276" s="1" t="s">
        <v>1448</v>
      </c>
      <c r="J1276" t="s">
        <v>9197</v>
      </c>
      <c r="K1276">
        <v>0.7</v>
      </c>
      <c r="L1276">
        <v>0.7</v>
      </c>
      <c r="M1276" t="s">
        <v>26</v>
      </c>
      <c r="N1276" t="s">
        <v>323</v>
      </c>
      <c r="O1276" t="s">
        <v>29</v>
      </c>
      <c r="P1276" t="s">
        <v>29</v>
      </c>
      <c r="Q1276" t="s">
        <v>29</v>
      </c>
      <c r="R1276" t="s">
        <v>29</v>
      </c>
      <c r="S1276" t="s">
        <v>29</v>
      </c>
      <c r="T1276" t="s">
        <v>29</v>
      </c>
      <c r="U1276" t="s">
        <v>29</v>
      </c>
      <c r="V1276" t="s">
        <v>29</v>
      </c>
      <c r="W1276" t="s">
        <v>1426</v>
      </c>
    </row>
    <row r="1277" spans="1:23">
      <c r="A1277">
        <v>1276</v>
      </c>
      <c r="B1277" t="s">
        <v>1421</v>
      </c>
      <c r="C1277" t="s">
        <v>1422</v>
      </c>
      <c r="D1277">
        <v>40</v>
      </c>
      <c r="E1277" t="s">
        <v>1449</v>
      </c>
      <c r="F1277" t="s">
        <v>41</v>
      </c>
      <c r="G1277" s="1" t="s">
        <v>408</v>
      </c>
      <c r="H1277" t="s">
        <v>1450</v>
      </c>
      <c r="I1277" t="s">
        <v>408</v>
      </c>
      <c r="J1277" t="s">
        <v>1450</v>
      </c>
      <c r="K1277">
        <v>2.8</v>
      </c>
      <c r="L1277">
        <v>2.8</v>
      </c>
      <c r="M1277" t="s">
        <v>26</v>
      </c>
      <c r="N1277" t="s">
        <v>323</v>
      </c>
      <c r="O1277" t="s">
        <v>219</v>
      </c>
      <c r="P1277" t="s">
        <v>29</v>
      </c>
      <c r="Q1277" t="s">
        <v>29</v>
      </c>
      <c r="R1277" t="s">
        <v>29</v>
      </c>
      <c r="S1277" t="s">
        <v>29</v>
      </c>
      <c r="T1277" t="s">
        <v>29</v>
      </c>
      <c r="U1277" t="s">
        <v>29</v>
      </c>
      <c r="V1277" t="s">
        <v>29</v>
      </c>
      <c r="W1277" t="s">
        <v>1426</v>
      </c>
    </row>
    <row r="1278" spans="1:23">
      <c r="A1278">
        <v>1277</v>
      </c>
      <c r="B1278" t="s">
        <v>1421</v>
      </c>
      <c r="C1278" t="s">
        <v>1422</v>
      </c>
      <c r="D1278">
        <v>40</v>
      </c>
      <c r="E1278" t="s">
        <v>9199</v>
      </c>
      <c r="F1278" t="s">
        <v>41</v>
      </c>
      <c r="G1278" s="1" t="s">
        <v>408</v>
      </c>
      <c r="H1278" t="s">
        <v>29</v>
      </c>
      <c r="I1278" t="s">
        <v>408</v>
      </c>
      <c r="J1278" t="s">
        <v>408</v>
      </c>
      <c r="K1278">
        <v>0.5</v>
      </c>
      <c r="L1278">
        <v>0.5</v>
      </c>
      <c r="M1278" t="s">
        <v>26</v>
      </c>
      <c r="N1278" t="s">
        <v>323</v>
      </c>
      <c r="O1278" t="s">
        <v>121</v>
      </c>
      <c r="P1278" t="s">
        <v>29</v>
      </c>
      <c r="Q1278" t="s">
        <v>29</v>
      </c>
      <c r="R1278" t="s">
        <v>29</v>
      </c>
      <c r="S1278" t="s">
        <v>29</v>
      </c>
      <c r="T1278" t="s">
        <v>29</v>
      </c>
      <c r="U1278" t="s">
        <v>29</v>
      </c>
      <c r="V1278" t="s">
        <v>29</v>
      </c>
      <c r="W1278" t="s">
        <v>1426</v>
      </c>
    </row>
    <row r="1279" spans="1:23">
      <c r="A1279">
        <v>1278</v>
      </c>
      <c r="B1279" t="s">
        <v>1421</v>
      </c>
      <c r="C1279" t="s">
        <v>1422</v>
      </c>
      <c r="D1279">
        <v>40</v>
      </c>
      <c r="E1279" t="s">
        <v>371</v>
      </c>
      <c r="F1279" t="s">
        <v>41</v>
      </c>
      <c r="G1279" s="1" t="s">
        <v>371</v>
      </c>
      <c r="H1279" t="s">
        <v>29</v>
      </c>
      <c r="I1279" t="s">
        <v>371</v>
      </c>
      <c r="J1279" t="s">
        <v>29</v>
      </c>
      <c r="K1279">
        <v>1</v>
      </c>
      <c r="L1279">
        <v>1</v>
      </c>
      <c r="M1279" t="s">
        <v>26</v>
      </c>
      <c r="N1279" t="s">
        <v>323</v>
      </c>
      <c r="O1279" t="s">
        <v>29</v>
      </c>
      <c r="P1279" t="s">
        <v>29</v>
      </c>
      <c r="Q1279" t="s">
        <v>29</v>
      </c>
      <c r="R1279" t="s">
        <v>29</v>
      </c>
      <c r="S1279" t="s">
        <v>29</v>
      </c>
      <c r="T1279" t="s">
        <v>29</v>
      </c>
      <c r="U1279" t="s">
        <v>29</v>
      </c>
      <c r="V1279" t="s">
        <v>29</v>
      </c>
      <c r="W1279" t="s">
        <v>1426</v>
      </c>
    </row>
    <row r="1280" spans="1:23">
      <c r="A1280">
        <v>1279</v>
      </c>
      <c r="B1280" t="s">
        <v>1421</v>
      </c>
      <c r="C1280" t="s">
        <v>1422</v>
      </c>
      <c r="D1280">
        <v>40</v>
      </c>
      <c r="E1280" t="s">
        <v>9200</v>
      </c>
      <c r="F1280" t="s">
        <v>41</v>
      </c>
      <c r="G1280" s="1" t="s">
        <v>3029</v>
      </c>
      <c r="H1280" t="s">
        <v>29</v>
      </c>
      <c r="I1280" s="1" t="s">
        <v>3029</v>
      </c>
      <c r="J1280" t="s">
        <v>29</v>
      </c>
      <c r="K1280">
        <v>0.2</v>
      </c>
      <c r="L1280">
        <v>0.2</v>
      </c>
      <c r="M1280" t="s">
        <v>26</v>
      </c>
      <c r="N1280" t="s">
        <v>323</v>
      </c>
      <c r="O1280" t="s">
        <v>29</v>
      </c>
      <c r="P1280" t="s">
        <v>29</v>
      </c>
      <c r="Q1280" t="s">
        <v>29</v>
      </c>
      <c r="R1280" t="s">
        <v>29</v>
      </c>
      <c r="S1280" t="s">
        <v>29</v>
      </c>
      <c r="T1280" t="s">
        <v>29</v>
      </c>
      <c r="U1280" t="s">
        <v>29</v>
      </c>
      <c r="V1280" t="s">
        <v>29</v>
      </c>
      <c r="W1280" t="s">
        <v>1426</v>
      </c>
    </row>
    <row r="1281" spans="1:23">
      <c r="A1281">
        <v>1280</v>
      </c>
      <c r="B1281" t="s">
        <v>1421</v>
      </c>
      <c r="C1281" t="s">
        <v>1422</v>
      </c>
      <c r="D1281">
        <v>40</v>
      </c>
      <c r="E1281" t="s">
        <v>1451</v>
      </c>
      <c r="F1281" t="s">
        <v>255</v>
      </c>
      <c r="G1281" s="1" t="s">
        <v>1452</v>
      </c>
      <c r="H1281" t="s">
        <v>331</v>
      </c>
      <c r="I1281" t="s">
        <v>1452</v>
      </c>
      <c r="J1281" t="s">
        <v>331</v>
      </c>
      <c r="K1281">
        <v>3.3</v>
      </c>
      <c r="L1281">
        <v>3.3</v>
      </c>
      <c r="M1281" t="s">
        <v>26</v>
      </c>
      <c r="N1281" t="s">
        <v>323</v>
      </c>
      <c r="O1281" t="s">
        <v>29</v>
      </c>
      <c r="P1281" t="s">
        <v>29</v>
      </c>
      <c r="Q1281" t="s">
        <v>29</v>
      </c>
      <c r="R1281" t="s">
        <v>29</v>
      </c>
      <c r="S1281" t="s">
        <v>29</v>
      </c>
      <c r="T1281" t="s">
        <v>29</v>
      </c>
      <c r="U1281" t="s">
        <v>29</v>
      </c>
      <c r="V1281" t="s">
        <v>29</v>
      </c>
      <c r="W1281" t="s">
        <v>1426</v>
      </c>
    </row>
    <row r="1282" spans="1:23">
      <c r="A1282">
        <v>1281</v>
      </c>
      <c r="B1282" t="s">
        <v>1421</v>
      </c>
      <c r="C1282" t="s">
        <v>1422</v>
      </c>
      <c r="D1282">
        <v>40</v>
      </c>
      <c r="E1282" t="s">
        <v>946</v>
      </c>
      <c r="F1282" t="s">
        <v>255</v>
      </c>
      <c r="G1282" s="1" t="s">
        <v>947</v>
      </c>
      <c r="H1282" t="s">
        <v>948</v>
      </c>
      <c r="I1282" t="s">
        <v>947</v>
      </c>
      <c r="J1282" t="s">
        <v>948</v>
      </c>
      <c r="K1282">
        <v>1.2</v>
      </c>
      <c r="L1282">
        <v>1.2</v>
      </c>
      <c r="M1282" t="s">
        <v>26</v>
      </c>
      <c r="N1282" t="s">
        <v>323</v>
      </c>
      <c r="O1282" t="s">
        <v>29</v>
      </c>
      <c r="P1282" t="s">
        <v>29</v>
      </c>
      <c r="Q1282" t="s">
        <v>29</v>
      </c>
      <c r="R1282" t="s">
        <v>29</v>
      </c>
      <c r="S1282" t="s">
        <v>29</v>
      </c>
      <c r="T1282" t="s">
        <v>29</v>
      </c>
      <c r="U1282" t="s">
        <v>29</v>
      </c>
      <c r="V1282" t="s">
        <v>29</v>
      </c>
      <c r="W1282" t="s">
        <v>1426</v>
      </c>
    </row>
    <row r="1283" spans="1:23">
      <c r="A1283">
        <v>1282</v>
      </c>
      <c r="B1283" t="s">
        <v>1421</v>
      </c>
      <c r="C1283" t="s">
        <v>1422</v>
      </c>
      <c r="D1283">
        <v>40</v>
      </c>
      <c r="E1283" t="s">
        <v>1453</v>
      </c>
      <c r="F1283" t="s">
        <v>181</v>
      </c>
      <c r="G1283" s="1" t="s">
        <v>1454</v>
      </c>
      <c r="H1283" t="s">
        <v>1455</v>
      </c>
      <c r="I1283" t="s">
        <v>1454</v>
      </c>
      <c r="J1283" t="s">
        <v>1455</v>
      </c>
      <c r="K1283">
        <v>2.2000000000000002</v>
      </c>
      <c r="L1283">
        <v>2.2000000000000002</v>
      </c>
      <c r="M1283" t="s">
        <v>26</v>
      </c>
      <c r="N1283" t="s">
        <v>323</v>
      </c>
      <c r="O1283" t="s">
        <v>29</v>
      </c>
      <c r="P1283" t="s">
        <v>29</v>
      </c>
      <c r="Q1283" t="s">
        <v>29</v>
      </c>
      <c r="R1283" t="s">
        <v>29</v>
      </c>
      <c r="S1283" t="s">
        <v>29</v>
      </c>
      <c r="T1283" t="s">
        <v>29</v>
      </c>
      <c r="U1283" t="s">
        <v>29</v>
      </c>
      <c r="V1283" t="s">
        <v>29</v>
      </c>
      <c r="W1283" t="s">
        <v>1426</v>
      </c>
    </row>
    <row r="1284" spans="1:23">
      <c r="A1284">
        <v>1283</v>
      </c>
      <c r="B1284" t="s">
        <v>1421</v>
      </c>
      <c r="C1284" t="s">
        <v>1422</v>
      </c>
      <c r="D1284">
        <v>40</v>
      </c>
      <c r="E1284" t="s">
        <v>1456</v>
      </c>
      <c r="F1284" t="s">
        <v>181</v>
      </c>
      <c r="G1284" s="1" t="s">
        <v>1457</v>
      </c>
      <c r="H1284" t="s">
        <v>1458</v>
      </c>
      <c r="I1284" t="s">
        <v>1457</v>
      </c>
      <c r="J1284" t="s">
        <v>1458</v>
      </c>
      <c r="K1284">
        <v>1</v>
      </c>
      <c r="L1284">
        <v>1</v>
      </c>
      <c r="M1284" t="s">
        <v>26</v>
      </c>
      <c r="N1284" t="s">
        <v>323</v>
      </c>
      <c r="O1284" t="s">
        <v>29</v>
      </c>
      <c r="P1284" t="s">
        <v>29</v>
      </c>
      <c r="Q1284" t="s">
        <v>29</v>
      </c>
      <c r="R1284" t="s">
        <v>29</v>
      </c>
      <c r="S1284" t="s">
        <v>29</v>
      </c>
      <c r="T1284" t="s">
        <v>29</v>
      </c>
      <c r="U1284" t="s">
        <v>29</v>
      </c>
      <c r="V1284" t="s">
        <v>29</v>
      </c>
      <c r="W1284" t="s">
        <v>1426</v>
      </c>
    </row>
    <row r="1285" spans="1:23">
      <c r="A1285">
        <v>1284</v>
      </c>
      <c r="B1285" t="s">
        <v>1421</v>
      </c>
      <c r="C1285" t="s">
        <v>1422</v>
      </c>
      <c r="D1285">
        <v>40</v>
      </c>
      <c r="E1285" t="s">
        <v>9201</v>
      </c>
      <c r="F1285" t="s">
        <v>181</v>
      </c>
      <c r="G1285" t="s">
        <v>29</v>
      </c>
      <c r="H1285" t="s">
        <v>29</v>
      </c>
      <c r="I1285" t="s">
        <v>29</v>
      </c>
      <c r="J1285" t="s">
        <v>29</v>
      </c>
      <c r="K1285">
        <v>1.1000000000000001</v>
      </c>
      <c r="L1285">
        <v>1.1000000000000001</v>
      </c>
      <c r="M1285" t="s">
        <v>26</v>
      </c>
      <c r="N1285" t="s">
        <v>74</v>
      </c>
      <c r="O1285" t="s">
        <v>29</v>
      </c>
      <c r="P1285" t="s">
        <v>29</v>
      </c>
      <c r="Q1285" t="s">
        <v>29</v>
      </c>
      <c r="R1285" t="s">
        <v>29</v>
      </c>
      <c r="S1285" t="s">
        <v>29</v>
      </c>
      <c r="T1285" t="s">
        <v>29</v>
      </c>
      <c r="U1285" t="s">
        <v>29</v>
      </c>
      <c r="V1285" t="s">
        <v>29</v>
      </c>
      <c r="W1285" t="s">
        <v>1426</v>
      </c>
    </row>
    <row r="1286" spans="1:23">
      <c r="A1286">
        <v>1285</v>
      </c>
      <c r="B1286" t="s">
        <v>1421</v>
      </c>
      <c r="C1286" t="s">
        <v>1422</v>
      </c>
      <c r="D1286">
        <v>40</v>
      </c>
      <c r="E1286" t="s">
        <v>1459</v>
      </c>
      <c r="F1286" t="s">
        <v>1460</v>
      </c>
      <c r="G1286" s="1" t="s">
        <v>1461</v>
      </c>
      <c r="H1286" t="s">
        <v>1462</v>
      </c>
      <c r="I1286" t="s">
        <v>1461</v>
      </c>
      <c r="J1286" t="s">
        <v>1462</v>
      </c>
      <c r="K1286">
        <v>4</v>
      </c>
      <c r="L1286">
        <v>4</v>
      </c>
      <c r="M1286" t="s">
        <v>26</v>
      </c>
      <c r="N1286" t="s">
        <v>323</v>
      </c>
      <c r="O1286" t="s">
        <v>29</v>
      </c>
      <c r="P1286" t="s">
        <v>29</v>
      </c>
      <c r="Q1286" t="s">
        <v>29</v>
      </c>
      <c r="R1286" t="s">
        <v>29</v>
      </c>
      <c r="S1286" t="s">
        <v>29</v>
      </c>
      <c r="T1286" t="s">
        <v>29</v>
      </c>
      <c r="U1286" t="s">
        <v>29</v>
      </c>
      <c r="V1286" t="s">
        <v>29</v>
      </c>
      <c r="W1286" t="s">
        <v>1426</v>
      </c>
    </row>
    <row r="1287" spans="1:23">
      <c r="A1287">
        <v>1286</v>
      </c>
      <c r="B1287" t="s">
        <v>1421</v>
      </c>
      <c r="C1287" t="s">
        <v>1422</v>
      </c>
      <c r="D1287">
        <v>40</v>
      </c>
      <c r="E1287" t="s">
        <v>1463</v>
      </c>
      <c r="F1287" t="s">
        <v>154</v>
      </c>
      <c r="G1287" s="1" t="s">
        <v>368</v>
      </c>
      <c r="H1287" t="s">
        <v>1464</v>
      </c>
      <c r="I1287" t="s">
        <v>368</v>
      </c>
      <c r="J1287" t="s">
        <v>1464</v>
      </c>
      <c r="K1287">
        <v>1.8</v>
      </c>
      <c r="L1287">
        <v>1.8</v>
      </c>
      <c r="M1287" t="s">
        <v>26</v>
      </c>
      <c r="N1287" t="s">
        <v>323</v>
      </c>
      <c r="O1287" t="s">
        <v>29</v>
      </c>
      <c r="P1287" t="s">
        <v>29</v>
      </c>
      <c r="Q1287" t="s">
        <v>29</v>
      </c>
      <c r="R1287" t="s">
        <v>29</v>
      </c>
      <c r="S1287" t="s">
        <v>29</v>
      </c>
      <c r="T1287" t="s">
        <v>29</v>
      </c>
      <c r="U1287" t="s">
        <v>29</v>
      </c>
      <c r="V1287" t="s">
        <v>29</v>
      </c>
      <c r="W1287" t="s">
        <v>1426</v>
      </c>
    </row>
    <row r="1288" spans="1:23">
      <c r="A1288">
        <v>1287</v>
      </c>
      <c r="B1288" t="s">
        <v>1421</v>
      </c>
      <c r="C1288" t="s">
        <v>1422</v>
      </c>
      <c r="D1288">
        <v>40</v>
      </c>
      <c r="E1288" t="s">
        <v>9202</v>
      </c>
      <c r="F1288" t="s">
        <v>154</v>
      </c>
      <c r="G1288" t="s">
        <v>368</v>
      </c>
      <c r="H1288" t="s">
        <v>29</v>
      </c>
      <c r="I1288" t="s">
        <v>368</v>
      </c>
      <c r="J1288" t="s">
        <v>29</v>
      </c>
      <c r="K1288">
        <v>1.5</v>
      </c>
      <c r="L1288">
        <v>1.5</v>
      </c>
      <c r="M1288" t="s">
        <v>26</v>
      </c>
      <c r="N1288" t="s">
        <v>323</v>
      </c>
      <c r="O1288" t="s">
        <v>29</v>
      </c>
      <c r="P1288" t="s">
        <v>29</v>
      </c>
      <c r="Q1288" t="s">
        <v>29</v>
      </c>
      <c r="R1288" t="s">
        <v>29</v>
      </c>
      <c r="S1288" t="s">
        <v>29</v>
      </c>
      <c r="T1288" t="s">
        <v>29</v>
      </c>
      <c r="U1288" t="s">
        <v>29</v>
      </c>
      <c r="V1288" t="s">
        <v>29</v>
      </c>
      <c r="W1288" t="s">
        <v>1426</v>
      </c>
    </row>
    <row r="1289" spans="1:23">
      <c r="A1289">
        <v>1288</v>
      </c>
      <c r="B1289" t="s">
        <v>1421</v>
      </c>
      <c r="C1289" t="s">
        <v>1422</v>
      </c>
      <c r="D1289">
        <v>40</v>
      </c>
      <c r="E1289" t="s">
        <v>9204</v>
      </c>
      <c r="F1289" t="s">
        <v>154</v>
      </c>
      <c r="G1289" t="s">
        <v>29</v>
      </c>
      <c r="H1289" t="s">
        <v>29</v>
      </c>
      <c r="I1289" t="s">
        <v>29</v>
      </c>
      <c r="J1289" t="s">
        <v>29</v>
      </c>
      <c r="K1289">
        <v>0.5</v>
      </c>
      <c r="L1289">
        <v>0.5</v>
      </c>
      <c r="M1289" t="s">
        <v>26</v>
      </c>
      <c r="N1289" t="s">
        <v>323</v>
      </c>
      <c r="O1289" t="s">
        <v>219</v>
      </c>
      <c r="P1289" t="s">
        <v>29</v>
      </c>
      <c r="Q1289" t="s">
        <v>29</v>
      </c>
      <c r="R1289" t="s">
        <v>29</v>
      </c>
      <c r="S1289" t="s">
        <v>29</v>
      </c>
      <c r="T1289" t="s">
        <v>29</v>
      </c>
      <c r="U1289" t="s">
        <v>29</v>
      </c>
      <c r="V1289" t="s">
        <v>29</v>
      </c>
      <c r="W1289" t="s">
        <v>1426</v>
      </c>
    </row>
    <row r="1290" spans="1:23">
      <c r="A1290">
        <v>1289</v>
      </c>
      <c r="B1290" t="s">
        <v>1421</v>
      </c>
      <c r="C1290" t="s">
        <v>1422</v>
      </c>
      <c r="D1290">
        <v>40</v>
      </c>
      <c r="E1290" t="s">
        <v>1465</v>
      </c>
      <c r="F1290" t="s">
        <v>522</v>
      </c>
      <c r="G1290" s="1" t="s">
        <v>1466</v>
      </c>
      <c r="H1290" t="s">
        <v>1467</v>
      </c>
      <c r="I1290" t="s">
        <v>7484</v>
      </c>
      <c r="J1290" t="s">
        <v>1467</v>
      </c>
      <c r="K1290">
        <v>3.5</v>
      </c>
      <c r="L1290">
        <v>3.5</v>
      </c>
      <c r="M1290" t="s">
        <v>26</v>
      </c>
      <c r="N1290" t="s">
        <v>323</v>
      </c>
      <c r="O1290" t="s">
        <v>29</v>
      </c>
      <c r="P1290" t="s">
        <v>29</v>
      </c>
      <c r="Q1290" t="s">
        <v>29</v>
      </c>
      <c r="R1290" t="s">
        <v>29</v>
      </c>
      <c r="S1290" t="s">
        <v>29</v>
      </c>
      <c r="T1290" t="s">
        <v>29</v>
      </c>
      <c r="U1290" t="s">
        <v>29</v>
      </c>
      <c r="V1290" t="s">
        <v>29</v>
      </c>
      <c r="W1290" t="s">
        <v>1426</v>
      </c>
    </row>
    <row r="1291" spans="1:23">
      <c r="A1291">
        <v>1290</v>
      </c>
      <c r="B1291" t="s">
        <v>1421</v>
      </c>
      <c r="C1291" t="s">
        <v>1422</v>
      </c>
      <c r="D1291">
        <v>40</v>
      </c>
      <c r="E1291" t="s">
        <v>9205</v>
      </c>
      <c r="F1291" t="s">
        <v>93</v>
      </c>
      <c r="G1291" t="s">
        <v>29</v>
      </c>
      <c r="H1291" t="s">
        <v>29</v>
      </c>
      <c r="I1291" t="s">
        <v>29</v>
      </c>
      <c r="J1291" t="s">
        <v>29</v>
      </c>
      <c r="K1291">
        <v>0.2</v>
      </c>
      <c r="L1291">
        <v>0.2</v>
      </c>
      <c r="M1291" t="s">
        <v>26</v>
      </c>
      <c r="N1291" t="s">
        <v>323</v>
      </c>
      <c r="O1291" t="s">
        <v>219</v>
      </c>
      <c r="P1291" t="s">
        <v>29</v>
      </c>
      <c r="Q1291" t="s">
        <v>29</v>
      </c>
      <c r="R1291" t="s">
        <v>29</v>
      </c>
      <c r="S1291" t="s">
        <v>29</v>
      </c>
      <c r="T1291" t="s">
        <v>29</v>
      </c>
      <c r="U1291" t="s">
        <v>29</v>
      </c>
      <c r="V1291" t="s">
        <v>29</v>
      </c>
      <c r="W1291" t="s">
        <v>1426</v>
      </c>
    </row>
    <row r="1292" spans="1:23">
      <c r="A1292">
        <v>1291</v>
      </c>
      <c r="B1292" t="s">
        <v>1421</v>
      </c>
      <c r="C1292" t="s">
        <v>1422</v>
      </c>
      <c r="D1292">
        <v>40</v>
      </c>
      <c r="E1292" t="s">
        <v>1468</v>
      </c>
      <c r="F1292" t="s">
        <v>641</v>
      </c>
      <c r="G1292" s="1" t="s">
        <v>1012</v>
      </c>
      <c r="H1292" t="s">
        <v>1469</v>
      </c>
      <c r="I1292" t="s">
        <v>1012</v>
      </c>
      <c r="J1292" t="s">
        <v>1469</v>
      </c>
      <c r="K1292">
        <v>2.6</v>
      </c>
      <c r="L1292">
        <v>2.6</v>
      </c>
      <c r="M1292" t="s">
        <v>26</v>
      </c>
      <c r="N1292" t="s">
        <v>323</v>
      </c>
      <c r="O1292" t="s">
        <v>219</v>
      </c>
      <c r="P1292" t="s">
        <v>29</v>
      </c>
      <c r="Q1292" t="s">
        <v>29</v>
      </c>
      <c r="R1292" t="s">
        <v>29</v>
      </c>
      <c r="S1292" t="s">
        <v>29</v>
      </c>
      <c r="T1292" t="s">
        <v>29</v>
      </c>
      <c r="U1292" t="s">
        <v>29</v>
      </c>
      <c r="V1292" t="s">
        <v>29</v>
      </c>
      <c r="W1292" t="s">
        <v>1426</v>
      </c>
    </row>
    <row r="1293" spans="1:23">
      <c r="A1293">
        <v>1292</v>
      </c>
      <c r="B1293" t="s">
        <v>1421</v>
      </c>
      <c r="C1293" t="s">
        <v>1422</v>
      </c>
      <c r="D1293">
        <v>40</v>
      </c>
      <c r="E1293" t="s">
        <v>9450</v>
      </c>
      <c r="F1293" t="s">
        <v>731</v>
      </c>
      <c r="G1293" s="1" t="s">
        <v>845</v>
      </c>
      <c r="H1293" t="s">
        <v>29</v>
      </c>
      <c r="I1293" t="s">
        <v>845</v>
      </c>
      <c r="J1293" t="s">
        <v>29</v>
      </c>
      <c r="K1293">
        <v>0.1</v>
      </c>
      <c r="L1293">
        <v>0.1</v>
      </c>
      <c r="M1293" t="s">
        <v>26</v>
      </c>
      <c r="N1293" t="s">
        <v>323</v>
      </c>
      <c r="O1293" t="s">
        <v>219</v>
      </c>
      <c r="P1293" t="s">
        <v>29</v>
      </c>
      <c r="Q1293" t="s">
        <v>29</v>
      </c>
      <c r="R1293" t="s">
        <v>29</v>
      </c>
      <c r="S1293" t="s">
        <v>29</v>
      </c>
      <c r="T1293" t="s">
        <v>29</v>
      </c>
      <c r="U1293" t="s">
        <v>29</v>
      </c>
      <c r="V1293" t="s">
        <v>29</v>
      </c>
      <c r="W1293" t="s">
        <v>1426</v>
      </c>
    </row>
    <row r="1294" spans="1:23">
      <c r="A1294">
        <v>1293</v>
      </c>
      <c r="B1294" t="s">
        <v>1421</v>
      </c>
      <c r="C1294" t="s">
        <v>1422</v>
      </c>
      <c r="D1294">
        <v>40</v>
      </c>
      <c r="E1294" t="s">
        <v>1470</v>
      </c>
      <c r="F1294" t="s">
        <v>505</v>
      </c>
      <c r="G1294" s="1" t="s">
        <v>506</v>
      </c>
      <c r="H1294" t="s">
        <v>1471</v>
      </c>
      <c r="I1294" t="s">
        <v>506</v>
      </c>
      <c r="J1294" t="s">
        <v>1471</v>
      </c>
      <c r="K1294">
        <v>1.2</v>
      </c>
      <c r="L1294">
        <v>1.2</v>
      </c>
      <c r="M1294" t="s">
        <v>26</v>
      </c>
      <c r="N1294" t="s">
        <v>323</v>
      </c>
      <c r="O1294" t="s">
        <v>29</v>
      </c>
      <c r="P1294" t="s">
        <v>29</v>
      </c>
      <c r="Q1294" t="s">
        <v>29</v>
      </c>
      <c r="R1294" t="s">
        <v>29</v>
      </c>
      <c r="S1294" t="s">
        <v>29</v>
      </c>
      <c r="T1294" t="s">
        <v>29</v>
      </c>
      <c r="U1294" t="s">
        <v>29</v>
      </c>
      <c r="V1294" t="s">
        <v>29</v>
      </c>
      <c r="W1294" t="s">
        <v>1426</v>
      </c>
    </row>
    <row r="1295" spans="1:23">
      <c r="A1295">
        <v>1294</v>
      </c>
      <c r="B1295" t="s">
        <v>1421</v>
      </c>
      <c r="C1295" t="s">
        <v>1422</v>
      </c>
      <c r="D1295">
        <v>40</v>
      </c>
      <c r="E1295" t="s">
        <v>9206</v>
      </c>
      <c r="F1295" t="s">
        <v>505</v>
      </c>
      <c r="G1295" s="1" t="s">
        <v>506</v>
      </c>
      <c r="H1295" t="s">
        <v>29</v>
      </c>
      <c r="I1295" s="1" t="s">
        <v>506</v>
      </c>
      <c r="J1295" t="s">
        <v>29</v>
      </c>
      <c r="K1295">
        <v>0.3</v>
      </c>
      <c r="L1295">
        <v>0.3</v>
      </c>
      <c r="M1295" t="s">
        <v>26</v>
      </c>
      <c r="N1295" t="s">
        <v>323</v>
      </c>
      <c r="O1295" t="s">
        <v>29</v>
      </c>
      <c r="P1295" t="s">
        <v>29</v>
      </c>
      <c r="Q1295" t="s">
        <v>29</v>
      </c>
      <c r="R1295" t="s">
        <v>29</v>
      </c>
      <c r="S1295" t="s">
        <v>29</v>
      </c>
      <c r="T1295" t="s">
        <v>29</v>
      </c>
      <c r="U1295" t="s">
        <v>29</v>
      </c>
      <c r="V1295" t="s">
        <v>29</v>
      </c>
      <c r="W1295" t="s">
        <v>1426</v>
      </c>
    </row>
    <row r="1296" spans="1:23">
      <c r="A1296">
        <v>1295</v>
      </c>
      <c r="B1296" t="s">
        <v>1421</v>
      </c>
      <c r="C1296" t="s">
        <v>1422</v>
      </c>
      <c r="D1296">
        <v>40</v>
      </c>
      <c r="E1296" t="s">
        <v>1472</v>
      </c>
      <c r="F1296" t="s">
        <v>505</v>
      </c>
      <c r="G1296" s="1" t="s">
        <v>1472</v>
      </c>
      <c r="H1296" t="s">
        <v>29</v>
      </c>
      <c r="I1296" t="s">
        <v>1472</v>
      </c>
      <c r="J1296" t="s">
        <v>29</v>
      </c>
      <c r="K1296">
        <v>1.1000000000000001</v>
      </c>
      <c r="L1296">
        <v>1.1000000000000001</v>
      </c>
      <c r="M1296" t="s">
        <v>26</v>
      </c>
      <c r="N1296" t="s">
        <v>323</v>
      </c>
      <c r="O1296" t="s">
        <v>29</v>
      </c>
      <c r="P1296" t="s">
        <v>29</v>
      </c>
      <c r="Q1296" t="s">
        <v>29</v>
      </c>
      <c r="R1296" t="s">
        <v>29</v>
      </c>
      <c r="S1296" t="s">
        <v>29</v>
      </c>
      <c r="T1296" t="s">
        <v>29</v>
      </c>
      <c r="U1296" t="s">
        <v>29</v>
      </c>
      <c r="V1296" t="s">
        <v>29</v>
      </c>
      <c r="W1296" t="s">
        <v>1426</v>
      </c>
    </row>
    <row r="1297" spans="1:23">
      <c r="A1297">
        <v>1296</v>
      </c>
      <c r="B1297" t="s">
        <v>1421</v>
      </c>
      <c r="C1297" t="s">
        <v>1422</v>
      </c>
      <c r="D1297">
        <v>40</v>
      </c>
      <c r="E1297" t="s">
        <v>928</v>
      </c>
      <c r="F1297" t="s">
        <v>196</v>
      </c>
      <c r="G1297" s="1" t="s">
        <v>928</v>
      </c>
      <c r="H1297" t="s">
        <v>29</v>
      </c>
      <c r="I1297" t="s">
        <v>928</v>
      </c>
      <c r="J1297" t="s">
        <v>29</v>
      </c>
      <c r="K1297">
        <v>1.4</v>
      </c>
      <c r="L1297">
        <v>1.4</v>
      </c>
      <c r="M1297" t="s">
        <v>26</v>
      </c>
      <c r="N1297" t="s">
        <v>323</v>
      </c>
      <c r="O1297" t="s">
        <v>29</v>
      </c>
      <c r="P1297" t="s">
        <v>29</v>
      </c>
      <c r="Q1297" t="s">
        <v>29</v>
      </c>
      <c r="R1297" t="s">
        <v>29</v>
      </c>
      <c r="S1297" t="s">
        <v>29</v>
      </c>
      <c r="T1297" t="s">
        <v>29</v>
      </c>
      <c r="U1297" t="s">
        <v>29</v>
      </c>
      <c r="V1297" t="s">
        <v>29</v>
      </c>
      <c r="W1297" t="s">
        <v>1426</v>
      </c>
    </row>
    <row r="1298" spans="1:23">
      <c r="A1298">
        <v>1297</v>
      </c>
      <c r="B1298" t="s">
        <v>1421</v>
      </c>
      <c r="C1298" t="s">
        <v>1422</v>
      </c>
      <c r="D1298">
        <v>40</v>
      </c>
      <c r="E1298" t="s">
        <v>9207</v>
      </c>
      <c r="F1298" t="s">
        <v>196</v>
      </c>
      <c r="G1298" t="s">
        <v>29</v>
      </c>
      <c r="H1298" t="s">
        <v>29</v>
      </c>
      <c r="I1298" t="s">
        <v>29</v>
      </c>
      <c r="J1298" t="s">
        <v>29</v>
      </c>
      <c r="K1298">
        <v>1</v>
      </c>
      <c r="L1298">
        <v>1</v>
      </c>
      <c r="M1298" t="s">
        <v>26</v>
      </c>
      <c r="N1298" t="s">
        <v>323</v>
      </c>
      <c r="O1298" t="s">
        <v>29</v>
      </c>
      <c r="P1298" t="s">
        <v>29</v>
      </c>
      <c r="Q1298" t="s">
        <v>29</v>
      </c>
      <c r="R1298" t="s">
        <v>29</v>
      </c>
      <c r="S1298" t="s">
        <v>29</v>
      </c>
      <c r="T1298" t="s">
        <v>29</v>
      </c>
      <c r="U1298" t="s">
        <v>29</v>
      </c>
      <c r="V1298" t="s">
        <v>29</v>
      </c>
      <c r="W1298" t="s">
        <v>1426</v>
      </c>
    </row>
    <row r="1299" spans="1:23">
      <c r="A1299">
        <v>1298</v>
      </c>
      <c r="B1299" t="s">
        <v>1421</v>
      </c>
      <c r="C1299" t="s">
        <v>1422</v>
      </c>
      <c r="D1299">
        <v>40</v>
      </c>
      <c r="E1299" t="s">
        <v>1473</v>
      </c>
      <c r="F1299" t="s">
        <v>1062</v>
      </c>
      <c r="G1299" s="1" t="s">
        <v>1474</v>
      </c>
      <c r="H1299" t="s">
        <v>29</v>
      </c>
      <c r="I1299" t="s">
        <v>1474</v>
      </c>
      <c r="J1299" t="s">
        <v>29</v>
      </c>
      <c r="K1299">
        <v>1</v>
      </c>
      <c r="L1299">
        <v>1</v>
      </c>
      <c r="M1299" t="s">
        <v>26</v>
      </c>
      <c r="N1299" t="s">
        <v>323</v>
      </c>
      <c r="O1299" t="s">
        <v>29</v>
      </c>
      <c r="P1299" t="s">
        <v>29</v>
      </c>
      <c r="Q1299" t="s">
        <v>29</v>
      </c>
      <c r="R1299" t="s">
        <v>29</v>
      </c>
      <c r="S1299" t="s">
        <v>29</v>
      </c>
      <c r="T1299" t="s">
        <v>29</v>
      </c>
      <c r="U1299" t="s">
        <v>29</v>
      </c>
      <c r="V1299" t="s">
        <v>29</v>
      </c>
      <c r="W1299" t="s">
        <v>1426</v>
      </c>
    </row>
    <row r="1300" spans="1:23">
      <c r="A1300">
        <v>1299</v>
      </c>
      <c r="B1300" t="s">
        <v>1421</v>
      </c>
      <c r="C1300" t="s">
        <v>1422</v>
      </c>
      <c r="D1300">
        <v>40</v>
      </c>
      <c r="E1300" t="s">
        <v>9208</v>
      </c>
      <c r="F1300" t="s">
        <v>1062</v>
      </c>
      <c r="G1300" s="1" t="s">
        <v>1474</v>
      </c>
      <c r="H1300" t="s">
        <v>29</v>
      </c>
      <c r="I1300" t="s">
        <v>1474</v>
      </c>
      <c r="J1300" t="s">
        <v>29</v>
      </c>
      <c r="K1300">
        <v>0.3</v>
      </c>
      <c r="L1300">
        <v>0.3</v>
      </c>
      <c r="M1300" t="s">
        <v>26</v>
      </c>
      <c r="N1300" t="s">
        <v>323</v>
      </c>
      <c r="O1300" t="s">
        <v>29</v>
      </c>
      <c r="P1300" t="s">
        <v>29</v>
      </c>
      <c r="Q1300" t="s">
        <v>29</v>
      </c>
      <c r="R1300" t="s">
        <v>29</v>
      </c>
      <c r="S1300" t="s">
        <v>29</v>
      </c>
      <c r="T1300" t="s">
        <v>29</v>
      </c>
      <c r="U1300" t="s">
        <v>29</v>
      </c>
      <c r="V1300" t="s">
        <v>29</v>
      </c>
      <c r="W1300" t="s">
        <v>1426</v>
      </c>
    </row>
    <row r="1301" spans="1:23">
      <c r="A1301">
        <v>1300</v>
      </c>
      <c r="B1301" t="s">
        <v>1421</v>
      </c>
      <c r="C1301" t="s">
        <v>1422</v>
      </c>
      <c r="D1301">
        <v>40</v>
      </c>
      <c r="E1301" t="s">
        <v>9209</v>
      </c>
      <c r="F1301" t="s">
        <v>1062</v>
      </c>
      <c r="G1301" t="s">
        <v>29</v>
      </c>
      <c r="H1301" t="s">
        <v>29</v>
      </c>
      <c r="I1301" t="s">
        <v>29</v>
      </c>
      <c r="J1301" t="s">
        <v>29</v>
      </c>
      <c r="K1301">
        <v>0.7</v>
      </c>
      <c r="L1301">
        <v>0.7</v>
      </c>
      <c r="M1301" t="s">
        <v>26</v>
      </c>
      <c r="N1301" t="s">
        <v>323</v>
      </c>
      <c r="O1301" t="s">
        <v>63</v>
      </c>
      <c r="P1301" t="s">
        <v>29</v>
      </c>
      <c r="Q1301" t="s">
        <v>29</v>
      </c>
      <c r="R1301" t="s">
        <v>29</v>
      </c>
      <c r="S1301" t="s">
        <v>29</v>
      </c>
      <c r="T1301" t="s">
        <v>29</v>
      </c>
      <c r="U1301" t="s">
        <v>29</v>
      </c>
      <c r="V1301" t="s">
        <v>29</v>
      </c>
      <c r="W1301" t="s">
        <v>1426</v>
      </c>
    </row>
    <row r="1302" spans="1:23">
      <c r="A1302">
        <v>1301</v>
      </c>
      <c r="B1302" t="s">
        <v>1421</v>
      </c>
      <c r="C1302" t="s">
        <v>1422</v>
      </c>
      <c r="D1302">
        <v>40</v>
      </c>
      <c r="E1302" t="s">
        <v>1475</v>
      </c>
      <c r="F1302" t="s">
        <v>289</v>
      </c>
      <c r="G1302" s="1" t="s">
        <v>741</v>
      </c>
      <c r="H1302" t="s">
        <v>955</v>
      </c>
      <c r="I1302" t="s">
        <v>741</v>
      </c>
      <c r="J1302" t="s">
        <v>955</v>
      </c>
      <c r="K1302">
        <v>1.8</v>
      </c>
      <c r="L1302">
        <v>1.8</v>
      </c>
      <c r="M1302" t="s">
        <v>26</v>
      </c>
      <c r="N1302" t="s">
        <v>323</v>
      </c>
      <c r="O1302" t="s">
        <v>29</v>
      </c>
      <c r="P1302" t="s">
        <v>29</v>
      </c>
      <c r="Q1302" t="s">
        <v>29</v>
      </c>
      <c r="R1302" t="s">
        <v>29</v>
      </c>
      <c r="S1302" t="s">
        <v>29</v>
      </c>
      <c r="T1302" t="s">
        <v>29</v>
      </c>
      <c r="U1302" t="s">
        <v>29</v>
      </c>
      <c r="V1302" t="s">
        <v>29</v>
      </c>
      <c r="W1302" t="s">
        <v>1426</v>
      </c>
    </row>
    <row r="1303" spans="1:23">
      <c r="A1303">
        <v>1302</v>
      </c>
      <c r="B1303" t="s">
        <v>1421</v>
      </c>
      <c r="C1303" t="s">
        <v>1422</v>
      </c>
      <c r="D1303">
        <v>40</v>
      </c>
      <c r="E1303" t="s">
        <v>1476</v>
      </c>
      <c r="F1303" t="s">
        <v>283</v>
      </c>
      <c r="G1303" s="1" t="s">
        <v>218</v>
      </c>
      <c r="H1303" t="s">
        <v>1477</v>
      </c>
      <c r="I1303" t="s">
        <v>218</v>
      </c>
      <c r="J1303" t="s">
        <v>1477</v>
      </c>
      <c r="K1303">
        <v>1.6</v>
      </c>
      <c r="L1303">
        <v>1.6</v>
      </c>
      <c r="M1303" t="s">
        <v>26</v>
      </c>
      <c r="N1303" t="s">
        <v>323</v>
      </c>
      <c r="O1303" t="s">
        <v>29</v>
      </c>
      <c r="P1303" t="s">
        <v>29</v>
      </c>
      <c r="Q1303" t="s">
        <v>29</v>
      </c>
      <c r="R1303" t="s">
        <v>29</v>
      </c>
      <c r="S1303" t="s">
        <v>29</v>
      </c>
      <c r="T1303" t="s">
        <v>29</v>
      </c>
      <c r="U1303" t="s">
        <v>29</v>
      </c>
      <c r="V1303" t="s">
        <v>29</v>
      </c>
      <c r="W1303" t="s">
        <v>1426</v>
      </c>
    </row>
    <row r="1304" spans="1:23">
      <c r="A1304">
        <v>1303</v>
      </c>
      <c r="B1304" t="s">
        <v>1421</v>
      </c>
      <c r="C1304" t="s">
        <v>1422</v>
      </c>
      <c r="D1304">
        <v>40</v>
      </c>
      <c r="E1304" t="s">
        <v>1478</v>
      </c>
      <c r="F1304" t="s">
        <v>23</v>
      </c>
      <c r="G1304" s="1" t="s">
        <v>1479</v>
      </c>
      <c r="H1304" t="s">
        <v>29</v>
      </c>
      <c r="I1304" t="s">
        <v>1479</v>
      </c>
      <c r="J1304" t="s">
        <v>29</v>
      </c>
      <c r="K1304">
        <v>1.5</v>
      </c>
      <c r="L1304">
        <v>1.5</v>
      </c>
      <c r="M1304" t="s">
        <v>26</v>
      </c>
      <c r="N1304" t="s">
        <v>323</v>
      </c>
      <c r="O1304" t="s">
        <v>29</v>
      </c>
      <c r="P1304" t="s">
        <v>29</v>
      </c>
      <c r="Q1304" t="s">
        <v>29</v>
      </c>
      <c r="R1304" t="s">
        <v>29</v>
      </c>
      <c r="S1304" t="s">
        <v>29</v>
      </c>
      <c r="T1304" t="s">
        <v>29</v>
      </c>
      <c r="U1304" t="s">
        <v>29</v>
      </c>
      <c r="V1304" t="s">
        <v>29</v>
      </c>
      <c r="W1304" t="s">
        <v>1426</v>
      </c>
    </row>
    <row r="1305" spans="1:23">
      <c r="A1305">
        <v>1304</v>
      </c>
      <c r="B1305" t="s">
        <v>1421</v>
      </c>
      <c r="C1305" t="s">
        <v>1422</v>
      </c>
      <c r="D1305">
        <v>40</v>
      </c>
      <c r="E1305" t="s">
        <v>9210</v>
      </c>
      <c r="F1305" t="s">
        <v>168</v>
      </c>
      <c r="G1305" s="1" t="s">
        <v>29</v>
      </c>
      <c r="H1305" s="1" t="s">
        <v>29</v>
      </c>
      <c r="I1305" s="1" t="s">
        <v>29</v>
      </c>
      <c r="J1305" s="1" t="s">
        <v>29</v>
      </c>
      <c r="K1305">
        <v>1.1000000000000001</v>
      </c>
      <c r="L1305">
        <v>1.1000000000000001</v>
      </c>
      <c r="M1305" t="s">
        <v>26</v>
      </c>
      <c r="N1305" t="s">
        <v>323</v>
      </c>
      <c r="O1305" t="s">
        <v>29</v>
      </c>
      <c r="P1305" t="s">
        <v>29</v>
      </c>
      <c r="Q1305" t="s">
        <v>29</v>
      </c>
      <c r="R1305" t="s">
        <v>29</v>
      </c>
      <c r="S1305" t="s">
        <v>29</v>
      </c>
      <c r="T1305" t="s">
        <v>29</v>
      </c>
      <c r="U1305" t="s">
        <v>29</v>
      </c>
      <c r="V1305" t="s">
        <v>29</v>
      </c>
      <c r="W1305" t="s">
        <v>1426</v>
      </c>
    </row>
    <row r="1306" spans="1:23">
      <c r="A1306">
        <v>1305</v>
      </c>
      <c r="B1306" t="s">
        <v>1421</v>
      </c>
      <c r="C1306" t="s">
        <v>1422</v>
      </c>
      <c r="D1306">
        <v>40</v>
      </c>
      <c r="E1306" t="s">
        <v>77</v>
      </c>
      <c r="F1306" t="s">
        <v>76</v>
      </c>
      <c r="G1306" s="1" t="s">
        <v>29</v>
      </c>
      <c r="H1306" s="1" t="s">
        <v>29</v>
      </c>
      <c r="I1306" s="1" t="s">
        <v>29</v>
      </c>
      <c r="J1306" s="1" t="s">
        <v>29</v>
      </c>
      <c r="K1306">
        <v>0.1</v>
      </c>
      <c r="L1306">
        <v>0.1</v>
      </c>
      <c r="M1306" s="1" t="s">
        <v>77</v>
      </c>
      <c r="N1306" t="s">
        <v>29</v>
      </c>
      <c r="O1306" t="s">
        <v>29</v>
      </c>
      <c r="P1306" t="s">
        <v>29</v>
      </c>
      <c r="Q1306" t="s">
        <v>29</v>
      </c>
      <c r="R1306" t="s">
        <v>29</v>
      </c>
      <c r="S1306" t="s">
        <v>29</v>
      </c>
      <c r="T1306" t="s">
        <v>29</v>
      </c>
      <c r="U1306" t="s">
        <v>29</v>
      </c>
      <c r="V1306" t="s">
        <v>29</v>
      </c>
      <c r="W1306" t="s">
        <v>1426</v>
      </c>
    </row>
    <row r="1307" spans="1:23">
      <c r="A1307">
        <v>1306</v>
      </c>
      <c r="B1307" t="s">
        <v>1421</v>
      </c>
      <c r="C1307" t="s">
        <v>1422</v>
      </c>
      <c r="D1307">
        <v>40</v>
      </c>
      <c r="E1307" t="s">
        <v>1610</v>
      </c>
      <c r="F1307" t="s">
        <v>76</v>
      </c>
      <c r="G1307" s="1" t="s">
        <v>29</v>
      </c>
      <c r="H1307" s="1" t="s">
        <v>29</v>
      </c>
      <c r="I1307" s="1" t="s">
        <v>29</v>
      </c>
      <c r="J1307" s="1" t="s">
        <v>29</v>
      </c>
      <c r="K1307">
        <v>0.3</v>
      </c>
      <c r="L1307">
        <v>0.3</v>
      </c>
      <c r="M1307" s="1" t="s">
        <v>1610</v>
      </c>
      <c r="N1307" t="s">
        <v>29</v>
      </c>
      <c r="O1307" t="s">
        <v>29</v>
      </c>
      <c r="P1307" t="s">
        <v>29</v>
      </c>
      <c r="Q1307" t="s">
        <v>29</v>
      </c>
      <c r="R1307" t="s">
        <v>29</v>
      </c>
      <c r="S1307" t="s">
        <v>29</v>
      </c>
      <c r="T1307" t="s">
        <v>29</v>
      </c>
      <c r="U1307" t="s">
        <v>29</v>
      </c>
      <c r="V1307" t="s">
        <v>29</v>
      </c>
      <c r="W1307" t="s">
        <v>1426</v>
      </c>
    </row>
    <row r="1308" spans="1:23">
      <c r="A1308">
        <v>1307</v>
      </c>
      <c r="B1308" t="s">
        <v>1421</v>
      </c>
      <c r="C1308" t="s">
        <v>1422</v>
      </c>
      <c r="D1308">
        <v>40</v>
      </c>
      <c r="E1308" t="s">
        <v>9211</v>
      </c>
      <c r="F1308" t="s">
        <v>76</v>
      </c>
      <c r="G1308" s="1" t="s">
        <v>29</v>
      </c>
      <c r="H1308" s="1" t="s">
        <v>29</v>
      </c>
      <c r="I1308" s="1" t="s">
        <v>29</v>
      </c>
      <c r="J1308" s="1" t="s">
        <v>29</v>
      </c>
      <c r="K1308">
        <v>0.2</v>
      </c>
      <c r="L1308">
        <v>0.2</v>
      </c>
      <c r="M1308" s="1" t="s">
        <v>1610</v>
      </c>
      <c r="N1308" t="s">
        <v>29</v>
      </c>
      <c r="O1308" t="s">
        <v>29</v>
      </c>
      <c r="P1308" t="s">
        <v>29</v>
      </c>
      <c r="Q1308" t="s">
        <v>29</v>
      </c>
      <c r="R1308" t="s">
        <v>29</v>
      </c>
      <c r="S1308" t="s">
        <v>29</v>
      </c>
      <c r="T1308" t="s">
        <v>29</v>
      </c>
      <c r="U1308" t="s">
        <v>29</v>
      </c>
      <c r="V1308" t="s">
        <v>29</v>
      </c>
      <c r="W1308" t="s">
        <v>1426</v>
      </c>
    </row>
    <row r="1309" spans="1:23">
      <c r="A1309">
        <v>1308</v>
      </c>
      <c r="B1309" t="s">
        <v>1421</v>
      </c>
      <c r="C1309" t="s">
        <v>1422</v>
      </c>
      <c r="D1309">
        <v>40</v>
      </c>
      <c r="E1309" t="s">
        <v>8949</v>
      </c>
      <c r="F1309" t="s">
        <v>136</v>
      </c>
      <c r="G1309" s="1" t="s">
        <v>29</v>
      </c>
      <c r="H1309" t="s">
        <v>29</v>
      </c>
      <c r="I1309" t="s">
        <v>29</v>
      </c>
      <c r="J1309" t="s">
        <v>29</v>
      </c>
      <c r="K1309">
        <v>11.9</v>
      </c>
      <c r="L1309">
        <v>11.9</v>
      </c>
      <c r="M1309" t="s">
        <v>26</v>
      </c>
      <c r="N1309" t="s">
        <v>29</v>
      </c>
      <c r="O1309" t="s">
        <v>29</v>
      </c>
      <c r="P1309" t="s">
        <v>29</v>
      </c>
      <c r="Q1309" t="s">
        <v>29</v>
      </c>
      <c r="R1309" t="s">
        <v>29</v>
      </c>
      <c r="S1309" t="s">
        <v>29</v>
      </c>
      <c r="T1309" t="s">
        <v>29</v>
      </c>
      <c r="U1309" t="s">
        <v>29</v>
      </c>
      <c r="V1309" t="s">
        <v>29</v>
      </c>
      <c r="W1309" t="s">
        <v>1426</v>
      </c>
    </row>
    <row r="1310" spans="1:23">
      <c r="A1310">
        <v>1309</v>
      </c>
      <c r="B1310" t="s">
        <v>1480</v>
      </c>
      <c r="C1310" t="s">
        <v>1480</v>
      </c>
      <c r="D1310">
        <v>41</v>
      </c>
      <c r="E1310" t="s">
        <v>1481</v>
      </c>
      <c r="F1310" t="s">
        <v>185</v>
      </c>
      <c r="G1310" s="1" t="s">
        <v>186</v>
      </c>
      <c r="H1310" t="s">
        <v>1482</v>
      </c>
      <c r="I1310" t="s">
        <v>186</v>
      </c>
      <c r="J1310" t="s">
        <v>1482</v>
      </c>
      <c r="K1310">
        <v>34.11</v>
      </c>
      <c r="L1310">
        <v>34.11</v>
      </c>
      <c r="M1310" t="s">
        <v>26</v>
      </c>
      <c r="N1310" t="s">
        <v>323</v>
      </c>
      <c r="O1310" t="s">
        <v>29</v>
      </c>
      <c r="P1310" t="s">
        <v>29</v>
      </c>
      <c r="Q1310" t="s">
        <v>29</v>
      </c>
      <c r="R1310" t="s">
        <v>29</v>
      </c>
      <c r="S1310" t="s">
        <v>29</v>
      </c>
      <c r="T1310" t="s">
        <v>29</v>
      </c>
      <c r="U1310" t="s">
        <v>29</v>
      </c>
      <c r="V1310" t="s">
        <v>1483</v>
      </c>
      <c r="W1310" t="s">
        <v>1484</v>
      </c>
    </row>
    <row r="1311" spans="1:23">
      <c r="A1311">
        <v>1310</v>
      </c>
      <c r="B1311" t="s">
        <v>1480</v>
      </c>
      <c r="C1311" t="s">
        <v>1480</v>
      </c>
      <c r="D1311">
        <v>41</v>
      </c>
      <c r="E1311" t="s">
        <v>1485</v>
      </c>
      <c r="F1311" t="s">
        <v>1062</v>
      </c>
      <c r="G1311" s="1" t="s">
        <v>1486</v>
      </c>
      <c r="H1311" t="s">
        <v>1487</v>
      </c>
      <c r="I1311" t="s">
        <v>1486</v>
      </c>
      <c r="J1311" t="s">
        <v>1487</v>
      </c>
      <c r="K1311">
        <v>11.16</v>
      </c>
      <c r="L1311">
        <v>11.16</v>
      </c>
      <c r="M1311" t="s">
        <v>26</v>
      </c>
      <c r="N1311" t="s">
        <v>323</v>
      </c>
      <c r="O1311" t="s">
        <v>29</v>
      </c>
      <c r="P1311" t="s">
        <v>29</v>
      </c>
      <c r="Q1311" t="s">
        <v>29</v>
      </c>
      <c r="R1311" t="s">
        <v>29</v>
      </c>
      <c r="S1311" t="s">
        <v>29</v>
      </c>
      <c r="T1311" t="s">
        <v>29</v>
      </c>
      <c r="U1311" t="s">
        <v>29</v>
      </c>
      <c r="V1311" t="s">
        <v>1483</v>
      </c>
      <c r="W1311" t="s">
        <v>1484</v>
      </c>
    </row>
    <row r="1312" spans="1:23">
      <c r="A1312">
        <v>1311</v>
      </c>
      <c r="B1312" t="s">
        <v>1480</v>
      </c>
      <c r="C1312" t="s">
        <v>1480</v>
      </c>
      <c r="D1312">
        <v>41</v>
      </c>
      <c r="E1312" t="s">
        <v>1488</v>
      </c>
      <c r="F1312" t="s">
        <v>196</v>
      </c>
      <c r="G1312" s="1" t="s">
        <v>326</v>
      </c>
      <c r="H1312" t="s">
        <v>1489</v>
      </c>
      <c r="I1312" t="s">
        <v>326</v>
      </c>
      <c r="J1312" t="s">
        <v>1489</v>
      </c>
      <c r="K1312">
        <v>9.84</v>
      </c>
      <c r="L1312">
        <v>9.84</v>
      </c>
      <c r="M1312" t="s">
        <v>26</v>
      </c>
      <c r="N1312" t="s">
        <v>323</v>
      </c>
      <c r="O1312" t="s">
        <v>29</v>
      </c>
      <c r="P1312" t="s">
        <v>29</v>
      </c>
      <c r="Q1312" t="s">
        <v>29</v>
      </c>
      <c r="R1312" t="s">
        <v>29</v>
      </c>
      <c r="S1312" t="s">
        <v>29</v>
      </c>
      <c r="T1312" t="s">
        <v>29</v>
      </c>
      <c r="U1312" t="s">
        <v>29</v>
      </c>
      <c r="V1312" t="s">
        <v>1483</v>
      </c>
      <c r="W1312" t="s">
        <v>1484</v>
      </c>
    </row>
    <row r="1313" spans="1:23">
      <c r="A1313">
        <v>1312</v>
      </c>
      <c r="B1313" t="s">
        <v>1480</v>
      </c>
      <c r="C1313" t="s">
        <v>1480</v>
      </c>
      <c r="D1313">
        <v>41</v>
      </c>
      <c r="E1313" t="s">
        <v>1490</v>
      </c>
      <c r="F1313" t="s">
        <v>168</v>
      </c>
      <c r="G1313" s="1" t="s">
        <v>1491</v>
      </c>
      <c r="H1313" t="s">
        <v>1492</v>
      </c>
      <c r="I1313" t="s">
        <v>1491</v>
      </c>
      <c r="J1313" t="s">
        <v>1492</v>
      </c>
      <c r="K1313">
        <v>5.91</v>
      </c>
      <c r="L1313">
        <v>5.91</v>
      </c>
      <c r="M1313" t="s">
        <v>26</v>
      </c>
      <c r="N1313" t="s">
        <v>328</v>
      </c>
      <c r="O1313" t="s">
        <v>118</v>
      </c>
      <c r="P1313" t="s">
        <v>29</v>
      </c>
      <c r="Q1313" t="s">
        <v>29</v>
      </c>
      <c r="R1313" t="s">
        <v>29</v>
      </c>
      <c r="S1313" t="s">
        <v>29</v>
      </c>
      <c r="T1313" t="s">
        <v>29</v>
      </c>
      <c r="U1313" t="s">
        <v>29</v>
      </c>
      <c r="V1313" t="s">
        <v>1483</v>
      </c>
      <c r="W1313" t="s">
        <v>1484</v>
      </c>
    </row>
    <row r="1314" spans="1:23">
      <c r="A1314">
        <v>1313</v>
      </c>
      <c r="B1314" t="s">
        <v>1480</v>
      </c>
      <c r="C1314" t="s">
        <v>1480</v>
      </c>
      <c r="D1314">
        <v>41</v>
      </c>
      <c r="E1314" t="s">
        <v>838</v>
      </c>
      <c r="F1314" t="s">
        <v>611</v>
      </c>
      <c r="G1314" s="1" t="s">
        <v>839</v>
      </c>
      <c r="H1314" t="s">
        <v>840</v>
      </c>
      <c r="I1314" t="s">
        <v>5934</v>
      </c>
      <c r="J1314" t="s">
        <v>840</v>
      </c>
      <c r="K1314">
        <v>5.46</v>
      </c>
      <c r="L1314">
        <v>5.46</v>
      </c>
      <c r="M1314" t="s">
        <v>26</v>
      </c>
      <c r="N1314" t="s">
        <v>323</v>
      </c>
      <c r="O1314" t="s">
        <v>29</v>
      </c>
      <c r="P1314" t="s">
        <v>29</v>
      </c>
      <c r="Q1314" t="s">
        <v>29</v>
      </c>
      <c r="R1314" t="s">
        <v>29</v>
      </c>
      <c r="S1314" t="s">
        <v>29</v>
      </c>
      <c r="T1314" t="s">
        <v>29</v>
      </c>
      <c r="U1314" t="s">
        <v>29</v>
      </c>
      <c r="V1314" t="s">
        <v>1483</v>
      </c>
      <c r="W1314" t="s">
        <v>1484</v>
      </c>
    </row>
    <row r="1315" spans="1:23">
      <c r="A1315">
        <v>1314</v>
      </c>
      <c r="B1315" t="s">
        <v>1480</v>
      </c>
      <c r="C1315" t="s">
        <v>1480</v>
      </c>
      <c r="D1315">
        <v>41</v>
      </c>
      <c r="E1315" t="s">
        <v>1042</v>
      </c>
      <c r="F1315" t="s">
        <v>196</v>
      </c>
      <c r="G1315" s="1" t="s">
        <v>1043</v>
      </c>
      <c r="H1315" t="s">
        <v>1044</v>
      </c>
      <c r="I1315" t="s">
        <v>1043</v>
      </c>
      <c r="J1315" t="s">
        <v>1044</v>
      </c>
      <c r="K1315">
        <v>5.05</v>
      </c>
      <c r="L1315">
        <v>5.05</v>
      </c>
      <c r="M1315" t="s">
        <v>26</v>
      </c>
      <c r="N1315" t="s">
        <v>323</v>
      </c>
      <c r="O1315" t="s">
        <v>29</v>
      </c>
      <c r="P1315" t="s">
        <v>29</v>
      </c>
      <c r="Q1315" t="s">
        <v>29</v>
      </c>
      <c r="R1315" t="s">
        <v>29</v>
      </c>
      <c r="S1315" t="s">
        <v>29</v>
      </c>
      <c r="T1315" t="s">
        <v>29</v>
      </c>
      <c r="U1315" t="s">
        <v>29</v>
      </c>
      <c r="V1315" t="s">
        <v>1483</v>
      </c>
      <c r="W1315" t="s">
        <v>1484</v>
      </c>
    </row>
    <row r="1316" spans="1:23">
      <c r="A1316">
        <v>1315</v>
      </c>
      <c r="B1316" t="s">
        <v>1480</v>
      </c>
      <c r="C1316" t="s">
        <v>1480</v>
      </c>
      <c r="D1316">
        <v>41</v>
      </c>
      <c r="E1316" t="s">
        <v>1493</v>
      </c>
      <c r="F1316" t="s">
        <v>185</v>
      </c>
      <c r="G1316" s="1" t="s">
        <v>186</v>
      </c>
      <c r="H1316" t="s">
        <v>1494</v>
      </c>
      <c r="I1316" t="s">
        <v>186</v>
      </c>
      <c r="J1316" t="s">
        <v>8606</v>
      </c>
      <c r="K1316">
        <v>3.68</v>
      </c>
      <c r="L1316">
        <v>3.68</v>
      </c>
      <c r="M1316" t="s">
        <v>26</v>
      </c>
      <c r="N1316" t="s">
        <v>323</v>
      </c>
      <c r="O1316" t="s">
        <v>29</v>
      </c>
      <c r="P1316" t="s">
        <v>29</v>
      </c>
      <c r="Q1316" t="s">
        <v>29</v>
      </c>
      <c r="R1316" t="s">
        <v>29</v>
      </c>
      <c r="S1316" t="s">
        <v>29</v>
      </c>
      <c r="T1316" t="s">
        <v>29</v>
      </c>
      <c r="U1316" t="s">
        <v>29</v>
      </c>
      <c r="V1316" t="s">
        <v>1483</v>
      </c>
      <c r="W1316" t="s">
        <v>1484</v>
      </c>
    </row>
    <row r="1317" spans="1:23">
      <c r="A1317">
        <v>1316</v>
      </c>
      <c r="B1317" t="s">
        <v>1480</v>
      </c>
      <c r="C1317" t="s">
        <v>1480</v>
      </c>
      <c r="D1317">
        <v>41</v>
      </c>
      <c r="E1317" t="s">
        <v>846</v>
      </c>
      <c r="F1317" t="s">
        <v>185</v>
      </c>
      <c r="G1317" s="1" t="s">
        <v>633</v>
      </c>
      <c r="H1317" t="s">
        <v>847</v>
      </c>
      <c r="I1317" t="s">
        <v>633</v>
      </c>
      <c r="J1317" t="s">
        <v>847</v>
      </c>
      <c r="K1317">
        <v>2.62</v>
      </c>
      <c r="L1317">
        <v>2.62</v>
      </c>
      <c r="M1317" t="s">
        <v>26</v>
      </c>
      <c r="N1317" t="s">
        <v>323</v>
      </c>
      <c r="O1317" t="s">
        <v>29</v>
      </c>
      <c r="P1317" t="s">
        <v>29</v>
      </c>
      <c r="Q1317" t="s">
        <v>29</v>
      </c>
      <c r="R1317" t="s">
        <v>29</v>
      </c>
      <c r="S1317" t="s">
        <v>29</v>
      </c>
      <c r="T1317" t="s">
        <v>29</v>
      </c>
      <c r="U1317" t="s">
        <v>29</v>
      </c>
      <c r="V1317" t="s">
        <v>1483</v>
      </c>
      <c r="W1317" t="s">
        <v>1484</v>
      </c>
    </row>
    <row r="1318" spans="1:23">
      <c r="A1318">
        <v>1317</v>
      </c>
      <c r="B1318" t="s">
        <v>1480</v>
      </c>
      <c r="C1318" t="s">
        <v>1480</v>
      </c>
      <c r="D1318">
        <v>41</v>
      </c>
      <c r="E1318" t="s">
        <v>1495</v>
      </c>
      <c r="F1318" t="s">
        <v>196</v>
      </c>
      <c r="G1318" s="1" t="s">
        <v>928</v>
      </c>
      <c r="H1318" t="s">
        <v>348</v>
      </c>
      <c r="I1318" t="s">
        <v>928</v>
      </c>
      <c r="J1318" t="s">
        <v>348</v>
      </c>
      <c r="K1318">
        <v>2.16</v>
      </c>
      <c r="L1318">
        <v>2.16</v>
      </c>
      <c r="M1318" t="s">
        <v>26</v>
      </c>
      <c r="N1318" t="s">
        <v>323</v>
      </c>
      <c r="O1318" t="s">
        <v>29</v>
      </c>
      <c r="P1318" t="s">
        <v>29</v>
      </c>
      <c r="Q1318" t="s">
        <v>29</v>
      </c>
      <c r="R1318" t="s">
        <v>29</v>
      </c>
      <c r="S1318" t="s">
        <v>29</v>
      </c>
      <c r="T1318" t="s">
        <v>29</v>
      </c>
      <c r="U1318" t="s">
        <v>29</v>
      </c>
      <c r="V1318" t="s">
        <v>1483</v>
      </c>
      <c r="W1318" t="s">
        <v>1484</v>
      </c>
    </row>
    <row r="1319" spans="1:23">
      <c r="A1319">
        <v>1318</v>
      </c>
      <c r="B1319" t="s">
        <v>1480</v>
      </c>
      <c r="C1319" t="s">
        <v>1480</v>
      </c>
      <c r="D1319">
        <v>41</v>
      </c>
      <c r="E1319" t="s">
        <v>1496</v>
      </c>
      <c r="F1319" t="s">
        <v>185</v>
      </c>
      <c r="G1319" s="1" t="s">
        <v>186</v>
      </c>
      <c r="H1319" t="s">
        <v>1497</v>
      </c>
      <c r="I1319" t="s">
        <v>186</v>
      </c>
      <c r="J1319" t="s">
        <v>1497</v>
      </c>
      <c r="K1319">
        <v>1.77</v>
      </c>
      <c r="L1319">
        <v>1.77</v>
      </c>
      <c r="M1319" t="s">
        <v>26</v>
      </c>
      <c r="N1319" t="s">
        <v>323</v>
      </c>
      <c r="O1319" t="s">
        <v>29</v>
      </c>
      <c r="P1319" t="s">
        <v>29</v>
      </c>
      <c r="Q1319" t="s">
        <v>29</v>
      </c>
      <c r="R1319" t="s">
        <v>29</v>
      </c>
      <c r="S1319" t="s">
        <v>29</v>
      </c>
      <c r="T1319" t="s">
        <v>29</v>
      </c>
      <c r="U1319" t="s">
        <v>29</v>
      </c>
      <c r="V1319" t="s">
        <v>1483</v>
      </c>
      <c r="W1319" t="s">
        <v>1484</v>
      </c>
    </row>
    <row r="1320" spans="1:23">
      <c r="A1320">
        <v>1319</v>
      </c>
      <c r="B1320" t="s">
        <v>1480</v>
      </c>
      <c r="C1320" t="s">
        <v>1480</v>
      </c>
      <c r="D1320">
        <v>41</v>
      </c>
      <c r="E1320" t="s">
        <v>1498</v>
      </c>
      <c r="F1320" t="s">
        <v>185</v>
      </c>
      <c r="G1320" s="1" t="s">
        <v>1499</v>
      </c>
      <c r="H1320" t="s">
        <v>763</v>
      </c>
      <c r="I1320" t="s">
        <v>1499</v>
      </c>
      <c r="J1320" t="s">
        <v>763</v>
      </c>
      <c r="K1320">
        <v>1.24</v>
      </c>
      <c r="L1320">
        <v>1.24</v>
      </c>
      <c r="M1320" t="s">
        <v>26</v>
      </c>
      <c r="N1320" t="s">
        <v>323</v>
      </c>
      <c r="O1320" t="s">
        <v>29</v>
      </c>
      <c r="P1320" t="s">
        <v>29</v>
      </c>
      <c r="Q1320" t="s">
        <v>29</v>
      </c>
      <c r="R1320" t="s">
        <v>29</v>
      </c>
      <c r="S1320" t="s">
        <v>29</v>
      </c>
      <c r="T1320" t="s">
        <v>29</v>
      </c>
      <c r="U1320" t="s">
        <v>29</v>
      </c>
      <c r="V1320" t="s">
        <v>1483</v>
      </c>
      <c r="W1320" t="s">
        <v>1484</v>
      </c>
    </row>
    <row r="1321" spans="1:23">
      <c r="A1321">
        <v>1320</v>
      </c>
      <c r="B1321" t="s">
        <v>1480</v>
      </c>
      <c r="C1321" t="s">
        <v>1480</v>
      </c>
      <c r="D1321">
        <v>41</v>
      </c>
      <c r="E1321" t="s">
        <v>464</v>
      </c>
      <c r="F1321" t="s">
        <v>255</v>
      </c>
      <c r="G1321" s="1" t="s">
        <v>465</v>
      </c>
      <c r="H1321" t="s">
        <v>466</v>
      </c>
      <c r="I1321" t="s">
        <v>465</v>
      </c>
      <c r="J1321" t="s">
        <v>466</v>
      </c>
      <c r="K1321">
        <v>1.1599999999999999</v>
      </c>
      <c r="L1321">
        <v>1.1599999999999999</v>
      </c>
      <c r="M1321" t="s">
        <v>26</v>
      </c>
      <c r="N1321" t="s">
        <v>323</v>
      </c>
      <c r="O1321" t="s">
        <v>29</v>
      </c>
      <c r="P1321" t="s">
        <v>29</v>
      </c>
      <c r="Q1321" t="s">
        <v>29</v>
      </c>
      <c r="R1321" t="s">
        <v>29</v>
      </c>
      <c r="S1321" t="s">
        <v>29</v>
      </c>
      <c r="T1321" t="s">
        <v>29</v>
      </c>
      <c r="U1321" t="s">
        <v>29</v>
      </c>
      <c r="V1321" t="s">
        <v>1483</v>
      </c>
      <c r="W1321" t="s">
        <v>1484</v>
      </c>
    </row>
    <row r="1322" spans="1:23">
      <c r="A1322">
        <v>1321</v>
      </c>
      <c r="B1322" t="s">
        <v>1480</v>
      </c>
      <c r="C1322" t="s">
        <v>1480</v>
      </c>
      <c r="D1322">
        <v>41</v>
      </c>
      <c r="E1322" t="s">
        <v>1490</v>
      </c>
      <c r="F1322" t="s">
        <v>168</v>
      </c>
      <c r="G1322" s="1" t="s">
        <v>1491</v>
      </c>
      <c r="H1322" t="s">
        <v>1492</v>
      </c>
      <c r="I1322" t="s">
        <v>1491</v>
      </c>
      <c r="J1322" t="s">
        <v>1492</v>
      </c>
      <c r="K1322">
        <v>1.07</v>
      </c>
      <c r="L1322">
        <v>1.07</v>
      </c>
      <c r="M1322" t="s">
        <v>26</v>
      </c>
      <c r="N1322" t="s">
        <v>219</v>
      </c>
      <c r="O1322" t="s">
        <v>29</v>
      </c>
      <c r="P1322" t="s">
        <v>29</v>
      </c>
      <c r="Q1322" t="s">
        <v>29</v>
      </c>
      <c r="R1322" t="s">
        <v>29</v>
      </c>
      <c r="S1322" t="s">
        <v>29</v>
      </c>
      <c r="T1322" t="s">
        <v>29</v>
      </c>
      <c r="U1322" t="s">
        <v>29</v>
      </c>
      <c r="V1322" t="s">
        <v>1483</v>
      </c>
      <c r="W1322" t="s">
        <v>1484</v>
      </c>
    </row>
    <row r="1323" spans="1:23">
      <c r="A1323">
        <v>1322</v>
      </c>
      <c r="B1323" t="s">
        <v>1480</v>
      </c>
      <c r="C1323" t="s">
        <v>1480</v>
      </c>
      <c r="D1323">
        <v>41</v>
      </c>
      <c r="E1323" t="s">
        <v>1500</v>
      </c>
      <c r="F1323" t="s">
        <v>598</v>
      </c>
      <c r="G1323" s="1" t="s">
        <v>1501</v>
      </c>
      <c r="H1323" t="s">
        <v>1502</v>
      </c>
      <c r="I1323" t="s">
        <v>1501</v>
      </c>
      <c r="J1323" t="s">
        <v>1502</v>
      </c>
      <c r="K1323">
        <v>1.03</v>
      </c>
      <c r="L1323">
        <v>1.03</v>
      </c>
      <c r="M1323" t="s">
        <v>26</v>
      </c>
      <c r="N1323" t="s">
        <v>323</v>
      </c>
      <c r="O1323" t="s">
        <v>29</v>
      </c>
      <c r="P1323" t="s">
        <v>29</v>
      </c>
      <c r="Q1323" t="s">
        <v>29</v>
      </c>
      <c r="R1323" t="s">
        <v>29</v>
      </c>
      <c r="S1323" t="s">
        <v>29</v>
      </c>
      <c r="T1323" t="s">
        <v>29</v>
      </c>
      <c r="U1323" t="s">
        <v>29</v>
      </c>
      <c r="V1323" t="s">
        <v>1483</v>
      </c>
      <c r="W1323" t="s">
        <v>1484</v>
      </c>
    </row>
    <row r="1324" spans="1:23">
      <c r="A1324">
        <v>1323</v>
      </c>
      <c r="B1324" t="s">
        <v>1480</v>
      </c>
      <c r="C1324" t="s">
        <v>1480</v>
      </c>
      <c r="D1324">
        <v>41</v>
      </c>
      <c r="E1324" t="s">
        <v>836</v>
      </c>
      <c r="F1324" t="s">
        <v>185</v>
      </c>
      <c r="G1324" s="1" t="s">
        <v>186</v>
      </c>
      <c r="H1324" t="s">
        <v>837</v>
      </c>
      <c r="I1324" t="s">
        <v>186</v>
      </c>
      <c r="J1324" t="s">
        <v>837</v>
      </c>
      <c r="K1324">
        <v>0.98</v>
      </c>
      <c r="L1324">
        <v>0.98</v>
      </c>
      <c r="M1324" t="s">
        <v>26</v>
      </c>
      <c r="N1324" t="s">
        <v>219</v>
      </c>
      <c r="O1324" t="s">
        <v>29</v>
      </c>
      <c r="P1324" t="s">
        <v>29</v>
      </c>
      <c r="Q1324" t="s">
        <v>29</v>
      </c>
      <c r="R1324" t="s">
        <v>29</v>
      </c>
      <c r="S1324" t="s">
        <v>29</v>
      </c>
      <c r="T1324" t="s">
        <v>29</v>
      </c>
      <c r="U1324" t="s">
        <v>29</v>
      </c>
      <c r="V1324" t="s">
        <v>1483</v>
      </c>
      <c r="W1324" t="s">
        <v>1484</v>
      </c>
    </row>
    <row r="1325" spans="1:23">
      <c r="A1325">
        <v>1324</v>
      </c>
      <c r="B1325" t="s">
        <v>1480</v>
      </c>
      <c r="C1325" t="s">
        <v>1480</v>
      </c>
      <c r="D1325">
        <v>41</v>
      </c>
      <c r="E1325" t="s">
        <v>1503</v>
      </c>
      <c r="F1325" t="s">
        <v>67</v>
      </c>
      <c r="G1325" s="1" t="s">
        <v>1336</v>
      </c>
      <c r="H1325" t="s">
        <v>1504</v>
      </c>
      <c r="I1325" t="s">
        <v>1336</v>
      </c>
      <c r="J1325" t="s">
        <v>1504</v>
      </c>
      <c r="K1325">
        <v>0.98</v>
      </c>
      <c r="L1325">
        <v>0.98</v>
      </c>
      <c r="M1325" t="s">
        <v>26</v>
      </c>
      <c r="N1325" t="s">
        <v>323</v>
      </c>
      <c r="O1325" t="s">
        <v>29</v>
      </c>
      <c r="P1325" t="s">
        <v>29</v>
      </c>
      <c r="Q1325" t="s">
        <v>29</v>
      </c>
      <c r="R1325" t="s">
        <v>29</v>
      </c>
      <c r="S1325" t="s">
        <v>29</v>
      </c>
      <c r="T1325" t="s">
        <v>29</v>
      </c>
      <c r="U1325" t="s">
        <v>29</v>
      </c>
      <c r="V1325" t="s">
        <v>1483</v>
      </c>
      <c r="W1325" t="s">
        <v>1484</v>
      </c>
    </row>
    <row r="1326" spans="1:23">
      <c r="A1326">
        <v>1325</v>
      </c>
      <c r="B1326" t="s">
        <v>1480</v>
      </c>
      <c r="C1326" t="s">
        <v>1480</v>
      </c>
      <c r="D1326">
        <v>41</v>
      </c>
      <c r="E1326" t="s">
        <v>1505</v>
      </c>
      <c r="F1326" t="s">
        <v>185</v>
      </c>
      <c r="G1326" s="1" t="s">
        <v>186</v>
      </c>
      <c r="H1326" t="s">
        <v>1506</v>
      </c>
      <c r="I1326" t="s">
        <v>186</v>
      </c>
      <c r="J1326" t="s">
        <v>1506</v>
      </c>
      <c r="K1326">
        <v>0.96</v>
      </c>
      <c r="L1326">
        <v>0.96</v>
      </c>
      <c r="M1326" t="s">
        <v>26</v>
      </c>
      <c r="N1326" t="s">
        <v>323</v>
      </c>
      <c r="O1326" t="s">
        <v>29</v>
      </c>
      <c r="P1326" t="s">
        <v>29</v>
      </c>
      <c r="Q1326" t="s">
        <v>29</v>
      </c>
      <c r="R1326" t="s">
        <v>29</v>
      </c>
      <c r="S1326" t="s">
        <v>29</v>
      </c>
      <c r="T1326" t="s">
        <v>29</v>
      </c>
      <c r="U1326" t="s">
        <v>29</v>
      </c>
      <c r="V1326" t="s">
        <v>1483</v>
      </c>
      <c r="W1326" t="s">
        <v>1484</v>
      </c>
    </row>
    <row r="1327" spans="1:23">
      <c r="A1327">
        <v>1326</v>
      </c>
      <c r="B1327" t="s">
        <v>1480</v>
      </c>
      <c r="C1327" t="s">
        <v>1480</v>
      </c>
      <c r="D1327">
        <v>41</v>
      </c>
      <c r="E1327" t="s">
        <v>1507</v>
      </c>
      <c r="F1327" t="s">
        <v>1062</v>
      </c>
      <c r="G1327" s="1" t="s">
        <v>1508</v>
      </c>
      <c r="H1327" t="s">
        <v>1509</v>
      </c>
      <c r="I1327" t="s">
        <v>1508</v>
      </c>
      <c r="J1327" t="s">
        <v>1509</v>
      </c>
      <c r="K1327">
        <v>0.95</v>
      </c>
      <c r="L1327">
        <v>0.95</v>
      </c>
      <c r="M1327" t="s">
        <v>26</v>
      </c>
      <c r="N1327" t="s">
        <v>323</v>
      </c>
      <c r="O1327" t="s">
        <v>29</v>
      </c>
      <c r="P1327" t="s">
        <v>29</v>
      </c>
      <c r="Q1327" t="s">
        <v>29</v>
      </c>
      <c r="R1327" t="s">
        <v>29</v>
      </c>
      <c r="S1327" t="s">
        <v>29</v>
      </c>
      <c r="T1327" t="s">
        <v>29</v>
      </c>
      <c r="U1327" t="s">
        <v>29</v>
      </c>
      <c r="V1327" t="s">
        <v>1483</v>
      </c>
      <c r="W1327" t="s">
        <v>1484</v>
      </c>
    </row>
    <row r="1328" spans="1:23">
      <c r="A1328">
        <v>1327</v>
      </c>
      <c r="B1328" t="s">
        <v>1480</v>
      </c>
      <c r="C1328" t="s">
        <v>1480</v>
      </c>
      <c r="D1328">
        <v>41</v>
      </c>
      <c r="E1328" t="s">
        <v>1510</v>
      </c>
      <c r="F1328" t="s">
        <v>185</v>
      </c>
      <c r="G1328" s="1" t="s">
        <v>186</v>
      </c>
      <c r="H1328" t="s">
        <v>865</v>
      </c>
      <c r="I1328" t="s">
        <v>186</v>
      </c>
      <c r="J1328" t="s">
        <v>862</v>
      </c>
      <c r="K1328">
        <v>0.72</v>
      </c>
      <c r="L1328">
        <v>0.72</v>
      </c>
      <c r="M1328" t="s">
        <v>26</v>
      </c>
      <c r="N1328" t="s">
        <v>323</v>
      </c>
      <c r="O1328" t="s">
        <v>29</v>
      </c>
      <c r="P1328" t="s">
        <v>29</v>
      </c>
      <c r="Q1328" t="s">
        <v>29</v>
      </c>
      <c r="R1328" t="s">
        <v>29</v>
      </c>
      <c r="S1328" t="s">
        <v>29</v>
      </c>
      <c r="T1328" t="s">
        <v>29</v>
      </c>
      <c r="U1328" t="s">
        <v>29</v>
      </c>
      <c r="V1328" t="s">
        <v>1483</v>
      </c>
      <c r="W1328" t="s">
        <v>1484</v>
      </c>
    </row>
    <row r="1329" spans="1:23">
      <c r="A1329">
        <v>1328</v>
      </c>
      <c r="B1329" t="s">
        <v>1480</v>
      </c>
      <c r="C1329" t="s">
        <v>1480</v>
      </c>
      <c r="D1329">
        <v>41</v>
      </c>
      <c r="E1329" t="s">
        <v>1511</v>
      </c>
      <c r="F1329" t="s">
        <v>168</v>
      </c>
      <c r="G1329" s="1" t="s">
        <v>1512</v>
      </c>
      <c r="H1329" t="s">
        <v>1513</v>
      </c>
      <c r="I1329" t="s">
        <v>1512</v>
      </c>
      <c r="J1329" t="s">
        <v>1513</v>
      </c>
      <c r="K1329">
        <v>0.68</v>
      </c>
      <c r="L1329">
        <v>0.68</v>
      </c>
      <c r="M1329" t="s">
        <v>26</v>
      </c>
      <c r="N1329" t="s">
        <v>323</v>
      </c>
      <c r="O1329" t="s">
        <v>29</v>
      </c>
      <c r="P1329" t="s">
        <v>29</v>
      </c>
      <c r="Q1329" t="s">
        <v>29</v>
      </c>
      <c r="R1329" t="s">
        <v>29</v>
      </c>
      <c r="S1329" t="s">
        <v>29</v>
      </c>
      <c r="T1329" t="s">
        <v>29</v>
      </c>
      <c r="U1329" t="s">
        <v>29</v>
      </c>
      <c r="V1329" t="s">
        <v>1483</v>
      </c>
      <c r="W1329" t="s">
        <v>1484</v>
      </c>
    </row>
    <row r="1330" spans="1:23">
      <c r="A1330">
        <v>1329</v>
      </c>
      <c r="B1330" t="s">
        <v>1480</v>
      </c>
      <c r="C1330" t="s">
        <v>1480</v>
      </c>
      <c r="D1330">
        <v>41</v>
      </c>
      <c r="E1330" t="s">
        <v>1514</v>
      </c>
      <c r="F1330" t="s">
        <v>438</v>
      </c>
      <c r="G1330" s="1" t="s">
        <v>1515</v>
      </c>
      <c r="H1330" t="s">
        <v>1516</v>
      </c>
      <c r="I1330" t="s">
        <v>1515</v>
      </c>
      <c r="J1330" t="s">
        <v>1516</v>
      </c>
      <c r="K1330">
        <v>0.6</v>
      </c>
      <c r="L1330">
        <v>0.6</v>
      </c>
      <c r="M1330" t="s">
        <v>26</v>
      </c>
      <c r="N1330" t="s">
        <v>56</v>
      </c>
      <c r="O1330" t="s">
        <v>29</v>
      </c>
      <c r="P1330" t="s">
        <v>29</v>
      </c>
      <c r="Q1330" t="s">
        <v>29</v>
      </c>
      <c r="R1330" t="s">
        <v>29</v>
      </c>
      <c r="S1330" t="s">
        <v>29</v>
      </c>
      <c r="T1330" t="s">
        <v>29</v>
      </c>
      <c r="U1330" t="s">
        <v>29</v>
      </c>
      <c r="V1330" t="s">
        <v>1483</v>
      </c>
      <c r="W1330" t="s">
        <v>1484</v>
      </c>
    </row>
    <row r="1331" spans="1:23">
      <c r="A1331">
        <v>1330</v>
      </c>
      <c r="B1331" t="s">
        <v>1480</v>
      </c>
      <c r="C1331" t="s">
        <v>1480</v>
      </c>
      <c r="D1331">
        <v>41</v>
      </c>
      <c r="E1331" t="s">
        <v>844</v>
      </c>
      <c r="F1331" t="s">
        <v>731</v>
      </c>
      <c r="G1331" s="1" t="s">
        <v>845</v>
      </c>
      <c r="H1331" t="s">
        <v>763</v>
      </c>
      <c r="I1331" t="s">
        <v>845</v>
      </c>
      <c r="J1331" t="s">
        <v>763</v>
      </c>
      <c r="K1331">
        <v>0.46</v>
      </c>
      <c r="L1331">
        <v>0.46</v>
      </c>
      <c r="M1331" t="s">
        <v>26</v>
      </c>
      <c r="N1331" t="s">
        <v>219</v>
      </c>
      <c r="O1331" t="s">
        <v>29</v>
      </c>
      <c r="P1331" t="s">
        <v>29</v>
      </c>
      <c r="Q1331" t="s">
        <v>29</v>
      </c>
      <c r="R1331" t="s">
        <v>29</v>
      </c>
      <c r="S1331" t="s">
        <v>29</v>
      </c>
      <c r="T1331" t="s">
        <v>29</v>
      </c>
      <c r="U1331" t="s">
        <v>29</v>
      </c>
      <c r="V1331" t="s">
        <v>1483</v>
      </c>
      <c r="W1331" t="s">
        <v>1484</v>
      </c>
    </row>
    <row r="1332" spans="1:23">
      <c r="A1332">
        <v>1331</v>
      </c>
      <c r="B1332" t="s">
        <v>1480</v>
      </c>
      <c r="C1332" t="s">
        <v>1480</v>
      </c>
      <c r="D1332">
        <v>41</v>
      </c>
      <c r="E1332" t="s">
        <v>1517</v>
      </c>
      <c r="F1332" t="s">
        <v>185</v>
      </c>
      <c r="G1332" s="1" t="s">
        <v>186</v>
      </c>
      <c r="H1332" t="s">
        <v>1518</v>
      </c>
      <c r="I1332" t="s">
        <v>186</v>
      </c>
      <c r="J1332" t="s">
        <v>1518</v>
      </c>
      <c r="K1332">
        <v>0.46</v>
      </c>
      <c r="L1332">
        <v>0.46</v>
      </c>
      <c r="M1332" t="s">
        <v>26</v>
      </c>
      <c r="N1332" t="s">
        <v>323</v>
      </c>
      <c r="O1332" t="s">
        <v>29</v>
      </c>
      <c r="P1332" t="s">
        <v>29</v>
      </c>
      <c r="Q1332" t="s">
        <v>29</v>
      </c>
      <c r="R1332" t="s">
        <v>29</v>
      </c>
      <c r="S1332" t="s">
        <v>29</v>
      </c>
      <c r="T1332" t="s">
        <v>29</v>
      </c>
      <c r="U1332" t="s">
        <v>29</v>
      </c>
      <c r="V1332" t="s">
        <v>1483</v>
      </c>
      <c r="W1332" t="s">
        <v>1484</v>
      </c>
    </row>
    <row r="1333" spans="1:23">
      <c r="A1333">
        <v>1332</v>
      </c>
      <c r="B1333" t="s">
        <v>1480</v>
      </c>
      <c r="C1333" t="s">
        <v>1480</v>
      </c>
      <c r="D1333">
        <v>41</v>
      </c>
      <c r="E1333" t="s">
        <v>836</v>
      </c>
      <c r="F1333" t="s">
        <v>185</v>
      </c>
      <c r="G1333" s="1" t="s">
        <v>186</v>
      </c>
      <c r="H1333" t="s">
        <v>837</v>
      </c>
      <c r="I1333" t="s">
        <v>186</v>
      </c>
      <c r="J1333" t="s">
        <v>837</v>
      </c>
      <c r="K1333">
        <v>0.41</v>
      </c>
      <c r="L1333">
        <v>0.41</v>
      </c>
      <c r="M1333" t="s">
        <v>26</v>
      </c>
      <c r="N1333" t="s">
        <v>328</v>
      </c>
      <c r="O1333" t="s">
        <v>29</v>
      </c>
      <c r="P1333" t="s">
        <v>29</v>
      </c>
      <c r="Q1333" t="s">
        <v>29</v>
      </c>
      <c r="R1333" t="s">
        <v>29</v>
      </c>
      <c r="S1333" t="s">
        <v>29</v>
      </c>
      <c r="T1333" t="s">
        <v>29</v>
      </c>
      <c r="U1333" t="s">
        <v>29</v>
      </c>
      <c r="V1333" t="s">
        <v>1483</v>
      </c>
      <c r="W1333" t="s">
        <v>1484</v>
      </c>
    </row>
    <row r="1334" spans="1:23">
      <c r="A1334">
        <v>1333</v>
      </c>
      <c r="B1334" t="s">
        <v>1480</v>
      </c>
      <c r="C1334" t="s">
        <v>1480</v>
      </c>
      <c r="D1334">
        <v>41</v>
      </c>
      <c r="E1334" t="s">
        <v>1519</v>
      </c>
      <c r="F1334" t="s">
        <v>1520</v>
      </c>
      <c r="G1334" s="1" t="s">
        <v>1521</v>
      </c>
      <c r="H1334" t="s">
        <v>29</v>
      </c>
      <c r="I1334" t="s">
        <v>1521</v>
      </c>
      <c r="J1334" t="s">
        <v>29</v>
      </c>
      <c r="K1334">
        <v>0.38</v>
      </c>
      <c r="L1334">
        <v>0.38</v>
      </c>
      <c r="M1334" t="s">
        <v>26</v>
      </c>
      <c r="N1334" t="s">
        <v>59</v>
      </c>
      <c r="O1334" t="s">
        <v>29</v>
      </c>
      <c r="P1334" t="s">
        <v>29</v>
      </c>
      <c r="Q1334" t="s">
        <v>29</v>
      </c>
      <c r="R1334" t="s">
        <v>29</v>
      </c>
      <c r="S1334" t="s">
        <v>29</v>
      </c>
      <c r="T1334" t="s">
        <v>29</v>
      </c>
      <c r="U1334" t="s">
        <v>29</v>
      </c>
      <c r="V1334" t="s">
        <v>1483</v>
      </c>
      <c r="W1334" t="s">
        <v>1484</v>
      </c>
    </row>
    <row r="1335" spans="1:23">
      <c r="A1335">
        <v>1334</v>
      </c>
      <c r="B1335" t="s">
        <v>1480</v>
      </c>
      <c r="C1335" t="s">
        <v>1480</v>
      </c>
      <c r="D1335">
        <v>41</v>
      </c>
      <c r="E1335" t="s">
        <v>1522</v>
      </c>
      <c r="F1335" t="s">
        <v>258</v>
      </c>
      <c r="G1335" s="1" t="s">
        <v>1523</v>
      </c>
      <c r="H1335" t="s">
        <v>1114</v>
      </c>
      <c r="I1335" t="s">
        <v>1523</v>
      </c>
      <c r="J1335" t="s">
        <v>952</v>
      </c>
      <c r="K1335">
        <v>0.36</v>
      </c>
      <c r="L1335">
        <v>0.36</v>
      </c>
      <c r="M1335" t="s">
        <v>26</v>
      </c>
      <c r="N1335" t="s">
        <v>59</v>
      </c>
      <c r="O1335" t="s">
        <v>29</v>
      </c>
      <c r="P1335" t="s">
        <v>29</v>
      </c>
      <c r="Q1335" t="s">
        <v>29</v>
      </c>
      <c r="R1335" t="s">
        <v>29</v>
      </c>
      <c r="S1335" t="s">
        <v>29</v>
      </c>
      <c r="T1335" t="s">
        <v>29</v>
      </c>
      <c r="U1335" t="s">
        <v>29</v>
      </c>
      <c r="V1335" t="s">
        <v>1483</v>
      </c>
      <c r="W1335" t="s">
        <v>1484</v>
      </c>
    </row>
    <row r="1336" spans="1:23">
      <c r="A1336">
        <v>1335</v>
      </c>
      <c r="B1336" t="s">
        <v>1480</v>
      </c>
      <c r="C1336" t="s">
        <v>1480</v>
      </c>
      <c r="D1336">
        <v>41</v>
      </c>
      <c r="E1336" t="s">
        <v>1524</v>
      </c>
      <c r="F1336" t="s">
        <v>185</v>
      </c>
      <c r="G1336" s="1" t="s">
        <v>186</v>
      </c>
      <c r="H1336" t="s">
        <v>1525</v>
      </c>
      <c r="I1336" t="s">
        <v>186</v>
      </c>
      <c r="J1336" t="s">
        <v>1525</v>
      </c>
      <c r="K1336">
        <v>0.35</v>
      </c>
      <c r="L1336">
        <v>0.35</v>
      </c>
      <c r="M1336" t="s">
        <v>26</v>
      </c>
      <c r="N1336" t="s">
        <v>328</v>
      </c>
      <c r="O1336" t="s">
        <v>29</v>
      </c>
      <c r="P1336" t="s">
        <v>29</v>
      </c>
      <c r="Q1336" t="s">
        <v>29</v>
      </c>
      <c r="R1336" t="s">
        <v>29</v>
      </c>
      <c r="S1336" t="s">
        <v>29</v>
      </c>
      <c r="T1336" t="s">
        <v>29</v>
      </c>
      <c r="U1336" t="s">
        <v>29</v>
      </c>
      <c r="V1336" t="s">
        <v>1483</v>
      </c>
      <c r="W1336" t="s">
        <v>1484</v>
      </c>
    </row>
    <row r="1337" spans="1:23">
      <c r="A1337">
        <v>1336</v>
      </c>
      <c r="B1337" t="s">
        <v>1480</v>
      </c>
      <c r="C1337" t="s">
        <v>1480</v>
      </c>
      <c r="D1337">
        <v>41</v>
      </c>
      <c r="E1337" t="s">
        <v>846</v>
      </c>
      <c r="F1337" t="s">
        <v>185</v>
      </c>
      <c r="G1337" s="1" t="s">
        <v>633</v>
      </c>
      <c r="H1337" t="s">
        <v>847</v>
      </c>
      <c r="I1337" t="s">
        <v>633</v>
      </c>
      <c r="J1337" t="s">
        <v>847</v>
      </c>
      <c r="K1337">
        <v>0.35</v>
      </c>
      <c r="L1337">
        <v>0.35</v>
      </c>
      <c r="M1337" t="s">
        <v>26</v>
      </c>
      <c r="N1337" t="s">
        <v>63</v>
      </c>
      <c r="O1337" t="s">
        <v>29</v>
      </c>
      <c r="P1337" t="s">
        <v>29</v>
      </c>
      <c r="Q1337" t="s">
        <v>29</v>
      </c>
      <c r="R1337" t="s">
        <v>29</v>
      </c>
      <c r="S1337" t="s">
        <v>29</v>
      </c>
      <c r="T1337" t="s">
        <v>29</v>
      </c>
      <c r="U1337" t="s">
        <v>29</v>
      </c>
      <c r="V1337" t="s">
        <v>1483</v>
      </c>
      <c r="W1337" t="s">
        <v>1484</v>
      </c>
    </row>
    <row r="1338" spans="1:23">
      <c r="A1338">
        <v>1337</v>
      </c>
      <c r="B1338" t="s">
        <v>1480</v>
      </c>
      <c r="C1338" t="s">
        <v>1480</v>
      </c>
      <c r="D1338">
        <v>41</v>
      </c>
      <c r="E1338" t="s">
        <v>1021</v>
      </c>
      <c r="F1338" t="s">
        <v>731</v>
      </c>
      <c r="G1338" s="1" t="s">
        <v>845</v>
      </c>
      <c r="H1338" t="s">
        <v>1022</v>
      </c>
      <c r="I1338" t="s">
        <v>845</v>
      </c>
      <c r="J1338" t="s">
        <v>881</v>
      </c>
      <c r="K1338">
        <v>0.35</v>
      </c>
      <c r="L1338">
        <v>0.35</v>
      </c>
      <c r="M1338" t="s">
        <v>26</v>
      </c>
      <c r="N1338" t="s">
        <v>323</v>
      </c>
      <c r="O1338" t="s">
        <v>29</v>
      </c>
      <c r="P1338" t="s">
        <v>29</v>
      </c>
      <c r="Q1338" t="s">
        <v>29</v>
      </c>
      <c r="R1338" t="s">
        <v>29</v>
      </c>
      <c r="S1338" t="s">
        <v>29</v>
      </c>
      <c r="T1338" t="s">
        <v>29</v>
      </c>
      <c r="U1338" t="s">
        <v>29</v>
      </c>
      <c r="V1338" t="s">
        <v>1483</v>
      </c>
      <c r="W1338" t="s">
        <v>1484</v>
      </c>
    </row>
    <row r="1339" spans="1:23">
      <c r="A1339">
        <v>1338</v>
      </c>
      <c r="B1339" t="s">
        <v>1480</v>
      </c>
      <c r="C1339" t="s">
        <v>1480</v>
      </c>
      <c r="D1339">
        <v>41</v>
      </c>
      <c r="E1339" t="s">
        <v>1526</v>
      </c>
      <c r="F1339" t="s">
        <v>1162</v>
      </c>
      <c r="G1339" s="1" t="s">
        <v>1527</v>
      </c>
      <c r="H1339" t="s">
        <v>1528</v>
      </c>
      <c r="I1339" t="s">
        <v>5287</v>
      </c>
      <c r="J1339" t="s">
        <v>1528</v>
      </c>
      <c r="K1339">
        <v>0.34</v>
      </c>
      <c r="L1339">
        <v>0.34</v>
      </c>
      <c r="M1339" t="s">
        <v>26</v>
      </c>
      <c r="N1339" t="s">
        <v>63</v>
      </c>
      <c r="O1339" t="s">
        <v>29</v>
      </c>
      <c r="P1339" t="s">
        <v>29</v>
      </c>
      <c r="Q1339" t="s">
        <v>29</v>
      </c>
      <c r="R1339" t="s">
        <v>29</v>
      </c>
      <c r="S1339" t="s">
        <v>29</v>
      </c>
      <c r="T1339" t="s">
        <v>29</v>
      </c>
      <c r="U1339" t="s">
        <v>29</v>
      </c>
      <c r="V1339" t="s">
        <v>1483</v>
      </c>
      <c r="W1339" t="s">
        <v>1484</v>
      </c>
    </row>
    <row r="1340" spans="1:23">
      <c r="A1340">
        <v>1339</v>
      </c>
      <c r="B1340" t="s">
        <v>1480</v>
      </c>
      <c r="C1340" t="s">
        <v>1480</v>
      </c>
      <c r="D1340">
        <v>41</v>
      </c>
      <c r="E1340" t="s">
        <v>1529</v>
      </c>
      <c r="F1340" t="s">
        <v>1530</v>
      </c>
      <c r="G1340" s="1" t="s">
        <v>1531</v>
      </c>
      <c r="H1340" t="s">
        <v>1532</v>
      </c>
      <c r="I1340" t="s">
        <v>1531</v>
      </c>
      <c r="J1340" t="s">
        <v>1532</v>
      </c>
      <c r="K1340">
        <v>0.34</v>
      </c>
      <c r="L1340">
        <v>0.34</v>
      </c>
      <c r="M1340" t="s">
        <v>26</v>
      </c>
      <c r="N1340" t="s">
        <v>323</v>
      </c>
      <c r="O1340" t="s">
        <v>29</v>
      </c>
      <c r="P1340" t="s">
        <v>29</v>
      </c>
      <c r="Q1340" t="s">
        <v>29</v>
      </c>
      <c r="R1340" t="s">
        <v>29</v>
      </c>
      <c r="S1340" t="s">
        <v>29</v>
      </c>
      <c r="T1340" t="s">
        <v>29</v>
      </c>
      <c r="U1340" t="s">
        <v>29</v>
      </c>
      <c r="V1340" t="s">
        <v>1483</v>
      </c>
      <c r="W1340" t="s">
        <v>1484</v>
      </c>
    </row>
    <row r="1341" spans="1:23">
      <c r="A1341">
        <v>1340</v>
      </c>
      <c r="B1341" t="s">
        <v>1480</v>
      </c>
      <c r="C1341" t="s">
        <v>1480</v>
      </c>
      <c r="D1341">
        <v>41</v>
      </c>
      <c r="E1341" t="s">
        <v>478</v>
      </c>
      <c r="F1341" t="s">
        <v>185</v>
      </c>
      <c r="G1341" s="1" t="s">
        <v>479</v>
      </c>
      <c r="H1341" t="s">
        <v>480</v>
      </c>
      <c r="I1341" t="s">
        <v>479</v>
      </c>
      <c r="J1341" t="s">
        <v>480</v>
      </c>
      <c r="K1341">
        <v>0.28999999999999998</v>
      </c>
      <c r="L1341">
        <v>0.28999999999999998</v>
      </c>
      <c r="M1341" t="s">
        <v>26</v>
      </c>
      <c r="N1341" t="s">
        <v>328</v>
      </c>
      <c r="O1341" t="s">
        <v>29</v>
      </c>
      <c r="P1341" t="s">
        <v>29</v>
      </c>
      <c r="Q1341" t="s">
        <v>29</v>
      </c>
      <c r="R1341" t="s">
        <v>29</v>
      </c>
      <c r="S1341" t="s">
        <v>29</v>
      </c>
      <c r="T1341" t="s">
        <v>29</v>
      </c>
      <c r="U1341" t="s">
        <v>29</v>
      </c>
      <c r="V1341" t="s">
        <v>1483</v>
      </c>
      <c r="W1341" t="s">
        <v>1484</v>
      </c>
    </row>
    <row r="1342" spans="1:23">
      <c r="A1342">
        <v>1341</v>
      </c>
      <c r="B1342" t="s">
        <v>1480</v>
      </c>
      <c r="C1342" t="s">
        <v>1480</v>
      </c>
      <c r="D1342">
        <v>41</v>
      </c>
      <c r="E1342" t="s">
        <v>1533</v>
      </c>
      <c r="F1342" t="s">
        <v>93</v>
      </c>
      <c r="G1342" s="1" t="s">
        <v>29</v>
      </c>
      <c r="H1342" t="s">
        <v>29</v>
      </c>
      <c r="I1342" t="s">
        <v>29</v>
      </c>
      <c r="J1342" t="s">
        <v>29</v>
      </c>
      <c r="K1342">
        <v>0.28999999999999998</v>
      </c>
      <c r="L1342">
        <v>0.28999999999999998</v>
      </c>
      <c r="M1342" t="s">
        <v>26</v>
      </c>
      <c r="N1342" t="s">
        <v>53</v>
      </c>
      <c r="O1342" t="s">
        <v>29</v>
      </c>
      <c r="P1342" t="s">
        <v>29</v>
      </c>
      <c r="Q1342" t="s">
        <v>29</v>
      </c>
      <c r="R1342" t="s">
        <v>29</v>
      </c>
      <c r="S1342" t="s">
        <v>29</v>
      </c>
      <c r="T1342" t="s">
        <v>29</v>
      </c>
      <c r="U1342" t="s">
        <v>29</v>
      </c>
      <c r="V1342" t="s">
        <v>1483</v>
      </c>
      <c r="W1342" t="s">
        <v>1484</v>
      </c>
    </row>
    <row r="1343" spans="1:23">
      <c r="A1343">
        <v>1342</v>
      </c>
      <c r="B1343" t="s">
        <v>1480</v>
      </c>
      <c r="C1343" t="s">
        <v>1480</v>
      </c>
      <c r="D1343">
        <v>41</v>
      </c>
      <c r="E1343" t="s">
        <v>1517</v>
      </c>
      <c r="F1343" t="s">
        <v>185</v>
      </c>
      <c r="G1343" s="1" t="s">
        <v>186</v>
      </c>
      <c r="H1343" t="s">
        <v>1518</v>
      </c>
      <c r="I1343" t="s">
        <v>186</v>
      </c>
      <c r="J1343" t="s">
        <v>1518</v>
      </c>
      <c r="K1343">
        <v>0.23</v>
      </c>
      <c r="L1343">
        <v>0.23</v>
      </c>
      <c r="M1343" t="s">
        <v>26</v>
      </c>
      <c r="N1343" t="s">
        <v>219</v>
      </c>
      <c r="O1343" t="s">
        <v>29</v>
      </c>
      <c r="P1343" t="s">
        <v>29</v>
      </c>
      <c r="Q1343" t="s">
        <v>29</v>
      </c>
      <c r="R1343" t="s">
        <v>29</v>
      </c>
      <c r="S1343" t="s">
        <v>29</v>
      </c>
      <c r="T1343" t="s">
        <v>29</v>
      </c>
      <c r="U1343" t="s">
        <v>29</v>
      </c>
      <c r="V1343" t="s">
        <v>1483</v>
      </c>
      <c r="W1343" t="s">
        <v>1484</v>
      </c>
    </row>
    <row r="1344" spans="1:23">
      <c r="A1344">
        <v>1343</v>
      </c>
      <c r="B1344" t="s">
        <v>1480</v>
      </c>
      <c r="C1344" t="s">
        <v>1480</v>
      </c>
      <c r="D1344">
        <v>41</v>
      </c>
      <c r="E1344" t="s">
        <v>1534</v>
      </c>
      <c r="F1344" t="s">
        <v>196</v>
      </c>
      <c r="G1344" s="1" t="s">
        <v>1535</v>
      </c>
      <c r="H1344" t="s">
        <v>870</v>
      </c>
      <c r="I1344" t="s">
        <v>8524</v>
      </c>
      <c r="J1344" t="s">
        <v>870</v>
      </c>
      <c r="K1344">
        <v>0.2</v>
      </c>
      <c r="L1344">
        <v>0.2</v>
      </c>
      <c r="M1344" t="s">
        <v>26</v>
      </c>
      <c r="N1344" t="s">
        <v>323</v>
      </c>
      <c r="O1344" t="s">
        <v>29</v>
      </c>
      <c r="P1344" t="s">
        <v>29</v>
      </c>
      <c r="Q1344" t="s">
        <v>29</v>
      </c>
      <c r="R1344" t="s">
        <v>29</v>
      </c>
      <c r="S1344" t="s">
        <v>29</v>
      </c>
      <c r="T1344" t="s">
        <v>29</v>
      </c>
      <c r="U1344" t="s">
        <v>29</v>
      </c>
      <c r="V1344" t="s">
        <v>1483</v>
      </c>
      <c r="W1344" t="s">
        <v>1484</v>
      </c>
    </row>
    <row r="1345" spans="1:23">
      <c r="A1345">
        <v>1344</v>
      </c>
      <c r="B1345" t="s">
        <v>1480</v>
      </c>
      <c r="C1345" t="s">
        <v>1480</v>
      </c>
      <c r="D1345">
        <v>41</v>
      </c>
      <c r="E1345" t="s">
        <v>464</v>
      </c>
      <c r="F1345" t="s">
        <v>255</v>
      </c>
      <c r="G1345" s="1" t="s">
        <v>465</v>
      </c>
      <c r="H1345" t="s">
        <v>466</v>
      </c>
      <c r="I1345" t="s">
        <v>465</v>
      </c>
      <c r="J1345" t="s">
        <v>466</v>
      </c>
      <c r="K1345">
        <v>0.2</v>
      </c>
      <c r="L1345">
        <v>0.2</v>
      </c>
      <c r="M1345" t="s">
        <v>26</v>
      </c>
      <c r="N1345" t="s">
        <v>328</v>
      </c>
      <c r="O1345" t="s">
        <v>29</v>
      </c>
      <c r="P1345" t="s">
        <v>29</v>
      </c>
      <c r="Q1345" t="s">
        <v>29</v>
      </c>
      <c r="R1345" t="s">
        <v>29</v>
      </c>
      <c r="S1345" t="s">
        <v>29</v>
      </c>
      <c r="T1345" t="s">
        <v>29</v>
      </c>
      <c r="U1345" t="s">
        <v>29</v>
      </c>
      <c r="V1345" t="s">
        <v>1483</v>
      </c>
      <c r="W1345" t="s">
        <v>1484</v>
      </c>
    </row>
    <row r="1346" spans="1:23">
      <c r="A1346">
        <v>1345</v>
      </c>
      <c r="B1346" t="s">
        <v>1480</v>
      </c>
      <c r="C1346" t="s">
        <v>1480</v>
      </c>
      <c r="D1346">
        <v>41</v>
      </c>
      <c r="E1346" t="s">
        <v>1536</v>
      </c>
      <c r="F1346" t="s">
        <v>79</v>
      </c>
      <c r="G1346" s="1" t="s">
        <v>1537</v>
      </c>
      <c r="H1346" t="s">
        <v>1538</v>
      </c>
      <c r="I1346" t="s">
        <v>1537</v>
      </c>
      <c r="J1346" t="s">
        <v>1538</v>
      </c>
      <c r="K1346">
        <v>0.18</v>
      </c>
      <c r="L1346">
        <v>0.18</v>
      </c>
      <c r="M1346" t="s">
        <v>26</v>
      </c>
      <c r="N1346" t="s">
        <v>59</v>
      </c>
      <c r="O1346" t="s">
        <v>29</v>
      </c>
      <c r="P1346" t="s">
        <v>29</v>
      </c>
      <c r="Q1346" t="s">
        <v>29</v>
      </c>
      <c r="R1346" t="s">
        <v>29</v>
      </c>
      <c r="S1346" t="s">
        <v>29</v>
      </c>
      <c r="T1346" t="s">
        <v>29</v>
      </c>
      <c r="U1346" t="s">
        <v>29</v>
      </c>
      <c r="V1346" t="s">
        <v>1483</v>
      </c>
      <c r="W1346" t="s">
        <v>1484</v>
      </c>
    </row>
    <row r="1347" spans="1:23">
      <c r="A1347">
        <v>1346</v>
      </c>
      <c r="B1347" t="s">
        <v>1480</v>
      </c>
      <c r="C1347" t="s">
        <v>1480</v>
      </c>
      <c r="D1347">
        <v>41</v>
      </c>
      <c r="E1347" t="s">
        <v>1539</v>
      </c>
      <c r="F1347" t="s">
        <v>1540</v>
      </c>
      <c r="G1347" s="1" t="s">
        <v>1541</v>
      </c>
      <c r="H1347" t="s">
        <v>1542</v>
      </c>
      <c r="I1347" t="s">
        <v>1541</v>
      </c>
      <c r="J1347" t="s">
        <v>1581</v>
      </c>
      <c r="K1347">
        <v>0.17</v>
      </c>
      <c r="L1347">
        <v>0.17</v>
      </c>
      <c r="M1347" t="s">
        <v>26</v>
      </c>
      <c r="N1347" t="s">
        <v>323</v>
      </c>
      <c r="O1347" t="s">
        <v>29</v>
      </c>
      <c r="P1347" t="s">
        <v>29</v>
      </c>
      <c r="Q1347" t="s">
        <v>29</v>
      </c>
      <c r="R1347" t="s">
        <v>29</v>
      </c>
      <c r="S1347" t="s">
        <v>29</v>
      </c>
      <c r="T1347" t="s">
        <v>29</v>
      </c>
      <c r="U1347" t="s">
        <v>29</v>
      </c>
      <c r="V1347" t="s">
        <v>1483</v>
      </c>
      <c r="W1347" t="s">
        <v>1484</v>
      </c>
    </row>
    <row r="1348" spans="1:23">
      <c r="A1348">
        <v>1347</v>
      </c>
      <c r="B1348" t="s">
        <v>1480</v>
      </c>
      <c r="C1348" t="s">
        <v>1480</v>
      </c>
      <c r="D1348">
        <v>41</v>
      </c>
      <c r="E1348" t="s">
        <v>1543</v>
      </c>
      <c r="F1348" t="s">
        <v>516</v>
      </c>
      <c r="G1348" s="1" t="s">
        <v>1544</v>
      </c>
      <c r="H1348" t="s">
        <v>1545</v>
      </c>
      <c r="I1348" t="s">
        <v>1544</v>
      </c>
      <c r="J1348" t="s">
        <v>1545</v>
      </c>
      <c r="K1348">
        <v>0.15</v>
      </c>
      <c r="L1348">
        <v>0.15</v>
      </c>
      <c r="M1348" t="s">
        <v>26</v>
      </c>
      <c r="N1348" t="s">
        <v>323</v>
      </c>
      <c r="O1348" t="s">
        <v>29</v>
      </c>
      <c r="P1348" t="s">
        <v>29</v>
      </c>
      <c r="Q1348" t="s">
        <v>29</v>
      </c>
      <c r="R1348" t="s">
        <v>29</v>
      </c>
      <c r="S1348" t="s">
        <v>29</v>
      </c>
      <c r="T1348" t="s">
        <v>29</v>
      </c>
      <c r="U1348" t="s">
        <v>29</v>
      </c>
      <c r="V1348" t="s">
        <v>1483</v>
      </c>
      <c r="W1348" t="s">
        <v>1484</v>
      </c>
    </row>
    <row r="1349" spans="1:23">
      <c r="A1349">
        <v>1348</v>
      </c>
      <c r="B1349" t="s">
        <v>1480</v>
      </c>
      <c r="C1349" t="s">
        <v>1480</v>
      </c>
      <c r="D1349">
        <v>41</v>
      </c>
      <c r="E1349" t="s">
        <v>1546</v>
      </c>
      <c r="F1349" t="s">
        <v>641</v>
      </c>
      <c r="G1349" s="1" t="s">
        <v>1547</v>
      </c>
      <c r="H1349" t="s">
        <v>1548</v>
      </c>
      <c r="I1349" t="s">
        <v>1547</v>
      </c>
      <c r="J1349" t="s">
        <v>1548</v>
      </c>
      <c r="K1349">
        <v>0.15</v>
      </c>
      <c r="L1349">
        <v>0.15</v>
      </c>
      <c r="M1349" t="s">
        <v>26</v>
      </c>
      <c r="N1349" t="s">
        <v>219</v>
      </c>
      <c r="O1349" t="s">
        <v>29</v>
      </c>
      <c r="P1349" t="s">
        <v>29</v>
      </c>
      <c r="Q1349" t="s">
        <v>29</v>
      </c>
      <c r="R1349" t="s">
        <v>29</v>
      </c>
      <c r="S1349" t="s">
        <v>29</v>
      </c>
      <c r="T1349" t="s">
        <v>29</v>
      </c>
      <c r="U1349" t="s">
        <v>29</v>
      </c>
      <c r="V1349" t="s">
        <v>1483</v>
      </c>
      <c r="W1349" t="s">
        <v>1484</v>
      </c>
    </row>
    <row r="1350" spans="1:23">
      <c r="A1350">
        <v>1349</v>
      </c>
      <c r="B1350" t="s">
        <v>1480</v>
      </c>
      <c r="C1350" t="s">
        <v>1480</v>
      </c>
      <c r="D1350">
        <v>41</v>
      </c>
      <c r="E1350" t="s">
        <v>1549</v>
      </c>
      <c r="F1350" t="s">
        <v>76</v>
      </c>
      <c r="G1350" s="1" t="s">
        <v>29</v>
      </c>
      <c r="H1350" t="s">
        <v>29</v>
      </c>
      <c r="I1350" t="s">
        <v>29</v>
      </c>
      <c r="J1350" t="s">
        <v>29</v>
      </c>
      <c r="K1350">
        <v>0.15</v>
      </c>
      <c r="L1350">
        <v>0.15</v>
      </c>
      <c r="M1350" t="s">
        <v>1550</v>
      </c>
      <c r="N1350" t="s">
        <v>29</v>
      </c>
      <c r="O1350" t="s">
        <v>29</v>
      </c>
      <c r="P1350" t="s">
        <v>29</v>
      </c>
      <c r="Q1350" t="s">
        <v>29</v>
      </c>
      <c r="R1350" t="s">
        <v>29</v>
      </c>
      <c r="S1350" t="s">
        <v>29</v>
      </c>
      <c r="T1350" t="s">
        <v>29</v>
      </c>
      <c r="U1350" t="s">
        <v>29</v>
      </c>
      <c r="V1350" t="s">
        <v>1483</v>
      </c>
      <c r="W1350" t="s">
        <v>1484</v>
      </c>
    </row>
    <row r="1351" spans="1:23">
      <c r="A1351">
        <v>1350</v>
      </c>
      <c r="B1351" t="s">
        <v>1480</v>
      </c>
      <c r="C1351" t="s">
        <v>1480</v>
      </c>
      <c r="D1351">
        <v>41</v>
      </c>
      <c r="E1351" t="s">
        <v>1551</v>
      </c>
      <c r="F1351" t="s">
        <v>176</v>
      </c>
      <c r="G1351" s="1" t="s">
        <v>1107</v>
      </c>
      <c r="H1351" t="s">
        <v>1552</v>
      </c>
      <c r="I1351" t="s">
        <v>1107</v>
      </c>
      <c r="J1351" t="s">
        <v>1552</v>
      </c>
      <c r="K1351">
        <v>0.15</v>
      </c>
      <c r="L1351">
        <v>0.15</v>
      </c>
      <c r="M1351" t="s">
        <v>26</v>
      </c>
      <c r="N1351" t="s">
        <v>323</v>
      </c>
      <c r="O1351" t="s">
        <v>29</v>
      </c>
      <c r="P1351" t="s">
        <v>29</v>
      </c>
      <c r="Q1351" t="s">
        <v>29</v>
      </c>
      <c r="R1351" t="s">
        <v>29</v>
      </c>
      <c r="S1351" t="s">
        <v>29</v>
      </c>
      <c r="T1351" t="s">
        <v>29</v>
      </c>
      <c r="U1351" t="s">
        <v>29</v>
      </c>
      <c r="V1351" t="s">
        <v>1483</v>
      </c>
      <c r="W1351" t="s">
        <v>1484</v>
      </c>
    </row>
    <row r="1352" spans="1:23">
      <c r="A1352">
        <v>1351</v>
      </c>
      <c r="B1352" t="s">
        <v>1480</v>
      </c>
      <c r="C1352" t="s">
        <v>1480</v>
      </c>
      <c r="D1352">
        <v>41</v>
      </c>
      <c r="E1352" t="s">
        <v>1526</v>
      </c>
      <c r="F1352" t="s">
        <v>1162</v>
      </c>
      <c r="G1352" s="1" t="s">
        <v>1527</v>
      </c>
      <c r="H1352" t="s">
        <v>1528</v>
      </c>
      <c r="I1352" t="s">
        <v>5287</v>
      </c>
      <c r="J1352" t="s">
        <v>1528</v>
      </c>
      <c r="K1352">
        <v>0.14000000000000001</v>
      </c>
      <c r="L1352">
        <v>0.14000000000000001</v>
      </c>
      <c r="M1352" t="s">
        <v>26</v>
      </c>
      <c r="N1352" t="s">
        <v>118</v>
      </c>
      <c r="O1352" t="s">
        <v>29</v>
      </c>
      <c r="P1352" t="s">
        <v>29</v>
      </c>
      <c r="Q1352" t="s">
        <v>29</v>
      </c>
      <c r="R1352" t="s">
        <v>29</v>
      </c>
      <c r="S1352" t="s">
        <v>29</v>
      </c>
      <c r="T1352" t="s">
        <v>29</v>
      </c>
      <c r="U1352" t="s">
        <v>29</v>
      </c>
      <c r="V1352" t="s">
        <v>1483</v>
      </c>
      <c r="W1352" t="s">
        <v>1484</v>
      </c>
    </row>
    <row r="1353" spans="1:23">
      <c r="A1353">
        <v>1352</v>
      </c>
      <c r="B1353" t="s">
        <v>1480</v>
      </c>
      <c r="C1353" t="s">
        <v>1480</v>
      </c>
      <c r="D1353">
        <v>41</v>
      </c>
      <c r="E1353" t="s">
        <v>1021</v>
      </c>
      <c r="F1353" t="s">
        <v>731</v>
      </c>
      <c r="G1353" s="1" t="s">
        <v>845</v>
      </c>
      <c r="H1353" t="s">
        <v>1022</v>
      </c>
      <c r="I1353" t="s">
        <v>845</v>
      </c>
      <c r="J1353" t="s">
        <v>881</v>
      </c>
      <c r="K1353">
        <v>0.13</v>
      </c>
      <c r="L1353">
        <v>0.13</v>
      </c>
      <c r="M1353" t="s">
        <v>26</v>
      </c>
      <c r="N1353" t="s">
        <v>219</v>
      </c>
      <c r="O1353" t="s">
        <v>29</v>
      </c>
      <c r="P1353" t="s">
        <v>29</v>
      </c>
      <c r="Q1353" t="s">
        <v>29</v>
      </c>
      <c r="R1353" t="s">
        <v>29</v>
      </c>
      <c r="S1353" t="s">
        <v>29</v>
      </c>
      <c r="T1353" t="s">
        <v>29</v>
      </c>
      <c r="U1353" t="s">
        <v>29</v>
      </c>
      <c r="V1353" t="s">
        <v>1483</v>
      </c>
      <c r="W1353" t="s">
        <v>1484</v>
      </c>
    </row>
    <row r="1354" spans="1:23">
      <c r="A1354">
        <v>1353</v>
      </c>
      <c r="B1354" t="s">
        <v>1480</v>
      </c>
      <c r="C1354" t="s">
        <v>1480</v>
      </c>
      <c r="D1354">
        <v>41</v>
      </c>
      <c r="E1354" t="s">
        <v>1553</v>
      </c>
      <c r="F1354" t="s">
        <v>93</v>
      </c>
      <c r="G1354" s="1" t="s">
        <v>29</v>
      </c>
      <c r="H1354" t="s">
        <v>29</v>
      </c>
      <c r="I1354" t="s">
        <v>29</v>
      </c>
      <c r="J1354" t="s">
        <v>29</v>
      </c>
      <c r="K1354">
        <v>0.13</v>
      </c>
      <c r="L1354">
        <v>0.13</v>
      </c>
      <c r="M1354" t="s">
        <v>26</v>
      </c>
      <c r="N1354" t="s">
        <v>219</v>
      </c>
      <c r="O1354" t="s">
        <v>29</v>
      </c>
      <c r="P1354" t="s">
        <v>29</v>
      </c>
      <c r="Q1354" t="s">
        <v>29</v>
      </c>
      <c r="R1354" t="s">
        <v>29</v>
      </c>
      <c r="S1354" t="s">
        <v>29</v>
      </c>
      <c r="T1354" t="s">
        <v>29</v>
      </c>
      <c r="U1354" t="s">
        <v>29</v>
      </c>
      <c r="V1354" t="s">
        <v>1483</v>
      </c>
      <c r="W1354" t="s">
        <v>1484</v>
      </c>
    </row>
    <row r="1355" spans="1:23">
      <c r="A1355">
        <v>1354</v>
      </c>
      <c r="B1355" t="s">
        <v>1480</v>
      </c>
      <c r="C1355" t="s">
        <v>1480</v>
      </c>
      <c r="D1355">
        <v>41</v>
      </c>
      <c r="E1355" t="s">
        <v>875</v>
      </c>
      <c r="F1355" t="s">
        <v>185</v>
      </c>
      <c r="G1355" s="1" t="s">
        <v>186</v>
      </c>
      <c r="H1355" t="s">
        <v>876</v>
      </c>
      <c r="I1355" t="s">
        <v>186</v>
      </c>
      <c r="J1355" t="s">
        <v>876</v>
      </c>
      <c r="K1355">
        <v>0.13</v>
      </c>
      <c r="L1355">
        <v>0.13</v>
      </c>
      <c r="M1355" t="s">
        <v>26</v>
      </c>
      <c r="N1355" t="s">
        <v>323</v>
      </c>
      <c r="O1355" t="s">
        <v>29</v>
      </c>
      <c r="P1355" t="s">
        <v>29</v>
      </c>
      <c r="Q1355" t="s">
        <v>29</v>
      </c>
      <c r="R1355" t="s">
        <v>29</v>
      </c>
      <c r="S1355" t="s">
        <v>29</v>
      </c>
      <c r="T1355" t="s">
        <v>29</v>
      </c>
      <c r="U1355" t="s">
        <v>29</v>
      </c>
      <c r="V1355" t="s">
        <v>1483</v>
      </c>
      <c r="W1355" t="s">
        <v>1484</v>
      </c>
    </row>
    <row r="1356" spans="1:23">
      <c r="A1356">
        <v>1355</v>
      </c>
      <c r="B1356" t="s">
        <v>1480</v>
      </c>
      <c r="C1356" t="s">
        <v>1480</v>
      </c>
      <c r="D1356">
        <v>41</v>
      </c>
      <c r="E1356" t="s">
        <v>1503</v>
      </c>
      <c r="F1356" t="s">
        <v>67</v>
      </c>
      <c r="G1356" s="1" t="s">
        <v>1336</v>
      </c>
      <c r="H1356" t="s">
        <v>1504</v>
      </c>
      <c r="I1356" t="s">
        <v>1336</v>
      </c>
      <c r="J1356" t="s">
        <v>1504</v>
      </c>
      <c r="K1356">
        <v>0.11</v>
      </c>
      <c r="L1356">
        <v>0.11</v>
      </c>
      <c r="M1356" t="s">
        <v>26</v>
      </c>
      <c r="N1356" t="s">
        <v>63</v>
      </c>
      <c r="O1356" t="s">
        <v>29</v>
      </c>
      <c r="P1356" t="s">
        <v>29</v>
      </c>
      <c r="Q1356" t="s">
        <v>29</v>
      </c>
      <c r="R1356" t="s">
        <v>29</v>
      </c>
      <c r="S1356" t="s">
        <v>29</v>
      </c>
      <c r="T1356" t="s">
        <v>29</v>
      </c>
      <c r="U1356" t="s">
        <v>29</v>
      </c>
      <c r="V1356" t="s">
        <v>1483</v>
      </c>
      <c r="W1356" t="s">
        <v>1484</v>
      </c>
    </row>
    <row r="1357" spans="1:23">
      <c r="A1357">
        <v>1356</v>
      </c>
      <c r="B1357" t="s">
        <v>1480</v>
      </c>
      <c r="C1357" t="s">
        <v>1480</v>
      </c>
      <c r="D1357">
        <v>41</v>
      </c>
      <c r="E1357" t="s">
        <v>1553</v>
      </c>
      <c r="F1357" t="s">
        <v>93</v>
      </c>
      <c r="G1357" s="1" t="s">
        <v>29</v>
      </c>
      <c r="H1357" t="s">
        <v>29</v>
      </c>
      <c r="I1357" t="s">
        <v>29</v>
      </c>
      <c r="J1357" t="s">
        <v>29</v>
      </c>
      <c r="K1357">
        <v>0.11</v>
      </c>
      <c r="L1357">
        <v>0.11</v>
      </c>
      <c r="M1357" t="s">
        <v>26</v>
      </c>
      <c r="N1357" t="s">
        <v>29</v>
      </c>
      <c r="O1357" t="s">
        <v>29</v>
      </c>
      <c r="P1357" t="s">
        <v>29</v>
      </c>
      <c r="Q1357" t="s">
        <v>29</v>
      </c>
      <c r="R1357" t="s">
        <v>29</v>
      </c>
      <c r="S1357" t="s">
        <v>29</v>
      </c>
      <c r="T1357" t="s">
        <v>29</v>
      </c>
      <c r="U1357" t="s">
        <v>29</v>
      </c>
      <c r="V1357" t="s">
        <v>1483</v>
      </c>
      <c r="W1357" t="s">
        <v>1484</v>
      </c>
    </row>
    <row r="1358" spans="1:23">
      <c r="A1358">
        <v>1357</v>
      </c>
      <c r="B1358" t="s">
        <v>1480</v>
      </c>
      <c r="C1358" t="s">
        <v>1480</v>
      </c>
      <c r="D1358">
        <v>41</v>
      </c>
      <c r="E1358" t="s">
        <v>1554</v>
      </c>
      <c r="F1358" t="s">
        <v>731</v>
      </c>
      <c r="G1358" s="1" t="s">
        <v>845</v>
      </c>
      <c r="H1358" t="s">
        <v>1492</v>
      </c>
      <c r="I1358" t="s">
        <v>845</v>
      </c>
      <c r="J1358" t="s">
        <v>1492</v>
      </c>
      <c r="K1358">
        <v>0.11</v>
      </c>
      <c r="L1358">
        <v>0.11</v>
      </c>
      <c r="M1358" t="s">
        <v>26</v>
      </c>
      <c r="N1358" t="s">
        <v>219</v>
      </c>
      <c r="O1358" t="s">
        <v>29</v>
      </c>
      <c r="P1358" t="s">
        <v>29</v>
      </c>
      <c r="Q1358" t="s">
        <v>29</v>
      </c>
      <c r="R1358" t="s">
        <v>29</v>
      </c>
      <c r="S1358" t="s">
        <v>29</v>
      </c>
      <c r="T1358" t="s">
        <v>29</v>
      </c>
      <c r="U1358" t="s">
        <v>29</v>
      </c>
      <c r="V1358" t="s">
        <v>1483</v>
      </c>
      <c r="W1358" t="s">
        <v>1484</v>
      </c>
    </row>
    <row r="1359" spans="1:23">
      <c r="A1359">
        <v>1358</v>
      </c>
      <c r="B1359" t="s">
        <v>1480</v>
      </c>
      <c r="C1359" t="s">
        <v>1480</v>
      </c>
      <c r="D1359">
        <v>41</v>
      </c>
      <c r="E1359" t="s">
        <v>1553</v>
      </c>
      <c r="F1359" t="s">
        <v>93</v>
      </c>
      <c r="G1359" s="1" t="s">
        <v>29</v>
      </c>
      <c r="H1359" t="s">
        <v>29</v>
      </c>
      <c r="I1359" t="s">
        <v>29</v>
      </c>
      <c r="J1359" t="s">
        <v>29</v>
      </c>
      <c r="K1359">
        <v>0.1</v>
      </c>
      <c r="L1359">
        <v>0.1</v>
      </c>
      <c r="M1359" t="s">
        <v>26</v>
      </c>
      <c r="N1359" t="s">
        <v>112</v>
      </c>
      <c r="O1359" t="s">
        <v>29</v>
      </c>
      <c r="P1359" t="s">
        <v>29</v>
      </c>
      <c r="Q1359" t="s">
        <v>29</v>
      </c>
      <c r="R1359" t="s">
        <v>29</v>
      </c>
      <c r="S1359" t="s">
        <v>29</v>
      </c>
      <c r="T1359" t="s">
        <v>29</v>
      </c>
      <c r="U1359" t="s">
        <v>29</v>
      </c>
      <c r="V1359" t="s">
        <v>1483</v>
      </c>
      <c r="W1359" t="s">
        <v>1484</v>
      </c>
    </row>
    <row r="1360" spans="1:23">
      <c r="A1360">
        <v>1359</v>
      </c>
      <c r="B1360" t="s">
        <v>1480</v>
      </c>
      <c r="C1360" t="s">
        <v>1480</v>
      </c>
      <c r="D1360">
        <v>41</v>
      </c>
      <c r="E1360" t="s">
        <v>1033</v>
      </c>
      <c r="F1360" t="s">
        <v>185</v>
      </c>
      <c r="G1360" s="1" t="s">
        <v>186</v>
      </c>
      <c r="H1360" t="s">
        <v>1034</v>
      </c>
      <c r="I1360" t="s">
        <v>186</v>
      </c>
      <c r="J1360" t="s">
        <v>8320</v>
      </c>
      <c r="K1360">
        <v>0.1</v>
      </c>
      <c r="L1360">
        <v>0.1</v>
      </c>
      <c r="M1360" t="s">
        <v>26</v>
      </c>
      <c r="N1360" t="s">
        <v>328</v>
      </c>
      <c r="O1360" t="s">
        <v>29</v>
      </c>
      <c r="P1360" t="s">
        <v>29</v>
      </c>
      <c r="Q1360" t="s">
        <v>29</v>
      </c>
      <c r="R1360" t="s">
        <v>29</v>
      </c>
      <c r="S1360" t="s">
        <v>29</v>
      </c>
      <c r="T1360" t="s">
        <v>29</v>
      </c>
      <c r="U1360" t="s">
        <v>29</v>
      </c>
      <c r="V1360" t="s">
        <v>1483</v>
      </c>
      <c r="W1360" t="s">
        <v>1484</v>
      </c>
    </row>
    <row r="1361" spans="1:23">
      <c r="A1361">
        <v>1360</v>
      </c>
      <c r="B1361" t="s">
        <v>1480</v>
      </c>
      <c r="C1361" t="s">
        <v>1480</v>
      </c>
      <c r="D1361">
        <v>41</v>
      </c>
      <c r="E1361" t="s">
        <v>1555</v>
      </c>
      <c r="F1361" t="s">
        <v>851</v>
      </c>
      <c r="G1361" s="1" t="s">
        <v>852</v>
      </c>
      <c r="H1361" t="s">
        <v>1556</v>
      </c>
      <c r="I1361" t="s">
        <v>852</v>
      </c>
      <c r="J1361" t="s">
        <v>1556</v>
      </c>
      <c r="K1361">
        <v>0.1</v>
      </c>
      <c r="L1361">
        <v>0.1</v>
      </c>
      <c r="M1361" t="s">
        <v>26</v>
      </c>
      <c r="N1361" t="s">
        <v>59</v>
      </c>
      <c r="O1361" t="s">
        <v>29</v>
      </c>
      <c r="P1361" t="s">
        <v>29</v>
      </c>
      <c r="Q1361" t="s">
        <v>29</v>
      </c>
      <c r="R1361" t="s">
        <v>29</v>
      </c>
      <c r="S1361" t="s">
        <v>29</v>
      </c>
      <c r="T1361" t="s">
        <v>29</v>
      </c>
      <c r="U1361" t="s">
        <v>29</v>
      </c>
      <c r="V1361" t="s">
        <v>1483</v>
      </c>
      <c r="W1361" t="s">
        <v>1484</v>
      </c>
    </row>
    <row r="1362" spans="1:23">
      <c r="A1362">
        <v>1361</v>
      </c>
      <c r="B1362" t="s">
        <v>1480</v>
      </c>
      <c r="C1362" t="s">
        <v>1480</v>
      </c>
      <c r="D1362">
        <v>41</v>
      </c>
      <c r="E1362" t="s">
        <v>1557</v>
      </c>
      <c r="F1362" t="s">
        <v>108</v>
      </c>
      <c r="G1362" s="1" t="s">
        <v>1558</v>
      </c>
      <c r="H1362" t="s">
        <v>1559</v>
      </c>
      <c r="I1362" t="s">
        <v>1558</v>
      </c>
      <c r="J1362" t="s">
        <v>1559</v>
      </c>
      <c r="K1362">
        <v>0.09</v>
      </c>
      <c r="L1362">
        <v>0.09</v>
      </c>
      <c r="M1362" t="s">
        <v>26</v>
      </c>
      <c r="N1362" t="s">
        <v>29</v>
      </c>
      <c r="O1362" t="s">
        <v>29</v>
      </c>
      <c r="P1362" t="s">
        <v>29</v>
      </c>
      <c r="Q1362" t="s">
        <v>29</v>
      </c>
      <c r="R1362" t="s">
        <v>29</v>
      </c>
      <c r="S1362" t="s">
        <v>29</v>
      </c>
      <c r="T1362" t="s">
        <v>29</v>
      </c>
      <c r="U1362" t="s">
        <v>29</v>
      </c>
      <c r="V1362" t="s">
        <v>1483</v>
      </c>
      <c r="W1362" t="s">
        <v>1484</v>
      </c>
    </row>
    <row r="1363" spans="1:23">
      <c r="A1363">
        <v>1362</v>
      </c>
      <c r="B1363" t="s">
        <v>1480</v>
      </c>
      <c r="C1363" t="s">
        <v>1480</v>
      </c>
      <c r="D1363">
        <v>41</v>
      </c>
      <c r="E1363" t="s">
        <v>446</v>
      </c>
      <c r="F1363" t="s">
        <v>185</v>
      </c>
      <c r="G1363" s="1" t="s">
        <v>186</v>
      </c>
      <c r="H1363" t="s">
        <v>447</v>
      </c>
      <c r="I1363" t="s">
        <v>186</v>
      </c>
      <c r="J1363" t="s">
        <v>8813</v>
      </c>
      <c r="K1363">
        <v>0.09</v>
      </c>
      <c r="L1363">
        <v>0.09</v>
      </c>
      <c r="M1363" t="s">
        <v>26</v>
      </c>
      <c r="N1363" t="s">
        <v>323</v>
      </c>
      <c r="O1363" t="s">
        <v>29</v>
      </c>
      <c r="P1363" t="s">
        <v>29</v>
      </c>
      <c r="Q1363" t="s">
        <v>29</v>
      </c>
      <c r="R1363" t="s">
        <v>29</v>
      </c>
      <c r="S1363" t="s">
        <v>29</v>
      </c>
      <c r="T1363" t="s">
        <v>29</v>
      </c>
      <c r="U1363" t="s">
        <v>29</v>
      </c>
      <c r="V1363" t="s">
        <v>1483</v>
      </c>
      <c r="W1363" t="s">
        <v>1484</v>
      </c>
    </row>
    <row r="1364" spans="1:23">
      <c r="A1364">
        <v>1363</v>
      </c>
      <c r="B1364" t="s">
        <v>1480</v>
      </c>
      <c r="C1364" t="s">
        <v>1480</v>
      </c>
      <c r="D1364">
        <v>41</v>
      </c>
      <c r="E1364" t="s">
        <v>1560</v>
      </c>
      <c r="F1364" t="s">
        <v>93</v>
      </c>
      <c r="G1364" s="1" t="s">
        <v>29</v>
      </c>
      <c r="H1364" t="s">
        <v>29</v>
      </c>
      <c r="I1364" t="s">
        <v>29</v>
      </c>
      <c r="J1364" t="s">
        <v>29</v>
      </c>
      <c r="K1364">
        <v>0.08</v>
      </c>
      <c r="L1364">
        <v>0.08</v>
      </c>
      <c r="M1364" t="s">
        <v>26</v>
      </c>
      <c r="N1364" t="s">
        <v>219</v>
      </c>
      <c r="O1364" t="s">
        <v>29</v>
      </c>
      <c r="P1364" t="s">
        <v>29</v>
      </c>
      <c r="Q1364" t="s">
        <v>29</v>
      </c>
      <c r="R1364" t="s">
        <v>29</v>
      </c>
      <c r="S1364" t="s">
        <v>29</v>
      </c>
      <c r="T1364" t="s">
        <v>29</v>
      </c>
      <c r="U1364" t="s">
        <v>29</v>
      </c>
      <c r="V1364" t="s">
        <v>1483</v>
      </c>
      <c r="W1364" t="s">
        <v>1484</v>
      </c>
    </row>
    <row r="1365" spans="1:23">
      <c r="A1365">
        <v>1364</v>
      </c>
      <c r="B1365" t="s">
        <v>1480</v>
      </c>
      <c r="C1365" t="s">
        <v>1480</v>
      </c>
      <c r="D1365">
        <v>41</v>
      </c>
      <c r="E1365" t="s">
        <v>8929</v>
      </c>
      <c r="F1365" t="s">
        <v>76</v>
      </c>
      <c r="G1365" s="1" t="s">
        <v>29</v>
      </c>
      <c r="H1365" t="s">
        <v>29</v>
      </c>
      <c r="I1365" t="s">
        <v>29</v>
      </c>
      <c r="J1365" t="s">
        <v>29</v>
      </c>
      <c r="K1365">
        <v>0.06</v>
      </c>
      <c r="L1365">
        <v>0.06</v>
      </c>
      <c r="M1365" t="s">
        <v>687</v>
      </c>
      <c r="N1365" t="s">
        <v>29</v>
      </c>
      <c r="O1365" t="s">
        <v>29</v>
      </c>
      <c r="P1365" t="s">
        <v>29</v>
      </c>
      <c r="Q1365" t="s">
        <v>29</v>
      </c>
      <c r="R1365" t="s">
        <v>29</v>
      </c>
      <c r="S1365" t="s">
        <v>29</v>
      </c>
      <c r="T1365" t="s">
        <v>29</v>
      </c>
      <c r="U1365" t="s">
        <v>29</v>
      </c>
      <c r="V1365" t="s">
        <v>1483</v>
      </c>
      <c r="W1365" t="s">
        <v>1484</v>
      </c>
    </row>
    <row r="1366" spans="1:23">
      <c r="A1366">
        <v>1365</v>
      </c>
      <c r="B1366" t="s">
        <v>1480</v>
      </c>
      <c r="C1366" t="s">
        <v>1480</v>
      </c>
      <c r="D1366">
        <v>41</v>
      </c>
      <c r="E1366" t="s">
        <v>1561</v>
      </c>
      <c r="F1366" t="s">
        <v>505</v>
      </c>
      <c r="G1366" s="1" t="s">
        <v>506</v>
      </c>
      <c r="H1366" t="s">
        <v>1562</v>
      </c>
      <c r="I1366" t="s">
        <v>506</v>
      </c>
      <c r="J1366" t="s">
        <v>8607</v>
      </c>
      <c r="K1366">
        <v>0.06</v>
      </c>
      <c r="L1366">
        <v>0.06</v>
      </c>
      <c r="M1366" t="s">
        <v>26</v>
      </c>
      <c r="N1366" t="s">
        <v>219</v>
      </c>
      <c r="O1366" t="s">
        <v>29</v>
      </c>
      <c r="P1366" t="s">
        <v>29</v>
      </c>
      <c r="Q1366" t="s">
        <v>29</v>
      </c>
      <c r="R1366" t="s">
        <v>29</v>
      </c>
      <c r="S1366" t="s">
        <v>29</v>
      </c>
      <c r="T1366" t="s">
        <v>29</v>
      </c>
      <c r="U1366" t="s">
        <v>29</v>
      </c>
      <c r="V1366" t="s">
        <v>1483</v>
      </c>
      <c r="W1366" t="s">
        <v>1484</v>
      </c>
    </row>
    <row r="1367" spans="1:23">
      <c r="A1367">
        <v>1366</v>
      </c>
      <c r="B1367" t="s">
        <v>1480</v>
      </c>
      <c r="C1367" t="s">
        <v>1480</v>
      </c>
      <c r="D1367">
        <v>41</v>
      </c>
      <c r="E1367" t="s">
        <v>475</v>
      </c>
      <c r="F1367" t="s">
        <v>176</v>
      </c>
      <c r="G1367" s="1" t="s">
        <v>476</v>
      </c>
      <c r="H1367" t="s">
        <v>477</v>
      </c>
      <c r="I1367" t="s">
        <v>476</v>
      </c>
      <c r="J1367" t="s">
        <v>477</v>
      </c>
      <c r="K1367">
        <v>0.06</v>
      </c>
      <c r="L1367">
        <v>0.06</v>
      </c>
      <c r="M1367" t="s">
        <v>26</v>
      </c>
      <c r="N1367" t="s">
        <v>323</v>
      </c>
      <c r="O1367" t="s">
        <v>29</v>
      </c>
      <c r="P1367" t="s">
        <v>29</v>
      </c>
      <c r="Q1367" t="s">
        <v>29</v>
      </c>
      <c r="R1367" t="s">
        <v>29</v>
      </c>
      <c r="S1367" t="s">
        <v>29</v>
      </c>
      <c r="T1367" t="s">
        <v>29</v>
      </c>
      <c r="U1367" t="s">
        <v>29</v>
      </c>
      <c r="V1367" t="s">
        <v>1483</v>
      </c>
      <c r="W1367" t="s">
        <v>1484</v>
      </c>
    </row>
    <row r="1368" spans="1:23">
      <c r="A1368">
        <v>1367</v>
      </c>
      <c r="B1368" t="s">
        <v>1480</v>
      </c>
      <c r="C1368" t="s">
        <v>1480</v>
      </c>
      <c r="D1368">
        <v>41</v>
      </c>
      <c r="E1368" t="s">
        <v>1524</v>
      </c>
      <c r="F1368" t="s">
        <v>185</v>
      </c>
      <c r="G1368" s="1" t="s">
        <v>186</v>
      </c>
      <c r="H1368" t="s">
        <v>1525</v>
      </c>
      <c r="I1368" t="s">
        <v>186</v>
      </c>
      <c r="J1368" t="s">
        <v>1525</v>
      </c>
      <c r="K1368">
        <v>0.05</v>
      </c>
      <c r="L1368">
        <v>0.05</v>
      </c>
      <c r="M1368" t="s">
        <v>26</v>
      </c>
      <c r="N1368" t="s">
        <v>219</v>
      </c>
      <c r="O1368" t="s">
        <v>29</v>
      </c>
      <c r="P1368" t="s">
        <v>29</v>
      </c>
      <c r="Q1368" t="s">
        <v>29</v>
      </c>
      <c r="R1368" t="s">
        <v>29</v>
      </c>
      <c r="S1368" t="s">
        <v>29</v>
      </c>
      <c r="T1368" t="s">
        <v>29</v>
      </c>
      <c r="U1368" t="s">
        <v>29</v>
      </c>
      <c r="V1368" t="s">
        <v>1483</v>
      </c>
      <c r="W1368" t="s">
        <v>1484</v>
      </c>
    </row>
    <row r="1369" spans="1:23">
      <c r="A1369">
        <v>1368</v>
      </c>
      <c r="B1369" t="s">
        <v>1480</v>
      </c>
      <c r="C1369" t="s">
        <v>1480</v>
      </c>
      <c r="D1369">
        <v>41</v>
      </c>
      <c r="E1369" t="s">
        <v>1511</v>
      </c>
      <c r="F1369" t="s">
        <v>168</v>
      </c>
      <c r="G1369" s="1" t="s">
        <v>1512</v>
      </c>
      <c r="H1369" t="s">
        <v>1513</v>
      </c>
      <c r="I1369" t="s">
        <v>1512</v>
      </c>
      <c r="J1369" t="s">
        <v>1513</v>
      </c>
      <c r="K1369">
        <v>0.05</v>
      </c>
      <c r="L1369">
        <v>0.05</v>
      </c>
      <c r="M1369" t="s">
        <v>26</v>
      </c>
      <c r="N1369" t="s">
        <v>219</v>
      </c>
      <c r="O1369" t="s">
        <v>29</v>
      </c>
      <c r="P1369" t="s">
        <v>29</v>
      </c>
      <c r="Q1369" t="s">
        <v>29</v>
      </c>
      <c r="R1369" t="s">
        <v>29</v>
      </c>
      <c r="S1369" t="s">
        <v>29</v>
      </c>
      <c r="T1369" t="s">
        <v>29</v>
      </c>
      <c r="U1369" t="s">
        <v>29</v>
      </c>
      <c r="V1369" t="s">
        <v>1483</v>
      </c>
      <c r="W1369" t="s">
        <v>1484</v>
      </c>
    </row>
    <row r="1370" spans="1:23">
      <c r="A1370">
        <v>1369</v>
      </c>
      <c r="B1370" t="s">
        <v>1480</v>
      </c>
      <c r="C1370" t="s">
        <v>1480</v>
      </c>
      <c r="D1370">
        <v>41</v>
      </c>
      <c r="E1370" t="s">
        <v>846</v>
      </c>
      <c r="F1370" t="s">
        <v>185</v>
      </c>
      <c r="G1370" s="1" t="s">
        <v>633</v>
      </c>
      <c r="H1370" t="s">
        <v>847</v>
      </c>
      <c r="I1370" t="s">
        <v>633</v>
      </c>
      <c r="J1370" t="s">
        <v>847</v>
      </c>
      <c r="K1370">
        <v>0.05</v>
      </c>
      <c r="L1370">
        <v>0.05</v>
      </c>
      <c r="M1370" t="s">
        <v>26</v>
      </c>
      <c r="N1370" t="s">
        <v>219</v>
      </c>
      <c r="O1370" t="s">
        <v>29</v>
      </c>
      <c r="P1370" t="s">
        <v>29</v>
      </c>
      <c r="Q1370" t="s">
        <v>29</v>
      </c>
      <c r="R1370" t="s">
        <v>29</v>
      </c>
      <c r="S1370" t="s">
        <v>29</v>
      </c>
      <c r="T1370" t="s">
        <v>29</v>
      </c>
      <c r="U1370" t="s">
        <v>29</v>
      </c>
      <c r="V1370" t="s">
        <v>1483</v>
      </c>
      <c r="W1370" t="s">
        <v>1484</v>
      </c>
    </row>
    <row r="1371" spans="1:23">
      <c r="A1371">
        <v>1370</v>
      </c>
      <c r="B1371" t="s">
        <v>1480</v>
      </c>
      <c r="C1371" t="s">
        <v>1480</v>
      </c>
      <c r="D1371">
        <v>41</v>
      </c>
      <c r="E1371" t="s">
        <v>1563</v>
      </c>
      <c r="F1371" t="s">
        <v>185</v>
      </c>
      <c r="G1371" s="1" t="s">
        <v>186</v>
      </c>
      <c r="H1371" t="s">
        <v>1487</v>
      </c>
      <c r="I1371" t="s">
        <v>186</v>
      </c>
      <c r="J1371" t="s">
        <v>8608</v>
      </c>
      <c r="K1371">
        <v>0.04</v>
      </c>
      <c r="L1371">
        <v>0.04</v>
      </c>
      <c r="M1371" t="s">
        <v>26</v>
      </c>
      <c r="N1371" t="s">
        <v>328</v>
      </c>
      <c r="O1371" t="s">
        <v>29</v>
      </c>
      <c r="P1371" t="s">
        <v>29</v>
      </c>
      <c r="Q1371" t="s">
        <v>29</v>
      </c>
      <c r="R1371" t="s">
        <v>29</v>
      </c>
      <c r="S1371" t="s">
        <v>29</v>
      </c>
      <c r="T1371" t="s">
        <v>29</v>
      </c>
      <c r="U1371" t="s">
        <v>29</v>
      </c>
      <c r="V1371" t="s">
        <v>1483</v>
      </c>
      <c r="W1371" t="s">
        <v>1484</v>
      </c>
    </row>
    <row r="1372" spans="1:23">
      <c r="A1372">
        <v>1371</v>
      </c>
      <c r="B1372" t="s">
        <v>1480</v>
      </c>
      <c r="C1372" t="s">
        <v>1480</v>
      </c>
      <c r="D1372">
        <v>41</v>
      </c>
      <c r="E1372" t="s">
        <v>1553</v>
      </c>
      <c r="F1372" t="s">
        <v>93</v>
      </c>
      <c r="G1372" s="1" t="s">
        <v>29</v>
      </c>
      <c r="H1372" t="s">
        <v>29</v>
      </c>
      <c r="I1372" t="s">
        <v>29</v>
      </c>
      <c r="J1372" t="s">
        <v>29</v>
      </c>
      <c r="K1372">
        <v>0.02</v>
      </c>
      <c r="L1372">
        <v>0.02</v>
      </c>
      <c r="M1372" t="s">
        <v>26</v>
      </c>
      <c r="N1372" t="s">
        <v>59</v>
      </c>
      <c r="O1372" t="s">
        <v>29</v>
      </c>
      <c r="P1372" t="s">
        <v>29</v>
      </c>
      <c r="Q1372" t="s">
        <v>29</v>
      </c>
      <c r="R1372" t="s">
        <v>29</v>
      </c>
      <c r="S1372" t="s">
        <v>29</v>
      </c>
      <c r="T1372" t="s">
        <v>29</v>
      </c>
      <c r="U1372" t="s">
        <v>29</v>
      </c>
      <c r="V1372" t="s">
        <v>1483</v>
      </c>
      <c r="W1372" t="s">
        <v>1484</v>
      </c>
    </row>
    <row r="1373" spans="1:23">
      <c r="A1373">
        <v>1372</v>
      </c>
      <c r="B1373" t="s">
        <v>1480</v>
      </c>
      <c r="C1373" t="s">
        <v>1480</v>
      </c>
      <c r="D1373">
        <v>41</v>
      </c>
      <c r="E1373" t="s">
        <v>1553</v>
      </c>
      <c r="F1373" t="s">
        <v>93</v>
      </c>
      <c r="G1373" s="1" t="s">
        <v>29</v>
      </c>
      <c r="H1373" t="s">
        <v>29</v>
      </c>
      <c r="I1373" t="s">
        <v>29</v>
      </c>
      <c r="J1373" t="s">
        <v>29</v>
      </c>
      <c r="K1373">
        <v>0.02</v>
      </c>
      <c r="L1373">
        <v>0.02</v>
      </c>
      <c r="M1373" t="s">
        <v>26</v>
      </c>
      <c r="N1373" t="s">
        <v>112</v>
      </c>
      <c r="O1373" t="s">
        <v>29</v>
      </c>
      <c r="P1373" t="s">
        <v>29</v>
      </c>
      <c r="Q1373" t="s">
        <v>29</v>
      </c>
      <c r="R1373" t="s">
        <v>29</v>
      </c>
      <c r="S1373" t="s">
        <v>29</v>
      </c>
      <c r="T1373" t="s">
        <v>29</v>
      </c>
      <c r="U1373" t="s">
        <v>29</v>
      </c>
      <c r="V1373" t="s">
        <v>1483</v>
      </c>
      <c r="W1373" t="s">
        <v>1484</v>
      </c>
    </row>
    <row r="1374" spans="1:23">
      <c r="A1374">
        <v>1373</v>
      </c>
      <c r="B1374" t="s">
        <v>1480</v>
      </c>
      <c r="C1374" t="s">
        <v>1480</v>
      </c>
      <c r="D1374">
        <v>41</v>
      </c>
      <c r="E1374" t="s">
        <v>1021</v>
      </c>
      <c r="F1374" t="s">
        <v>731</v>
      </c>
      <c r="G1374" s="1" t="s">
        <v>845</v>
      </c>
      <c r="H1374" t="s">
        <v>1022</v>
      </c>
      <c r="I1374" t="s">
        <v>845</v>
      </c>
      <c r="J1374" t="s">
        <v>881</v>
      </c>
      <c r="K1374">
        <v>0.02</v>
      </c>
      <c r="L1374">
        <v>0.02</v>
      </c>
      <c r="M1374" t="s">
        <v>26</v>
      </c>
      <c r="N1374" t="s">
        <v>112</v>
      </c>
      <c r="O1374" t="s">
        <v>29</v>
      </c>
      <c r="P1374" t="s">
        <v>29</v>
      </c>
      <c r="Q1374" t="s">
        <v>29</v>
      </c>
      <c r="R1374" t="s">
        <v>29</v>
      </c>
      <c r="S1374" t="s">
        <v>29</v>
      </c>
      <c r="T1374" t="s">
        <v>29</v>
      </c>
      <c r="U1374" t="s">
        <v>29</v>
      </c>
      <c r="V1374" t="s">
        <v>1483</v>
      </c>
      <c r="W1374" t="s">
        <v>1484</v>
      </c>
    </row>
    <row r="1375" spans="1:23">
      <c r="A1375">
        <v>1374</v>
      </c>
      <c r="B1375" t="s">
        <v>1480</v>
      </c>
      <c r="C1375" t="s">
        <v>1480</v>
      </c>
      <c r="D1375">
        <v>41</v>
      </c>
      <c r="E1375" t="s">
        <v>478</v>
      </c>
      <c r="F1375" t="s">
        <v>185</v>
      </c>
      <c r="G1375" s="1" t="s">
        <v>479</v>
      </c>
      <c r="H1375" t="s">
        <v>480</v>
      </c>
      <c r="I1375" t="s">
        <v>479</v>
      </c>
      <c r="J1375" t="s">
        <v>480</v>
      </c>
      <c r="K1375">
        <v>0.01</v>
      </c>
      <c r="L1375">
        <v>0.01</v>
      </c>
      <c r="M1375" t="s">
        <v>26</v>
      </c>
      <c r="N1375" t="s">
        <v>219</v>
      </c>
      <c r="O1375" t="s">
        <v>29</v>
      </c>
      <c r="P1375" t="s">
        <v>29</v>
      </c>
      <c r="Q1375" t="s">
        <v>29</v>
      </c>
      <c r="R1375" t="s">
        <v>29</v>
      </c>
      <c r="S1375" t="s">
        <v>29</v>
      </c>
      <c r="T1375" t="s">
        <v>29</v>
      </c>
      <c r="U1375" t="s">
        <v>29</v>
      </c>
      <c r="V1375" t="s">
        <v>1483</v>
      </c>
      <c r="W1375" t="s">
        <v>1484</v>
      </c>
    </row>
    <row r="1376" spans="1:23">
      <c r="A1376">
        <v>1375</v>
      </c>
      <c r="B1376" t="s">
        <v>1480</v>
      </c>
      <c r="C1376" t="s">
        <v>1480</v>
      </c>
      <c r="D1376">
        <v>41</v>
      </c>
      <c r="E1376" t="s">
        <v>1564</v>
      </c>
      <c r="F1376" t="s">
        <v>181</v>
      </c>
      <c r="G1376" s="1" t="s">
        <v>1565</v>
      </c>
      <c r="H1376" t="s">
        <v>1566</v>
      </c>
      <c r="I1376" t="s">
        <v>1565</v>
      </c>
      <c r="J1376" t="s">
        <v>1566</v>
      </c>
      <c r="K1376">
        <v>0.01</v>
      </c>
      <c r="L1376">
        <v>0.01</v>
      </c>
      <c r="M1376" t="s">
        <v>26</v>
      </c>
      <c r="N1376" t="s">
        <v>27</v>
      </c>
      <c r="O1376" t="s">
        <v>29</v>
      </c>
      <c r="P1376" t="s">
        <v>29</v>
      </c>
      <c r="Q1376" t="s">
        <v>29</v>
      </c>
      <c r="R1376" t="s">
        <v>29</v>
      </c>
      <c r="S1376" t="s">
        <v>29</v>
      </c>
      <c r="T1376" t="s">
        <v>29</v>
      </c>
      <c r="U1376" t="s">
        <v>29</v>
      </c>
      <c r="V1376" t="s">
        <v>1483</v>
      </c>
      <c r="W1376" t="s">
        <v>1484</v>
      </c>
    </row>
    <row r="1377" spans="1:23">
      <c r="A1377">
        <v>1376</v>
      </c>
      <c r="B1377" t="s">
        <v>1480</v>
      </c>
      <c r="C1377" t="s">
        <v>1480</v>
      </c>
      <c r="D1377">
        <v>41</v>
      </c>
      <c r="E1377" t="s">
        <v>838</v>
      </c>
      <c r="F1377" t="s">
        <v>611</v>
      </c>
      <c r="G1377" s="1" t="s">
        <v>839</v>
      </c>
      <c r="H1377" t="s">
        <v>840</v>
      </c>
      <c r="I1377" t="s">
        <v>5934</v>
      </c>
      <c r="J1377" t="s">
        <v>840</v>
      </c>
      <c r="K1377">
        <v>0.01</v>
      </c>
      <c r="L1377">
        <v>0.01</v>
      </c>
      <c r="M1377" t="s">
        <v>26</v>
      </c>
      <c r="N1377" t="s">
        <v>219</v>
      </c>
      <c r="O1377" t="s">
        <v>29</v>
      </c>
      <c r="P1377" t="s">
        <v>29</v>
      </c>
      <c r="Q1377" t="s">
        <v>29</v>
      </c>
      <c r="R1377" t="s">
        <v>29</v>
      </c>
      <c r="S1377" t="s">
        <v>29</v>
      </c>
      <c r="T1377" t="s">
        <v>29</v>
      </c>
      <c r="U1377" t="s">
        <v>29</v>
      </c>
      <c r="V1377" t="s">
        <v>1483</v>
      </c>
      <c r="W1377" t="s">
        <v>1484</v>
      </c>
    </row>
    <row r="1378" spans="1:23">
      <c r="A1378">
        <v>1377</v>
      </c>
      <c r="B1378" t="s">
        <v>1480</v>
      </c>
      <c r="C1378" t="s">
        <v>1480</v>
      </c>
      <c r="D1378">
        <v>41</v>
      </c>
      <c r="E1378" t="s">
        <v>135</v>
      </c>
      <c r="F1378" t="s">
        <v>136</v>
      </c>
      <c r="G1378" s="1" t="s">
        <v>29</v>
      </c>
      <c r="H1378" t="s">
        <v>29</v>
      </c>
      <c r="I1378" t="s">
        <v>29</v>
      </c>
      <c r="J1378" t="s">
        <v>29</v>
      </c>
      <c r="K1378">
        <v>0.03</v>
      </c>
      <c r="L1378">
        <v>0.03</v>
      </c>
      <c r="M1378" t="s">
        <v>136</v>
      </c>
      <c r="N1378" t="s">
        <v>29</v>
      </c>
      <c r="O1378" t="s">
        <v>29</v>
      </c>
      <c r="P1378" t="s">
        <v>29</v>
      </c>
      <c r="Q1378" t="s">
        <v>29</v>
      </c>
      <c r="R1378" t="s">
        <v>29</v>
      </c>
      <c r="S1378" t="s">
        <v>29</v>
      </c>
      <c r="T1378" t="s">
        <v>29</v>
      </c>
      <c r="U1378" t="s">
        <v>29</v>
      </c>
      <c r="V1378" t="s">
        <v>1483</v>
      </c>
      <c r="W1378" t="s">
        <v>1484</v>
      </c>
    </row>
    <row r="1379" spans="1:23">
      <c r="A1379">
        <v>1378</v>
      </c>
      <c r="B1379" t="s">
        <v>1480</v>
      </c>
      <c r="C1379" t="s">
        <v>1480</v>
      </c>
      <c r="D1379">
        <v>42</v>
      </c>
      <c r="E1379" t="s">
        <v>1505</v>
      </c>
      <c r="F1379" t="s">
        <v>185</v>
      </c>
      <c r="G1379" s="1" t="s">
        <v>186</v>
      </c>
      <c r="H1379" t="s">
        <v>1506</v>
      </c>
      <c r="I1379" t="s">
        <v>186</v>
      </c>
      <c r="J1379" t="s">
        <v>1506</v>
      </c>
      <c r="K1379">
        <v>17.899999999999999</v>
      </c>
      <c r="L1379">
        <v>17.899999999999999</v>
      </c>
      <c r="M1379" t="s">
        <v>26</v>
      </c>
      <c r="N1379" t="s">
        <v>323</v>
      </c>
      <c r="O1379" t="s">
        <v>29</v>
      </c>
      <c r="P1379" t="s">
        <v>29</v>
      </c>
      <c r="Q1379" t="s">
        <v>29</v>
      </c>
      <c r="R1379" t="s">
        <v>29</v>
      </c>
      <c r="S1379" t="s">
        <v>29</v>
      </c>
      <c r="T1379" t="s">
        <v>29</v>
      </c>
      <c r="U1379" t="s">
        <v>29</v>
      </c>
      <c r="V1379" t="s">
        <v>1567</v>
      </c>
      <c r="W1379" t="s">
        <v>1484</v>
      </c>
    </row>
    <row r="1380" spans="1:23">
      <c r="A1380">
        <v>1379</v>
      </c>
      <c r="B1380" t="s">
        <v>1480</v>
      </c>
      <c r="C1380" t="s">
        <v>1480</v>
      </c>
      <c r="D1380">
        <v>42</v>
      </c>
      <c r="E1380" t="s">
        <v>1496</v>
      </c>
      <c r="F1380" t="s">
        <v>185</v>
      </c>
      <c r="G1380" s="1" t="s">
        <v>186</v>
      </c>
      <c r="H1380" t="s">
        <v>1497</v>
      </c>
      <c r="I1380" t="s">
        <v>186</v>
      </c>
      <c r="J1380" t="s">
        <v>1497</v>
      </c>
      <c r="K1380">
        <v>13.75</v>
      </c>
      <c r="L1380">
        <v>13.75</v>
      </c>
      <c r="M1380" t="s">
        <v>26</v>
      </c>
      <c r="N1380" t="s">
        <v>323</v>
      </c>
      <c r="O1380" t="s">
        <v>29</v>
      </c>
      <c r="P1380" t="s">
        <v>29</v>
      </c>
      <c r="Q1380" t="s">
        <v>29</v>
      </c>
      <c r="R1380" t="s">
        <v>29</v>
      </c>
      <c r="S1380" t="s">
        <v>29</v>
      </c>
      <c r="T1380" t="s">
        <v>29</v>
      </c>
      <c r="U1380" t="s">
        <v>29</v>
      </c>
      <c r="V1380" t="s">
        <v>1567</v>
      </c>
      <c r="W1380" t="s">
        <v>1484</v>
      </c>
    </row>
    <row r="1381" spans="1:23">
      <c r="A1381">
        <v>1380</v>
      </c>
      <c r="B1381" t="s">
        <v>1480</v>
      </c>
      <c r="C1381" t="s">
        <v>1480</v>
      </c>
      <c r="D1381">
        <v>42</v>
      </c>
      <c r="E1381" t="s">
        <v>1042</v>
      </c>
      <c r="F1381" t="s">
        <v>196</v>
      </c>
      <c r="G1381" s="1" t="s">
        <v>1043</v>
      </c>
      <c r="H1381" t="s">
        <v>1044</v>
      </c>
      <c r="I1381" t="s">
        <v>1043</v>
      </c>
      <c r="J1381" t="s">
        <v>1044</v>
      </c>
      <c r="K1381">
        <v>8.31</v>
      </c>
      <c r="L1381">
        <v>8.31</v>
      </c>
      <c r="M1381" t="s">
        <v>26</v>
      </c>
      <c r="N1381" t="s">
        <v>323</v>
      </c>
      <c r="O1381" t="s">
        <v>29</v>
      </c>
      <c r="P1381" t="s">
        <v>29</v>
      </c>
      <c r="Q1381" t="s">
        <v>29</v>
      </c>
      <c r="R1381" t="s">
        <v>29</v>
      </c>
      <c r="S1381" t="s">
        <v>29</v>
      </c>
      <c r="T1381" t="s">
        <v>29</v>
      </c>
      <c r="U1381" t="s">
        <v>29</v>
      </c>
      <c r="V1381" t="s">
        <v>1567</v>
      </c>
      <c r="W1381" t="s">
        <v>1484</v>
      </c>
    </row>
    <row r="1382" spans="1:23">
      <c r="A1382">
        <v>1381</v>
      </c>
      <c r="B1382" t="s">
        <v>1480</v>
      </c>
      <c r="C1382" t="s">
        <v>1480</v>
      </c>
      <c r="D1382">
        <v>42</v>
      </c>
      <c r="E1382" t="s">
        <v>1568</v>
      </c>
      <c r="F1382" t="s">
        <v>93</v>
      </c>
      <c r="G1382" s="1" t="s">
        <v>29</v>
      </c>
      <c r="H1382" t="s">
        <v>29</v>
      </c>
      <c r="I1382" t="s">
        <v>29</v>
      </c>
      <c r="J1382" t="s">
        <v>29</v>
      </c>
      <c r="K1382">
        <v>5.42</v>
      </c>
      <c r="L1382">
        <v>5.42</v>
      </c>
      <c r="M1382" t="s">
        <v>26</v>
      </c>
      <c r="N1382" t="s">
        <v>59</v>
      </c>
      <c r="O1382" t="s">
        <v>28</v>
      </c>
      <c r="P1382" t="s">
        <v>219</v>
      </c>
      <c r="Q1382" t="s">
        <v>29</v>
      </c>
      <c r="R1382" t="s">
        <v>29</v>
      </c>
      <c r="S1382" t="s">
        <v>29</v>
      </c>
      <c r="T1382" t="s">
        <v>29</v>
      </c>
      <c r="U1382" t="s">
        <v>29</v>
      </c>
      <c r="V1382" t="s">
        <v>1567</v>
      </c>
      <c r="W1382" t="s">
        <v>1484</v>
      </c>
    </row>
    <row r="1383" spans="1:23">
      <c r="A1383">
        <v>1382</v>
      </c>
      <c r="B1383" t="s">
        <v>1480</v>
      </c>
      <c r="C1383" t="s">
        <v>1480</v>
      </c>
      <c r="D1383">
        <v>42</v>
      </c>
      <c r="E1383" t="s">
        <v>1522</v>
      </c>
      <c r="F1383" t="s">
        <v>258</v>
      </c>
      <c r="G1383" s="1" t="s">
        <v>1523</v>
      </c>
      <c r="H1383" t="s">
        <v>1114</v>
      </c>
      <c r="I1383" t="s">
        <v>1523</v>
      </c>
      <c r="J1383" t="s">
        <v>952</v>
      </c>
      <c r="K1383">
        <v>5.33</v>
      </c>
      <c r="L1383">
        <v>5.33</v>
      </c>
      <c r="M1383" t="s">
        <v>26</v>
      </c>
      <c r="N1383" t="s">
        <v>59</v>
      </c>
      <c r="O1383" t="s">
        <v>29</v>
      </c>
      <c r="P1383" t="s">
        <v>29</v>
      </c>
      <c r="Q1383" t="s">
        <v>29</v>
      </c>
      <c r="R1383" t="s">
        <v>29</v>
      </c>
      <c r="S1383" t="s">
        <v>29</v>
      </c>
      <c r="T1383" t="s">
        <v>29</v>
      </c>
      <c r="U1383" t="s">
        <v>29</v>
      </c>
      <c r="V1383" t="s">
        <v>1567</v>
      </c>
      <c r="W1383" t="s">
        <v>1484</v>
      </c>
    </row>
    <row r="1384" spans="1:23">
      <c r="A1384">
        <v>1383</v>
      </c>
      <c r="B1384" t="s">
        <v>1480</v>
      </c>
      <c r="C1384" t="s">
        <v>1480</v>
      </c>
      <c r="D1384">
        <v>42</v>
      </c>
      <c r="E1384" t="s">
        <v>1510</v>
      </c>
      <c r="F1384" t="s">
        <v>185</v>
      </c>
      <c r="G1384" s="1" t="s">
        <v>186</v>
      </c>
      <c r="H1384" t="s">
        <v>865</v>
      </c>
      <c r="I1384" t="s">
        <v>186</v>
      </c>
      <c r="J1384" t="s">
        <v>862</v>
      </c>
      <c r="K1384">
        <v>4.9400000000000004</v>
      </c>
      <c r="L1384">
        <v>4.9400000000000004</v>
      </c>
      <c r="M1384" t="s">
        <v>26</v>
      </c>
      <c r="N1384" t="s">
        <v>323</v>
      </c>
      <c r="O1384" t="s">
        <v>29</v>
      </c>
      <c r="P1384" t="s">
        <v>29</v>
      </c>
      <c r="Q1384" t="s">
        <v>29</v>
      </c>
      <c r="R1384" t="s">
        <v>29</v>
      </c>
      <c r="S1384" t="s">
        <v>29</v>
      </c>
      <c r="T1384" t="s">
        <v>29</v>
      </c>
      <c r="U1384" t="s">
        <v>29</v>
      </c>
      <c r="V1384" t="s">
        <v>1567</v>
      </c>
      <c r="W1384" t="s">
        <v>1484</v>
      </c>
    </row>
    <row r="1385" spans="1:23">
      <c r="A1385">
        <v>1384</v>
      </c>
      <c r="B1385" t="s">
        <v>1480</v>
      </c>
      <c r="C1385" t="s">
        <v>1480</v>
      </c>
      <c r="D1385">
        <v>42</v>
      </c>
      <c r="E1385" t="s">
        <v>844</v>
      </c>
      <c r="F1385" t="s">
        <v>731</v>
      </c>
      <c r="G1385" s="1" t="s">
        <v>845</v>
      </c>
      <c r="H1385" t="s">
        <v>763</v>
      </c>
      <c r="I1385" t="s">
        <v>845</v>
      </c>
      <c r="J1385" t="s">
        <v>763</v>
      </c>
      <c r="K1385">
        <v>4.88</v>
      </c>
      <c r="L1385">
        <v>4.88</v>
      </c>
      <c r="M1385" t="s">
        <v>26</v>
      </c>
      <c r="N1385" t="s">
        <v>219</v>
      </c>
      <c r="O1385" t="s">
        <v>29</v>
      </c>
      <c r="P1385" t="s">
        <v>29</v>
      </c>
      <c r="Q1385" t="s">
        <v>29</v>
      </c>
      <c r="R1385" t="s">
        <v>29</v>
      </c>
      <c r="S1385" t="s">
        <v>29</v>
      </c>
      <c r="T1385" t="s">
        <v>29</v>
      </c>
      <c r="U1385" t="s">
        <v>29</v>
      </c>
      <c r="V1385" t="s">
        <v>1567</v>
      </c>
      <c r="W1385" t="s">
        <v>1484</v>
      </c>
    </row>
    <row r="1386" spans="1:23">
      <c r="A1386">
        <v>1385</v>
      </c>
      <c r="B1386" t="s">
        <v>1480</v>
      </c>
      <c r="C1386" t="s">
        <v>1480</v>
      </c>
      <c r="D1386">
        <v>42</v>
      </c>
      <c r="E1386" t="s">
        <v>836</v>
      </c>
      <c r="F1386" t="s">
        <v>185</v>
      </c>
      <c r="G1386" s="1" t="s">
        <v>186</v>
      </c>
      <c r="H1386" t="s">
        <v>837</v>
      </c>
      <c r="I1386" t="s">
        <v>186</v>
      </c>
      <c r="J1386" t="s">
        <v>837</v>
      </c>
      <c r="K1386">
        <v>4.62</v>
      </c>
      <c r="L1386">
        <v>4.62</v>
      </c>
      <c r="M1386" t="s">
        <v>26</v>
      </c>
      <c r="N1386" t="s">
        <v>323</v>
      </c>
      <c r="O1386" t="s">
        <v>29</v>
      </c>
      <c r="P1386" t="s">
        <v>29</v>
      </c>
      <c r="Q1386" t="s">
        <v>29</v>
      </c>
      <c r="R1386" t="s">
        <v>29</v>
      </c>
      <c r="S1386" t="s">
        <v>29</v>
      </c>
      <c r="T1386" t="s">
        <v>29</v>
      </c>
      <c r="U1386" t="s">
        <v>29</v>
      </c>
      <c r="V1386" t="s">
        <v>1567</v>
      </c>
      <c r="W1386" t="s">
        <v>1484</v>
      </c>
    </row>
    <row r="1387" spans="1:23">
      <c r="A1387">
        <v>1386</v>
      </c>
      <c r="B1387" t="s">
        <v>1480</v>
      </c>
      <c r="C1387" t="s">
        <v>1480</v>
      </c>
      <c r="D1387">
        <v>42</v>
      </c>
      <c r="E1387" t="s">
        <v>1485</v>
      </c>
      <c r="F1387" t="s">
        <v>1062</v>
      </c>
      <c r="G1387" s="1" t="s">
        <v>1486</v>
      </c>
      <c r="H1387" t="s">
        <v>1487</v>
      </c>
      <c r="I1387" t="s">
        <v>1486</v>
      </c>
      <c r="J1387" t="s">
        <v>1487</v>
      </c>
      <c r="K1387">
        <v>3.94</v>
      </c>
      <c r="L1387">
        <v>3.94</v>
      </c>
      <c r="M1387" t="s">
        <v>26</v>
      </c>
      <c r="N1387" t="s">
        <v>323</v>
      </c>
      <c r="O1387" t="s">
        <v>29</v>
      </c>
      <c r="P1387" t="s">
        <v>29</v>
      </c>
      <c r="Q1387" t="s">
        <v>29</v>
      </c>
      <c r="R1387" t="s">
        <v>29</v>
      </c>
      <c r="S1387" t="s">
        <v>29</v>
      </c>
      <c r="T1387" t="s">
        <v>29</v>
      </c>
      <c r="U1387" t="s">
        <v>29</v>
      </c>
      <c r="V1387" t="s">
        <v>1567</v>
      </c>
      <c r="W1387" t="s">
        <v>1484</v>
      </c>
    </row>
    <row r="1388" spans="1:23">
      <c r="A1388">
        <v>1387</v>
      </c>
      <c r="B1388" t="s">
        <v>1480</v>
      </c>
      <c r="C1388" t="s">
        <v>1480</v>
      </c>
      <c r="D1388">
        <v>42</v>
      </c>
      <c r="E1388" t="s">
        <v>1519</v>
      </c>
      <c r="F1388" t="s">
        <v>1520</v>
      </c>
      <c r="G1388" s="1" t="s">
        <v>1521</v>
      </c>
      <c r="H1388" t="s">
        <v>29</v>
      </c>
      <c r="I1388" t="s">
        <v>1521</v>
      </c>
      <c r="J1388" t="s">
        <v>29</v>
      </c>
      <c r="K1388">
        <v>2.87</v>
      </c>
      <c r="L1388">
        <v>2.87</v>
      </c>
      <c r="M1388" t="s">
        <v>26</v>
      </c>
      <c r="N1388" t="s">
        <v>59</v>
      </c>
      <c r="O1388" t="s">
        <v>29</v>
      </c>
      <c r="P1388" t="s">
        <v>29</v>
      </c>
      <c r="Q1388" t="s">
        <v>29</v>
      </c>
      <c r="R1388" t="s">
        <v>29</v>
      </c>
      <c r="S1388" t="s">
        <v>29</v>
      </c>
      <c r="T1388" t="s">
        <v>29</v>
      </c>
      <c r="U1388" t="s">
        <v>29</v>
      </c>
      <c r="V1388" t="s">
        <v>1567</v>
      </c>
      <c r="W1388" t="s">
        <v>1484</v>
      </c>
    </row>
    <row r="1389" spans="1:23">
      <c r="A1389">
        <v>1388</v>
      </c>
      <c r="B1389" t="s">
        <v>1480</v>
      </c>
      <c r="C1389" t="s">
        <v>1480</v>
      </c>
      <c r="D1389">
        <v>42</v>
      </c>
      <c r="E1389" t="s">
        <v>836</v>
      </c>
      <c r="F1389" t="s">
        <v>185</v>
      </c>
      <c r="G1389" s="1" t="s">
        <v>186</v>
      </c>
      <c r="H1389" t="s">
        <v>837</v>
      </c>
      <c r="I1389" t="s">
        <v>186</v>
      </c>
      <c r="J1389" t="s">
        <v>837</v>
      </c>
      <c r="K1389">
        <v>2.0699999999999998</v>
      </c>
      <c r="L1389">
        <v>2.0699999999999998</v>
      </c>
      <c r="M1389" t="s">
        <v>26</v>
      </c>
      <c r="N1389" t="s">
        <v>219</v>
      </c>
      <c r="O1389" t="s">
        <v>29</v>
      </c>
      <c r="P1389" t="s">
        <v>29</v>
      </c>
      <c r="Q1389" t="s">
        <v>29</v>
      </c>
      <c r="R1389" t="s">
        <v>29</v>
      </c>
      <c r="S1389" t="s">
        <v>29</v>
      </c>
      <c r="T1389" t="s">
        <v>29</v>
      </c>
      <c r="U1389" t="s">
        <v>29</v>
      </c>
      <c r="V1389" t="s">
        <v>1567</v>
      </c>
      <c r="W1389" t="s">
        <v>1484</v>
      </c>
    </row>
    <row r="1390" spans="1:23">
      <c r="A1390">
        <v>1389</v>
      </c>
      <c r="B1390" t="s">
        <v>1480</v>
      </c>
      <c r="C1390" t="s">
        <v>1480</v>
      </c>
      <c r="D1390">
        <v>42</v>
      </c>
      <c r="E1390" t="s">
        <v>844</v>
      </c>
      <c r="F1390" t="s">
        <v>731</v>
      </c>
      <c r="G1390" s="1" t="s">
        <v>845</v>
      </c>
      <c r="H1390" t="s">
        <v>763</v>
      </c>
      <c r="I1390" t="s">
        <v>845</v>
      </c>
      <c r="J1390" t="s">
        <v>763</v>
      </c>
      <c r="K1390">
        <v>2</v>
      </c>
      <c r="L1390">
        <v>2</v>
      </c>
      <c r="M1390" t="s">
        <v>26</v>
      </c>
      <c r="N1390" t="s">
        <v>230</v>
      </c>
      <c r="O1390" t="s">
        <v>29</v>
      </c>
      <c r="P1390" t="s">
        <v>29</v>
      </c>
      <c r="Q1390" t="s">
        <v>29</v>
      </c>
      <c r="R1390" t="s">
        <v>29</v>
      </c>
      <c r="S1390" t="s">
        <v>29</v>
      </c>
      <c r="T1390" t="s">
        <v>29</v>
      </c>
      <c r="U1390" t="s">
        <v>29</v>
      </c>
      <c r="V1390" t="s">
        <v>1567</v>
      </c>
      <c r="W1390" t="s">
        <v>1484</v>
      </c>
    </row>
    <row r="1391" spans="1:23">
      <c r="A1391">
        <v>1390</v>
      </c>
      <c r="B1391" t="s">
        <v>1480</v>
      </c>
      <c r="C1391" t="s">
        <v>1480</v>
      </c>
      <c r="D1391">
        <v>42</v>
      </c>
      <c r="E1391" t="s">
        <v>1569</v>
      </c>
      <c r="F1391" t="s">
        <v>358</v>
      </c>
      <c r="G1391" s="1" t="s">
        <v>1570</v>
      </c>
      <c r="H1391" t="s">
        <v>29</v>
      </c>
      <c r="I1391" t="s">
        <v>1570</v>
      </c>
      <c r="J1391" t="s">
        <v>29</v>
      </c>
      <c r="K1391">
        <v>1.8</v>
      </c>
      <c r="L1391">
        <v>1.8</v>
      </c>
      <c r="M1391" t="s">
        <v>26</v>
      </c>
      <c r="N1391" t="s">
        <v>59</v>
      </c>
      <c r="O1391" t="s">
        <v>29</v>
      </c>
      <c r="P1391" t="s">
        <v>29</v>
      </c>
      <c r="Q1391" t="s">
        <v>29</v>
      </c>
      <c r="R1391" t="s">
        <v>29</v>
      </c>
      <c r="S1391" t="s">
        <v>29</v>
      </c>
      <c r="T1391" t="s">
        <v>29</v>
      </c>
      <c r="U1391" t="s">
        <v>29</v>
      </c>
      <c r="V1391" t="s">
        <v>1567</v>
      </c>
      <c r="W1391" t="s">
        <v>1484</v>
      </c>
    </row>
    <row r="1392" spans="1:23">
      <c r="A1392">
        <v>1391</v>
      </c>
      <c r="B1392" t="s">
        <v>1480</v>
      </c>
      <c r="C1392" t="s">
        <v>1480</v>
      </c>
      <c r="D1392">
        <v>42</v>
      </c>
      <c r="E1392" t="s">
        <v>1557</v>
      </c>
      <c r="F1392" t="s">
        <v>108</v>
      </c>
      <c r="G1392" s="1" t="s">
        <v>1558</v>
      </c>
      <c r="H1392" t="s">
        <v>1559</v>
      </c>
      <c r="I1392" t="s">
        <v>1558</v>
      </c>
      <c r="J1392" t="s">
        <v>1559</v>
      </c>
      <c r="K1392">
        <v>1.62</v>
      </c>
      <c r="L1392">
        <v>1.62</v>
      </c>
      <c r="M1392" t="s">
        <v>26</v>
      </c>
      <c r="N1392" t="s">
        <v>59</v>
      </c>
      <c r="O1392" t="s">
        <v>29</v>
      </c>
      <c r="P1392" t="s">
        <v>29</v>
      </c>
      <c r="Q1392" t="s">
        <v>29</v>
      </c>
      <c r="R1392" t="s">
        <v>29</v>
      </c>
      <c r="S1392" t="s">
        <v>29</v>
      </c>
      <c r="T1392" t="s">
        <v>29</v>
      </c>
      <c r="U1392" t="s">
        <v>29</v>
      </c>
      <c r="V1392" t="s">
        <v>1567</v>
      </c>
      <c r="W1392" t="s">
        <v>1484</v>
      </c>
    </row>
    <row r="1393" spans="1:23">
      <c r="A1393">
        <v>1392</v>
      </c>
      <c r="B1393" t="s">
        <v>1480</v>
      </c>
      <c r="C1393" t="s">
        <v>1480</v>
      </c>
      <c r="D1393">
        <v>42</v>
      </c>
      <c r="E1393" t="s">
        <v>1571</v>
      </c>
      <c r="F1393" t="s">
        <v>1572</v>
      </c>
      <c r="G1393" s="1" t="s">
        <v>1573</v>
      </c>
      <c r="H1393" t="s">
        <v>29</v>
      </c>
      <c r="I1393" t="s">
        <v>1573</v>
      </c>
      <c r="J1393" t="s">
        <v>29</v>
      </c>
      <c r="K1393">
        <v>1.27</v>
      </c>
      <c r="L1393">
        <v>1.27</v>
      </c>
      <c r="M1393" t="s">
        <v>26</v>
      </c>
      <c r="N1393" t="s">
        <v>59</v>
      </c>
      <c r="O1393" t="s">
        <v>29</v>
      </c>
      <c r="P1393" t="s">
        <v>29</v>
      </c>
      <c r="Q1393" t="s">
        <v>29</v>
      </c>
      <c r="R1393" t="s">
        <v>29</v>
      </c>
      <c r="S1393" t="s">
        <v>29</v>
      </c>
      <c r="T1393" t="s">
        <v>29</v>
      </c>
      <c r="U1393" t="s">
        <v>29</v>
      </c>
      <c r="V1393" t="s">
        <v>1567</v>
      </c>
      <c r="W1393" t="s">
        <v>1484</v>
      </c>
    </row>
    <row r="1394" spans="1:23">
      <c r="A1394">
        <v>1393</v>
      </c>
      <c r="B1394" t="s">
        <v>1480</v>
      </c>
      <c r="C1394" t="s">
        <v>1480</v>
      </c>
      <c r="D1394">
        <v>42</v>
      </c>
      <c r="E1394" t="s">
        <v>1574</v>
      </c>
      <c r="F1394" t="s">
        <v>67</v>
      </c>
      <c r="G1394" s="1" t="s">
        <v>1336</v>
      </c>
      <c r="H1394" t="s">
        <v>65</v>
      </c>
      <c r="I1394" t="s">
        <v>1336</v>
      </c>
      <c r="J1394" t="s">
        <v>763</v>
      </c>
      <c r="K1394">
        <v>1.17</v>
      </c>
      <c r="L1394">
        <v>1.17</v>
      </c>
      <c r="M1394" t="s">
        <v>26</v>
      </c>
      <c r="N1394" t="s">
        <v>323</v>
      </c>
      <c r="O1394" t="s">
        <v>29</v>
      </c>
      <c r="P1394" t="s">
        <v>29</v>
      </c>
      <c r="Q1394" t="s">
        <v>29</v>
      </c>
      <c r="R1394" t="s">
        <v>29</v>
      </c>
      <c r="S1394" t="s">
        <v>29</v>
      </c>
      <c r="T1394" t="s">
        <v>29</v>
      </c>
      <c r="U1394" t="s">
        <v>29</v>
      </c>
      <c r="V1394" t="s">
        <v>1567</v>
      </c>
      <c r="W1394" t="s">
        <v>1484</v>
      </c>
    </row>
    <row r="1395" spans="1:23">
      <c r="A1395">
        <v>1394</v>
      </c>
      <c r="B1395" t="s">
        <v>1480</v>
      </c>
      <c r="C1395" t="s">
        <v>1480</v>
      </c>
      <c r="D1395">
        <v>42</v>
      </c>
      <c r="E1395" t="s">
        <v>1493</v>
      </c>
      <c r="F1395" t="s">
        <v>185</v>
      </c>
      <c r="G1395" s="1" t="s">
        <v>186</v>
      </c>
      <c r="H1395" t="s">
        <v>1494</v>
      </c>
      <c r="I1395" t="s">
        <v>186</v>
      </c>
      <c r="J1395" t="s">
        <v>8606</v>
      </c>
      <c r="K1395">
        <v>1.39</v>
      </c>
      <c r="L1395">
        <v>1.39</v>
      </c>
      <c r="M1395" t="s">
        <v>26</v>
      </c>
      <c r="N1395" t="s">
        <v>323</v>
      </c>
      <c r="O1395" t="s">
        <v>29</v>
      </c>
      <c r="P1395" t="s">
        <v>29</v>
      </c>
      <c r="Q1395" t="s">
        <v>29</v>
      </c>
      <c r="R1395" t="s">
        <v>29</v>
      </c>
      <c r="S1395" t="s">
        <v>29</v>
      </c>
      <c r="T1395" t="s">
        <v>29</v>
      </c>
      <c r="U1395" t="s">
        <v>29</v>
      </c>
      <c r="V1395" t="s">
        <v>1567</v>
      </c>
      <c r="W1395" t="s">
        <v>1484</v>
      </c>
    </row>
    <row r="1396" spans="1:23">
      <c r="A1396">
        <v>1395</v>
      </c>
      <c r="B1396" t="s">
        <v>1480</v>
      </c>
      <c r="C1396" t="s">
        <v>1480</v>
      </c>
      <c r="D1396">
        <v>42</v>
      </c>
      <c r="E1396" t="s">
        <v>464</v>
      </c>
      <c r="F1396" t="s">
        <v>255</v>
      </c>
      <c r="G1396" s="1" t="s">
        <v>465</v>
      </c>
      <c r="H1396" t="s">
        <v>466</v>
      </c>
      <c r="I1396" t="s">
        <v>465</v>
      </c>
      <c r="J1396" t="s">
        <v>466</v>
      </c>
      <c r="K1396">
        <v>1.1399999999999999</v>
      </c>
      <c r="L1396">
        <v>1.1399999999999999</v>
      </c>
      <c r="M1396" t="s">
        <v>26</v>
      </c>
      <c r="N1396" t="s">
        <v>323</v>
      </c>
      <c r="O1396" t="s">
        <v>29</v>
      </c>
      <c r="P1396" t="s">
        <v>29</v>
      </c>
      <c r="Q1396" t="s">
        <v>29</v>
      </c>
      <c r="R1396" t="s">
        <v>29</v>
      </c>
      <c r="S1396" t="s">
        <v>29</v>
      </c>
      <c r="T1396" t="s">
        <v>29</v>
      </c>
      <c r="U1396" t="s">
        <v>29</v>
      </c>
      <c r="V1396" t="s">
        <v>1567</v>
      </c>
      <c r="W1396" t="s">
        <v>1484</v>
      </c>
    </row>
    <row r="1397" spans="1:23">
      <c r="A1397">
        <v>1396</v>
      </c>
      <c r="B1397" t="s">
        <v>1480</v>
      </c>
      <c r="C1397" t="s">
        <v>1480</v>
      </c>
      <c r="D1397">
        <v>42</v>
      </c>
      <c r="E1397" t="s">
        <v>1575</v>
      </c>
      <c r="F1397" t="s">
        <v>468</v>
      </c>
      <c r="G1397" s="1" t="s">
        <v>1195</v>
      </c>
      <c r="H1397" t="s">
        <v>1576</v>
      </c>
      <c r="I1397" t="s">
        <v>3139</v>
      </c>
      <c r="J1397" t="s">
        <v>8609</v>
      </c>
      <c r="K1397">
        <v>1.04</v>
      </c>
      <c r="L1397">
        <v>1.04</v>
      </c>
      <c r="M1397" t="s">
        <v>26</v>
      </c>
      <c r="N1397" t="s">
        <v>323</v>
      </c>
      <c r="O1397" t="s">
        <v>29</v>
      </c>
      <c r="P1397" t="s">
        <v>29</v>
      </c>
      <c r="Q1397" t="s">
        <v>29</v>
      </c>
      <c r="R1397" t="s">
        <v>29</v>
      </c>
      <c r="S1397" t="s">
        <v>29</v>
      </c>
      <c r="T1397" t="s">
        <v>29</v>
      </c>
      <c r="U1397" t="s">
        <v>29</v>
      </c>
      <c r="V1397" t="s">
        <v>1567</v>
      </c>
      <c r="W1397" t="s">
        <v>1484</v>
      </c>
    </row>
    <row r="1398" spans="1:23">
      <c r="A1398">
        <v>1397</v>
      </c>
      <c r="B1398" t="s">
        <v>1480</v>
      </c>
      <c r="C1398" t="s">
        <v>1480</v>
      </c>
      <c r="D1398">
        <v>42</v>
      </c>
      <c r="E1398" t="s">
        <v>1536</v>
      </c>
      <c r="F1398" t="s">
        <v>79</v>
      </c>
      <c r="G1398" s="1" t="s">
        <v>1537</v>
      </c>
      <c r="H1398" t="s">
        <v>1538</v>
      </c>
      <c r="I1398" t="s">
        <v>1537</v>
      </c>
      <c r="J1398" t="s">
        <v>1538</v>
      </c>
      <c r="K1398">
        <v>0.96</v>
      </c>
      <c r="L1398">
        <v>0.96</v>
      </c>
      <c r="M1398" t="s">
        <v>26</v>
      </c>
      <c r="N1398" t="s">
        <v>59</v>
      </c>
      <c r="O1398" t="s">
        <v>29</v>
      </c>
      <c r="P1398" t="s">
        <v>29</v>
      </c>
      <c r="Q1398" t="s">
        <v>29</v>
      </c>
      <c r="R1398" t="s">
        <v>29</v>
      </c>
      <c r="S1398" t="s">
        <v>29</v>
      </c>
      <c r="T1398" t="s">
        <v>29</v>
      </c>
      <c r="U1398" t="s">
        <v>29</v>
      </c>
      <c r="V1398" t="s">
        <v>1567</v>
      </c>
      <c r="W1398" t="s">
        <v>1484</v>
      </c>
    </row>
    <row r="1399" spans="1:23">
      <c r="A1399">
        <v>1398</v>
      </c>
      <c r="B1399" t="s">
        <v>1480</v>
      </c>
      <c r="C1399" t="s">
        <v>1480</v>
      </c>
      <c r="D1399">
        <v>42</v>
      </c>
      <c r="E1399" t="s">
        <v>836</v>
      </c>
      <c r="F1399" t="s">
        <v>185</v>
      </c>
      <c r="G1399" s="1" t="s">
        <v>186</v>
      </c>
      <c r="H1399" t="s">
        <v>837</v>
      </c>
      <c r="I1399" t="s">
        <v>186</v>
      </c>
      <c r="J1399" t="s">
        <v>837</v>
      </c>
      <c r="K1399">
        <v>0.95</v>
      </c>
      <c r="L1399">
        <v>0.95</v>
      </c>
      <c r="M1399" t="s">
        <v>26</v>
      </c>
      <c r="N1399" t="s">
        <v>328</v>
      </c>
      <c r="O1399" t="s">
        <v>29</v>
      </c>
      <c r="P1399" t="s">
        <v>29</v>
      </c>
      <c r="Q1399" t="s">
        <v>29</v>
      </c>
      <c r="R1399" t="s">
        <v>29</v>
      </c>
      <c r="S1399" t="s">
        <v>29</v>
      </c>
      <c r="T1399" t="s">
        <v>29</v>
      </c>
      <c r="U1399" t="s">
        <v>29</v>
      </c>
      <c r="V1399" t="s">
        <v>1567</v>
      </c>
      <c r="W1399" t="s">
        <v>1484</v>
      </c>
    </row>
    <row r="1400" spans="1:23">
      <c r="A1400">
        <v>1399</v>
      </c>
      <c r="B1400" t="s">
        <v>1480</v>
      </c>
      <c r="C1400" t="s">
        <v>1480</v>
      </c>
      <c r="D1400">
        <v>42</v>
      </c>
      <c r="E1400" t="s">
        <v>1577</v>
      </c>
      <c r="F1400" t="s">
        <v>258</v>
      </c>
      <c r="G1400" s="1" t="s">
        <v>1578</v>
      </c>
      <c r="H1400" t="s">
        <v>29</v>
      </c>
      <c r="I1400" t="s">
        <v>8824</v>
      </c>
      <c r="J1400" t="s">
        <v>29</v>
      </c>
      <c r="K1400">
        <v>0.8</v>
      </c>
      <c r="L1400">
        <v>0.8</v>
      </c>
      <c r="M1400" t="s">
        <v>26</v>
      </c>
      <c r="N1400" t="s">
        <v>118</v>
      </c>
      <c r="O1400" t="s">
        <v>29</v>
      </c>
      <c r="P1400" t="s">
        <v>29</v>
      </c>
      <c r="Q1400" t="s">
        <v>29</v>
      </c>
      <c r="R1400" t="s">
        <v>29</v>
      </c>
      <c r="S1400" t="s">
        <v>29</v>
      </c>
      <c r="T1400" t="s">
        <v>29</v>
      </c>
      <c r="U1400" t="s">
        <v>29</v>
      </c>
      <c r="V1400" t="s">
        <v>1567</v>
      </c>
      <c r="W1400" t="s">
        <v>1484</v>
      </c>
    </row>
    <row r="1401" spans="1:23">
      <c r="A1401">
        <v>1400</v>
      </c>
      <c r="B1401" t="s">
        <v>1480</v>
      </c>
      <c r="C1401" t="s">
        <v>1480</v>
      </c>
      <c r="D1401">
        <v>42</v>
      </c>
      <c r="E1401" t="s">
        <v>1579</v>
      </c>
      <c r="F1401" t="s">
        <v>641</v>
      </c>
      <c r="G1401" s="1" t="s">
        <v>29</v>
      </c>
      <c r="H1401" t="s">
        <v>29</v>
      </c>
      <c r="I1401" t="s">
        <v>29</v>
      </c>
      <c r="J1401" t="s">
        <v>29</v>
      </c>
      <c r="K1401">
        <v>0.7</v>
      </c>
      <c r="L1401">
        <v>0.7</v>
      </c>
      <c r="M1401" t="s">
        <v>26</v>
      </c>
      <c r="N1401" t="s">
        <v>219</v>
      </c>
      <c r="O1401" t="s">
        <v>29</v>
      </c>
      <c r="P1401" t="s">
        <v>29</v>
      </c>
      <c r="Q1401" t="s">
        <v>29</v>
      </c>
      <c r="R1401" t="s">
        <v>29</v>
      </c>
      <c r="S1401" t="s">
        <v>29</v>
      </c>
      <c r="T1401" t="s">
        <v>29</v>
      </c>
      <c r="U1401" t="s">
        <v>29</v>
      </c>
      <c r="V1401" t="s">
        <v>1567</v>
      </c>
      <c r="W1401" t="s">
        <v>1484</v>
      </c>
    </row>
    <row r="1402" spans="1:23">
      <c r="A1402">
        <v>1401</v>
      </c>
      <c r="B1402" t="s">
        <v>1480</v>
      </c>
      <c r="C1402" t="s">
        <v>1480</v>
      </c>
      <c r="D1402">
        <v>42</v>
      </c>
      <c r="E1402" t="s">
        <v>1580</v>
      </c>
      <c r="F1402" t="s">
        <v>1540</v>
      </c>
      <c r="G1402" s="1" t="s">
        <v>1541</v>
      </c>
      <c r="H1402" t="s">
        <v>1581</v>
      </c>
      <c r="I1402" t="s">
        <v>1541</v>
      </c>
      <c r="J1402" t="s">
        <v>1581</v>
      </c>
      <c r="K1402">
        <v>0.62</v>
      </c>
      <c r="L1402">
        <v>0.62</v>
      </c>
      <c r="M1402" t="s">
        <v>26</v>
      </c>
      <c r="N1402" t="s">
        <v>323</v>
      </c>
      <c r="O1402" t="s">
        <v>29</v>
      </c>
      <c r="P1402" t="s">
        <v>29</v>
      </c>
      <c r="Q1402" t="s">
        <v>29</v>
      </c>
      <c r="R1402" t="s">
        <v>29</v>
      </c>
      <c r="S1402" t="s">
        <v>29</v>
      </c>
      <c r="T1402" t="s">
        <v>29</v>
      </c>
      <c r="U1402" t="s">
        <v>29</v>
      </c>
      <c r="V1402" t="s">
        <v>1567</v>
      </c>
      <c r="W1402" t="s">
        <v>1484</v>
      </c>
    </row>
    <row r="1403" spans="1:23">
      <c r="A1403">
        <v>1402</v>
      </c>
      <c r="B1403" t="s">
        <v>1480</v>
      </c>
      <c r="C1403" t="s">
        <v>1480</v>
      </c>
      <c r="D1403">
        <v>42</v>
      </c>
      <c r="E1403" t="s">
        <v>1582</v>
      </c>
      <c r="F1403" t="s">
        <v>1583</v>
      </c>
      <c r="G1403" s="1" t="s">
        <v>1584</v>
      </c>
      <c r="H1403" t="s">
        <v>1585</v>
      </c>
      <c r="I1403" t="s">
        <v>1584</v>
      </c>
      <c r="J1403" t="s">
        <v>1585</v>
      </c>
      <c r="K1403">
        <v>0.6</v>
      </c>
      <c r="L1403">
        <v>0.6</v>
      </c>
      <c r="M1403" t="s">
        <v>26</v>
      </c>
      <c r="N1403" t="s">
        <v>59</v>
      </c>
      <c r="O1403" t="s">
        <v>29</v>
      </c>
      <c r="P1403" t="s">
        <v>29</v>
      </c>
      <c r="Q1403" t="s">
        <v>29</v>
      </c>
      <c r="R1403" t="s">
        <v>29</v>
      </c>
      <c r="S1403" t="s">
        <v>29</v>
      </c>
      <c r="T1403" t="s">
        <v>29</v>
      </c>
      <c r="U1403" t="s">
        <v>29</v>
      </c>
      <c r="V1403" t="s">
        <v>1567</v>
      </c>
      <c r="W1403" t="s">
        <v>1484</v>
      </c>
    </row>
    <row r="1404" spans="1:23">
      <c r="A1404">
        <v>1403</v>
      </c>
      <c r="B1404" t="s">
        <v>1480</v>
      </c>
      <c r="C1404" t="s">
        <v>1480</v>
      </c>
      <c r="D1404">
        <v>42</v>
      </c>
      <c r="E1404" t="s">
        <v>832</v>
      </c>
      <c r="F1404" t="s">
        <v>43</v>
      </c>
      <c r="G1404" s="1" t="s">
        <v>580</v>
      </c>
      <c r="H1404" t="s">
        <v>763</v>
      </c>
      <c r="I1404" t="s">
        <v>580</v>
      </c>
      <c r="J1404" t="s">
        <v>763</v>
      </c>
      <c r="K1404">
        <v>0.57999999999999996</v>
      </c>
      <c r="L1404">
        <v>0.57999999999999996</v>
      </c>
      <c r="M1404" t="s">
        <v>26</v>
      </c>
      <c r="N1404" t="s">
        <v>323</v>
      </c>
      <c r="O1404" t="s">
        <v>29</v>
      </c>
      <c r="P1404" t="s">
        <v>29</v>
      </c>
      <c r="Q1404" t="s">
        <v>29</v>
      </c>
      <c r="R1404" t="s">
        <v>29</v>
      </c>
      <c r="S1404" t="s">
        <v>29</v>
      </c>
      <c r="T1404" t="s">
        <v>29</v>
      </c>
      <c r="U1404" t="s">
        <v>29</v>
      </c>
      <c r="V1404" t="s">
        <v>1567</v>
      </c>
      <c r="W1404" t="s">
        <v>1484</v>
      </c>
    </row>
    <row r="1405" spans="1:23">
      <c r="A1405">
        <v>1404</v>
      </c>
      <c r="B1405" t="s">
        <v>1480</v>
      </c>
      <c r="C1405" t="s">
        <v>1480</v>
      </c>
      <c r="D1405">
        <v>42</v>
      </c>
      <c r="E1405" t="s">
        <v>1586</v>
      </c>
      <c r="F1405" t="s">
        <v>185</v>
      </c>
      <c r="G1405" s="1" t="s">
        <v>186</v>
      </c>
      <c r="H1405" t="s">
        <v>1587</v>
      </c>
      <c r="I1405" t="s">
        <v>186</v>
      </c>
      <c r="J1405" t="s">
        <v>8610</v>
      </c>
      <c r="K1405">
        <v>0.56999999999999995</v>
      </c>
      <c r="L1405">
        <v>0.56999999999999995</v>
      </c>
      <c r="M1405" t="s">
        <v>26</v>
      </c>
      <c r="N1405" t="s">
        <v>219</v>
      </c>
      <c r="O1405" t="s">
        <v>29</v>
      </c>
      <c r="P1405" t="s">
        <v>29</v>
      </c>
      <c r="Q1405" t="s">
        <v>29</v>
      </c>
      <c r="R1405" t="s">
        <v>29</v>
      </c>
      <c r="S1405" t="s">
        <v>29</v>
      </c>
      <c r="T1405" t="s">
        <v>29</v>
      </c>
      <c r="U1405" t="s">
        <v>29</v>
      </c>
      <c r="V1405" t="s">
        <v>1567</v>
      </c>
      <c r="W1405" t="s">
        <v>1484</v>
      </c>
    </row>
    <row r="1406" spans="1:23">
      <c r="A1406">
        <v>1405</v>
      </c>
      <c r="B1406" t="s">
        <v>1480</v>
      </c>
      <c r="C1406" t="s">
        <v>1480</v>
      </c>
      <c r="D1406">
        <v>42</v>
      </c>
      <c r="E1406" t="s">
        <v>1524</v>
      </c>
      <c r="F1406" t="s">
        <v>185</v>
      </c>
      <c r="G1406" s="1" t="s">
        <v>186</v>
      </c>
      <c r="H1406" t="s">
        <v>1525</v>
      </c>
      <c r="I1406" t="s">
        <v>186</v>
      </c>
      <c r="J1406" t="s">
        <v>1525</v>
      </c>
      <c r="K1406">
        <v>0.52</v>
      </c>
      <c r="L1406">
        <v>0.52</v>
      </c>
      <c r="M1406" t="s">
        <v>26</v>
      </c>
      <c r="N1406" t="s">
        <v>323</v>
      </c>
      <c r="O1406" t="s">
        <v>29</v>
      </c>
      <c r="P1406" t="s">
        <v>29</v>
      </c>
      <c r="Q1406" t="s">
        <v>29</v>
      </c>
      <c r="R1406" t="s">
        <v>29</v>
      </c>
      <c r="S1406" t="s">
        <v>29</v>
      </c>
      <c r="T1406" t="s">
        <v>29</v>
      </c>
      <c r="U1406" t="s">
        <v>29</v>
      </c>
      <c r="V1406" t="s">
        <v>1567</v>
      </c>
      <c r="W1406" t="s">
        <v>1484</v>
      </c>
    </row>
    <row r="1407" spans="1:23">
      <c r="A1407">
        <v>1406</v>
      </c>
      <c r="B1407" t="s">
        <v>1480</v>
      </c>
      <c r="C1407" t="s">
        <v>1480</v>
      </c>
      <c r="D1407">
        <v>42</v>
      </c>
      <c r="E1407" t="s">
        <v>875</v>
      </c>
      <c r="F1407" t="s">
        <v>185</v>
      </c>
      <c r="G1407" s="1" t="s">
        <v>186</v>
      </c>
      <c r="H1407" t="s">
        <v>876</v>
      </c>
      <c r="I1407" t="s">
        <v>186</v>
      </c>
      <c r="J1407" t="s">
        <v>876</v>
      </c>
      <c r="K1407">
        <v>0.5</v>
      </c>
      <c r="L1407">
        <v>0.5</v>
      </c>
      <c r="M1407" t="s">
        <v>26</v>
      </c>
      <c r="N1407" t="s">
        <v>323</v>
      </c>
      <c r="O1407" t="s">
        <v>29</v>
      </c>
      <c r="P1407" t="s">
        <v>29</v>
      </c>
      <c r="Q1407" t="s">
        <v>29</v>
      </c>
      <c r="R1407" t="s">
        <v>29</v>
      </c>
      <c r="S1407" t="s">
        <v>29</v>
      </c>
      <c r="T1407" t="s">
        <v>29</v>
      </c>
      <c r="U1407" t="s">
        <v>29</v>
      </c>
      <c r="V1407" t="s">
        <v>1567</v>
      </c>
      <c r="W1407" t="s">
        <v>1484</v>
      </c>
    </row>
    <row r="1408" spans="1:23">
      <c r="A1408">
        <v>1407</v>
      </c>
      <c r="B1408" t="s">
        <v>1480</v>
      </c>
      <c r="C1408" t="s">
        <v>1480</v>
      </c>
      <c r="D1408">
        <v>42</v>
      </c>
      <c r="E1408" t="s">
        <v>1507</v>
      </c>
      <c r="F1408" t="s">
        <v>1062</v>
      </c>
      <c r="G1408" s="1" t="s">
        <v>1508</v>
      </c>
      <c r="H1408" t="s">
        <v>1509</v>
      </c>
      <c r="I1408" t="s">
        <v>1508</v>
      </c>
      <c r="J1408" t="s">
        <v>1509</v>
      </c>
      <c r="K1408">
        <v>0.48</v>
      </c>
      <c r="L1408">
        <v>0.48</v>
      </c>
      <c r="M1408" t="s">
        <v>26</v>
      </c>
      <c r="N1408" t="s">
        <v>323</v>
      </c>
      <c r="O1408" t="s">
        <v>29</v>
      </c>
      <c r="P1408" t="s">
        <v>29</v>
      </c>
      <c r="Q1408" t="s">
        <v>29</v>
      </c>
      <c r="R1408" t="s">
        <v>29</v>
      </c>
      <c r="S1408" t="s">
        <v>29</v>
      </c>
      <c r="T1408" t="s">
        <v>29</v>
      </c>
      <c r="U1408" t="s">
        <v>29</v>
      </c>
      <c r="V1408" t="s">
        <v>1567</v>
      </c>
      <c r="W1408" t="s">
        <v>1484</v>
      </c>
    </row>
    <row r="1409" spans="1:23">
      <c r="A1409">
        <v>1408</v>
      </c>
      <c r="B1409" t="s">
        <v>1480</v>
      </c>
      <c r="C1409" t="s">
        <v>1480</v>
      </c>
      <c r="D1409">
        <v>42</v>
      </c>
      <c r="E1409" t="s">
        <v>1588</v>
      </c>
      <c r="F1409" t="s">
        <v>23</v>
      </c>
      <c r="G1409" s="1" t="s">
        <v>1589</v>
      </c>
      <c r="H1409" t="s">
        <v>1590</v>
      </c>
      <c r="I1409" t="s">
        <v>1589</v>
      </c>
      <c r="J1409" t="s">
        <v>1590</v>
      </c>
      <c r="K1409">
        <v>0.46</v>
      </c>
      <c r="L1409">
        <v>0.46</v>
      </c>
      <c r="M1409" t="s">
        <v>26</v>
      </c>
      <c r="N1409" t="s">
        <v>219</v>
      </c>
      <c r="O1409" t="s">
        <v>29</v>
      </c>
      <c r="P1409" t="s">
        <v>29</v>
      </c>
      <c r="Q1409" t="s">
        <v>29</v>
      </c>
      <c r="R1409" t="s">
        <v>29</v>
      </c>
      <c r="S1409" t="s">
        <v>29</v>
      </c>
      <c r="T1409" t="s">
        <v>29</v>
      </c>
      <c r="U1409" t="s">
        <v>29</v>
      </c>
      <c r="V1409" t="s">
        <v>1567</v>
      </c>
      <c r="W1409" t="s">
        <v>1484</v>
      </c>
    </row>
    <row r="1410" spans="1:23">
      <c r="A1410">
        <v>1409</v>
      </c>
      <c r="B1410" t="s">
        <v>1480</v>
      </c>
      <c r="C1410" t="s">
        <v>1480</v>
      </c>
      <c r="D1410">
        <v>42</v>
      </c>
      <c r="E1410" t="s">
        <v>1546</v>
      </c>
      <c r="F1410" t="s">
        <v>641</v>
      </c>
      <c r="G1410" s="1" t="s">
        <v>1547</v>
      </c>
      <c r="H1410" t="s">
        <v>1548</v>
      </c>
      <c r="I1410" t="s">
        <v>1547</v>
      </c>
      <c r="J1410" t="s">
        <v>1548</v>
      </c>
      <c r="K1410">
        <v>0.44</v>
      </c>
      <c r="L1410">
        <v>0.44</v>
      </c>
      <c r="M1410" t="s">
        <v>26</v>
      </c>
      <c r="N1410" t="s">
        <v>219</v>
      </c>
      <c r="O1410" t="s">
        <v>29</v>
      </c>
      <c r="P1410" t="s">
        <v>29</v>
      </c>
      <c r="Q1410" t="s">
        <v>29</v>
      </c>
      <c r="R1410" t="s">
        <v>29</v>
      </c>
      <c r="S1410" t="s">
        <v>29</v>
      </c>
      <c r="T1410" t="s">
        <v>29</v>
      </c>
      <c r="U1410" t="s">
        <v>29</v>
      </c>
      <c r="V1410" t="s">
        <v>1567</v>
      </c>
      <c r="W1410" t="s">
        <v>1484</v>
      </c>
    </row>
    <row r="1411" spans="1:23">
      <c r="A1411">
        <v>1410</v>
      </c>
      <c r="B1411" t="s">
        <v>1480</v>
      </c>
      <c r="C1411" t="s">
        <v>1480</v>
      </c>
      <c r="D1411">
        <v>42</v>
      </c>
      <c r="E1411" t="s">
        <v>1591</v>
      </c>
      <c r="F1411" t="s">
        <v>168</v>
      </c>
      <c r="G1411" s="1" t="s">
        <v>8825</v>
      </c>
      <c r="H1411" t="s">
        <v>29</v>
      </c>
      <c r="I1411" t="s">
        <v>8825</v>
      </c>
      <c r="J1411" t="s">
        <v>29</v>
      </c>
      <c r="K1411">
        <v>0.37</v>
      </c>
      <c r="L1411">
        <v>0.37</v>
      </c>
      <c r="M1411" t="s">
        <v>26</v>
      </c>
      <c r="N1411" t="s">
        <v>59</v>
      </c>
      <c r="O1411" t="s">
        <v>29</v>
      </c>
      <c r="P1411" t="s">
        <v>29</v>
      </c>
      <c r="Q1411" t="s">
        <v>29</v>
      </c>
      <c r="R1411" t="s">
        <v>29</v>
      </c>
      <c r="S1411" t="s">
        <v>29</v>
      </c>
      <c r="T1411" t="s">
        <v>29</v>
      </c>
      <c r="U1411" t="s">
        <v>29</v>
      </c>
      <c r="V1411" t="s">
        <v>1567</v>
      </c>
      <c r="W1411" t="s">
        <v>1484</v>
      </c>
    </row>
    <row r="1412" spans="1:23">
      <c r="A1412">
        <v>1411</v>
      </c>
      <c r="B1412" t="s">
        <v>1480</v>
      </c>
      <c r="C1412" t="s">
        <v>1480</v>
      </c>
      <c r="D1412">
        <v>42</v>
      </c>
      <c r="E1412" t="s">
        <v>1592</v>
      </c>
      <c r="F1412" t="s">
        <v>93</v>
      </c>
      <c r="G1412" s="1" t="s">
        <v>29</v>
      </c>
      <c r="H1412" t="s">
        <v>29</v>
      </c>
      <c r="I1412" t="s">
        <v>29</v>
      </c>
      <c r="J1412" t="s">
        <v>29</v>
      </c>
      <c r="K1412">
        <v>0.36</v>
      </c>
      <c r="L1412">
        <v>0.36</v>
      </c>
      <c r="M1412" t="s">
        <v>26</v>
      </c>
      <c r="N1412" t="s">
        <v>328</v>
      </c>
      <c r="O1412" t="s">
        <v>29</v>
      </c>
      <c r="P1412" t="s">
        <v>29</v>
      </c>
      <c r="Q1412" t="s">
        <v>29</v>
      </c>
      <c r="R1412" t="s">
        <v>29</v>
      </c>
      <c r="S1412" t="s">
        <v>29</v>
      </c>
      <c r="T1412" t="s">
        <v>29</v>
      </c>
      <c r="U1412" t="s">
        <v>29</v>
      </c>
      <c r="V1412" t="s">
        <v>1567</v>
      </c>
      <c r="W1412" t="s">
        <v>1484</v>
      </c>
    </row>
    <row r="1413" spans="1:23">
      <c r="A1413">
        <v>1412</v>
      </c>
      <c r="B1413" t="s">
        <v>1480</v>
      </c>
      <c r="C1413" t="s">
        <v>1480</v>
      </c>
      <c r="D1413">
        <v>42</v>
      </c>
      <c r="E1413" t="s">
        <v>1593</v>
      </c>
      <c r="F1413" t="s">
        <v>1594</v>
      </c>
      <c r="G1413" s="1" t="s">
        <v>1595</v>
      </c>
      <c r="H1413" t="s">
        <v>29</v>
      </c>
      <c r="I1413" t="s">
        <v>1595</v>
      </c>
      <c r="J1413" t="s">
        <v>29</v>
      </c>
      <c r="K1413">
        <v>0.3</v>
      </c>
      <c r="L1413">
        <v>0.3</v>
      </c>
      <c r="M1413" t="s">
        <v>26</v>
      </c>
      <c r="N1413" t="s">
        <v>323</v>
      </c>
      <c r="O1413" t="s">
        <v>29</v>
      </c>
      <c r="P1413" t="s">
        <v>29</v>
      </c>
      <c r="Q1413" t="s">
        <v>29</v>
      </c>
      <c r="R1413" t="s">
        <v>29</v>
      </c>
      <c r="S1413" t="s">
        <v>29</v>
      </c>
      <c r="T1413" t="s">
        <v>29</v>
      </c>
      <c r="U1413" t="s">
        <v>29</v>
      </c>
      <c r="V1413" t="s">
        <v>1567</v>
      </c>
      <c r="W1413" t="s">
        <v>1484</v>
      </c>
    </row>
    <row r="1414" spans="1:23">
      <c r="A1414">
        <v>1413</v>
      </c>
      <c r="B1414" t="s">
        <v>1480</v>
      </c>
      <c r="C1414" t="s">
        <v>1480</v>
      </c>
      <c r="D1414">
        <v>42</v>
      </c>
      <c r="E1414" t="s">
        <v>1596</v>
      </c>
      <c r="F1414" t="s">
        <v>438</v>
      </c>
      <c r="G1414" s="1" t="s">
        <v>1597</v>
      </c>
      <c r="H1414" t="s">
        <v>29</v>
      </c>
      <c r="I1414" t="s">
        <v>1597</v>
      </c>
      <c r="J1414" t="s">
        <v>29</v>
      </c>
      <c r="K1414">
        <v>0.28000000000000003</v>
      </c>
      <c r="L1414">
        <v>0.28000000000000003</v>
      </c>
      <c r="M1414" t="s">
        <v>26</v>
      </c>
      <c r="N1414" t="s">
        <v>59</v>
      </c>
      <c r="O1414" t="s">
        <v>29</v>
      </c>
      <c r="P1414" t="s">
        <v>29</v>
      </c>
      <c r="Q1414" t="s">
        <v>29</v>
      </c>
      <c r="R1414" t="s">
        <v>29</v>
      </c>
      <c r="S1414" t="s">
        <v>29</v>
      </c>
      <c r="T1414" t="s">
        <v>29</v>
      </c>
      <c r="U1414" t="s">
        <v>29</v>
      </c>
      <c r="V1414" t="s">
        <v>1567</v>
      </c>
      <c r="W1414" t="s">
        <v>1484</v>
      </c>
    </row>
    <row r="1415" spans="1:23">
      <c r="A1415">
        <v>1414</v>
      </c>
      <c r="B1415" t="s">
        <v>1480</v>
      </c>
      <c r="C1415" t="s">
        <v>1480</v>
      </c>
      <c r="D1415">
        <v>42</v>
      </c>
      <c r="E1415" t="s">
        <v>1498</v>
      </c>
      <c r="F1415" t="s">
        <v>185</v>
      </c>
      <c r="G1415" s="1" t="s">
        <v>1499</v>
      </c>
      <c r="H1415" t="s">
        <v>763</v>
      </c>
      <c r="I1415" t="s">
        <v>1499</v>
      </c>
      <c r="J1415" t="s">
        <v>763</v>
      </c>
      <c r="K1415">
        <v>0.25</v>
      </c>
      <c r="L1415">
        <v>0.25</v>
      </c>
      <c r="M1415" t="s">
        <v>26</v>
      </c>
      <c r="N1415" t="s">
        <v>323</v>
      </c>
      <c r="O1415" t="s">
        <v>29</v>
      </c>
      <c r="P1415" t="s">
        <v>29</v>
      </c>
      <c r="Q1415" t="s">
        <v>29</v>
      </c>
      <c r="R1415" t="s">
        <v>29</v>
      </c>
      <c r="S1415" t="s">
        <v>29</v>
      </c>
      <c r="T1415" t="s">
        <v>29</v>
      </c>
      <c r="U1415" t="s">
        <v>29</v>
      </c>
      <c r="V1415" t="s">
        <v>1567</v>
      </c>
      <c r="W1415" t="s">
        <v>1484</v>
      </c>
    </row>
    <row r="1416" spans="1:23">
      <c r="A1416">
        <v>1415</v>
      </c>
      <c r="B1416" t="s">
        <v>1480</v>
      </c>
      <c r="C1416" t="s">
        <v>1480</v>
      </c>
      <c r="D1416">
        <v>42</v>
      </c>
      <c r="E1416" t="s">
        <v>1598</v>
      </c>
      <c r="F1416" t="s">
        <v>93</v>
      </c>
      <c r="G1416" t="s">
        <v>29</v>
      </c>
      <c r="H1416" t="s">
        <v>29</v>
      </c>
      <c r="I1416" t="s">
        <v>29</v>
      </c>
      <c r="J1416" t="s">
        <v>29</v>
      </c>
      <c r="K1416">
        <v>0.25</v>
      </c>
      <c r="L1416">
        <v>0.25</v>
      </c>
      <c r="M1416" t="s">
        <v>26</v>
      </c>
      <c r="N1416" t="s">
        <v>323</v>
      </c>
      <c r="O1416" t="s">
        <v>29</v>
      </c>
      <c r="P1416" t="s">
        <v>29</v>
      </c>
      <c r="Q1416" t="s">
        <v>29</v>
      </c>
      <c r="R1416" t="s">
        <v>29</v>
      </c>
      <c r="S1416" t="s">
        <v>29</v>
      </c>
      <c r="T1416" t="s">
        <v>29</v>
      </c>
      <c r="U1416" t="s">
        <v>29</v>
      </c>
      <c r="V1416" t="s">
        <v>1567</v>
      </c>
      <c r="W1416" t="s">
        <v>1484</v>
      </c>
    </row>
    <row r="1417" spans="1:23">
      <c r="A1417">
        <v>1416</v>
      </c>
      <c r="B1417" t="s">
        <v>1480</v>
      </c>
      <c r="C1417" t="s">
        <v>1480</v>
      </c>
      <c r="D1417">
        <v>42</v>
      </c>
      <c r="E1417" t="s">
        <v>1561</v>
      </c>
      <c r="F1417" t="s">
        <v>505</v>
      </c>
      <c r="G1417" s="1" t="s">
        <v>506</v>
      </c>
      <c r="H1417" t="s">
        <v>1562</v>
      </c>
      <c r="I1417" t="s">
        <v>506</v>
      </c>
      <c r="J1417" t="s">
        <v>8607</v>
      </c>
      <c r="K1417">
        <v>0.24</v>
      </c>
      <c r="L1417">
        <v>0.24</v>
      </c>
      <c r="M1417" t="s">
        <v>26</v>
      </c>
      <c r="N1417" t="s">
        <v>219</v>
      </c>
      <c r="O1417" t="s">
        <v>29</v>
      </c>
      <c r="P1417" t="s">
        <v>29</v>
      </c>
      <c r="Q1417" t="s">
        <v>29</v>
      </c>
      <c r="R1417" t="s">
        <v>29</v>
      </c>
      <c r="S1417" t="s">
        <v>29</v>
      </c>
      <c r="T1417" t="s">
        <v>29</v>
      </c>
      <c r="U1417" t="s">
        <v>29</v>
      </c>
      <c r="V1417" t="s">
        <v>1567</v>
      </c>
      <c r="W1417" t="s">
        <v>1484</v>
      </c>
    </row>
    <row r="1418" spans="1:23">
      <c r="A1418">
        <v>1417</v>
      </c>
      <c r="B1418" t="s">
        <v>1480</v>
      </c>
      <c r="C1418" t="s">
        <v>1480</v>
      </c>
      <c r="D1418">
        <v>42</v>
      </c>
      <c r="E1418" t="s">
        <v>1514</v>
      </c>
      <c r="F1418" t="s">
        <v>438</v>
      </c>
      <c r="G1418" s="1" t="s">
        <v>1515</v>
      </c>
      <c r="H1418" t="s">
        <v>1516</v>
      </c>
      <c r="I1418" t="s">
        <v>1515</v>
      </c>
      <c r="J1418" t="s">
        <v>1516</v>
      </c>
      <c r="K1418">
        <v>0.24</v>
      </c>
      <c r="L1418">
        <v>0.24</v>
      </c>
      <c r="M1418" t="s">
        <v>26</v>
      </c>
      <c r="N1418" t="s">
        <v>112</v>
      </c>
      <c r="O1418" t="s">
        <v>29</v>
      </c>
      <c r="P1418" t="s">
        <v>29</v>
      </c>
      <c r="Q1418" t="s">
        <v>29</v>
      </c>
      <c r="R1418" t="s">
        <v>29</v>
      </c>
      <c r="S1418" t="s">
        <v>29</v>
      </c>
      <c r="T1418" t="s">
        <v>29</v>
      </c>
      <c r="U1418" t="s">
        <v>29</v>
      </c>
      <c r="V1418" t="s">
        <v>1567</v>
      </c>
      <c r="W1418" t="s">
        <v>1484</v>
      </c>
    </row>
    <row r="1419" spans="1:23">
      <c r="A1419">
        <v>1418</v>
      </c>
      <c r="B1419" t="s">
        <v>1480</v>
      </c>
      <c r="C1419" t="s">
        <v>1480</v>
      </c>
      <c r="D1419">
        <v>42</v>
      </c>
      <c r="E1419" t="s">
        <v>175</v>
      </c>
      <c r="F1419" t="s">
        <v>176</v>
      </c>
      <c r="G1419" s="1" t="s">
        <v>177</v>
      </c>
      <c r="H1419" t="s">
        <v>178</v>
      </c>
      <c r="I1419" t="s">
        <v>2542</v>
      </c>
      <c r="J1419" t="s">
        <v>178</v>
      </c>
      <c r="K1419">
        <v>0.19</v>
      </c>
      <c r="L1419">
        <v>0.19</v>
      </c>
      <c r="M1419" t="s">
        <v>26</v>
      </c>
      <c r="N1419" t="s">
        <v>323</v>
      </c>
      <c r="O1419" t="s">
        <v>29</v>
      </c>
      <c r="P1419" t="s">
        <v>29</v>
      </c>
      <c r="Q1419" t="s">
        <v>29</v>
      </c>
      <c r="R1419" t="s">
        <v>29</v>
      </c>
      <c r="S1419" t="s">
        <v>29</v>
      </c>
      <c r="T1419" t="s">
        <v>29</v>
      </c>
      <c r="U1419" t="s">
        <v>29</v>
      </c>
      <c r="V1419" t="s">
        <v>1567</v>
      </c>
      <c r="W1419" t="s">
        <v>1484</v>
      </c>
    </row>
    <row r="1420" spans="1:23">
      <c r="A1420">
        <v>1419</v>
      </c>
      <c r="B1420" t="s">
        <v>1480</v>
      </c>
      <c r="C1420" t="s">
        <v>1480</v>
      </c>
      <c r="D1420">
        <v>42</v>
      </c>
      <c r="E1420" t="s">
        <v>1496</v>
      </c>
      <c r="F1420" t="s">
        <v>185</v>
      </c>
      <c r="G1420" s="1" t="s">
        <v>186</v>
      </c>
      <c r="H1420" t="s">
        <v>1497</v>
      </c>
      <c r="I1420" t="s">
        <v>186</v>
      </c>
      <c r="J1420" t="s">
        <v>1497</v>
      </c>
      <c r="K1420">
        <v>0.17</v>
      </c>
      <c r="L1420">
        <v>0.17</v>
      </c>
      <c r="M1420" t="s">
        <v>26</v>
      </c>
      <c r="N1420" t="s">
        <v>328</v>
      </c>
      <c r="O1420" t="s">
        <v>29</v>
      </c>
      <c r="P1420" t="s">
        <v>29</v>
      </c>
      <c r="Q1420" t="s">
        <v>29</v>
      </c>
      <c r="R1420" t="s">
        <v>29</v>
      </c>
      <c r="S1420" t="s">
        <v>29</v>
      </c>
      <c r="T1420" t="s">
        <v>29</v>
      </c>
      <c r="U1420" t="s">
        <v>29</v>
      </c>
      <c r="V1420" t="s">
        <v>1567</v>
      </c>
      <c r="W1420" t="s">
        <v>1484</v>
      </c>
    </row>
    <row r="1421" spans="1:23">
      <c r="A1421">
        <v>1420</v>
      </c>
      <c r="B1421" t="s">
        <v>1480</v>
      </c>
      <c r="C1421" t="s">
        <v>1480</v>
      </c>
      <c r="D1421">
        <v>42</v>
      </c>
      <c r="E1421" t="s">
        <v>863</v>
      </c>
      <c r="F1421" t="s">
        <v>468</v>
      </c>
      <c r="G1421" s="1" t="s">
        <v>864</v>
      </c>
      <c r="H1421" t="s">
        <v>865</v>
      </c>
      <c r="I1421" t="s">
        <v>864</v>
      </c>
      <c r="J1421" t="s">
        <v>865</v>
      </c>
      <c r="K1421">
        <v>0.16</v>
      </c>
      <c r="L1421">
        <v>0.16</v>
      </c>
      <c r="M1421" t="s">
        <v>26</v>
      </c>
      <c r="N1421" t="s">
        <v>323</v>
      </c>
      <c r="O1421" t="s">
        <v>29</v>
      </c>
      <c r="P1421" t="s">
        <v>29</v>
      </c>
      <c r="Q1421" t="s">
        <v>29</v>
      </c>
      <c r="R1421" t="s">
        <v>29</v>
      </c>
      <c r="S1421" t="s">
        <v>29</v>
      </c>
      <c r="T1421" t="s">
        <v>29</v>
      </c>
      <c r="U1421" t="s">
        <v>29</v>
      </c>
      <c r="V1421" t="s">
        <v>1567</v>
      </c>
      <c r="W1421" t="s">
        <v>1484</v>
      </c>
    </row>
    <row r="1422" spans="1:23">
      <c r="A1422">
        <v>1421</v>
      </c>
      <c r="B1422" t="s">
        <v>1480</v>
      </c>
      <c r="C1422" t="s">
        <v>1480</v>
      </c>
      <c r="D1422">
        <v>42</v>
      </c>
      <c r="E1422" t="s">
        <v>446</v>
      </c>
      <c r="F1422" t="s">
        <v>185</v>
      </c>
      <c r="G1422" s="1" t="s">
        <v>186</v>
      </c>
      <c r="H1422" t="s">
        <v>447</v>
      </c>
      <c r="I1422" t="s">
        <v>186</v>
      </c>
      <c r="J1422" t="s">
        <v>8813</v>
      </c>
      <c r="K1422">
        <v>0.14000000000000001</v>
      </c>
      <c r="L1422">
        <v>0.14000000000000001</v>
      </c>
      <c r="M1422" t="s">
        <v>26</v>
      </c>
      <c r="N1422" t="s">
        <v>328</v>
      </c>
      <c r="O1422" t="s">
        <v>29</v>
      </c>
      <c r="P1422" t="s">
        <v>29</v>
      </c>
      <c r="Q1422" t="s">
        <v>29</v>
      </c>
      <c r="R1422" t="s">
        <v>29</v>
      </c>
      <c r="S1422" t="s">
        <v>29</v>
      </c>
      <c r="T1422" t="s">
        <v>29</v>
      </c>
      <c r="U1422" t="s">
        <v>29</v>
      </c>
      <c r="V1422" t="s">
        <v>1567</v>
      </c>
      <c r="W1422" t="s">
        <v>1484</v>
      </c>
    </row>
    <row r="1423" spans="1:23">
      <c r="A1423">
        <v>1422</v>
      </c>
      <c r="B1423" t="s">
        <v>1480</v>
      </c>
      <c r="C1423" t="s">
        <v>1480</v>
      </c>
      <c r="D1423">
        <v>42</v>
      </c>
      <c r="E1423" t="s">
        <v>1574</v>
      </c>
      <c r="F1423" t="s">
        <v>67</v>
      </c>
      <c r="G1423" s="1" t="s">
        <v>1336</v>
      </c>
      <c r="H1423" t="s">
        <v>65</v>
      </c>
      <c r="I1423" t="s">
        <v>1336</v>
      </c>
      <c r="J1423" t="s">
        <v>763</v>
      </c>
      <c r="K1423">
        <v>0.14000000000000001</v>
      </c>
      <c r="L1423">
        <v>0.14000000000000001</v>
      </c>
      <c r="M1423" t="s">
        <v>26</v>
      </c>
      <c r="N1423" t="s">
        <v>219</v>
      </c>
      <c r="O1423" t="s">
        <v>29</v>
      </c>
      <c r="P1423" t="s">
        <v>29</v>
      </c>
      <c r="Q1423" t="s">
        <v>29</v>
      </c>
      <c r="R1423" t="s">
        <v>29</v>
      </c>
      <c r="S1423" t="s">
        <v>29</v>
      </c>
      <c r="T1423" t="s">
        <v>29</v>
      </c>
      <c r="U1423" t="s">
        <v>29</v>
      </c>
      <c r="V1423" t="s">
        <v>1567</v>
      </c>
      <c r="W1423" t="s">
        <v>1484</v>
      </c>
    </row>
    <row r="1424" spans="1:23">
      <c r="A1424">
        <v>1423</v>
      </c>
      <c r="B1424" t="s">
        <v>1480</v>
      </c>
      <c r="C1424" t="s">
        <v>1480</v>
      </c>
      <c r="D1424">
        <v>42</v>
      </c>
      <c r="E1424" t="s">
        <v>1021</v>
      </c>
      <c r="F1424" t="s">
        <v>731</v>
      </c>
      <c r="G1424" s="1" t="s">
        <v>845</v>
      </c>
      <c r="H1424" t="s">
        <v>1022</v>
      </c>
      <c r="I1424" t="s">
        <v>845</v>
      </c>
      <c r="J1424" t="s">
        <v>881</v>
      </c>
      <c r="K1424">
        <v>0.12</v>
      </c>
      <c r="L1424">
        <v>0.12</v>
      </c>
      <c r="M1424" t="s">
        <v>26</v>
      </c>
      <c r="N1424" t="s">
        <v>323</v>
      </c>
      <c r="O1424" t="s">
        <v>29</v>
      </c>
      <c r="P1424" t="s">
        <v>29</v>
      </c>
      <c r="Q1424" t="s">
        <v>29</v>
      </c>
      <c r="R1424" t="s">
        <v>29</v>
      </c>
      <c r="S1424" t="s">
        <v>29</v>
      </c>
      <c r="T1424" t="s">
        <v>29</v>
      </c>
      <c r="U1424" t="s">
        <v>29</v>
      </c>
      <c r="V1424" t="s">
        <v>1567</v>
      </c>
      <c r="W1424" t="s">
        <v>1484</v>
      </c>
    </row>
    <row r="1425" spans="1:23">
      <c r="A1425">
        <v>1424</v>
      </c>
      <c r="B1425" t="s">
        <v>1480</v>
      </c>
      <c r="C1425" t="s">
        <v>1480</v>
      </c>
      <c r="D1425">
        <v>42</v>
      </c>
      <c r="E1425" t="s">
        <v>1505</v>
      </c>
      <c r="F1425" t="s">
        <v>185</v>
      </c>
      <c r="G1425" s="1" t="s">
        <v>186</v>
      </c>
      <c r="H1425" t="s">
        <v>1506</v>
      </c>
      <c r="I1425" t="s">
        <v>186</v>
      </c>
      <c r="J1425" t="s">
        <v>1506</v>
      </c>
      <c r="K1425">
        <v>0.1</v>
      </c>
      <c r="L1425">
        <v>0.1</v>
      </c>
      <c r="M1425" t="s">
        <v>26</v>
      </c>
      <c r="N1425" t="s">
        <v>328</v>
      </c>
      <c r="O1425" t="s">
        <v>29</v>
      </c>
      <c r="P1425" t="s">
        <v>29</v>
      </c>
      <c r="Q1425" t="s">
        <v>29</v>
      </c>
      <c r="R1425" t="s">
        <v>29</v>
      </c>
      <c r="S1425" t="s">
        <v>29</v>
      </c>
      <c r="T1425" t="s">
        <v>29</v>
      </c>
      <c r="U1425" t="s">
        <v>29</v>
      </c>
      <c r="V1425" t="s">
        <v>1567</v>
      </c>
      <c r="W1425" t="s">
        <v>1484</v>
      </c>
    </row>
    <row r="1426" spans="1:23">
      <c r="A1426">
        <v>1425</v>
      </c>
      <c r="B1426" t="s">
        <v>1480</v>
      </c>
      <c r="C1426" t="s">
        <v>1480</v>
      </c>
      <c r="D1426">
        <v>42</v>
      </c>
      <c r="E1426" t="s">
        <v>1526</v>
      </c>
      <c r="F1426" t="s">
        <v>1162</v>
      </c>
      <c r="G1426" s="1" t="s">
        <v>1527</v>
      </c>
      <c r="H1426" t="s">
        <v>1528</v>
      </c>
      <c r="I1426" t="s">
        <v>5287</v>
      </c>
      <c r="J1426" t="s">
        <v>1528</v>
      </c>
      <c r="K1426">
        <v>0.1</v>
      </c>
      <c r="L1426">
        <v>0.1</v>
      </c>
      <c r="M1426" t="s">
        <v>26</v>
      </c>
      <c r="N1426" t="s">
        <v>118</v>
      </c>
      <c r="O1426" t="s">
        <v>29</v>
      </c>
      <c r="P1426" t="s">
        <v>29</v>
      </c>
      <c r="Q1426" t="s">
        <v>29</v>
      </c>
      <c r="R1426" t="s">
        <v>29</v>
      </c>
      <c r="S1426" t="s">
        <v>29</v>
      </c>
      <c r="T1426" t="s">
        <v>29</v>
      </c>
      <c r="U1426" t="s">
        <v>29</v>
      </c>
      <c r="V1426" t="s">
        <v>1567</v>
      </c>
      <c r="W1426" t="s">
        <v>1484</v>
      </c>
    </row>
    <row r="1427" spans="1:23">
      <c r="A1427">
        <v>1426</v>
      </c>
      <c r="B1427" t="s">
        <v>1480</v>
      </c>
      <c r="C1427" t="s">
        <v>1480</v>
      </c>
      <c r="D1427">
        <v>42</v>
      </c>
      <c r="E1427" t="s">
        <v>1560</v>
      </c>
      <c r="F1427" t="s">
        <v>93</v>
      </c>
      <c r="G1427" s="1" t="s">
        <v>29</v>
      </c>
      <c r="H1427" t="s">
        <v>29</v>
      </c>
      <c r="I1427" t="s">
        <v>29</v>
      </c>
      <c r="J1427" t="s">
        <v>29</v>
      </c>
      <c r="K1427">
        <v>0.09</v>
      </c>
      <c r="L1427">
        <v>0.09</v>
      </c>
      <c r="M1427" t="s">
        <v>26</v>
      </c>
      <c r="N1427" t="s">
        <v>323</v>
      </c>
      <c r="O1427" t="s">
        <v>29</v>
      </c>
      <c r="P1427" t="s">
        <v>29</v>
      </c>
      <c r="Q1427" t="s">
        <v>29</v>
      </c>
      <c r="R1427" t="s">
        <v>29</v>
      </c>
      <c r="S1427" t="s">
        <v>29</v>
      </c>
      <c r="T1427" t="s">
        <v>29</v>
      </c>
      <c r="U1427" t="s">
        <v>29</v>
      </c>
      <c r="V1427" t="s">
        <v>1567</v>
      </c>
      <c r="W1427" t="s">
        <v>1484</v>
      </c>
    </row>
    <row r="1428" spans="1:23">
      <c r="A1428">
        <v>1427</v>
      </c>
      <c r="B1428" t="s">
        <v>1480</v>
      </c>
      <c r="C1428" t="s">
        <v>1480</v>
      </c>
      <c r="D1428">
        <v>42</v>
      </c>
      <c r="E1428" t="s">
        <v>1599</v>
      </c>
      <c r="F1428" t="s">
        <v>522</v>
      </c>
      <c r="G1428" s="1" t="s">
        <v>523</v>
      </c>
      <c r="H1428" t="s">
        <v>29</v>
      </c>
      <c r="I1428" t="s">
        <v>523</v>
      </c>
      <c r="J1428" t="s">
        <v>29</v>
      </c>
      <c r="K1428">
        <v>0.08</v>
      </c>
      <c r="L1428">
        <v>0.08</v>
      </c>
      <c r="M1428" t="s">
        <v>26</v>
      </c>
      <c r="N1428" t="s">
        <v>323</v>
      </c>
      <c r="O1428" t="s">
        <v>29</v>
      </c>
      <c r="P1428" t="s">
        <v>29</v>
      </c>
      <c r="Q1428" t="s">
        <v>29</v>
      </c>
      <c r="R1428" t="s">
        <v>29</v>
      </c>
      <c r="S1428" t="s">
        <v>29</v>
      </c>
      <c r="T1428" t="s">
        <v>29</v>
      </c>
      <c r="U1428" t="s">
        <v>29</v>
      </c>
      <c r="V1428" t="s">
        <v>1567</v>
      </c>
      <c r="W1428" t="s">
        <v>1484</v>
      </c>
    </row>
    <row r="1429" spans="1:23">
      <c r="A1429">
        <v>1428</v>
      </c>
      <c r="B1429" t="s">
        <v>1480</v>
      </c>
      <c r="C1429" t="s">
        <v>1480</v>
      </c>
      <c r="D1429">
        <v>42</v>
      </c>
      <c r="E1429" t="s">
        <v>1496</v>
      </c>
      <c r="F1429" t="s">
        <v>185</v>
      </c>
      <c r="G1429" s="1" t="s">
        <v>186</v>
      </c>
      <c r="H1429" t="s">
        <v>1497</v>
      </c>
      <c r="I1429" t="s">
        <v>186</v>
      </c>
      <c r="J1429" t="s">
        <v>1497</v>
      </c>
      <c r="K1429">
        <v>0.08</v>
      </c>
      <c r="L1429">
        <v>0.08</v>
      </c>
      <c r="M1429" t="s">
        <v>26</v>
      </c>
      <c r="N1429" t="s">
        <v>112</v>
      </c>
      <c r="O1429" t="s">
        <v>29</v>
      </c>
      <c r="P1429" t="s">
        <v>29</v>
      </c>
      <c r="Q1429" t="s">
        <v>29</v>
      </c>
      <c r="R1429" t="s">
        <v>29</v>
      </c>
      <c r="S1429" t="s">
        <v>29</v>
      </c>
      <c r="T1429" t="s">
        <v>29</v>
      </c>
      <c r="U1429" t="s">
        <v>29</v>
      </c>
      <c r="V1429" t="s">
        <v>1567</v>
      </c>
      <c r="W1429" t="s">
        <v>1484</v>
      </c>
    </row>
    <row r="1430" spans="1:23">
      <c r="A1430">
        <v>1429</v>
      </c>
      <c r="B1430" t="s">
        <v>1480</v>
      </c>
      <c r="C1430" t="s">
        <v>1480</v>
      </c>
      <c r="D1430">
        <v>42</v>
      </c>
      <c r="E1430" t="s">
        <v>1600</v>
      </c>
      <c r="F1430" t="s">
        <v>185</v>
      </c>
      <c r="G1430" s="1" t="s">
        <v>186</v>
      </c>
      <c r="H1430" t="s">
        <v>1601</v>
      </c>
      <c r="I1430" t="s">
        <v>186</v>
      </c>
      <c r="J1430" t="s">
        <v>8611</v>
      </c>
      <c r="K1430">
        <v>7.0000000000000007E-2</v>
      </c>
      <c r="L1430">
        <v>7.0000000000000007E-2</v>
      </c>
      <c r="M1430" t="s">
        <v>26</v>
      </c>
      <c r="N1430" t="s">
        <v>323</v>
      </c>
      <c r="O1430" t="s">
        <v>29</v>
      </c>
      <c r="P1430" t="s">
        <v>29</v>
      </c>
      <c r="Q1430" t="s">
        <v>29</v>
      </c>
      <c r="R1430" t="s">
        <v>29</v>
      </c>
      <c r="S1430" t="s">
        <v>29</v>
      </c>
      <c r="T1430" t="s">
        <v>29</v>
      </c>
      <c r="U1430" t="s">
        <v>29</v>
      </c>
      <c r="V1430" t="s">
        <v>1567</v>
      </c>
      <c r="W1430" t="s">
        <v>1484</v>
      </c>
    </row>
    <row r="1431" spans="1:23">
      <c r="A1431">
        <v>1430</v>
      </c>
      <c r="B1431" t="s">
        <v>1480</v>
      </c>
      <c r="C1431" t="s">
        <v>1480</v>
      </c>
      <c r="D1431">
        <v>42</v>
      </c>
      <c r="E1431" t="s">
        <v>1602</v>
      </c>
      <c r="F1431" t="s">
        <v>176</v>
      </c>
      <c r="G1431" s="1" t="s">
        <v>1046</v>
      </c>
      <c r="H1431" t="s">
        <v>1603</v>
      </c>
      <c r="I1431" t="s">
        <v>1046</v>
      </c>
      <c r="J1431" t="s">
        <v>7230</v>
      </c>
      <c r="K1431">
        <v>0.06</v>
      </c>
      <c r="L1431">
        <v>0.06</v>
      </c>
      <c r="M1431" t="s">
        <v>26</v>
      </c>
      <c r="N1431" t="s">
        <v>323</v>
      </c>
      <c r="O1431" t="s">
        <v>29</v>
      </c>
      <c r="P1431" t="s">
        <v>29</v>
      </c>
      <c r="Q1431" t="s">
        <v>29</v>
      </c>
      <c r="R1431" t="s">
        <v>29</v>
      </c>
      <c r="S1431" t="s">
        <v>29</v>
      </c>
      <c r="T1431" t="s">
        <v>29</v>
      </c>
      <c r="U1431" t="s">
        <v>29</v>
      </c>
      <c r="V1431" t="s">
        <v>1567</v>
      </c>
      <c r="W1431" t="s">
        <v>1484</v>
      </c>
    </row>
    <row r="1432" spans="1:23">
      <c r="A1432">
        <v>1431</v>
      </c>
      <c r="B1432" t="s">
        <v>1480</v>
      </c>
      <c r="C1432" t="s">
        <v>1480</v>
      </c>
      <c r="D1432">
        <v>42</v>
      </c>
      <c r="E1432" t="s">
        <v>1555</v>
      </c>
      <c r="F1432" t="s">
        <v>851</v>
      </c>
      <c r="G1432" s="1" t="s">
        <v>852</v>
      </c>
      <c r="H1432" t="s">
        <v>1556</v>
      </c>
      <c r="I1432" t="s">
        <v>852</v>
      </c>
      <c r="J1432" t="s">
        <v>1556</v>
      </c>
      <c r="K1432">
        <v>0.06</v>
      </c>
      <c r="L1432">
        <v>0.06</v>
      </c>
      <c r="M1432" t="s">
        <v>26</v>
      </c>
      <c r="N1432" t="s">
        <v>59</v>
      </c>
      <c r="O1432" t="s">
        <v>29</v>
      </c>
      <c r="P1432" t="s">
        <v>29</v>
      </c>
      <c r="Q1432" t="s">
        <v>29</v>
      </c>
      <c r="R1432" t="s">
        <v>29</v>
      </c>
      <c r="S1432" t="s">
        <v>29</v>
      </c>
      <c r="T1432" t="s">
        <v>29</v>
      </c>
      <c r="U1432" t="s">
        <v>29</v>
      </c>
      <c r="V1432" t="s">
        <v>1567</v>
      </c>
      <c r="W1432" t="s">
        <v>1484</v>
      </c>
    </row>
    <row r="1433" spans="1:23">
      <c r="A1433">
        <v>1432</v>
      </c>
      <c r="B1433" t="s">
        <v>1480</v>
      </c>
      <c r="C1433" t="s">
        <v>1480</v>
      </c>
      <c r="D1433">
        <v>42</v>
      </c>
      <c r="E1433" t="s">
        <v>1553</v>
      </c>
      <c r="F1433" t="s">
        <v>93</v>
      </c>
      <c r="G1433" s="1" t="s">
        <v>29</v>
      </c>
      <c r="H1433" t="s">
        <v>29</v>
      </c>
      <c r="I1433" t="s">
        <v>29</v>
      </c>
      <c r="J1433" t="s">
        <v>29</v>
      </c>
      <c r="K1433">
        <v>0.06</v>
      </c>
      <c r="L1433">
        <v>0.06</v>
      </c>
      <c r="M1433" t="s">
        <v>26</v>
      </c>
      <c r="N1433" t="s">
        <v>112</v>
      </c>
      <c r="O1433" t="s">
        <v>29</v>
      </c>
      <c r="P1433" t="s">
        <v>29</v>
      </c>
      <c r="Q1433" t="s">
        <v>29</v>
      </c>
      <c r="R1433" t="s">
        <v>29</v>
      </c>
      <c r="S1433" t="s">
        <v>29</v>
      </c>
      <c r="T1433" t="s">
        <v>29</v>
      </c>
      <c r="U1433" t="s">
        <v>29</v>
      </c>
      <c r="V1433" t="s">
        <v>1567</v>
      </c>
      <c r="W1433" t="s">
        <v>1484</v>
      </c>
    </row>
    <row r="1434" spans="1:23">
      <c r="A1434">
        <v>1433</v>
      </c>
      <c r="B1434" t="s">
        <v>1480</v>
      </c>
      <c r="C1434" t="s">
        <v>1480</v>
      </c>
      <c r="D1434">
        <v>42</v>
      </c>
      <c r="E1434" t="s">
        <v>478</v>
      </c>
      <c r="F1434" t="s">
        <v>185</v>
      </c>
      <c r="G1434" s="1" t="s">
        <v>479</v>
      </c>
      <c r="H1434" t="s">
        <v>480</v>
      </c>
      <c r="I1434" t="s">
        <v>479</v>
      </c>
      <c r="J1434" t="s">
        <v>480</v>
      </c>
      <c r="K1434">
        <v>0.06</v>
      </c>
      <c r="L1434">
        <v>0.06</v>
      </c>
      <c r="M1434" t="s">
        <v>26</v>
      </c>
      <c r="N1434" t="s">
        <v>219</v>
      </c>
      <c r="O1434" t="s">
        <v>29</v>
      </c>
      <c r="P1434" t="s">
        <v>29</v>
      </c>
      <c r="Q1434" t="s">
        <v>29</v>
      </c>
      <c r="R1434" t="s">
        <v>29</v>
      </c>
      <c r="S1434" t="s">
        <v>29</v>
      </c>
      <c r="T1434" t="s">
        <v>29</v>
      </c>
      <c r="U1434" t="s">
        <v>29</v>
      </c>
      <c r="V1434" t="s">
        <v>1567</v>
      </c>
      <c r="W1434" t="s">
        <v>1484</v>
      </c>
    </row>
    <row r="1435" spans="1:23">
      <c r="A1435">
        <v>1434</v>
      </c>
      <c r="B1435" t="s">
        <v>1480</v>
      </c>
      <c r="C1435" t="s">
        <v>1480</v>
      </c>
      <c r="D1435">
        <v>42</v>
      </c>
      <c r="E1435" t="s">
        <v>1549</v>
      </c>
      <c r="F1435" t="s">
        <v>76</v>
      </c>
      <c r="G1435" s="1" t="s">
        <v>29</v>
      </c>
      <c r="H1435" t="s">
        <v>29</v>
      </c>
      <c r="I1435" t="s">
        <v>29</v>
      </c>
      <c r="J1435" t="s">
        <v>29</v>
      </c>
      <c r="K1435">
        <v>0.06</v>
      </c>
      <c r="L1435">
        <v>0.06</v>
      </c>
      <c r="M1435" t="s">
        <v>1550</v>
      </c>
      <c r="N1435" t="s">
        <v>29</v>
      </c>
      <c r="O1435" t="s">
        <v>29</v>
      </c>
      <c r="P1435" t="s">
        <v>29</v>
      </c>
      <c r="Q1435" t="s">
        <v>29</v>
      </c>
      <c r="R1435" t="s">
        <v>29</v>
      </c>
      <c r="S1435" t="s">
        <v>29</v>
      </c>
      <c r="T1435" t="s">
        <v>29</v>
      </c>
      <c r="U1435" t="s">
        <v>29</v>
      </c>
      <c r="V1435" t="s">
        <v>1567</v>
      </c>
      <c r="W1435" t="s">
        <v>1484</v>
      </c>
    </row>
    <row r="1436" spans="1:23">
      <c r="A1436">
        <v>1435</v>
      </c>
      <c r="B1436" t="s">
        <v>1480</v>
      </c>
      <c r="C1436" t="s">
        <v>1480</v>
      </c>
      <c r="D1436">
        <v>42</v>
      </c>
      <c r="E1436" t="s">
        <v>1561</v>
      </c>
      <c r="F1436" t="s">
        <v>505</v>
      </c>
      <c r="G1436" s="1" t="s">
        <v>506</v>
      </c>
      <c r="H1436" t="s">
        <v>1562</v>
      </c>
      <c r="I1436" t="s">
        <v>506</v>
      </c>
      <c r="J1436" t="s">
        <v>8607</v>
      </c>
      <c r="K1436">
        <v>0.05</v>
      </c>
      <c r="L1436">
        <v>0.05</v>
      </c>
      <c r="M1436" t="s">
        <v>26</v>
      </c>
      <c r="N1436" t="s">
        <v>323</v>
      </c>
      <c r="O1436" t="s">
        <v>29</v>
      </c>
      <c r="P1436" t="s">
        <v>29</v>
      </c>
      <c r="Q1436" t="s">
        <v>29</v>
      </c>
      <c r="R1436" t="s">
        <v>29</v>
      </c>
      <c r="S1436" t="s">
        <v>29</v>
      </c>
      <c r="T1436" t="s">
        <v>29</v>
      </c>
      <c r="U1436" t="s">
        <v>29</v>
      </c>
      <c r="V1436" t="s">
        <v>1567</v>
      </c>
      <c r="W1436" t="s">
        <v>1484</v>
      </c>
    </row>
    <row r="1437" spans="1:23">
      <c r="A1437">
        <v>1436</v>
      </c>
      <c r="B1437" t="s">
        <v>1480</v>
      </c>
      <c r="C1437" t="s">
        <v>1480</v>
      </c>
      <c r="D1437">
        <v>42</v>
      </c>
      <c r="E1437" t="s">
        <v>494</v>
      </c>
      <c r="F1437" t="s">
        <v>206</v>
      </c>
      <c r="G1437" s="1" t="s">
        <v>495</v>
      </c>
      <c r="H1437" t="s">
        <v>496</v>
      </c>
      <c r="I1437" t="s">
        <v>495</v>
      </c>
      <c r="J1437" t="s">
        <v>867</v>
      </c>
      <c r="K1437">
        <v>0.04</v>
      </c>
      <c r="L1437">
        <v>0.04</v>
      </c>
      <c r="M1437" t="s">
        <v>26</v>
      </c>
      <c r="N1437" t="s">
        <v>112</v>
      </c>
      <c r="O1437" t="s">
        <v>29</v>
      </c>
      <c r="P1437" t="s">
        <v>29</v>
      </c>
      <c r="Q1437" t="s">
        <v>29</v>
      </c>
      <c r="R1437" t="s">
        <v>29</v>
      </c>
      <c r="S1437" t="s">
        <v>29</v>
      </c>
      <c r="T1437" t="s">
        <v>29</v>
      </c>
      <c r="U1437" t="s">
        <v>29</v>
      </c>
      <c r="V1437" t="s">
        <v>1567</v>
      </c>
      <c r="W1437" t="s">
        <v>1484</v>
      </c>
    </row>
    <row r="1438" spans="1:23">
      <c r="A1438">
        <v>1437</v>
      </c>
      <c r="B1438" t="s">
        <v>1480</v>
      </c>
      <c r="C1438" t="s">
        <v>1480</v>
      </c>
      <c r="D1438">
        <v>42</v>
      </c>
      <c r="E1438" t="s">
        <v>1604</v>
      </c>
      <c r="F1438" t="s">
        <v>41</v>
      </c>
      <c r="G1438" s="1" t="s">
        <v>806</v>
      </c>
      <c r="H1438" t="s">
        <v>1605</v>
      </c>
      <c r="I1438" t="s">
        <v>806</v>
      </c>
      <c r="J1438" t="s">
        <v>1605</v>
      </c>
      <c r="K1438">
        <v>0.03</v>
      </c>
      <c r="L1438">
        <v>0.03</v>
      </c>
      <c r="M1438" t="s">
        <v>26</v>
      </c>
      <c r="N1438" t="s">
        <v>323</v>
      </c>
      <c r="O1438" t="s">
        <v>29</v>
      </c>
      <c r="P1438" t="s">
        <v>29</v>
      </c>
      <c r="Q1438" t="s">
        <v>29</v>
      </c>
      <c r="R1438" t="s">
        <v>29</v>
      </c>
      <c r="S1438" t="s">
        <v>29</v>
      </c>
      <c r="T1438" t="s">
        <v>29</v>
      </c>
      <c r="U1438" t="s">
        <v>29</v>
      </c>
      <c r="V1438" t="s">
        <v>1567</v>
      </c>
      <c r="W1438" t="s">
        <v>1484</v>
      </c>
    </row>
    <row r="1439" spans="1:23">
      <c r="A1439">
        <v>1438</v>
      </c>
      <c r="B1439" t="s">
        <v>1480</v>
      </c>
      <c r="C1439" t="s">
        <v>1480</v>
      </c>
      <c r="D1439">
        <v>42</v>
      </c>
      <c r="E1439" t="s">
        <v>1606</v>
      </c>
      <c r="F1439" t="s">
        <v>93</v>
      </c>
      <c r="G1439" s="1" t="s">
        <v>29</v>
      </c>
      <c r="H1439" t="s">
        <v>29</v>
      </c>
      <c r="I1439" t="s">
        <v>29</v>
      </c>
      <c r="J1439" t="s">
        <v>29</v>
      </c>
      <c r="K1439">
        <v>0.03</v>
      </c>
      <c r="L1439">
        <v>0.03</v>
      </c>
      <c r="M1439" t="s">
        <v>26</v>
      </c>
      <c r="N1439" t="s">
        <v>219</v>
      </c>
      <c r="O1439" t="s">
        <v>29</v>
      </c>
      <c r="P1439" t="s">
        <v>29</v>
      </c>
      <c r="Q1439" t="s">
        <v>29</v>
      </c>
      <c r="R1439" t="s">
        <v>29</v>
      </c>
      <c r="S1439" t="s">
        <v>29</v>
      </c>
      <c r="T1439" t="s">
        <v>29</v>
      </c>
      <c r="U1439" t="s">
        <v>29</v>
      </c>
      <c r="V1439" t="s">
        <v>1567</v>
      </c>
      <c r="W1439" t="s">
        <v>1484</v>
      </c>
    </row>
    <row r="1440" spans="1:23">
      <c r="A1440">
        <v>1439</v>
      </c>
      <c r="B1440" t="s">
        <v>1480</v>
      </c>
      <c r="C1440" t="s">
        <v>1480</v>
      </c>
      <c r="D1440">
        <v>42</v>
      </c>
      <c r="E1440" t="s">
        <v>1599</v>
      </c>
      <c r="F1440" t="s">
        <v>522</v>
      </c>
      <c r="G1440" s="1" t="s">
        <v>523</v>
      </c>
      <c r="H1440" t="s">
        <v>29</v>
      </c>
      <c r="I1440" t="s">
        <v>523</v>
      </c>
      <c r="J1440" t="s">
        <v>29</v>
      </c>
      <c r="K1440">
        <v>0.02</v>
      </c>
      <c r="L1440">
        <v>0.02</v>
      </c>
      <c r="M1440" t="s">
        <v>26</v>
      </c>
      <c r="N1440" t="s">
        <v>328</v>
      </c>
      <c r="O1440" t="s">
        <v>29</v>
      </c>
      <c r="P1440" t="s">
        <v>29</v>
      </c>
      <c r="Q1440" t="s">
        <v>29</v>
      </c>
      <c r="R1440" t="s">
        <v>29</v>
      </c>
      <c r="S1440" t="s">
        <v>29</v>
      </c>
      <c r="T1440" t="s">
        <v>29</v>
      </c>
      <c r="U1440" t="s">
        <v>29</v>
      </c>
      <c r="V1440" t="s">
        <v>1567</v>
      </c>
      <c r="W1440" t="s">
        <v>1484</v>
      </c>
    </row>
    <row r="1441" spans="1:23">
      <c r="A1441">
        <v>1440</v>
      </c>
      <c r="B1441" t="s">
        <v>1480</v>
      </c>
      <c r="C1441" t="s">
        <v>1480</v>
      </c>
      <c r="D1441">
        <v>42</v>
      </c>
      <c r="E1441" t="s">
        <v>8817</v>
      </c>
      <c r="F1441" t="s">
        <v>468</v>
      </c>
      <c r="G1441" s="1" t="s">
        <v>8818</v>
      </c>
      <c r="H1441" t="s">
        <v>29</v>
      </c>
      <c r="I1441" t="s">
        <v>1671</v>
      </c>
      <c r="J1441" t="s">
        <v>29</v>
      </c>
      <c r="K1441">
        <v>0.01</v>
      </c>
      <c r="L1441">
        <v>0.01</v>
      </c>
      <c r="M1441" t="s">
        <v>26</v>
      </c>
      <c r="N1441" t="s">
        <v>219</v>
      </c>
      <c r="O1441" t="s">
        <v>29</v>
      </c>
      <c r="P1441" t="s">
        <v>29</v>
      </c>
      <c r="Q1441" t="s">
        <v>29</v>
      </c>
      <c r="R1441" t="s">
        <v>29</v>
      </c>
      <c r="S1441" t="s">
        <v>29</v>
      </c>
      <c r="T1441" t="s">
        <v>29</v>
      </c>
      <c r="U1441" t="s">
        <v>29</v>
      </c>
      <c r="V1441" t="s">
        <v>1567</v>
      </c>
      <c r="W1441" t="s">
        <v>1484</v>
      </c>
    </row>
    <row r="1442" spans="1:23">
      <c r="A1442">
        <v>1441</v>
      </c>
      <c r="B1442" t="s">
        <v>1480</v>
      </c>
      <c r="C1442" t="s">
        <v>1480</v>
      </c>
      <c r="D1442" s="2">
        <v>42</v>
      </c>
      <c r="E1442" s="2" t="s">
        <v>1607</v>
      </c>
      <c r="F1442" s="2" t="s">
        <v>1608</v>
      </c>
      <c r="G1442" s="1" t="s">
        <v>1609</v>
      </c>
      <c r="H1442" t="s">
        <v>29</v>
      </c>
      <c r="I1442" t="s">
        <v>1609</v>
      </c>
      <c r="J1442" t="s">
        <v>29</v>
      </c>
      <c r="K1442">
        <v>0.01</v>
      </c>
      <c r="L1442">
        <v>0.01</v>
      </c>
      <c r="M1442" t="s">
        <v>26</v>
      </c>
      <c r="N1442" t="s">
        <v>323</v>
      </c>
      <c r="O1442" t="s">
        <v>29</v>
      </c>
      <c r="P1442" t="s">
        <v>29</v>
      </c>
      <c r="Q1442" t="s">
        <v>29</v>
      </c>
      <c r="R1442" t="s">
        <v>29</v>
      </c>
      <c r="S1442" t="s">
        <v>29</v>
      </c>
      <c r="T1442" t="s">
        <v>29</v>
      </c>
      <c r="U1442" t="s">
        <v>29</v>
      </c>
      <c r="V1442" t="s">
        <v>1567</v>
      </c>
      <c r="W1442" t="s">
        <v>1484</v>
      </c>
    </row>
    <row r="1443" spans="1:23">
      <c r="A1443">
        <v>1442</v>
      </c>
      <c r="B1443" t="s">
        <v>1480</v>
      </c>
      <c r="C1443" t="s">
        <v>1480</v>
      </c>
      <c r="D1443">
        <v>42</v>
      </c>
      <c r="E1443" t="s">
        <v>1610</v>
      </c>
      <c r="F1443" t="s">
        <v>76</v>
      </c>
      <c r="G1443" s="1" t="s">
        <v>29</v>
      </c>
      <c r="H1443" t="s">
        <v>29</v>
      </c>
      <c r="I1443" t="s">
        <v>29</v>
      </c>
      <c r="J1443" t="s">
        <v>29</v>
      </c>
      <c r="K1443">
        <v>0.01</v>
      </c>
      <c r="L1443">
        <v>0.01</v>
      </c>
      <c r="M1443" t="s">
        <v>1610</v>
      </c>
      <c r="N1443" t="s">
        <v>29</v>
      </c>
      <c r="O1443" t="s">
        <v>29</v>
      </c>
      <c r="P1443" t="s">
        <v>29</v>
      </c>
      <c r="Q1443" t="s">
        <v>29</v>
      </c>
      <c r="R1443" t="s">
        <v>29</v>
      </c>
      <c r="S1443" t="s">
        <v>29</v>
      </c>
      <c r="T1443" t="s">
        <v>29</v>
      </c>
      <c r="U1443" t="s">
        <v>29</v>
      </c>
      <c r="V1443" t="s">
        <v>1567</v>
      </c>
      <c r="W1443" t="s">
        <v>1484</v>
      </c>
    </row>
    <row r="1444" spans="1:23">
      <c r="A1444">
        <v>1443</v>
      </c>
      <c r="B1444" t="s">
        <v>1480</v>
      </c>
      <c r="C1444" t="s">
        <v>1480</v>
      </c>
      <c r="D1444">
        <v>42</v>
      </c>
      <c r="E1444" t="s">
        <v>1586</v>
      </c>
      <c r="F1444" t="s">
        <v>185</v>
      </c>
      <c r="G1444" s="1" t="s">
        <v>186</v>
      </c>
      <c r="H1444" t="s">
        <v>1587</v>
      </c>
      <c r="I1444" t="s">
        <v>186</v>
      </c>
      <c r="J1444" t="s">
        <v>8610</v>
      </c>
      <c r="K1444">
        <v>4.0000000000000001E-3</v>
      </c>
      <c r="L1444">
        <v>4.0000000000000001E-3</v>
      </c>
      <c r="M1444" t="s">
        <v>26</v>
      </c>
      <c r="N1444" t="s">
        <v>323</v>
      </c>
      <c r="O1444" t="s">
        <v>29</v>
      </c>
      <c r="P1444" t="s">
        <v>29</v>
      </c>
      <c r="Q1444" t="s">
        <v>29</v>
      </c>
      <c r="R1444" t="s">
        <v>29</v>
      </c>
      <c r="S1444" t="s">
        <v>29</v>
      </c>
      <c r="T1444" t="s">
        <v>29</v>
      </c>
      <c r="U1444" t="s">
        <v>29</v>
      </c>
      <c r="V1444" t="s">
        <v>1567</v>
      </c>
      <c r="W1444" t="s">
        <v>1484</v>
      </c>
    </row>
    <row r="1445" spans="1:23">
      <c r="A1445">
        <v>1444</v>
      </c>
      <c r="B1445" t="s">
        <v>1480</v>
      </c>
      <c r="C1445" t="s">
        <v>1480</v>
      </c>
      <c r="D1445">
        <v>42</v>
      </c>
      <c r="E1445" t="s">
        <v>135</v>
      </c>
      <c r="F1445" t="s">
        <v>136</v>
      </c>
      <c r="G1445" s="1" t="s">
        <v>29</v>
      </c>
      <c r="H1445" t="s">
        <v>29</v>
      </c>
      <c r="I1445" t="s">
        <v>29</v>
      </c>
      <c r="J1445" t="s">
        <v>29</v>
      </c>
      <c r="K1445">
        <v>2.1259999999999999</v>
      </c>
      <c r="L1445">
        <v>2.1259999999999999</v>
      </c>
      <c r="M1445" t="s">
        <v>136</v>
      </c>
      <c r="N1445" t="s">
        <v>29</v>
      </c>
      <c r="O1445" t="s">
        <v>29</v>
      </c>
      <c r="P1445" t="s">
        <v>29</v>
      </c>
      <c r="Q1445" t="s">
        <v>29</v>
      </c>
      <c r="R1445" t="s">
        <v>29</v>
      </c>
      <c r="S1445" t="s">
        <v>29</v>
      </c>
      <c r="T1445" t="s">
        <v>29</v>
      </c>
      <c r="U1445" t="s">
        <v>29</v>
      </c>
      <c r="V1445" t="s">
        <v>1567</v>
      </c>
      <c r="W1445" t="s">
        <v>1484</v>
      </c>
    </row>
    <row r="1446" spans="1:23">
      <c r="A1446">
        <v>1445</v>
      </c>
      <c r="B1446" t="s">
        <v>945</v>
      </c>
      <c r="C1446" t="s">
        <v>945</v>
      </c>
      <c r="D1446">
        <v>43</v>
      </c>
      <c r="E1446" t="s">
        <v>1011</v>
      </c>
      <c r="F1446" t="s">
        <v>641</v>
      </c>
      <c r="G1446" s="1" t="s">
        <v>1012</v>
      </c>
      <c r="H1446" t="s">
        <v>1013</v>
      </c>
      <c r="I1446" t="s">
        <v>1012</v>
      </c>
      <c r="J1446" t="s">
        <v>1013</v>
      </c>
      <c r="K1446">
        <v>16.399999999999999</v>
      </c>
      <c r="L1446">
        <v>16.399999999999999</v>
      </c>
      <c r="M1446" t="s">
        <v>26</v>
      </c>
      <c r="N1446" t="s">
        <v>323</v>
      </c>
      <c r="O1446" t="s">
        <v>29</v>
      </c>
      <c r="P1446" t="s">
        <v>29</v>
      </c>
      <c r="Q1446" t="s">
        <v>29</v>
      </c>
      <c r="R1446" t="s">
        <v>29</v>
      </c>
      <c r="S1446" t="s">
        <v>29</v>
      </c>
      <c r="T1446" t="s">
        <v>29</v>
      </c>
      <c r="U1446" t="s">
        <v>29</v>
      </c>
      <c r="V1446" t="s">
        <v>29</v>
      </c>
      <c r="W1446" t="s">
        <v>1611</v>
      </c>
    </row>
    <row r="1447" spans="1:23">
      <c r="A1447">
        <v>1446</v>
      </c>
      <c r="B1447" t="s">
        <v>945</v>
      </c>
      <c r="C1447" t="s">
        <v>945</v>
      </c>
      <c r="D1447">
        <v>43</v>
      </c>
      <c r="E1447" t="s">
        <v>946</v>
      </c>
      <c r="F1447" t="s">
        <v>255</v>
      </c>
      <c r="G1447" s="1" t="s">
        <v>947</v>
      </c>
      <c r="H1447" t="s">
        <v>948</v>
      </c>
      <c r="I1447" t="s">
        <v>947</v>
      </c>
      <c r="J1447" t="s">
        <v>948</v>
      </c>
      <c r="K1447">
        <v>12.68</v>
      </c>
      <c r="L1447">
        <v>12.68</v>
      </c>
      <c r="M1447" t="s">
        <v>26</v>
      </c>
      <c r="N1447" t="s">
        <v>323</v>
      </c>
      <c r="O1447" t="s">
        <v>29</v>
      </c>
      <c r="P1447" t="s">
        <v>29</v>
      </c>
      <c r="Q1447" t="s">
        <v>29</v>
      </c>
      <c r="R1447" t="s">
        <v>29</v>
      </c>
      <c r="S1447" t="s">
        <v>29</v>
      </c>
      <c r="T1447" t="s">
        <v>29</v>
      </c>
      <c r="U1447" t="s">
        <v>29</v>
      </c>
      <c r="V1447" t="s">
        <v>29</v>
      </c>
      <c r="W1447" t="s">
        <v>1611</v>
      </c>
    </row>
    <row r="1448" spans="1:23">
      <c r="A1448">
        <v>1447</v>
      </c>
      <c r="B1448" t="s">
        <v>945</v>
      </c>
      <c r="C1448" t="s">
        <v>945</v>
      </c>
      <c r="D1448">
        <v>43</v>
      </c>
      <c r="E1448" t="s">
        <v>376</v>
      </c>
      <c r="F1448" t="s">
        <v>185</v>
      </c>
      <c r="G1448" s="1" t="s">
        <v>186</v>
      </c>
      <c r="H1448" t="s">
        <v>281</v>
      </c>
      <c r="I1448" t="s">
        <v>186</v>
      </c>
      <c r="J1448" t="s">
        <v>281</v>
      </c>
      <c r="K1448">
        <v>9.34</v>
      </c>
      <c r="L1448">
        <v>9.34</v>
      </c>
      <c r="M1448" t="s">
        <v>26</v>
      </c>
      <c r="N1448" t="s">
        <v>323</v>
      </c>
      <c r="O1448" t="s">
        <v>29</v>
      </c>
      <c r="P1448" t="s">
        <v>29</v>
      </c>
      <c r="Q1448" t="s">
        <v>29</v>
      </c>
      <c r="R1448" t="s">
        <v>29</v>
      </c>
      <c r="S1448" t="s">
        <v>29</v>
      </c>
      <c r="T1448" t="s">
        <v>29</v>
      </c>
      <c r="U1448" t="s">
        <v>29</v>
      </c>
      <c r="V1448" t="s">
        <v>29</v>
      </c>
      <c r="W1448" t="s">
        <v>1611</v>
      </c>
    </row>
    <row r="1449" spans="1:23">
      <c r="A1449">
        <v>1448</v>
      </c>
      <c r="B1449" t="s">
        <v>945</v>
      </c>
      <c r="C1449" t="s">
        <v>945</v>
      </c>
      <c r="D1449">
        <v>43</v>
      </c>
      <c r="E1449" t="s">
        <v>1612</v>
      </c>
      <c r="F1449" t="s">
        <v>185</v>
      </c>
      <c r="G1449" s="1" t="s">
        <v>213</v>
      </c>
      <c r="H1449" t="s">
        <v>1613</v>
      </c>
      <c r="I1449" t="s">
        <v>213</v>
      </c>
      <c r="J1449" t="s">
        <v>1613</v>
      </c>
      <c r="K1449">
        <v>7.11</v>
      </c>
      <c r="L1449">
        <v>7.11</v>
      </c>
      <c r="M1449" t="s">
        <v>26</v>
      </c>
      <c r="N1449" t="s">
        <v>323</v>
      </c>
      <c r="O1449" t="s">
        <v>328</v>
      </c>
      <c r="P1449" t="s">
        <v>230</v>
      </c>
      <c r="Q1449" t="s">
        <v>29</v>
      </c>
      <c r="R1449" t="s">
        <v>29</v>
      </c>
      <c r="S1449" t="s">
        <v>29</v>
      </c>
      <c r="T1449" t="s">
        <v>29</v>
      </c>
      <c r="U1449" t="s">
        <v>29</v>
      </c>
      <c r="V1449" t="s">
        <v>29</v>
      </c>
      <c r="W1449" t="s">
        <v>1611</v>
      </c>
    </row>
    <row r="1450" spans="1:23">
      <c r="A1450">
        <v>1449</v>
      </c>
      <c r="B1450" t="s">
        <v>945</v>
      </c>
      <c r="C1450" t="s">
        <v>945</v>
      </c>
      <c r="D1450">
        <v>43</v>
      </c>
      <c r="E1450" t="s">
        <v>1427</v>
      </c>
      <c r="F1450" t="s">
        <v>185</v>
      </c>
      <c r="G1450" s="1" t="s">
        <v>213</v>
      </c>
      <c r="H1450" t="s">
        <v>1428</v>
      </c>
      <c r="I1450" t="s">
        <v>213</v>
      </c>
      <c r="J1450" t="s">
        <v>1428</v>
      </c>
      <c r="K1450">
        <v>5.97</v>
      </c>
      <c r="L1450">
        <v>5.97</v>
      </c>
      <c r="M1450" t="s">
        <v>26</v>
      </c>
      <c r="N1450" t="s">
        <v>323</v>
      </c>
      <c r="O1450" t="s">
        <v>328</v>
      </c>
      <c r="P1450" t="s">
        <v>29</v>
      </c>
      <c r="Q1450" t="s">
        <v>29</v>
      </c>
      <c r="R1450" t="s">
        <v>29</v>
      </c>
      <c r="S1450" t="s">
        <v>29</v>
      </c>
      <c r="T1450" t="s">
        <v>29</v>
      </c>
      <c r="U1450" t="s">
        <v>29</v>
      </c>
      <c r="V1450" t="s">
        <v>29</v>
      </c>
      <c r="W1450" t="s">
        <v>1611</v>
      </c>
    </row>
    <row r="1451" spans="1:23">
      <c r="A1451">
        <v>1450</v>
      </c>
      <c r="B1451" t="s">
        <v>945</v>
      </c>
      <c r="C1451" t="s">
        <v>945</v>
      </c>
      <c r="D1451">
        <v>43</v>
      </c>
      <c r="E1451" t="s">
        <v>1614</v>
      </c>
      <c r="F1451" t="s">
        <v>181</v>
      </c>
      <c r="G1451" s="1" t="s">
        <v>1615</v>
      </c>
      <c r="H1451" t="s">
        <v>1616</v>
      </c>
      <c r="I1451" t="s">
        <v>1615</v>
      </c>
      <c r="J1451" t="s">
        <v>1616</v>
      </c>
      <c r="K1451">
        <v>5.16</v>
      </c>
      <c r="L1451">
        <v>5.16</v>
      </c>
      <c r="M1451" t="s">
        <v>26</v>
      </c>
      <c r="N1451" t="s">
        <v>323</v>
      </c>
      <c r="O1451" t="s">
        <v>29</v>
      </c>
      <c r="P1451" t="s">
        <v>29</v>
      </c>
      <c r="Q1451" t="s">
        <v>29</v>
      </c>
      <c r="R1451" t="s">
        <v>29</v>
      </c>
      <c r="S1451" t="s">
        <v>29</v>
      </c>
      <c r="T1451" t="s">
        <v>29</v>
      </c>
      <c r="U1451" t="s">
        <v>29</v>
      </c>
      <c r="V1451" t="s">
        <v>29</v>
      </c>
      <c r="W1451" t="s">
        <v>1611</v>
      </c>
    </row>
    <row r="1452" spans="1:23">
      <c r="A1452">
        <v>1451</v>
      </c>
      <c r="B1452" t="s">
        <v>945</v>
      </c>
      <c r="C1452" t="s">
        <v>945</v>
      </c>
      <c r="D1452">
        <v>43</v>
      </c>
      <c r="E1452" t="s">
        <v>1461</v>
      </c>
      <c r="F1452" t="s">
        <v>1460</v>
      </c>
      <c r="G1452" s="1" t="s">
        <v>1461</v>
      </c>
      <c r="H1452" t="s">
        <v>29</v>
      </c>
      <c r="I1452" t="s">
        <v>1461</v>
      </c>
      <c r="J1452" t="s">
        <v>29</v>
      </c>
      <c r="K1452">
        <v>4.54</v>
      </c>
      <c r="L1452">
        <v>4.54</v>
      </c>
      <c r="M1452" t="s">
        <v>26</v>
      </c>
      <c r="N1452" t="s">
        <v>323</v>
      </c>
      <c r="O1452" t="s">
        <v>29</v>
      </c>
      <c r="P1452" t="s">
        <v>29</v>
      </c>
      <c r="Q1452" t="s">
        <v>29</v>
      </c>
      <c r="R1452" t="s">
        <v>29</v>
      </c>
      <c r="S1452" t="s">
        <v>29</v>
      </c>
      <c r="T1452" t="s">
        <v>29</v>
      </c>
      <c r="U1452" t="s">
        <v>29</v>
      </c>
      <c r="V1452" t="s">
        <v>29</v>
      </c>
      <c r="W1452" t="s">
        <v>1611</v>
      </c>
    </row>
    <row r="1453" spans="1:23">
      <c r="A1453">
        <v>1452</v>
      </c>
      <c r="B1453" t="s">
        <v>945</v>
      </c>
      <c r="C1453" t="s">
        <v>945</v>
      </c>
      <c r="D1453">
        <v>43</v>
      </c>
      <c r="E1453" t="s">
        <v>1617</v>
      </c>
      <c r="F1453" t="s">
        <v>168</v>
      </c>
      <c r="G1453" s="1" t="s">
        <v>1618</v>
      </c>
      <c r="H1453" t="s">
        <v>1619</v>
      </c>
      <c r="I1453" t="s">
        <v>1618</v>
      </c>
      <c r="J1453" t="s">
        <v>8612</v>
      </c>
      <c r="K1453">
        <v>4.0199999999999996</v>
      </c>
      <c r="L1453">
        <v>4.0199999999999996</v>
      </c>
      <c r="M1453" t="s">
        <v>26</v>
      </c>
      <c r="N1453" t="s">
        <v>328</v>
      </c>
      <c r="O1453" t="s">
        <v>63</v>
      </c>
      <c r="P1453" t="s">
        <v>29</v>
      </c>
      <c r="Q1453" t="s">
        <v>29</v>
      </c>
      <c r="R1453" t="s">
        <v>29</v>
      </c>
      <c r="S1453" t="s">
        <v>29</v>
      </c>
      <c r="T1453" t="s">
        <v>29</v>
      </c>
      <c r="U1453" t="s">
        <v>29</v>
      </c>
      <c r="V1453" t="s">
        <v>29</v>
      </c>
      <c r="W1453" t="s">
        <v>1611</v>
      </c>
    </row>
    <row r="1454" spans="1:23">
      <c r="A1454">
        <v>1453</v>
      </c>
      <c r="B1454" t="s">
        <v>945</v>
      </c>
      <c r="C1454" t="s">
        <v>945</v>
      </c>
      <c r="D1454">
        <v>43</v>
      </c>
      <c r="E1454" t="s">
        <v>1620</v>
      </c>
      <c r="F1454" t="s">
        <v>391</v>
      </c>
      <c r="G1454" s="1" t="s">
        <v>1620</v>
      </c>
      <c r="H1454" t="s">
        <v>29</v>
      </c>
      <c r="I1454" t="s">
        <v>1620</v>
      </c>
      <c r="J1454" t="s">
        <v>29</v>
      </c>
      <c r="K1454">
        <v>2.39</v>
      </c>
      <c r="L1454">
        <v>2.39</v>
      </c>
      <c r="M1454" t="s">
        <v>26</v>
      </c>
      <c r="N1454" t="s">
        <v>323</v>
      </c>
      <c r="O1454" t="s">
        <v>328</v>
      </c>
      <c r="P1454" t="s">
        <v>29</v>
      </c>
      <c r="Q1454" t="s">
        <v>29</v>
      </c>
      <c r="R1454" t="s">
        <v>29</v>
      </c>
      <c r="S1454" t="s">
        <v>29</v>
      </c>
      <c r="T1454" t="s">
        <v>29</v>
      </c>
      <c r="U1454" t="s">
        <v>29</v>
      </c>
      <c r="V1454" t="s">
        <v>29</v>
      </c>
      <c r="W1454" t="s">
        <v>1611</v>
      </c>
    </row>
    <row r="1455" spans="1:23">
      <c r="A1455">
        <v>1454</v>
      </c>
      <c r="B1455" t="s">
        <v>945</v>
      </c>
      <c r="C1455" t="s">
        <v>945</v>
      </c>
      <c r="D1455">
        <v>43</v>
      </c>
      <c r="E1455" t="s">
        <v>1621</v>
      </c>
      <c r="F1455" t="s">
        <v>438</v>
      </c>
      <c r="G1455" s="1" t="s">
        <v>439</v>
      </c>
      <c r="H1455" t="s">
        <v>1622</v>
      </c>
      <c r="I1455" t="s">
        <v>439</v>
      </c>
      <c r="J1455" t="s">
        <v>1622</v>
      </c>
      <c r="K1455">
        <v>1.83</v>
      </c>
      <c r="L1455">
        <v>1.83</v>
      </c>
      <c r="M1455" t="s">
        <v>26</v>
      </c>
      <c r="N1455" t="s">
        <v>323</v>
      </c>
      <c r="O1455" t="s">
        <v>29</v>
      </c>
      <c r="P1455" t="s">
        <v>29</v>
      </c>
      <c r="Q1455" t="s">
        <v>29</v>
      </c>
      <c r="R1455" t="s">
        <v>29</v>
      </c>
      <c r="S1455" t="s">
        <v>29</v>
      </c>
      <c r="T1455" t="s">
        <v>29</v>
      </c>
      <c r="U1455" t="s">
        <v>29</v>
      </c>
      <c r="V1455" t="s">
        <v>29</v>
      </c>
      <c r="W1455" t="s">
        <v>1611</v>
      </c>
    </row>
    <row r="1456" spans="1:23">
      <c r="A1456">
        <v>1455</v>
      </c>
      <c r="B1456" t="s">
        <v>945</v>
      </c>
      <c r="C1456" t="s">
        <v>945</v>
      </c>
      <c r="D1456">
        <v>43</v>
      </c>
      <c r="E1456" t="s">
        <v>1623</v>
      </c>
      <c r="F1456" t="s">
        <v>154</v>
      </c>
      <c r="G1456" s="1" t="s">
        <v>368</v>
      </c>
      <c r="H1456" t="s">
        <v>29</v>
      </c>
      <c r="I1456" t="s">
        <v>368</v>
      </c>
      <c r="J1456" t="s">
        <v>29</v>
      </c>
      <c r="K1456">
        <v>1.6</v>
      </c>
      <c r="L1456">
        <v>1.6</v>
      </c>
      <c r="M1456" t="s">
        <v>26</v>
      </c>
      <c r="N1456" t="s">
        <v>323</v>
      </c>
      <c r="O1456" t="s">
        <v>29</v>
      </c>
      <c r="P1456" t="s">
        <v>29</v>
      </c>
      <c r="Q1456" t="s">
        <v>29</v>
      </c>
      <c r="R1456" t="s">
        <v>29</v>
      </c>
      <c r="S1456" t="s">
        <v>29</v>
      </c>
      <c r="T1456" t="s">
        <v>29</v>
      </c>
      <c r="U1456" t="s">
        <v>29</v>
      </c>
      <c r="V1456" t="s">
        <v>29</v>
      </c>
      <c r="W1456" t="s">
        <v>1611</v>
      </c>
    </row>
    <row r="1457" spans="1:23">
      <c r="A1457">
        <v>1456</v>
      </c>
      <c r="B1457" t="s">
        <v>945</v>
      </c>
      <c r="C1457" t="s">
        <v>945</v>
      </c>
      <c r="D1457">
        <v>43</v>
      </c>
      <c r="E1457" t="s">
        <v>1624</v>
      </c>
      <c r="F1457" t="s">
        <v>181</v>
      </c>
      <c r="G1457" s="1" t="s">
        <v>1625</v>
      </c>
      <c r="H1457" t="s">
        <v>1626</v>
      </c>
      <c r="I1457" t="s">
        <v>3891</v>
      </c>
      <c r="J1457" t="s">
        <v>1626</v>
      </c>
      <c r="K1457">
        <v>1.5</v>
      </c>
      <c r="L1457">
        <v>1.5</v>
      </c>
      <c r="M1457" t="s">
        <v>26</v>
      </c>
      <c r="N1457" t="s">
        <v>323</v>
      </c>
      <c r="O1457" t="s">
        <v>29</v>
      </c>
      <c r="P1457" t="s">
        <v>29</v>
      </c>
      <c r="Q1457" t="s">
        <v>29</v>
      </c>
      <c r="R1457" t="s">
        <v>29</v>
      </c>
      <c r="S1457" t="s">
        <v>29</v>
      </c>
      <c r="T1457" t="s">
        <v>29</v>
      </c>
      <c r="U1457" t="s">
        <v>29</v>
      </c>
      <c r="V1457" t="s">
        <v>29</v>
      </c>
      <c r="W1457" t="s">
        <v>1611</v>
      </c>
    </row>
    <row r="1458" spans="1:23">
      <c r="A1458">
        <v>1457</v>
      </c>
      <c r="B1458" t="s">
        <v>945</v>
      </c>
      <c r="C1458" t="s">
        <v>945</v>
      </c>
      <c r="D1458">
        <v>43</v>
      </c>
      <c r="E1458" t="s">
        <v>993</v>
      </c>
      <c r="F1458" t="s">
        <v>185</v>
      </c>
      <c r="G1458" s="1" t="s">
        <v>994</v>
      </c>
      <c r="H1458" t="s">
        <v>995</v>
      </c>
      <c r="I1458" t="s">
        <v>994</v>
      </c>
      <c r="J1458" t="s">
        <v>995</v>
      </c>
      <c r="K1458">
        <v>1.49</v>
      </c>
      <c r="L1458">
        <v>1.49</v>
      </c>
      <c r="M1458" t="s">
        <v>26</v>
      </c>
      <c r="N1458" t="s">
        <v>323</v>
      </c>
      <c r="O1458" t="s">
        <v>29</v>
      </c>
      <c r="P1458" t="s">
        <v>29</v>
      </c>
      <c r="Q1458" t="s">
        <v>29</v>
      </c>
      <c r="R1458" t="s">
        <v>29</v>
      </c>
      <c r="S1458" t="s">
        <v>29</v>
      </c>
      <c r="T1458" t="s">
        <v>29</v>
      </c>
      <c r="U1458" t="s">
        <v>29</v>
      </c>
      <c r="V1458" t="s">
        <v>29</v>
      </c>
      <c r="W1458" t="s">
        <v>1611</v>
      </c>
    </row>
    <row r="1459" spans="1:23">
      <c r="A1459">
        <v>1458</v>
      </c>
      <c r="B1459" t="s">
        <v>945</v>
      </c>
      <c r="C1459" t="s">
        <v>945</v>
      </c>
      <c r="D1459">
        <v>43</v>
      </c>
      <c r="E1459" t="s">
        <v>938</v>
      </c>
      <c r="F1459" t="s">
        <v>185</v>
      </c>
      <c r="G1459" s="1" t="s">
        <v>186</v>
      </c>
      <c r="H1459" t="s">
        <v>331</v>
      </c>
      <c r="I1459" t="s">
        <v>186</v>
      </c>
      <c r="J1459" t="s">
        <v>281</v>
      </c>
      <c r="K1459">
        <v>1.39</v>
      </c>
      <c r="L1459">
        <v>1.39</v>
      </c>
      <c r="M1459" t="s">
        <v>26</v>
      </c>
      <c r="N1459" t="s">
        <v>323</v>
      </c>
      <c r="O1459" t="s">
        <v>328</v>
      </c>
      <c r="P1459" t="s">
        <v>29</v>
      </c>
      <c r="Q1459" t="s">
        <v>29</v>
      </c>
      <c r="R1459" t="s">
        <v>29</v>
      </c>
      <c r="S1459" t="s">
        <v>29</v>
      </c>
      <c r="T1459" t="s">
        <v>29</v>
      </c>
      <c r="U1459" t="s">
        <v>29</v>
      </c>
      <c r="V1459" t="s">
        <v>29</v>
      </c>
      <c r="W1459" t="s">
        <v>1611</v>
      </c>
    </row>
    <row r="1460" spans="1:23">
      <c r="A1460">
        <v>1459</v>
      </c>
      <c r="B1460" t="s">
        <v>945</v>
      </c>
      <c r="C1460" t="s">
        <v>945</v>
      </c>
      <c r="D1460">
        <v>43</v>
      </c>
      <c r="E1460" t="s">
        <v>953</v>
      </c>
      <c r="F1460" t="s">
        <v>289</v>
      </c>
      <c r="G1460" s="1" t="s">
        <v>954</v>
      </c>
      <c r="H1460" t="s">
        <v>955</v>
      </c>
      <c r="I1460" t="s">
        <v>741</v>
      </c>
      <c r="J1460" t="s">
        <v>955</v>
      </c>
      <c r="K1460">
        <v>1.33</v>
      </c>
      <c r="L1460">
        <v>1.33</v>
      </c>
      <c r="M1460" t="s">
        <v>26</v>
      </c>
      <c r="N1460" t="s">
        <v>323</v>
      </c>
      <c r="O1460" t="s">
        <v>29</v>
      </c>
      <c r="P1460" t="s">
        <v>29</v>
      </c>
      <c r="Q1460" t="s">
        <v>29</v>
      </c>
      <c r="R1460" t="s">
        <v>29</v>
      </c>
      <c r="S1460" t="s">
        <v>29</v>
      </c>
      <c r="T1460" t="s">
        <v>29</v>
      </c>
      <c r="U1460" t="s">
        <v>29</v>
      </c>
      <c r="V1460" t="s">
        <v>29</v>
      </c>
      <c r="W1460" t="s">
        <v>1611</v>
      </c>
    </row>
    <row r="1461" spans="1:23">
      <c r="A1461">
        <v>1460</v>
      </c>
      <c r="B1461" t="s">
        <v>945</v>
      </c>
      <c r="C1461" t="s">
        <v>945</v>
      </c>
      <c r="D1461">
        <v>43</v>
      </c>
      <c r="E1461" t="s">
        <v>1627</v>
      </c>
      <c r="F1461" t="s">
        <v>185</v>
      </c>
      <c r="G1461" s="1" t="s">
        <v>994</v>
      </c>
      <c r="H1461" t="s">
        <v>29</v>
      </c>
      <c r="I1461" t="s">
        <v>994</v>
      </c>
      <c r="J1461" t="s">
        <v>29</v>
      </c>
      <c r="K1461">
        <v>1.22</v>
      </c>
      <c r="L1461">
        <v>1.22</v>
      </c>
      <c r="M1461" t="s">
        <v>26</v>
      </c>
      <c r="N1461" t="s">
        <v>323</v>
      </c>
      <c r="O1461" t="s">
        <v>29</v>
      </c>
      <c r="P1461" t="s">
        <v>29</v>
      </c>
      <c r="Q1461" t="s">
        <v>29</v>
      </c>
      <c r="R1461" t="s">
        <v>29</v>
      </c>
      <c r="S1461" t="s">
        <v>29</v>
      </c>
      <c r="T1461" t="s">
        <v>29</v>
      </c>
      <c r="U1461" t="s">
        <v>29</v>
      </c>
      <c r="V1461" t="s">
        <v>29</v>
      </c>
      <c r="W1461" t="s">
        <v>1611</v>
      </c>
    </row>
    <row r="1462" spans="1:23">
      <c r="A1462">
        <v>1461</v>
      </c>
      <c r="B1462" t="s">
        <v>945</v>
      </c>
      <c r="C1462" t="s">
        <v>945</v>
      </c>
      <c r="D1462">
        <v>43</v>
      </c>
      <c r="E1462" t="s">
        <v>1433</v>
      </c>
      <c r="F1462" t="s">
        <v>185</v>
      </c>
      <c r="G1462" s="1" t="s">
        <v>1434</v>
      </c>
      <c r="H1462" t="s">
        <v>299</v>
      </c>
      <c r="I1462" t="s">
        <v>1434</v>
      </c>
      <c r="J1462" t="s">
        <v>299</v>
      </c>
      <c r="K1462">
        <v>1.1000000000000001</v>
      </c>
      <c r="L1462">
        <v>1.1000000000000001</v>
      </c>
      <c r="M1462" t="s">
        <v>26</v>
      </c>
      <c r="N1462" t="s">
        <v>323</v>
      </c>
      <c r="O1462" t="s">
        <v>29</v>
      </c>
      <c r="P1462" t="s">
        <v>29</v>
      </c>
      <c r="Q1462" t="s">
        <v>29</v>
      </c>
      <c r="R1462" t="s">
        <v>29</v>
      </c>
      <c r="S1462" t="s">
        <v>29</v>
      </c>
      <c r="T1462" t="s">
        <v>29</v>
      </c>
      <c r="U1462" t="s">
        <v>29</v>
      </c>
      <c r="V1462" t="s">
        <v>29</v>
      </c>
      <c r="W1462" t="s">
        <v>1611</v>
      </c>
    </row>
    <row r="1463" spans="1:23">
      <c r="A1463">
        <v>1462</v>
      </c>
      <c r="B1463" t="s">
        <v>945</v>
      </c>
      <c r="C1463" t="s">
        <v>945</v>
      </c>
      <c r="D1463">
        <v>43</v>
      </c>
      <c r="E1463" t="s">
        <v>1628</v>
      </c>
      <c r="F1463" t="s">
        <v>206</v>
      </c>
      <c r="G1463" s="1" t="s">
        <v>1629</v>
      </c>
      <c r="H1463" t="s">
        <v>1630</v>
      </c>
      <c r="I1463" t="s">
        <v>8508</v>
      </c>
      <c r="J1463" t="s">
        <v>8613</v>
      </c>
      <c r="K1463">
        <v>0.88</v>
      </c>
      <c r="L1463">
        <v>0.88</v>
      </c>
      <c r="M1463" t="s">
        <v>26</v>
      </c>
      <c r="N1463" t="s">
        <v>323</v>
      </c>
      <c r="O1463" t="s">
        <v>29</v>
      </c>
      <c r="P1463" t="s">
        <v>29</v>
      </c>
      <c r="Q1463" t="s">
        <v>29</v>
      </c>
      <c r="R1463" t="s">
        <v>29</v>
      </c>
      <c r="S1463" t="s">
        <v>29</v>
      </c>
      <c r="T1463" t="s">
        <v>29</v>
      </c>
      <c r="U1463" t="s">
        <v>29</v>
      </c>
      <c r="V1463" t="s">
        <v>29</v>
      </c>
      <c r="W1463" t="s">
        <v>1611</v>
      </c>
    </row>
    <row r="1464" spans="1:23">
      <c r="A1464">
        <v>1463</v>
      </c>
      <c r="B1464" t="s">
        <v>945</v>
      </c>
      <c r="C1464" t="s">
        <v>945</v>
      </c>
      <c r="D1464">
        <v>43</v>
      </c>
      <c r="E1464" t="s">
        <v>1631</v>
      </c>
      <c r="F1464" t="s">
        <v>168</v>
      </c>
      <c r="G1464" s="1" t="s">
        <v>384</v>
      </c>
      <c r="H1464" t="s">
        <v>29</v>
      </c>
      <c r="I1464" t="s">
        <v>384</v>
      </c>
      <c r="J1464" t="s">
        <v>29</v>
      </c>
      <c r="K1464">
        <v>0.64</v>
      </c>
      <c r="L1464">
        <v>0.64</v>
      </c>
      <c r="M1464" t="s">
        <v>26</v>
      </c>
      <c r="N1464" t="s">
        <v>323</v>
      </c>
      <c r="O1464" t="s">
        <v>29</v>
      </c>
      <c r="P1464" t="s">
        <v>29</v>
      </c>
      <c r="Q1464" t="s">
        <v>29</v>
      </c>
      <c r="R1464" t="s">
        <v>29</v>
      </c>
      <c r="S1464" t="s">
        <v>29</v>
      </c>
      <c r="T1464" t="s">
        <v>29</v>
      </c>
      <c r="U1464" t="s">
        <v>29</v>
      </c>
      <c r="V1464" t="s">
        <v>29</v>
      </c>
      <c r="W1464" t="s">
        <v>1611</v>
      </c>
    </row>
    <row r="1465" spans="1:23">
      <c r="A1465">
        <v>1464</v>
      </c>
      <c r="B1465" t="s">
        <v>945</v>
      </c>
      <c r="C1465" t="s">
        <v>945</v>
      </c>
      <c r="D1465">
        <v>43</v>
      </c>
      <c r="E1465" t="s">
        <v>931</v>
      </c>
      <c r="F1465" t="s">
        <v>185</v>
      </c>
      <c r="G1465" s="1" t="s">
        <v>932</v>
      </c>
      <c r="H1465" t="s">
        <v>933</v>
      </c>
      <c r="I1465" t="s">
        <v>932</v>
      </c>
      <c r="J1465" t="s">
        <v>933</v>
      </c>
      <c r="K1465">
        <v>0.52</v>
      </c>
      <c r="L1465">
        <v>0.52</v>
      </c>
      <c r="M1465" t="s">
        <v>26</v>
      </c>
      <c r="N1465" t="s">
        <v>323</v>
      </c>
      <c r="O1465" t="s">
        <v>29</v>
      </c>
      <c r="P1465" t="s">
        <v>29</v>
      </c>
      <c r="Q1465" t="s">
        <v>29</v>
      </c>
      <c r="R1465" t="s">
        <v>29</v>
      </c>
      <c r="S1465" t="s">
        <v>29</v>
      </c>
      <c r="T1465" t="s">
        <v>29</v>
      </c>
      <c r="U1465" t="s">
        <v>29</v>
      </c>
      <c r="V1465" t="s">
        <v>29</v>
      </c>
      <c r="W1465" t="s">
        <v>1611</v>
      </c>
    </row>
    <row r="1466" spans="1:23">
      <c r="A1466">
        <v>1465</v>
      </c>
      <c r="B1466" t="s">
        <v>945</v>
      </c>
      <c r="C1466" t="s">
        <v>945</v>
      </c>
      <c r="D1466">
        <v>43</v>
      </c>
      <c r="E1466" t="s">
        <v>8930</v>
      </c>
      <c r="F1466" t="s">
        <v>93</v>
      </c>
      <c r="G1466" s="1" t="s">
        <v>29</v>
      </c>
      <c r="H1466" t="s">
        <v>29</v>
      </c>
      <c r="I1466" t="s">
        <v>29</v>
      </c>
      <c r="J1466" t="s">
        <v>29</v>
      </c>
      <c r="K1466">
        <v>4.6900000000000004</v>
      </c>
      <c r="L1466">
        <v>4.6900000000000004</v>
      </c>
      <c r="M1466" t="s">
        <v>26</v>
      </c>
      <c r="N1466" t="s">
        <v>74</v>
      </c>
      <c r="O1466" t="s">
        <v>29</v>
      </c>
      <c r="P1466" t="s">
        <v>29</v>
      </c>
      <c r="Q1466" t="s">
        <v>29</v>
      </c>
      <c r="R1466" t="s">
        <v>29</v>
      </c>
      <c r="S1466" t="s">
        <v>29</v>
      </c>
      <c r="T1466" t="s">
        <v>29</v>
      </c>
      <c r="U1466" t="s">
        <v>29</v>
      </c>
      <c r="V1466" t="s">
        <v>29</v>
      </c>
      <c r="W1466" t="s">
        <v>1611</v>
      </c>
    </row>
    <row r="1467" spans="1:23">
      <c r="A1467">
        <v>1466</v>
      </c>
      <c r="B1467" t="s">
        <v>945</v>
      </c>
      <c r="C1467" t="s">
        <v>945</v>
      </c>
      <c r="D1467">
        <v>43</v>
      </c>
      <c r="E1467" t="s">
        <v>8931</v>
      </c>
      <c r="F1467" t="s">
        <v>93</v>
      </c>
      <c r="G1467" s="1" t="s">
        <v>29</v>
      </c>
      <c r="H1467" t="s">
        <v>29</v>
      </c>
      <c r="I1467" t="s">
        <v>29</v>
      </c>
      <c r="J1467" t="s">
        <v>29</v>
      </c>
      <c r="K1467">
        <v>2.9</v>
      </c>
      <c r="L1467">
        <v>2.9</v>
      </c>
      <c r="M1467" t="s">
        <v>26</v>
      </c>
      <c r="N1467" t="s">
        <v>63</v>
      </c>
      <c r="O1467" t="s">
        <v>29</v>
      </c>
      <c r="P1467" t="s">
        <v>29</v>
      </c>
      <c r="Q1467" t="s">
        <v>29</v>
      </c>
      <c r="R1467" t="s">
        <v>29</v>
      </c>
      <c r="S1467" t="s">
        <v>29</v>
      </c>
      <c r="T1467" t="s">
        <v>29</v>
      </c>
      <c r="U1467" t="s">
        <v>29</v>
      </c>
      <c r="V1467" t="s">
        <v>29</v>
      </c>
      <c r="W1467" t="s">
        <v>1611</v>
      </c>
    </row>
    <row r="1468" spans="1:23">
      <c r="A1468">
        <v>1467</v>
      </c>
      <c r="B1468" t="s">
        <v>945</v>
      </c>
      <c r="C1468" t="s">
        <v>945</v>
      </c>
      <c r="D1468">
        <v>43</v>
      </c>
      <c r="E1468" t="s">
        <v>8932</v>
      </c>
      <c r="F1468" t="s">
        <v>93</v>
      </c>
      <c r="G1468" s="1" t="s">
        <v>29</v>
      </c>
      <c r="H1468" t="s">
        <v>29</v>
      </c>
      <c r="I1468" t="s">
        <v>29</v>
      </c>
      <c r="J1468" t="s">
        <v>29</v>
      </c>
      <c r="K1468">
        <v>10.7</v>
      </c>
      <c r="L1468">
        <v>10.7</v>
      </c>
      <c r="M1468" t="s">
        <v>26</v>
      </c>
      <c r="N1468" t="s">
        <v>27</v>
      </c>
      <c r="O1468" t="s">
        <v>29</v>
      </c>
      <c r="P1468" t="s">
        <v>29</v>
      </c>
      <c r="Q1468" t="s">
        <v>29</v>
      </c>
      <c r="R1468" t="s">
        <v>29</v>
      </c>
      <c r="S1468" t="s">
        <v>29</v>
      </c>
      <c r="T1468" t="s">
        <v>29</v>
      </c>
      <c r="U1468" t="s">
        <v>29</v>
      </c>
      <c r="V1468" t="s">
        <v>29</v>
      </c>
      <c r="W1468" t="s">
        <v>1611</v>
      </c>
    </row>
    <row r="1469" spans="1:23">
      <c r="A1469">
        <v>1468</v>
      </c>
      <c r="B1469" t="s">
        <v>945</v>
      </c>
      <c r="C1469" t="s">
        <v>945</v>
      </c>
      <c r="D1469">
        <v>43</v>
      </c>
      <c r="E1469" t="s">
        <v>8933</v>
      </c>
      <c r="F1469" t="s">
        <v>136</v>
      </c>
      <c r="G1469" s="1" t="s">
        <v>29</v>
      </c>
      <c r="H1469" t="s">
        <v>29</v>
      </c>
      <c r="I1469" t="s">
        <v>29</v>
      </c>
      <c r="J1469" t="s">
        <v>29</v>
      </c>
      <c r="K1469">
        <v>0.6</v>
      </c>
      <c r="L1469">
        <v>0.6</v>
      </c>
      <c r="M1469" t="s">
        <v>136</v>
      </c>
      <c r="N1469" t="s">
        <v>29</v>
      </c>
      <c r="O1469" t="s">
        <v>29</v>
      </c>
      <c r="P1469" t="s">
        <v>29</v>
      </c>
      <c r="Q1469" t="s">
        <v>29</v>
      </c>
      <c r="R1469" t="s">
        <v>29</v>
      </c>
      <c r="S1469" t="s">
        <v>29</v>
      </c>
      <c r="T1469" t="s">
        <v>29</v>
      </c>
      <c r="U1469" t="s">
        <v>29</v>
      </c>
      <c r="V1469" t="s">
        <v>29</v>
      </c>
      <c r="W1469" t="s">
        <v>1611</v>
      </c>
    </row>
    <row r="1470" spans="1:23">
      <c r="A1470">
        <v>1469</v>
      </c>
      <c r="B1470" t="s">
        <v>1632</v>
      </c>
      <c r="C1470" t="s">
        <v>1632</v>
      </c>
      <c r="D1470">
        <v>44</v>
      </c>
      <c r="E1470" t="s">
        <v>1633</v>
      </c>
      <c r="F1470" t="s">
        <v>43</v>
      </c>
      <c r="G1470" s="1" t="s">
        <v>1634</v>
      </c>
      <c r="H1470" t="s">
        <v>1635</v>
      </c>
      <c r="I1470" t="s">
        <v>1634</v>
      </c>
      <c r="J1470" t="s">
        <v>1635</v>
      </c>
      <c r="K1470">
        <v>12.6</v>
      </c>
      <c r="L1470">
        <v>12.6</v>
      </c>
      <c r="M1470" t="s">
        <v>26</v>
      </c>
      <c r="N1470" t="s">
        <v>232</v>
      </c>
      <c r="O1470" t="s">
        <v>29</v>
      </c>
      <c r="P1470" t="s">
        <v>29</v>
      </c>
      <c r="Q1470" t="s">
        <v>29</v>
      </c>
      <c r="R1470" t="s">
        <v>29</v>
      </c>
      <c r="S1470" t="s">
        <v>29</v>
      </c>
      <c r="T1470" t="s">
        <v>29</v>
      </c>
      <c r="U1470" t="s">
        <v>29</v>
      </c>
      <c r="V1470" t="s">
        <v>29</v>
      </c>
      <c r="W1470" t="s">
        <v>1636</v>
      </c>
    </row>
    <row r="1471" spans="1:23">
      <c r="A1471">
        <v>1470</v>
      </c>
      <c r="B1471" t="s">
        <v>1632</v>
      </c>
      <c r="C1471" t="s">
        <v>1632</v>
      </c>
      <c r="D1471">
        <v>44</v>
      </c>
      <c r="E1471" t="s">
        <v>1633</v>
      </c>
      <c r="F1471" t="s">
        <v>43</v>
      </c>
      <c r="G1471" s="1" t="s">
        <v>1634</v>
      </c>
      <c r="H1471" t="s">
        <v>1635</v>
      </c>
      <c r="I1471" t="s">
        <v>1634</v>
      </c>
      <c r="J1471" t="s">
        <v>1635</v>
      </c>
      <c r="K1471">
        <v>6.6</v>
      </c>
      <c r="L1471">
        <v>6.6</v>
      </c>
      <c r="M1471" t="s">
        <v>26</v>
      </c>
      <c r="N1471" t="s">
        <v>230</v>
      </c>
      <c r="O1471" t="s">
        <v>29</v>
      </c>
      <c r="P1471" t="s">
        <v>29</v>
      </c>
      <c r="Q1471" t="s">
        <v>29</v>
      </c>
      <c r="R1471" t="s">
        <v>29</v>
      </c>
      <c r="S1471" t="s">
        <v>29</v>
      </c>
      <c r="T1471" t="s">
        <v>29</v>
      </c>
      <c r="U1471" t="s">
        <v>29</v>
      </c>
      <c r="V1471" t="s">
        <v>29</v>
      </c>
      <c r="W1471" t="s">
        <v>1636</v>
      </c>
    </row>
    <row r="1472" spans="1:23">
      <c r="A1472">
        <v>1471</v>
      </c>
      <c r="B1472" t="s">
        <v>1632</v>
      </c>
      <c r="C1472" t="s">
        <v>1632</v>
      </c>
      <c r="D1472">
        <v>44</v>
      </c>
      <c r="E1472" t="s">
        <v>1633</v>
      </c>
      <c r="F1472" t="s">
        <v>43</v>
      </c>
      <c r="G1472" s="1" t="s">
        <v>1634</v>
      </c>
      <c r="H1472" t="s">
        <v>1635</v>
      </c>
      <c r="I1472" t="s">
        <v>1634</v>
      </c>
      <c r="J1472" t="s">
        <v>1635</v>
      </c>
      <c r="K1472">
        <v>2.8</v>
      </c>
      <c r="L1472">
        <v>2.8</v>
      </c>
      <c r="M1472" t="s">
        <v>26</v>
      </c>
      <c r="N1472" t="s">
        <v>53</v>
      </c>
      <c r="O1472" t="s">
        <v>74</v>
      </c>
      <c r="P1472" t="s">
        <v>29</v>
      </c>
      <c r="Q1472" t="s">
        <v>29</v>
      </c>
      <c r="R1472" t="s">
        <v>29</v>
      </c>
      <c r="S1472" t="s">
        <v>29</v>
      </c>
      <c r="T1472" t="s">
        <v>29</v>
      </c>
      <c r="U1472" t="s">
        <v>29</v>
      </c>
      <c r="V1472" t="s">
        <v>29</v>
      </c>
      <c r="W1472" t="s">
        <v>1636</v>
      </c>
    </row>
    <row r="1473" spans="1:23">
      <c r="A1473">
        <v>1472</v>
      </c>
      <c r="B1473" t="s">
        <v>1632</v>
      </c>
      <c r="C1473" t="s">
        <v>1632</v>
      </c>
      <c r="D1473">
        <v>44</v>
      </c>
      <c r="E1473" t="s">
        <v>1637</v>
      </c>
      <c r="F1473" t="s">
        <v>1638</v>
      </c>
      <c r="G1473" s="1" t="s">
        <v>1639</v>
      </c>
      <c r="H1473" t="s">
        <v>1548</v>
      </c>
      <c r="I1473" t="s">
        <v>1639</v>
      </c>
      <c r="J1473" t="s">
        <v>1548</v>
      </c>
      <c r="K1473">
        <v>3.4</v>
      </c>
      <c r="L1473">
        <v>3.4</v>
      </c>
      <c r="M1473" t="s">
        <v>26</v>
      </c>
      <c r="N1473" t="s">
        <v>323</v>
      </c>
      <c r="O1473" t="s">
        <v>29</v>
      </c>
      <c r="P1473" t="s">
        <v>29</v>
      </c>
      <c r="Q1473" t="s">
        <v>29</v>
      </c>
      <c r="R1473" t="s">
        <v>29</v>
      </c>
      <c r="S1473" t="s">
        <v>29</v>
      </c>
      <c r="T1473" t="s">
        <v>29</v>
      </c>
      <c r="U1473" t="s">
        <v>29</v>
      </c>
      <c r="V1473" t="s">
        <v>29</v>
      </c>
      <c r="W1473" t="s">
        <v>1636</v>
      </c>
    </row>
    <row r="1474" spans="1:23">
      <c r="A1474">
        <v>1473</v>
      </c>
      <c r="B1474" t="s">
        <v>1632</v>
      </c>
      <c r="C1474" t="s">
        <v>1632</v>
      </c>
      <c r="D1474">
        <v>44</v>
      </c>
      <c r="E1474" t="s">
        <v>1637</v>
      </c>
      <c r="F1474" t="s">
        <v>1638</v>
      </c>
      <c r="G1474" s="1" t="s">
        <v>1639</v>
      </c>
      <c r="H1474" t="s">
        <v>1548</v>
      </c>
      <c r="I1474" t="s">
        <v>1639</v>
      </c>
      <c r="J1474" t="s">
        <v>1548</v>
      </c>
      <c r="K1474">
        <v>0.5</v>
      </c>
      <c r="L1474">
        <v>0.5</v>
      </c>
      <c r="M1474" t="s">
        <v>26</v>
      </c>
      <c r="N1474" t="s">
        <v>27</v>
      </c>
      <c r="O1474" t="s">
        <v>56</v>
      </c>
      <c r="P1474" t="s">
        <v>29</v>
      </c>
      <c r="Q1474" t="s">
        <v>29</v>
      </c>
      <c r="R1474" t="s">
        <v>29</v>
      </c>
      <c r="S1474" t="s">
        <v>29</v>
      </c>
      <c r="T1474" t="s">
        <v>29</v>
      </c>
      <c r="U1474" t="s">
        <v>29</v>
      </c>
      <c r="V1474" t="s">
        <v>29</v>
      </c>
      <c r="W1474" t="s">
        <v>1636</v>
      </c>
    </row>
    <row r="1475" spans="1:23">
      <c r="A1475">
        <v>1474</v>
      </c>
      <c r="B1475" t="s">
        <v>1632</v>
      </c>
      <c r="C1475" t="s">
        <v>1632</v>
      </c>
      <c r="D1475">
        <v>44</v>
      </c>
      <c r="E1475" t="s">
        <v>1640</v>
      </c>
      <c r="F1475" t="s">
        <v>516</v>
      </c>
      <c r="G1475" s="1" t="s">
        <v>1641</v>
      </c>
      <c r="H1475" t="s">
        <v>1642</v>
      </c>
      <c r="I1475" t="s">
        <v>1641</v>
      </c>
      <c r="J1475" t="s">
        <v>1642</v>
      </c>
      <c r="K1475">
        <v>0.2</v>
      </c>
      <c r="L1475">
        <v>0.2</v>
      </c>
      <c r="M1475" t="s">
        <v>26</v>
      </c>
      <c r="N1475" t="s">
        <v>63</v>
      </c>
      <c r="O1475" t="s">
        <v>56</v>
      </c>
      <c r="P1475" t="s">
        <v>29</v>
      </c>
      <c r="Q1475" t="s">
        <v>29</v>
      </c>
      <c r="R1475" t="s">
        <v>29</v>
      </c>
      <c r="S1475" t="s">
        <v>29</v>
      </c>
      <c r="T1475" t="s">
        <v>29</v>
      </c>
      <c r="U1475" t="s">
        <v>29</v>
      </c>
      <c r="V1475" t="s">
        <v>29</v>
      </c>
      <c r="W1475" t="s">
        <v>1636</v>
      </c>
    </row>
    <row r="1476" spans="1:23">
      <c r="A1476">
        <v>1475</v>
      </c>
      <c r="B1476" t="s">
        <v>1632</v>
      </c>
      <c r="C1476" t="s">
        <v>1632</v>
      </c>
      <c r="D1476">
        <v>44</v>
      </c>
      <c r="E1476" t="s">
        <v>1643</v>
      </c>
      <c r="F1476" t="s">
        <v>154</v>
      </c>
      <c r="G1476" s="1" t="s">
        <v>1644</v>
      </c>
      <c r="H1476" t="s">
        <v>1645</v>
      </c>
      <c r="I1476" t="s">
        <v>1644</v>
      </c>
      <c r="J1476" t="s">
        <v>1645</v>
      </c>
      <c r="K1476">
        <v>7.3</v>
      </c>
      <c r="L1476">
        <v>7.3</v>
      </c>
      <c r="M1476" t="s">
        <v>26</v>
      </c>
      <c r="N1476" t="s">
        <v>118</v>
      </c>
      <c r="O1476" t="s">
        <v>29</v>
      </c>
      <c r="P1476" t="s">
        <v>29</v>
      </c>
      <c r="Q1476" t="s">
        <v>29</v>
      </c>
      <c r="R1476" t="s">
        <v>29</v>
      </c>
      <c r="S1476" t="s">
        <v>29</v>
      </c>
      <c r="T1476" t="s">
        <v>29</v>
      </c>
      <c r="U1476" t="s">
        <v>29</v>
      </c>
      <c r="V1476" t="s">
        <v>29</v>
      </c>
      <c r="W1476" t="s">
        <v>1636</v>
      </c>
    </row>
    <row r="1477" spans="1:23">
      <c r="A1477">
        <v>1476</v>
      </c>
      <c r="B1477" t="s">
        <v>1632</v>
      </c>
      <c r="C1477" t="s">
        <v>1632</v>
      </c>
      <c r="D1477">
        <v>44</v>
      </c>
      <c r="E1477" t="s">
        <v>1646</v>
      </c>
      <c r="F1477" t="s">
        <v>594</v>
      </c>
      <c r="G1477" s="1" t="s">
        <v>1647</v>
      </c>
      <c r="H1477" t="s">
        <v>1648</v>
      </c>
      <c r="I1477" t="s">
        <v>1647</v>
      </c>
      <c r="J1477" t="s">
        <v>1648</v>
      </c>
      <c r="K1477">
        <v>0.3</v>
      </c>
      <c r="L1477">
        <v>0.3</v>
      </c>
      <c r="M1477" t="s">
        <v>26</v>
      </c>
      <c r="N1477" t="s">
        <v>53</v>
      </c>
      <c r="O1477" t="s">
        <v>27</v>
      </c>
      <c r="P1477" t="s">
        <v>29</v>
      </c>
      <c r="Q1477" t="s">
        <v>29</v>
      </c>
      <c r="R1477" t="s">
        <v>29</v>
      </c>
      <c r="S1477" t="s">
        <v>29</v>
      </c>
      <c r="T1477" t="s">
        <v>29</v>
      </c>
      <c r="U1477" t="s">
        <v>29</v>
      </c>
      <c r="V1477" t="s">
        <v>29</v>
      </c>
      <c r="W1477" t="s">
        <v>1636</v>
      </c>
    </row>
    <row r="1478" spans="1:23">
      <c r="A1478">
        <v>1477</v>
      </c>
      <c r="B1478" t="s">
        <v>1632</v>
      </c>
      <c r="C1478" t="s">
        <v>1632</v>
      </c>
      <c r="D1478">
        <v>44</v>
      </c>
      <c r="E1478" t="s">
        <v>1649</v>
      </c>
      <c r="F1478" t="s">
        <v>43</v>
      </c>
      <c r="G1478" s="1" t="s">
        <v>562</v>
      </c>
      <c r="H1478" t="s">
        <v>929</v>
      </c>
      <c r="I1478" t="s">
        <v>562</v>
      </c>
      <c r="J1478" t="s">
        <v>929</v>
      </c>
      <c r="K1478">
        <v>3.9</v>
      </c>
      <c r="L1478">
        <v>3.9</v>
      </c>
      <c r="M1478" t="s">
        <v>26</v>
      </c>
      <c r="N1478" t="s">
        <v>230</v>
      </c>
      <c r="O1478" t="s">
        <v>29</v>
      </c>
      <c r="P1478" t="s">
        <v>29</v>
      </c>
      <c r="Q1478" t="s">
        <v>29</v>
      </c>
      <c r="R1478" t="s">
        <v>29</v>
      </c>
      <c r="S1478" t="s">
        <v>29</v>
      </c>
      <c r="T1478" t="s">
        <v>29</v>
      </c>
      <c r="U1478" t="s">
        <v>29</v>
      </c>
      <c r="V1478" t="s">
        <v>29</v>
      </c>
      <c r="W1478" t="s">
        <v>1636</v>
      </c>
    </row>
    <row r="1479" spans="1:23">
      <c r="A1479">
        <v>1478</v>
      </c>
      <c r="B1479" t="s">
        <v>1632</v>
      </c>
      <c r="C1479" t="s">
        <v>1632</v>
      </c>
      <c r="D1479">
        <v>44</v>
      </c>
      <c r="E1479" t="s">
        <v>1649</v>
      </c>
      <c r="F1479" t="s">
        <v>43</v>
      </c>
      <c r="G1479" s="1" t="s">
        <v>562</v>
      </c>
      <c r="H1479" t="s">
        <v>929</v>
      </c>
      <c r="I1479" t="s">
        <v>562</v>
      </c>
      <c r="J1479" t="s">
        <v>929</v>
      </c>
      <c r="K1479">
        <v>3</v>
      </c>
      <c r="L1479">
        <v>3</v>
      </c>
      <c r="M1479" t="s">
        <v>26</v>
      </c>
      <c r="N1479" t="s">
        <v>53</v>
      </c>
      <c r="O1479" t="s">
        <v>74</v>
      </c>
      <c r="P1479" t="s">
        <v>29</v>
      </c>
      <c r="Q1479" t="s">
        <v>29</v>
      </c>
      <c r="R1479" t="s">
        <v>29</v>
      </c>
      <c r="S1479" t="s">
        <v>29</v>
      </c>
      <c r="T1479" t="s">
        <v>29</v>
      </c>
      <c r="U1479" t="s">
        <v>29</v>
      </c>
      <c r="V1479" t="s">
        <v>29</v>
      </c>
      <c r="W1479" t="s">
        <v>1636</v>
      </c>
    </row>
    <row r="1480" spans="1:23">
      <c r="A1480">
        <v>1479</v>
      </c>
      <c r="B1480" t="s">
        <v>1632</v>
      </c>
      <c r="C1480" t="s">
        <v>1632</v>
      </c>
      <c r="D1480">
        <v>44</v>
      </c>
      <c r="E1480" t="s">
        <v>1650</v>
      </c>
      <c r="F1480" t="s">
        <v>270</v>
      </c>
      <c r="G1480" s="1" t="s">
        <v>271</v>
      </c>
      <c r="H1480" t="s">
        <v>1651</v>
      </c>
      <c r="I1480" t="s">
        <v>271</v>
      </c>
      <c r="J1480" t="s">
        <v>1651</v>
      </c>
      <c r="K1480">
        <v>0.1</v>
      </c>
      <c r="L1480">
        <v>0.1</v>
      </c>
      <c r="M1480" t="s">
        <v>26</v>
      </c>
      <c r="N1480" t="s">
        <v>27</v>
      </c>
      <c r="O1480" t="s">
        <v>29</v>
      </c>
      <c r="P1480" t="s">
        <v>29</v>
      </c>
      <c r="Q1480" t="s">
        <v>29</v>
      </c>
      <c r="R1480" t="s">
        <v>29</v>
      </c>
      <c r="S1480" t="s">
        <v>29</v>
      </c>
      <c r="T1480" t="s">
        <v>29</v>
      </c>
      <c r="U1480" t="s">
        <v>29</v>
      </c>
      <c r="V1480" t="s">
        <v>29</v>
      </c>
      <c r="W1480" t="s">
        <v>1636</v>
      </c>
    </row>
    <row r="1481" spans="1:23">
      <c r="A1481">
        <v>1480</v>
      </c>
      <c r="B1481" t="s">
        <v>1632</v>
      </c>
      <c r="C1481" t="s">
        <v>1632</v>
      </c>
      <c r="D1481">
        <v>44</v>
      </c>
      <c r="E1481" t="s">
        <v>1652</v>
      </c>
      <c r="F1481" t="s">
        <v>611</v>
      </c>
      <c r="G1481" s="1" t="s">
        <v>612</v>
      </c>
      <c r="H1481" t="s">
        <v>1653</v>
      </c>
      <c r="I1481" t="s">
        <v>612</v>
      </c>
      <c r="J1481" t="s">
        <v>1653</v>
      </c>
      <c r="K1481">
        <v>10.8</v>
      </c>
      <c r="L1481">
        <v>10.8</v>
      </c>
      <c r="M1481" t="s">
        <v>26</v>
      </c>
      <c r="N1481" t="s">
        <v>219</v>
      </c>
      <c r="O1481" t="s">
        <v>63</v>
      </c>
      <c r="P1481" t="s">
        <v>29</v>
      </c>
      <c r="Q1481" t="s">
        <v>29</v>
      </c>
      <c r="R1481" t="s">
        <v>29</v>
      </c>
      <c r="S1481" t="s">
        <v>29</v>
      </c>
      <c r="T1481" t="s">
        <v>29</v>
      </c>
      <c r="U1481" t="s">
        <v>29</v>
      </c>
      <c r="V1481" t="s">
        <v>29</v>
      </c>
      <c r="W1481" t="s">
        <v>1636</v>
      </c>
    </row>
    <row r="1482" spans="1:23">
      <c r="A1482">
        <v>1481</v>
      </c>
      <c r="B1482" t="s">
        <v>1632</v>
      </c>
      <c r="C1482" t="s">
        <v>1632</v>
      </c>
      <c r="D1482">
        <v>44</v>
      </c>
      <c r="E1482" t="s">
        <v>1652</v>
      </c>
      <c r="F1482" t="s">
        <v>611</v>
      </c>
      <c r="G1482" s="1" t="s">
        <v>612</v>
      </c>
      <c r="H1482" t="s">
        <v>1653</v>
      </c>
      <c r="I1482" t="s">
        <v>612</v>
      </c>
      <c r="J1482" t="s">
        <v>1653</v>
      </c>
      <c r="K1482">
        <v>3</v>
      </c>
      <c r="L1482">
        <v>3</v>
      </c>
      <c r="M1482" t="s">
        <v>26</v>
      </c>
      <c r="N1482" t="s">
        <v>53</v>
      </c>
      <c r="O1482" t="s">
        <v>29</v>
      </c>
      <c r="P1482" t="s">
        <v>29</v>
      </c>
      <c r="Q1482" t="s">
        <v>29</v>
      </c>
      <c r="R1482" t="s">
        <v>29</v>
      </c>
      <c r="S1482" t="s">
        <v>29</v>
      </c>
      <c r="T1482" t="s">
        <v>29</v>
      </c>
      <c r="U1482" t="s">
        <v>29</v>
      </c>
      <c r="V1482" t="s">
        <v>29</v>
      </c>
      <c r="W1482" t="s">
        <v>1636</v>
      </c>
    </row>
    <row r="1483" spans="1:23">
      <c r="A1483">
        <v>1482</v>
      </c>
      <c r="B1483" t="s">
        <v>1632</v>
      </c>
      <c r="C1483" t="s">
        <v>1632</v>
      </c>
      <c r="D1483">
        <v>44</v>
      </c>
      <c r="E1483" t="s">
        <v>1654</v>
      </c>
      <c r="F1483" t="s">
        <v>1655</v>
      </c>
      <c r="G1483" s="1" t="s">
        <v>1656</v>
      </c>
      <c r="H1483" t="s">
        <v>29</v>
      </c>
      <c r="I1483" t="s">
        <v>1656</v>
      </c>
      <c r="J1483" t="s">
        <v>29</v>
      </c>
      <c r="K1483">
        <v>0.2</v>
      </c>
      <c r="L1483">
        <v>0.2</v>
      </c>
      <c r="M1483" t="s">
        <v>26</v>
      </c>
      <c r="N1483" t="s">
        <v>27</v>
      </c>
      <c r="O1483" t="s">
        <v>230</v>
      </c>
      <c r="P1483" t="s">
        <v>29</v>
      </c>
      <c r="Q1483" t="s">
        <v>29</v>
      </c>
      <c r="R1483" t="s">
        <v>29</v>
      </c>
      <c r="S1483" t="s">
        <v>29</v>
      </c>
      <c r="T1483" t="s">
        <v>29</v>
      </c>
      <c r="U1483" t="s">
        <v>29</v>
      </c>
      <c r="V1483" t="s">
        <v>29</v>
      </c>
      <c r="W1483" t="s">
        <v>1636</v>
      </c>
    </row>
    <row r="1484" spans="1:23">
      <c r="A1484">
        <v>1483</v>
      </c>
      <c r="B1484" t="s">
        <v>1632</v>
      </c>
      <c r="C1484" t="s">
        <v>1632</v>
      </c>
      <c r="D1484">
        <v>44</v>
      </c>
      <c r="E1484" t="s">
        <v>1657</v>
      </c>
      <c r="F1484" t="s">
        <v>1658</v>
      </c>
      <c r="G1484" s="1" t="s">
        <v>1659</v>
      </c>
      <c r="H1484" t="s">
        <v>1660</v>
      </c>
      <c r="I1484" t="s">
        <v>5495</v>
      </c>
      <c r="J1484" t="s">
        <v>1660</v>
      </c>
      <c r="K1484">
        <v>3.1</v>
      </c>
      <c r="L1484">
        <v>3.1</v>
      </c>
      <c r="M1484" t="s">
        <v>26</v>
      </c>
      <c r="N1484" t="s">
        <v>232</v>
      </c>
      <c r="O1484" t="s">
        <v>29</v>
      </c>
      <c r="P1484" t="s">
        <v>29</v>
      </c>
      <c r="Q1484" t="s">
        <v>29</v>
      </c>
      <c r="R1484" t="s">
        <v>29</v>
      </c>
      <c r="S1484" t="s">
        <v>29</v>
      </c>
      <c r="T1484" t="s">
        <v>29</v>
      </c>
      <c r="U1484" t="s">
        <v>29</v>
      </c>
      <c r="V1484" t="s">
        <v>29</v>
      </c>
      <c r="W1484" t="s">
        <v>1636</v>
      </c>
    </row>
    <row r="1485" spans="1:23">
      <c r="A1485">
        <v>1484</v>
      </c>
      <c r="B1485" t="s">
        <v>1632</v>
      </c>
      <c r="C1485" t="s">
        <v>1632</v>
      </c>
      <c r="D1485">
        <v>44</v>
      </c>
      <c r="E1485" t="s">
        <v>1657</v>
      </c>
      <c r="F1485" t="s">
        <v>1658</v>
      </c>
      <c r="G1485" s="1" t="s">
        <v>1659</v>
      </c>
      <c r="H1485" t="s">
        <v>1660</v>
      </c>
      <c r="I1485" t="s">
        <v>5495</v>
      </c>
      <c r="J1485" t="s">
        <v>1660</v>
      </c>
      <c r="K1485">
        <v>3</v>
      </c>
      <c r="L1485">
        <v>3</v>
      </c>
      <c r="M1485" t="s">
        <v>26</v>
      </c>
      <c r="N1485" t="s">
        <v>230</v>
      </c>
      <c r="O1485" t="s">
        <v>29</v>
      </c>
      <c r="P1485" t="s">
        <v>29</v>
      </c>
      <c r="Q1485" t="s">
        <v>29</v>
      </c>
      <c r="R1485" t="s">
        <v>29</v>
      </c>
      <c r="S1485" t="s">
        <v>29</v>
      </c>
      <c r="T1485" t="s">
        <v>29</v>
      </c>
      <c r="U1485" t="s">
        <v>29</v>
      </c>
      <c r="V1485" t="s">
        <v>29</v>
      </c>
      <c r="W1485" t="s">
        <v>1636</v>
      </c>
    </row>
    <row r="1486" spans="1:23">
      <c r="A1486">
        <v>1485</v>
      </c>
      <c r="B1486" t="s">
        <v>1632</v>
      </c>
      <c r="C1486" t="s">
        <v>1632</v>
      </c>
      <c r="D1486">
        <v>44</v>
      </c>
      <c r="E1486" t="s">
        <v>1657</v>
      </c>
      <c r="F1486" t="s">
        <v>1658</v>
      </c>
      <c r="G1486" s="1" t="s">
        <v>1659</v>
      </c>
      <c r="H1486" t="s">
        <v>1660</v>
      </c>
      <c r="I1486" t="s">
        <v>5495</v>
      </c>
      <c r="J1486" t="s">
        <v>1660</v>
      </c>
      <c r="K1486">
        <v>0.2</v>
      </c>
      <c r="L1486">
        <v>0.2</v>
      </c>
      <c r="M1486" t="s">
        <v>26</v>
      </c>
      <c r="N1486" t="s">
        <v>74</v>
      </c>
      <c r="O1486" t="s">
        <v>29</v>
      </c>
      <c r="P1486" t="s">
        <v>29</v>
      </c>
      <c r="Q1486" t="s">
        <v>29</v>
      </c>
      <c r="R1486" t="s">
        <v>29</v>
      </c>
      <c r="S1486" t="s">
        <v>29</v>
      </c>
      <c r="T1486" t="s">
        <v>29</v>
      </c>
      <c r="U1486" t="s">
        <v>29</v>
      </c>
      <c r="V1486" t="s">
        <v>29</v>
      </c>
      <c r="W1486" t="s">
        <v>1636</v>
      </c>
    </row>
    <row r="1487" spans="1:23">
      <c r="A1487">
        <v>1486</v>
      </c>
      <c r="B1487" t="s">
        <v>1632</v>
      </c>
      <c r="C1487" t="s">
        <v>1632</v>
      </c>
      <c r="D1487">
        <v>44</v>
      </c>
      <c r="E1487" t="s">
        <v>1661</v>
      </c>
      <c r="F1487" t="s">
        <v>1378</v>
      </c>
      <c r="G1487" s="1" t="s">
        <v>1379</v>
      </c>
      <c r="H1487" t="s">
        <v>1662</v>
      </c>
      <c r="I1487" t="s">
        <v>1379</v>
      </c>
      <c r="J1487" t="s">
        <v>1662</v>
      </c>
      <c r="K1487">
        <v>0.4</v>
      </c>
      <c r="L1487">
        <v>0.4</v>
      </c>
      <c r="M1487" t="s">
        <v>26</v>
      </c>
      <c r="N1487" t="s">
        <v>27</v>
      </c>
      <c r="O1487" t="s">
        <v>121</v>
      </c>
      <c r="P1487" t="s">
        <v>29</v>
      </c>
      <c r="Q1487" t="s">
        <v>29</v>
      </c>
      <c r="R1487" t="s">
        <v>29</v>
      </c>
      <c r="S1487" t="s">
        <v>29</v>
      </c>
      <c r="T1487" t="s">
        <v>29</v>
      </c>
      <c r="U1487" t="s">
        <v>29</v>
      </c>
      <c r="V1487" t="s">
        <v>29</v>
      </c>
      <c r="W1487" t="s">
        <v>1636</v>
      </c>
    </row>
    <row r="1488" spans="1:23">
      <c r="A1488">
        <v>1487</v>
      </c>
      <c r="B1488" t="s">
        <v>1632</v>
      </c>
      <c r="C1488" t="s">
        <v>1632</v>
      </c>
      <c r="D1488">
        <v>44</v>
      </c>
      <c r="E1488" t="s">
        <v>1663</v>
      </c>
      <c r="F1488" t="s">
        <v>8989</v>
      </c>
      <c r="G1488" s="1" t="s">
        <v>1664</v>
      </c>
      <c r="H1488" t="s">
        <v>1665</v>
      </c>
      <c r="I1488" t="s">
        <v>1664</v>
      </c>
      <c r="J1488" t="s">
        <v>1665</v>
      </c>
      <c r="K1488">
        <v>0.2</v>
      </c>
      <c r="L1488">
        <v>0.2</v>
      </c>
      <c r="M1488" t="s">
        <v>26</v>
      </c>
      <c r="N1488" t="s">
        <v>230</v>
      </c>
      <c r="O1488" t="s">
        <v>29</v>
      </c>
      <c r="P1488" t="s">
        <v>29</v>
      </c>
      <c r="Q1488" t="s">
        <v>29</v>
      </c>
      <c r="R1488" t="s">
        <v>29</v>
      </c>
      <c r="S1488" t="s">
        <v>29</v>
      </c>
      <c r="T1488" t="s">
        <v>29</v>
      </c>
      <c r="U1488" t="s">
        <v>29</v>
      </c>
      <c r="V1488" t="s">
        <v>29</v>
      </c>
      <c r="W1488" t="s">
        <v>1636</v>
      </c>
    </row>
    <row r="1489" spans="1:23">
      <c r="A1489">
        <v>1488</v>
      </c>
      <c r="B1489" t="s">
        <v>1632</v>
      </c>
      <c r="C1489" t="s">
        <v>1632</v>
      </c>
      <c r="D1489">
        <v>44</v>
      </c>
      <c r="E1489" t="s">
        <v>1666</v>
      </c>
      <c r="F1489" t="s">
        <v>293</v>
      </c>
      <c r="G1489" s="1" t="s">
        <v>656</v>
      </c>
      <c r="H1489" t="s">
        <v>1667</v>
      </c>
      <c r="I1489" t="s">
        <v>656</v>
      </c>
      <c r="J1489" t="s">
        <v>1667</v>
      </c>
      <c r="K1489">
        <v>1.4</v>
      </c>
      <c r="L1489">
        <v>1.4</v>
      </c>
      <c r="M1489" t="s">
        <v>26</v>
      </c>
      <c r="N1489" t="s">
        <v>63</v>
      </c>
      <c r="O1489" t="s">
        <v>27</v>
      </c>
      <c r="P1489" t="s">
        <v>230</v>
      </c>
      <c r="Q1489" t="s">
        <v>29</v>
      </c>
      <c r="R1489" t="s">
        <v>29</v>
      </c>
      <c r="S1489" t="s">
        <v>29</v>
      </c>
      <c r="T1489" t="s">
        <v>29</v>
      </c>
      <c r="U1489" t="s">
        <v>29</v>
      </c>
      <c r="V1489" t="s">
        <v>29</v>
      </c>
      <c r="W1489" t="s">
        <v>1636</v>
      </c>
    </row>
    <row r="1490" spans="1:23">
      <c r="A1490">
        <v>1489</v>
      </c>
      <c r="B1490" t="s">
        <v>1632</v>
      </c>
      <c r="C1490" t="s">
        <v>1632</v>
      </c>
      <c r="D1490">
        <v>44</v>
      </c>
      <c r="E1490" t="s">
        <v>1668</v>
      </c>
      <c r="F1490" t="s">
        <v>43</v>
      </c>
      <c r="G1490" s="1" t="s">
        <v>1634</v>
      </c>
      <c r="H1490" t="s">
        <v>1669</v>
      </c>
      <c r="I1490" t="s">
        <v>1634</v>
      </c>
      <c r="J1490" t="s">
        <v>1669</v>
      </c>
      <c r="K1490">
        <v>1.3</v>
      </c>
      <c r="L1490">
        <v>1.3</v>
      </c>
      <c r="M1490" t="s">
        <v>26</v>
      </c>
      <c r="N1490" t="s">
        <v>74</v>
      </c>
      <c r="O1490" t="s">
        <v>27</v>
      </c>
      <c r="P1490" t="s">
        <v>230</v>
      </c>
      <c r="Q1490" t="s">
        <v>29</v>
      </c>
      <c r="R1490" t="s">
        <v>29</v>
      </c>
      <c r="S1490" t="s">
        <v>29</v>
      </c>
      <c r="T1490" t="s">
        <v>29</v>
      </c>
      <c r="U1490" t="s">
        <v>29</v>
      </c>
      <c r="V1490" t="s">
        <v>29</v>
      </c>
      <c r="W1490" t="s">
        <v>1636</v>
      </c>
    </row>
    <row r="1491" spans="1:23">
      <c r="A1491">
        <v>1490</v>
      </c>
      <c r="B1491" t="s">
        <v>1632</v>
      </c>
      <c r="C1491" t="s">
        <v>1632</v>
      </c>
      <c r="D1491">
        <v>44</v>
      </c>
      <c r="E1491" t="s">
        <v>1670</v>
      </c>
      <c r="F1491" t="s">
        <v>468</v>
      </c>
      <c r="G1491" s="1" t="s">
        <v>1671</v>
      </c>
      <c r="H1491" t="s">
        <v>1672</v>
      </c>
      <c r="I1491" t="s">
        <v>1671</v>
      </c>
      <c r="J1491" t="s">
        <v>1672</v>
      </c>
      <c r="K1491">
        <v>4</v>
      </c>
      <c r="L1491">
        <v>4</v>
      </c>
      <c r="M1491" t="s">
        <v>26</v>
      </c>
      <c r="N1491" t="s">
        <v>53</v>
      </c>
      <c r="O1491" t="s">
        <v>29</v>
      </c>
      <c r="P1491" t="s">
        <v>29</v>
      </c>
      <c r="Q1491" t="s">
        <v>29</v>
      </c>
      <c r="R1491" t="s">
        <v>29</v>
      </c>
      <c r="S1491" t="s">
        <v>29</v>
      </c>
      <c r="T1491" t="s">
        <v>29</v>
      </c>
      <c r="U1491" t="s">
        <v>29</v>
      </c>
      <c r="V1491" t="s">
        <v>29</v>
      </c>
      <c r="W1491" t="s">
        <v>1636</v>
      </c>
    </row>
    <row r="1492" spans="1:23">
      <c r="A1492">
        <v>1491</v>
      </c>
      <c r="B1492" t="s">
        <v>1632</v>
      </c>
      <c r="C1492" t="s">
        <v>1632</v>
      </c>
      <c r="D1492">
        <v>44</v>
      </c>
      <c r="E1492" t="s">
        <v>1670</v>
      </c>
      <c r="F1492" t="s">
        <v>468</v>
      </c>
      <c r="G1492" s="1" t="s">
        <v>1671</v>
      </c>
      <c r="H1492" t="s">
        <v>1672</v>
      </c>
      <c r="I1492" t="s">
        <v>1671</v>
      </c>
      <c r="J1492" t="s">
        <v>1672</v>
      </c>
      <c r="K1492">
        <v>2.7</v>
      </c>
      <c r="L1492">
        <v>2.7</v>
      </c>
      <c r="M1492" t="s">
        <v>26</v>
      </c>
      <c r="N1492" t="s">
        <v>74</v>
      </c>
      <c r="O1492" t="s">
        <v>27</v>
      </c>
      <c r="P1492" t="s">
        <v>230</v>
      </c>
      <c r="Q1492" t="s">
        <v>29</v>
      </c>
      <c r="R1492" t="s">
        <v>29</v>
      </c>
      <c r="S1492" t="s">
        <v>29</v>
      </c>
      <c r="T1492" t="s">
        <v>29</v>
      </c>
      <c r="U1492" t="s">
        <v>29</v>
      </c>
      <c r="V1492" t="s">
        <v>29</v>
      </c>
      <c r="W1492" t="s">
        <v>1636</v>
      </c>
    </row>
    <row r="1493" spans="1:23">
      <c r="A1493">
        <v>1492</v>
      </c>
      <c r="B1493" t="s">
        <v>1632</v>
      </c>
      <c r="C1493" t="s">
        <v>1632</v>
      </c>
      <c r="D1493">
        <v>44</v>
      </c>
      <c r="E1493" t="s">
        <v>1673</v>
      </c>
      <c r="F1493" t="s">
        <v>43</v>
      </c>
      <c r="G1493" s="1" t="s">
        <v>1674</v>
      </c>
      <c r="H1493" t="s">
        <v>602</v>
      </c>
      <c r="I1493" t="s">
        <v>1674</v>
      </c>
      <c r="J1493" t="s">
        <v>602</v>
      </c>
      <c r="K1493">
        <v>1.3</v>
      </c>
      <c r="L1493">
        <v>1.3</v>
      </c>
      <c r="M1493" t="s">
        <v>26</v>
      </c>
      <c r="N1493" t="s">
        <v>74</v>
      </c>
      <c r="O1493" t="s">
        <v>27</v>
      </c>
      <c r="P1493" t="s">
        <v>29</v>
      </c>
      <c r="Q1493" t="s">
        <v>29</v>
      </c>
      <c r="R1493" t="s">
        <v>29</v>
      </c>
      <c r="S1493" t="s">
        <v>29</v>
      </c>
      <c r="T1493" t="s">
        <v>29</v>
      </c>
      <c r="U1493" t="s">
        <v>29</v>
      </c>
      <c r="V1493" t="s">
        <v>29</v>
      </c>
      <c r="W1493" t="s">
        <v>1636</v>
      </c>
    </row>
    <row r="1494" spans="1:23">
      <c r="A1494">
        <v>1493</v>
      </c>
      <c r="B1494" t="s">
        <v>1632</v>
      </c>
      <c r="C1494" t="s">
        <v>1632</v>
      </c>
      <c r="D1494">
        <v>44</v>
      </c>
      <c r="E1494" t="s">
        <v>1675</v>
      </c>
      <c r="F1494" t="s">
        <v>8989</v>
      </c>
      <c r="G1494" s="1" t="s">
        <v>1664</v>
      </c>
      <c r="H1494" t="s">
        <v>1676</v>
      </c>
      <c r="I1494" t="s">
        <v>1664</v>
      </c>
      <c r="J1494" t="s">
        <v>1676</v>
      </c>
      <c r="K1494">
        <v>0.2</v>
      </c>
      <c r="L1494">
        <v>0.2</v>
      </c>
      <c r="M1494" t="s">
        <v>26</v>
      </c>
      <c r="N1494" t="s">
        <v>27</v>
      </c>
      <c r="O1494" t="s">
        <v>29</v>
      </c>
      <c r="P1494" t="s">
        <v>29</v>
      </c>
      <c r="Q1494" t="s">
        <v>29</v>
      </c>
      <c r="R1494" t="s">
        <v>29</v>
      </c>
      <c r="S1494" t="s">
        <v>29</v>
      </c>
      <c r="T1494" t="s">
        <v>29</v>
      </c>
      <c r="U1494" t="s">
        <v>29</v>
      </c>
      <c r="V1494" t="s">
        <v>29</v>
      </c>
      <c r="W1494" t="s">
        <v>1636</v>
      </c>
    </row>
    <row r="1495" spans="1:23">
      <c r="A1495">
        <v>1494</v>
      </c>
      <c r="B1495" t="s">
        <v>1632</v>
      </c>
      <c r="C1495" t="s">
        <v>1632</v>
      </c>
      <c r="D1495">
        <v>44</v>
      </c>
      <c r="E1495" t="s">
        <v>1677</v>
      </c>
      <c r="F1495" t="s">
        <v>93</v>
      </c>
      <c r="G1495" t="s">
        <v>29</v>
      </c>
      <c r="H1495" t="s">
        <v>29</v>
      </c>
      <c r="I1495" t="s">
        <v>29</v>
      </c>
      <c r="J1495" t="s">
        <v>29</v>
      </c>
      <c r="K1495">
        <v>1.7</v>
      </c>
      <c r="L1495">
        <v>1.7</v>
      </c>
      <c r="M1495" t="s">
        <v>26</v>
      </c>
      <c r="N1495" t="s">
        <v>74</v>
      </c>
      <c r="O1495" t="s">
        <v>27</v>
      </c>
      <c r="P1495" t="s">
        <v>230</v>
      </c>
      <c r="Q1495" t="s">
        <v>29</v>
      </c>
      <c r="R1495" t="s">
        <v>29</v>
      </c>
      <c r="S1495" t="s">
        <v>29</v>
      </c>
      <c r="T1495" t="s">
        <v>29</v>
      </c>
      <c r="U1495" t="s">
        <v>29</v>
      </c>
      <c r="V1495" t="s">
        <v>29</v>
      </c>
      <c r="W1495" t="s">
        <v>1636</v>
      </c>
    </row>
    <row r="1496" spans="1:23">
      <c r="A1496">
        <v>1495</v>
      </c>
      <c r="B1496" t="s">
        <v>1632</v>
      </c>
      <c r="C1496" t="s">
        <v>1632</v>
      </c>
      <c r="D1496">
        <v>44</v>
      </c>
      <c r="E1496" t="s">
        <v>1678</v>
      </c>
      <c r="F1496" t="s">
        <v>43</v>
      </c>
      <c r="G1496" s="1" t="s">
        <v>1674</v>
      </c>
      <c r="H1496" t="s">
        <v>720</v>
      </c>
      <c r="I1496" t="s">
        <v>1674</v>
      </c>
      <c r="J1496" t="s">
        <v>720</v>
      </c>
      <c r="K1496">
        <v>1.6</v>
      </c>
      <c r="L1496">
        <v>1.6</v>
      </c>
      <c r="M1496" t="s">
        <v>26</v>
      </c>
      <c r="N1496" t="s">
        <v>74</v>
      </c>
      <c r="O1496" t="s">
        <v>27</v>
      </c>
      <c r="P1496" t="s">
        <v>230</v>
      </c>
      <c r="Q1496" t="s">
        <v>29</v>
      </c>
      <c r="R1496" t="s">
        <v>29</v>
      </c>
      <c r="S1496" t="s">
        <v>29</v>
      </c>
      <c r="T1496" t="s">
        <v>29</v>
      </c>
      <c r="U1496" t="s">
        <v>29</v>
      </c>
      <c r="V1496" t="s">
        <v>29</v>
      </c>
      <c r="W1496" t="s">
        <v>1636</v>
      </c>
    </row>
    <row r="1497" spans="1:23">
      <c r="A1497">
        <v>1496</v>
      </c>
      <c r="B1497" t="s">
        <v>1632</v>
      </c>
      <c r="C1497" t="s">
        <v>1632</v>
      </c>
      <c r="D1497">
        <v>44</v>
      </c>
      <c r="E1497" t="s">
        <v>1679</v>
      </c>
      <c r="F1497" t="s">
        <v>43</v>
      </c>
      <c r="G1497" s="1" t="s">
        <v>1680</v>
      </c>
      <c r="H1497" t="s">
        <v>29</v>
      </c>
      <c r="I1497" t="s">
        <v>1680</v>
      </c>
      <c r="J1497" t="s">
        <v>29</v>
      </c>
      <c r="K1497">
        <v>0.1</v>
      </c>
      <c r="L1497">
        <v>0.1</v>
      </c>
      <c r="M1497" t="s">
        <v>26</v>
      </c>
      <c r="N1497" t="s">
        <v>27</v>
      </c>
      <c r="O1497" t="s">
        <v>29</v>
      </c>
      <c r="P1497" t="s">
        <v>29</v>
      </c>
      <c r="Q1497" t="s">
        <v>29</v>
      </c>
      <c r="R1497" t="s">
        <v>29</v>
      </c>
      <c r="S1497" t="s">
        <v>29</v>
      </c>
      <c r="T1497" t="s">
        <v>29</v>
      </c>
      <c r="U1497" t="s">
        <v>29</v>
      </c>
      <c r="V1497" t="s">
        <v>29</v>
      </c>
      <c r="W1497" t="s">
        <v>1636</v>
      </c>
    </row>
    <row r="1498" spans="1:23">
      <c r="A1498">
        <v>1497</v>
      </c>
      <c r="B1498" t="s">
        <v>1632</v>
      </c>
      <c r="C1498" t="s">
        <v>1632</v>
      </c>
      <c r="D1498">
        <v>44</v>
      </c>
      <c r="E1498" t="s">
        <v>1681</v>
      </c>
      <c r="F1498" t="s">
        <v>1682</v>
      </c>
      <c r="G1498" s="1" t="s">
        <v>1683</v>
      </c>
      <c r="H1498" t="s">
        <v>29</v>
      </c>
      <c r="I1498" t="s">
        <v>1683</v>
      </c>
      <c r="J1498" t="s">
        <v>29</v>
      </c>
      <c r="K1498">
        <v>3.8</v>
      </c>
      <c r="L1498">
        <v>3.8</v>
      </c>
      <c r="M1498" t="s">
        <v>26</v>
      </c>
      <c r="N1498" t="s">
        <v>232</v>
      </c>
      <c r="O1498" t="s">
        <v>29</v>
      </c>
      <c r="P1498" t="s">
        <v>29</v>
      </c>
      <c r="Q1498" t="s">
        <v>29</v>
      </c>
      <c r="R1498" t="s">
        <v>29</v>
      </c>
      <c r="S1498" t="s">
        <v>29</v>
      </c>
      <c r="T1498" t="s">
        <v>29</v>
      </c>
      <c r="U1498" t="s">
        <v>29</v>
      </c>
      <c r="V1498" t="s">
        <v>29</v>
      </c>
      <c r="W1498" t="s">
        <v>1636</v>
      </c>
    </row>
    <row r="1499" spans="1:23">
      <c r="A1499">
        <v>1498</v>
      </c>
      <c r="B1499" t="s">
        <v>1632</v>
      </c>
      <c r="C1499" t="s">
        <v>1632</v>
      </c>
      <c r="D1499">
        <v>44</v>
      </c>
      <c r="E1499" t="s">
        <v>8934</v>
      </c>
      <c r="F1499" t="s">
        <v>136</v>
      </c>
      <c r="G1499" s="1" t="s">
        <v>29</v>
      </c>
      <c r="H1499" t="s">
        <v>29</v>
      </c>
      <c r="I1499" t="s">
        <v>29</v>
      </c>
      <c r="J1499" t="s">
        <v>29</v>
      </c>
      <c r="K1499">
        <v>20.3</v>
      </c>
      <c r="L1499">
        <v>20.3</v>
      </c>
      <c r="M1499" t="s">
        <v>136</v>
      </c>
      <c r="N1499" t="s">
        <v>29</v>
      </c>
      <c r="O1499" t="s">
        <v>29</v>
      </c>
      <c r="P1499" t="s">
        <v>29</v>
      </c>
      <c r="Q1499" t="s">
        <v>29</v>
      </c>
      <c r="R1499" t="s">
        <v>29</v>
      </c>
      <c r="S1499" t="s">
        <v>29</v>
      </c>
      <c r="T1499" t="s">
        <v>29</v>
      </c>
      <c r="U1499" t="s">
        <v>29</v>
      </c>
      <c r="V1499" t="s">
        <v>29</v>
      </c>
      <c r="W1499" t="s">
        <v>1636</v>
      </c>
    </row>
    <row r="1500" spans="1:23">
      <c r="A1500">
        <v>1499</v>
      </c>
      <c r="B1500" t="s">
        <v>1421</v>
      </c>
      <c r="C1500" t="s">
        <v>1422</v>
      </c>
      <c r="D1500">
        <v>45</v>
      </c>
      <c r="E1500" t="s">
        <v>1684</v>
      </c>
      <c r="F1500" t="s">
        <v>255</v>
      </c>
      <c r="G1500" s="1" t="s">
        <v>2968</v>
      </c>
      <c r="H1500" t="s">
        <v>1685</v>
      </c>
      <c r="I1500" t="s">
        <v>2968</v>
      </c>
      <c r="J1500" t="s">
        <v>1685</v>
      </c>
      <c r="K1500">
        <v>0.13</v>
      </c>
      <c r="L1500">
        <v>0.13</v>
      </c>
      <c r="M1500" t="s">
        <v>26</v>
      </c>
      <c r="N1500" t="s">
        <v>323</v>
      </c>
      <c r="O1500" t="s">
        <v>29</v>
      </c>
      <c r="P1500" t="s">
        <v>29</v>
      </c>
      <c r="Q1500" t="s">
        <v>29</v>
      </c>
      <c r="R1500" t="s">
        <v>29</v>
      </c>
      <c r="S1500" t="s">
        <v>29</v>
      </c>
      <c r="T1500" t="s">
        <v>29</v>
      </c>
      <c r="U1500" t="s">
        <v>29</v>
      </c>
      <c r="V1500" t="s">
        <v>29</v>
      </c>
      <c r="W1500" t="s">
        <v>1686</v>
      </c>
    </row>
    <row r="1501" spans="1:23">
      <c r="A1501">
        <v>1500</v>
      </c>
      <c r="B1501" t="s">
        <v>1421</v>
      </c>
      <c r="C1501" t="s">
        <v>1422</v>
      </c>
      <c r="D1501">
        <v>45</v>
      </c>
      <c r="E1501" t="s">
        <v>1687</v>
      </c>
      <c r="F1501" t="s">
        <v>255</v>
      </c>
      <c r="G1501" s="1" t="s">
        <v>1373</v>
      </c>
      <c r="H1501" t="s">
        <v>1688</v>
      </c>
      <c r="I1501" t="s">
        <v>1373</v>
      </c>
      <c r="J1501" t="s">
        <v>1688</v>
      </c>
      <c r="K1501">
        <v>0.36</v>
      </c>
      <c r="L1501">
        <v>0.36</v>
      </c>
      <c r="M1501" t="s">
        <v>26</v>
      </c>
      <c r="N1501" t="s">
        <v>323</v>
      </c>
      <c r="O1501" t="s">
        <v>29</v>
      </c>
      <c r="P1501" t="s">
        <v>29</v>
      </c>
      <c r="Q1501" t="s">
        <v>29</v>
      </c>
      <c r="R1501" t="s">
        <v>29</v>
      </c>
      <c r="S1501" t="s">
        <v>29</v>
      </c>
      <c r="T1501" t="s">
        <v>29</v>
      </c>
      <c r="U1501" t="s">
        <v>29</v>
      </c>
      <c r="V1501" t="s">
        <v>29</v>
      </c>
      <c r="W1501" t="s">
        <v>1686</v>
      </c>
    </row>
    <row r="1502" spans="1:23">
      <c r="A1502">
        <v>1501</v>
      </c>
      <c r="B1502" t="s">
        <v>1421</v>
      </c>
      <c r="C1502" t="s">
        <v>1422</v>
      </c>
      <c r="D1502">
        <v>45</v>
      </c>
      <c r="E1502" t="s">
        <v>946</v>
      </c>
      <c r="F1502" t="s">
        <v>255</v>
      </c>
      <c r="G1502" s="1" t="s">
        <v>947</v>
      </c>
      <c r="H1502" t="s">
        <v>948</v>
      </c>
      <c r="I1502" t="s">
        <v>947</v>
      </c>
      <c r="J1502" t="s">
        <v>948</v>
      </c>
      <c r="K1502">
        <v>3.65</v>
      </c>
      <c r="L1502">
        <v>3.65</v>
      </c>
      <c r="M1502" t="s">
        <v>26</v>
      </c>
      <c r="N1502" t="s">
        <v>323</v>
      </c>
      <c r="O1502" t="s">
        <v>29</v>
      </c>
      <c r="P1502" t="s">
        <v>29</v>
      </c>
      <c r="Q1502" t="s">
        <v>29</v>
      </c>
      <c r="R1502" t="s">
        <v>29</v>
      </c>
      <c r="S1502" t="s">
        <v>29</v>
      </c>
      <c r="T1502" t="s">
        <v>29</v>
      </c>
      <c r="U1502" t="s">
        <v>29</v>
      </c>
      <c r="V1502" t="s">
        <v>29</v>
      </c>
      <c r="W1502" t="s">
        <v>1686</v>
      </c>
    </row>
    <row r="1503" spans="1:23">
      <c r="A1503">
        <v>1502</v>
      </c>
      <c r="B1503" t="s">
        <v>1421</v>
      </c>
      <c r="C1503" t="s">
        <v>1422</v>
      </c>
      <c r="D1503">
        <v>45</v>
      </c>
      <c r="E1503" t="s">
        <v>1689</v>
      </c>
      <c r="F1503" t="s">
        <v>1062</v>
      </c>
      <c r="G1503" s="1" t="s">
        <v>1690</v>
      </c>
      <c r="H1503" t="s">
        <v>537</v>
      </c>
      <c r="I1503" t="s">
        <v>1690</v>
      </c>
      <c r="J1503" t="s">
        <v>537</v>
      </c>
      <c r="K1503">
        <v>0.42</v>
      </c>
      <c r="L1503">
        <v>0.42</v>
      </c>
      <c r="M1503" t="s">
        <v>26</v>
      </c>
      <c r="N1503" t="s">
        <v>323</v>
      </c>
      <c r="O1503" t="s">
        <v>328</v>
      </c>
      <c r="P1503" t="s">
        <v>29</v>
      </c>
      <c r="Q1503" t="s">
        <v>29</v>
      </c>
      <c r="R1503" t="s">
        <v>29</v>
      </c>
      <c r="S1503" t="s">
        <v>29</v>
      </c>
      <c r="T1503" t="s">
        <v>29</v>
      </c>
      <c r="U1503" t="s">
        <v>29</v>
      </c>
      <c r="V1503" t="s">
        <v>29</v>
      </c>
      <c r="W1503" t="s">
        <v>1686</v>
      </c>
    </row>
    <row r="1504" spans="1:23">
      <c r="A1504">
        <v>1503</v>
      </c>
      <c r="B1504" t="s">
        <v>1421</v>
      </c>
      <c r="C1504" t="s">
        <v>1422</v>
      </c>
      <c r="D1504">
        <v>45</v>
      </c>
      <c r="E1504" t="s">
        <v>1691</v>
      </c>
      <c r="F1504" t="s">
        <v>1062</v>
      </c>
      <c r="G1504" s="1" t="s">
        <v>1690</v>
      </c>
      <c r="H1504" t="s">
        <v>29</v>
      </c>
      <c r="I1504" t="s">
        <v>1690</v>
      </c>
      <c r="J1504" t="s">
        <v>29</v>
      </c>
      <c r="K1504">
        <v>0.18</v>
      </c>
      <c r="L1504">
        <v>0.18</v>
      </c>
      <c r="M1504" t="s">
        <v>26</v>
      </c>
      <c r="N1504" t="s">
        <v>323</v>
      </c>
      <c r="O1504" t="s">
        <v>29</v>
      </c>
      <c r="P1504" t="s">
        <v>29</v>
      </c>
      <c r="Q1504" t="s">
        <v>29</v>
      </c>
      <c r="R1504" t="s">
        <v>29</v>
      </c>
      <c r="S1504" t="s">
        <v>29</v>
      </c>
      <c r="T1504" t="s">
        <v>29</v>
      </c>
      <c r="U1504" t="s">
        <v>29</v>
      </c>
      <c r="V1504" t="s">
        <v>29</v>
      </c>
      <c r="W1504" t="s">
        <v>1686</v>
      </c>
    </row>
    <row r="1505" spans="1:23">
      <c r="A1505">
        <v>1504</v>
      </c>
      <c r="B1505" t="s">
        <v>1421</v>
      </c>
      <c r="C1505" t="s">
        <v>1422</v>
      </c>
      <c r="D1505">
        <v>45</v>
      </c>
      <c r="E1505" t="s">
        <v>953</v>
      </c>
      <c r="F1505" t="s">
        <v>289</v>
      </c>
      <c r="G1505" s="1" t="s">
        <v>954</v>
      </c>
      <c r="H1505" t="s">
        <v>955</v>
      </c>
      <c r="I1505" t="s">
        <v>741</v>
      </c>
      <c r="J1505" t="s">
        <v>955</v>
      </c>
      <c r="K1505">
        <v>0.22</v>
      </c>
      <c r="L1505">
        <v>0.22</v>
      </c>
      <c r="M1505" t="s">
        <v>26</v>
      </c>
      <c r="N1505" t="s">
        <v>323</v>
      </c>
      <c r="O1505" t="s">
        <v>29</v>
      </c>
      <c r="P1505" t="s">
        <v>29</v>
      </c>
      <c r="Q1505" t="s">
        <v>29</v>
      </c>
      <c r="R1505" t="s">
        <v>29</v>
      </c>
      <c r="S1505" t="s">
        <v>29</v>
      </c>
      <c r="T1505" t="s">
        <v>29</v>
      </c>
      <c r="U1505" t="s">
        <v>29</v>
      </c>
      <c r="V1505" t="s">
        <v>29</v>
      </c>
      <c r="W1505" t="s">
        <v>1686</v>
      </c>
    </row>
    <row r="1506" spans="1:23">
      <c r="A1506">
        <v>1505</v>
      </c>
      <c r="B1506" t="s">
        <v>1421</v>
      </c>
      <c r="C1506" t="s">
        <v>1422</v>
      </c>
      <c r="D1506">
        <v>45</v>
      </c>
      <c r="E1506" t="s">
        <v>1692</v>
      </c>
      <c r="F1506" t="s">
        <v>206</v>
      </c>
      <c r="G1506" s="1" t="s">
        <v>1693</v>
      </c>
      <c r="H1506" t="s">
        <v>1694</v>
      </c>
      <c r="I1506" t="s">
        <v>1693</v>
      </c>
      <c r="J1506" t="s">
        <v>7377</v>
      </c>
      <c r="K1506">
        <v>0.27</v>
      </c>
      <c r="L1506">
        <v>0.27</v>
      </c>
      <c r="M1506" t="s">
        <v>26</v>
      </c>
      <c r="N1506" t="s">
        <v>323</v>
      </c>
      <c r="O1506" t="s">
        <v>29</v>
      </c>
      <c r="P1506" t="s">
        <v>29</v>
      </c>
      <c r="Q1506" t="s">
        <v>29</v>
      </c>
      <c r="R1506" t="s">
        <v>29</v>
      </c>
      <c r="S1506" t="s">
        <v>29</v>
      </c>
      <c r="T1506" t="s">
        <v>29</v>
      </c>
      <c r="U1506" t="s">
        <v>29</v>
      </c>
      <c r="V1506" t="s">
        <v>29</v>
      </c>
      <c r="W1506" t="s">
        <v>1686</v>
      </c>
    </row>
    <row r="1507" spans="1:23">
      <c r="A1507">
        <v>1506</v>
      </c>
      <c r="B1507" t="s">
        <v>1421</v>
      </c>
      <c r="C1507" t="s">
        <v>1422</v>
      </c>
      <c r="D1507">
        <v>45</v>
      </c>
      <c r="E1507" t="s">
        <v>979</v>
      </c>
      <c r="F1507" t="s">
        <v>168</v>
      </c>
      <c r="G1507" s="1" t="s">
        <v>980</v>
      </c>
      <c r="H1507" t="s">
        <v>981</v>
      </c>
      <c r="I1507" t="s">
        <v>980</v>
      </c>
      <c r="J1507" t="s">
        <v>981</v>
      </c>
      <c r="K1507">
        <v>0.28000000000000003</v>
      </c>
      <c r="L1507">
        <v>0.28000000000000003</v>
      </c>
      <c r="M1507" t="s">
        <v>26</v>
      </c>
      <c r="N1507" t="s">
        <v>219</v>
      </c>
      <c r="O1507" t="s">
        <v>63</v>
      </c>
      <c r="P1507" t="s">
        <v>29</v>
      </c>
      <c r="Q1507" t="s">
        <v>29</v>
      </c>
      <c r="R1507" t="s">
        <v>29</v>
      </c>
      <c r="S1507" t="s">
        <v>29</v>
      </c>
      <c r="T1507" t="s">
        <v>29</v>
      </c>
      <c r="U1507" t="s">
        <v>29</v>
      </c>
      <c r="V1507" t="s">
        <v>29</v>
      </c>
      <c r="W1507" t="s">
        <v>1686</v>
      </c>
    </row>
    <row r="1508" spans="1:23">
      <c r="A1508">
        <v>1507</v>
      </c>
      <c r="B1508" t="s">
        <v>1421</v>
      </c>
      <c r="C1508" t="s">
        <v>1422</v>
      </c>
      <c r="D1508">
        <v>45</v>
      </c>
      <c r="E1508" t="s">
        <v>1695</v>
      </c>
      <c r="F1508" t="s">
        <v>67</v>
      </c>
      <c r="G1508" s="1" t="s">
        <v>1336</v>
      </c>
      <c r="H1508" t="s">
        <v>1696</v>
      </c>
      <c r="I1508" t="s">
        <v>1336</v>
      </c>
      <c r="J1508" t="s">
        <v>1696</v>
      </c>
      <c r="K1508">
        <v>1.47</v>
      </c>
      <c r="L1508">
        <v>1.47</v>
      </c>
      <c r="M1508" t="s">
        <v>26</v>
      </c>
      <c r="N1508" t="s">
        <v>323</v>
      </c>
      <c r="O1508" t="s">
        <v>29</v>
      </c>
      <c r="P1508" t="s">
        <v>29</v>
      </c>
      <c r="Q1508" t="s">
        <v>29</v>
      </c>
      <c r="R1508" t="s">
        <v>29</v>
      </c>
      <c r="S1508" t="s">
        <v>29</v>
      </c>
      <c r="T1508" t="s">
        <v>29</v>
      </c>
      <c r="U1508" t="s">
        <v>29</v>
      </c>
      <c r="V1508" t="s">
        <v>29</v>
      </c>
      <c r="W1508" t="s">
        <v>1686</v>
      </c>
    </row>
    <row r="1509" spans="1:23">
      <c r="A1509">
        <v>1508</v>
      </c>
      <c r="B1509" t="s">
        <v>1421</v>
      </c>
      <c r="C1509" t="s">
        <v>1422</v>
      </c>
      <c r="D1509">
        <v>45</v>
      </c>
      <c r="E1509" t="s">
        <v>1697</v>
      </c>
      <c r="F1509" t="s">
        <v>216</v>
      </c>
      <c r="G1509" s="1" t="s">
        <v>916</v>
      </c>
      <c r="H1509" t="s">
        <v>1698</v>
      </c>
      <c r="I1509" t="s">
        <v>916</v>
      </c>
      <c r="J1509" t="s">
        <v>1698</v>
      </c>
      <c r="K1509">
        <v>0.28000000000000003</v>
      </c>
      <c r="L1509">
        <v>0.28000000000000003</v>
      </c>
      <c r="M1509" t="s">
        <v>26</v>
      </c>
      <c r="N1509" t="s">
        <v>323</v>
      </c>
      <c r="O1509" t="s">
        <v>29</v>
      </c>
      <c r="P1509" t="s">
        <v>29</v>
      </c>
      <c r="Q1509" t="s">
        <v>29</v>
      </c>
      <c r="R1509" t="s">
        <v>29</v>
      </c>
      <c r="S1509" t="s">
        <v>29</v>
      </c>
      <c r="T1509" t="s">
        <v>29</v>
      </c>
      <c r="U1509" t="s">
        <v>29</v>
      </c>
      <c r="V1509" t="s">
        <v>29</v>
      </c>
      <c r="W1509" t="s">
        <v>1686</v>
      </c>
    </row>
    <row r="1510" spans="1:23">
      <c r="A1510">
        <v>1509</v>
      </c>
      <c r="B1510" t="s">
        <v>1421</v>
      </c>
      <c r="C1510" t="s">
        <v>1422</v>
      </c>
      <c r="D1510">
        <v>45</v>
      </c>
      <c r="E1510" t="s">
        <v>1699</v>
      </c>
      <c r="F1510" t="s">
        <v>216</v>
      </c>
      <c r="G1510" s="1" t="s">
        <v>916</v>
      </c>
      <c r="H1510" t="s">
        <v>1700</v>
      </c>
      <c r="I1510" t="s">
        <v>916</v>
      </c>
      <c r="J1510" t="s">
        <v>1700</v>
      </c>
      <c r="K1510">
        <v>0.04</v>
      </c>
      <c r="L1510">
        <v>0.04</v>
      </c>
      <c r="M1510" t="s">
        <v>26</v>
      </c>
      <c r="N1510" t="s">
        <v>323</v>
      </c>
      <c r="O1510" t="s">
        <v>29</v>
      </c>
      <c r="P1510" t="s">
        <v>29</v>
      </c>
      <c r="Q1510" t="s">
        <v>29</v>
      </c>
      <c r="R1510" t="s">
        <v>29</v>
      </c>
      <c r="S1510" t="s">
        <v>29</v>
      </c>
      <c r="T1510" t="s">
        <v>29</v>
      </c>
      <c r="U1510" t="s">
        <v>29</v>
      </c>
      <c r="V1510" t="s">
        <v>29</v>
      </c>
      <c r="W1510" t="s">
        <v>1686</v>
      </c>
    </row>
    <row r="1511" spans="1:23">
      <c r="A1511">
        <v>1510</v>
      </c>
      <c r="B1511" t="s">
        <v>1421</v>
      </c>
      <c r="C1511" t="s">
        <v>1422</v>
      </c>
      <c r="D1511">
        <v>45</v>
      </c>
      <c r="E1511" t="s">
        <v>1701</v>
      </c>
      <c r="F1511" t="s">
        <v>216</v>
      </c>
      <c r="G1511" s="1" t="s">
        <v>347</v>
      </c>
      <c r="H1511" t="s">
        <v>1702</v>
      </c>
      <c r="I1511" t="s">
        <v>347</v>
      </c>
      <c r="J1511" t="s">
        <v>1702</v>
      </c>
      <c r="K1511">
        <v>7.63</v>
      </c>
      <c r="L1511">
        <v>7.63</v>
      </c>
      <c r="M1511" t="s">
        <v>26</v>
      </c>
      <c r="N1511" t="s">
        <v>323</v>
      </c>
      <c r="O1511" t="s">
        <v>29</v>
      </c>
      <c r="P1511" t="s">
        <v>29</v>
      </c>
      <c r="Q1511" t="s">
        <v>29</v>
      </c>
      <c r="R1511" t="s">
        <v>29</v>
      </c>
      <c r="S1511" t="s">
        <v>29</v>
      </c>
      <c r="T1511" t="s">
        <v>29</v>
      </c>
      <c r="U1511" t="s">
        <v>29</v>
      </c>
      <c r="V1511" t="s">
        <v>29</v>
      </c>
      <c r="W1511" t="s">
        <v>1686</v>
      </c>
    </row>
    <row r="1512" spans="1:23">
      <c r="A1512">
        <v>1511</v>
      </c>
      <c r="B1512" t="s">
        <v>1421</v>
      </c>
      <c r="C1512" t="s">
        <v>1422</v>
      </c>
      <c r="D1512">
        <v>45</v>
      </c>
      <c r="E1512" t="s">
        <v>1703</v>
      </c>
      <c r="F1512" t="s">
        <v>216</v>
      </c>
      <c r="G1512" s="1" t="s">
        <v>1704</v>
      </c>
      <c r="H1512" t="s">
        <v>1705</v>
      </c>
      <c r="I1512" t="s">
        <v>8509</v>
      </c>
      <c r="J1512" t="s">
        <v>1705</v>
      </c>
      <c r="K1512">
        <v>0.13</v>
      </c>
      <c r="L1512">
        <v>0.13</v>
      </c>
      <c r="M1512" t="s">
        <v>26</v>
      </c>
      <c r="N1512" t="s">
        <v>323</v>
      </c>
      <c r="O1512" t="s">
        <v>29</v>
      </c>
      <c r="P1512" t="s">
        <v>29</v>
      </c>
      <c r="Q1512" t="s">
        <v>29</v>
      </c>
      <c r="R1512" t="s">
        <v>29</v>
      </c>
      <c r="S1512" t="s">
        <v>29</v>
      </c>
      <c r="T1512" t="s">
        <v>29</v>
      </c>
      <c r="U1512" t="s">
        <v>29</v>
      </c>
      <c r="V1512" t="s">
        <v>29</v>
      </c>
      <c r="W1512" t="s">
        <v>1686</v>
      </c>
    </row>
    <row r="1513" spans="1:23">
      <c r="A1513">
        <v>1512</v>
      </c>
      <c r="B1513" t="s">
        <v>1421</v>
      </c>
      <c r="C1513" t="s">
        <v>1422</v>
      </c>
      <c r="D1513">
        <v>45</v>
      </c>
      <c r="E1513" t="s">
        <v>1706</v>
      </c>
      <c r="F1513" t="s">
        <v>216</v>
      </c>
      <c r="G1513" s="1" t="s">
        <v>1707</v>
      </c>
      <c r="H1513" t="s">
        <v>1708</v>
      </c>
      <c r="I1513" t="s">
        <v>1707</v>
      </c>
      <c r="J1513" t="s">
        <v>1708</v>
      </c>
      <c r="K1513">
        <v>0.04</v>
      </c>
      <c r="L1513">
        <v>0.04</v>
      </c>
      <c r="M1513" t="s">
        <v>26</v>
      </c>
      <c r="N1513" t="s">
        <v>323</v>
      </c>
      <c r="O1513" t="s">
        <v>29</v>
      </c>
      <c r="P1513" t="s">
        <v>29</v>
      </c>
      <c r="Q1513" t="s">
        <v>29</v>
      </c>
      <c r="R1513" t="s">
        <v>29</v>
      </c>
      <c r="S1513" t="s">
        <v>29</v>
      </c>
      <c r="T1513" t="s">
        <v>29</v>
      </c>
      <c r="U1513" t="s">
        <v>29</v>
      </c>
      <c r="V1513" t="s">
        <v>29</v>
      </c>
      <c r="W1513" t="s">
        <v>1686</v>
      </c>
    </row>
    <row r="1514" spans="1:23">
      <c r="A1514">
        <v>1513</v>
      </c>
      <c r="B1514" t="s">
        <v>1421</v>
      </c>
      <c r="C1514" t="s">
        <v>1422</v>
      </c>
      <c r="D1514">
        <v>45</v>
      </c>
      <c r="E1514" t="s">
        <v>1709</v>
      </c>
      <c r="F1514" t="s">
        <v>216</v>
      </c>
      <c r="G1514" s="1" t="s">
        <v>29</v>
      </c>
      <c r="H1514" t="s">
        <v>29</v>
      </c>
      <c r="I1514" t="s">
        <v>29</v>
      </c>
      <c r="J1514" t="s">
        <v>29</v>
      </c>
      <c r="K1514">
        <v>0.04</v>
      </c>
      <c r="L1514">
        <v>0.04</v>
      </c>
      <c r="M1514" t="s">
        <v>26</v>
      </c>
      <c r="N1514" t="s">
        <v>323</v>
      </c>
      <c r="O1514" t="s">
        <v>29</v>
      </c>
      <c r="P1514" t="s">
        <v>29</v>
      </c>
      <c r="Q1514" t="s">
        <v>29</v>
      </c>
      <c r="R1514" t="s">
        <v>29</v>
      </c>
      <c r="S1514" t="s">
        <v>29</v>
      </c>
      <c r="T1514" t="s">
        <v>29</v>
      </c>
      <c r="U1514" t="s">
        <v>29</v>
      </c>
      <c r="V1514" t="s">
        <v>29</v>
      </c>
      <c r="W1514" t="s">
        <v>1686</v>
      </c>
    </row>
    <row r="1515" spans="1:23">
      <c r="A1515">
        <v>1514</v>
      </c>
      <c r="B1515" t="s">
        <v>1421</v>
      </c>
      <c r="C1515" t="s">
        <v>1422</v>
      </c>
      <c r="D1515">
        <v>45</v>
      </c>
      <c r="E1515" t="s">
        <v>1710</v>
      </c>
      <c r="F1515" t="s">
        <v>598</v>
      </c>
      <c r="G1515" s="1" t="s">
        <v>1711</v>
      </c>
      <c r="H1515" t="s">
        <v>29</v>
      </c>
      <c r="I1515" t="s">
        <v>1711</v>
      </c>
      <c r="J1515" t="s">
        <v>29</v>
      </c>
      <c r="K1515">
        <v>1.1399999999999999</v>
      </c>
      <c r="L1515">
        <v>1.1399999999999999</v>
      </c>
      <c r="M1515" t="s">
        <v>26</v>
      </c>
      <c r="N1515" t="s">
        <v>323</v>
      </c>
      <c r="O1515" t="s">
        <v>29</v>
      </c>
      <c r="P1515" t="s">
        <v>29</v>
      </c>
      <c r="Q1515" t="s">
        <v>29</v>
      </c>
      <c r="R1515" t="s">
        <v>29</v>
      </c>
      <c r="S1515" t="s">
        <v>29</v>
      </c>
      <c r="T1515" t="s">
        <v>29</v>
      </c>
      <c r="U1515" t="s">
        <v>29</v>
      </c>
      <c r="V1515" t="s">
        <v>29</v>
      </c>
      <c r="W1515" t="s">
        <v>1686</v>
      </c>
    </row>
    <row r="1516" spans="1:23">
      <c r="A1516">
        <v>1515</v>
      </c>
      <c r="B1516" t="s">
        <v>1421</v>
      </c>
      <c r="C1516" t="s">
        <v>1422</v>
      </c>
      <c r="D1516">
        <v>45</v>
      </c>
      <c r="E1516" t="s">
        <v>1712</v>
      </c>
      <c r="F1516" t="s">
        <v>297</v>
      </c>
      <c r="G1516" s="1" t="s">
        <v>1713</v>
      </c>
      <c r="H1516" t="s">
        <v>1714</v>
      </c>
      <c r="I1516" t="s">
        <v>1713</v>
      </c>
      <c r="J1516" t="s">
        <v>1714</v>
      </c>
      <c r="K1516">
        <v>1.23</v>
      </c>
      <c r="L1516">
        <v>1.23</v>
      </c>
      <c r="M1516" t="s">
        <v>26</v>
      </c>
      <c r="N1516" t="s">
        <v>323</v>
      </c>
      <c r="O1516" t="s">
        <v>29</v>
      </c>
      <c r="P1516" t="s">
        <v>29</v>
      </c>
      <c r="Q1516" t="s">
        <v>29</v>
      </c>
      <c r="R1516" t="s">
        <v>29</v>
      </c>
      <c r="S1516" t="s">
        <v>29</v>
      </c>
      <c r="T1516" t="s">
        <v>29</v>
      </c>
      <c r="U1516" t="s">
        <v>29</v>
      </c>
      <c r="V1516" t="s">
        <v>29</v>
      </c>
      <c r="W1516" t="s">
        <v>1686</v>
      </c>
    </row>
    <row r="1517" spans="1:23">
      <c r="A1517">
        <v>1516</v>
      </c>
      <c r="B1517" t="s">
        <v>1421</v>
      </c>
      <c r="C1517" t="s">
        <v>1422</v>
      </c>
      <c r="D1517">
        <v>45</v>
      </c>
      <c r="E1517" t="s">
        <v>1715</v>
      </c>
      <c r="F1517" t="s">
        <v>297</v>
      </c>
      <c r="G1517" s="1" t="s">
        <v>1716</v>
      </c>
      <c r="H1517" t="s">
        <v>29</v>
      </c>
      <c r="I1517" t="s">
        <v>1716</v>
      </c>
      <c r="J1517" t="s">
        <v>29</v>
      </c>
      <c r="K1517">
        <v>0.13</v>
      </c>
      <c r="L1517">
        <v>0.13</v>
      </c>
      <c r="M1517" t="s">
        <v>26</v>
      </c>
      <c r="N1517" t="s">
        <v>323</v>
      </c>
      <c r="O1517" t="s">
        <v>29</v>
      </c>
      <c r="P1517" t="s">
        <v>29</v>
      </c>
      <c r="Q1517" t="s">
        <v>29</v>
      </c>
      <c r="R1517" t="s">
        <v>29</v>
      </c>
      <c r="S1517" t="s">
        <v>29</v>
      </c>
      <c r="T1517" t="s">
        <v>29</v>
      </c>
      <c r="U1517" t="s">
        <v>29</v>
      </c>
      <c r="V1517" t="s">
        <v>29</v>
      </c>
      <c r="W1517" t="s">
        <v>1686</v>
      </c>
    </row>
    <row r="1518" spans="1:23">
      <c r="A1518">
        <v>1517</v>
      </c>
      <c r="B1518" t="s">
        <v>1421</v>
      </c>
      <c r="C1518" t="s">
        <v>1422</v>
      </c>
      <c r="D1518">
        <v>45</v>
      </c>
      <c r="E1518" t="s">
        <v>363</v>
      </c>
      <c r="F1518" t="s">
        <v>364</v>
      </c>
      <c r="G1518" s="1" t="s">
        <v>365</v>
      </c>
      <c r="H1518" t="s">
        <v>366</v>
      </c>
      <c r="I1518" t="s">
        <v>365</v>
      </c>
      <c r="J1518" t="s">
        <v>366</v>
      </c>
      <c r="K1518">
        <v>0.04</v>
      </c>
      <c r="L1518">
        <v>0.04</v>
      </c>
      <c r="M1518" t="s">
        <v>26</v>
      </c>
      <c r="N1518" t="s">
        <v>323</v>
      </c>
      <c r="O1518" t="s">
        <v>29</v>
      </c>
      <c r="P1518" t="s">
        <v>29</v>
      </c>
      <c r="Q1518" t="s">
        <v>29</v>
      </c>
      <c r="R1518" t="s">
        <v>29</v>
      </c>
      <c r="S1518" t="s">
        <v>29</v>
      </c>
      <c r="T1518" t="s">
        <v>29</v>
      </c>
      <c r="U1518" t="s">
        <v>29</v>
      </c>
      <c r="V1518" t="s">
        <v>29</v>
      </c>
      <c r="W1518" t="s">
        <v>1686</v>
      </c>
    </row>
    <row r="1519" spans="1:23">
      <c r="A1519">
        <v>1518</v>
      </c>
      <c r="B1519" t="s">
        <v>1421</v>
      </c>
      <c r="C1519" t="s">
        <v>1422</v>
      </c>
      <c r="D1519">
        <v>45</v>
      </c>
      <c r="E1519" t="s">
        <v>1717</v>
      </c>
      <c r="F1519" t="s">
        <v>1718</v>
      </c>
      <c r="G1519" s="1" t="s">
        <v>1719</v>
      </c>
      <c r="H1519" t="s">
        <v>1720</v>
      </c>
      <c r="I1519" t="s">
        <v>1719</v>
      </c>
      <c r="J1519" t="s">
        <v>1720</v>
      </c>
      <c r="K1519">
        <v>0.27</v>
      </c>
      <c r="L1519">
        <v>0.27</v>
      </c>
      <c r="M1519" t="s">
        <v>26</v>
      </c>
      <c r="N1519" t="s">
        <v>323</v>
      </c>
      <c r="O1519" t="s">
        <v>29</v>
      </c>
      <c r="P1519" t="s">
        <v>29</v>
      </c>
      <c r="Q1519" t="s">
        <v>29</v>
      </c>
      <c r="R1519" t="s">
        <v>29</v>
      </c>
      <c r="S1519" t="s">
        <v>29</v>
      </c>
      <c r="T1519" t="s">
        <v>29</v>
      </c>
      <c r="U1519" t="s">
        <v>29</v>
      </c>
      <c r="V1519" t="s">
        <v>29</v>
      </c>
      <c r="W1519" t="s">
        <v>1686</v>
      </c>
    </row>
    <row r="1520" spans="1:23">
      <c r="A1520">
        <v>1519</v>
      </c>
      <c r="B1520" t="s">
        <v>1421</v>
      </c>
      <c r="C1520" t="s">
        <v>1422</v>
      </c>
      <c r="D1520">
        <v>45</v>
      </c>
      <c r="E1520" t="s">
        <v>1721</v>
      </c>
      <c r="F1520" t="s">
        <v>293</v>
      </c>
      <c r="G1520" s="1" t="s">
        <v>1722</v>
      </c>
      <c r="H1520" t="s">
        <v>1723</v>
      </c>
      <c r="I1520" t="s">
        <v>1722</v>
      </c>
      <c r="J1520" t="s">
        <v>1723</v>
      </c>
      <c r="K1520">
        <v>0.41</v>
      </c>
      <c r="L1520">
        <v>0.41</v>
      </c>
      <c r="M1520" t="s">
        <v>26</v>
      </c>
      <c r="N1520" t="s">
        <v>323</v>
      </c>
      <c r="O1520" t="s">
        <v>29</v>
      </c>
      <c r="P1520" t="s">
        <v>29</v>
      </c>
      <c r="Q1520" t="s">
        <v>29</v>
      </c>
      <c r="R1520" t="s">
        <v>29</v>
      </c>
      <c r="S1520" t="s">
        <v>29</v>
      </c>
      <c r="T1520" t="s">
        <v>29</v>
      </c>
      <c r="U1520" t="s">
        <v>29</v>
      </c>
      <c r="V1520" t="s">
        <v>29</v>
      </c>
      <c r="W1520" t="s">
        <v>1686</v>
      </c>
    </row>
    <row r="1521" spans="1:23">
      <c r="A1521">
        <v>1520</v>
      </c>
      <c r="B1521" t="s">
        <v>1421</v>
      </c>
      <c r="C1521" t="s">
        <v>1422</v>
      </c>
      <c r="D1521">
        <v>45</v>
      </c>
      <c r="E1521" t="s">
        <v>1724</v>
      </c>
      <c r="F1521" t="s">
        <v>598</v>
      </c>
      <c r="G1521" s="1" t="s">
        <v>914</v>
      </c>
      <c r="H1521" t="s">
        <v>1725</v>
      </c>
      <c r="I1521" t="s">
        <v>914</v>
      </c>
      <c r="J1521" t="s">
        <v>1725</v>
      </c>
      <c r="K1521">
        <v>0.18</v>
      </c>
      <c r="L1521">
        <v>0.18</v>
      </c>
      <c r="M1521" t="s">
        <v>26</v>
      </c>
      <c r="N1521" t="s">
        <v>323</v>
      </c>
      <c r="O1521" t="s">
        <v>29</v>
      </c>
      <c r="P1521" t="s">
        <v>29</v>
      </c>
      <c r="Q1521" t="s">
        <v>29</v>
      </c>
      <c r="R1521" t="s">
        <v>29</v>
      </c>
      <c r="S1521" t="s">
        <v>29</v>
      </c>
      <c r="T1521" t="s">
        <v>29</v>
      </c>
      <c r="U1521" t="s">
        <v>29</v>
      </c>
      <c r="V1521" t="s">
        <v>29</v>
      </c>
      <c r="W1521" t="s">
        <v>1686</v>
      </c>
    </row>
    <row r="1522" spans="1:23">
      <c r="A1522">
        <v>1521</v>
      </c>
      <c r="B1522" t="s">
        <v>1421</v>
      </c>
      <c r="C1522" t="s">
        <v>1422</v>
      </c>
      <c r="D1522">
        <v>45</v>
      </c>
      <c r="E1522" t="s">
        <v>1726</v>
      </c>
      <c r="F1522" t="s">
        <v>558</v>
      </c>
      <c r="G1522" s="1" t="s">
        <v>1089</v>
      </c>
      <c r="H1522" t="s">
        <v>1727</v>
      </c>
      <c r="I1522" t="s">
        <v>1089</v>
      </c>
      <c r="J1522" t="s">
        <v>1727</v>
      </c>
      <c r="K1522">
        <v>6.12</v>
      </c>
      <c r="L1522">
        <v>6.12</v>
      </c>
      <c r="M1522" t="s">
        <v>26</v>
      </c>
      <c r="N1522" t="s">
        <v>323</v>
      </c>
      <c r="O1522" t="s">
        <v>29</v>
      </c>
      <c r="P1522" t="s">
        <v>29</v>
      </c>
      <c r="Q1522" t="s">
        <v>29</v>
      </c>
      <c r="R1522" t="s">
        <v>29</v>
      </c>
      <c r="S1522" t="s">
        <v>29</v>
      </c>
      <c r="T1522" t="s">
        <v>29</v>
      </c>
      <c r="U1522" t="s">
        <v>29</v>
      </c>
      <c r="V1522" t="s">
        <v>29</v>
      </c>
      <c r="W1522" t="s">
        <v>1686</v>
      </c>
    </row>
    <row r="1523" spans="1:23">
      <c r="A1523">
        <v>1522</v>
      </c>
      <c r="B1523" t="s">
        <v>1421</v>
      </c>
      <c r="C1523" t="s">
        <v>1422</v>
      </c>
      <c r="D1523">
        <v>45</v>
      </c>
      <c r="E1523" t="s">
        <v>1728</v>
      </c>
      <c r="F1523" t="s">
        <v>558</v>
      </c>
      <c r="G1523" s="1" t="s">
        <v>1089</v>
      </c>
      <c r="H1523" t="s">
        <v>1249</v>
      </c>
      <c r="I1523" t="s">
        <v>1089</v>
      </c>
      <c r="J1523" t="s">
        <v>1249</v>
      </c>
      <c r="K1523">
        <v>3.65</v>
      </c>
      <c r="L1523">
        <v>3.65</v>
      </c>
      <c r="M1523" t="s">
        <v>26</v>
      </c>
      <c r="N1523" t="s">
        <v>323</v>
      </c>
      <c r="O1523" t="s">
        <v>29</v>
      </c>
      <c r="P1523" t="s">
        <v>29</v>
      </c>
      <c r="Q1523" t="s">
        <v>29</v>
      </c>
      <c r="R1523" t="s">
        <v>29</v>
      </c>
      <c r="S1523" t="s">
        <v>29</v>
      </c>
      <c r="T1523" t="s">
        <v>29</v>
      </c>
      <c r="U1523" t="s">
        <v>29</v>
      </c>
      <c r="V1523" t="s">
        <v>29</v>
      </c>
      <c r="W1523" t="s">
        <v>1686</v>
      </c>
    </row>
    <row r="1524" spans="1:23">
      <c r="A1524">
        <v>1523</v>
      </c>
      <c r="B1524" t="s">
        <v>1421</v>
      </c>
      <c r="C1524" t="s">
        <v>1422</v>
      </c>
      <c r="D1524">
        <v>45</v>
      </c>
      <c r="E1524" t="s">
        <v>1729</v>
      </c>
      <c r="F1524" t="s">
        <v>1364</v>
      </c>
      <c r="G1524" s="1" t="s">
        <v>1730</v>
      </c>
      <c r="H1524" t="s">
        <v>1731</v>
      </c>
      <c r="I1524" t="s">
        <v>1730</v>
      </c>
      <c r="J1524" t="s">
        <v>1731</v>
      </c>
      <c r="K1524">
        <v>0.18</v>
      </c>
      <c r="L1524">
        <v>0.18</v>
      </c>
      <c r="M1524" t="s">
        <v>26</v>
      </c>
      <c r="N1524" t="s">
        <v>328</v>
      </c>
      <c r="O1524" t="s">
        <v>29</v>
      </c>
      <c r="P1524" t="s">
        <v>29</v>
      </c>
      <c r="Q1524" t="s">
        <v>29</v>
      </c>
      <c r="R1524" t="s">
        <v>29</v>
      </c>
      <c r="S1524" t="s">
        <v>29</v>
      </c>
      <c r="T1524" t="s">
        <v>29</v>
      </c>
      <c r="U1524" t="s">
        <v>29</v>
      </c>
      <c r="V1524" t="s">
        <v>29</v>
      </c>
      <c r="W1524" t="s">
        <v>1686</v>
      </c>
    </row>
    <row r="1525" spans="1:23">
      <c r="A1525">
        <v>1524</v>
      </c>
      <c r="B1525" t="s">
        <v>1421</v>
      </c>
      <c r="C1525" t="s">
        <v>1422</v>
      </c>
      <c r="D1525">
        <v>45</v>
      </c>
      <c r="E1525" t="s">
        <v>1732</v>
      </c>
      <c r="F1525" t="s">
        <v>1364</v>
      </c>
      <c r="G1525" s="1" t="s">
        <v>1733</v>
      </c>
      <c r="H1525" t="s">
        <v>1734</v>
      </c>
      <c r="I1525" t="s">
        <v>1733</v>
      </c>
      <c r="J1525" t="s">
        <v>1734</v>
      </c>
      <c r="K1525">
        <v>0.09</v>
      </c>
      <c r="L1525">
        <v>0.09</v>
      </c>
      <c r="M1525" t="s">
        <v>26</v>
      </c>
      <c r="N1525" t="s">
        <v>328</v>
      </c>
      <c r="O1525" t="s">
        <v>29</v>
      </c>
      <c r="P1525" t="s">
        <v>29</v>
      </c>
      <c r="Q1525" t="s">
        <v>29</v>
      </c>
      <c r="R1525" t="s">
        <v>29</v>
      </c>
      <c r="S1525" t="s">
        <v>29</v>
      </c>
      <c r="T1525" t="s">
        <v>29</v>
      </c>
      <c r="U1525" t="s">
        <v>29</v>
      </c>
      <c r="V1525" t="s">
        <v>29</v>
      </c>
      <c r="W1525" t="s">
        <v>1686</v>
      </c>
    </row>
    <row r="1526" spans="1:23">
      <c r="A1526">
        <v>1525</v>
      </c>
      <c r="B1526" t="s">
        <v>1421</v>
      </c>
      <c r="C1526" t="s">
        <v>1422</v>
      </c>
      <c r="D1526">
        <v>45</v>
      </c>
      <c r="E1526" t="s">
        <v>1735</v>
      </c>
      <c r="F1526" t="s">
        <v>154</v>
      </c>
      <c r="G1526" s="1" t="s">
        <v>1736</v>
      </c>
      <c r="H1526" t="s">
        <v>1737</v>
      </c>
      <c r="I1526" t="s">
        <v>1736</v>
      </c>
      <c r="J1526" t="s">
        <v>1737</v>
      </c>
      <c r="K1526">
        <v>0.09</v>
      </c>
      <c r="L1526">
        <v>0.09</v>
      </c>
      <c r="M1526" t="s">
        <v>26</v>
      </c>
      <c r="N1526" t="s">
        <v>219</v>
      </c>
      <c r="O1526" t="s">
        <v>29</v>
      </c>
      <c r="P1526" t="s">
        <v>29</v>
      </c>
      <c r="Q1526" t="s">
        <v>29</v>
      </c>
      <c r="R1526" t="s">
        <v>29</v>
      </c>
      <c r="S1526" t="s">
        <v>29</v>
      </c>
      <c r="T1526" t="s">
        <v>29</v>
      </c>
      <c r="U1526" t="s">
        <v>29</v>
      </c>
      <c r="V1526" t="s">
        <v>29</v>
      </c>
      <c r="W1526" t="s">
        <v>1686</v>
      </c>
    </row>
    <row r="1527" spans="1:23">
      <c r="A1527">
        <v>1526</v>
      </c>
      <c r="B1527" t="s">
        <v>1421</v>
      </c>
      <c r="C1527" t="s">
        <v>1422</v>
      </c>
      <c r="D1527">
        <v>45</v>
      </c>
      <c r="E1527" t="s">
        <v>1738</v>
      </c>
      <c r="F1527" t="s">
        <v>154</v>
      </c>
      <c r="G1527" s="1" t="s">
        <v>811</v>
      </c>
      <c r="H1527" t="s">
        <v>1739</v>
      </c>
      <c r="I1527" t="s">
        <v>811</v>
      </c>
      <c r="J1527" t="s">
        <v>1739</v>
      </c>
      <c r="K1527">
        <v>0.04</v>
      </c>
      <c r="L1527">
        <v>0.04</v>
      </c>
      <c r="M1527" t="s">
        <v>26</v>
      </c>
      <c r="N1527" t="s">
        <v>323</v>
      </c>
      <c r="O1527" t="s">
        <v>29</v>
      </c>
      <c r="P1527" t="s">
        <v>29</v>
      </c>
      <c r="Q1527" t="s">
        <v>29</v>
      </c>
      <c r="R1527" t="s">
        <v>29</v>
      </c>
      <c r="S1527" t="s">
        <v>29</v>
      </c>
      <c r="T1527" t="s">
        <v>29</v>
      </c>
      <c r="U1527" t="s">
        <v>29</v>
      </c>
      <c r="V1527" t="s">
        <v>29</v>
      </c>
      <c r="W1527" t="s">
        <v>1686</v>
      </c>
    </row>
    <row r="1528" spans="1:23">
      <c r="A1528">
        <v>1527</v>
      </c>
      <c r="B1528" t="s">
        <v>1421</v>
      </c>
      <c r="C1528" t="s">
        <v>1422</v>
      </c>
      <c r="D1528">
        <v>45</v>
      </c>
      <c r="E1528" t="s">
        <v>227</v>
      </c>
      <c r="F1528" t="s">
        <v>154</v>
      </c>
      <c r="G1528" s="1" t="s">
        <v>228</v>
      </c>
      <c r="H1528" t="s">
        <v>229</v>
      </c>
      <c r="I1528" t="s">
        <v>228</v>
      </c>
      <c r="J1528" t="s">
        <v>229</v>
      </c>
      <c r="K1528">
        <v>0.28000000000000003</v>
      </c>
      <c r="L1528">
        <v>0.28000000000000003</v>
      </c>
      <c r="M1528" t="s">
        <v>26</v>
      </c>
      <c r="N1528" t="s">
        <v>219</v>
      </c>
      <c r="O1528" t="s">
        <v>63</v>
      </c>
      <c r="P1528" t="s">
        <v>29</v>
      </c>
      <c r="Q1528" t="s">
        <v>29</v>
      </c>
      <c r="R1528" t="s">
        <v>29</v>
      </c>
      <c r="S1528" t="s">
        <v>29</v>
      </c>
      <c r="T1528" t="s">
        <v>29</v>
      </c>
      <c r="U1528" t="s">
        <v>29</v>
      </c>
      <c r="V1528" t="s">
        <v>29</v>
      </c>
      <c r="W1528" t="s">
        <v>1686</v>
      </c>
    </row>
    <row r="1529" spans="1:23">
      <c r="A1529">
        <v>1528</v>
      </c>
      <c r="B1529" t="s">
        <v>1421</v>
      </c>
      <c r="C1529" t="s">
        <v>1422</v>
      </c>
      <c r="D1529">
        <v>45</v>
      </c>
      <c r="E1529" t="s">
        <v>919</v>
      </c>
      <c r="F1529" t="s">
        <v>154</v>
      </c>
      <c r="G1529" s="1" t="s">
        <v>368</v>
      </c>
      <c r="H1529" t="s">
        <v>144</v>
      </c>
      <c r="I1529" t="s">
        <v>368</v>
      </c>
      <c r="J1529" t="s">
        <v>144</v>
      </c>
      <c r="K1529">
        <v>0.22</v>
      </c>
      <c r="L1529">
        <v>0.22</v>
      </c>
      <c r="M1529" t="s">
        <v>26</v>
      </c>
      <c r="N1529" t="s">
        <v>323</v>
      </c>
      <c r="O1529" t="s">
        <v>29</v>
      </c>
      <c r="P1529" t="s">
        <v>29</v>
      </c>
      <c r="Q1529" t="s">
        <v>29</v>
      </c>
      <c r="R1529" t="s">
        <v>29</v>
      </c>
      <c r="S1529" t="s">
        <v>29</v>
      </c>
      <c r="T1529" t="s">
        <v>29</v>
      </c>
      <c r="U1529" t="s">
        <v>29</v>
      </c>
      <c r="V1529" t="s">
        <v>29</v>
      </c>
      <c r="W1529" t="s">
        <v>1686</v>
      </c>
    </row>
    <row r="1530" spans="1:23">
      <c r="A1530">
        <v>1529</v>
      </c>
      <c r="B1530" t="s">
        <v>1421</v>
      </c>
      <c r="C1530" t="s">
        <v>1422</v>
      </c>
      <c r="D1530">
        <v>45</v>
      </c>
      <c r="E1530" t="s">
        <v>1740</v>
      </c>
      <c r="F1530" t="s">
        <v>154</v>
      </c>
      <c r="G1530" s="1" t="s">
        <v>368</v>
      </c>
      <c r="H1530" t="s">
        <v>1741</v>
      </c>
      <c r="I1530" t="s">
        <v>368</v>
      </c>
      <c r="J1530" t="s">
        <v>1741</v>
      </c>
      <c r="K1530">
        <v>0.09</v>
      </c>
      <c r="L1530">
        <v>0.09</v>
      </c>
      <c r="M1530" t="s">
        <v>26</v>
      </c>
      <c r="N1530" t="s">
        <v>323</v>
      </c>
      <c r="O1530" t="s">
        <v>29</v>
      </c>
      <c r="P1530" t="s">
        <v>29</v>
      </c>
      <c r="Q1530" t="s">
        <v>29</v>
      </c>
      <c r="R1530" t="s">
        <v>29</v>
      </c>
      <c r="S1530" t="s">
        <v>29</v>
      </c>
      <c r="T1530" t="s">
        <v>29</v>
      </c>
      <c r="U1530" t="s">
        <v>29</v>
      </c>
      <c r="V1530" t="s">
        <v>29</v>
      </c>
      <c r="W1530" t="s">
        <v>1686</v>
      </c>
    </row>
    <row r="1531" spans="1:23">
      <c r="A1531">
        <v>1530</v>
      </c>
      <c r="B1531" t="s">
        <v>1421</v>
      </c>
      <c r="C1531" t="s">
        <v>1422</v>
      </c>
      <c r="D1531">
        <v>45</v>
      </c>
      <c r="E1531" t="s">
        <v>1742</v>
      </c>
      <c r="F1531" t="s">
        <v>154</v>
      </c>
      <c r="G1531" s="1" t="s">
        <v>1743</v>
      </c>
      <c r="H1531" t="s">
        <v>1744</v>
      </c>
      <c r="I1531" t="s">
        <v>1743</v>
      </c>
      <c r="J1531" t="s">
        <v>1744</v>
      </c>
      <c r="K1531">
        <v>0.9</v>
      </c>
      <c r="L1531">
        <v>0.9</v>
      </c>
      <c r="M1531" t="s">
        <v>26</v>
      </c>
      <c r="N1531" t="s">
        <v>323</v>
      </c>
      <c r="O1531" t="s">
        <v>29</v>
      </c>
      <c r="P1531" t="s">
        <v>29</v>
      </c>
      <c r="Q1531" t="s">
        <v>29</v>
      </c>
      <c r="R1531" t="s">
        <v>29</v>
      </c>
      <c r="S1531" t="s">
        <v>29</v>
      </c>
      <c r="T1531" t="s">
        <v>29</v>
      </c>
      <c r="U1531" t="s">
        <v>29</v>
      </c>
      <c r="V1531" t="s">
        <v>29</v>
      </c>
      <c r="W1531" t="s">
        <v>1686</v>
      </c>
    </row>
    <row r="1532" spans="1:23">
      <c r="A1532">
        <v>1531</v>
      </c>
      <c r="B1532" t="s">
        <v>1421</v>
      </c>
      <c r="C1532" t="s">
        <v>1422</v>
      </c>
      <c r="D1532">
        <v>45</v>
      </c>
      <c r="E1532" t="s">
        <v>1745</v>
      </c>
      <c r="F1532" t="s">
        <v>508</v>
      </c>
      <c r="G1532" s="1" t="s">
        <v>509</v>
      </c>
      <c r="H1532" t="s">
        <v>933</v>
      </c>
      <c r="I1532" t="s">
        <v>509</v>
      </c>
      <c r="J1532" t="s">
        <v>933</v>
      </c>
      <c r="K1532">
        <v>0.04</v>
      </c>
      <c r="L1532">
        <v>0.04</v>
      </c>
      <c r="M1532" t="s">
        <v>26</v>
      </c>
      <c r="N1532" t="s">
        <v>323</v>
      </c>
      <c r="O1532" t="s">
        <v>29</v>
      </c>
      <c r="P1532" t="s">
        <v>29</v>
      </c>
      <c r="Q1532" t="s">
        <v>29</v>
      </c>
      <c r="R1532" t="s">
        <v>29</v>
      </c>
      <c r="S1532" t="s">
        <v>29</v>
      </c>
      <c r="T1532" t="s">
        <v>29</v>
      </c>
      <c r="U1532" t="s">
        <v>29</v>
      </c>
      <c r="V1532" t="s">
        <v>29</v>
      </c>
      <c r="W1532" t="s">
        <v>1686</v>
      </c>
    </row>
    <row r="1533" spans="1:23">
      <c r="A1533">
        <v>1532</v>
      </c>
      <c r="B1533" t="s">
        <v>1421</v>
      </c>
      <c r="C1533" t="s">
        <v>1422</v>
      </c>
      <c r="D1533">
        <v>45</v>
      </c>
      <c r="E1533" t="s">
        <v>1746</v>
      </c>
      <c r="F1533" t="s">
        <v>1460</v>
      </c>
      <c r="G1533" s="1" t="s">
        <v>1461</v>
      </c>
      <c r="H1533" t="s">
        <v>1747</v>
      </c>
      <c r="I1533" t="s">
        <v>1461</v>
      </c>
      <c r="J1533" t="s">
        <v>1747</v>
      </c>
      <c r="K1533">
        <v>3.01</v>
      </c>
      <c r="L1533">
        <v>3.01</v>
      </c>
      <c r="M1533" t="s">
        <v>26</v>
      </c>
      <c r="N1533" t="s">
        <v>323</v>
      </c>
      <c r="O1533" t="s">
        <v>29</v>
      </c>
      <c r="P1533" t="s">
        <v>29</v>
      </c>
      <c r="Q1533" t="s">
        <v>29</v>
      </c>
      <c r="R1533" t="s">
        <v>29</v>
      </c>
      <c r="S1533" t="s">
        <v>29</v>
      </c>
      <c r="T1533" t="s">
        <v>29</v>
      </c>
      <c r="U1533" t="s">
        <v>29</v>
      </c>
      <c r="V1533" t="s">
        <v>29</v>
      </c>
      <c r="W1533" t="s">
        <v>1686</v>
      </c>
    </row>
    <row r="1534" spans="1:23">
      <c r="A1534">
        <v>1533</v>
      </c>
      <c r="B1534" t="s">
        <v>1421</v>
      </c>
      <c r="C1534" t="s">
        <v>1422</v>
      </c>
      <c r="D1534">
        <v>45</v>
      </c>
      <c r="E1534" t="s">
        <v>329</v>
      </c>
      <c r="F1534" t="s">
        <v>185</v>
      </c>
      <c r="G1534" s="1" t="s">
        <v>330</v>
      </c>
      <c r="H1534" t="s">
        <v>331</v>
      </c>
      <c r="I1534" t="s">
        <v>330</v>
      </c>
      <c r="J1534" t="s">
        <v>331</v>
      </c>
      <c r="K1534">
        <v>0.31</v>
      </c>
      <c r="L1534">
        <v>0.31</v>
      </c>
      <c r="M1534" t="s">
        <v>26</v>
      </c>
      <c r="N1534" t="s">
        <v>323</v>
      </c>
      <c r="O1534" t="s">
        <v>29</v>
      </c>
      <c r="P1534" t="s">
        <v>29</v>
      </c>
      <c r="Q1534" t="s">
        <v>29</v>
      </c>
      <c r="R1534" t="s">
        <v>29</v>
      </c>
      <c r="S1534" t="s">
        <v>29</v>
      </c>
      <c r="T1534" t="s">
        <v>29</v>
      </c>
      <c r="U1534" t="s">
        <v>29</v>
      </c>
      <c r="V1534" t="s">
        <v>29</v>
      </c>
      <c r="W1534" t="s">
        <v>1686</v>
      </c>
    </row>
    <row r="1535" spans="1:23">
      <c r="A1535">
        <v>1534</v>
      </c>
      <c r="B1535" t="s">
        <v>1421</v>
      </c>
      <c r="C1535" t="s">
        <v>1422</v>
      </c>
      <c r="D1535">
        <v>45</v>
      </c>
      <c r="E1535" t="s">
        <v>1748</v>
      </c>
      <c r="F1535" t="s">
        <v>185</v>
      </c>
      <c r="G1535" s="1" t="s">
        <v>213</v>
      </c>
      <c r="H1535" t="s">
        <v>214</v>
      </c>
      <c r="I1535" t="s">
        <v>213</v>
      </c>
      <c r="J1535" t="s">
        <v>214</v>
      </c>
      <c r="K1535">
        <v>0.18</v>
      </c>
      <c r="L1535">
        <v>0.18</v>
      </c>
      <c r="M1535" t="s">
        <v>26</v>
      </c>
      <c r="N1535" t="s">
        <v>323</v>
      </c>
      <c r="O1535" t="s">
        <v>29</v>
      </c>
      <c r="P1535" t="s">
        <v>29</v>
      </c>
      <c r="Q1535" t="s">
        <v>29</v>
      </c>
      <c r="R1535" t="s">
        <v>29</v>
      </c>
      <c r="S1535" t="s">
        <v>29</v>
      </c>
      <c r="T1535" t="s">
        <v>29</v>
      </c>
      <c r="U1535" t="s">
        <v>29</v>
      </c>
      <c r="V1535" t="s">
        <v>29</v>
      </c>
      <c r="W1535" t="s">
        <v>1686</v>
      </c>
    </row>
    <row r="1536" spans="1:23">
      <c r="A1536">
        <v>1535</v>
      </c>
      <c r="B1536" t="s">
        <v>1421</v>
      </c>
      <c r="C1536" t="s">
        <v>1422</v>
      </c>
      <c r="D1536">
        <v>45</v>
      </c>
      <c r="E1536" t="s">
        <v>1749</v>
      </c>
      <c r="F1536" t="s">
        <v>185</v>
      </c>
      <c r="G1536" s="1" t="s">
        <v>213</v>
      </c>
      <c r="H1536" t="s">
        <v>1739</v>
      </c>
      <c r="I1536" t="s">
        <v>213</v>
      </c>
      <c r="J1536" t="s">
        <v>1739</v>
      </c>
      <c r="K1536">
        <v>0.27</v>
      </c>
      <c r="L1536">
        <v>0.27</v>
      </c>
      <c r="M1536" t="s">
        <v>26</v>
      </c>
      <c r="N1536" t="s">
        <v>323</v>
      </c>
      <c r="O1536" t="s">
        <v>219</v>
      </c>
      <c r="P1536" t="s">
        <v>29</v>
      </c>
      <c r="Q1536" t="s">
        <v>29</v>
      </c>
      <c r="R1536" t="s">
        <v>29</v>
      </c>
      <c r="S1536" t="s">
        <v>29</v>
      </c>
      <c r="T1536" t="s">
        <v>29</v>
      </c>
      <c r="U1536" t="s">
        <v>29</v>
      </c>
      <c r="V1536" t="s">
        <v>29</v>
      </c>
      <c r="W1536" t="s">
        <v>1686</v>
      </c>
    </row>
    <row r="1537" spans="1:23">
      <c r="A1537">
        <v>1536</v>
      </c>
      <c r="B1537" t="s">
        <v>1421</v>
      </c>
      <c r="C1537" t="s">
        <v>1422</v>
      </c>
      <c r="D1537">
        <v>45</v>
      </c>
      <c r="E1537" t="s">
        <v>1427</v>
      </c>
      <c r="F1537" t="s">
        <v>185</v>
      </c>
      <c r="G1537" s="1" t="s">
        <v>213</v>
      </c>
      <c r="H1537" t="s">
        <v>1428</v>
      </c>
      <c r="I1537" t="s">
        <v>213</v>
      </c>
      <c r="J1537" t="s">
        <v>1428</v>
      </c>
      <c r="K1537">
        <v>2.6</v>
      </c>
      <c r="L1537">
        <v>2.6</v>
      </c>
      <c r="M1537" t="s">
        <v>26</v>
      </c>
      <c r="N1537" t="s">
        <v>323</v>
      </c>
      <c r="O1537" t="s">
        <v>29</v>
      </c>
      <c r="P1537" t="s">
        <v>29</v>
      </c>
      <c r="Q1537" t="s">
        <v>29</v>
      </c>
      <c r="R1537" t="s">
        <v>29</v>
      </c>
      <c r="S1537" t="s">
        <v>29</v>
      </c>
      <c r="T1537" t="s">
        <v>29</v>
      </c>
      <c r="U1537" t="s">
        <v>29</v>
      </c>
      <c r="V1537" t="s">
        <v>29</v>
      </c>
      <c r="W1537" t="s">
        <v>1686</v>
      </c>
    </row>
    <row r="1538" spans="1:23">
      <c r="A1538">
        <v>1537</v>
      </c>
      <c r="B1538" t="s">
        <v>1421</v>
      </c>
      <c r="C1538" t="s">
        <v>1422</v>
      </c>
      <c r="D1538">
        <v>45</v>
      </c>
      <c r="E1538" t="s">
        <v>1433</v>
      </c>
      <c r="F1538" t="s">
        <v>185</v>
      </c>
      <c r="G1538" s="1" t="s">
        <v>1434</v>
      </c>
      <c r="H1538" t="s">
        <v>299</v>
      </c>
      <c r="I1538" t="s">
        <v>1434</v>
      </c>
      <c r="J1538" t="s">
        <v>299</v>
      </c>
      <c r="K1538">
        <v>0.9</v>
      </c>
      <c r="L1538">
        <v>0.9</v>
      </c>
      <c r="M1538" t="s">
        <v>26</v>
      </c>
      <c r="N1538" t="s">
        <v>323</v>
      </c>
      <c r="O1538" t="s">
        <v>29</v>
      </c>
      <c r="P1538" t="s">
        <v>29</v>
      </c>
      <c r="Q1538" t="s">
        <v>29</v>
      </c>
      <c r="R1538" t="s">
        <v>29</v>
      </c>
      <c r="S1538" t="s">
        <v>29</v>
      </c>
      <c r="T1538" t="s">
        <v>29</v>
      </c>
      <c r="U1538" t="s">
        <v>29</v>
      </c>
      <c r="V1538" t="s">
        <v>29</v>
      </c>
      <c r="W1538" t="s">
        <v>1686</v>
      </c>
    </row>
    <row r="1539" spans="1:23">
      <c r="A1539">
        <v>1538</v>
      </c>
      <c r="B1539" t="s">
        <v>1421</v>
      </c>
      <c r="C1539" t="s">
        <v>1422</v>
      </c>
      <c r="D1539">
        <v>45</v>
      </c>
      <c r="E1539" t="s">
        <v>1750</v>
      </c>
      <c r="F1539" t="s">
        <v>185</v>
      </c>
      <c r="G1539" s="1" t="s">
        <v>186</v>
      </c>
      <c r="H1539" t="s">
        <v>1751</v>
      </c>
      <c r="I1539" t="s">
        <v>186</v>
      </c>
      <c r="J1539" t="s">
        <v>514</v>
      </c>
      <c r="K1539">
        <v>7.41</v>
      </c>
      <c r="L1539">
        <v>7.41</v>
      </c>
      <c r="M1539" t="s">
        <v>26</v>
      </c>
      <c r="N1539" t="s">
        <v>323</v>
      </c>
      <c r="O1539" t="s">
        <v>29</v>
      </c>
      <c r="P1539" t="s">
        <v>29</v>
      </c>
      <c r="Q1539" t="s">
        <v>29</v>
      </c>
      <c r="R1539" t="s">
        <v>29</v>
      </c>
      <c r="S1539" t="s">
        <v>29</v>
      </c>
      <c r="T1539" t="s">
        <v>29</v>
      </c>
      <c r="U1539" t="s">
        <v>29</v>
      </c>
      <c r="V1539" t="s">
        <v>29</v>
      </c>
      <c r="W1539" t="s">
        <v>1686</v>
      </c>
    </row>
    <row r="1540" spans="1:23">
      <c r="A1540">
        <v>1539</v>
      </c>
      <c r="B1540" t="s">
        <v>1421</v>
      </c>
      <c r="C1540" t="s">
        <v>1422</v>
      </c>
      <c r="D1540">
        <v>45</v>
      </c>
      <c r="E1540" t="s">
        <v>991</v>
      </c>
      <c r="F1540" t="s">
        <v>185</v>
      </c>
      <c r="G1540" s="1" t="s">
        <v>186</v>
      </c>
      <c r="H1540" t="s">
        <v>992</v>
      </c>
      <c r="I1540" t="s">
        <v>186</v>
      </c>
      <c r="J1540" t="s">
        <v>992</v>
      </c>
      <c r="K1540">
        <v>1.78</v>
      </c>
      <c r="L1540">
        <v>1.78</v>
      </c>
      <c r="M1540" t="s">
        <v>26</v>
      </c>
      <c r="N1540" t="s">
        <v>323</v>
      </c>
      <c r="O1540" t="s">
        <v>29</v>
      </c>
      <c r="P1540" t="s">
        <v>29</v>
      </c>
      <c r="Q1540" t="s">
        <v>29</v>
      </c>
      <c r="R1540" t="s">
        <v>29</v>
      </c>
      <c r="S1540" t="s">
        <v>29</v>
      </c>
      <c r="T1540" t="s">
        <v>29</v>
      </c>
      <c r="U1540" t="s">
        <v>29</v>
      </c>
      <c r="V1540" t="s">
        <v>29</v>
      </c>
      <c r="W1540" t="s">
        <v>1686</v>
      </c>
    </row>
    <row r="1541" spans="1:23">
      <c r="A1541">
        <v>1540</v>
      </c>
      <c r="B1541" t="s">
        <v>1421</v>
      </c>
      <c r="C1541" t="s">
        <v>1422</v>
      </c>
      <c r="D1541">
        <v>45</v>
      </c>
      <c r="E1541" t="s">
        <v>1752</v>
      </c>
      <c r="F1541" t="s">
        <v>185</v>
      </c>
      <c r="G1541" s="1" t="s">
        <v>186</v>
      </c>
      <c r="H1541" t="s">
        <v>1753</v>
      </c>
      <c r="I1541" t="s">
        <v>186</v>
      </c>
      <c r="J1541" t="s">
        <v>1753</v>
      </c>
      <c r="K1541">
        <v>0.04</v>
      </c>
      <c r="L1541">
        <v>0.04</v>
      </c>
      <c r="M1541" t="s">
        <v>26</v>
      </c>
      <c r="N1541" t="s">
        <v>323</v>
      </c>
      <c r="O1541" t="s">
        <v>29</v>
      </c>
      <c r="P1541" t="s">
        <v>29</v>
      </c>
      <c r="Q1541" t="s">
        <v>29</v>
      </c>
      <c r="R1541" t="s">
        <v>29</v>
      </c>
      <c r="S1541" t="s">
        <v>29</v>
      </c>
      <c r="T1541" t="s">
        <v>29</v>
      </c>
      <c r="U1541" t="s">
        <v>29</v>
      </c>
      <c r="V1541" t="s">
        <v>29</v>
      </c>
      <c r="W1541" t="s">
        <v>1686</v>
      </c>
    </row>
    <row r="1542" spans="1:23">
      <c r="A1542">
        <v>1541</v>
      </c>
      <c r="B1542" t="s">
        <v>1421</v>
      </c>
      <c r="C1542" t="s">
        <v>1422</v>
      </c>
      <c r="D1542">
        <v>45</v>
      </c>
      <c r="E1542" t="s">
        <v>1754</v>
      </c>
      <c r="F1542" t="s">
        <v>41</v>
      </c>
      <c r="G1542" s="1" t="s">
        <v>408</v>
      </c>
      <c r="H1542" t="s">
        <v>1755</v>
      </c>
      <c r="I1542" t="s">
        <v>408</v>
      </c>
      <c r="J1542" t="s">
        <v>1755</v>
      </c>
      <c r="K1542">
        <v>0.09</v>
      </c>
      <c r="L1542">
        <v>0.09</v>
      </c>
      <c r="M1542" t="s">
        <v>26</v>
      </c>
      <c r="N1542" t="s">
        <v>74</v>
      </c>
      <c r="O1542" t="s">
        <v>29</v>
      </c>
      <c r="P1542" t="s">
        <v>29</v>
      </c>
      <c r="Q1542" t="s">
        <v>29</v>
      </c>
      <c r="R1542" t="s">
        <v>29</v>
      </c>
      <c r="S1542" t="s">
        <v>29</v>
      </c>
      <c r="T1542" t="s">
        <v>29</v>
      </c>
      <c r="U1542" t="s">
        <v>29</v>
      </c>
      <c r="V1542" t="s">
        <v>29</v>
      </c>
      <c r="W1542" t="s">
        <v>1686</v>
      </c>
    </row>
    <row r="1543" spans="1:23">
      <c r="A1543">
        <v>1542</v>
      </c>
      <c r="B1543" t="s">
        <v>1421</v>
      </c>
      <c r="C1543" t="s">
        <v>1422</v>
      </c>
      <c r="D1543">
        <v>45</v>
      </c>
      <c r="E1543" t="s">
        <v>996</v>
      </c>
      <c r="F1543" t="s">
        <v>459</v>
      </c>
      <c r="G1543" s="1" t="s">
        <v>926</v>
      </c>
      <c r="H1543" t="s">
        <v>997</v>
      </c>
      <c r="I1543" t="s">
        <v>926</v>
      </c>
      <c r="J1543" t="s">
        <v>997</v>
      </c>
      <c r="K1543">
        <v>0.09</v>
      </c>
      <c r="L1543">
        <v>0.09</v>
      </c>
      <c r="M1543" t="s">
        <v>26</v>
      </c>
      <c r="N1543" t="s">
        <v>323</v>
      </c>
      <c r="O1543" t="s">
        <v>29</v>
      </c>
      <c r="P1543" t="s">
        <v>29</v>
      </c>
      <c r="Q1543" t="s">
        <v>29</v>
      </c>
      <c r="R1543" t="s">
        <v>29</v>
      </c>
      <c r="S1543" t="s">
        <v>29</v>
      </c>
      <c r="T1543" t="s">
        <v>29</v>
      </c>
      <c r="U1543" t="s">
        <v>29</v>
      </c>
      <c r="V1543" t="s">
        <v>29</v>
      </c>
      <c r="W1543" t="s">
        <v>1686</v>
      </c>
    </row>
    <row r="1544" spans="1:23">
      <c r="A1544">
        <v>1543</v>
      </c>
      <c r="B1544" t="s">
        <v>1421</v>
      </c>
      <c r="C1544" t="s">
        <v>1422</v>
      </c>
      <c r="D1544">
        <v>45</v>
      </c>
      <c r="E1544" t="s">
        <v>812</v>
      </c>
      <c r="F1544" t="s">
        <v>251</v>
      </c>
      <c r="G1544" s="1" t="s">
        <v>252</v>
      </c>
      <c r="H1544" t="s">
        <v>29</v>
      </c>
      <c r="I1544" t="s">
        <v>252</v>
      </c>
      <c r="J1544" t="s">
        <v>29</v>
      </c>
      <c r="K1544">
        <v>7.5</v>
      </c>
      <c r="L1544">
        <v>7.5</v>
      </c>
      <c r="M1544" t="s">
        <v>26</v>
      </c>
      <c r="N1544" t="s">
        <v>323</v>
      </c>
      <c r="O1544" t="s">
        <v>29</v>
      </c>
      <c r="P1544" t="s">
        <v>29</v>
      </c>
      <c r="Q1544" t="s">
        <v>29</v>
      </c>
      <c r="R1544" t="s">
        <v>29</v>
      </c>
      <c r="S1544" t="s">
        <v>29</v>
      </c>
      <c r="T1544" t="s">
        <v>29</v>
      </c>
      <c r="U1544" t="s">
        <v>29</v>
      </c>
      <c r="V1544" t="s">
        <v>29</v>
      </c>
      <c r="W1544" t="s">
        <v>1686</v>
      </c>
    </row>
    <row r="1545" spans="1:23">
      <c r="A1545">
        <v>1544</v>
      </c>
      <c r="B1545" t="s">
        <v>1421</v>
      </c>
      <c r="C1545" t="s">
        <v>1422</v>
      </c>
      <c r="D1545">
        <v>45</v>
      </c>
      <c r="E1545" t="s">
        <v>1756</v>
      </c>
      <c r="F1545" t="s">
        <v>251</v>
      </c>
      <c r="G1545" s="1" t="s">
        <v>1403</v>
      </c>
      <c r="H1545" t="s">
        <v>1741</v>
      </c>
      <c r="I1545" t="s">
        <v>1403</v>
      </c>
      <c r="J1545" t="s">
        <v>1741</v>
      </c>
      <c r="K1545">
        <v>0.45</v>
      </c>
      <c r="L1545">
        <v>0.45</v>
      </c>
      <c r="M1545" t="s">
        <v>26</v>
      </c>
      <c r="N1545" t="s">
        <v>323</v>
      </c>
      <c r="O1545" t="s">
        <v>29</v>
      </c>
      <c r="P1545" t="s">
        <v>29</v>
      </c>
      <c r="Q1545" t="s">
        <v>29</v>
      </c>
      <c r="R1545" t="s">
        <v>29</v>
      </c>
      <c r="S1545" t="s">
        <v>29</v>
      </c>
      <c r="T1545" t="s">
        <v>29</v>
      </c>
      <c r="U1545" t="s">
        <v>29</v>
      </c>
      <c r="V1545" t="s">
        <v>29</v>
      </c>
      <c r="W1545" t="s">
        <v>1686</v>
      </c>
    </row>
    <row r="1546" spans="1:23">
      <c r="A1546">
        <v>1545</v>
      </c>
      <c r="B1546" t="s">
        <v>1421</v>
      </c>
      <c r="C1546" t="s">
        <v>1422</v>
      </c>
      <c r="D1546">
        <v>45</v>
      </c>
      <c r="E1546" t="s">
        <v>1757</v>
      </c>
      <c r="F1546" t="s">
        <v>251</v>
      </c>
      <c r="G1546" s="1" t="s">
        <v>1758</v>
      </c>
      <c r="H1546" t="s">
        <v>1759</v>
      </c>
      <c r="I1546" t="s">
        <v>1758</v>
      </c>
      <c r="J1546" t="s">
        <v>1759</v>
      </c>
      <c r="K1546">
        <v>0.18</v>
      </c>
      <c r="L1546">
        <v>0.18</v>
      </c>
      <c r="M1546" t="s">
        <v>26</v>
      </c>
      <c r="N1546" t="s">
        <v>323</v>
      </c>
      <c r="O1546" t="s">
        <v>29</v>
      </c>
      <c r="P1546" t="s">
        <v>29</v>
      </c>
      <c r="Q1546" t="s">
        <v>29</v>
      </c>
      <c r="R1546" t="s">
        <v>29</v>
      </c>
      <c r="S1546" t="s">
        <v>29</v>
      </c>
      <c r="T1546" t="s">
        <v>29</v>
      </c>
      <c r="U1546" t="s">
        <v>29</v>
      </c>
      <c r="V1546" t="s">
        <v>29</v>
      </c>
      <c r="W1546" t="s">
        <v>1686</v>
      </c>
    </row>
    <row r="1547" spans="1:23">
      <c r="A1547">
        <v>1546</v>
      </c>
      <c r="B1547" t="s">
        <v>1421</v>
      </c>
      <c r="C1547" t="s">
        <v>1422</v>
      </c>
      <c r="D1547">
        <v>45</v>
      </c>
      <c r="E1547" t="s">
        <v>1760</v>
      </c>
      <c r="F1547" t="s">
        <v>181</v>
      </c>
      <c r="G1547" s="1" t="s">
        <v>957</v>
      </c>
      <c r="H1547" t="s">
        <v>1334</v>
      </c>
      <c r="I1547" t="s">
        <v>957</v>
      </c>
      <c r="J1547" t="s">
        <v>1334</v>
      </c>
      <c r="K1547">
        <v>0.18</v>
      </c>
      <c r="L1547">
        <v>0.18</v>
      </c>
      <c r="M1547" t="s">
        <v>26</v>
      </c>
      <c r="N1547" t="s">
        <v>328</v>
      </c>
      <c r="O1547" t="s">
        <v>29</v>
      </c>
      <c r="P1547" t="s">
        <v>29</v>
      </c>
      <c r="Q1547" t="s">
        <v>29</v>
      </c>
      <c r="R1547" t="s">
        <v>29</v>
      </c>
      <c r="S1547" t="s">
        <v>29</v>
      </c>
      <c r="T1547" t="s">
        <v>29</v>
      </c>
      <c r="U1547" t="s">
        <v>29</v>
      </c>
      <c r="V1547" t="s">
        <v>29</v>
      </c>
      <c r="W1547" t="s">
        <v>1686</v>
      </c>
    </row>
    <row r="1548" spans="1:23">
      <c r="A1548">
        <v>1547</v>
      </c>
      <c r="B1548" t="s">
        <v>1421</v>
      </c>
      <c r="C1548" t="s">
        <v>1422</v>
      </c>
      <c r="D1548">
        <v>45</v>
      </c>
      <c r="E1548" t="s">
        <v>1624</v>
      </c>
      <c r="F1548" t="s">
        <v>181</v>
      </c>
      <c r="G1548" s="1" t="s">
        <v>1625</v>
      </c>
      <c r="H1548" t="s">
        <v>1626</v>
      </c>
      <c r="I1548" t="s">
        <v>3891</v>
      </c>
      <c r="J1548" t="s">
        <v>1626</v>
      </c>
      <c r="K1548">
        <v>1.23</v>
      </c>
      <c r="L1548">
        <v>1.23</v>
      </c>
      <c r="M1548" t="s">
        <v>26</v>
      </c>
      <c r="N1548" t="s">
        <v>323</v>
      </c>
      <c r="O1548" t="s">
        <v>29</v>
      </c>
      <c r="P1548" t="s">
        <v>29</v>
      </c>
      <c r="Q1548" t="s">
        <v>29</v>
      </c>
      <c r="R1548" t="s">
        <v>29</v>
      </c>
      <c r="S1548" t="s">
        <v>29</v>
      </c>
      <c r="T1548" t="s">
        <v>29</v>
      </c>
      <c r="U1548" t="s">
        <v>29</v>
      </c>
      <c r="V1548" t="s">
        <v>29</v>
      </c>
      <c r="W1548" t="s">
        <v>1686</v>
      </c>
    </row>
    <row r="1549" spans="1:23">
      <c r="A1549">
        <v>1548</v>
      </c>
      <c r="B1549" t="s">
        <v>1421</v>
      </c>
      <c r="C1549" t="s">
        <v>1422</v>
      </c>
      <c r="D1549">
        <v>45</v>
      </c>
      <c r="E1549" t="s">
        <v>1761</v>
      </c>
      <c r="F1549" t="s">
        <v>181</v>
      </c>
      <c r="G1549" s="1" t="s">
        <v>1457</v>
      </c>
      <c r="H1549" t="s">
        <v>1762</v>
      </c>
      <c r="I1549" t="s">
        <v>1457</v>
      </c>
      <c r="J1549" t="s">
        <v>7012</v>
      </c>
      <c r="K1549">
        <v>0.09</v>
      </c>
      <c r="L1549">
        <v>0.09</v>
      </c>
      <c r="M1549" t="s">
        <v>26</v>
      </c>
      <c r="N1549" t="s">
        <v>323</v>
      </c>
      <c r="O1549" t="s">
        <v>29</v>
      </c>
      <c r="P1549" t="s">
        <v>29</v>
      </c>
      <c r="Q1549" t="s">
        <v>29</v>
      </c>
      <c r="R1549" t="s">
        <v>29</v>
      </c>
      <c r="S1549" t="s">
        <v>29</v>
      </c>
      <c r="T1549" t="s">
        <v>29</v>
      </c>
      <c r="U1549" t="s">
        <v>29</v>
      </c>
      <c r="V1549" t="s">
        <v>29</v>
      </c>
      <c r="W1549" t="s">
        <v>1686</v>
      </c>
    </row>
    <row r="1550" spans="1:23">
      <c r="A1550">
        <v>1549</v>
      </c>
      <c r="B1550" t="s">
        <v>1421</v>
      </c>
      <c r="C1550" t="s">
        <v>1422</v>
      </c>
      <c r="D1550">
        <v>45</v>
      </c>
      <c r="E1550" t="s">
        <v>1763</v>
      </c>
      <c r="F1550" t="s">
        <v>181</v>
      </c>
      <c r="G1550" s="1" t="s">
        <v>1764</v>
      </c>
      <c r="H1550" t="s">
        <v>1437</v>
      </c>
      <c r="I1550" t="s">
        <v>1764</v>
      </c>
      <c r="J1550" t="s">
        <v>1437</v>
      </c>
      <c r="K1550">
        <v>0.09</v>
      </c>
      <c r="L1550">
        <v>0.09</v>
      </c>
      <c r="M1550" t="s">
        <v>26</v>
      </c>
      <c r="N1550" t="s">
        <v>323</v>
      </c>
      <c r="O1550" t="s">
        <v>29</v>
      </c>
      <c r="P1550" t="s">
        <v>29</v>
      </c>
      <c r="Q1550" t="s">
        <v>29</v>
      </c>
      <c r="R1550" t="s">
        <v>29</v>
      </c>
      <c r="S1550" t="s">
        <v>29</v>
      </c>
      <c r="T1550" t="s">
        <v>29</v>
      </c>
      <c r="U1550" t="s">
        <v>29</v>
      </c>
      <c r="V1550" t="s">
        <v>29</v>
      </c>
      <c r="W1550" t="s">
        <v>1686</v>
      </c>
    </row>
    <row r="1551" spans="1:23">
      <c r="A1551">
        <v>1550</v>
      </c>
      <c r="B1551" t="s">
        <v>1421</v>
      </c>
      <c r="C1551" t="s">
        <v>1422</v>
      </c>
      <c r="D1551">
        <v>45</v>
      </c>
      <c r="E1551" t="s">
        <v>1765</v>
      </c>
      <c r="F1551" t="s">
        <v>1314</v>
      </c>
      <c r="G1551" s="1" t="s">
        <v>1766</v>
      </c>
      <c r="H1551" t="s">
        <v>29</v>
      </c>
      <c r="I1551" t="s">
        <v>1766</v>
      </c>
      <c r="J1551" t="s">
        <v>29</v>
      </c>
      <c r="K1551">
        <v>0.09</v>
      </c>
      <c r="L1551">
        <v>0.09</v>
      </c>
      <c r="M1551" t="s">
        <v>26</v>
      </c>
      <c r="N1551" t="s">
        <v>323</v>
      </c>
      <c r="O1551" t="s">
        <v>29</v>
      </c>
      <c r="P1551" t="s">
        <v>29</v>
      </c>
      <c r="Q1551" t="s">
        <v>29</v>
      </c>
      <c r="R1551" t="s">
        <v>29</v>
      </c>
      <c r="S1551" t="s">
        <v>29</v>
      </c>
      <c r="T1551" t="s">
        <v>29</v>
      </c>
      <c r="U1551" t="s">
        <v>29</v>
      </c>
      <c r="V1551" t="s">
        <v>29</v>
      </c>
      <c r="W1551" t="s">
        <v>1686</v>
      </c>
    </row>
    <row r="1552" spans="1:23">
      <c r="A1552">
        <v>1551</v>
      </c>
      <c r="B1552" t="s">
        <v>1421</v>
      </c>
      <c r="C1552" t="s">
        <v>1422</v>
      </c>
      <c r="D1552">
        <v>45</v>
      </c>
      <c r="E1552" t="s">
        <v>1767</v>
      </c>
      <c r="F1552" t="s">
        <v>23</v>
      </c>
      <c r="G1552" s="1" t="s">
        <v>1768</v>
      </c>
      <c r="H1552" t="s">
        <v>1769</v>
      </c>
      <c r="I1552" t="s">
        <v>1768</v>
      </c>
      <c r="J1552" t="s">
        <v>1769</v>
      </c>
      <c r="K1552">
        <v>0.32</v>
      </c>
      <c r="L1552">
        <v>0.32</v>
      </c>
      <c r="M1552" t="s">
        <v>26</v>
      </c>
      <c r="N1552" t="s">
        <v>323</v>
      </c>
      <c r="O1552" t="s">
        <v>29</v>
      </c>
      <c r="P1552" t="s">
        <v>29</v>
      </c>
      <c r="Q1552" t="s">
        <v>29</v>
      </c>
      <c r="R1552" t="s">
        <v>29</v>
      </c>
      <c r="S1552" t="s">
        <v>29</v>
      </c>
      <c r="T1552" t="s">
        <v>29</v>
      </c>
      <c r="U1552" t="s">
        <v>29</v>
      </c>
      <c r="V1552" t="s">
        <v>29</v>
      </c>
      <c r="W1552" t="s">
        <v>1686</v>
      </c>
    </row>
    <row r="1553" spans="1:23">
      <c r="A1553">
        <v>1552</v>
      </c>
      <c r="B1553" t="s">
        <v>1421</v>
      </c>
      <c r="C1553" t="s">
        <v>1422</v>
      </c>
      <c r="D1553">
        <v>45</v>
      </c>
      <c r="E1553" t="s">
        <v>1770</v>
      </c>
      <c r="F1553" t="s">
        <v>23</v>
      </c>
      <c r="G1553" s="1" t="s">
        <v>1771</v>
      </c>
      <c r="H1553" t="s">
        <v>1772</v>
      </c>
      <c r="I1553" t="s">
        <v>1771</v>
      </c>
      <c r="J1553" t="s">
        <v>8614</v>
      </c>
      <c r="K1553">
        <v>0.27</v>
      </c>
      <c r="L1553">
        <v>0.27</v>
      </c>
      <c r="M1553" t="s">
        <v>26</v>
      </c>
      <c r="N1553" t="s">
        <v>323</v>
      </c>
      <c r="O1553" t="s">
        <v>29</v>
      </c>
      <c r="P1553" t="s">
        <v>29</v>
      </c>
      <c r="Q1553" t="s">
        <v>29</v>
      </c>
      <c r="R1553" t="s">
        <v>29</v>
      </c>
      <c r="S1553" t="s">
        <v>29</v>
      </c>
      <c r="T1553" t="s">
        <v>29</v>
      </c>
      <c r="U1553" t="s">
        <v>29</v>
      </c>
      <c r="V1553" t="s">
        <v>29</v>
      </c>
      <c r="W1553" t="s">
        <v>1686</v>
      </c>
    </row>
    <row r="1554" spans="1:23">
      <c r="A1554">
        <v>1553</v>
      </c>
      <c r="B1554" t="s">
        <v>1421</v>
      </c>
      <c r="C1554" t="s">
        <v>1422</v>
      </c>
      <c r="D1554">
        <v>45</v>
      </c>
      <c r="E1554" t="s">
        <v>279</v>
      </c>
      <c r="F1554" t="s">
        <v>23</v>
      </c>
      <c r="G1554" s="1" t="s">
        <v>280</v>
      </c>
      <c r="H1554" t="s">
        <v>281</v>
      </c>
      <c r="I1554" t="s">
        <v>280</v>
      </c>
      <c r="J1554" t="s">
        <v>281</v>
      </c>
      <c r="K1554">
        <v>1.1399999999999999</v>
      </c>
      <c r="L1554">
        <v>1.1399999999999999</v>
      </c>
      <c r="M1554" t="s">
        <v>26</v>
      </c>
      <c r="N1554" t="s">
        <v>323</v>
      </c>
      <c r="O1554" t="s">
        <v>29</v>
      </c>
      <c r="P1554" t="s">
        <v>29</v>
      </c>
      <c r="Q1554" t="s">
        <v>29</v>
      </c>
      <c r="R1554" t="s">
        <v>29</v>
      </c>
      <c r="S1554" t="s">
        <v>29</v>
      </c>
      <c r="T1554" t="s">
        <v>29</v>
      </c>
      <c r="U1554" t="s">
        <v>29</v>
      </c>
      <c r="V1554" t="s">
        <v>29</v>
      </c>
      <c r="W1554" t="s">
        <v>1686</v>
      </c>
    </row>
    <row r="1555" spans="1:23">
      <c r="A1555">
        <v>1554</v>
      </c>
      <c r="B1555" t="s">
        <v>1421</v>
      </c>
      <c r="C1555" t="s">
        <v>1422</v>
      </c>
      <c r="D1555">
        <v>45</v>
      </c>
      <c r="E1555" t="s">
        <v>1773</v>
      </c>
      <c r="F1555" t="s">
        <v>23</v>
      </c>
      <c r="G1555" s="1" t="s">
        <v>316</v>
      </c>
      <c r="H1555" t="s">
        <v>922</v>
      </c>
      <c r="I1555" t="s">
        <v>316</v>
      </c>
      <c r="J1555" t="s">
        <v>922</v>
      </c>
      <c r="K1555">
        <v>1.3</v>
      </c>
      <c r="L1555">
        <v>1.3</v>
      </c>
      <c r="M1555" t="s">
        <v>26</v>
      </c>
      <c r="N1555" t="s">
        <v>323</v>
      </c>
      <c r="O1555" t="s">
        <v>29</v>
      </c>
      <c r="P1555" t="s">
        <v>29</v>
      </c>
      <c r="Q1555" t="s">
        <v>29</v>
      </c>
      <c r="R1555" t="s">
        <v>29</v>
      </c>
      <c r="S1555" t="s">
        <v>29</v>
      </c>
      <c r="T1555" t="s">
        <v>29</v>
      </c>
      <c r="U1555" t="s">
        <v>29</v>
      </c>
      <c r="V1555" t="s">
        <v>29</v>
      </c>
      <c r="W1555" t="s">
        <v>1686</v>
      </c>
    </row>
    <row r="1556" spans="1:23">
      <c r="A1556">
        <v>1555</v>
      </c>
      <c r="B1556" t="s">
        <v>1421</v>
      </c>
      <c r="C1556" t="s">
        <v>1422</v>
      </c>
      <c r="D1556">
        <v>45</v>
      </c>
      <c r="E1556" t="s">
        <v>1774</v>
      </c>
      <c r="F1556" t="s">
        <v>176</v>
      </c>
      <c r="G1556" s="1" t="s">
        <v>410</v>
      </c>
      <c r="H1556" t="s">
        <v>29</v>
      </c>
      <c r="I1556" t="s">
        <v>410</v>
      </c>
      <c r="J1556" t="s">
        <v>29</v>
      </c>
      <c r="K1556">
        <v>0.13</v>
      </c>
      <c r="L1556">
        <v>0.13</v>
      </c>
      <c r="M1556" t="s">
        <v>26</v>
      </c>
      <c r="N1556" t="s">
        <v>323</v>
      </c>
      <c r="O1556" t="s">
        <v>29</v>
      </c>
      <c r="P1556" t="s">
        <v>29</v>
      </c>
      <c r="Q1556" t="s">
        <v>29</v>
      </c>
      <c r="R1556" t="s">
        <v>29</v>
      </c>
      <c r="S1556" t="s">
        <v>29</v>
      </c>
      <c r="T1556" t="s">
        <v>29</v>
      </c>
      <c r="U1556" t="s">
        <v>29</v>
      </c>
      <c r="V1556" t="s">
        <v>29</v>
      </c>
      <c r="W1556" t="s">
        <v>1686</v>
      </c>
    </row>
    <row r="1557" spans="1:23">
      <c r="A1557">
        <v>1556</v>
      </c>
      <c r="B1557" t="s">
        <v>1421</v>
      </c>
      <c r="C1557" t="s">
        <v>1422</v>
      </c>
      <c r="D1557">
        <v>45</v>
      </c>
      <c r="E1557" t="s">
        <v>1775</v>
      </c>
      <c r="F1557" t="s">
        <v>196</v>
      </c>
      <c r="G1557" s="1" t="s">
        <v>326</v>
      </c>
      <c r="H1557" t="s">
        <v>1776</v>
      </c>
      <c r="I1557" t="s">
        <v>326</v>
      </c>
      <c r="J1557" t="s">
        <v>1776</v>
      </c>
      <c r="K1557">
        <v>0.04</v>
      </c>
      <c r="L1557">
        <v>0.04</v>
      </c>
      <c r="M1557" t="s">
        <v>26</v>
      </c>
      <c r="N1557" t="s">
        <v>323</v>
      </c>
      <c r="O1557" t="s">
        <v>29</v>
      </c>
      <c r="P1557" t="s">
        <v>29</v>
      </c>
      <c r="Q1557" t="s">
        <v>29</v>
      </c>
      <c r="R1557" t="s">
        <v>29</v>
      </c>
      <c r="S1557" t="s">
        <v>29</v>
      </c>
      <c r="T1557" t="s">
        <v>29</v>
      </c>
      <c r="U1557" t="s">
        <v>29</v>
      </c>
      <c r="V1557" t="s">
        <v>29</v>
      </c>
      <c r="W1557" t="s">
        <v>1686</v>
      </c>
    </row>
    <row r="1558" spans="1:23">
      <c r="A1558">
        <v>1557</v>
      </c>
      <c r="B1558" t="s">
        <v>1421</v>
      </c>
      <c r="C1558" t="s">
        <v>1422</v>
      </c>
      <c r="D1558">
        <v>45</v>
      </c>
      <c r="E1558" t="s">
        <v>1777</v>
      </c>
      <c r="F1558" t="s">
        <v>196</v>
      </c>
      <c r="G1558" s="1" t="s">
        <v>1778</v>
      </c>
      <c r="H1558" t="s">
        <v>331</v>
      </c>
      <c r="I1558" t="s">
        <v>1778</v>
      </c>
      <c r="J1558" t="s">
        <v>331</v>
      </c>
      <c r="K1558">
        <v>4.43</v>
      </c>
      <c r="L1558">
        <v>4.43</v>
      </c>
      <c r="M1558" t="s">
        <v>26</v>
      </c>
      <c r="N1558" t="s">
        <v>323</v>
      </c>
      <c r="O1558" t="s">
        <v>29</v>
      </c>
      <c r="P1558" t="s">
        <v>29</v>
      </c>
      <c r="Q1558" t="s">
        <v>29</v>
      </c>
      <c r="R1558" t="s">
        <v>29</v>
      </c>
      <c r="S1558" t="s">
        <v>29</v>
      </c>
      <c r="T1558" t="s">
        <v>29</v>
      </c>
      <c r="U1558" t="s">
        <v>29</v>
      </c>
      <c r="V1558" t="s">
        <v>29</v>
      </c>
      <c r="W1558" t="s">
        <v>1686</v>
      </c>
    </row>
    <row r="1559" spans="1:23">
      <c r="A1559">
        <v>1558</v>
      </c>
      <c r="B1559" t="s">
        <v>1421</v>
      </c>
      <c r="C1559" t="s">
        <v>1422</v>
      </c>
      <c r="D1559">
        <v>45</v>
      </c>
      <c r="E1559" t="s">
        <v>1779</v>
      </c>
      <c r="F1559" t="s">
        <v>196</v>
      </c>
      <c r="G1559" s="1" t="s">
        <v>928</v>
      </c>
      <c r="H1559" t="s">
        <v>1780</v>
      </c>
      <c r="I1559" t="s">
        <v>928</v>
      </c>
      <c r="J1559" t="s">
        <v>1780</v>
      </c>
      <c r="K1559">
        <v>5.16</v>
      </c>
      <c r="L1559">
        <v>5.16</v>
      </c>
      <c r="M1559" t="s">
        <v>26</v>
      </c>
      <c r="N1559" t="s">
        <v>323</v>
      </c>
      <c r="O1559" t="s">
        <v>29</v>
      </c>
      <c r="P1559" t="s">
        <v>29</v>
      </c>
      <c r="Q1559" t="s">
        <v>29</v>
      </c>
      <c r="R1559" t="s">
        <v>29</v>
      </c>
      <c r="S1559" t="s">
        <v>29</v>
      </c>
      <c r="T1559" t="s">
        <v>29</v>
      </c>
      <c r="U1559" t="s">
        <v>29</v>
      </c>
      <c r="V1559" t="s">
        <v>29</v>
      </c>
      <c r="W1559" t="s">
        <v>1686</v>
      </c>
    </row>
    <row r="1560" spans="1:23">
      <c r="A1560">
        <v>1559</v>
      </c>
      <c r="B1560" t="s">
        <v>1421</v>
      </c>
      <c r="C1560" t="s">
        <v>1422</v>
      </c>
      <c r="D1560">
        <v>45</v>
      </c>
      <c r="E1560" t="s">
        <v>1781</v>
      </c>
      <c r="F1560" t="s">
        <v>196</v>
      </c>
      <c r="G1560" s="1" t="s">
        <v>928</v>
      </c>
      <c r="H1560" t="s">
        <v>1782</v>
      </c>
      <c r="I1560" t="s">
        <v>928</v>
      </c>
      <c r="J1560" t="s">
        <v>1782</v>
      </c>
      <c r="K1560">
        <v>0.09</v>
      </c>
      <c r="L1560">
        <v>0.09</v>
      </c>
      <c r="M1560" t="s">
        <v>26</v>
      </c>
      <c r="N1560" t="s">
        <v>323</v>
      </c>
      <c r="O1560" t="s">
        <v>29</v>
      </c>
      <c r="P1560" t="s">
        <v>29</v>
      </c>
      <c r="Q1560" t="s">
        <v>29</v>
      </c>
      <c r="R1560" t="s">
        <v>29</v>
      </c>
      <c r="S1560" t="s">
        <v>29</v>
      </c>
      <c r="T1560" t="s">
        <v>29</v>
      </c>
      <c r="U1560" t="s">
        <v>29</v>
      </c>
      <c r="V1560" t="s">
        <v>29</v>
      </c>
      <c r="W1560" t="s">
        <v>1686</v>
      </c>
    </row>
    <row r="1561" spans="1:23">
      <c r="A1561">
        <v>1560</v>
      </c>
      <c r="B1561" t="s">
        <v>1421</v>
      </c>
      <c r="C1561" t="s">
        <v>1422</v>
      </c>
      <c r="D1561">
        <v>45</v>
      </c>
      <c r="E1561" t="s">
        <v>1783</v>
      </c>
      <c r="F1561" t="s">
        <v>196</v>
      </c>
      <c r="G1561" s="1" t="s">
        <v>1784</v>
      </c>
      <c r="H1561" t="s">
        <v>940</v>
      </c>
      <c r="I1561" t="s">
        <v>1784</v>
      </c>
      <c r="J1561" t="s">
        <v>940</v>
      </c>
      <c r="K1561">
        <v>28.91</v>
      </c>
      <c r="L1561">
        <v>28.91</v>
      </c>
      <c r="M1561" t="s">
        <v>26</v>
      </c>
      <c r="N1561" t="s">
        <v>323</v>
      </c>
      <c r="O1561" t="s">
        <v>219</v>
      </c>
      <c r="P1561" t="s">
        <v>29</v>
      </c>
      <c r="Q1561" t="s">
        <v>29</v>
      </c>
      <c r="R1561" t="s">
        <v>29</v>
      </c>
      <c r="S1561" t="s">
        <v>29</v>
      </c>
      <c r="T1561" t="s">
        <v>29</v>
      </c>
      <c r="U1561" t="s">
        <v>29</v>
      </c>
      <c r="V1561" t="s">
        <v>29</v>
      </c>
      <c r="W1561" t="s">
        <v>1686</v>
      </c>
    </row>
    <row r="1562" spans="1:23">
      <c r="A1562">
        <v>1561</v>
      </c>
      <c r="B1562" t="s">
        <v>1421</v>
      </c>
      <c r="C1562" t="s">
        <v>1422</v>
      </c>
      <c r="D1562">
        <v>45</v>
      </c>
      <c r="E1562" t="s">
        <v>383</v>
      </c>
      <c r="F1562" t="s">
        <v>168</v>
      </c>
      <c r="G1562" s="1" t="s">
        <v>384</v>
      </c>
      <c r="H1562" t="s">
        <v>385</v>
      </c>
      <c r="I1562" t="s">
        <v>384</v>
      </c>
      <c r="J1562" t="s">
        <v>385</v>
      </c>
      <c r="K1562">
        <v>0.25</v>
      </c>
      <c r="L1562">
        <v>0.25</v>
      </c>
      <c r="M1562" t="s">
        <v>26</v>
      </c>
      <c r="N1562" t="s">
        <v>323</v>
      </c>
      <c r="O1562" t="s">
        <v>29</v>
      </c>
      <c r="P1562" t="s">
        <v>29</v>
      </c>
      <c r="Q1562" t="s">
        <v>29</v>
      </c>
      <c r="R1562" t="s">
        <v>29</v>
      </c>
      <c r="S1562" t="s">
        <v>29</v>
      </c>
      <c r="T1562" t="s">
        <v>29</v>
      </c>
      <c r="U1562" t="s">
        <v>29</v>
      </c>
      <c r="V1562" t="s">
        <v>29</v>
      </c>
      <c r="W1562" t="s">
        <v>1686</v>
      </c>
    </row>
    <row r="1563" spans="1:23">
      <c r="A1563">
        <v>1562</v>
      </c>
      <c r="B1563" t="s">
        <v>1421</v>
      </c>
      <c r="C1563" t="s">
        <v>1422</v>
      </c>
      <c r="D1563">
        <v>45</v>
      </c>
      <c r="E1563" t="s">
        <v>1785</v>
      </c>
      <c r="F1563" t="s">
        <v>516</v>
      </c>
      <c r="G1563" s="1" t="s">
        <v>517</v>
      </c>
      <c r="H1563" t="s">
        <v>1786</v>
      </c>
      <c r="I1563" t="s">
        <v>517</v>
      </c>
      <c r="J1563" t="s">
        <v>1786</v>
      </c>
      <c r="K1563">
        <v>0.13</v>
      </c>
      <c r="L1563">
        <v>0.13</v>
      </c>
      <c r="M1563" t="s">
        <v>26</v>
      </c>
      <c r="N1563" t="s">
        <v>323</v>
      </c>
      <c r="O1563" t="s">
        <v>29</v>
      </c>
      <c r="P1563" t="s">
        <v>29</v>
      </c>
      <c r="Q1563" t="s">
        <v>29</v>
      </c>
      <c r="R1563" t="s">
        <v>29</v>
      </c>
      <c r="S1563" t="s">
        <v>29</v>
      </c>
      <c r="T1563" t="s">
        <v>29</v>
      </c>
      <c r="U1563" t="s">
        <v>29</v>
      </c>
      <c r="V1563" t="s">
        <v>29</v>
      </c>
      <c r="W1563" t="s">
        <v>1686</v>
      </c>
    </row>
    <row r="1564" spans="1:23">
      <c r="A1564">
        <v>1563</v>
      </c>
      <c r="B1564" t="s">
        <v>1421</v>
      </c>
      <c r="C1564" t="s">
        <v>1422</v>
      </c>
      <c r="D1564">
        <v>45</v>
      </c>
      <c r="E1564" t="s">
        <v>247</v>
      </c>
      <c r="F1564" t="s">
        <v>248</v>
      </c>
      <c r="G1564" s="1" t="s">
        <v>249</v>
      </c>
      <c r="H1564" t="s">
        <v>29</v>
      </c>
      <c r="I1564" t="s">
        <v>249</v>
      </c>
      <c r="J1564" t="s">
        <v>29</v>
      </c>
      <c r="K1564">
        <v>0.09</v>
      </c>
      <c r="L1564">
        <v>0.09</v>
      </c>
      <c r="M1564" t="s">
        <v>26</v>
      </c>
      <c r="N1564" t="s">
        <v>323</v>
      </c>
      <c r="O1564" t="s">
        <v>29</v>
      </c>
      <c r="P1564" t="s">
        <v>29</v>
      </c>
      <c r="Q1564" t="s">
        <v>29</v>
      </c>
      <c r="R1564" t="s">
        <v>29</v>
      </c>
      <c r="S1564" t="s">
        <v>29</v>
      </c>
      <c r="T1564" t="s">
        <v>29</v>
      </c>
      <c r="U1564" t="s">
        <v>29</v>
      </c>
      <c r="V1564" t="s">
        <v>29</v>
      </c>
      <c r="W1564" t="s">
        <v>1686</v>
      </c>
    </row>
    <row r="1565" spans="1:23">
      <c r="A1565">
        <v>1564</v>
      </c>
      <c r="B1565" t="s">
        <v>1421</v>
      </c>
      <c r="C1565" t="s">
        <v>1422</v>
      </c>
      <c r="D1565">
        <v>45</v>
      </c>
      <c r="E1565" t="s">
        <v>135</v>
      </c>
      <c r="F1565" t="s">
        <v>93</v>
      </c>
      <c r="G1565" s="1" t="s">
        <v>29</v>
      </c>
      <c r="H1565" t="s">
        <v>29</v>
      </c>
      <c r="I1565" t="s">
        <v>29</v>
      </c>
      <c r="J1565" t="s">
        <v>29</v>
      </c>
      <c r="K1565">
        <v>1.01</v>
      </c>
      <c r="L1565">
        <v>1.01</v>
      </c>
      <c r="M1565" t="s">
        <v>26</v>
      </c>
      <c r="N1565" t="s">
        <v>29</v>
      </c>
      <c r="O1565" t="s">
        <v>29</v>
      </c>
      <c r="P1565" t="s">
        <v>29</v>
      </c>
      <c r="Q1565" t="s">
        <v>29</v>
      </c>
      <c r="R1565" t="s">
        <v>29</v>
      </c>
      <c r="S1565" t="s">
        <v>29</v>
      </c>
      <c r="T1565" t="s">
        <v>29</v>
      </c>
      <c r="U1565" t="s">
        <v>29</v>
      </c>
      <c r="V1565" t="s">
        <v>29</v>
      </c>
      <c r="W1565" t="s">
        <v>1686</v>
      </c>
    </row>
    <row r="1566" spans="1:23">
      <c r="A1566">
        <v>1565</v>
      </c>
      <c r="B1566" t="s">
        <v>1787</v>
      </c>
      <c r="C1566" t="s">
        <v>1788</v>
      </c>
      <c r="D1566">
        <v>46</v>
      </c>
      <c r="E1566" t="s">
        <v>1789</v>
      </c>
      <c r="F1566" t="s">
        <v>185</v>
      </c>
      <c r="G1566" s="1" t="s">
        <v>186</v>
      </c>
      <c r="H1566" t="s">
        <v>1790</v>
      </c>
      <c r="I1566" t="s">
        <v>186</v>
      </c>
      <c r="J1566" t="s">
        <v>1790</v>
      </c>
      <c r="K1566">
        <v>17.100000000000001</v>
      </c>
      <c r="L1566">
        <v>17.062462579999998</v>
      </c>
      <c r="M1566" t="s">
        <v>26</v>
      </c>
      <c r="N1566" t="s">
        <v>74</v>
      </c>
      <c r="O1566" t="s">
        <v>29</v>
      </c>
      <c r="P1566" t="s">
        <v>29</v>
      </c>
      <c r="Q1566" t="s">
        <v>29</v>
      </c>
      <c r="R1566" t="s">
        <v>29</v>
      </c>
      <c r="S1566" t="s">
        <v>29</v>
      </c>
      <c r="T1566" t="s">
        <v>29</v>
      </c>
      <c r="U1566" t="s">
        <v>29</v>
      </c>
      <c r="V1566" t="s">
        <v>29</v>
      </c>
      <c r="W1566" t="s">
        <v>1791</v>
      </c>
    </row>
    <row r="1567" spans="1:23">
      <c r="A1567">
        <v>1566</v>
      </c>
      <c r="B1567" t="s">
        <v>1787</v>
      </c>
      <c r="C1567" t="s">
        <v>1788</v>
      </c>
      <c r="D1567">
        <v>46</v>
      </c>
      <c r="E1567" t="s">
        <v>1789</v>
      </c>
      <c r="F1567" t="s">
        <v>185</v>
      </c>
      <c r="G1567" s="1" t="s">
        <v>186</v>
      </c>
      <c r="H1567" t="s">
        <v>1790</v>
      </c>
      <c r="I1567" t="s">
        <v>186</v>
      </c>
      <c r="J1567" t="s">
        <v>1790</v>
      </c>
      <c r="K1567">
        <v>5.2</v>
      </c>
      <c r="L1567">
        <v>5.1885851130000002</v>
      </c>
      <c r="M1567" t="s">
        <v>26</v>
      </c>
      <c r="N1567" t="s">
        <v>230</v>
      </c>
      <c r="O1567" t="s">
        <v>29</v>
      </c>
      <c r="P1567" t="s">
        <v>29</v>
      </c>
      <c r="Q1567" t="s">
        <v>29</v>
      </c>
      <c r="R1567" t="s">
        <v>29</v>
      </c>
      <c r="S1567" t="s">
        <v>29</v>
      </c>
      <c r="T1567" t="s">
        <v>29</v>
      </c>
      <c r="U1567" t="s">
        <v>29</v>
      </c>
      <c r="V1567" t="s">
        <v>29</v>
      </c>
      <c r="W1567" t="s">
        <v>1791</v>
      </c>
    </row>
    <row r="1568" spans="1:23">
      <c r="A1568">
        <v>1567</v>
      </c>
      <c r="B1568" t="s">
        <v>1787</v>
      </c>
      <c r="C1568" t="s">
        <v>1788</v>
      </c>
      <c r="D1568">
        <v>46</v>
      </c>
      <c r="E1568" t="s">
        <v>1789</v>
      </c>
      <c r="F1568" t="s">
        <v>185</v>
      </c>
      <c r="G1568" s="1" t="s">
        <v>186</v>
      </c>
      <c r="H1568" t="s">
        <v>1790</v>
      </c>
      <c r="I1568" t="s">
        <v>186</v>
      </c>
      <c r="J1568" t="s">
        <v>1790</v>
      </c>
      <c r="K1568">
        <v>6</v>
      </c>
      <c r="L1568">
        <v>5.986828976</v>
      </c>
      <c r="M1568" t="s">
        <v>26</v>
      </c>
      <c r="N1568" t="s">
        <v>219</v>
      </c>
      <c r="O1568" t="s">
        <v>29</v>
      </c>
      <c r="P1568" t="s">
        <v>29</v>
      </c>
      <c r="Q1568" t="s">
        <v>29</v>
      </c>
      <c r="R1568" t="s">
        <v>29</v>
      </c>
      <c r="S1568" t="s">
        <v>29</v>
      </c>
      <c r="T1568" t="s">
        <v>29</v>
      </c>
      <c r="U1568" t="s">
        <v>29</v>
      </c>
      <c r="V1568" t="s">
        <v>29</v>
      </c>
      <c r="W1568" t="s">
        <v>1791</v>
      </c>
    </row>
    <row r="1569" spans="1:23">
      <c r="A1569">
        <v>1568</v>
      </c>
      <c r="B1569" t="s">
        <v>1787</v>
      </c>
      <c r="C1569" t="s">
        <v>1788</v>
      </c>
      <c r="D1569">
        <v>46</v>
      </c>
      <c r="E1569" t="s">
        <v>1789</v>
      </c>
      <c r="F1569" t="s">
        <v>185</v>
      </c>
      <c r="G1569" s="1" t="s">
        <v>186</v>
      </c>
      <c r="H1569" t="s">
        <v>1790</v>
      </c>
      <c r="I1569" t="s">
        <v>186</v>
      </c>
      <c r="J1569" t="s">
        <v>1790</v>
      </c>
      <c r="K1569">
        <v>0.9</v>
      </c>
      <c r="L1569">
        <v>0.89802434600000003</v>
      </c>
      <c r="M1569" t="s">
        <v>26</v>
      </c>
      <c r="N1569" t="s">
        <v>232</v>
      </c>
      <c r="O1569" t="s">
        <v>29</v>
      </c>
      <c r="P1569" t="s">
        <v>29</v>
      </c>
      <c r="Q1569" t="s">
        <v>29</v>
      </c>
      <c r="R1569" t="s">
        <v>29</v>
      </c>
      <c r="S1569" t="s">
        <v>29</v>
      </c>
      <c r="T1569" t="s">
        <v>29</v>
      </c>
      <c r="U1569" t="s">
        <v>29</v>
      </c>
      <c r="V1569" t="s">
        <v>29</v>
      </c>
      <c r="W1569" t="s">
        <v>1791</v>
      </c>
    </row>
    <row r="1570" spans="1:23">
      <c r="A1570">
        <v>1569</v>
      </c>
      <c r="B1570" t="s">
        <v>1787</v>
      </c>
      <c r="C1570" t="s">
        <v>1788</v>
      </c>
      <c r="D1570">
        <v>46</v>
      </c>
      <c r="E1570" t="s">
        <v>1789</v>
      </c>
      <c r="F1570" t="s">
        <v>185</v>
      </c>
      <c r="G1570" s="1" t="s">
        <v>186</v>
      </c>
      <c r="H1570" t="s">
        <v>1790</v>
      </c>
      <c r="I1570" t="s">
        <v>186</v>
      </c>
      <c r="J1570" t="s">
        <v>1790</v>
      </c>
      <c r="K1570">
        <v>0.2</v>
      </c>
      <c r="L1570">
        <v>0.19956096600000001</v>
      </c>
      <c r="M1570" t="s">
        <v>26</v>
      </c>
      <c r="N1570" t="s">
        <v>29</v>
      </c>
      <c r="O1570" t="s">
        <v>29</v>
      </c>
      <c r="P1570" t="s">
        <v>29</v>
      </c>
      <c r="Q1570" t="s">
        <v>29</v>
      </c>
      <c r="R1570" t="s">
        <v>29</v>
      </c>
      <c r="S1570" t="s">
        <v>29</v>
      </c>
      <c r="T1570" t="s">
        <v>29</v>
      </c>
      <c r="U1570" t="s">
        <v>29</v>
      </c>
      <c r="V1570" t="s">
        <v>29</v>
      </c>
      <c r="W1570" t="s">
        <v>1791</v>
      </c>
    </row>
    <row r="1571" spans="1:23">
      <c r="A1571">
        <v>1570</v>
      </c>
      <c r="B1571" t="s">
        <v>1787</v>
      </c>
      <c r="C1571" t="s">
        <v>1788</v>
      </c>
      <c r="D1571">
        <v>46</v>
      </c>
      <c r="E1571" t="s">
        <v>1792</v>
      </c>
      <c r="F1571" t="s">
        <v>255</v>
      </c>
      <c r="G1571" s="1" t="s">
        <v>1793</v>
      </c>
      <c r="H1571" t="s">
        <v>1794</v>
      </c>
      <c r="I1571" t="s">
        <v>1793</v>
      </c>
      <c r="J1571" t="s">
        <v>8615</v>
      </c>
      <c r="K1571">
        <v>1</v>
      </c>
      <c r="L1571">
        <v>0.997804829</v>
      </c>
      <c r="M1571" t="s">
        <v>26</v>
      </c>
      <c r="N1571" t="s">
        <v>74</v>
      </c>
      <c r="O1571" t="s">
        <v>29</v>
      </c>
      <c r="P1571" t="s">
        <v>29</v>
      </c>
      <c r="Q1571" t="s">
        <v>29</v>
      </c>
      <c r="R1571" t="s">
        <v>29</v>
      </c>
      <c r="S1571" t="s">
        <v>29</v>
      </c>
      <c r="T1571" t="s">
        <v>29</v>
      </c>
      <c r="U1571" t="s">
        <v>29</v>
      </c>
      <c r="V1571" t="s">
        <v>29</v>
      </c>
      <c r="W1571" t="s">
        <v>1791</v>
      </c>
    </row>
    <row r="1572" spans="1:23">
      <c r="A1572">
        <v>1571</v>
      </c>
      <c r="B1572" t="s">
        <v>1787</v>
      </c>
      <c r="C1572" t="s">
        <v>1788</v>
      </c>
      <c r="D1572">
        <v>46</v>
      </c>
      <c r="E1572" t="s">
        <v>1792</v>
      </c>
      <c r="F1572" t="s">
        <v>255</v>
      </c>
      <c r="G1572" s="1" t="s">
        <v>1793</v>
      </c>
      <c r="H1572" t="s">
        <v>1794</v>
      </c>
      <c r="I1572" t="s">
        <v>1793</v>
      </c>
      <c r="J1572" t="s">
        <v>8615</v>
      </c>
      <c r="K1572">
        <v>3.4</v>
      </c>
      <c r="L1572">
        <v>3.3925364199999999</v>
      </c>
      <c r="M1572" t="s">
        <v>26</v>
      </c>
      <c r="N1572" t="s">
        <v>63</v>
      </c>
      <c r="O1572" t="s">
        <v>29</v>
      </c>
      <c r="P1572" t="s">
        <v>29</v>
      </c>
      <c r="Q1572" t="s">
        <v>29</v>
      </c>
      <c r="R1572" t="s">
        <v>29</v>
      </c>
      <c r="S1572" t="s">
        <v>29</v>
      </c>
      <c r="T1572" t="s">
        <v>29</v>
      </c>
      <c r="U1572" t="s">
        <v>29</v>
      </c>
      <c r="V1572" t="s">
        <v>29</v>
      </c>
      <c r="W1572" t="s">
        <v>1791</v>
      </c>
    </row>
    <row r="1573" spans="1:23">
      <c r="A1573">
        <v>1572</v>
      </c>
      <c r="B1573" t="s">
        <v>1787</v>
      </c>
      <c r="C1573" t="s">
        <v>1788</v>
      </c>
      <c r="D1573">
        <v>46</v>
      </c>
      <c r="E1573" t="s">
        <v>1792</v>
      </c>
      <c r="F1573" t="s">
        <v>255</v>
      </c>
      <c r="G1573" s="1" t="s">
        <v>1793</v>
      </c>
      <c r="H1573" t="s">
        <v>1794</v>
      </c>
      <c r="I1573" t="s">
        <v>1793</v>
      </c>
      <c r="J1573" t="s">
        <v>8615</v>
      </c>
      <c r="K1573">
        <v>4.8</v>
      </c>
      <c r="L1573">
        <v>4.7894631810000003</v>
      </c>
      <c r="M1573" t="s">
        <v>26</v>
      </c>
      <c r="N1573" t="s">
        <v>230</v>
      </c>
      <c r="O1573" t="s">
        <v>29</v>
      </c>
      <c r="P1573" t="s">
        <v>29</v>
      </c>
      <c r="Q1573" t="s">
        <v>29</v>
      </c>
      <c r="R1573" t="s">
        <v>29</v>
      </c>
      <c r="S1573" t="s">
        <v>29</v>
      </c>
      <c r="T1573" t="s">
        <v>29</v>
      </c>
      <c r="U1573" t="s">
        <v>29</v>
      </c>
      <c r="V1573" t="s">
        <v>29</v>
      </c>
      <c r="W1573" t="s">
        <v>1791</v>
      </c>
    </row>
    <row r="1574" spans="1:23">
      <c r="A1574">
        <v>1573</v>
      </c>
      <c r="B1574" t="s">
        <v>1787</v>
      </c>
      <c r="C1574" t="s">
        <v>1788</v>
      </c>
      <c r="D1574">
        <v>46</v>
      </c>
      <c r="E1574" t="s">
        <v>1792</v>
      </c>
      <c r="F1574" t="s">
        <v>255</v>
      </c>
      <c r="G1574" s="1" t="s">
        <v>1793</v>
      </c>
      <c r="H1574" t="s">
        <v>1794</v>
      </c>
      <c r="I1574" t="s">
        <v>1793</v>
      </c>
      <c r="J1574" t="s">
        <v>8615</v>
      </c>
      <c r="K1574">
        <v>8.1999999999999993</v>
      </c>
      <c r="L1574">
        <v>8.1819996009999993</v>
      </c>
      <c r="M1574" t="s">
        <v>26</v>
      </c>
      <c r="N1574" t="s">
        <v>219</v>
      </c>
      <c r="O1574" t="s">
        <v>29</v>
      </c>
      <c r="P1574" t="s">
        <v>29</v>
      </c>
      <c r="Q1574" t="s">
        <v>29</v>
      </c>
      <c r="R1574" t="s">
        <v>29</v>
      </c>
      <c r="S1574" t="s">
        <v>29</v>
      </c>
      <c r="T1574" t="s">
        <v>29</v>
      </c>
      <c r="U1574" t="s">
        <v>29</v>
      </c>
      <c r="V1574" t="s">
        <v>29</v>
      </c>
      <c r="W1574" t="s">
        <v>1791</v>
      </c>
    </row>
    <row r="1575" spans="1:23">
      <c r="A1575">
        <v>1574</v>
      </c>
      <c r="B1575" t="s">
        <v>1787</v>
      </c>
      <c r="C1575" t="s">
        <v>1788</v>
      </c>
      <c r="D1575">
        <v>46</v>
      </c>
      <c r="E1575" t="s">
        <v>1792</v>
      </c>
      <c r="F1575" t="s">
        <v>255</v>
      </c>
      <c r="G1575" s="1" t="s">
        <v>1793</v>
      </c>
      <c r="H1575" t="s">
        <v>1794</v>
      </c>
      <c r="I1575" t="s">
        <v>1793</v>
      </c>
      <c r="J1575" t="s">
        <v>8615</v>
      </c>
      <c r="K1575">
        <v>0.3</v>
      </c>
      <c r="L1575">
        <v>0.29934144899999998</v>
      </c>
      <c r="M1575" t="s">
        <v>26</v>
      </c>
      <c r="N1575" t="s">
        <v>232</v>
      </c>
      <c r="O1575" t="s">
        <v>29</v>
      </c>
      <c r="P1575" t="s">
        <v>29</v>
      </c>
      <c r="Q1575" t="s">
        <v>29</v>
      </c>
      <c r="R1575" t="s">
        <v>29</v>
      </c>
      <c r="S1575" t="s">
        <v>29</v>
      </c>
      <c r="T1575" t="s">
        <v>29</v>
      </c>
      <c r="U1575" t="s">
        <v>29</v>
      </c>
      <c r="V1575" t="s">
        <v>29</v>
      </c>
      <c r="W1575" t="s">
        <v>1791</v>
      </c>
    </row>
    <row r="1576" spans="1:23">
      <c r="A1576">
        <v>1575</v>
      </c>
      <c r="B1576" t="s">
        <v>1787</v>
      </c>
      <c r="C1576" t="s">
        <v>1788</v>
      </c>
      <c r="D1576">
        <v>46</v>
      </c>
      <c r="E1576" t="s">
        <v>1792</v>
      </c>
      <c r="F1576" t="s">
        <v>255</v>
      </c>
      <c r="G1576" s="1" t="s">
        <v>1793</v>
      </c>
      <c r="H1576" t="s">
        <v>1794</v>
      </c>
      <c r="I1576" t="s">
        <v>1793</v>
      </c>
      <c r="J1576" t="s">
        <v>8615</v>
      </c>
      <c r="K1576">
        <v>1.9</v>
      </c>
      <c r="L1576">
        <v>1.8958291759999999</v>
      </c>
      <c r="M1576" t="s">
        <v>26</v>
      </c>
      <c r="N1576" t="s">
        <v>29</v>
      </c>
      <c r="O1576" t="s">
        <v>29</v>
      </c>
      <c r="P1576" t="s">
        <v>29</v>
      </c>
      <c r="Q1576" t="s">
        <v>29</v>
      </c>
      <c r="R1576" t="s">
        <v>29</v>
      </c>
      <c r="S1576" t="s">
        <v>29</v>
      </c>
      <c r="T1576" t="s">
        <v>29</v>
      </c>
      <c r="U1576" t="s">
        <v>29</v>
      </c>
      <c r="V1576" t="s">
        <v>29</v>
      </c>
      <c r="W1576" t="s">
        <v>1791</v>
      </c>
    </row>
    <row r="1577" spans="1:23">
      <c r="A1577">
        <v>1576</v>
      </c>
      <c r="B1577" t="s">
        <v>1787</v>
      </c>
      <c r="C1577" t="s">
        <v>1788</v>
      </c>
      <c r="D1577">
        <v>46</v>
      </c>
      <c r="E1577" t="s">
        <v>1795</v>
      </c>
      <c r="F1577" t="s">
        <v>154</v>
      </c>
      <c r="G1577" s="1" t="s">
        <v>155</v>
      </c>
      <c r="H1577" t="s">
        <v>1796</v>
      </c>
      <c r="I1577" t="s">
        <v>155</v>
      </c>
      <c r="J1577" t="s">
        <v>1796</v>
      </c>
      <c r="K1577">
        <v>1.1000000000000001</v>
      </c>
      <c r="L1577">
        <v>1.0975853120000001</v>
      </c>
      <c r="M1577" t="s">
        <v>26</v>
      </c>
      <c r="N1577" t="s">
        <v>74</v>
      </c>
      <c r="O1577" t="s">
        <v>29</v>
      </c>
      <c r="P1577" t="s">
        <v>29</v>
      </c>
      <c r="Q1577" t="s">
        <v>29</v>
      </c>
      <c r="R1577" t="s">
        <v>29</v>
      </c>
      <c r="S1577" t="s">
        <v>29</v>
      </c>
      <c r="T1577" t="s">
        <v>29</v>
      </c>
      <c r="U1577" t="s">
        <v>29</v>
      </c>
      <c r="V1577" t="s">
        <v>29</v>
      </c>
      <c r="W1577" t="s">
        <v>1791</v>
      </c>
    </row>
    <row r="1578" spans="1:23">
      <c r="A1578">
        <v>1577</v>
      </c>
      <c r="B1578" t="s">
        <v>1787</v>
      </c>
      <c r="C1578" t="s">
        <v>1788</v>
      </c>
      <c r="D1578">
        <v>46</v>
      </c>
      <c r="E1578" t="s">
        <v>1795</v>
      </c>
      <c r="F1578" t="s">
        <v>154</v>
      </c>
      <c r="G1578" s="1" t="s">
        <v>155</v>
      </c>
      <c r="H1578" t="s">
        <v>1796</v>
      </c>
      <c r="I1578" t="s">
        <v>155</v>
      </c>
      <c r="J1578" t="s">
        <v>1796</v>
      </c>
      <c r="K1578">
        <v>0.2</v>
      </c>
      <c r="L1578">
        <v>0.19956096600000001</v>
      </c>
      <c r="M1578" t="s">
        <v>26</v>
      </c>
      <c r="N1578" t="s">
        <v>63</v>
      </c>
      <c r="O1578" t="s">
        <v>29</v>
      </c>
      <c r="P1578" t="s">
        <v>29</v>
      </c>
      <c r="Q1578" t="s">
        <v>29</v>
      </c>
      <c r="R1578" t="s">
        <v>29</v>
      </c>
      <c r="S1578" t="s">
        <v>29</v>
      </c>
      <c r="T1578" t="s">
        <v>29</v>
      </c>
      <c r="U1578" t="s">
        <v>29</v>
      </c>
      <c r="V1578" t="s">
        <v>29</v>
      </c>
      <c r="W1578" t="s">
        <v>1791</v>
      </c>
    </row>
    <row r="1579" spans="1:23">
      <c r="A1579">
        <v>1578</v>
      </c>
      <c r="B1579" t="s">
        <v>1787</v>
      </c>
      <c r="C1579" t="s">
        <v>1788</v>
      </c>
      <c r="D1579">
        <v>46</v>
      </c>
      <c r="E1579" t="s">
        <v>1795</v>
      </c>
      <c r="F1579" t="s">
        <v>154</v>
      </c>
      <c r="G1579" s="1" t="s">
        <v>155</v>
      </c>
      <c r="H1579" t="s">
        <v>1796</v>
      </c>
      <c r="I1579" t="s">
        <v>155</v>
      </c>
      <c r="J1579" t="s">
        <v>1796</v>
      </c>
      <c r="K1579">
        <v>0.1</v>
      </c>
      <c r="L1579">
        <v>9.9780483000000003E-2</v>
      </c>
      <c r="M1579" t="s">
        <v>26</v>
      </c>
      <c r="N1579" t="s">
        <v>230</v>
      </c>
      <c r="O1579" t="s">
        <v>29</v>
      </c>
      <c r="P1579" t="s">
        <v>29</v>
      </c>
      <c r="Q1579" t="s">
        <v>29</v>
      </c>
      <c r="R1579" t="s">
        <v>29</v>
      </c>
      <c r="S1579" t="s">
        <v>29</v>
      </c>
      <c r="T1579" t="s">
        <v>29</v>
      </c>
      <c r="U1579" t="s">
        <v>29</v>
      </c>
      <c r="V1579" t="s">
        <v>29</v>
      </c>
      <c r="W1579" t="s">
        <v>1791</v>
      </c>
    </row>
    <row r="1580" spans="1:23">
      <c r="A1580">
        <v>1579</v>
      </c>
      <c r="B1580" t="s">
        <v>1787</v>
      </c>
      <c r="C1580" t="s">
        <v>1788</v>
      </c>
      <c r="D1580">
        <v>46</v>
      </c>
      <c r="E1580" t="s">
        <v>1795</v>
      </c>
      <c r="F1580" t="s">
        <v>154</v>
      </c>
      <c r="G1580" s="1" t="s">
        <v>155</v>
      </c>
      <c r="H1580" t="s">
        <v>1796</v>
      </c>
      <c r="I1580" t="s">
        <v>155</v>
      </c>
      <c r="J1580" t="s">
        <v>1796</v>
      </c>
      <c r="K1580">
        <v>7.6</v>
      </c>
      <c r="L1580">
        <v>7.5833167030000004</v>
      </c>
      <c r="M1580" t="s">
        <v>26</v>
      </c>
      <c r="N1580" t="s">
        <v>219</v>
      </c>
      <c r="O1580" t="s">
        <v>29</v>
      </c>
      <c r="P1580" t="s">
        <v>29</v>
      </c>
      <c r="Q1580" t="s">
        <v>29</v>
      </c>
      <c r="R1580" t="s">
        <v>29</v>
      </c>
      <c r="S1580" t="s">
        <v>29</v>
      </c>
      <c r="T1580" t="s">
        <v>29</v>
      </c>
      <c r="U1580" t="s">
        <v>29</v>
      </c>
      <c r="V1580" t="s">
        <v>29</v>
      </c>
      <c r="W1580" t="s">
        <v>1791</v>
      </c>
    </row>
    <row r="1581" spans="1:23">
      <c r="A1581">
        <v>1580</v>
      </c>
      <c r="B1581" t="s">
        <v>1787</v>
      </c>
      <c r="C1581" t="s">
        <v>1788</v>
      </c>
      <c r="D1581">
        <v>46</v>
      </c>
      <c r="E1581" t="s">
        <v>1795</v>
      </c>
      <c r="F1581" t="s">
        <v>154</v>
      </c>
      <c r="G1581" s="1" t="s">
        <v>155</v>
      </c>
      <c r="H1581" t="s">
        <v>1796</v>
      </c>
      <c r="I1581" t="s">
        <v>155</v>
      </c>
      <c r="J1581" t="s">
        <v>1796</v>
      </c>
      <c r="K1581">
        <v>5.5</v>
      </c>
      <c r="L1581">
        <v>5.4879265620000002</v>
      </c>
      <c r="M1581" t="s">
        <v>26</v>
      </c>
      <c r="N1581" t="s">
        <v>232</v>
      </c>
      <c r="O1581" t="s">
        <v>29</v>
      </c>
      <c r="P1581" t="s">
        <v>29</v>
      </c>
      <c r="Q1581" t="s">
        <v>29</v>
      </c>
      <c r="R1581" t="s">
        <v>29</v>
      </c>
      <c r="S1581" t="s">
        <v>29</v>
      </c>
      <c r="T1581" t="s">
        <v>29</v>
      </c>
      <c r="U1581" t="s">
        <v>29</v>
      </c>
      <c r="V1581" t="s">
        <v>29</v>
      </c>
      <c r="W1581" t="s">
        <v>1791</v>
      </c>
    </row>
    <row r="1582" spans="1:23">
      <c r="A1582">
        <v>1581</v>
      </c>
      <c r="B1582" t="s">
        <v>1787</v>
      </c>
      <c r="C1582" t="s">
        <v>1788</v>
      </c>
      <c r="D1582">
        <v>46</v>
      </c>
      <c r="E1582" t="s">
        <v>1795</v>
      </c>
      <c r="F1582" t="s">
        <v>154</v>
      </c>
      <c r="G1582" s="1" t="s">
        <v>155</v>
      </c>
      <c r="H1582" t="s">
        <v>1796</v>
      </c>
      <c r="I1582" t="s">
        <v>155</v>
      </c>
      <c r="J1582" t="s">
        <v>1796</v>
      </c>
      <c r="K1582">
        <v>0.5</v>
      </c>
      <c r="L1582">
        <v>0.49890241499999999</v>
      </c>
      <c r="M1582" t="s">
        <v>26</v>
      </c>
      <c r="N1582" t="s">
        <v>29</v>
      </c>
      <c r="O1582" t="s">
        <v>29</v>
      </c>
      <c r="P1582" t="s">
        <v>29</v>
      </c>
      <c r="Q1582" t="s">
        <v>29</v>
      </c>
      <c r="R1582" t="s">
        <v>29</v>
      </c>
      <c r="S1582" t="s">
        <v>29</v>
      </c>
      <c r="T1582" t="s">
        <v>29</v>
      </c>
      <c r="U1582" t="s">
        <v>29</v>
      </c>
      <c r="V1582" t="s">
        <v>29</v>
      </c>
      <c r="W1582" t="s">
        <v>1791</v>
      </c>
    </row>
    <row r="1583" spans="1:23">
      <c r="A1583">
        <v>1582</v>
      </c>
      <c r="B1583" t="s">
        <v>1787</v>
      </c>
      <c r="C1583" t="s">
        <v>1788</v>
      </c>
      <c r="D1583">
        <v>46</v>
      </c>
      <c r="E1583" t="s">
        <v>456</v>
      </c>
      <c r="F1583" t="s">
        <v>154</v>
      </c>
      <c r="G1583" s="1" t="s">
        <v>435</v>
      </c>
      <c r="H1583" t="s">
        <v>457</v>
      </c>
      <c r="I1583" t="s">
        <v>435</v>
      </c>
      <c r="J1583" t="s">
        <v>457</v>
      </c>
      <c r="K1583">
        <v>0.8</v>
      </c>
      <c r="L1583">
        <v>0.79824386400000003</v>
      </c>
      <c r="M1583" t="s">
        <v>26</v>
      </c>
      <c r="N1583" t="s">
        <v>74</v>
      </c>
      <c r="O1583" t="s">
        <v>29</v>
      </c>
      <c r="P1583" t="s">
        <v>29</v>
      </c>
      <c r="Q1583" t="s">
        <v>29</v>
      </c>
      <c r="R1583" t="s">
        <v>29</v>
      </c>
      <c r="S1583" t="s">
        <v>29</v>
      </c>
      <c r="T1583" t="s">
        <v>29</v>
      </c>
      <c r="U1583" t="s">
        <v>29</v>
      </c>
      <c r="V1583" t="s">
        <v>29</v>
      </c>
      <c r="W1583" t="s">
        <v>1791</v>
      </c>
    </row>
    <row r="1584" spans="1:23">
      <c r="A1584">
        <v>1583</v>
      </c>
      <c r="B1584" t="s">
        <v>1787</v>
      </c>
      <c r="C1584" t="s">
        <v>1788</v>
      </c>
      <c r="D1584">
        <v>46</v>
      </c>
      <c r="E1584" t="s">
        <v>456</v>
      </c>
      <c r="F1584" t="s">
        <v>154</v>
      </c>
      <c r="G1584" s="1" t="s">
        <v>435</v>
      </c>
      <c r="H1584" t="s">
        <v>457</v>
      </c>
      <c r="I1584" t="s">
        <v>435</v>
      </c>
      <c r="J1584" t="s">
        <v>457</v>
      </c>
      <c r="K1584">
        <v>0.2</v>
      </c>
      <c r="L1584">
        <v>0.19956096600000001</v>
      </c>
      <c r="M1584" t="s">
        <v>26</v>
      </c>
      <c r="N1584" t="s">
        <v>63</v>
      </c>
      <c r="O1584" t="s">
        <v>29</v>
      </c>
      <c r="P1584" t="s">
        <v>29</v>
      </c>
      <c r="Q1584" t="s">
        <v>29</v>
      </c>
      <c r="R1584" t="s">
        <v>29</v>
      </c>
      <c r="S1584" t="s">
        <v>29</v>
      </c>
      <c r="T1584" t="s">
        <v>29</v>
      </c>
      <c r="U1584" t="s">
        <v>29</v>
      </c>
      <c r="V1584" t="s">
        <v>29</v>
      </c>
      <c r="W1584" t="s">
        <v>1791</v>
      </c>
    </row>
    <row r="1585" spans="1:23">
      <c r="A1585">
        <v>1584</v>
      </c>
      <c r="B1585" t="s">
        <v>1787</v>
      </c>
      <c r="C1585" t="s">
        <v>1788</v>
      </c>
      <c r="D1585">
        <v>46</v>
      </c>
      <c r="E1585" t="s">
        <v>456</v>
      </c>
      <c r="F1585" t="s">
        <v>154</v>
      </c>
      <c r="G1585" s="1" t="s">
        <v>435</v>
      </c>
      <c r="H1585" t="s">
        <v>457</v>
      </c>
      <c r="I1585" t="s">
        <v>435</v>
      </c>
      <c r="J1585" t="s">
        <v>457</v>
      </c>
      <c r="K1585">
        <v>4</v>
      </c>
      <c r="L1585">
        <v>3.9912193180000002</v>
      </c>
      <c r="M1585" t="s">
        <v>26</v>
      </c>
      <c r="N1585" t="s">
        <v>230</v>
      </c>
      <c r="O1585" t="s">
        <v>29</v>
      </c>
      <c r="P1585" t="s">
        <v>29</v>
      </c>
      <c r="Q1585" t="s">
        <v>29</v>
      </c>
      <c r="R1585" t="s">
        <v>29</v>
      </c>
      <c r="S1585" t="s">
        <v>29</v>
      </c>
      <c r="T1585" t="s">
        <v>29</v>
      </c>
      <c r="U1585" t="s">
        <v>29</v>
      </c>
      <c r="V1585" t="s">
        <v>29</v>
      </c>
      <c r="W1585" t="s">
        <v>1791</v>
      </c>
    </row>
    <row r="1586" spans="1:23">
      <c r="A1586">
        <v>1585</v>
      </c>
      <c r="B1586" t="s">
        <v>1787</v>
      </c>
      <c r="C1586" t="s">
        <v>1788</v>
      </c>
      <c r="D1586">
        <v>46</v>
      </c>
      <c r="E1586" t="s">
        <v>456</v>
      </c>
      <c r="F1586" t="s">
        <v>154</v>
      </c>
      <c r="G1586" s="1" t="s">
        <v>435</v>
      </c>
      <c r="H1586" t="s">
        <v>457</v>
      </c>
      <c r="I1586" t="s">
        <v>435</v>
      </c>
      <c r="J1586" t="s">
        <v>457</v>
      </c>
      <c r="K1586">
        <v>3.5</v>
      </c>
      <c r="L1586">
        <v>3.4923169029999999</v>
      </c>
      <c r="M1586" t="s">
        <v>26</v>
      </c>
      <c r="N1586" t="s">
        <v>219</v>
      </c>
      <c r="O1586" t="s">
        <v>29</v>
      </c>
      <c r="P1586" t="s">
        <v>29</v>
      </c>
      <c r="Q1586" t="s">
        <v>29</v>
      </c>
      <c r="R1586" t="s">
        <v>29</v>
      </c>
      <c r="S1586" t="s">
        <v>29</v>
      </c>
      <c r="T1586" t="s">
        <v>29</v>
      </c>
      <c r="U1586" t="s">
        <v>29</v>
      </c>
      <c r="V1586" t="s">
        <v>29</v>
      </c>
      <c r="W1586" t="s">
        <v>1791</v>
      </c>
    </row>
    <row r="1587" spans="1:23">
      <c r="A1587">
        <v>1586</v>
      </c>
      <c r="B1587" t="s">
        <v>1787</v>
      </c>
      <c r="C1587" t="s">
        <v>1788</v>
      </c>
      <c r="D1587">
        <v>46</v>
      </c>
      <c r="E1587" t="s">
        <v>456</v>
      </c>
      <c r="F1587" t="s">
        <v>154</v>
      </c>
      <c r="G1587" s="1" t="s">
        <v>435</v>
      </c>
      <c r="H1587" t="s">
        <v>457</v>
      </c>
      <c r="I1587" t="s">
        <v>435</v>
      </c>
      <c r="J1587" t="s">
        <v>457</v>
      </c>
      <c r="K1587">
        <v>1.1000000000000001</v>
      </c>
      <c r="L1587">
        <v>1.0975853120000001</v>
      </c>
      <c r="M1587" t="s">
        <v>26</v>
      </c>
      <c r="N1587" t="s">
        <v>232</v>
      </c>
      <c r="O1587" t="s">
        <v>29</v>
      </c>
      <c r="P1587" t="s">
        <v>29</v>
      </c>
      <c r="Q1587" t="s">
        <v>29</v>
      </c>
      <c r="R1587" t="s">
        <v>29</v>
      </c>
      <c r="S1587" t="s">
        <v>29</v>
      </c>
      <c r="T1587" t="s">
        <v>29</v>
      </c>
      <c r="U1587" t="s">
        <v>29</v>
      </c>
      <c r="V1587" t="s">
        <v>29</v>
      </c>
      <c r="W1587" t="s">
        <v>1791</v>
      </c>
    </row>
    <row r="1588" spans="1:23">
      <c r="A1588">
        <v>1587</v>
      </c>
      <c r="B1588" t="s">
        <v>1787</v>
      </c>
      <c r="C1588" t="s">
        <v>1788</v>
      </c>
      <c r="D1588">
        <v>46</v>
      </c>
      <c r="E1588" t="s">
        <v>456</v>
      </c>
      <c r="F1588" t="s">
        <v>154</v>
      </c>
      <c r="G1588" s="1" t="s">
        <v>435</v>
      </c>
      <c r="H1588" t="s">
        <v>457</v>
      </c>
      <c r="I1588" t="s">
        <v>435</v>
      </c>
      <c r="J1588" t="s">
        <v>457</v>
      </c>
      <c r="K1588">
        <v>0.05</v>
      </c>
      <c r="L1588">
        <v>4.9890241000000002E-2</v>
      </c>
      <c r="M1588" t="s">
        <v>26</v>
      </c>
      <c r="N1588" t="s">
        <v>29</v>
      </c>
      <c r="O1588" t="s">
        <v>29</v>
      </c>
      <c r="P1588" t="s">
        <v>29</v>
      </c>
      <c r="Q1588" t="s">
        <v>29</v>
      </c>
      <c r="R1588" t="s">
        <v>29</v>
      </c>
      <c r="S1588" t="s">
        <v>29</v>
      </c>
      <c r="T1588" t="s">
        <v>29</v>
      </c>
      <c r="U1588" t="s">
        <v>29</v>
      </c>
      <c r="V1588" t="s">
        <v>29</v>
      </c>
      <c r="W1588" t="s">
        <v>1791</v>
      </c>
    </row>
    <row r="1589" spans="1:23">
      <c r="A1589">
        <v>1588</v>
      </c>
      <c r="B1589" t="s">
        <v>1787</v>
      </c>
      <c r="C1589" t="s">
        <v>1788</v>
      </c>
      <c r="D1589">
        <v>46</v>
      </c>
      <c r="E1589" t="s">
        <v>1797</v>
      </c>
      <c r="F1589" t="s">
        <v>176</v>
      </c>
      <c r="G1589" s="1" t="s">
        <v>1798</v>
      </c>
      <c r="H1589" t="s">
        <v>1799</v>
      </c>
      <c r="I1589" t="s">
        <v>1798</v>
      </c>
      <c r="J1589" t="s">
        <v>1799</v>
      </c>
      <c r="K1589">
        <v>2.6</v>
      </c>
      <c r="L1589">
        <v>2.5942925560000001</v>
      </c>
      <c r="M1589" t="s">
        <v>26</v>
      </c>
      <c r="N1589" t="s">
        <v>74</v>
      </c>
      <c r="O1589" t="s">
        <v>29</v>
      </c>
      <c r="P1589" t="s">
        <v>29</v>
      </c>
      <c r="Q1589" t="s">
        <v>29</v>
      </c>
      <c r="R1589" t="s">
        <v>29</v>
      </c>
      <c r="S1589" t="s">
        <v>29</v>
      </c>
      <c r="T1589" t="s">
        <v>29</v>
      </c>
      <c r="U1589" t="s">
        <v>29</v>
      </c>
      <c r="V1589" t="s">
        <v>29</v>
      </c>
      <c r="W1589" t="s">
        <v>1791</v>
      </c>
    </row>
    <row r="1590" spans="1:23">
      <c r="A1590">
        <v>1589</v>
      </c>
      <c r="B1590" t="s">
        <v>1787</v>
      </c>
      <c r="C1590" t="s">
        <v>1788</v>
      </c>
      <c r="D1590">
        <v>46</v>
      </c>
      <c r="E1590" t="s">
        <v>1797</v>
      </c>
      <c r="F1590" t="s">
        <v>176</v>
      </c>
      <c r="G1590" s="1" t="s">
        <v>1798</v>
      </c>
      <c r="H1590" t="s">
        <v>1799</v>
      </c>
      <c r="I1590" t="s">
        <v>1798</v>
      </c>
      <c r="J1590" t="s">
        <v>1799</v>
      </c>
      <c r="K1590">
        <v>1.1000000000000001</v>
      </c>
      <c r="L1590">
        <v>1.0975853120000001</v>
      </c>
      <c r="M1590" t="s">
        <v>26</v>
      </c>
      <c r="N1590" t="s">
        <v>63</v>
      </c>
      <c r="O1590" t="s">
        <v>29</v>
      </c>
      <c r="P1590" t="s">
        <v>29</v>
      </c>
      <c r="Q1590" t="s">
        <v>29</v>
      </c>
      <c r="R1590" t="s">
        <v>29</v>
      </c>
      <c r="S1590" t="s">
        <v>29</v>
      </c>
      <c r="T1590" t="s">
        <v>29</v>
      </c>
      <c r="U1590" t="s">
        <v>29</v>
      </c>
      <c r="V1590" t="s">
        <v>29</v>
      </c>
      <c r="W1590" t="s">
        <v>1791</v>
      </c>
    </row>
    <row r="1591" spans="1:23">
      <c r="A1591">
        <v>1590</v>
      </c>
      <c r="B1591" t="s">
        <v>1787</v>
      </c>
      <c r="C1591" t="s">
        <v>1788</v>
      </c>
      <c r="D1591">
        <v>46</v>
      </c>
      <c r="E1591" t="s">
        <v>1797</v>
      </c>
      <c r="F1591" t="s">
        <v>176</v>
      </c>
      <c r="G1591" s="1" t="s">
        <v>1798</v>
      </c>
      <c r="H1591" t="s">
        <v>1799</v>
      </c>
      <c r="I1591" t="s">
        <v>1798</v>
      </c>
      <c r="J1591" t="s">
        <v>1799</v>
      </c>
      <c r="K1591">
        <v>0.7</v>
      </c>
      <c r="L1591">
        <v>0.69846338100000005</v>
      </c>
      <c r="M1591" t="s">
        <v>26</v>
      </c>
      <c r="N1591" t="s">
        <v>219</v>
      </c>
      <c r="O1591" t="s">
        <v>29</v>
      </c>
      <c r="P1591" t="s">
        <v>29</v>
      </c>
      <c r="Q1591" t="s">
        <v>29</v>
      </c>
      <c r="R1591" t="s">
        <v>29</v>
      </c>
      <c r="S1591" t="s">
        <v>29</v>
      </c>
      <c r="T1591" t="s">
        <v>29</v>
      </c>
      <c r="U1591" t="s">
        <v>29</v>
      </c>
      <c r="V1591" t="s">
        <v>29</v>
      </c>
      <c r="W1591" t="s">
        <v>1791</v>
      </c>
    </row>
    <row r="1592" spans="1:23">
      <c r="A1592">
        <v>1591</v>
      </c>
      <c r="B1592" t="s">
        <v>1787</v>
      </c>
      <c r="C1592" t="s">
        <v>1788</v>
      </c>
      <c r="D1592">
        <v>46</v>
      </c>
      <c r="E1592" t="s">
        <v>1797</v>
      </c>
      <c r="F1592" t="s">
        <v>176</v>
      </c>
      <c r="G1592" s="1" t="s">
        <v>1798</v>
      </c>
      <c r="H1592" t="s">
        <v>1799</v>
      </c>
      <c r="I1592" t="s">
        <v>1798</v>
      </c>
      <c r="J1592" t="s">
        <v>1799</v>
      </c>
      <c r="K1592">
        <v>0.1</v>
      </c>
      <c r="L1592">
        <v>9.9780483000000003E-2</v>
      </c>
      <c r="M1592" t="s">
        <v>26</v>
      </c>
      <c r="N1592" t="s">
        <v>232</v>
      </c>
      <c r="O1592" t="s">
        <v>29</v>
      </c>
      <c r="P1592" t="s">
        <v>29</v>
      </c>
      <c r="Q1592" t="s">
        <v>29</v>
      </c>
      <c r="R1592" t="s">
        <v>29</v>
      </c>
      <c r="S1592" t="s">
        <v>29</v>
      </c>
      <c r="T1592" t="s">
        <v>29</v>
      </c>
      <c r="U1592" t="s">
        <v>29</v>
      </c>
      <c r="V1592" t="s">
        <v>29</v>
      </c>
      <c r="W1592" t="s">
        <v>1791</v>
      </c>
    </row>
    <row r="1593" spans="1:23">
      <c r="A1593">
        <v>1592</v>
      </c>
      <c r="B1593" t="s">
        <v>1787</v>
      </c>
      <c r="C1593" t="s">
        <v>1788</v>
      </c>
      <c r="D1593">
        <v>46</v>
      </c>
      <c r="E1593" t="s">
        <v>1797</v>
      </c>
      <c r="F1593" t="s">
        <v>176</v>
      </c>
      <c r="G1593" s="1" t="s">
        <v>1798</v>
      </c>
      <c r="H1593" t="s">
        <v>1799</v>
      </c>
      <c r="I1593" t="s">
        <v>1798</v>
      </c>
      <c r="J1593" t="s">
        <v>1799</v>
      </c>
      <c r="K1593">
        <v>0.05</v>
      </c>
      <c r="L1593">
        <v>4.9890241000000002E-2</v>
      </c>
      <c r="M1593" t="s">
        <v>26</v>
      </c>
      <c r="N1593" t="s">
        <v>29</v>
      </c>
      <c r="O1593" t="s">
        <v>29</v>
      </c>
      <c r="P1593" t="s">
        <v>29</v>
      </c>
      <c r="Q1593" t="s">
        <v>29</v>
      </c>
      <c r="R1593" t="s">
        <v>29</v>
      </c>
      <c r="S1593" t="s">
        <v>29</v>
      </c>
      <c r="T1593" t="s">
        <v>29</v>
      </c>
      <c r="U1593" t="s">
        <v>29</v>
      </c>
      <c r="V1593" t="s">
        <v>29</v>
      </c>
      <c r="W1593" t="s">
        <v>1791</v>
      </c>
    </row>
    <row r="1594" spans="1:23">
      <c r="A1594">
        <v>1593</v>
      </c>
      <c r="B1594" t="s">
        <v>1787</v>
      </c>
      <c r="C1594" t="s">
        <v>1788</v>
      </c>
      <c r="D1594">
        <v>46</v>
      </c>
      <c r="E1594" t="s">
        <v>1505</v>
      </c>
      <c r="F1594" t="s">
        <v>185</v>
      </c>
      <c r="G1594" s="1" t="s">
        <v>186</v>
      </c>
      <c r="H1594" t="s">
        <v>1506</v>
      </c>
      <c r="I1594" t="s">
        <v>186</v>
      </c>
      <c r="J1594" t="s">
        <v>1506</v>
      </c>
      <c r="K1594">
        <v>1.3</v>
      </c>
      <c r="L1594">
        <v>1.297146278</v>
      </c>
      <c r="M1594" t="s">
        <v>26</v>
      </c>
      <c r="N1594" t="s">
        <v>74</v>
      </c>
      <c r="O1594" t="s">
        <v>29</v>
      </c>
      <c r="P1594" t="s">
        <v>29</v>
      </c>
      <c r="Q1594" t="s">
        <v>29</v>
      </c>
      <c r="R1594" t="s">
        <v>29</v>
      </c>
      <c r="S1594" t="s">
        <v>29</v>
      </c>
      <c r="T1594" t="s">
        <v>29</v>
      </c>
      <c r="U1594" t="s">
        <v>29</v>
      </c>
      <c r="V1594" t="s">
        <v>29</v>
      </c>
      <c r="W1594" t="s">
        <v>1791</v>
      </c>
    </row>
    <row r="1595" spans="1:23">
      <c r="A1595">
        <v>1594</v>
      </c>
      <c r="B1595" t="s">
        <v>1787</v>
      </c>
      <c r="C1595" t="s">
        <v>1788</v>
      </c>
      <c r="D1595">
        <v>46</v>
      </c>
      <c r="E1595" t="s">
        <v>1505</v>
      </c>
      <c r="F1595" t="s">
        <v>185</v>
      </c>
      <c r="G1595" s="1" t="s">
        <v>186</v>
      </c>
      <c r="H1595" t="s">
        <v>1506</v>
      </c>
      <c r="I1595" t="s">
        <v>186</v>
      </c>
      <c r="J1595" t="s">
        <v>1506</v>
      </c>
      <c r="K1595">
        <v>0.03</v>
      </c>
      <c r="L1595">
        <v>2.9934144999999999E-2</v>
      </c>
      <c r="M1595" t="s">
        <v>26</v>
      </c>
      <c r="N1595" t="s">
        <v>230</v>
      </c>
      <c r="O1595" t="s">
        <v>29</v>
      </c>
      <c r="P1595" t="s">
        <v>29</v>
      </c>
      <c r="Q1595" t="s">
        <v>29</v>
      </c>
      <c r="R1595" t="s">
        <v>29</v>
      </c>
      <c r="S1595" t="s">
        <v>29</v>
      </c>
      <c r="T1595" t="s">
        <v>29</v>
      </c>
      <c r="U1595" t="s">
        <v>29</v>
      </c>
      <c r="V1595" t="s">
        <v>29</v>
      </c>
      <c r="W1595" t="s">
        <v>1791</v>
      </c>
    </row>
    <row r="1596" spans="1:23">
      <c r="A1596">
        <v>1595</v>
      </c>
      <c r="B1596" t="s">
        <v>1787</v>
      </c>
      <c r="C1596" t="s">
        <v>1788</v>
      </c>
      <c r="D1596">
        <v>46</v>
      </c>
      <c r="E1596" t="s">
        <v>1505</v>
      </c>
      <c r="F1596" t="s">
        <v>185</v>
      </c>
      <c r="G1596" s="1" t="s">
        <v>186</v>
      </c>
      <c r="H1596" t="s">
        <v>1506</v>
      </c>
      <c r="I1596" t="s">
        <v>186</v>
      </c>
      <c r="J1596" t="s">
        <v>1506</v>
      </c>
      <c r="K1596">
        <v>1.7</v>
      </c>
      <c r="L1596">
        <v>1.6962682099999999</v>
      </c>
      <c r="M1596" t="s">
        <v>26</v>
      </c>
      <c r="N1596" t="s">
        <v>219</v>
      </c>
      <c r="O1596" t="s">
        <v>29</v>
      </c>
      <c r="P1596" t="s">
        <v>29</v>
      </c>
      <c r="Q1596" t="s">
        <v>29</v>
      </c>
      <c r="R1596" t="s">
        <v>29</v>
      </c>
      <c r="S1596" t="s">
        <v>29</v>
      </c>
      <c r="T1596" t="s">
        <v>29</v>
      </c>
      <c r="U1596" t="s">
        <v>29</v>
      </c>
      <c r="V1596" t="s">
        <v>29</v>
      </c>
      <c r="W1596" t="s">
        <v>1791</v>
      </c>
    </row>
    <row r="1597" spans="1:23">
      <c r="A1597">
        <v>1596</v>
      </c>
      <c r="B1597" t="s">
        <v>1787</v>
      </c>
      <c r="C1597" t="s">
        <v>1788</v>
      </c>
      <c r="D1597">
        <v>46</v>
      </c>
      <c r="E1597" t="s">
        <v>1505</v>
      </c>
      <c r="F1597" t="s">
        <v>185</v>
      </c>
      <c r="G1597" s="1" t="s">
        <v>186</v>
      </c>
      <c r="H1597" t="s">
        <v>1506</v>
      </c>
      <c r="I1597" t="s">
        <v>186</v>
      </c>
      <c r="J1597" t="s">
        <v>1506</v>
      </c>
      <c r="K1597">
        <v>0.9</v>
      </c>
      <c r="L1597">
        <v>0.89802434600000003</v>
      </c>
      <c r="M1597" t="s">
        <v>26</v>
      </c>
      <c r="N1597" t="s">
        <v>232</v>
      </c>
      <c r="O1597" t="s">
        <v>29</v>
      </c>
      <c r="P1597" t="s">
        <v>29</v>
      </c>
      <c r="Q1597" t="s">
        <v>29</v>
      </c>
      <c r="R1597" t="s">
        <v>29</v>
      </c>
      <c r="S1597" t="s">
        <v>29</v>
      </c>
      <c r="T1597" t="s">
        <v>29</v>
      </c>
      <c r="U1597" t="s">
        <v>29</v>
      </c>
      <c r="V1597" t="s">
        <v>29</v>
      </c>
      <c r="W1597" t="s">
        <v>1791</v>
      </c>
    </row>
    <row r="1598" spans="1:23">
      <c r="A1598">
        <v>1597</v>
      </c>
      <c r="B1598" t="s">
        <v>1787</v>
      </c>
      <c r="C1598" t="s">
        <v>1788</v>
      </c>
      <c r="D1598">
        <v>46</v>
      </c>
      <c r="E1598" t="s">
        <v>1505</v>
      </c>
      <c r="F1598" t="s">
        <v>185</v>
      </c>
      <c r="G1598" s="1" t="s">
        <v>186</v>
      </c>
      <c r="H1598" t="s">
        <v>1506</v>
      </c>
      <c r="I1598" t="s">
        <v>186</v>
      </c>
      <c r="J1598" t="s">
        <v>1506</v>
      </c>
      <c r="K1598">
        <v>0.3</v>
      </c>
      <c r="L1598">
        <v>0.29934144899999998</v>
      </c>
      <c r="M1598" t="s">
        <v>26</v>
      </c>
      <c r="N1598" t="s">
        <v>29</v>
      </c>
      <c r="O1598" t="s">
        <v>29</v>
      </c>
      <c r="P1598" t="s">
        <v>29</v>
      </c>
      <c r="Q1598" t="s">
        <v>29</v>
      </c>
      <c r="R1598" t="s">
        <v>29</v>
      </c>
      <c r="S1598" t="s">
        <v>29</v>
      </c>
      <c r="T1598" t="s">
        <v>29</v>
      </c>
      <c r="U1598" t="s">
        <v>29</v>
      </c>
      <c r="V1598" t="s">
        <v>29</v>
      </c>
      <c r="W1598" t="s">
        <v>1791</v>
      </c>
    </row>
    <row r="1599" spans="1:23">
      <c r="A1599">
        <v>1598</v>
      </c>
      <c r="B1599" t="s">
        <v>1787</v>
      </c>
      <c r="C1599" t="s">
        <v>1788</v>
      </c>
      <c r="D1599">
        <v>46</v>
      </c>
      <c r="E1599" t="s">
        <v>1800</v>
      </c>
      <c r="F1599" t="s">
        <v>168</v>
      </c>
      <c r="G1599" s="1" t="s">
        <v>301</v>
      </c>
      <c r="H1599" t="s">
        <v>1801</v>
      </c>
      <c r="I1599" t="s">
        <v>301</v>
      </c>
      <c r="J1599" t="s">
        <v>1801</v>
      </c>
      <c r="K1599">
        <v>0.6</v>
      </c>
      <c r="L1599">
        <v>0.59868289799999996</v>
      </c>
      <c r="M1599" t="s">
        <v>26</v>
      </c>
      <c r="N1599" t="s">
        <v>74</v>
      </c>
      <c r="O1599" t="s">
        <v>29</v>
      </c>
      <c r="P1599" t="s">
        <v>29</v>
      </c>
      <c r="Q1599" t="s">
        <v>29</v>
      </c>
      <c r="R1599" t="s">
        <v>29</v>
      </c>
      <c r="S1599" t="s">
        <v>29</v>
      </c>
      <c r="T1599" t="s">
        <v>29</v>
      </c>
      <c r="U1599" t="s">
        <v>29</v>
      </c>
      <c r="V1599" t="s">
        <v>29</v>
      </c>
      <c r="W1599" t="s">
        <v>1791</v>
      </c>
    </row>
    <row r="1600" spans="1:23">
      <c r="A1600">
        <v>1599</v>
      </c>
      <c r="B1600" t="s">
        <v>1787</v>
      </c>
      <c r="C1600" t="s">
        <v>1788</v>
      </c>
      <c r="D1600">
        <v>46</v>
      </c>
      <c r="E1600" t="s">
        <v>1800</v>
      </c>
      <c r="F1600" t="s">
        <v>168</v>
      </c>
      <c r="G1600" s="1" t="s">
        <v>301</v>
      </c>
      <c r="H1600" t="s">
        <v>1801</v>
      </c>
      <c r="I1600" t="s">
        <v>301</v>
      </c>
      <c r="J1600" t="s">
        <v>1801</v>
      </c>
      <c r="K1600">
        <v>0.2</v>
      </c>
      <c r="L1600">
        <v>0.19956096600000001</v>
      </c>
      <c r="M1600" t="s">
        <v>26</v>
      </c>
      <c r="N1600" t="s">
        <v>63</v>
      </c>
      <c r="O1600" t="s">
        <v>29</v>
      </c>
      <c r="P1600" t="s">
        <v>29</v>
      </c>
      <c r="Q1600" t="s">
        <v>29</v>
      </c>
      <c r="R1600" t="s">
        <v>29</v>
      </c>
      <c r="S1600" t="s">
        <v>29</v>
      </c>
      <c r="T1600" t="s">
        <v>29</v>
      </c>
      <c r="U1600" t="s">
        <v>29</v>
      </c>
      <c r="V1600" t="s">
        <v>29</v>
      </c>
      <c r="W1600" t="s">
        <v>1791</v>
      </c>
    </row>
    <row r="1601" spans="1:23">
      <c r="A1601">
        <v>1600</v>
      </c>
      <c r="B1601" t="s">
        <v>1787</v>
      </c>
      <c r="C1601" t="s">
        <v>1788</v>
      </c>
      <c r="D1601">
        <v>46</v>
      </c>
      <c r="E1601" t="s">
        <v>1800</v>
      </c>
      <c r="F1601" t="s">
        <v>168</v>
      </c>
      <c r="G1601" s="1" t="s">
        <v>301</v>
      </c>
      <c r="H1601" t="s">
        <v>1801</v>
      </c>
      <c r="I1601" t="s">
        <v>301</v>
      </c>
      <c r="J1601" t="s">
        <v>1801</v>
      </c>
      <c r="K1601">
        <v>0.6</v>
      </c>
      <c r="L1601">
        <v>0.59868289799999996</v>
      </c>
      <c r="M1601" t="s">
        <v>26</v>
      </c>
      <c r="N1601" t="s">
        <v>230</v>
      </c>
      <c r="O1601" t="s">
        <v>29</v>
      </c>
      <c r="P1601" t="s">
        <v>29</v>
      </c>
      <c r="Q1601" t="s">
        <v>29</v>
      </c>
      <c r="R1601" t="s">
        <v>29</v>
      </c>
      <c r="S1601" t="s">
        <v>29</v>
      </c>
      <c r="T1601" t="s">
        <v>29</v>
      </c>
      <c r="U1601" t="s">
        <v>29</v>
      </c>
      <c r="V1601" t="s">
        <v>29</v>
      </c>
      <c r="W1601" t="s">
        <v>1791</v>
      </c>
    </row>
    <row r="1602" spans="1:23">
      <c r="A1602">
        <v>1601</v>
      </c>
      <c r="B1602" t="s">
        <v>1787</v>
      </c>
      <c r="C1602" t="s">
        <v>1788</v>
      </c>
      <c r="D1602">
        <v>46</v>
      </c>
      <c r="E1602" t="s">
        <v>1800</v>
      </c>
      <c r="F1602" t="s">
        <v>168</v>
      </c>
      <c r="G1602" s="1" t="s">
        <v>301</v>
      </c>
      <c r="H1602" t="s">
        <v>1801</v>
      </c>
      <c r="I1602" t="s">
        <v>301</v>
      </c>
      <c r="J1602" t="s">
        <v>1801</v>
      </c>
      <c r="K1602">
        <v>0.8</v>
      </c>
      <c r="L1602">
        <v>0.79824386400000003</v>
      </c>
      <c r="M1602" t="s">
        <v>26</v>
      </c>
      <c r="N1602" t="s">
        <v>219</v>
      </c>
      <c r="O1602" t="s">
        <v>29</v>
      </c>
      <c r="P1602" t="s">
        <v>29</v>
      </c>
      <c r="Q1602" t="s">
        <v>29</v>
      </c>
      <c r="R1602" t="s">
        <v>29</v>
      </c>
      <c r="S1602" t="s">
        <v>29</v>
      </c>
      <c r="T1602" t="s">
        <v>29</v>
      </c>
      <c r="U1602" t="s">
        <v>29</v>
      </c>
      <c r="V1602" t="s">
        <v>29</v>
      </c>
      <c r="W1602" t="s">
        <v>1791</v>
      </c>
    </row>
    <row r="1603" spans="1:23">
      <c r="A1603">
        <v>1602</v>
      </c>
      <c r="B1603" t="s">
        <v>1787</v>
      </c>
      <c r="C1603" t="s">
        <v>1788</v>
      </c>
      <c r="D1603">
        <v>46</v>
      </c>
      <c r="E1603" t="s">
        <v>1800</v>
      </c>
      <c r="F1603" t="s">
        <v>168</v>
      </c>
      <c r="G1603" s="1" t="s">
        <v>301</v>
      </c>
      <c r="H1603" t="s">
        <v>1801</v>
      </c>
      <c r="I1603" t="s">
        <v>301</v>
      </c>
      <c r="J1603" t="s">
        <v>1801</v>
      </c>
      <c r="K1603">
        <v>0.8</v>
      </c>
      <c r="L1603">
        <v>0.79824386400000003</v>
      </c>
      <c r="M1603" t="s">
        <v>26</v>
      </c>
      <c r="N1603" t="s">
        <v>232</v>
      </c>
      <c r="O1603" t="s">
        <v>29</v>
      </c>
      <c r="P1603" t="s">
        <v>29</v>
      </c>
      <c r="Q1603" t="s">
        <v>29</v>
      </c>
      <c r="R1603" t="s">
        <v>29</v>
      </c>
      <c r="S1603" t="s">
        <v>29</v>
      </c>
      <c r="T1603" t="s">
        <v>29</v>
      </c>
      <c r="U1603" t="s">
        <v>29</v>
      </c>
      <c r="V1603" t="s">
        <v>29</v>
      </c>
      <c r="W1603" t="s">
        <v>1791</v>
      </c>
    </row>
    <row r="1604" spans="1:23">
      <c r="A1604">
        <v>1603</v>
      </c>
      <c r="B1604" t="s">
        <v>1787</v>
      </c>
      <c r="C1604" t="s">
        <v>1788</v>
      </c>
      <c r="D1604">
        <v>46</v>
      </c>
      <c r="E1604" t="s">
        <v>1800</v>
      </c>
      <c r="F1604" t="s">
        <v>168</v>
      </c>
      <c r="G1604" s="1" t="s">
        <v>301</v>
      </c>
      <c r="H1604" t="s">
        <v>1801</v>
      </c>
      <c r="I1604" t="s">
        <v>301</v>
      </c>
      <c r="J1604" t="s">
        <v>1801</v>
      </c>
      <c r="K1604">
        <v>0.03</v>
      </c>
      <c r="L1604">
        <v>2.9934144999999999E-2</v>
      </c>
      <c r="M1604" t="s">
        <v>26</v>
      </c>
      <c r="N1604" t="s">
        <v>29</v>
      </c>
      <c r="O1604" t="s">
        <v>29</v>
      </c>
      <c r="P1604" t="s">
        <v>29</v>
      </c>
      <c r="Q1604" t="s">
        <v>29</v>
      </c>
      <c r="R1604" t="s">
        <v>29</v>
      </c>
      <c r="S1604" t="s">
        <v>29</v>
      </c>
      <c r="T1604" t="s">
        <v>29</v>
      </c>
      <c r="U1604" t="s">
        <v>29</v>
      </c>
      <c r="V1604" t="s">
        <v>29</v>
      </c>
      <c r="W1604" t="s">
        <v>1791</v>
      </c>
    </row>
    <row r="1605" spans="1:23">
      <c r="A1605">
        <v>1604</v>
      </c>
      <c r="B1605" t="s">
        <v>1787</v>
      </c>
      <c r="C1605" t="s">
        <v>1788</v>
      </c>
      <c r="D1605">
        <v>46</v>
      </c>
      <c r="E1605" t="s">
        <v>434</v>
      </c>
      <c r="F1605" t="s">
        <v>154</v>
      </c>
      <c r="G1605" s="1" t="s">
        <v>435</v>
      </c>
      <c r="H1605" t="s">
        <v>436</v>
      </c>
      <c r="I1605" t="s">
        <v>435</v>
      </c>
      <c r="J1605" t="s">
        <v>436</v>
      </c>
      <c r="K1605">
        <v>0.7</v>
      </c>
      <c r="L1605">
        <v>0.69846338100000005</v>
      </c>
      <c r="M1605" t="s">
        <v>26</v>
      </c>
      <c r="N1605" t="s">
        <v>74</v>
      </c>
      <c r="O1605" t="s">
        <v>29</v>
      </c>
      <c r="P1605" t="s">
        <v>29</v>
      </c>
      <c r="Q1605" t="s">
        <v>29</v>
      </c>
      <c r="R1605" t="s">
        <v>29</v>
      </c>
      <c r="S1605" t="s">
        <v>29</v>
      </c>
      <c r="T1605" t="s">
        <v>29</v>
      </c>
      <c r="U1605" t="s">
        <v>29</v>
      </c>
      <c r="V1605" t="s">
        <v>29</v>
      </c>
      <c r="W1605" t="s">
        <v>1791</v>
      </c>
    </row>
    <row r="1606" spans="1:23">
      <c r="A1606">
        <v>1605</v>
      </c>
      <c r="B1606" t="s">
        <v>1787</v>
      </c>
      <c r="C1606" t="s">
        <v>1788</v>
      </c>
      <c r="D1606">
        <v>46</v>
      </c>
      <c r="E1606" t="s">
        <v>434</v>
      </c>
      <c r="F1606" t="s">
        <v>154</v>
      </c>
      <c r="G1606" s="1" t="s">
        <v>435</v>
      </c>
      <c r="H1606" t="s">
        <v>436</v>
      </c>
      <c r="I1606" t="s">
        <v>435</v>
      </c>
      <c r="J1606" t="s">
        <v>436</v>
      </c>
      <c r="K1606">
        <v>0.3</v>
      </c>
      <c r="L1606">
        <v>0.29934144899999998</v>
      </c>
      <c r="M1606" t="s">
        <v>26</v>
      </c>
      <c r="N1606" t="s">
        <v>230</v>
      </c>
      <c r="O1606" t="s">
        <v>29</v>
      </c>
      <c r="P1606" t="s">
        <v>29</v>
      </c>
      <c r="Q1606" t="s">
        <v>29</v>
      </c>
      <c r="R1606" t="s">
        <v>29</v>
      </c>
      <c r="S1606" t="s">
        <v>29</v>
      </c>
      <c r="T1606" t="s">
        <v>29</v>
      </c>
      <c r="U1606" t="s">
        <v>29</v>
      </c>
      <c r="V1606" t="s">
        <v>29</v>
      </c>
      <c r="W1606" t="s">
        <v>1791</v>
      </c>
    </row>
    <row r="1607" spans="1:23">
      <c r="A1607">
        <v>1606</v>
      </c>
      <c r="B1607" t="s">
        <v>1787</v>
      </c>
      <c r="C1607" t="s">
        <v>1788</v>
      </c>
      <c r="D1607">
        <v>46</v>
      </c>
      <c r="E1607" t="s">
        <v>434</v>
      </c>
      <c r="F1607" t="s">
        <v>154</v>
      </c>
      <c r="G1607" s="1" t="s">
        <v>435</v>
      </c>
      <c r="H1607" t="s">
        <v>436</v>
      </c>
      <c r="I1607" t="s">
        <v>435</v>
      </c>
      <c r="J1607" t="s">
        <v>436</v>
      </c>
      <c r="K1607">
        <v>1.7</v>
      </c>
      <c r="L1607">
        <v>1.6962682099999999</v>
      </c>
      <c r="M1607" t="s">
        <v>26</v>
      </c>
      <c r="N1607" t="s">
        <v>219</v>
      </c>
      <c r="O1607" t="s">
        <v>29</v>
      </c>
      <c r="P1607" t="s">
        <v>29</v>
      </c>
      <c r="Q1607" t="s">
        <v>29</v>
      </c>
      <c r="R1607" t="s">
        <v>29</v>
      </c>
      <c r="S1607" t="s">
        <v>29</v>
      </c>
      <c r="T1607" t="s">
        <v>29</v>
      </c>
      <c r="U1607" t="s">
        <v>29</v>
      </c>
      <c r="V1607" t="s">
        <v>29</v>
      </c>
      <c r="W1607" t="s">
        <v>1791</v>
      </c>
    </row>
    <row r="1608" spans="1:23">
      <c r="A1608">
        <v>1607</v>
      </c>
      <c r="B1608" t="s">
        <v>1787</v>
      </c>
      <c r="C1608" t="s">
        <v>1788</v>
      </c>
      <c r="D1608">
        <v>46</v>
      </c>
      <c r="E1608" t="s">
        <v>434</v>
      </c>
      <c r="F1608" t="s">
        <v>154</v>
      </c>
      <c r="G1608" s="1" t="s">
        <v>435</v>
      </c>
      <c r="H1608" t="s">
        <v>436</v>
      </c>
      <c r="I1608" t="s">
        <v>435</v>
      </c>
      <c r="J1608" t="s">
        <v>436</v>
      </c>
      <c r="K1608">
        <v>0.2</v>
      </c>
      <c r="L1608">
        <v>0.19956096600000001</v>
      </c>
      <c r="M1608" t="s">
        <v>26</v>
      </c>
      <c r="N1608" t="s">
        <v>232</v>
      </c>
      <c r="O1608" t="s">
        <v>29</v>
      </c>
      <c r="P1608" t="s">
        <v>29</v>
      </c>
      <c r="Q1608" t="s">
        <v>29</v>
      </c>
      <c r="R1608" t="s">
        <v>29</v>
      </c>
      <c r="S1608" t="s">
        <v>29</v>
      </c>
      <c r="T1608" t="s">
        <v>29</v>
      </c>
      <c r="U1608" t="s">
        <v>29</v>
      </c>
      <c r="V1608" t="s">
        <v>29</v>
      </c>
      <c r="W1608" t="s">
        <v>1791</v>
      </c>
    </row>
    <row r="1609" spans="1:23">
      <c r="A1609">
        <v>1608</v>
      </c>
      <c r="B1609" t="s">
        <v>1787</v>
      </c>
      <c r="C1609" t="s">
        <v>1788</v>
      </c>
      <c r="D1609">
        <v>46</v>
      </c>
      <c r="E1609" t="s">
        <v>1802</v>
      </c>
      <c r="F1609" t="s">
        <v>154</v>
      </c>
      <c r="G1609" s="1" t="s">
        <v>1803</v>
      </c>
      <c r="H1609" t="s">
        <v>1198</v>
      </c>
      <c r="I1609" t="s">
        <v>1803</v>
      </c>
      <c r="J1609" t="s">
        <v>1198</v>
      </c>
      <c r="K1609">
        <v>0.5</v>
      </c>
      <c r="L1609">
        <v>0.49890241499999999</v>
      </c>
      <c r="M1609" t="s">
        <v>26</v>
      </c>
      <c r="N1609" t="s">
        <v>230</v>
      </c>
      <c r="O1609" t="s">
        <v>29</v>
      </c>
      <c r="P1609" t="s">
        <v>29</v>
      </c>
      <c r="Q1609" t="s">
        <v>29</v>
      </c>
      <c r="R1609" t="s">
        <v>29</v>
      </c>
      <c r="S1609" t="s">
        <v>29</v>
      </c>
      <c r="T1609" t="s">
        <v>29</v>
      </c>
      <c r="U1609" t="s">
        <v>29</v>
      </c>
      <c r="V1609" t="s">
        <v>29</v>
      </c>
      <c r="W1609" t="s">
        <v>1791</v>
      </c>
    </row>
    <row r="1610" spans="1:23">
      <c r="A1610">
        <v>1609</v>
      </c>
      <c r="B1610" t="s">
        <v>1787</v>
      </c>
      <c r="C1610" t="s">
        <v>1788</v>
      </c>
      <c r="D1610">
        <v>46</v>
      </c>
      <c r="E1610" t="s">
        <v>1802</v>
      </c>
      <c r="F1610" t="s">
        <v>154</v>
      </c>
      <c r="G1610" s="1" t="s">
        <v>1803</v>
      </c>
      <c r="H1610" t="s">
        <v>1198</v>
      </c>
      <c r="I1610" t="s">
        <v>1803</v>
      </c>
      <c r="J1610" t="s">
        <v>1198</v>
      </c>
      <c r="K1610">
        <v>1.6</v>
      </c>
      <c r="L1610">
        <v>1.596487727</v>
      </c>
      <c r="M1610" t="s">
        <v>26</v>
      </c>
      <c r="N1610" t="s">
        <v>219</v>
      </c>
      <c r="O1610" t="s">
        <v>29</v>
      </c>
      <c r="P1610" t="s">
        <v>29</v>
      </c>
      <c r="Q1610" t="s">
        <v>29</v>
      </c>
      <c r="R1610" t="s">
        <v>29</v>
      </c>
      <c r="S1610" t="s">
        <v>29</v>
      </c>
      <c r="T1610" t="s">
        <v>29</v>
      </c>
      <c r="U1610" t="s">
        <v>29</v>
      </c>
      <c r="V1610" t="s">
        <v>29</v>
      </c>
      <c r="W1610" t="s">
        <v>1791</v>
      </c>
    </row>
    <row r="1611" spans="1:23">
      <c r="A1611">
        <v>1610</v>
      </c>
      <c r="B1611" t="s">
        <v>1787</v>
      </c>
      <c r="C1611" t="s">
        <v>1788</v>
      </c>
      <c r="D1611">
        <v>46</v>
      </c>
      <c r="E1611" t="s">
        <v>1802</v>
      </c>
      <c r="F1611" t="s">
        <v>154</v>
      </c>
      <c r="G1611" s="1" t="s">
        <v>1803</v>
      </c>
      <c r="H1611" t="s">
        <v>1198</v>
      </c>
      <c r="I1611" t="s">
        <v>1803</v>
      </c>
      <c r="J1611" t="s">
        <v>1198</v>
      </c>
      <c r="K1611">
        <v>0.2</v>
      </c>
      <c r="L1611">
        <v>0.19956096600000001</v>
      </c>
      <c r="M1611" t="s">
        <v>26</v>
      </c>
      <c r="N1611" t="s">
        <v>232</v>
      </c>
      <c r="O1611" t="s">
        <v>29</v>
      </c>
      <c r="P1611" t="s">
        <v>29</v>
      </c>
      <c r="Q1611" t="s">
        <v>29</v>
      </c>
      <c r="R1611" t="s">
        <v>29</v>
      </c>
      <c r="S1611" t="s">
        <v>29</v>
      </c>
      <c r="T1611" t="s">
        <v>29</v>
      </c>
      <c r="U1611" t="s">
        <v>29</v>
      </c>
      <c r="V1611" t="s">
        <v>29</v>
      </c>
      <c r="W1611" t="s">
        <v>1791</v>
      </c>
    </row>
    <row r="1612" spans="1:23">
      <c r="A1612">
        <v>1611</v>
      </c>
      <c r="B1612" t="s">
        <v>1787</v>
      </c>
      <c r="C1612" t="s">
        <v>1788</v>
      </c>
      <c r="D1612">
        <v>46</v>
      </c>
      <c r="E1612" t="s">
        <v>1802</v>
      </c>
      <c r="F1612" t="s">
        <v>154</v>
      </c>
      <c r="G1612" s="1" t="s">
        <v>1803</v>
      </c>
      <c r="H1612" t="s">
        <v>1198</v>
      </c>
      <c r="I1612" t="s">
        <v>1803</v>
      </c>
      <c r="J1612" t="s">
        <v>1198</v>
      </c>
      <c r="K1612">
        <v>0.04</v>
      </c>
      <c r="L1612">
        <v>3.9912192999999999E-2</v>
      </c>
      <c r="M1612" t="s">
        <v>26</v>
      </c>
      <c r="N1612" t="s">
        <v>29</v>
      </c>
      <c r="O1612" t="s">
        <v>29</v>
      </c>
      <c r="P1612" t="s">
        <v>29</v>
      </c>
      <c r="Q1612" t="s">
        <v>29</v>
      </c>
      <c r="R1612" t="s">
        <v>29</v>
      </c>
      <c r="S1612" t="s">
        <v>29</v>
      </c>
      <c r="T1612" t="s">
        <v>29</v>
      </c>
      <c r="U1612" t="s">
        <v>29</v>
      </c>
      <c r="V1612" t="s">
        <v>29</v>
      </c>
      <c r="W1612" t="s">
        <v>1791</v>
      </c>
    </row>
    <row r="1613" spans="1:23">
      <c r="A1613">
        <v>1612</v>
      </c>
      <c r="B1613" t="s">
        <v>1787</v>
      </c>
      <c r="C1613" t="s">
        <v>1788</v>
      </c>
      <c r="D1613">
        <v>46</v>
      </c>
      <c r="E1613" t="s">
        <v>501</v>
      </c>
      <c r="F1613" t="s">
        <v>176</v>
      </c>
      <c r="G1613" s="1" t="s">
        <v>502</v>
      </c>
      <c r="H1613" t="s">
        <v>503</v>
      </c>
      <c r="I1613" t="s">
        <v>502</v>
      </c>
      <c r="J1613" t="s">
        <v>503</v>
      </c>
      <c r="K1613">
        <v>0.05</v>
      </c>
      <c r="L1613">
        <v>4.9890241000000002E-2</v>
      </c>
      <c r="M1613" t="s">
        <v>26</v>
      </c>
      <c r="N1613" t="s">
        <v>74</v>
      </c>
      <c r="O1613" t="s">
        <v>29</v>
      </c>
      <c r="P1613" t="s">
        <v>29</v>
      </c>
      <c r="Q1613" t="s">
        <v>29</v>
      </c>
      <c r="R1613" t="s">
        <v>29</v>
      </c>
      <c r="S1613" t="s">
        <v>29</v>
      </c>
      <c r="T1613" t="s">
        <v>29</v>
      </c>
      <c r="U1613" t="s">
        <v>29</v>
      </c>
      <c r="V1613" t="s">
        <v>29</v>
      </c>
      <c r="W1613" t="s">
        <v>1791</v>
      </c>
    </row>
    <row r="1614" spans="1:23">
      <c r="A1614">
        <v>1613</v>
      </c>
      <c r="B1614" t="s">
        <v>1787</v>
      </c>
      <c r="C1614" t="s">
        <v>1788</v>
      </c>
      <c r="D1614">
        <v>46</v>
      </c>
      <c r="E1614" t="s">
        <v>501</v>
      </c>
      <c r="F1614" t="s">
        <v>176</v>
      </c>
      <c r="G1614" s="1" t="s">
        <v>502</v>
      </c>
      <c r="H1614" t="s">
        <v>503</v>
      </c>
      <c r="I1614" t="s">
        <v>502</v>
      </c>
      <c r="J1614" t="s">
        <v>503</v>
      </c>
      <c r="K1614">
        <v>0.6</v>
      </c>
      <c r="L1614">
        <v>0.59868289799999996</v>
      </c>
      <c r="M1614" t="s">
        <v>26</v>
      </c>
      <c r="N1614" t="s">
        <v>63</v>
      </c>
      <c r="O1614" t="s">
        <v>29</v>
      </c>
      <c r="P1614" t="s">
        <v>29</v>
      </c>
      <c r="Q1614" t="s">
        <v>29</v>
      </c>
      <c r="R1614" t="s">
        <v>29</v>
      </c>
      <c r="S1614" t="s">
        <v>29</v>
      </c>
      <c r="T1614" t="s">
        <v>29</v>
      </c>
      <c r="U1614" t="s">
        <v>29</v>
      </c>
      <c r="V1614" t="s">
        <v>29</v>
      </c>
      <c r="W1614" t="s">
        <v>1791</v>
      </c>
    </row>
    <row r="1615" spans="1:23">
      <c r="A1615">
        <v>1614</v>
      </c>
      <c r="B1615" t="s">
        <v>1787</v>
      </c>
      <c r="C1615" t="s">
        <v>1788</v>
      </c>
      <c r="D1615">
        <v>46</v>
      </c>
      <c r="E1615" t="s">
        <v>501</v>
      </c>
      <c r="F1615" t="s">
        <v>176</v>
      </c>
      <c r="G1615" s="1" t="s">
        <v>502</v>
      </c>
      <c r="H1615" t="s">
        <v>503</v>
      </c>
      <c r="I1615" t="s">
        <v>502</v>
      </c>
      <c r="J1615" t="s">
        <v>503</v>
      </c>
      <c r="K1615">
        <v>0.3</v>
      </c>
      <c r="L1615">
        <v>0.29934144899999998</v>
      </c>
      <c r="M1615" t="s">
        <v>26</v>
      </c>
      <c r="N1615" t="s">
        <v>230</v>
      </c>
      <c r="O1615" t="s">
        <v>29</v>
      </c>
      <c r="P1615" t="s">
        <v>29</v>
      </c>
      <c r="Q1615" t="s">
        <v>29</v>
      </c>
      <c r="R1615" t="s">
        <v>29</v>
      </c>
      <c r="S1615" t="s">
        <v>29</v>
      </c>
      <c r="T1615" t="s">
        <v>29</v>
      </c>
      <c r="U1615" t="s">
        <v>29</v>
      </c>
      <c r="V1615" t="s">
        <v>29</v>
      </c>
      <c r="W1615" t="s">
        <v>1791</v>
      </c>
    </row>
    <row r="1616" spans="1:23">
      <c r="A1616">
        <v>1615</v>
      </c>
      <c r="B1616" t="s">
        <v>1787</v>
      </c>
      <c r="C1616" t="s">
        <v>1788</v>
      </c>
      <c r="D1616">
        <v>46</v>
      </c>
      <c r="E1616" t="s">
        <v>501</v>
      </c>
      <c r="F1616" t="s">
        <v>176</v>
      </c>
      <c r="G1616" s="1" t="s">
        <v>502</v>
      </c>
      <c r="H1616" t="s">
        <v>503</v>
      </c>
      <c r="I1616" t="s">
        <v>502</v>
      </c>
      <c r="J1616" t="s">
        <v>503</v>
      </c>
      <c r="K1616">
        <v>0.6</v>
      </c>
      <c r="L1616">
        <v>0.59868289799999996</v>
      </c>
      <c r="M1616" t="s">
        <v>26</v>
      </c>
      <c r="N1616" t="s">
        <v>219</v>
      </c>
      <c r="O1616" t="s">
        <v>29</v>
      </c>
      <c r="P1616" t="s">
        <v>29</v>
      </c>
      <c r="Q1616" t="s">
        <v>29</v>
      </c>
      <c r="R1616" t="s">
        <v>29</v>
      </c>
      <c r="S1616" t="s">
        <v>29</v>
      </c>
      <c r="T1616" t="s">
        <v>29</v>
      </c>
      <c r="U1616" t="s">
        <v>29</v>
      </c>
      <c r="V1616" t="s">
        <v>29</v>
      </c>
      <c r="W1616" t="s">
        <v>1791</v>
      </c>
    </row>
    <row r="1617" spans="1:23">
      <c r="A1617">
        <v>1616</v>
      </c>
      <c r="B1617" t="s">
        <v>1787</v>
      </c>
      <c r="C1617" t="s">
        <v>1788</v>
      </c>
      <c r="D1617">
        <v>46</v>
      </c>
      <c r="E1617" t="s">
        <v>501</v>
      </c>
      <c r="F1617" t="s">
        <v>176</v>
      </c>
      <c r="G1617" s="1" t="s">
        <v>502</v>
      </c>
      <c r="H1617" t="s">
        <v>503</v>
      </c>
      <c r="I1617" t="s">
        <v>502</v>
      </c>
      <c r="J1617" t="s">
        <v>503</v>
      </c>
      <c r="K1617">
        <v>0.3</v>
      </c>
      <c r="L1617">
        <v>0.29934144899999998</v>
      </c>
      <c r="M1617" t="s">
        <v>26</v>
      </c>
      <c r="N1617" t="s">
        <v>232</v>
      </c>
      <c r="O1617" t="s">
        <v>29</v>
      </c>
      <c r="P1617" t="s">
        <v>29</v>
      </c>
      <c r="Q1617" t="s">
        <v>29</v>
      </c>
      <c r="R1617" t="s">
        <v>29</v>
      </c>
      <c r="S1617" t="s">
        <v>29</v>
      </c>
      <c r="T1617" t="s">
        <v>29</v>
      </c>
      <c r="U1617" t="s">
        <v>29</v>
      </c>
      <c r="V1617" t="s">
        <v>29</v>
      </c>
      <c r="W1617" t="s">
        <v>1791</v>
      </c>
    </row>
    <row r="1618" spans="1:23">
      <c r="A1618">
        <v>1617</v>
      </c>
      <c r="B1618" t="s">
        <v>1787</v>
      </c>
      <c r="C1618" t="s">
        <v>1788</v>
      </c>
      <c r="D1618">
        <v>46</v>
      </c>
      <c r="E1618" t="s">
        <v>501</v>
      </c>
      <c r="F1618" t="s">
        <v>176</v>
      </c>
      <c r="G1618" s="1" t="s">
        <v>502</v>
      </c>
      <c r="H1618" t="s">
        <v>503</v>
      </c>
      <c r="I1618" t="s">
        <v>502</v>
      </c>
      <c r="J1618" t="s">
        <v>503</v>
      </c>
      <c r="K1618">
        <v>0.05</v>
      </c>
      <c r="L1618">
        <v>4.9890241000000002E-2</v>
      </c>
      <c r="M1618" t="s">
        <v>26</v>
      </c>
      <c r="N1618" t="s">
        <v>29</v>
      </c>
      <c r="O1618" t="s">
        <v>29</v>
      </c>
      <c r="P1618" t="s">
        <v>29</v>
      </c>
      <c r="Q1618" t="s">
        <v>29</v>
      </c>
      <c r="R1618" t="s">
        <v>29</v>
      </c>
      <c r="S1618" t="s">
        <v>29</v>
      </c>
      <c r="T1618" t="s">
        <v>29</v>
      </c>
      <c r="U1618" t="s">
        <v>29</v>
      </c>
      <c r="V1618" t="s">
        <v>29</v>
      </c>
      <c r="W1618" t="s">
        <v>1791</v>
      </c>
    </row>
    <row r="1619" spans="1:23">
      <c r="A1619">
        <v>1618</v>
      </c>
      <c r="B1619" t="s">
        <v>1787</v>
      </c>
      <c r="C1619" t="s">
        <v>1788</v>
      </c>
      <c r="D1619">
        <v>46</v>
      </c>
      <c r="E1619" t="s">
        <v>1804</v>
      </c>
      <c r="F1619" t="s">
        <v>498</v>
      </c>
      <c r="G1619" s="1" t="s">
        <v>499</v>
      </c>
      <c r="H1619" t="s">
        <v>1805</v>
      </c>
      <c r="I1619" t="s">
        <v>499</v>
      </c>
      <c r="J1619" t="s">
        <v>1805</v>
      </c>
      <c r="K1619">
        <v>0.2</v>
      </c>
      <c r="L1619">
        <v>0.19956096600000001</v>
      </c>
      <c r="M1619" t="s">
        <v>26</v>
      </c>
      <c r="N1619" t="s">
        <v>63</v>
      </c>
      <c r="O1619" t="s">
        <v>29</v>
      </c>
      <c r="P1619" t="s">
        <v>29</v>
      </c>
      <c r="Q1619" t="s">
        <v>29</v>
      </c>
      <c r="R1619" t="s">
        <v>29</v>
      </c>
      <c r="S1619" t="s">
        <v>29</v>
      </c>
      <c r="T1619" t="s">
        <v>29</v>
      </c>
      <c r="U1619" t="s">
        <v>29</v>
      </c>
      <c r="V1619" t="s">
        <v>29</v>
      </c>
      <c r="W1619" t="s">
        <v>1791</v>
      </c>
    </row>
    <row r="1620" spans="1:23">
      <c r="A1620">
        <v>1619</v>
      </c>
      <c r="B1620" t="s">
        <v>1787</v>
      </c>
      <c r="C1620" t="s">
        <v>1788</v>
      </c>
      <c r="D1620">
        <v>46</v>
      </c>
      <c r="E1620" t="s">
        <v>1804</v>
      </c>
      <c r="F1620" t="s">
        <v>498</v>
      </c>
      <c r="G1620" s="1" t="s">
        <v>499</v>
      </c>
      <c r="H1620" t="s">
        <v>1805</v>
      </c>
      <c r="I1620" t="s">
        <v>499</v>
      </c>
      <c r="J1620" t="s">
        <v>1805</v>
      </c>
      <c r="K1620">
        <v>0.02</v>
      </c>
      <c r="L1620">
        <v>1.9956096999999999E-2</v>
      </c>
      <c r="M1620" t="s">
        <v>26</v>
      </c>
      <c r="N1620" t="s">
        <v>230</v>
      </c>
      <c r="O1620" t="s">
        <v>29</v>
      </c>
      <c r="P1620" t="s">
        <v>29</v>
      </c>
      <c r="Q1620" t="s">
        <v>29</v>
      </c>
      <c r="R1620" t="s">
        <v>29</v>
      </c>
      <c r="S1620" t="s">
        <v>29</v>
      </c>
      <c r="T1620" t="s">
        <v>29</v>
      </c>
      <c r="U1620" t="s">
        <v>29</v>
      </c>
      <c r="V1620" t="s">
        <v>29</v>
      </c>
      <c r="W1620" t="s">
        <v>1791</v>
      </c>
    </row>
    <row r="1621" spans="1:23">
      <c r="A1621">
        <v>1620</v>
      </c>
      <c r="B1621" t="s">
        <v>1787</v>
      </c>
      <c r="C1621" t="s">
        <v>1788</v>
      </c>
      <c r="D1621">
        <v>46</v>
      </c>
      <c r="E1621" t="s">
        <v>1804</v>
      </c>
      <c r="F1621" t="s">
        <v>498</v>
      </c>
      <c r="G1621" s="1" t="s">
        <v>499</v>
      </c>
      <c r="H1621" t="s">
        <v>1805</v>
      </c>
      <c r="I1621" t="s">
        <v>499</v>
      </c>
      <c r="J1621" t="s">
        <v>1805</v>
      </c>
      <c r="K1621">
        <v>1</v>
      </c>
      <c r="L1621">
        <v>0.997804829</v>
      </c>
      <c r="M1621" t="s">
        <v>26</v>
      </c>
      <c r="N1621" t="s">
        <v>219</v>
      </c>
      <c r="O1621" t="s">
        <v>29</v>
      </c>
      <c r="P1621" t="s">
        <v>29</v>
      </c>
      <c r="Q1621" t="s">
        <v>29</v>
      </c>
      <c r="R1621" t="s">
        <v>29</v>
      </c>
      <c r="S1621" t="s">
        <v>29</v>
      </c>
      <c r="T1621" t="s">
        <v>29</v>
      </c>
      <c r="U1621" t="s">
        <v>29</v>
      </c>
      <c r="V1621" t="s">
        <v>29</v>
      </c>
      <c r="W1621" t="s">
        <v>1791</v>
      </c>
    </row>
    <row r="1622" spans="1:23">
      <c r="A1622">
        <v>1621</v>
      </c>
      <c r="B1622" t="s">
        <v>1787</v>
      </c>
      <c r="C1622" t="s">
        <v>1788</v>
      </c>
      <c r="D1622">
        <v>46</v>
      </c>
      <c r="E1622" t="s">
        <v>1804</v>
      </c>
      <c r="F1622" t="s">
        <v>498</v>
      </c>
      <c r="G1622" s="1" t="s">
        <v>499</v>
      </c>
      <c r="H1622" t="s">
        <v>1805</v>
      </c>
      <c r="I1622" t="s">
        <v>499</v>
      </c>
      <c r="J1622" t="s">
        <v>1805</v>
      </c>
      <c r="K1622">
        <v>0.05</v>
      </c>
      <c r="L1622">
        <v>4.9890241000000002E-2</v>
      </c>
      <c r="M1622" t="s">
        <v>26</v>
      </c>
      <c r="N1622" t="s">
        <v>232</v>
      </c>
      <c r="O1622" t="s">
        <v>29</v>
      </c>
      <c r="P1622" t="s">
        <v>29</v>
      </c>
      <c r="Q1622" t="s">
        <v>29</v>
      </c>
      <c r="R1622" t="s">
        <v>29</v>
      </c>
      <c r="S1622" t="s">
        <v>29</v>
      </c>
      <c r="T1622" t="s">
        <v>29</v>
      </c>
      <c r="U1622" t="s">
        <v>29</v>
      </c>
      <c r="V1622" t="s">
        <v>29</v>
      </c>
      <c r="W1622" t="s">
        <v>1791</v>
      </c>
    </row>
    <row r="1623" spans="1:23">
      <c r="A1623">
        <v>1622</v>
      </c>
      <c r="B1623" t="s">
        <v>1787</v>
      </c>
      <c r="C1623" t="s">
        <v>1788</v>
      </c>
      <c r="D1623">
        <v>46</v>
      </c>
      <c r="E1623" t="s">
        <v>1804</v>
      </c>
      <c r="F1623" t="s">
        <v>498</v>
      </c>
      <c r="G1623" s="1" t="s">
        <v>499</v>
      </c>
      <c r="H1623" t="s">
        <v>1805</v>
      </c>
      <c r="I1623" t="s">
        <v>499</v>
      </c>
      <c r="J1623" t="s">
        <v>1805</v>
      </c>
      <c r="K1623">
        <v>0.08</v>
      </c>
      <c r="L1623">
        <v>7.9824385999999997E-2</v>
      </c>
      <c r="M1623" t="s">
        <v>26</v>
      </c>
      <c r="N1623" t="s">
        <v>29</v>
      </c>
      <c r="O1623" t="s">
        <v>29</v>
      </c>
      <c r="P1623" t="s">
        <v>29</v>
      </c>
      <c r="Q1623" t="s">
        <v>29</v>
      </c>
      <c r="R1623" t="s">
        <v>29</v>
      </c>
      <c r="S1623" t="s">
        <v>29</v>
      </c>
      <c r="T1623" t="s">
        <v>29</v>
      </c>
      <c r="U1623" t="s">
        <v>29</v>
      </c>
      <c r="V1623" t="s">
        <v>29</v>
      </c>
      <c r="W1623" t="s">
        <v>1791</v>
      </c>
    </row>
    <row r="1624" spans="1:23">
      <c r="A1624">
        <v>1623</v>
      </c>
      <c r="B1624" t="s">
        <v>1787</v>
      </c>
      <c r="C1624" t="s">
        <v>1788</v>
      </c>
      <c r="D1624">
        <v>46</v>
      </c>
      <c r="E1624" t="s">
        <v>1806</v>
      </c>
      <c r="F1624" t="s">
        <v>185</v>
      </c>
      <c r="G1624" s="1" t="s">
        <v>186</v>
      </c>
      <c r="H1624" t="s">
        <v>1807</v>
      </c>
      <c r="I1624" t="s">
        <v>186</v>
      </c>
      <c r="J1624" t="s">
        <v>1807</v>
      </c>
      <c r="K1624">
        <v>0.6</v>
      </c>
      <c r="L1624">
        <v>0.59868289799999996</v>
      </c>
      <c r="M1624" t="s">
        <v>26</v>
      </c>
      <c r="N1624" t="s">
        <v>230</v>
      </c>
      <c r="O1624" t="s">
        <v>29</v>
      </c>
      <c r="P1624" t="s">
        <v>29</v>
      </c>
      <c r="Q1624" t="s">
        <v>29</v>
      </c>
      <c r="R1624" t="s">
        <v>29</v>
      </c>
      <c r="S1624" t="s">
        <v>29</v>
      </c>
      <c r="T1624" t="s">
        <v>29</v>
      </c>
      <c r="U1624" t="s">
        <v>29</v>
      </c>
      <c r="V1624" t="s">
        <v>29</v>
      </c>
      <c r="W1624" t="s">
        <v>1791</v>
      </c>
    </row>
    <row r="1625" spans="1:23">
      <c r="A1625">
        <v>1624</v>
      </c>
      <c r="B1625" t="s">
        <v>1787</v>
      </c>
      <c r="C1625" t="s">
        <v>1788</v>
      </c>
      <c r="D1625">
        <v>46</v>
      </c>
      <c r="E1625" t="s">
        <v>1806</v>
      </c>
      <c r="F1625" t="s">
        <v>185</v>
      </c>
      <c r="G1625" s="1" t="s">
        <v>186</v>
      </c>
      <c r="H1625" t="s">
        <v>1807</v>
      </c>
      <c r="I1625" t="s">
        <v>186</v>
      </c>
      <c r="J1625" t="s">
        <v>1807</v>
      </c>
      <c r="K1625">
        <v>0.2</v>
      </c>
      <c r="L1625">
        <v>0.19956096600000001</v>
      </c>
      <c r="M1625" t="s">
        <v>26</v>
      </c>
      <c r="N1625" t="s">
        <v>219</v>
      </c>
      <c r="O1625" t="s">
        <v>29</v>
      </c>
      <c r="P1625" t="s">
        <v>29</v>
      </c>
      <c r="Q1625" t="s">
        <v>29</v>
      </c>
      <c r="R1625" t="s">
        <v>29</v>
      </c>
      <c r="S1625" t="s">
        <v>29</v>
      </c>
      <c r="T1625" t="s">
        <v>29</v>
      </c>
      <c r="U1625" t="s">
        <v>29</v>
      </c>
      <c r="V1625" t="s">
        <v>29</v>
      </c>
      <c r="W1625" t="s">
        <v>1791</v>
      </c>
    </row>
    <row r="1626" spans="1:23">
      <c r="A1626">
        <v>1625</v>
      </c>
      <c r="B1626" t="s">
        <v>1787</v>
      </c>
      <c r="C1626" t="s">
        <v>1788</v>
      </c>
      <c r="D1626">
        <v>46</v>
      </c>
      <c r="E1626" t="s">
        <v>1806</v>
      </c>
      <c r="F1626" t="s">
        <v>185</v>
      </c>
      <c r="G1626" s="1" t="s">
        <v>186</v>
      </c>
      <c r="H1626" t="s">
        <v>1807</v>
      </c>
      <c r="I1626" t="s">
        <v>186</v>
      </c>
      <c r="J1626" t="s">
        <v>1807</v>
      </c>
      <c r="K1626">
        <v>0.2</v>
      </c>
      <c r="L1626">
        <v>0.19956096600000001</v>
      </c>
      <c r="M1626" t="s">
        <v>26</v>
      </c>
      <c r="N1626" t="s">
        <v>232</v>
      </c>
      <c r="O1626" t="s">
        <v>29</v>
      </c>
      <c r="P1626" t="s">
        <v>29</v>
      </c>
      <c r="Q1626" t="s">
        <v>29</v>
      </c>
      <c r="R1626" t="s">
        <v>29</v>
      </c>
      <c r="S1626" t="s">
        <v>29</v>
      </c>
      <c r="T1626" t="s">
        <v>29</v>
      </c>
      <c r="U1626" t="s">
        <v>29</v>
      </c>
      <c r="V1626" t="s">
        <v>29</v>
      </c>
      <c r="W1626" t="s">
        <v>1791</v>
      </c>
    </row>
    <row r="1627" spans="1:23">
      <c r="A1627">
        <v>1626</v>
      </c>
      <c r="B1627" t="s">
        <v>1787</v>
      </c>
      <c r="C1627" t="s">
        <v>1788</v>
      </c>
      <c r="D1627">
        <v>46</v>
      </c>
      <c r="E1627" t="s">
        <v>1806</v>
      </c>
      <c r="F1627" t="s">
        <v>185</v>
      </c>
      <c r="G1627" s="1" t="s">
        <v>186</v>
      </c>
      <c r="H1627" t="s">
        <v>1807</v>
      </c>
      <c r="I1627" t="s">
        <v>186</v>
      </c>
      <c r="J1627" t="s">
        <v>1807</v>
      </c>
      <c r="K1627">
        <v>0.1</v>
      </c>
      <c r="L1627">
        <v>9.9780483000000003E-2</v>
      </c>
      <c r="M1627" t="s">
        <v>26</v>
      </c>
      <c r="N1627" t="s">
        <v>29</v>
      </c>
      <c r="O1627" t="s">
        <v>29</v>
      </c>
      <c r="P1627" t="s">
        <v>29</v>
      </c>
      <c r="Q1627" t="s">
        <v>29</v>
      </c>
      <c r="R1627" t="s">
        <v>29</v>
      </c>
      <c r="S1627" t="s">
        <v>29</v>
      </c>
      <c r="T1627" t="s">
        <v>29</v>
      </c>
      <c r="U1627" t="s">
        <v>29</v>
      </c>
      <c r="V1627" t="s">
        <v>29</v>
      </c>
      <c r="W1627" t="s">
        <v>1791</v>
      </c>
    </row>
    <row r="1628" spans="1:23">
      <c r="A1628">
        <v>1627</v>
      </c>
      <c r="B1628" t="s">
        <v>1787</v>
      </c>
      <c r="C1628" t="s">
        <v>1788</v>
      </c>
      <c r="D1628">
        <v>46</v>
      </c>
      <c r="E1628" t="s">
        <v>1808</v>
      </c>
      <c r="F1628" t="s">
        <v>344</v>
      </c>
      <c r="G1628" s="1" t="s">
        <v>1809</v>
      </c>
      <c r="H1628" t="s">
        <v>29</v>
      </c>
      <c r="I1628" t="s">
        <v>1809</v>
      </c>
      <c r="J1628" t="s">
        <v>29</v>
      </c>
      <c r="K1628">
        <v>0.05</v>
      </c>
      <c r="L1628">
        <v>4.9890241000000002E-2</v>
      </c>
      <c r="M1628" t="s">
        <v>26</v>
      </c>
      <c r="N1628" t="s">
        <v>63</v>
      </c>
      <c r="O1628" t="s">
        <v>29</v>
      </c>
      <c r="P1628" t="s">
        <v>29</v>
      </c>
      <c r="Q1628" t="s">
        <v>29</v>
      </c>
      <c r="R1628" t="s">
        <v>29</v>
      </c>
      <c r="S1628" t="s">
        <v>29</v>
      </c>
      <c r="T1628" t="s">
        <v>29</v>
      </c>
      <c r="U1628" t="s">
        <v>29</v>
      </c>
      <c r="V1628" t="s">
        <v>29</v>
      </c>
      <c r="W1628" t="s">
        <v>1791</v>
      </c>
    </row>
    <row r="1629" spans="1:23">
      <c r="A1629">
        <v>1628</v>
      </c>
      <c r="B1629" t="s">
        <v>1787</v>
      </c>
      <c r="C1629" t="s">
        <v>1788</v>
      </c>
      <c r="D1629">
        <v>46</v>
      </c>
      <c r="E1629" t="s">
        <v>1808</v>
      </c>
      <c r="F1629" t="s">
        <v>344</v>
      </c>
      <c r="G1629" s="1" t="s">
        <v>1809</v>
      </c>
      <c r="H1629" t="s">
        <v>29</v>
      </c>
      <c r="I1629" t="s">
        <v>1809</v>
      </c>
      <c r="J1629" t="s">
        <v>29</v>
      </c>
      <c r="K1629">
        <v>0.6</v>
      </c>
      <c r="L1629">
        <v>0.59868289799999996</v>
      </c>
      <c r="M1629" t="s">
        <v>26</v>
      </c>
      <c r="N1629" t="s">
        <v>219</v>
      </c>
      <c r="O1629" t="s">
        <v>29</v>
      </c>
      <c r="P1629" t="s">
        <v>29</v>
      </c>
      <c r="Q1629" t="s">
        <v>29</v>
      </c>
      <c r="R1629" t="s">
        <v>29</v>
      </c>
      <c r="S1629" t="s">
        <v>29</v>
      </c>
      <c r="T1629" t="s">
        <v>29</v>
      </c>
      <c r="U1629" t="s">
        <v>29</v>
      </c>
      <c r="V1629" t="s">
        <v>29</v>
      </c>
      <c r="W1629" t="s">
        <v>1791</v>
      </c>
    </row>
    <row r="1630" spans="1:23">
      <c r="A1630">
        <v>1629</v>
      </c>
      <c r="B1630" t="s">
        <v>1787</v>
      </c>
      <c r="C1630" t="s">
        <v>1788</v>
      </c>
      <c r="D1630">
        <v>46</v>
      </c>
      <c r="E1630" t="s">
        <v>1808</v>
      </c>
      <c r="F1630" t="s">
        <v>344</v>
      </c>
      <c r="G1630" s="1" t="s">
        <v>1809</v>
      </c>
      <c r="H1630" t="s">
        <v>29</v>
      </c>
      <c r="I1630" t="s">
        <v>1809</v>
      </c>
      <c r="J1630" t="s">
        <v>29</v>
      </c>
      <c r="K1630">
        <v>0.04</v>
      </c>
      <c r="L1630">
        <v>3.9912192999999999E-2</v>
      </c>
      <c r="M1630" t="s">
        <v>26</v>
      </c>
      <c r="N1630" t="s">
        <v>232</v>
      </c>
      <c r="O1630" t="s">
        <v>29</v>
      </c>
      <c r="P1630" t="s">
        <v>29</v>
      </c>
      <c r="Q1630" t="s">
        <v>29</v>
      </c>
      <c r="R1630" t="s">
        <v>29</v>
      </c>
      <c r="S1630" t="s">
        <v>29</v>
      </c>
      <c r="T1630" t="s">
        <v>29</v>
      </c>
      <c r="U1630" t="s">
        <v>29</v>
      </c>
      <c r="V1630" t="s">
        <v>29</v>
      </c>
      <c r="W1630" t="s">
        <v>1791</v>
      </c>
    </row>
    <row r="1631" spans="1:23">
      <c r="A1631">
        <v>1630</v>
      </c>
      <c r="B1631" t="s">
        <v>1787</v>
      </c>
      <c r="C1631" t="s">
        <v>1788</v>
      </c>
      <c r="D1631">
        <v>46</v>
      </c>
      <c r="E1631" t="s">
        <v>1808</v>
      </c>
      <c r="F1631" t="s">
        <v>344</v>
      </c>
      <c r="G1631" s="1" t="s">
        <v>1809</v>
      </c>
      <c r="H1631" t="s">
        <v>29</v>
      </c>
      <c r="I1631" t="s">
        <v>1809</v>
      </c>
      <c r="J1631" t="s">
        <v>29</v>
      </c>
      <c r="K1631">
        <v>0.25</v>
      </c>
      <c r="L1631">
        <v>0.24945120700000001</v>
      </c>
      <c r="M1631" t="s">
        <v>26</v>
      </c>
      <c r="N1631" t="s">
        <v>29</v>
      </c>
      <c r="O1631" t="s">
        <v>29</v>
      </c>
      <c r="P1631" t="s">
        <v>29</v>
      </c>
      <c r="Q1631" t="s">
        <v>29</v>
      </c>
      <c r="R1631" t="s">
        <v>29</v>
      </c>
      <c r="S1631" t="s">
        <v>29</v>
      </c>
      <c r="T1631" t="s">
        <v>29</v>
      </c>
      <c r="U1631" t="s">
        <v>29</v>
      </c>
      <c r="V1631" t="s">
        <v>29</v>
      </c>
      <c r="W1631" t="s">
        <v>1791</v>
      </c>
    </row>
    <row r="1632" spans="1:23">
      <c r="A1632">
        <v>1631</v>
      </c>
      <c r="B1632" t="s">
        <v>1787</v>
      </c>
      <c r="C1632" t="s">
        <v>1788</v>
      </c>
      <c r="D1632">
        <v>46</v>
      </c>
      <c r="E1632" t="s">
        <v>180</v>
      </c>
      <c r="F1632" t="s">
        <v>181</v>
      </c>
      <c r="G1632" s="1" t="s">
        <v>182</v>
      </c>
      <c r="H1632" t="s">
        <v>183</v>
      </c>
      <c r="I1632" t="s">
        <v>182</v>
      </c>
      <c r="J1632" t="s">
        <v>183</v>
      </c>
      <c r="K1632">
        <v>0.9</v>
      </c>
      <c r="L1632">
        <v>0.89802434600000003</v>
      </c>
      <c r="M1632" t="s">
        <v>26</v>
      </c>
      <c r="N1632" t="s">
        <v>29</v>
      </c>
      <c r="O1632" t="s">
        <v>29</v>
      </c>
      <c r="P1632" t="s">
        <v>29</v>
      </c>
      <c r="Q1632" t="s">
        <v>29</v>
      </c>
      <c r="R1632" t="s">
        <v>29</v>
      </c>
      <c r="S1632" t="s">
        <v>29</v>
      </c>
      <c r="T1632" t="s">
        <v>29</v>
      </c>
      <c r="U1632" t="s">
        <v>29</v>
      </c>
      <c r="V1632" t="s">
        <v>29</v>
      </c>
      <c r="W1632" t="s">
        <v>1791</v>
      </c>
    </row>
    <row r="1633" spans="1:23">
      <c r="A1633">
        <v>1632</v>
      </c>
      <c r="B1633" t="s">
        <v>1787</v>
      </c>
      <c r="C1633" t="s">
        <v>1788</v>
      </c>
      <c r="D1633">
        <v>46</v>
      </c>
      <c r="E1633" t="s">
        <v>1810</v>
      </c>
      <c r="F1633" t="s">
        <v>591</v>
      </c>
      <c r="G1633" s="1" t="s">
        <v>878</v>
      </c>
      <c r="H1633" t="s">
        <v>1811</v>
      </c>
      <c r="I1633" t="s">
        <v>878</v>
      </c>
      <c r="J1633" t="s">
        <v>1811</v>
      </c>
      <c r="K1633">
        <v>0.5</v>
      </c>
      <c r="L1633">
        <v>0.49890241499999999</v>
      </c>
      <c r="M1633" t="s">
        <v>26</v>
      </c>
      <c r="N1633" t="s">
        <v>219</v>
      </c>
      <c r="O1633" t="s">
        <v>29</v>
      </c>
      <c r="P1633" t="s">
        <v>29</v>
      </c>
      <c r="Q1633" t="s">
        <v>29</v>
      </c>
      <c r="R1633" t="s">
        <v>29</v>
      </c>
      <c r="S1633" t="s">
        <v>29</v>
      </c>
      <c r="T1633" t="s">
        <v>29</v>
      </c>
      <c r="U1633" t="s">
        <v>29</v>
      </c>
      <c r="V1633" t="s">
        <v>29</v>
      </c>
      <c r="W1633" t="s">
        <v>1791</v>
      </c>
    </row>
    <row r="1634" spans="1:23">
      <c r="A1634">
        <v>1633</v>
      </c>
      <c r="B1634" t="s">
        <v>1787</v>
      </c>
      <c r="C1634" t="s">
        <v>1788</v>
      </c>
      <c r="D1634">
        <v>46</v>
      </c>
      <c r="E1634" t="s">
        <v>1810</v>
      </c>
      <c r="F1634" t="s">
        <v>591</v>
      </c>
      <c r="G1634" s="1" t="s">
        <v>878</v>
      </c>
      <c r="H1634" t="s">
        <v>1811</v>
      </c>
      <c r="I1634" t="s">
        <v>878</v>
      </c>
      <c r="J1634" t="s">
        <v>1811</v>
      </c>
      <c r="K1634">
        <v>0.3</v>
      </c>
      <c r="L1634">
        <v>0.29934144899999998</v>
      </c>
      <c r="M1634" t="s">
        <v>26</v>
      </c>
      <c r="N1634" t="s">
        <v>232</v>
      </c>
      <c r="O1634" t="s">
        <v>29</v>
      </c>
      <c r="P1634" t="s">
        <v>29</v>
      </c>
      <c r="Q1634" t="s">
        <v>29</v>
      </c>
      <c r="R1634" t="s">
        <v>29</v>
      </c>
      <c r="S1634" t="s">
        <v>29</v>
      </c>
      <c r="T1634" t="s">
        <v>29</v>
      </c>
      <c r="U1634" t="s">
        <v>29</v>
      </c>
      <c r="V1634" t="s">
        <v>29</v>
      </c>
      <c r="W1634" t="s">
        <v>1791</v>
      </c>
    </row>
    <row r="1635" spans="1:23">
      <c r="A1635">
        <v>1634</v>
      </c>
      <c r="B1635" t="s">
        <v>1787</v>
      </c>
      <c r="C1635" t="s">
        <v>1788</v>
      </c>
      <c r="D1635">
        <v>46</v>
      </c>
      <c r="E1635" t="s">
        <v>1810</v>
      </c>
      <c r="F1635" t="s">
        <v>591</v>
      </c>
      <c r="G1635" s="1" t="s">
        <v>878</v>
      </c>
      <c r="H1635" t="s">
        <v>1811</v>
      </c>
      <c r="I1635" t="s">
        <v>878</v>
      </c>
      <c r="J1635" t="s">
        <v>1811</v>
      </c>
      <c r="K1635">
        <v>0.1</v>
      </c>
      <c r="L1635">
        <v>9.9780483000000003E-2</v>
      </c>
      <c r="M1635" t="s">
        <v>26</v>
      </c>
      <c r="N1635" t="s">
        <v>29</v>
      </c>
      <c r="O1635" t="s">
        <v>29</v>
      </c>
      <c r="P1635" t="s">
        <v>29</v>
      </c>
      <c r="Q1635" t="s">
        <v>29</v>
      </c>
      <c r="R1635" t="s">
        <v>29</v>
      </c>
      <c r="S1635" t="s">
        <v>29</v>
      </c>
      <c r="T1635" t="s">
        <v>29</v>
      </c>
      <c r="U1635" t="s">
        <v>29</v>
      </c>
      <c r="V1635" t="s">
        <v>29</v>
      </c>
      <c r="W1635" t="s">
        <v>1791</v>
      </c>
    </row>
    <row r="1636" spans="1:23">
      <c r="A1636">
        <v>1635</v>
      </c>
      <c r="B1636" t="s">
        <v>1787</v>
      </c>
      <c r="C1636" t="s">
        <v>1788</v>
      </c>
      <c r="D1636">
        <v>46</v>
      </c>
      <c r="E1636" t="s">
        <v>1812</v>
      </c>
      <c r="F1636" t="s">
        <v>1049</v>
      </c>
      <c r="G1636" s="1" t="s">
        <v>1050</v>
      </c>
      <c r="H1636" t="s">
        <v>1813</v>
      </c>
      <c r="I1636" t="s">
        <v>1050</v>
      </c>
      <c r="J1636" t="s">
        <v>1813</v>
      </c>
      <c r="K1636">
        <v>0.1</v>
      </c>
      <c r="L1636">
        <v>9.9780483000000003E-2</v>
      </c>
      <c r="M1636" t="s">
        <v>26</v>
      </c>
      <c r="N1636" t="s">
        <v>74</v>
      </c>
      <c r="O1636" t="s">
        <v>29</v>
      </c>
      <c r="P1636" t="s">
        <v>29</v>
      </c>
      <c r="Q1636" t="s">
        <v>29</v>
      </c>
      <c r="R1636" t="s">
        <v>29</v>
      </c>
      <c r="S1636" t="s">
        <v>29</v>
      </c>
      <c r="T1636" t="s">
        <v>29</v>
      </c>
      <c r="U1636" t="s">
        <v>29</v>
      </c>
      <c r="V1636" t="s">
        <v>29</v>
      </c>
      <c r="W1636" t="s">
        <v>1791</v>
      </c>
    </row>
    <row r="1637" spans="1:23">
      <c r="A1637">
        <v>1636</v>
      </c>
      <c r="B1637" t="s">
        <v>1787</v>
      </c>
      <c r="C1637" t="s">
        <v>1788</v>
      </c>
      <c r="D1637">
        <v>46</v>
      </c>
      <c r="E1637" t="s">
        <v>1812</v>
      </c>
      <c r="F1637" t="s">
        <v>1049</v>
      </c>
      <c r="G1637" s="1" t="s">
        <v>1050</v>
      </c>
      <c r="H1637" t="s">
        <v>1813</v>
      </c>
      <c r="I1637" t="s">
        <v>1050</v>
      </c>
      <c r="J1637" t="s">
        <v>1813</v>
      </c>
      <c r="K1637">
        <v>0.05</v>
      </c>
      <c r="L1637">
        <v>4.9890241000000002E-2</v>
      </c>
      <c r="M1637" t="s">
        <v>26</v>
      </c>
      <c r="N1637" t="s">
        <v>230</v>
      </c>
      <c r="O1637" t="s">
        <v>29</v>
      </c>
      <c r="P1637" t="s">
        <v>29</v>
      </c>
      <c r="Q1637" t="s">
        <v>29</v>
      </c>
      <c r="R1637" t="s">
        <v>29</v>
      </c>
      <c r="S1637" t="s">
        <v>29</v>
      </c>
      <c r="T1637" t="s">
        <v>29</v>
      </c>
      <c r="U1637" t="s">
        <v>29</v>
      </c>
      <c r="V1637" t="s">
        <v>29</v>
      </c>
      <c r="W1637" t="s">
        <v>1791</v>
      </c>
    </row>
    <row r="1638" spans="1:23">
      <c r="A1638">
        <v>1637</v>
      </c>
      <c r="B1638" t="s">
        <v>1787</v>
      </c>
      <c r="C1638" t="s">
        <v>1788</v>
      </c>
      <c r="D1638">
        <v>46</v>
      </c>
      <c r="E1638" t="s">
        <v>1812</v>
      </c>
      <c r="F1638" t="s">
        <v>1049</v>
      </c>
      <c r="G1638" s="1" t="s">
        <v>1050</v>
      </c>
      <c r="H1638" t="s">
        <v>1813</v>
      </c>
      <c r="I1638" t="s">
        <v>1050</v>
      </c>
      <c r="J1638" t="s">
        <v>1813</v>
      </c>
      <c r="K1638">
        <v>0.5</v>
      </c>
      <c r="L1638">
        <v>0.49890241499999999</v>
      </c>
      <c r="M1638" t="s">
        <v>26</v>
      </c>
      <c r="N1638" t="s">
        <v>219</v>
      </c>
      <c r="O1638" t="s">
        <v>29</v>
      </c>
      <c r="P1638" t="s">
        <v>29</v>
      </c>
      <c r="Q1638" t="s">
        <v>29</v>
      </c>
      <c r="R1638" t="s">
        <v>29</v>
      </c>
      <c r="S1638" t="s">
        <v>29</v>
      </c>
      <c r="T1638" t="s">
        <v>29</v>
      </c>
      <c r="U1638" t="s">
        <v>29</v>
      </c>
      <c r="V1638" t="s">
        <v>29</v>
      </c>
      <c r="W1638" t="s">
        <v>1791</v>
      </c>
    </row>
    <row r="1639" spans="1:23">
      <c r="A1639">
        <v>1638</v>
      </c>
      <c r="B1639" t="s">
        <v>1787</v>
      </c>
      <c r="C1639" t="s">
        <v>1788</v>
      </c>
      <c r="D1639">
        <v>46</v>
      </c>
      <c r="E1639" t="s">
        <v>1812</v>
      </c>
      <c r="F1639" t="s">
        <v>1049</v>
      </c>
      <c r="G1639" s="1" t="s">
        <v>1050</v>
      </c>
      <c r="H1639" t="s">
        <v>1813</v>
      </c>
      <c r="I1639" t="s">
        <v>1050</v>
      </c>
      <c r="J1639" t="s">
        <v>1813</v>
      </c>
      <c r="K1639">
        <v>0.1</v>
      </c>
      <c r="L1639">
        <v>9.9780483000000003E-2</v>
      </c>
      <c r="M1639" t="s">
        <v>26</v>
      </c>
      <c r="N1639" t="s">
        <v>232</v>
      </c>
      <c r="O1639" t="s">
        <v>29</v>
      </c>
      <c r="P1639" t="s">
        <v>29</v>
      </c>
      <c r="Q1639" t="s">
        <v>29</v>
      </c>
      <c r="R1639" t="s">
        <v>29</v>
      </c>
      <c r="S1639" t="s">
        <v>29</v>
      </c>
      <c r="T1639" t="s">
        <v>29</v>
      </c>
      <c r="U1639" t="s">
        <v>29</v>
      </c>
      <c r="V1639" t="s">
        <v>29</v>
      </c>
      <c r="W1639" t="s">
        <v>1791</v>
      </c>
    </row>
    <row r="1640" spans="1:23">
      <c r="A1640">
        <v>1639</v>
      </c>
      <c r="B1640" t="s">
        <v>1787</v>
      </c>
      <c r="C1640" t="s">
        <v>1788</v>
      </c>
      <c r="D1640">
        <v>46</v>
      </c>
      <c r="E1640" t="s">
        <v>1812</v>
      </c>
      <c r="F1640" t="s">
        <v>1049</v>
      </c>
      <c r="G1640" s="1" t="s">
        <v>1050</v>
      </c>
      <c r="H1640" t="s">
        <v>1813</v>
      </c>
      <c r="I1640" t="s">
        <v>1050</v>
      </c>
      <c r="J1640" t="s">
        <v>1813</v>
      </c>
      <c r="K1640">
        <v>0.05</v>
      </c>
      <c r="L1640">
        <v>4.9890241000000002E-2</v>
      </c>
      <c r="M1640" t="s">
        <v>26</v>
      </c>
      <c r="N1640" t="s">
        <v>29</v>
      </c>
      <c r="O1640" t="s">
        <v>29</v>
      </c>
      <c r="P1640" t="s">
        <v>29</v>
      </c>
      <c r="Q1640" t="s">
        <v>29</v>
      </c>
      <c r="R1640" t="s">
        <v>29</v>
      </c>
      <c r="S1640" t="s">
        <v>29</v>
      </c>
      <c r="T1640" t="s">
        <v>29</v>
      </c>
      <c r="U1640" t="s">
        <v>29</v>
      </c>
      <c r="V1640" t="s">
        <v>29</v>
      </c>
      <c r="W1640" t="s">
        <v>1791</v>
      </c>
    </row>
    <row r="1641" spans="1:23">
      <c r="A1641">
        <v>1640</v>
      </c>
      <c r="B1641" t="s">
        <v>1787</v>
      </c>
      <c r="C1641" t="s">
        <v>1788</v>
      </c>
      <c r="D1641">
        <v>46</v>
      </c>
      <c r="E1641" t="s">
        <v>1814</v>
      </c>
      <c r="F1641" t="s">
        <v>255</v>
      </c>
      <c r="G1641" s="1" t="s">
        <v>484</v>
      </c>
      <c r="H1641" t="s">
        <v>1815</v>
      </c>
      <c r="I1641" t="s">
        <v>484</v>
      </c>
      <c r="J1641" t="s">
        <v>445</v>
      </c>
      <c r="K1641">
        <v>0.4</v>
      </c>
      <c r="L1641">
        <v>0.39912193200000001</v>
      </c>
      <c r="M1641" t="s">
        <v>26</v>
      </c>
      <c r="N1641" t="s">
        <v>63</v>
      </c>
      <c r="O1641" t="s">
        <v>29</v>
      </c>
      <c r="P1641" t="s">
        <v>29</v>
      </c>
      <c r="Q1641" t="s">
        <v>29</v>
      </c>
      <c r="R1641" t="s">
        <v>29</v>
      </c>
      <c r="S1641" t="s">
        <v>29</v>
      </c>
      <c r="T1641" t="s">
        <v>29</v>
      </c>
      <c r="U1641" t="s">
        <v>29</v>
      </c>
      <c r="V1641" t="s">
        <v>29</v>
      </c>
      <c r="W1641" t="s">
        <v>1791</v>
      </c>
    </row>
    <row r="1642" spans="1:23">
      <c r="A1642">
        <v>1641</v>
      </c>
      <c r="B1642" t="s">
        <v>1787</v>
      </c>
      <c r="C1642" t="s">
        <v>1788</v>
      </c>
      <c r="D1642">
        <v>46</v>
      </c>
      <c r="E1642" t="s">
        <v>1814</v>
      </c>
      <c r="F1642" t="s">
        <v>255</v>
      </c>
      <c r="G1642" s="1" t="s">
        <v>484</v>
      </c>
      <c r="H1642" t="s">
        <v>1815</v>
      </c>
      <c r="I1642" t="s">
        <v>484</v>
      </c>
      <c r="J1642" t="s">
        <v>445</v>
      </c>
      <c r="K1642">
        <v>0.1</v>
      </c>
      <c r="L1642">
        <v>9.9780483000000003E-2</v>
      </c>
      <c r="M1642" t="s">
        <v>26</v>
      </c>
      <c r="N1642" t="s">
        <v>219</v>
      </c>
      <c r="O1642" t="s">
        <v>29</v>
      </c>
      <c r="P1642" t="s">
        <v>29</v>
      </c>
      <c r="Q1642" t="s">
        <v>29</v>
      </c>
      <c r="R1642" t="s">
        <v>29</v>
      </c>
      <c r="S1642" t="s">
        <v>29</v>
      </c>
      <c r="T1642" t="s">
        <v>29</v>
      </c>
      <c r="U1642" t="s">
        <v>29</v>
      </c>
      <c r="V1642" t="s">
        <v>29</v>
      </c>
      <c r="W1642" t="s">
        <v>1791</v>
      </c>
    </row>
    <row r="1643" spans="1:23">
      <c r="A1643">
        <v>1642</v>
      </c>
      <c r="B1643" t="s">
        <v>1787</v>
      </c>
      <c r="C1643" t="s">
        <v>1788</v>
      </c>
      <c r="D1643">
        <v>46</v>
      </c>
      <c r="E1643" t="s">
        <v>1814</v>
      </c>
      <c r="F1643" t="s">
        <v>255</v>
      </c>
      <c r="G1643" s="1" t="s">
        <v>484</v>
      </c>
      <c r="H1643" t="s">
        <v>1815</v>
      </c>
      <c r="I1643" t="s">
        <v>484</v>
      </c>
      <c r="J1643" t="s">
        <v>445</v>
      </c>
      <c r="K1643">
        <v>0.2</v>
      </c>
      <c r="L1643">
        <v>0.19956096600000001</v>
      </c>
      <c r="M1643" t="s">
        <v>26</v>
      </c>
      <c r="N1643" t="s">
        <v>232</v>
      </c>
      <c r="O1643" t="s">
        <v>29</v>
      </c>
      <c r="P1643" t="s">
        <v>29</v>
      </c>
      <c r="Q1643" t="s">
        <v>29</v>
      </c>
      <c r="R1643" t="s">
        <v>29</v>
      </c>
      <c r="S1643" t="s">
        <v>29</v>
      </c>
      <c r="T1643" t="s">
        <v>29</v>
      </c>
      <c r="U1643" t="s">
        <v>29</v>
      </c>
      <c r="V1643" t="s">
        <v>29</v>
      </c>
      <c r="W1643" t="s">
        <v>1791</v>
      </c>
    </row>
    <row r="1644" spans="1:23">
      <c r="A1644">
        <v>1643</v>
      </c>
      <c r="B1644" t="s">
        <v>1787</v>
      </c>
      <c r="C1644" t="s">
        <v>1788</v>
      </c>
      <c r="D1644">
        <v>46</v>
      </c>
      <c r="E1644" t="s">
        <v>1816</v>
      </c>
      <c r="F1644" t="s">
        <v>196</v>
      </c>
      <c r="G1644" s="1" t="s">
        <v>1817</v>
      </c>
      <c r="H1644" t="s">
        <v>1818</v>
      </c>
      <c r="I1644" t="s">
        <v>8510</v>
      </c>
      <c r="J1644" t="s">
        <v>1818</v>
      </c>
      <c r="K1644">
        <v>0.05</v>
      </c>
      <c r="L1644">
        <v>4.9890241000000002E-2</v>
      </c>
      <c r="M1644" t="s">
        <v>26</v>
      </c>
      <c r="N1644" t="s">
        <v>230</v>
      </c>
      <c r="O1644" t="s">
        <v>29</v>
      </c>
      <c r="P1644" t="s">
        <v>29</v>
      </c>
      <c r="Q1644" t="s">
        <v>29</v>
      </c>
      <c r="R1644" t="s">
        <v>29</v>
      </c>
      <c r="S1644" t="s">
        <v>29</v>
      </c>
      <c r="T1644" t="s">
        <v>29</v>
      </c>
      <c r="U1644" t="s">
        <v>29</v>
      </c>
      <c r="V1644" t="s">
        <v>29</v>
      </c>
      <c r="W1644" t="s">
        <v>1791</v>
      </c>
    </row>
    <row r="1645" spans="1:23">
      <c r="A1645">
        <v>1644</v>
      </c>
      <c r="B1645" t="s">
        <v>1787</v>
      </c>
      <c r="C1645" t="s">
        <v>1788</v>
      </c>
      <c r="D1645">
        <v>46</v>
      </c>
      <c r="E1645" t="s">
        <v>1816</v>
      </c>
      <c r="F1645" t="s">
        <v>196</v>
      </c>
      <c r="G1645" s="1" t="s">
        <v>1817</v>
      </c>
      <c r="H1645" t="s">
        <v>1818</v>
      </c>
      <c r="I1645" t="s">
        <v>8510</v>
      </c>
      <c r="J1645" t="s">
        <v>1818</v>
      </c>
      <c r="K1645">
        <v>0.5</v>
      </c>
      <c r="L1645">
        <v>0.49890241499999999</v>
      </c>
      <c r="M1645" t="s">
        <v>26</v>
      </c>
      <c r="N1645" t="s">
        <v>219</v>
      </c>
      <c r="O1645" t="s">
        <v>29</v>
      </c>
      <c r="P1645" t="s">
        <v>29</v>
      </c>
      <c r="Q1645" t="s">
        <v>29</v>
      </c>
      <c r="R1645" t="s">
        <v>29</v>
      </c>
      <c r="S1645" t="s">
        <v>29</v>
      </c>
      <c r="T1645" t="s">
        <v>29</v>
      </c>
      <c r="U1645" t="s">
        <v>29</v>
      </c>
      <c r="V1645" t="s">
        <v>29</v>
      </c>
      <c r="W1645" t="s">
        <v>1791</v>
      </c>
    </row>
    <row r="1646" spans="1:23">
      <c r="A1646">
        <v>1645</v>
      </c>
      <c r="B1646" t="s">
        <v>1787</v>
      </c>
      <c r="C1646" t="s">
        <v>1788</v>
      </c>
      <c r="D1646">
        <v>46</v>
      </c>
      <c r="E1646" t="s">
        <v>1816</v>
      </c>
      <c r="F1646" t="s">
        <v>196</v>
      </c>
      <c r="G1646" s="1" t="s">
        <v>1817</v>
      </c>
      <c r="H1646" t="s">
        <v>1818</v>
      </c>
      <c r="I1646" t="s">
        <v>8510</v>
      </c>
      <c r="J1646" t="s">
        <v>1818</v>
      </c>
      <c r="K1646">
        <v>0.05</v>
      </c>
      <c r="L1646">
        <v>4.9890241000000002E-2</v>
      </c>
      <c r="M1646" t="s">
        <v>26</v>
      </c>
      <c r="N1646" t="s">
        <v>232</v>
      </c>
      <c r="O1646" t="s">
        <v>29</v>
      </c>
      <c r="P1646" t="s">
        <v>29</v>
      </c>
      <c r="Q1646" t="s">
        <v>29</v>
      </c>
      <c r="R1646" t="s">
        <v>29</v>
      </c>
      <c r="S1646" t="s">
        <v>29</v>
      </c>
      <c r="T1646" t="s">
        <v>29</v>
      </c>
      <c r="U1646" t="s">
        <v>29</v>
      </c>
      <c r="V1646" t="s">
        <v>29</v>
      </c>
      <c r="W1646" t="s">
        <v>1791</v>
      </c>
    </row>
    <row r="1647" spans="1:23">
      <c r="A1647">
        <v>1646</v>
      </c>
      <c r="B1647" t="s">
        <v>1787</v>
      </c>
      <c r="C1647" t="s">
        <v>1788</v>
      </c>
      <c r="D1647">
        <v>46</v>
      </c>
      <c r="E1647" t="s">
        <v>1819</v>
      </c>
      <c r="F1647" t="s">
        <v>731</v>
      </c>
      <c r="G1647" s="1" t="s">
        <v>845</v>
      </c>
      <c r="H1647" t="s">
        <v>1820</v>
      </c>
      <c r="I1647" t="s">
        <v>845</v>
      </c>
      <c r="J1647" t="s">
        <v>1210</v>
      </c>
      <c r="K1647">
        <v>0.1</v>
      </c>
      <c r="L1647">
        <v>9.9780483000000003E-2</v>
      </c>
      <c r="M1647" t="s">
        <v>26</v>
      </c>
      <c r="N1647" t="s">
        <v>219</v>
      </c>
      <c r="O1647" t="s">
        <v>29</v>
      </c>
      <c r="P1647" t="s">
        <v>29</v>
      </c>
      <c r="Q1647" t="s">
        <v>29</v>
      </c>
      <c r="R1647" t="s">
        <v>29</v>
      </c>
      <c r="S1647" t="s">
        <v>29</v>
      </c>
      <c r="T1647" t="s">
        <v>29</v>
      </c>
      <c r="U1647" t="s">
        <v>29</v>
      </c>
      <c r="V1647" t="s">
        <v>29</v>
      </c>
      <c r="W1647" t="s">
        <v>1791</v>
      </c>
    </row>
    <row r="1648" spans="1:23">
      <c r="A1648">
        <v>1647</v>
      </c>
      <c r="B1648" t="s">
        <v>1787</v>
      </c>
      <c r="C1648" t="s">
        <v>1788</v>
      </c>
      <c r="D1648">
        <v>46</v>
      </c>
      <c r="E1648" t="s">
        <v>1821</v>
      </c>
      <c r="F1648" t="s">
        <v>67</v>
      </c>
      <c r="G1648" s="1" t="s">
        <v>1336</v>
      </c>
      <c r="H1648" t="s">
        <v>1822</v>
      </c>
      <c r="I1648" t="s">
        <v>1336</v>
      </c>
      <c r="J1648" t="s">
        <v>4575</v>
      </c>
      <c r="K1648">
        <v>0.06</v>
      </c>
      <c r="L1648">
        <v>5.9868289999999998E-2</v>
      </c>
      <c r="M1648" t="s">
        <v>26</v>
      </c>
      <c r="N1648" t="s">
        <v>29</v>
      </c>
      <c r="O1648" t="s">
        <v>29</v>
      </c>
      <c r="P1648" t="s">
        <v>29</v>
      </c>
      <c r="Q1648" t="s">
        <v>29</v>
      </c>
      <c r="R1648" t="s">
        <v>29</v>
      </c>
      <c r="S1648" t="s">
        <v>29</v>
      </c>
      <c r="T1648" t="s">
        <v>29</v>
      </c>
      <c r="U1648" t="s">
        <v>29</v>
      </c>
      <c r="V1648" t="s">
        <v>29</v>
      </c>
      <c r="W1648" t="s">
        <v>1791</v>
      </c>
    </row>
    <row r="1649" spans="1:23">
      <c r="A1649">
        <v>1648</v>
      </c>
      <c r="B1649" t="s">
        <v>1787</v>
      </c>
      <c r="C1649" t="s">
        <v>1788</v>
      </c>
      <c r="D1649">
        <v>46</v>
      </c>
      <c r="E1649" t="s">
        <v>1823</v>
      </c>
      <c r="F1649" t="s">
        <v>611</v>
      </c>
      <c r="G1649" s="1" t="s">
        <v>1824</v>
      </c>
      <c r="H1649" t="s">
        <v>65</v>
      </c>
      <c r="I1649" t="s">
        <v>1824</v>
      </c>
      <c r="J1649" t="s">
        <v>65</v>
      </c>
      <c r="K1649">
        <v>0.1</v>
      </c>
      <c r="L1649">
        <v>9.9780483000000003E-2</v>
      </c>
      <c r="M1649" t="s">
        <v>26</v>
      </c>
      <c r="N1649" t="s">
        <v>219</v>
      </c>
      <c r="O1649" t="s">
        <v>29</v>
      </c>
      <c r="P1649" t="s">
        <v>29</v>
      </c>
      <c r="Q1649" t="s">
        <v>29</v>
      </c>
      <c r="R1649" t="s">
        <v>29</v>
      </c>
      <c r="S1649" t="s">
        <v>29</v>
      </c>
      <c r="T1649" t="s">
        <v>29</v>
      </c>
      <c r="U1649" t="s">
        <v>29</v>
      </c>
      <c r="V1649" t="s">
        <v>29</v>
      </c>
      <c r="W1649" t="s">
        <v>1791</v>
      </c>
    </row>
    <row r="1650" spans="1:23">
      <c r="A1650">
        <v>1649</v>
      </c>
      <c r="B1650" t="s">
        <v>1787</v>
      </c>
      <c r="C1650" t="s">
        <v>1788</v>
      </c>
      <c r="D1650">
        <v>46</v>
      </c>
      <c r="E1650" t="s">
        <v>1825</v>
      </c>
      <c r="F1650" t="s">
        <v>522</v>
      </c>
      <c r="G1650" s="1" t="s">
        <v>1826</v>
      </c>
      <c r="H1650" t="s">
        <v>1827</v>
      </c>
      <c r="I1650" t="s">
        <v>1826</v>
      </c>
      <c r="J1650" t="s">
        <v>1827</v>
      </c>
      <c r="K1650">
        <v>0.04</v>
      </c>
      <c r="L1650">
        <v>3.9912192999999999E-2</v>
      </c>
      <c r="M1650" t="s">
        <v>26</v>
      </c>
      <c r="N1650" t="s">
        <v>219</v>
      </c>
      <c r="O1650" t="s">
        <v>29</v>
      </c>
      <c r="P1650" t="s">
        <v>29</v>
      </c>
      <c r="Q1650" t="s">
        <v>29</v>
      </c>
      <c r="R1650" t="s">
        <v>29</v>
      </c>
      <c r="S1650" t="s">
        <v>29</v>
      </c>
      <c r="T1650" t="s">
        <v>29</v>
      </c>
      <c r="U1650" t="s">
        <v>29</v>
      </c>
      <c r="V1650" t="s">
        <v>29</v>
      </c>
      <c r="W1650" t="s">
        <v>1791</v>
      </c>
    </row>
    <row r="1651" spans="1:23">
      <c r="A1651">
        <v>1650</v>
      </c>
      <c r="B1651" t="s">
        <v>1787</v>
      </c>
      <c r="C1651" t="s">
        <v>1788</v>
      </c>
      <c r="D1651">
        <v>46</v>
      </c>
      <c r="E1651" t="s">
        <v>1825</v>
      </c>
      <c r="F1651" t="s">
        <v>522</v>
      </c>
      <c r="G1651" s="1" t="s">
        <v>1826</v>
      </c>
      <c r="H1651" t="s">
        <v>1827</v>
      </c>
      <c r="I1651" t="s">
        <v>1826</v>
      </c>
      <c r="J1651" t="s">
        <v>1827</v>
      </c>
      <c r="K1651">
        <v>0.03</v>
      </c>
      <c r="L1651">
        <v>2.9934144999999999E-2</v>
      </c>
      <c r="M1651" t="s">
        <v>26</v>
      </c>
      <c r="N1651" t="s">
        <v>232</v>
      </c>
      <c r="O1651" t="s">
        <v>29</v>
      </c>
      <c r="P1651" t="s">
        <v>29</v>
      </c>
      <c r="Q1651" t="s">
        <v>29</v>
      </c>
      <c r="R1651" t="s">
        <v>29</v>
      </c>
      <c r="S1651" t="s">
        <v>29</v>
      </c>
      <c r="T1651" t="s">
        <v>29</v>
      </c>
      <c r="U1651" t="s">
        <v>29</v>
      </c>
      <c r="V1651" t="s">
        <v>29</v>
      </c>
      <c r="W1651" t="s">
        <v>1791</v>
      </c>
    </row>
    <row r="1652" spans="1:23">
      <c r="A1652">
        <v>1651</v>
      </c>
      <c r="B1652" t="s">
        <v>1828</v>
      </c>
      <c r="C1652" t="s">
        <v>231</v>
      </c>
      <c r="D1652">
        <v>47</v>
      </c>
      <c r="E1652" t="s">
        <v>1829</v>
      </c>
      <c r="F1652" t="s">
        <v>255</v>
      </c>
      <c r="G1652" s="1" t="s">
        <v>947</v>
      </c>
      <c r="H1652" t="s">
        <v>1830</v>
      </c>
      <c r="I1652" t="s">
        <v>947</v>
      </c>
      <c r="J1652" t="s">
        <v>1830</v>
      </c>
      <c r="K1652">
        <v>0.49</v>
      </c>
      <c r="L1652">
        <v>0.44549504499999998</v>
      </c>
      <c r="M1652" t="s">
        <v>26</v>
      </c>
      <c r="N1652" t="s">
        <v>219</v>
      </c>
      <c r="O1652" t="s">
        <v>232</v>
      </c>
      <c r="P1652" t="s">
        <v>323</v>
      </c>
      <c r="Q1652" t="s">
        <v>29</v>
      </c>
      <c r="R1652" t="s">
        <v>29</v>
      </c>
      <c r="S1652" t="s">
        <v>29</v>
      </c>
      <c r="T1652" t="s">
        <v>29</v>
      </c>
      <c r="U1652" t="s">
        <v>29</v>
      </c>
      <c r="V1652" t="s">
        <v>1831</v>
      </c>
      <c r="W1652" t="s">
        <v>1832</v>
      </c>
    </row>
    <row r="1653" spans="1:23">
      <c r="A1653">
        <v>1652</v>
      </c>
      <c r="B1653" t="s">
        <v>1828</v>
      </c>
      <c r="C1653" t="s">
        <v>231</v>
      </c>
      <c r="D1653">
        <v>47</v>
      </c>
      <c r="E1653" t="s">
        <v>1833</v>
      </c>
      <c r="F1653" t="s">
        <v>255</v>
      </c>
      <c r="G1653" s="1" t="s">
        <v>1452</v>
      </c>
      <c r="H1653" t="s">
        <v>1834</v>
      </c>
      <c r="I1653" t="s">
        <v>1452</v>
      </c>
      <c r="J1653" t="s">
        <v>1834</v>
      </c>
      <c r="K1653">
        <v>0.92</v>
      </c>
      <c r="L1653">
        <v>0.83643967600000002</v>
      </c>
      <c r="M1653" t="s">
        <v>26</v>
      </c>
      <c r="N1653" t="s">
        <v>323</v>
      </c>
      <c r="O1653" t="s">
        <v>29</v>
      </c>
      <c r="P1653" t="s">
        <v>29</v>
      </c>
      <c r="Q1653" t="s">
        <v>29</v>
      </c>
      <c r="R1653" t="s">
        <v>29</v>
      </c>
      <c r="S1653" t="s">
        <v>29</v>
      </c>
      <c r="T1653" t="s">
        <v>29</v>
      </c>
      <c r="U1653" t="s">
        <v>29</v>
      </c>
      <c r="V1653" t="s">
        <v>1831</v>
      </c>
      <c r="W1653" t="s">
        <v>1832</v>
      </c>
    </row>
    <row r="1654" spans="1:23">
      <c r="A1654">
        <v>1653</v>
      </c>
      <c r="B1654" t="s">
        <v>1828</v>
      </c>
      <c r="C1654" t="s">
        <v>231</v>
      </c>
      <c r="D1654">
        <v>47</v>
      </c>
      <c r="E1654" t="s">
        <v>1835</v>
      </c>
      <c r="F1654" t="s">
        <v>1062</v>
      </c>
      <c r="G1654" s="1" t="s">
        <v>1390</v>
      </c>
      <c r="H1654" t="s">
        <v>1836</v>
      </c>
      <c r="I1654" t="s">
        <v>1390</v>
      </c>
      <c r="J1654" t="s">
        <v>1836</v>
      </c>
      <c r="K1654">
        <v>2.86</v>
      </c>
      <c r="L1654">
        <v>2.6002363850000001</v>
      </c>
      <c r="M1654" t="s">
        <v>26</v>
      </c>
      <c r="N1654" t="s">
        <v>219</v>
      </c>
      <c r="O1654" t="s">
        <v>232</v>
      </c>
      <c r="P1654" t="s">
        <v>29</v>
      </c>
      <c r="Q1654" t="s">
        <v>29</v>
      </c>
      <c r="R1654" t="s">
        <v>29</v>
      </c>
      <c r="S1654" t="s">
        <v>29</v>
      </c>
      <c r="T1654" t="s">
        <v>29</v>
      </c>
      <c r="U1654" t="s">
        <v>29</v>
      </c>
      <c r="V1654" t="s">
        <v>1831</v>
      </c>
      <c r="W1654" t="s">
        <v>1832</v>
      </c>
    </row>
    <row r="1655" spans="1:23">
      <c r="A1655">
        <v>1654</v>
      </c>
      <c r="B1655" t="s">
        <v>1828</v>
      </c>
      <c r="C1655" t="s">
        <v>231</v>
      </c>
      <c r="D1655">
        <v>47</v>
      </c>
      <c r="E1655" t="s">
        <v>1837</v>
      </c>
      <c r="F1655" t="s">
        <v>344</v>
      </c>
      <c r="G1655" s="1" t="s">
        <v>1838</v>
      </c>
      <c r="H1655" t="s">
        <v>1839</v>
      </c>
      <c r="I1655" t="s">
        <v>8826</v>
      </c>
      <c r="J1655" t="s">
        <v>8847</v>
      </c>
      <c r="K1655">
        <v>1.43</v>
      </c>
      <c r="L1655">
        <v>1.3001181930000001</v>
      </c>
      <c r="M1655" t="s">
        <v>26</v>
      </c>
      <c r="N1655" t="s">
        <v>219</v>
      </c>
      <c r="O1655" t="s">
        <v>29</v>
      </c>
      <c r="P1655" t="s">
        <v>29</v>
      </c>
      <c r="Q1655" t="s">
        <v>29</v>
      </c>
      <c r="R1655" t="s">
        <v>29</v>
      </c>
      <c r="S1655" t="s">
        <v>29</v>
      </c>
      <c r="T1655" t="s">
        <v>29</v>
      </c>
      <c r="U1655" t="s">
        <v>29</v>
      </c>
      <c r="V1655" t="s">
        <v>1831</v>
      </c>
      <c r="W1655" t="s">
        <v>1832</v>
      </c>
    </row>
    <row r="1656" spans="1:23">
      <c r="A1656">
        <v>1655</v>
      </c>
      <c r="B1656" t="s">
        <v>1828</v>
      </c>
      <c r="C1656" t="s">
        <v>231</v>
      </c>
      <c r="D1656">
        <v>47</v>
      </c>
      <c r="E1656" t="s">
        <v>1840</v>
      </c>
      <c r="F1656" t="s">
        <v>415</v>
      </c>
      <c r="G1656" s="1" t="s">
        <v>1841</v>
      </c>
      <c r="H1656" t="s">
        <v>1842</v>
      </c>
      <c r="I1656" t="s">
        <v>1841</v>
      </c>
      <c r="J1656" t="s">
        <v>1842</v>
      </c>
      <c r="K1656">
        <v>0.44</v>
      </c>
      <c r="L1656">
        <v>0.400036367</v>
      </c>
      <c r="M1656" t="s">
        <v>26</v>
      </c>
      <c r="N1656" t="s">
        <v>219</v>
      </c>
      <c r="O1656" t="s">
        <v>29</v>
      </c>
      <c r="P1656" t="s">
        <v>29</v>
      </c>
      <c r="Q1656" t="s">
        <v>29</v>
      </c>
      <c r="R1656" t="s">
        <v>29</v>
      </c>
      <c r="S1656" t="s">
        <v>29</v>
      </c>
      <c r="T1656" t="s">
        <v>29</v>
      </c>
      <c r="U1656" t="s">
        <v>29</v>
      </c>
      <c r="V1656" t="s">
        <v>1831</v>
      </c>
      <c r="W1656" t="s">
        <v>1832</v>
      </c>
    </row>
    <row r="1657" spans="1:23">
      <c r="A1657">
        <v>1656</v>
      </c>
      <c r="B1657" t="s">
        <v>1828</v>
      </c>
      <c r="C1657" t="s">
        <v>231</v>
      </c>
      <c r="D1657">
        <v>47</v>
      </c>
      <c r="E1657" t="s">
        <v>1843</v>
      </c>
      <c r="F1657" t="s">
        <v>415</v>
      </c>
      <c r="G1657" s="1" t="s">
        <v>1844</v>
      </c>
      <c r="H1657" t="s">
        <v>1845</v>
      </c>
      <c r="I1657" t="s">
        <v>1844</v>
      </c>
      <c r="J1657" t="s">
        <v>29</v>
      </c>
      <c r="K1657">
        <v>0.23</v>
      </c>
      <c r="L1657">
        <v>0.20910991900000001</v>
      </c>
      <c r="M1657" t="s">
        <v>26</v>
      </c>
      <c r="N1657" t="s">
        <v>219</v>
      </c>
      <c r="O1657" t="s">
        <v>29</v>
      </c>
      <c r="P1657" t="s">
        <v>29</v>
      </c>
      <c r="Q1657" t="s">
        <v>29</v>
      </c>
      <c r="R1657" t="s">
        <v>29</v>
      </c>
      <c r="S1657" t="s">
        <v>29</v>
      </c>
      <c r="T1657" t="s">
        <v>29</v>
      </c>
      <c r="U1657" t="s">
        <v>29</v>
      </c>
      <c r="V1657" t="s">
        <v>1831</v>
      </c>
      <c r="W1657" t="s">
        <v>1832</v>
      </c>
    </row>
    <row r="1658" spans="1:23">
      <c r="A1658">
        <v>1657</v>
      </c>
      <c r="B1658" t="s">
        <v>1828</v>
      </c>
      <c r="C1658" t="s">
        <v>231</v>
      </c>
      <c r="D1658">
        <v>47</v>
      </c>
      <c r="E1658" t="s">
        <v>1846</v>
      </c>
      <c r="F1658" t="s">
        <v>415</v>
      </c>
      <c r="G1658" s="1" t="s">
        <v>1844</v>
      </c>
      <c r="H1658" t="s">
        <v>1847</v>
      </c>
      <c r="I1658" t="s">
        <v>1844</v>
      </c>
      <c r="J1658" t="s">
        <v>1847</v>
      </c>
      <c r="K1658">
        <v>0.99</v>
      </c>
      <c r="L1658">
        <v>0.90008182599999997</v>
      </c>
      <c r="M1658" t="s">
        <v>26</v>
      </c>
      <c r="N1658" t="s">
        <v>219</v>
      </c>
      <c r="O1658" t="s">
        <v>121</v>
      </c>
      <c r="P1658" t="s">
        <v>29</v>
      </c>
      <c r="Q1658" t="s">
        <v>29</v>
      </c>
      <c r="R1658" t="s">
        <v>29</v>
      </c>
      <c r="S1658" t="s">
        <v>29</v>
      </c>
      <c r="T1658" t="s">
        <v>29</v>
      </c>
      <c r="U1658" t="s">
        <v>29</v>
      </c>
      <c r="V1658" t="s">
        <v>1831</v>
      </c>
      <c r="W1658" t="s">
        <v>1832</v>
      </c>
    </row>
    <row r="1659" spans="1:23">
      <c r="A1659">
        <v>1658</v>
      </c>
      <c r="B1659" t="s">
        <v>1828</v>
      </c>
      <c r="C1659" t="s">
        <v>231</v>
      </c>
      <c r="D1659">
        <v>47</v>
      </c>
      <c r="E1659" t="s">
        <v>1848</v>
      </c>
      <c r="F1659" t="s">
        <v>415</v>
      </c>
      <c r="G1659" s="1" t="s">
        <v>1844</v>
      </c>
      <c r="H1659" t="s">
        <v>360</v>
      </c>
      <c r="I1659" t="s">
        <v>1844</v>
      </c>
      <c r="J1659" t="s">
        <v>8616</v>
      </c>
      <c r="K1659">
        <v>0.53</v>
      </c>
      <c r="L1659">
        <v>0.48186198699999999</v>
      </c>
      <c r="M1659" t="s">
        <v>26</v>
      </c>
      <c r="N1659" t="s">
        <v>219</v>
      </c>
      <c r="O1659" t="s">
        <v>121</v>
      </c>
      <c r="P1659" t="s">
        <v>29</v>
      </c>
      <c r="Q1659" t="s">
        <v>29</v>
      </c>
      <c r="R1659" t="s">
        <v>29</v>
      </c>
      <c r="S1659" t="s">
        <v>29</v>
      </c>
      <c r="T1659" t="s">
        <v>29</v>
      </c>
      <c r="U1659" t="s">
        <v>29</v>
      </c>
      <c r="V1659" t="s">
        <v>1831</v>
      </c>
      <c r="W1659" t="s">
        <v>1832</v>
      </c>
    </row>
    <row r="1660" spans="1:23">
      <c r="A1660">
        <v>1659</v>
      </c>
      <c r="B1660" t="s">
        <v>1828</v>
      </c>
      <c r="C1660" t="s">
        <v>231</v>
      </c>
      <c r="D1660">
        <v>47</v>
      </c>
      <c r="E1660" t="s">
        <v>1849</v>
      </c>
      <c r="F1660" t="s">
        <v>1850</v>
      </c>
      <c r="G1660" s="1" t="s">
        <v>1851</v>
      </c>
      <c r="H1660" t="s">
        <v>1852</v>
      </c>
      <c r="I1660" t="s">
        <v>1851</v>
      </c>
      <c r="J1660" t="s">
        <v>1852</v>
      </c>
      <c r="K1660">
        <v>0.05</v>
      </c>
      <c r="L1660">
        <v>4.5458678000000002E-2</v>
      </c>
      <c r="M1660" t="s">
        <v>26</v>
      </c>
      <c r="N1660" t="s">
        <v>219</v>
      </c>
      <c r="O1660" t="s">
        <v>29</v>
      </c>
      <c r="P1660" t="s">
        <v>29</v>
      </c>
      <c r="Q1660" t="s">
        <v>29</v>
      </c>
      <c r="R1660" t="s">
        <v>29</v>
      </c>
      <c r="S1660" t="s">
        <v>29</v>
      </c>
      <c r="T1660" t="s">
        <v>29</v>
      </c>
      <c r="U1660" t="s">
        <v>29</v>
      </c>
      <c r="V1660" t="s">
        <v>1831</v>
      </c>
      <c r="W1660" t="s">
        <v>1832</v>
      </c>
    </row>
    <row r="1661" spans="1:23">
      <c r="A1661">
        <v>1660</v>
      </c>
      <c r="B1661" t="s">
        <v>1828</v>
      </c>
      <c r="C1661" t="s">
        <v>231</v>
      </c>
      <c r="D1661">
        <v>47</v>
      </c>
      <c r="E1661" t="s">
        <v>1853</v>
      </c>
      <c r="F1661" t="s">
        <v>67</v>
      </c>
      <c r="G1661" s="1" t="s">
        <v>1336</v>
      </c>
      <c r="H1661" t="s">
        <v>1854</v>
      </c>
      <c r="I1661" t="s">
        <v>1336</v>
      </c>
      <c r="J1661" t="s">
        <v>1854</v>
      </c>
      <c r="K1661">
        <v>1.26</v>
      </c>
      <c r="L1661">
        <v>1.1455586870000001</v>
      </c>
      <c r="M1661" t="s">
        <v>26</v>
      </c>
      <c r="N1661" t="s">
        <v>219</v>
      </c>
      <c r="O1661" t="s">
        <v>232</v>
      </c>
      <c r="P1661" t="s">
        <v>29</v>
      </c>
      <c r="Q1661" t="s">
        <v>29</v>
      </c>
      <c r="R1661" t="s">
        <v>29</v>
      </c>
      <c r="S1661" t="s">
        <v>29</v>
      </c>
      <c r="T1661" t="s">
        <v>29</v>
      </c>
      <c r="U1661" t="s">
        <v>29</v>
      </c>
      <c r="V1661" t="s">
        <v>1831</v>
      </c>
      <c r="W1661" t="s">
        <v>1832</v>
      </c>
    </row>
    <row r="1662" spans="1:23">
      <c r="A1662">
        <v>1661</v>
      </c>
      <c r="B1662" t="s">
        <v>1828</v>
      </c>
      <c r="C1662" t="s">
        <v>231</v>
      </c>
      <c r="D1662">
        <v>47</v>
      </c>
      <c r="E1662" t="s">
        <v>1855</v>
      </c>
      <c r="F1662" t="s">
        <v>67</v>
      </c>
      <c r="G1662" s="1" t="s">
        <v>1336</v>
      </c>
      <c r="H1662" t="s">
        <v>1581</v>
      </c>
      <c r="I1662" t="s">
        <v>1336</v>
      </c>
      <c r="J1662" t="s">
        <v>1581</v>
      </c>
      <c r="K1662">
        <v>0.15</v>
      </c>
      <c r="L1662">
        <v>0.13637603400000001</v>
      </c>
      <c r="M1662" t="s">
        <v>26</v>
      </c>
      <c r="N1662" t="s">
        <v>323</v>
      </c>
      <c r="O1662" t="s">
        <v>29</v>
      </c>
      <c r="P1662" t="s">
        <v>29</v>
      </c>
      <c r="Q1662" t="s">
        <v>29</v>
      </c>
      <c r="R1662" t="s">
        <v>29</v>
      </c>
      <c r="S1662" t="s">
        <v>29</v>
      </c>
      <c r="T1662" t="s">
        <v>29</v>
      </c>
      <c r="U1662" t="s">
        <v>29</v>
      </c>
      <c r="V1662" t="s">
        <v>1831</v>
      </c>
      <c r="W1662" t="s">
        <v>1832</v>
      </c>
    </row>
    <row r="1663" spans="1:23">
      <c r="A1663">
        <v>1662</v>
      </c>
      <c r="B1663" t="s">
        <v>1828</v>
      </c>
      <c r="C1663" t="s">
        <v>231</v>
      </c>
      <c r="D1663">
        <v>47</v>
      </c>
      <c r="E1663" t="s">
        <v>215</v>
      </c>
      <c r="F1663" t="s">
        <v>216</v>
      </c>
      <c r="G1663" s="1" t="s">
        <v>217</v>
      </c>
      <c r="H1663" t="s">
        <v>8879</v>
      </c>
      <c r="I1663" t="s">
        <v>217</v>
      </c>
      <c r="J1663" t="s">
        <v>8583</v>
      </c>
      <c r="K1663">
        <v>0.04</v>
      </c>
      <c r="L1663">
        <v>3.6366941999999999E-2</v>
      </c>
      <c r="M1663" t="s">
        <v>26</v>
      </c>
      <c r="N1663" t="s">
        <v>141</v>
      </c>
      <c r="O1663" t="s">
        <v>219</v>
      </c>
      <c r="P1663" t="s">
        <v>29</v>
      </c>
      <c r="Q1663" t="s">
        <v>29</v>
      </c>
      <c r="R1663" t="s">
        <v>29</v>
      </c>
      <c r="S1663" t="s">
        <v>29</v>
      </c>
      <c r="T1663" t="s">
        <v>29</v>
      </c>
      <c r="U1663" t="s">
        <v>29</v>
      </c>
      <c r="V1663" t="s">
        <v>1831</v>
      </c>
      <c r="W1663" t="s">
        <v>1832</v>
      </c>
    </row>
    <row r="1664" spans="1:23">
      <c r="A1664">
        <v>1663</v>
      </c>
      <c r="B1664" t="s">
        <v>1828</v>
      </c>
      <c r="C1664" t="s">
        <v>231</v>
      </c>
      <c r="D1664">
        <v>47</v>
      </c>
      <c r="E1664" t="s">
        <v>1856</v>
      </c>
      <c r="F1664" t="s">
        <v>154</v>
      </c>
      <c r="G1664" s="1" t="s">
        <v>767</v>
      </c>
      <c r="H1664" t="s">
        <v>1857</v>
      </c>
      <c r="I1664" t="s">
        <v>767</v>
      </c>
      <c r="J1664" t="s">
        <v>1857</v>
      </c>
      <c r="K1664">
        <v>0.89</v>
      </c>
      <c r="L1664">
        <v>0.80916446900000005</v>
      </c>
      <c r="M1664" t="s">
        <v>26</v>
      </c>
      <c r="N1664" t="s">
        <v>219</v>
      </c>
      <c r="O1664" t="s">
        <v>29</v>
      </c>
      <c r="P1664" t="s">
        <v>29</v>
      </c>
      <c r="Q1664" t="s">
        <v>29</v>
      </c>
      <c r="R1664" t="s">
        <v>29</v>
      </c>
      <c r="S1664" t="s">
        <v>29</v>
      </c>
      <c r="T1664" t="s">
        <v>29</v>
      </c>
      <c r="U1664" t="s">
        <v>29</v>
      </c>
      <c r="V1664" t="s">
        <v>1831</v>
      </c>
      <c r="W1664" t="s">
        <v>1832</v>
      </c>
    </row>
    <row r="1665" spans="1:23">
      <c r="A1665">
        <v>1664</v>
      </c>
      <c r="B1665" t="s">
        <v>1828</v>
      </c>
      <c r="C1665" t="s">
        <v>231</v>
      </c>
      <c r="D1665">
        <v>47</v>
      </c>
      <c r="E1665" t="s">
        <v>1858</v>
      </c>
      <c r="F1665" t="s">
        <v>41</v>
      </c>
      <c r="G1665" s="1" t="s">
        <v>408</v>
      </c>
      <c r="H1665" t="s">
        <v>514</v>
      </c>
      <c r="I1665" t="s">
        <v>408</v>
      </c>
      <c r="J1665" t="s">
        <v>514</v>
      </c>
      <c r="K1665">
        <v>4.84</v>
      </c>
      <c r="L1665">
        <v>4.4004000359999997</v>
      </c>
      <c r="M1665" t="s">
        <v>26</v>
      </c>
      <c r="N1665" t="s">
        <v>219</v>
      </c>
      <c r="O1665" t="s">
        <v>232</v>
      </c>
      <c r="P1665" t="s">
        <v>121</v>
      </c>
      <c r="Q1665" t="s">
        <v>29</v>
      </c>
      <c r="R1665" t="s">
        <v>29</v>
      </c>
      <c r="S1665" t="s">
        <v>29</v>
      </c>
      <c r="T1665" t="s">
        <v>29</v>
      </c>
      <c r="U1665" t="s">
        <v>29</v>
      </c>
      <c r="V1665" t="s">
        <v>1831</v>
      </c>
      <c r="W1665" t="s">
        <v>1832</v>
      </c>
    </row>
    <row r="1666" spans="1:23">
      <c r="A1666">
        <v>1665</v>
      </c>
      <c r="B1666" t="s">
        <v>1828</v>
      </c>
      <c r="C1666" t="s">
        <v>231</v>
      </c>
      <c r="D1666">
        <v>47</v>
      </c>
      <c r="E1666" t="s">
        <v>1859</v>
      </c>
      <c r="F1666" t="s">
        <v>358</v>
      </c>
      <c r="G1666" s="1" t="s">
        <v>1860</v>
      </c>
      <c r="H1666" t="s">
        <v>1861</v>
      </c>
      <c r="I1666" t="s">
        <v>1860</v>
      </c>
      <c r="J1666" t="s">
        <v>1861</v>
      </c>
      <c r="K1666">
        <v>0.04</v>
      </c>
      <c r="L1666">
        <v>3.6366941999999999E-2</v>
      </c>
      <c r="M1666" t="s">
        <v>26</v>
      </c>
      <c r="N1666" t="s">
        <v>219</v>
      </c>
      <c r="O1666" t="s">
        <v>29</v>
      </c>
      <c r="P1666" t="s">
        <v>29</v>
      </c>
      <c r="Q1666" t="s">
        <v>29</v>
      </c>
      <c r="R1666" t="s">
        <v>29</v>
      </c>
      <c r="S1666" t="s">
        <v>29</v>
      </c>
      <c r="T1666" t="s">
        <v>29</v>
      </c>
      <c r="U1666" t="s">
        <v>29</v>
      </c>
      <c r="V1666" t="s">
        <v>1831</v>
      </c>
      <c r="W1666" t="s">
        <v>1832</v>
      </c>
    </row>
    <row r="1667" spans="1:23">
      <c r="A1667">
        <v>1666</v>
      </c>
      <c r="B1667" t="s">
        <v>1828</v>
      </c>
      <c r="C1667" t="s">
        <v>231</v>
      </c>
      <c r="D1667">
        <v>47</v>
      </c>
      <c r="E1667" t="s">
        <v>1862</v>
      </c>
      <c r="F1667" t="s">
        <v>358</v>
      </c>
      <c r="G1667" s="1" t="s">
        <v>1860</v>
      </c>
      <c r="H1667" t="s">
        <v>1863</v>
      </c>
      <c r="I1667" t="s">
        <v>1860</v>
      </c>
      <c r="J1667" t="s">
        <v>1863</v>
      </c>
      <c r="K1667">
        <v>0.84</v>
      </c>
      <c r="L1667">
        <v>0.76370579100000002</v>
      </c>
      <c r="M1667" t="s">
        <v>26</v>
      </c>
      <c r="N1667" t="s">
        <v>219</v>
      </c>
      <c r="O1667" t="s">
        <v>29</v>
      </c>
      <c r="P1667" t="s">
        <v>29</v>
      </c>
      <c r="Q1667" t="s">
        <v>29</v>
      </c>
      <c r="R1667" t="s">
        <v>29</v>
      </c>
      <c r="S1667" t="s">
        <v>29</v>
      </c>
      <c r="T1667" t="s">
        <v>29</v>
      </c>
      <c r="U1667" t="s">
        <v>29</v>
      </c>
      <c r="V1667" t="s">
        <v>1831</v>
      </c>
      <c r="W1667" t="s">
        <v>1832</v>
      </c>
    </row>
    <row r="1668" spans="1:23">
      <c r="A1668">
        <v>1667</v>
      </c>
      <c r="B1668" t="s">
        <v>1828</v>
      </c>
      <c r="C1668" t="s">
        <v>231</v>
      </c>
      <c r="D1668">
        <v>47</v>
      </c>
      <c r="E1668" t="s">
        <v>1864</v>
      </c>
      <c r="F1668" t="s">
        <v>1049</v>
      </c>
      <c r="G1668" s="1" t="s">
        <v>1050</v>
      </c>
      <c r="H1668" t="s">
        <v>1865</v>
      </c>
      <c r="I1668" t="s">
        <v>1050</v>
      </c>
      <c r="J1668" t="s">
        <v>4788</v>
      </c>
      <c r="K1668">
        <v>7.79</v>
      </c>
      <c r="L1668">
        <v>7.0824620420000004</v>
      </c>
      <c r="M1668" t="s">
        <v>26</v>
      </c>
      <c r="N1668" t="s">
        <v>323</v>
      </c>
      <c r="O1668" t="s">
        <v>29</v>
      </c>
      <c r="P1668" t="s">
        <v>29</v>
      </c>
      <c r="Q1668" t="s">
        <v>29</v>
      </c>
      <c r="R1668" t="s">
        <v>29</v>
      </c>
      <c r="S1668" t="s">
        <v>29</v>
      </c>
      <c r="T1668" t="s">
        <v>29</v>
      </c>
      <c r="U1668" t="s">
        <v>29</v>
      </c>
      <c r="V1668" t="s">
        <v>1831</v>
      </c>
      <c r="W1668" t="s">
        <v>1832</v>
      </c>
    </row>
    <row r="1669" spans="1:23">
      <c r="A1669">
        <v>1668</v>
      </c>
      <c r="B1669" t="s">
        <v>1828</v>
      </c>
      <c r="C1669" t="s">
        <v>231</v>
      </c>
      <c r="D1669">
        <v>47</v>
      </c>
      <c r="E1669" t="s">
        <v>1866</v>
      </c>
      <c r="F1669" t="s">
        <v>438</v>
      </c>
      <c r="G1669" s="1" t="s">
        <v>439</v>
      </c>
      <c r="H1669" t="s">
        <v>1867</v>
      </c>
      <c r="I1669" t="s">
        <v>439</v>
      </c>
      <c r="J1669" t="s">
        <v>1867</v>
      </c>
      <c r="K1669">
        <v>0.13</v>
      </c>
      <c r="L1669">
        <v>0.118192563</v>
      </c>
      <c r="M1669" t="s">
        <v>26</v>
      </c>
      <c r="N1669" t="s">
        <v>219</v>
      </c>
      <c r="O1669" t="s">
        <v>29</v>
      </c>
      <c r="P1669" t="s">
        <v>29</v>
      </c>
      <c r="Q1669" t="s">
        <v>29</v>
      </c>
      <c r="R1669" t="s">
        <v>29</v>
      </c>
      <c r="S1669" t="s">
        <v>29</v>
      </c>
      <c r="T1669" t="s">
        <v>29</v>
      </c>
      <c r="U1669" t="s">
        <v>29</v>
      </c>
      <c r="V1669" t="s">
        <v>1831</v>
      </c>
      <c r="W1669" t="s">
        <v>1832</v>
      </c>
    </row>
    <row r="1670" spans="1:23">
      <c r="A1670">
        <v>1669</v>
      </c>
      <c r="B1670" t="s">
        <v>1828</v>
      </c>
      <c r="C1670" t="s">
        <v>231</v>
      </c>
      <c r="D1670">
        <v>47</v>
      </c>
      <c r="E1670" t="s">
        <v>1868</v>
      </c>
      <c r="F1670" t="s">
        <v>154</v>
      </c>
      <c r="G1670" s="1" t="s">
        <v>449</v>
      </c>
      <c r="H1670" t="s">
        <v>1869</v>
      </c>
      <c r="I1670" t="s">
        <v>449</v>
      </c>
      <c r="J1670" t="s">
        <v>1869</v>
      </c>
      <c r="K1670">
        <v>4.92</v>
      </c>
      <c r="L1670">
        <v>4.4731339209999996</v>
      </c>
      <c r="M1670" t="s">
        <v>26</v>
      </c>
      <c r="N1670" t="s">
        <v>141</v>
      </c>
      <c r="O1670" t="s">
        <v>219</v>
      </c>
      <c r="P1670" t="s">
        <v>29</v>
      </c>
      <c r="Q1670" t="s">
        <v>29</v>
      </c>
      <c r="R1670" t="s">
        <v>29</v>
      </c>
      <c r="S1670" t="s">
        <v>29</v>
      </c>
      <c r="T1670" t="s">
        <v>29</v>
      </c>
      <c r="U1670" t="s">
        <v>29</v>
      </c>
      <c r="V1670" t="s">
        <v>1831</v>
      </c>
      <c r="W1670" t="s">
        <v>1832</v>
      </c>
    </row>
    <row r="1671" spans="1:23">
      <c r="A1671">
        <v>1670</v>
      </c>
      <c r="B1671" t="s">
        <v>1828</v>
      </c>
      <c r="C1671" t="s">
        <v>231</v>
      </c>
      <c r="D1671">
        <v>47</v>
      </c>
      <c r="E1671" t="s">
        <v>1870</v>
      </c>
      <c r="F1671" t="s">
        <v>1273</v>
      </c>
      <c r="G1671" s="1" t="s">
        <v>1274</v>
      </c>
      <c r="H1671" t="s">
        <v>1871</v>
      </c>
      <c r="I1671" t="s">
        <v>1274</v>
      </c>
      <c r="J1671" t="s">
        <v>1871</v>
      </c>
      <c r="K1671">
        <v>0.25</v>
      </c>
      <c r="L1671">
        <v>0.22729339000000001</v>
      </c>
      <c r="M1671" t="s">
        <v>26</v>
      </c>
      <c r="N1671" t="s">
        <v>219</v>
      </c>
      <c r="O1671" t="s">
        <v>29</v>
      </c>
      <c r="P1671" t="s">
        <v>29</v>
      </c>
      <c r="Q1671" t="s">
        <v>29</v>
      </c>
      <c r="R1671" t="s">
        <v>29</v>
      </c>
      <c r="S1671" t="s">
        <v>29</v>
      </c>
      <c r="T1671" t="s">
        <v>29</v>
      </c>
      <c r="U1671" t="s">
        <v>29</v>
      </c>
      <c r="V1671" t="s">
        <v>1831</v>
      </c>
      <c r="W1671" t="s">
        <v>1832</v>
      </c>
    </row>
    <row r="1672" spans="1:23">
      <c r="A1672">
        <v>1671</v>
      </c>
      <c r="B1672" t="s">
        <v>1828</v>
      </c>
      <c r="C1672" t="s">
        <v>231</v>
      </c>
      <c r="D1672">
        <v>47</v>
      </c>
      <c r="E1672" t="s">
        <v>1872</v>
      </c>
      <c r="F1672" t="s">
        <v>498</v>
      </c>
      <c r="G1672" s="1" t="s">
        <v>1873</v>
      </c>
      <c r="H1672" t="s">
        <v>485</v>
      </c>
      <c r="I1672" t="s">
        <v>499</v>
      </c>
      <c r="J1672" t="s">
        <v>6118</v>
      </c>
      <c r="K1672">
        <v>1.25</v>
      </c>
      <c r="L1672">
        <v>1.1364669519999999</v>
      </c>
      <c r="M1672" t="s">
        <v>26</v>
      </c>
      <c r="N1672" t="s">
        <v>328</v>
      </c>
      <c r="O1672" t="s">
        <v>323</v>
      </c>
      <c r="P1672" t="s">
        <v>29</v>
      </c>
      <c r="Q1672" t="s">
        <v>29</v>
      </c>
      <c r="R1672" t="s">
        <v>29</v>
      </c>
      <c r="S1672" t="s">
        <v>29</v>
      </c>
      <c r="T1672" t="s">
        <v>29</v>
      </c>
      <c r="U1672" t="s">
        <v>29</v>
      </c>
      <c r="V1672" t="s">
        <v>1831</v>
      </c>
      <c r="W1672" t="s">
        <v>1832</v>
      </c>
    </row>
    <row r="1673" spans="1:23">
      <c r="A1673">
        <v>1672</v>
      </c>
      <c r="B1673" t="s">
        <v>1828</v>
      </c>
      <c r="C1673" t="s">
        <v>231</v>
      </c>
      <c r="D1673">
        <v>47</v>
      </c>
      <c r="E1673" t="s">
        <v>1874</v>
      </c>
      <c r="F1673" t="s">
        <v>168</v>
      </c>
      <c r="G1673" s="1" t="s">
        <v>1875</v>
      </c>
      <c r="H1673" t="s">
        <v>1876</v>
      </c>
      <c r="I1673" t="s">
        <v>1875</v>
      </c>
      <c r="J1673" t="s">
        <v>1876</v>
      </c>
      <c r="K1673">
        <v>0.11</v>
      </c>
      <c r="L1673">
        <v>0.10000909199999999</v>
      </c>
      <c r="M1673" t="s">
        <v>26</v>
      </c>
      <c r="N1673" t="s">
        <v>219</v>
      </c>
      <c r="O1673" t="s">
        <v>29</v>
      </c>
      <c r="P1673" t="s">
        <v>29</v>
      </c>
      <c r="Q1673" t="s">
        <v>29</v>
      </c>
      <c r="R1673" t="s">
        <v>29</v>
      </c>
      <c r="S1673" t="s">
        <v>29</v>
      </c>
      <c r="T1673" t="s">
        <v>29</v>
      </c>
      <c r="U1673" t="s">
        <v>29</v>
      </c>
      <c r="V1673" t="s">
        <v>1831</v>
      </c>
      <c r="W1673" t="s">
        <v>1832</v>
      </c>
    </row>
    <row r="1674" spans="1:23">
      <c r="A1674">
        <v>1673</v>
      </c>
      <c r="B1674" t="s">
        <v>1828</v>
      </c>
      <c r="C1674" t="s">
        <v>231</v>
      </c>
      <c r="D1674">
        <v>47</v>
      </c>
      <c r="E1674" t="s">
        <v>1877</v>
      </c>
      <c r="F1674" t="s">
        <v>2031</v>
      </c>
      <c r="G1674" s="1" t="s">
        <v>1878</v>
      </c>
      <c r="H1674" t="s">
        <v>1879</v>
      </c>
      <c r="I1674" t="s">
        <v>2032</v>
      </c>
      <c r="J1674" t="s">
        <v>8617</v>
      </c>
      <c r="K1674">
        <v>0.46</v>
      </c>
      <c r="L1674">
        <v>0.41821983800000001</v>
      </c>
      <c r="M1674" t="s">
        <v>26</v>
      </c>
      <c r="N1674" t="s">
        <v>219</v>
      </c>
      <c r="O1674" t="s">
        <v>29</v>
      </c>
      <c r="P1674" t="s">
        <v>29</v>
      </c>
      <c r="Q1674" t="s">
        <v>29</v>
      </c>
      <c r="R1674" t="s">
        <v>29</v>
      </c>
      <c r="S1674" t="s">
        <v>29</v>
      </c>
      <c r="T1674" t="s">
        <v>29</v>
      </c>
      <c r="U1674" t="s">
        <v>29</v>
      </c>
      <c r="V1674" t="s">
        <v>1831</v>
      </c>
      <c r="W1674" t="s">
        <v>1832</v>
      </c>
    </row>
    <row r="1675" spans="1:23">
      <c r="A1675">
        <v>1674</v>
      </c>
      <c r="B1675" t="s">
        <v>1828</v>
      </c>
      <c r="C1675" t="s">
        <v>231</v>
      </c>
      <c r="D1675">
        <v>47</v>
      </c>
      <c r="E1675" t="s">
        <v>1880</v>
      </c>
      <c r="F1675" t="s">
        <v>505</v>
      </c>
      <c r="G1675" s="1" t="s">
        <v>1472</v>
      </c>
      <c r="H1675" t="s">
        <v>342</v>
      </c>
      <c r="I1675" t="s">
        <v>1472</v>
      </c>
      <c r="J1675" t="s">
        <v>342</v>
      </c>
      <c r="K1675">
        <v>0.06</v>
      </c>
      <c r="L1675">
        <v>5.4550413999999998E-2</v>
      </c>
      <c r="M1675" t="s">
        <v>26</v>
      </c>
      <c r="N1675" t="s">
        <v>219</v>
      </c>
      <c r="O1675" t="s">
        <v>29</v>
      </c>
      <c r="P1675" t="s">
        <v>29</v>
      </c>
      <c r="Q1675" t="s">
        <v>29</v>
      </c>
      <c r="R1675" t="s">
        <v>29</v>
      </c>
      <c r="S1675" t="s">
        <v>29</v>
      </c>
      <c r="T1675" t="s">
        <v>29</v>
      </c>
      <c r="U1675" t="s">
        <v>29</v>
      </c>
      <c r="V1675" t="s">
        <v>1831</v>
      </c>
      <c r="W1675" t="s">
        <v>1832</v>
      </c>
    </row>
    <row r="1676" spans="1:23">
      <c r="A1676">
        <v>1675</v>
      </c>
      <c r="B1676" t="s">
        <v>1828</v>
      </c>
      <c r="C1676" t="s">
        <v>231</v>
      </c>
      <c r="D1676">
        <v>47</v>
      </c>
      <c r="E1676" t="s">
        <v>1881</v>
      </c>
      <c r="F1676" t="s">
        <v>154</v>
      </c>
      <c r="G1676" s="1" t="s">
        <v>435</v>
      </c>
      <c r="H1676" t="s">
        <v>1882</v>
      </c>
      <c r="I1676" t="s">
        <v>435</v>
      </c>
      <c r="J1676" t="s">
        <v>933</v>
      </c>
      <c r="K1676">
        <v>0.34</v>
      </c>
      <c r="L1676">
        <v>0.309119011</v>
      </c>
      <c r="M1676" t="s">
        <v>26</v>
      </c>
      <c r="N1676" t="s">
        <v>141</v>
      </c>
      <c r="O1676" t="s">
        <v>219</v>
      </c>
      <c r="P1676" t="s">
        <v>328</v>
      </c>
      <c r="Q1676" t="s">
        <v>323</v>
      </c>
      <c r="R1676" t="s">
        <v>63</v>
      </c>
      <c r="S1676" t="s">
        <v>29</v>
      </c>
      <c r="T1676" t="s">
        <v>29</v>
      </c>
      <c r="U1676" t="s">
        <v>29</v>
      </c>
      <c r="V1676" t="s">
        <v>1831</v>
      </c>
      <c r="W1676" t="s">
        <v>1832</v>
      </c>
    </row>
    <row r="1677" spans="1:23">
      <c r="A1677">
        <v>1676</v>
      </c>
      <c r="B1677" t="s">
        <v>1828</v>
      </c>
      <c r="C1677" t="s">
        <v>231</v>
      </c>
      <c r="D1677">
        <v>47</v>
      </c>
      <c r="E1677" t="s">
        <v>1883</v>
      </c>
      <c r="F1677" t="s">
        <v>154</v>
      </c>
      <c r="G1677" s="1" t="s">
        <v>1884</v>
      </c>
      <c r="H1677" t="s">
        <v>1885</v>
      </c>
      <c r="I1677" t="s">
        <v>1884</v>
      </c>
      <c r="J1677" t="s">
        <v>1885</v>
      </c>
      <c r="K1677">
        <v>0.02</v>
      </c>
      <c r="L1677">
        <v>1.8183471E-2</v>
      </c>
      <c r="M1677" t="s">
        <v>26</v>
      </c>
      <c r="N1677" t="s">
        <v>219</v>
      </c>
      <c r="O1677" t="s">
        <v>29</v>
      </c>
      <c r="P1677" t="s">
        <v>29</v>
      </c>
      <c r="Q1677" t="s">
        <v>29</v>
      </c>
      <c r="R1677" t="s">
        <v>29</v>
      </c>
      <c r="S1677" t="s">
        <v>29</v>
      </c>
      <c r="T1677" t="s">
        <v>29</v>
      </c>
      <c r="U1677" t="s">
        <v>29</v>
      </c>
      <c r="V1677" t="s">
        <v>1831</v>
      </c>
      <c r="W1677" t="s">
        <v>1832</v>
      </c>
    </row>
    <row r="1678" spans="1:23">
      <c r="A1678">
        <v>1677</v>
      </c>
      <c r="B1678" t="s">
        <v>1828</v>
      </c>
      <c r="C1678" t="s">
        <v>231</v>
      </c>
      <c r="D1678">
        <v>47</v>
      </c>
      <c r="E1678" t="s">
        <v>1886</v>
      </c>
      <c r="F1678" t="s">
        <v>154</v>
      </c>
      <c r="G1678" s="1" t="s">
        <v>368</v>
      </c>
      <c r="H1678" t="s">
        <v>1887</v>
      </c>
      <c r="I1678" t="s">
        <v>368</v>
      </c>
      <c r="J1678" t="s">
        <v>1887</v>
      </c>
      <c r="K1678">
        <v>1.56</v>
      </c>
      <c r="L1678">
        <v>1.4183107559999999</v>
      </c>
      <c r="M1678" t="s">
        <v>26</v>
      </c>
      <c r="N1678" t="s">
        <v>219</v>
      </c>
      <c r="O1678" t="s">
        <v>232</v>
      </c>
      <c r="P1678" t="s">
        <v>121</v>
      </c>
      <c r="Q1678" t="s">
        <v>323</v>
      </c>
      <c r="R1678" t="s">
        <v>29</v>
      </c>
      <c r="S1678" t="s">
        <v>29</v>
      </c>
      <c r="T1678" t="s">
        <v>29</v>
      </c>
      <c r="U1678" t="s">
        <v>29</v>
      </c>
      <c r="V1678" t="s">
        <v>1831</v>
      </c>
      <c r="W1678" t="s">
        <v>1832</v>
      </c>
    </row>
    <row r="1679" spans="1:23">
      <c r="A1679">
        <v>1678</v>
      </c>
      <c r="B1679" t="s">
        <v>1828</v>
      </c>
      <c r="C1679" t="s">
        <v>231</v>
      </c>
      <c r="D1679">
        <v>47</v>
      </c>
      <c r="E1679" t="s">
        <v>1888</v>
      </c>
      <c r="F1679" t="s">
        <v>154</v>
      </c>
      <c r="G1679" s="1" t="s">
        <v>368</v>
      </c>
      <c r="H1679" t="s">
        <v>1889</v>
      </c>
      <c r="I1679" t="s">
        <v>368</v>
      </c>
      <c r="J1679" t="s">
        <v>1889</v>
      </c>
      <c r="K1679">
        <v>0.13</v>
      </c>
      <c r="L1679">
        <v>0.118192563</v>
      </c>
      <c r="M1679" t="s">
        <v>26</v>
      </c>
      <c r="N1679" t="s">
        <v>323</v>
      </c>
      <c r="O1679" t="s">
        <v>29</v>
      </c>
      <c r="P1679" t="s">
        <v>29</v>
      </c>
      <c r="Q1679" t="s">
        <v>29</v>
      </c>
      <c r="R1679" t="s">
        <v>29</v>
      </c>
      <c r="S1679" t="s">
        <v>29</v>
      </c>
      <c r="T1679" t="s">
        <v>29</v>
      </c>
      <c r="U1679" t="s">
        <v>29</v>
      </c>
      <c r="V1679" t="s">
        <v>1831</v>
      </c>
      <c r="W1679" t="s">
        <v>1832</v>
      </c>
    </row>
    <row r="1680" spans="1:23">
      <c r="A1680">
        <v>1679</v>
      </c>
      <c r="B1680" t="s">
        <v>1828</v>
      </c>
      <c r="C1680" t="s">
        <v>231</v>
      </c>
      <c r="D1680">
        <v>47</v>
      </c>
      <c r="E1680" t="s">
        <v>1890</v>
      </c>
      <c r="F1680" t="s">
        <v>185</v>
      </c>
      <c r="G1680" s="1" t="s">
        <v>213</v>
      </c>
      <c r="H1680" t="s">
        <v>1891</v>
      </c>
      <c r="I1680" t="s">
        <v>213</v>
      </c>
      <c r="J1680" t="s">
        <v>214</v>
      </c>
      <c r="K1680">
        <v>5.66</v>
      </c>
      <c r="L1680">
        <v>5.1459223569999999</v>
      </c>
      <c r="M1680" t="s">
        <v>26</v>
      </c>
      <c r="N1680" t="s">
        <v>219</v>
      </c>
      <c r="O1680" t="s">
        <v>328</v>
      </c>
      <c r="P1680" t="s">
        <v>323</v>
      </c>
      <c r="Q1680" t="s">
        <v>29</v>
      </c>
      <c r="R1680" t="s">
        <v>29</v>
      </c>
      <c r="S1680" t="s">
        <v>29</v>
      </c>
      <c r="T1680" t="s">
        <v>29</v>
      </c>
      <c r="U1680" t="s">
        <v>29</v>
      </c>
      <c r="V1680" t="s">
        <v>1831</v>
      </c>
      <c r="W1680" t="s">
        <v>1832</v>
      </c>
    </row>
    <row r="1681" spans="1:23">
      <c r="A1681">
        <v>1680</v>
      </c>
      <c r="B1681" t="s">
        <v>1828</v>
      </c>
      <c r="C1681" t="s">
        <v>231</v>
      </c>
      <c r="D1681">
        <v>47</v>
      </c>
      <c r="E1681" t="s">
        <v>1892</v>
      </c>
      <c r="F1681" t="s">
        <v>185</v>
      </c>
      <c r="G1681" s="1" t="s">
        <v>186</v>
      </c>
      <c r="H1681" t="s">
        <v>1893</v>
      </c>
      <c r="I1681" t="s">
        <v>186</v>
      </c>
      <c r="J1681" t="s">
        <v>2748</v>
      </c>
      <c r="K1681">
        <v>0.89</v>
      </c>
      <c r="L1681">
        <v>0.80916446900000005</v>
      </c>
      <c r="M1681" t="s">
        <v>26</v>
      </c>
      <c r="N1681" t="s">
        <v>323</v>
      </c>
      <c r="O1681" t="s">
        <v>29</v>
      </c>
      <c r="P1681" t="s">
        <v>29</v>
      </c>
      <c r="Q1681" t="s">
        <v>29</v>
      </c>
      <c r="R1681" t="s">
        <v>29</v>
      </c>
      <c r="S1681" t="s">
        <v>29</v>
      </c>
      <c r="T1681" t="s">
        <v>29</v>
      </c>
      <c r="U1681" t="s">
        <v>29</v>
      </c>
      <c r="V1681" t="s">
        <v>1831</v>
      </c>
      <c r="W1681" t="s">
        <v>1832</v>
      </c>
    </row>
    <row r="1682" spans="1:23">
      <c r="A1682">
        <v>1681</v>
      </c>
      <c r="B1682" t="s">
        <v>1828</v>
      </c>
      <c r="C1682" t="s">
        <v>231</v>
      </c>
      <c r="D1682">
        <v>47</v>
      </c>
      <c r="E1682" t="s">
        <v>1894</v>
      </c>
      <c r="F1682" t="s">
        <v>185</v>
      </c>
      <c r="G1682" s="1" t="s">
        <v>186</v>
      </c>
      <c r="H1682" t="s">
        <v>1895</v>
      </c>
      <c r="I1682" t="s">
        <v>186</v>
      </c>
      <c r="J1682" t="s">
        <v>2748</v>
      </c>
      <c r="K1682">
        <v>5.09</v>
      </c>
      <c r="L1682">
        <v>4.6276934269999996</v>
      </c>
      <c r="M1682" t="s">
        <v>26</v>
      </c>
      <c r="N1682" t="s">
        <v>141</v>
      </c>
      <c r="O1682" t="s">
        <v>219</v>
      </c>
      <c r="P1682" t="s">
        <v>328</v>
      </c>
      <c r="Q1682" t="s">
        <v>121</v>
      </c>
      <c r="R1682" t="s">
        <v>323</v>
      </c>
      <c r="S1682" t="s">
        <v>29</v>
      </c>
      <c r="T1682" t="s">
        <v>29</v>
      </c>
      <c r="U1682" t="s">
        <v>29</v>
      </c>
      <c r="V1682" t="s">
        <v>1831</v>
      </c>
      <c r="W1682" t="s">
        <v>1832</v>
      </c>
    </row>
    <row r="1683" spans="1:23">
      <c r="A1683">
        <v>1682</v>
      </c>
      <c r="B1683" t="s">
        <v>1828</v>
      </c>
      <c r="C1683" t="s">
        <v>231</v>
      </c>
      <c r="D1683">
        <v>47</v>
      </c>
      <c r="E1683" t="s">
        <v>381</v>
      </c>
      <c r="F1683" t="s">
        <v>185</v>
      </c>
      <c r="G1683" s="1" t="s">
        <v>186</v>
      </c>
      <c r="H1683" t="s">
        <v>382</v>
      </c>
      <c r="I1683" t="s">
        <v>186</v>
      </c>
      <c r="J1683" t="s">
        <v>382</v>
      </c>
      <c r="K1683">
        <v>0.17</v>
      </c>
      <c r="L1683">
        <v>0.15455950500000001</v>
      </c>
      <c r="M1683" t="s">
        <v>26</v>
      </c>
      <c r="N1683" t="s">
        <v>141</v>
      </c>
      <c r="O1683" t="s">
        <v>219</v>
      </c>
      <c r="P1683" t="s">
        <v>328</v>
      </c>
      <c r="Q1683" t="s">
        <v>323</v>
      </c>
      <c r="R1683" t="s">
        <v>29</v>
      </c>
      <c r="S1683" t="s">
        <v>29</v>
      </c>
      <c r="T1683" t="s">
        <v>29</v>
      </c>
      <c r="U1683" t="s">
        <v>29</v>
      </c>
      <c r="V1683" t="s">
        <v>1831</v>
      </c>
      <c r="W1683" t="s">
        <v>1832</v>
      </c>
    </row>
    <row r="1684" spans="1:23">
      <c r="A1684">
        <v>1683</v>
      </c>
      <c r="B1684" t="s">
        <v>1828</v>
      </c>
      <c r="C1684" t="s">
        <v>231</v>
      </c>
      <c r="D1684">
        <v>47</v>
      </c>
      <c r="E1684" t="s">
        <v>1896</v>
      </c>
      <c r="F1684" t="s">
        <v>185</v>
      </c>
      <c r="G1684" s="1" t="s">
        <v>186</v>
      </c>
      <c r="H1684" t="s">
        <v>514</v>
      </c>
      <c r="I1684" t="s">
        <v>186</v>
      </c>
      <c r="J1684" t="s">
        <v>514</v>
      </c>
      <c r="K1684">
        <v>6.34</v>
      </c>
      <c r="L1684">
        <v>5.7641603779999997</v>
      </c>
      <c r="M1684" t="s">
        <v>26</v>
      </c>
      <c r="N1684" t="s">
        <v>141</v>
      </c>
      <c r="O1684" t="s">
        <v>219</v>
      </c>
      <c r="P1684" t="s">
        <v>328</v>
      </c>
      <c r="Q1684" t="s">
        <v>121</v>
      </c>
      <c r="R1684" t="s">
        <v>323</v>
      </c>
      <c r="S1684" t="s">
        <v>29</v>
      </c>
      <c r="T1684" t="s">
        <v>29</v>
      </c>
      <c r="U1684" t="s">
        <v>29</v>
      </c>
      <c r="V1684" t="s">
        <v>1831</v>
      </c>
      <c r="W1684" t="s">
        <v>1832</v>
      </c>
    </row>
    <row r="1685" spans="1:23">
      <c r="A1685">
        <v>1684</v>
      </c>
      <c r="B1685" t="s">
        <v>1828</v>
      </c>
      <c r="C1685" t="s">
        <v>231</v>
      </c>
      <c r="D1685">
        <v>47</v>
      </c>
      <c r="E1685" t="s">
        <v>1897</v>
      </c>
      <c r="F1685" t="s">
        <v>185</v>
      </c>
      <c r="G1685" s="1" t="s">
        <v>186</v>
      </c>
      <c r="H1685" t="s">
        <v>1898</v>
      </c>
      <c r="I1685" t="s">
        <v>186</v>
      </c>
      <c r="J1685" t="s">
        <v>281</v>
      </c>
      <c r="K1685">
        <v>24.31</v>
      </c>
      <c r="L1685">
        <v>22.10200927</v>
      </c>
      <c r="M1685" t="s">
        <v>26</v>
      </c>
      <c r="N1685" t="s">
        <v>141</v>
      </c>
      <c r="O1685" t="s">
        <v>219</v>
      </c>
      <c r="P1685" t="s">
        <v>328</v>
      </c>
      <c r="Q1685" t="s">
        <v>323</v>
      </c>
      <c r="R1685" t="s">
        <v>29</v>
      </c>
      <c r="S1685" t="s">
        <v>29</v>
      </c>
      <c r="T1685" t="s">
        <v>29</v>
      </c>
      <c r="U1685" t="s">
        <v>29</v>
      </c>
      <c r="V1685" t="s">
        <v>1831</v>
      </c>
      <c r="W1685" t="s">
        <v>1832</v>
      </c>
    </row>
    <row r="1686" spans="1:23">
      <c r="A1686">
        <v>1685</v>
      </c>
      <c r="B1686" t="s">
        <v>1828</v>
      </c>
      <c r="C1686" t="s">
        <v>231</v>
      </c>
      <c r="D1686">
        <v>47</v>
      </c>
      <c r="E1686" t="s">
        <v>1899</v>
      </c>
      <c r="F1686" t="s">
        <v>185</v>
      </c>
      <c r="G1686" s="1" t="s">
        <v>186</v>
      </c>
      <c r="H1686" t="s">
        <v>1900</v>
      </c>
      <c r="I1686" t="s">
        <v>186</v>
      </c>
      <c r="J1686" t="s">
        <v>8618</v>
      </c>
      <c r="K1686">
        <v>3.87</v>
      </c>
      <c r="L1686">
        <v>3.5185016820000001</v>
      </c>
      <c r="M1686" t="s">
        <v>26</v>
      </c>
      <c r="N1686" t="s">
        <v>141</v>
      </c>
      <c r="O1686" t="s">
        <v>219</v>
      </c>
      <c r="P1686" t="s">
        <v>328</v>
      </c>
      <c r="Q1686" t="s">
        <v>323</v>
      </c>
      <c r="R1686" t="s">
        <v>29</v>
      </c>
      <c r="S1686" t="s">
        <v>29</v>
      </c>
      <c r="T1686" t="s">
        <v>29</v>
      </c>
      <c r="U1686" t="s">
        <v>29</v>
      </c>
      <c r="V1686" t="s">
        <v>1831</v>
      </c>
      <c r="W1686" t="s">
        <v>1832</v>
      </c>
    </row>
    <row r="1687" spans="1:23">
      <c r="A1687">
        <v>1686</v>
      </c>
      <c r="B1687" t="s">
        <v>1828</v>
      </c>
      <c r="C1687" t="s">
        <v>231</v>
      </c>
      <c r="D1687">
        <v>47</v>
      </c>
      <c r="E1687" t="s">
        <v>1901</v>
      </c>
      <c r="F1687" t="s">
        <v>185</v>
      </c>
      <c r="G1687" s="1" t="s">
        <v>186</v>
      </c>
      <c r="H1687" t="s">
        <v>1902</v>
      </c>
      <c r="I1687" t="s">
        <v>186</v>
      </c>
      <c r="J1687" t="s">
        <v>1902</v>
      </c>
      <c r="K1687">
        <v>22.74</v>
      </c>
      <c r="L1687">
        <v>20.674606780000001</v>
      </c>
      <c r="M1687" t="s">
        <v>26</v>
      </c>
      <c r="N1687" t="s">
        <v>141</v>
      </c>
      <c r="O1687" t="s">
        <v>219</v>
      </c>
      <c r="P1687" t="s">
        <v>328</v>
      </c>
      <c r="Q1687" t="s">
        <v>323</v>
      </c>
      <c r="R1687" t="s">
        <v>29</v>
      </c>
      <c r="S1687" t="s">
        <v>29</v>
      </c>
      <c r="T1687" t="s">
        <v>29</v>
      </c>
      <c r="U1687" t="s">
        <v>29</v>
      </c>
      <c r="V1687" t="s">
        <v>1831</v>
      </c>
      <c r="W1687" t="s">
        <v>1832</v>
      </c>
    </row>
    <row r="1688" spans="1:23">
      <c r="A1688">
        <v>1687</v>
      </c>
      <c r="B1688" t="s">
        <v>1828</v>
      </c>
      <c r="C1688" t="s">
        <v>231</v>
      </c>
      <c r="D1688">
        <v>47</v>
      </c>
      <c r="E1688" t="s">
        <v>412</v>
      </c>
      <c r="F1688" t="s">
        <v>185</v>
      </c>
      <c r="G1688" s="1" t="s">
        <v>186</v>
      </c>
      <c r="H1688" t="s">
        <v>413</v>
      </c>
      <c r="I1688" t="s">
        <v>186</v>
      </c>
      <c r="J1688" t="s">
        <v>413</v>
      </c>
      <c r="K1688">
        <v>1.29</v>
      </c>
      <c r="L1688">
        <v>1.172833894</v>
      </c>
      <c r="M1688" t="s">
        <v>26</v>
      </c>
      <c r="N1688" t="s">
        <v>141</v>
      </c>
      <c r="O1688" t="s">
        <v>219</v>
      </c>
      <c r="P1688" t="s">
        <v>121</v>
      </c>
      <c r="Q1688" t="s">
        <v>328</v>
      </c>
      <c r="R1688" t="s">
        <v>323</v>
      </c>
      <c r="S1688" t="s">
        <v>29</v>
      </c>
      <c r="T1688" t="s">
        <v>29</v>
      </c>
      <c r="U1688" t="s">
        <v>29</v>
      </c>
      <c r="V1688" t="s">
        <v>1831</v>
      </c>
      <c r="W1688" t="s">
        <v>1832</v>
      </c>
    </row>
    <row r="1689" spans="1:23">
      <c r="A1689">
        <v>1688</v>
      </c>
      <c r="B1689" t="s">
        <v>1828</v>
      </c>
      <c r="C1689" t="s">
        <v>231</v>
      </c>
      <c r="D1689">
        <v>47</v>
      </c>
      <c r="E1689" t="s">
        <v>1903</v>
      </c>
      <c r="F1689" t="s">
        <v>185</v>
      </c>
      <c r="G1689" s="1" t="s">
        <v>1904</v>
      </c>
      <c r="H1689" t="s">
        <v>1905</v>
      </c>
      <c r="I1689" t="s">
        <v>1904</v>
      </c>
      <c r="J1689" t="s">
        <v>1905</v>
      </c>
      <c r="K1689">
        <v>1.33</v>
      </c>
      <c r="L1689">
        <v>1.2092008359999999</v>
      </c>
      <c r="M1689" t="s">
        <v>26</v>
      </c>
      <c r="N1689" t="s">
        <v>141</v>
      </c>
      <c r="O1689" t="s">
        <v>323</v>
      </c>
      <c r="P1689" t="s">
        <v>29</v>
      </c>
      <c r="Q1689" t="s">
        <v>29</v>
      </c>
      <c r="R1689" t="s">
        <v>29</v>
      </c>
      <c r="S1689" t="s">
        <v>29</v>
      </c>
      <c r="T1689" t="s">
        <v>29</v>
      </c>
      <c r="U1689" t="s">
        <v>29</v>
      </c>
      <c r="V1689" t="s">
        <v>1831</v>
      </c>
      <c r="W1689" t="s">
        <v>1832</v>
      </c>
    </row>
    <row r="1690" spans="1:23">
      <c r="A1690">
        <v>1689</v>
      </c>
      <c r="B1690" t="s">
        <v>1828</v>
      </c>
      <c r="C1690" t="s">
        <v>231</v>
      </c>
      <c r="D1690">
        <v>47</v>
      </c>
      <c r="E1690" t="s">
        <v>1906</v>
      </c>
      <c r="F1690" t="s">
        <v>185</v>
      </c>
      <c r="G1690" s="1" t="s">
        <v>994</v>
      </c>
      <c r="H1690" t="s">
        <v>1907</v>
      </c>
      <c r="I1690" t="s">
        <v>994</v>
      </c>
      <c r="J1690" t="s">
        <v>1182</v>
      </c>
      <c r="K1690">
        <v>0.65</v>
      </c>
      <c r="L1690">
        <v>0.59096281500000003</v>
      </c>
      <c r="M1690" t="s">
        <v>26</v>
      </c>
      <c r="N1690" t="s">
        <v>219</v>
      </c>
      <c r="O1690" t="s">
        <v>328</v>
      </c>
      <c r="P1690" t="s">
        <v>323</v>
      </c>
      <c r="Q1690" t="s">
        <v>29</v>
      </c>
      <c r="R1690" t="s">
        <v>29</v>
      </c>
      <c r="S1690" t="s">
        <v>29</v>
      </c>
      <c r="T1690" t="s">
        <v>29</v>
      </c>
      <c r="U1690" t="s">
        <v>29</v>
      </c>
      <c r="V1690" t="s">
        <v>1831</v>
      </c>
      <c r="W1690" t="s">
        <v>1832</v>
      </c>
    </row>
    <row r="1691" spans="1:23">
      <c r="A1691">
        <v>1690</v>
      </c>
      <c r="B1691" t="s">
        <v>1828</v>
      </c>
      <c r="C1691" t="s">
        <v>231</v>
      </c>
      <c r="D1691">
        <v>47</v>
      </c>
      <c r="E1691" t="s">
        <v>1908</v>
      </c>
      <c r="F1691" t="s">
        <v>251</v>
      </c>
      <c r="G1691" s="1" t="s">
        <v>252</v>
      </c>
      <c r="H1691" t="s">
        <v>1909</v>
      </c>
      <c r="I1691" t="s">
        <v>252</v>
      </c>
      <c r="J1691" t="s">
        <v>1909</v>
      </c>
      <c r="K1691">
        <v>1.84</v>
      </c>
      <c r="L1691">
        <v>1.6728793529999999</v>
      </c>
      <c r="M1691" t="s">
        <v>26</v>
      </c>
      <c r="N1691" t="s">
        <v>219</v>
      </c>
      <c r="O1691" t="s">
        <v>323</v>
      </c>
      <c r="P1691" t="s">
        <v>29</v>
      </c>
      <c r="Q1691" t="s">
        <v>29</v>
      </c>
      <c r="R1691" t="s">
        <v>29</v>
      </c>
      <c r="S1691" t="s">
        <v>29</v>
      </c>
      <c r="T1691" t="s">
        <v>29</v>
      </c>
      <c r="U1691" t="s">
        <v>29</v>
      </c>
      <c r="V1691" t="s">
        <v>1831</v>
      </c>
      <c r="W1691" t="s">
        <v>1832</v>
      </c>
    </row>
    <row r="1692" spans="1:23">
      <c r="A1692">
        <v>1691</v>
      </c>
      <c r="B1692" t="s">
        <v>1828</v>
      </c>
      <c r="C1692" t="s">
        <v>231</v>
      </c>
      <c r="D1692">
        <v>47</v>
      </c>
      <c r="E1692" t="s">
        <v>1910</v>
      </c>
      <c r="F1692" t="s">
        <v>164</v>
      </c>
      <c r="G1692" s="1" t="s">
        <v>1911</v>
      </c>
      <c r="H1692" t="s">
        <v>1912</v>
      </c>
      <c r="I1692" t="s">
        <v>1911</v>
      </c>
      <c r="J1692" t="s">
        <v>8619</v>
      </c>
      <c r="K1692">
        <v>0.27</v>
      </c>
      <c r="L1692">
        <v>0.24547686199999999</v>
      </c>
      <c r="M1692" t="s">
        <v>26</v>
      </c>
      <c r="N1692" t="s">
        <v>219</v>
      </c>
      <c r="O1692" t="s">
        <v>29</v>
      </c>
      <c r="P1692" t="s">
        <v>29</v>
      </c>
      <c r="Q1692" t="s">
        <v>29</v>
      </c>
      <c r="R1692" t="s">
        <v>29</v>
      </c>
      <c r="S1692" t="s">
        <v>29</v>
      </c>
      <c r="T1692" t="s">
        <v>29</v>
      </c>
      <c r="U1692" t="s">
        <v>29</v>
      </c>
      <c r="V1692" t="s">
        <v>1831</v>
      </c>
      <c r="W1692" t="s">
        <v>1832</v>
      </c>
    </row>
    <row r="1693" spans="1:23">
      <c r="A1693">
        <v>1692</v>
      </c>
      <c r="B1693" t="s">
        <v>1828</v>
      </c>
      <c r="C1693" t="s">
        <v>231</v>
      </c>
      <c r="D1693">
        <v>47</v>
      </c>
      <c r="E1693" t="s">
        <v>1913</v>
      </c>
      <c r="F1693" t="s">
        <v>91</v>
      </c>
      <c r="G1693" s="1" t="s">
        <v>210</v>
      </c>
      <c r="H1693" t="s">
        <v>1914</v>
      </c>
      <c r="I1693" t="s">
        <v>210</v>
      </c>
      <c r="J1693" t="s">
        <v>2459</v>
      </c>
      <c r="K1693">
        <v>0.04</v>
      </c>
      <c r="L1693">
        <v>3.6366941999999999E-2</v>
      </c>
      <c r="M1693" t="s">
        <v>26</v>
      </c>
      <c r="N1693" t="s">
        <v>141</v>
      </c>
      <c r="O1693" t="s">
        <v>219</v>
      </c>
      <c r="P1693" t="s">
        <v>29</v>
      </c>
      <c r="Q1693" t="s">
        <v>29</v>
      </c>
      <c r="R1693" t="s">
        <v>29</v>
      </c>
      <c r="S1693" t="s">
        <v>29</v>
      </c>
      <c r="T1693" t="s">
        <v>29</v>
      </c>
      <c r="U1693" t="s">
        <v>29</v>
      </c>
      <c r="V1693" t="s">
        <v>1831</v>
      </c>
      <c r="W1693" t="s">
        <v>1832</v>
      </c>
    </row>
    <row r="1694" spans="1:23">
      <c r="A1694">
        <v>1693</v>
      </c>
      <c r="B1694" t="s">
        <v>1828</v>
      </c>
      <c r="C1694" t="s">
        <v>231</v>
      </c>
      <c r="D1694">
        <v>47</v>
      </c>
      <c r="E1694" t="s">
        <v>279</v>
      </c>
      <c r="F1694" t="s">
        <v>23</v>
      </c>
      <c r="G1694" s="1" t="s">
        <v>280</v>
      </c>
      <c r="H1694" t="s">
        <v>281</v>
      </c>
      <c r="I1694" t="s">
        <v>280</v>
      </c>
      <c r="J1694" t="s">
        <v>281</v>
      </c>
      <c r="K1694">
        <v>0.15</v>
      </c>
      <c r="L1694">
        <v>0.13637603400000001</v>
      </c>
      <c r="M1694" t="s">
        <v>26</v>
      </c>
      <c r="N1694" t="s">
        <v>141</v>
      </c>
      <c r="O1694" t="s">
        <v>29</v>
      </c>
      <c r="P1694" t="s">
        <v>29</v>
      </c>
      <c r="Q1694" t="s">
        <v>29</v>
      </c>
      <c r="R1694" t="s">
        <v>29</v>
      </c>
      <c r="S1694" t="s">
        <v>29</v>
      </c>
      <c r="T1694" t="s">
        <v>29</v>
      </c>
      <c r="U1694" t="s">
        <v>29</v>
      </c>
      <c r="V1694" t="s">
        <v>1831</v>
      </c>
      <c r="W1694" t="s">
        <v>1832</v>
      </c>
    </row>
    <row r="1695" spans="1:23">
      <c r="A1695">
        <v>1694</v>
      </c>
      <c r="B1695" t="s">
        <v>1828</v>
      </c>
      <c r="C1695" t="s">
        <v>231</v>
      </c>
      <c r="D1695">
        <v>47</v>
      </c>
      <c r="E1695" t="s">
        <v>1915</v>
      </c>
      <c r="F1695" t="s">
        <v>176</v>
      </c>
      <c r="G1695" s="1" t="s">
        <v>1327</v>
      </c>
      <c r="H1695" t="s">
        <v>1916</v>
      </c>
      <c r="I1695" t="s">
        <v>1327</v>
      </c>
      <c r="J1695" t="s">
        <v>1916</v>
      </c>
      <c r="K1695">
        <v>0.04</v>
      </c>
      <c r="L1695">
        <v>3.6366941999999999E-2</v>
      </c>
      <c r="M1695" t="s">
        <v>26</v>
      </c>
      <c r="N1695" t="s">
        <v>219</v>
      </c>
      <c r="O1695" t="s">
        <v>29</v>
      </c>
      <c r="P1695" t="s">
        <v>29</v>
      </c>
      <c r="Q1695" t="s">
        <v>29</v>
      </c>
      <c r="R1695" t="s">
        <v>29</v>
      </c>
      <c r="S1695" t="s">
        <v>29</v>
      </c>
      <c r="T1695" t="s">
        <v>29</v>
      </c>
      <c r="U1695" t="s">
        <v>29</v>
      </c>
      <c r="V1695" t="s">
        <v>1831</v>
      </c>
      <c r="W1695" t="s">
        <v>1832</v>
      </c>
    </row>
    <row r="1696" spans="1:23">
      <c r="A1696">
        <v>1695</v>
      </c>
      <c r="B1696" t="s">
        <v>1828</v>
      </c>
      <c r="C1696" t="s">
        <v>231</v>
      </c>
      <c r="D1696">
        <v>47</v>
      </c>
      <c r="E1696" t="s">
        <v>1917</v>
      </c>
      <c r="F1696" t="s">
        <v>196</v>
      </c>
      <c r="G1696" s="1" t="s">
        <v>928</v>
      </c>
      <c r="H1696" t="s">
        <v>1918</v>
      </c>
      <c r="I1696" t="s">
        <v>928</v>
      </c>
      <c r="J1696" t="s">
        <v>1918</v>
      </c>
      <c r="K1696">
        <v>1.8</v>
      </c>
      <c r="L1696">
        <v>1.6365124099999999</v>
      </c>
      <c r="M1696" t="s">
        <v>26</v>
      </c>
      <c r="N1696" t="s">
        <v>141</v>
      </c>
      <c r="O1696" t="s">
        <v>219</v>
      </c>
      <c r="P1696" t="s">
        <v>29</v>
      </c>
      <c r="Q1696" t="s">
        <v>29</v>
      </c>
      <c r="R1696" t="s">
        <v>29</v>
      </c>
      <c r="S1696" t="s">
        <v>29</v>
      </c>
      <c r="T1696" t="s">
        <v>29</v>
      </c>
      <c r="U1696" t="s">
        <v>29</v>
      </c>
      <c r="V1696" t="s">
        <v>1831</v>
      </c>
      <c r="W1696" t="s">
        <v>1832</v>
      </c>
    </row>
    <row r="1697" spans="1:23">
      <c r="A1697">
        <v>1696</v>
      </c>
      <c r="B1697" t="s">
        <v>1828</v>
      </c>
      <c r="C1697" t="s">
        <v>231</v>
      </c>
      <c r="D1697">
        <v>47</v>
      </c>
      <c r="E1697" t="s">
        <v>1919</v>
      </c>
      <c r="F1697" t="s">
        <v>196</v>
      </c>
      <c r="G1697" s="1" t="s">
        <v>928</v>
      </c>
      <c r="H1697" t="s">
        <v>1920</v>
      </c>
      <c r="I1697" t="s">
        <v>928</v>
      </c>
      <c r="J1697" t="s">
        <v>1920</v>
      </c>
      <c r="K1697">
        <v>0.11</v>
      </c>
      <c r="L1697">
        <v>0.10000909199999999</v>
      </c>
      <c r="M1697" t="s">
        <v>26</v>
      </c>
      <c r="N1697" t="s">
        <v>141</v>
      </c>
      <c r="O1697" t="s">
        <v>29</v>
      </c>
      <c r="P1697" t="s">
        <v>29</v>
      </c>
      <c r="Q1697" t="s">
        <v>29</v>
      </c>
      <c r="R1697" t="s">
        <v>29</v>
      </c>
      <c r="S1697" t="s">
        <v>29</v>
      </c>
      <c r="T1697" t="s">
        <v>29</v>
      </c>
      <c r="U1697" t="s">
        <v>29</v>
      </c>
      <c r="V1697" t="s">
        <v>1831</v>
      </c>
      <c r="W1697" t="s">
        <v>1832</v>
      </c>
    </row>
    <row r="1698" spans="1:23">
      <c r="A1698">
        <v>1697</v>
      </c>
      <c r="B1698" t="s">
        <v>1828</v>
      </c>
      <c r="C1698" t="s">
        <v>231</v>
      </c>
      <c r="D1698">
        <v>47</v>
      </c>
      <c r="E1698" t="s">
        <v>1921</v>
      </c>
      <c r="F1698" t="s">
        <v>72</v>
      </c>
      <c r="G1698" s="1" t="s">
        <v>1922</v>
      </c>
      <c r="H1698" t="s">
        <v>1834</v>
      </c>
      <c r="I1698" t="s">
        <v>1922</v>
      </c>
      <c r="J1698" t="s">
        <v>1834</v>
      </c>
      <c r="K1698">
        <v>0.02</v>
      </c>
      <c r="L1698">
        <v>1.8183471E-2</v>
      </c>
      <c r="M1698" t="s">
        <v>26</v>
      </c>
      <c r="N1698" t="s">
        <v>219</v>
      </c>
      <c r="O1698" t="s">
        <v>29</v>
      </c>
      <c r="P1698" t="s">
        <v>29</v>
      </c>
      <c r="Q1698" t="s">
        <v>29</v>
      </c>
      <c r="R1698" t="s">
        <v>29</v>
      </c>
      <c r="S1698" t="s">
        <v>29</v>
      </c>
      <c r="T1698" t="s">
        <v>29</v>
      </c>
      <c r="U1698" t="s">
        <v>29</v>
      </c>
      <c r="V1698" t="s">
        <v>1831</v>
      </c>
      <c r="W1698" t="s">
        <v>1832</v>
      </c>
    </row>
    <row r="1699" spans="1:23">
      <c r="A1699">
        <v>1698</v>
      </c>
      <c r="B1699" t="s">
        <v>1828</v>
      </c>
      <c r="C1699" t="s">
        <v>231</v>
      </c>
      <c r="D1699">
        <v>47</v>
      </c>
      <c r="E1699" t="s">
        <v>1923</v>
      </c>
      <c r="F1699" t="s">
        <v>248</v>
      </c>
      <c r="G1699" s="1" t="s">
        <v>249</v>
      </c>
      <c r="H1699" t="s">
        <v>1924</v>
      </c>
      <c r="I1699" t="s">
        <v>249</v>
      </c>
      <c r="J1699" t="s">
        <v>8848</v>
      </c>
      <c r="K1699">
        <v>0.15</v>
      </c>
      <c r="L1699">
        <v>0.13637603400000001</v>
      </c>
      <c r="M1699" t="s">
        <v>26</v>
      </c>
      <c r="N1699" t="s">
        <v>219</v>
      </c>
      <c r="O1699" t="s">
        <v>323</v>
      </c>
      <c r="P1699" t="s">
        <v>29</v>
      </c>
      <c r="Q1699" t="s">
        <v>29</v>
      </c>
      <c r="R1699" t="s">
        <v>29</v>
      </c>
      <c r="S1699" t="s">
        <v>29</v>
      </c>
      <c r="T1699" t="s">
        <v>29</v>
      </c>
      <c r="U1699" t="s">
        <v>29</v>
      </c>
      <c r="V1699" t="s">
        <v>1831</v>
      </c>
      <c r="W1699" t="s">
        <v>1832</v>
      </c>
    </row>
    <row r="1700" spans="1:23">
      <c r="A1700">
        <v>1699</v>
      </c>
      <c r="B1700" t="s">
        <v>1828</v>
      </c>
      <c r="C1700" t="s">
        <v>231</v>
      </c>
      <c r="D1700">
        <v>47</v>
      </c>
      <c r="E1700" t="s">
        <v>1925</v>
      </c>
      <c r="F1700" t="s">
        <v>248</v>
      </c>
      <c r="G1700" s="1" t="s">
        <v>644</v>
      </c>
      <c r="H1700" t="s">
        <v>1926</v>
      </c>
      <c r="I1700" t="s">
        <v>644</v>
      </c>
      <c r="J1700" t="s">
        <v>8376</v>
      </c>
      <c r="K1700">
        <v>0.21</v>
      </c>
      <c r="L1700">
        <v>0.190926448</v>
      </c>
      <c r="M1700" t="s">
        <v>26</v>
      </c>
      <c r="N1700" t="s">
        <v>141</v>
      </c>
      <c r="O1700" t="s">
        <v>219</v>
      </c>
      <c r="P1700" t="s">
        <v>29</v>
      </c>
      <c r="Q1700" t="s">
        <v>29</v>
      </c>
      <c r="R1700" t="s">
        <v>29</v>
      </c>
      <c r="S1700" t="s">
        <v>29</v>
      </c>
      <c r="T1700" t="s">
        <v>29</v>
      </c>
      <c r="U1700" t="s">
        <v>29</v>
      </c>
      <c r="V1700" t="s">
        <v>1831</v>
      </c>
      <c r="W1700" t="s">
        <v>1832</v>
      </c>
    </row>
    <row r="1701" spans="1:23">
      <c r="A1701">
        <v>1700</v>
      </c>
      <c r="B1701" t="s">
        <v>1828</v>
      </c>
      <c r="C1701" t="s">
        <v>231</v>
      </c>
      <c r="D1701">
        <v>48</v>
      </c>
      <c r="E1701" t="s">
        <v>1927</v>
      </c>
      <c r="F1701" t="s">
        <v>1594</v>
      </c>
      <c r="G1701" s="1" t="s">
        <v>1928</v>
      </c>
      <c r="H1701" t="s">
        <v>1929</v>
      </c>
      <c r="I1701" t="s">
        <v>1928</v>
      </c>
      <c r="J1701" t="s">
        <v>8620</v>
      </c>
      <c r="K1701">
        <v>0.08</v>
      </c>
      <c r="L1701">
        <v>0.08</v>
      </c>
      <c r="M1701" t="s">
        <v>26</v>
      </c>
      <c r="N1701" t="s">
        <v>219</v>
      </c>
      <c r="O1701" t="s">
        <v>29</v>
      </c>
      <c r="P1701" t="s">
        <v>29</v>
      </c>
      <c r="Q1701" t="s">
        <v>29</v>
      </c>
      <c r="R1701" t="s">
        <v>29</v>
      </c>
      <c r="S1701" t="s">
        <v>29</v>
      </c>
      <c r="T1701" t="s">
        <v>29</v>
      </c>
      <c r="U1701" t="s">
        <v>29</v>
      </c>
      <c r="V1701" t="s">
        <v>1930</v>
      </c>
      <c r="W1701" t="s">
        <v>1832</v>
      </c>
    </row>
    <row r="1702" spans="1:23">
      <c r="A1702">
        <v>1701</v>
      </c>
      <c r="B1702" t="s">
        <v>1828</v>
      </c>
      <c r="C1702" t="s">
        <v>231</v>
      </c>
      <c r="D1702">
        <v>48</v>
      </c>
      <c r="E1702" t="s">
        <v>1372</v>
      </c>
      <c r="F1702" t="s">
        <v>255</v>
      </c>
      <c r="G1702" s="1" t="s">
        <v>1373</v>
      </c>
      <c r="H1702" t="s">
        <v>1374</v>
      </c>
      <c r="I1702" t="s">
        <v>1373</v>
      </c>
      <c r="J1702" t="s">
        <v>1374</v>
      </c>
      <c r="K1702">
        <v>4.93</v>
      </c>
      <c r="L1702">
        <v>4.93</v>
      </c>
      <c r="M1702" t="s">
        <v>26</v>
      </c>
      <c r="N1702" t="s">
        <v>219</v>
      </c>
      <c r="O1702" t="s">
        <v>232</v>
      </c>
      <c r="P1702" t="s">
        <v>29</v>
      </c>
      <c r="Q1702" t="s">
        <v>29</v>
      </c>
      <c r="R1702" t="s">
        <v>29</v>
      </c>
      <c r="S1702" t="s">
        <v>29</v>
      </c>
      <c r="T1702" t="s">
        <v>29</v>
      </c>
      <c r="U1702" t="s">
        <v>29</v>
      </c>
      <c r="V1702" t="s">
        <v>1930</v>
      </c>
      <c r="W1702" t="s">
        <v>1832</v>
      </c>
    </row>
    <row r="1703" spans="1:23">
      <c r="A1703">
        <v>1702</v>
      </c>
      <c r="B1703" t="s">
        <v>1828</v>
      </c>
      <c r="C1703" t="s">
        <v>231</v>
      </c>
      <c r="D1703">
        <v>48</v>
      </c>
      <c r="E1703" t="s">
        <v>946</v>
      </c>
      <c r="F1703" t="s">
        <v>255</v>
      </c>
      <c r="G1703" s="1" t="s">
        <v>947</v>
      </c>
      <c r="H1703" t="s">
        <v>948</v>
      </c>
      <c r="I1703" t="s">
        <v>947</v>
      </c>
      <c r="J1703" t="s">
        <v>948</v>
      </c>
      <c r="K1703">
        <v>2.06</v>
      </c>
      <c r="L1703">
        <v>2.06</v>
      </c>
      <c r="M1703" t="s">
        <v>26</v>
      </c>
      <c r="N1703" t="s">
        <v>141</v>
      </c>
      <c r="O1703" t="s">
        <v>219</v>
      </c>
      <c r="P1703" t="s">
        <v>323</v>
      </c>
      <c r="Q1703" t="s">
        <v>29</v>
      </c>
      <c r="R1703" t="s">
        <v>29</v>
      </c>
      <c r="S1703" t="s">
        <v>29</v>
      </c>
      <c r="T1703" t="s">
        <v>29</v>
      </c>
      <c r="U1703" t="s">
        <v>29</v>
      </c>
      <c r="V1703" t="s">
        <v>1930</v>
      </c>
      <c r="W1703" t="s">
        <v>1832</v>
      </c>
    </row>
    <row r="1704" spans="1:23">
      <c r="A1704">
        <v>1703</v>
      </c>
      <c r="B1704" t="s">
        <v>1828</v>
      </c>
      <c r="C1704" t="s">
        <v>231</v>
      </c>
      <c r="D1704">
        <v>48</v>
      </c>
      <c r="E1704" t="s">
        <v>1829</v>
      </c>
      <c r="F1704" t="s">
        <v>255</v>
      </c>
      <c r="G1704" s="1" t="s">
        <v>947</v>
      </c>
      <c r="H1704" t="s">
        <v>1830</v>
      </c>
      <c r="I1704" t="s">
        <v>947</v>
      </c>
      <c r="J1704" t="s">
        <v>1830</v>
      </c>
      <c r="K1704">
        <v>0.35</v>
      </c>
      <c r="L1704">
        <v>0.35</v>
      </c>
      <c r="M1704" t="s">
        <v>26</v>
      </c>
      <c r="N1704" t="s">
        <v>219</v>
      </c>
      <c r="O1704" t="s">
        <v>232</v>
      </c>
      <c r="P1704" t="s">
        <v>323</v>
      </c>
      <c r="Q1704" t="s">
        <v>29</v>
      </c>
      <c r="R1704" t="s">
        <v>29</v>
      </c>
      <c r="S1704" t="s">
        <v>29</v>
      </c>
      <c r="T1704" t="s">
        <v>29</v>
      </c>
      <c r="U1704" t="s">
        <v>29</v>
      </c>
      <c r="V1704" t="s">
        <v>1930</v>
      </c>
      <c r="W1704" t="s">
        <v>1832</v>
      </c>
    </row>
    <row r="1705" spans="1:23">
      <c r="A1705">
        <v>1704</v>
      </c>
      <c r="B1705" t="s">
        <v>1828</v>
      </c>
      <c r="C1705" t="s">
        <v>231</v>
      </c>
      <c r="D1705">
        <v>48</v>
      </c>
      <c r="E1705" t="s">
        <v>1931</v>
      </c>
      <c r="F1705" t="s">
        <v>344</v>
      </c>
      <c r="G1705" s="1" t="s">
        <v>1932</v>
      </c>
      <c r="H1705" t="s">
        <v>1834</v>
      </c>
      <c r="I1705" t="s">
        <v>1932</v>
      </c>
      <c r="J1705" t="s">
        <v>1834</v>
      </c>
      <c r="K1705">
        <v>1.3</v>
      </c>
      <c r="L1705">
        <v>1.3</v>
      </c>
      <c r="M1705" t="s">
        <v>26</v>
      </c>
      <c r="N1705" t="s">
        <v>219</v>
      </c>
      <c r="O1705" t="s">
        <v>232</v>
      </c>
      <c r="P1705" t="s">
        <v>29</v>
      </c>
      <c r="Q1705" t="s">
        <v>29</v>
      </c>
      <c r="R1705" t="s">
        <v>29</v>
      </c>
      <c r="S1705" t="s">
        <v>29</v>
      </c>
      <c r="T1705" t="s">
        <v>29</v>
      </c>
      <c r="U1705" t="s">
        <v>29</v>
      </c>
      <c r="V1705" t="s">
        <v>1930</v>
      </c>
      <c r="W1705" t="s">
        <v>1832</v>
      </c>
    </row>
    <row r="1706" spans="1:23">
      <c r="A1706">
        <v>1705</v>
      </c>
      <c r="B1706" t="s">
        <v>1828</v>
      </c>
      <c r="C1706" t="s">
        <v>231</v>
      </c>
      <c r="D1706">
        <v>48</v>
      </c>
      <c r="E1706" t="s">
        <v>1933</v>
      </c>
      <c r="F1706" t="s">
        <v>344</v>
      </c>
      <c r="G1706" s="1" t="s">
        <v>1934</v>
      </c>
      <c r="H1706" t="s">
        <v>1935</v>
      </c>
      <c r="I1706" t="s">
        <v>3318</v>
      </c>
      <c r="J1706" t="s">
        <v>8819</v>
      </c>
      <c r="K1706">
        <v>0.11</v>
      </c>
      <c r="L1706">
        <v>0.11</v>
      </c>
      <c r="M1706" t="s">
        <v>26</v>
      </c>
      <c r="N1706" t="s">
        <v>219</v>
      </c>
      <c r="O1706" t="s">
        <v>232</v>
      </c>
      <c r="P1706" t="s">
        <v>29</v>
      </c>
      <c r="Q1706" t="s">
        <v>29</v>
      </c>
      <c r="R1706" t="s">
        <v>29</v>
      </c>
      <c r="S1706" t="s">
        <v>29</v>
      </c>
      <c r="T1706" t="s">
        <v>29</v>
      </c>
      <c r="U1706" t="s">
        <v>29</v>
      </c>
      <c r="V1706" t="s">
        <v>1930</v>
      </c>
      <c r="W1706" t="s">
        <v>1832</v>
      </c>
    </row>
    <row r="1707" spans="1:23">
      <c r="A1707">
        <v>1706</v>
      </c>
      <c r="B1707" t="s">
        <v>1828</v>
      </c>
      <c r="C1707" t="s">
        <v>231</v>
      </c>
      <c r="D1707">
        <v>48</v>
      </c>
      <c r="E1707" t="s">
        <v>1848</v>
      </c>
      <c r="F1707" t="s">
        <v>415</v>
      </c>
      <c r="G1707" s="1" t="s">
        <v>1844</v>
      </c>
      <c r="H1707" t="s">
        <v>360</v>
      </c>
      <c r="I1707" t="s">
        <v>1844</v>
      </c>
      <c r="J1707" t="s">
        <v>8616</v>
      </c>
      <c r="K1707">
        <v>0.63</v>
      </c>
      <c r="L1707">
        <v>0.63</v>
      </c>
      <c r="M1707" t="s">
        <v>26</v>
      </c>
      <c r="N1707" t="s">
        <v>219</v>
      </c>
      <c r="O1707" t="s">
        <v>121</v>
      </c>
      <c r="P1707" t="s">
        <v>29</v>
      </c>
      <c r="Q1707" t="s">
        <v>29</v>
      </c>
      <c r="R1707" t="s">
        <v>29</v>
      </c>
      <c r="S1707" t="s">
        <v>29</v>
      </c>
      <c r="T1707" t="s">
        <v>29</v>
      </c>
      <c r="U1707" t="s">
        <v>29</v>
      </c>
      <c r="V1707" t="s">
        <v>1930</v>
      </c>
      <c r="W1707" t="s">
        <v>1832</v>
      </c>
    </row>
    <row r="1708" spans="1:23">
      <c r="A1708">
        <v>1707</v>
      </c>
      <c r="B1708" t="s">
        <v>1828</v>
      </c>
      <c r="C1708" t="s">
        <v>231</v>
      </c>
      <c r="D1708">
        <v>48</v>
      </c>
      <c r="E1708" t="s">
        <v>1936</v>
      </c>
      <c r="F1708" t="s">
        <v>415</v>
      </c>
      <c r="G1708" s="1" t="s">
        <v>416</v>
      </c>
      <c r="H1708" t="s">
        <v>1845</v>
      </c>
      <c r="I1708" t="s">
        <v>416</v>
      </c>
      <c r="J1708" t="s">
        <v>8621</v>
      </c>
      <c r="K1708">
        <v>0.55000000000000004</v>
      </c>
      <c r="L1708">
        <v>0.55000000000000004</v>
      </c>
      <c r="M1708" t="s">
        <v>26</v>
      </c>
      <c r="N1708" t="s">
        <v>219</v>
      </c>
      <c r="O1708" t="s">
        <v>121</v>
      </c>
      <c r="P1708" t="s">
        <v>29</v>
      </c>
      <c r="Q1708" t="s">
        <v>29</v>
      </c>
      <c r="R1708" t="s">
        <v>29</v>
      </c>
      <c r="S1708" t="s">
        <v>29</v>
      </c>
      <c r="T1708" t="s">
        <v>29</v>
      </c>
      <c r="U1708" t="s">
        <v>29</v>
      </c>
      <c r="V1708" t="s">
        <v>1930</v>
      </c>
      <c r="W1708" t="s">
        <v>1832</v>
      </c>
    </row>
    <row r="1709" spans="1:23">
      <c r="A1709">
        <v>1708</v>
      </c>
      <c r="B1709" t="s">
        <v>1828</v>
      </c>
      <c r="C1709" t="s">
        <v>231</v>
      </c>
      <c r="D1709">
        <v>48</v>
      </c>
      <c r="E1709" t="s">
        <v>1937</v>
      </c>
      <c r="F1709" t="s">
        <v>415</v>
      </c>
      <c r="G1709" s="1" t="s">
        <v>416</v>
      </c>
      <c r="H1709" t="s">
        <v>1938</v>
      </c>
      <c r="I1709" t="s">
        <v>416</v>
      </c>
      <c r="J1709" t="s">
        <v>8622</v>
      </c>
      <c r="K1709">
        <v>2.41</v>
      </c>
      <c r="L1709">
        <v>2.41</v>
      </c>
      <c r="M1709" t="s">
        <v>26</v>
      </c>
      <c r="N1709" t="s">
        <v>219</v>
      </c>
      <c r="O1709" t="s">
        <v>121</v>
      </c>
      <c r="P1709" t="s">
        <v>29</v>
      </c>
      <c r="Q1709" t="s">
        <v>29</v>
      </c>
      <c r="R1709" t="s">
        <v>29</v>
      </c>
      <c r="S1709" t="s">
        <v>29</v>
      </c>
      <c r="T1709" t="s">
        <v>29</v>
      </c>
      <c r="U1709" t="s">
        <v>29</v>
      </c>
      <c r="V1709" t="s">
        <v>1930</v>
      </c>
      <c r="W1709" t="s">
        <v>1832</v>
      </c>
    </row>
    <row r="1710" spans="1:23">
      <c r="A1710">
        <v>1709</v>
      </c>
      <c r="B1710" t="s">
        <v>1828</v>
      </c>
      <c r="C1710" t="s">
        <v>231</v>
      </c>
      <c r="D1710">
        <v>48</v>
      </c>
      <c r="E1710" t="s">
        <v>950</v>
      </c>
      <c r="F1710" t="s">
        <v>289</v>
      </c>
      <c r="G1710" s="1" t="s">
        <v>951</v>
      </c>
      <c r="H1710" t="s">
        <v>952</v>
      </c>
      <c r="I1710" t="s">
        <v>951</v>
      </c>
      <c r="J1710" t="s">
        <v>952</v>
      </c>
      <c r="K1710">
        <v>0.91</v>
      </c>
      <c r="L1710">
        <v>0.91</v>
      </c>
      <c r="M1710" t="s">
        <v>26</v>
      </c>
      <c r="N1710" t="s">
        <v>219</v>
      </c>
      <c r="O1710" t="s">
        <v>323</v>
      </c>
      <c r="P1710" t="s">
        <v>29</v>
      </c>
      <c r="Q1710" t="s">
        <v>29</v>
      </c>
      <c r="R1710" t="s">
        <v>29</v>
      </c>
      <c r="S1710" t="s">
        <v>29</v>
      </c>
      <c r="T1710" t="s">
        <v>29</v>
      </c>
      <c r="U1710" t="s">
        <v>29</v>
      </c>
      <c r="V1710" t="s">
        <v>1930</v>
      </c>
      <c r="W1710" t="s">
        <v>1832</v>
      </c>
    </row>
    <row r="1711" spans="1:23">
      <c r="A1711">
        <v>1710</v>
      </c>
      <c r="B1711" t="s">
        <v>1828</v>
      </c>
      <c r="C1711" t="s">
        <v>231</v>
      </c>
      <c r="D1711">
        <v>48</v>
      </c>
      <c r="E1711" t="s">
        <v>1939</v>
      </c>
      <c r="F1711" t="s">
        <v>33</v>
      </c>
      <c r="G1711" s="1" t="s">
        <v>1940</v>
      </c>
      <c r="H1711" t="s">
        <v>1941</v>
      </c>
      <c r="I1711" t="s">
        <v>8511</v>
      </c>
      <c r="J1711" t="s">
        <v>8623</v>
      </c>
      <c r="K1711">
        <v>0.11</v>
      </c>
      <c r="L1711">
        <v>0.11</v>
      </c>
      <c r="M1711" t="s">
        <v>26</v>
      </c>
      <c r="N1711" t="s">
        <v>219</v>
      </c>
      <c r="O1711" t="s">
        <v>29</v>
      </c>
      <c r="P1711" t="s">
        <v>29</v>
      </c>
      <c r="Q1711" t="s">
        <v>29</v>
      </c>
      <c r="R1711" t="s">
        <v>29</v>
      </c>
      <c r="S1711" t="s">
        <v>29</v>
      </c>
      <c r="T1711" t="s">
        <v>29</v>
      </c>
      <c r="U1711" t="s">
        <v>29</v>
      </c>
      <c r="V1711" t="s">
        <v>1930</v>
      </c>
      <c r="W1711" t="s">
        <v>1832</v>
      </c>
    </row>
    <row r="1712" spans="1:23">
      <c r="A1712">
        <v>1711</v>
      </c>
      <c r="B1712" t="s">
        <v>1828</v>
      </c>
      <c r="C1712" t="s">
        <v>231</v>
      </c>
      <c r="D1712">
        <v>48</v>
      </c>
      <c r="E1712" t="s">
        <v>1942</v>
      </c>
      <c r="F1712" t="s">
        <v>206</v>
      </c>
      <c r="G1712" s="1" t="s">
        <v>1943</v>
      </c>
      <c r="H1712" t="s">
        <v>1944</v>
      </c>
      <c r="I1712" t="s">
        <v>6578</v>
      </c>
      <c r="J1712" t="s">
        <v>1944</v>
      </c>
      <c r="K1712">
        <v>0.16</v>
      </c>
      <c r="L1712">
        <v>0.16</v>
      </c>
      <c r="M1712" t="s">
        <v>26</v>
      </c>
      <c r="N1712" t="s">
        <v>232</v>
      </c>
      <c r="O1712" t="s">
        <v>29</v>
      </c>
      <c r="P1712" t="s">
        <v>29</v>
      </c>
      <c r="Q1712" t="s">
        <v>29</v>
      </c>
      <c r="R1712" t="s">
        <v>29</v>
      </c>
      <c r="S1712" t="s">
        <v>29</v>
      </c>
      <c r="T1712" t="s">
        <v>29</v>
      </c>
      <c r="U1712" t="s">
        <v>29</v>
      </c>
      <c r="V1712" t="s">
        <v>1930</v>
      </c>
      <c r="W1712" t="s">
        <v>1832</v>
      </c>
    </row>
    <row r="1713" spans="1:23">
      <c r="A1713">
        <v>1712</v>
      </c>
      <c r="B1713" t="s">
        <v>1828</v>
      </c>
      <c r="C1713" t="s">
        <v>231</v>
      </c>
      <c r="D1713">
        <v>48</v>
      </c>
      <c r="E1713" t="s">
        <v>1945</v>
      </c>
      <c r="F1713" t="s">
        <v>168</v>
      </c>
      <c r="G1713" s="1" t="s">
        <v>1946</v>
      </c>
      <c r="H1713" t="s">
        <v>1947</v>
      </c>
      <c r="I1713" t="s">
        <v>1946</v>
      </c>
      <c r="J1713" t="s">
        <v>1947</v>
      </c>
      <c r="K1713">
        <v>0.84</v>
      </c>
      <c r="L1713">
        <v>0.84</v>
      </c>
      <c r="M1713" t="s">
        <v>26</v>
      </c>
      <c r="N1713" t="s">
        <v>63</v>
      </c>
      <c r="O1713" t="s">
        <v>29</v>
      </c>
      <c r="P1713" t="s">
        <v>29</v>
      </c>
      <c r="Q1713" t="s">
        <v>29</v>
      </c>
      <c r="R1713" t="s">
        <v>29</v>
      </c>
      <c r="S1713" t="s">
        <v>29</v>
      </c>
      <c r="T1713" t="s">
        <v>29</v>
      </c>
      <c r="U1713" t="s">
        <v>29</v>
      </c>
      <c r="V1713" t="s">
        <v>1930</v>
      </c>
      <c r="W1713" t="s">
        <v>1832</v>
      </c>
    </row>
    <row r="1714" spans="1:23">
      <c r="A1714">
        <v>1713</v>
      </c>
      <c r="B1714" t="s">
        <v>1828</v>
      </c>
      <c r="C1714" t="s">
        <v>231</v>
      </c>
      <c r="D1714">
        <v>48</v>
      </c>
      <c r="E1714" t="s">
        <v>215</v>
      </c>
      <c r="F1714" t="s">
        <v>216</v>
      </c>
      <c r="G1714" s="1" t="s">
        <v>217</v>
      </c>
      <c r="H1714" t="s">
        <v>8879</v>
      </c>
      <c r="I1714" t="s">
        <v>217</v>
      </c>
      <c r="J1714" t="s">
        <v>8583</v>
      </c>
      <c r="K1714">
        <v>5.5</v>
      </c>
      <c r="L1714">
        <v>5.5</v>
      </c>
      <c r="M1714" t="s">
        <v>26</v>
      </c>
      <c r="N1714" t="s">
        <v>141</v>
      </c>
      <c r="O1714" t="s">
        <v>219</v>
      </c>
      <c r="P1714" t="s">
        <v>29</v>
      </c>
      <c r="Q1714" t="s">
        <v>29</v>
      </c>
      <c r="R1714" t="s">
        <v>29</v>
      </c>
      <c r="S1714" t="s">
        <v>29</v>
      </c>
      <c r="T1714" t="s">
        <v>29</v>
      </c>
      <c r="U1714" t="s">
        <v>29</v>
      </c>
      <c r="V1714" t="s">
        <v>1930</v>
      </c>
      <c r="W1714" t="s">
        <v>1832</v>
      </c>
    </row>
    <row r="1715" spans="1:23">
      <c r="A1715">
        <v>1714</v>
      </c>
      <c r="B1715" t="s">
        <v>1828</v>
      </c>
      <c r="C1715" t="s">
        <v>231</v>
      </c>
      <c r="D1715">
        <v>48</v>
      </c>
      <c r="E1715" t="s">
        <v>1948</v>
      </c>
      <c r="F1715" t="s">
        <v>216</v>
      </c>
      <c r="G1715" s="1" t="s">
        <v>916</v>
      </c>
      <c r="H1715" t="s">
        <v>1949</v>
      </c>
      <c r="I1715" t="s">
        <v>916</v>
      </c>
      <c r="J1715" t="s">
        <v>1949</v>
      </c>
      <c r="K1715">
        <v>0.73</v>
      </c>
      <c r="L1715">
        <v>0.73</v>
      </c>
      <c r="M1715" t="s">
        <v>26</v>
      </c>
      <c r="N1715" t="s">
        <v>219</v>
      </c>
      <c r="O1715" t="s">
        <v>29</v>
      </c>
      <c r="P1715" t="s">
        <v>29</v>
      </c>
      <c r="Q1715" t="s">
        <v>29</v>
      </c>
      <c r="R1715" t="s">
        <v>29</v>
      </c>
      <c r="S1715" t="s">
        <v>29</v>
      </c>
      <c r="T1715" t="s">
        <v>29</v>
      </c>
      <c r="U1715" t="s">
        <v>29</v>
      </c>
      <c r="V1715" t="s">
        <v>1930</v>
      </c>
      <c r="W1715" t="s">
        <v>1832</v>
      </c>
    </row>
    <row r="1716" spans="1:23">
      <c r="A1716">
        <v>1715</v>
      </c>
      <c r="B1716" t="s">
        <v>1828</v>
      </c>
      <c r="C1716" t="s">
        <v>231</v>
      </c>
      <c r="D1716">
        <v>48</v>
      </c>
      <c r="E1716" t="s">
        <v>1950</v>
      </c>
      <c r="F1716" t="s">
        <v>154</v>
      </c>
      <c r="G1716" s="1" t="s">
        <v>976</v>
      </c>
      <c r="H1716" t="s">
        <v>1951</v>
      </c>
      <c r="I1716" t="s">
        <v>976</v>
      </c>
      <c r="J1716" t="s">
        <v>1951</v>
      </c>
      <c r="K1716">
        <v>0.04</v>
      </c>
      <c r="L1716">
        <v>0.04</v>
      </c>
      <c r="M1716" t="s">
        <v>26</v>
      </c>
      <c r="N1716" t="s">
        <v>219</v>
      </c>
      <c r="O1716" t="s">
        <v>29</v>
      </c>
      <c r="P1716" t="s">
        <v>29</v>
      </c>
      <c r="Q1716" t="s">
        <v>29</v>
      </c>
      <c r="R1716" t="s">
        <v>29</v>
      </c>
      <c r="S1716" t="s">
        <v>29</v>
      </c>
      <c r="T1716" t="s">
        <v>29</v>
      </c>
      <c r="U1716" t="s">
        <v>29</v>
      </c>
      <c r="V1716" t="s">
        <v>1930</v>
      </c>
      <c r="W1716" t="s">
        <v>1832</v>
      </c>
    </row>
    <row r="1717" spans="1:23">
      <c r="A1717">
        <v>1716</v>
      </c>
      <c r="B1717" t="s">
        <v>1828</v>
      </c>
      <c r="C1717" t="s">
        <v>231</v>
      </c>
      <c r="D1717">
        <v>48</v>
      </c>
      <c r="E1717" t="s">
        <v>1858</v>
      </c>
      <c r="F1717" t="s">
        <v>41</v>
      </c>
      <c r="G1717" s="1" t="s">
        <v>408</v>
      </c>
      <c r="H1717" t="s">
        <v>514</v>
      </c>
      <c r="I1717" t="s">
        <v>408</v>
      </c>
      <c r="J1717" t="s">
        <v>514</v>
      </c>
      <c r="K1717">
        <v>0.94</v>
      </c>
      <c r="L1717">
        <v>0.94</v>
      </c>
      <c r="M1717" t="s">
        <v>26</v>
      </c>
      <c r="N1717" t="s">
        <v>219</v>
      </c>
      <c r="O1717" t="s">
        <v>232</v>
      </c>
      <c r="P1717" t="s">
        <v>121</v>
      </c>
      <c r="Q1717" t="s">
        <v>29</v>
      </c>
      <c r="R1717" t="s">
        <v>29</v>
      </c>
      <c r="S1717" t="s">
        <v>29</v>
      </c>
      <c r="T1717" t="s">
        <v>29</v>
      </c>
      <c r="U1717" t="s">
        <v>29</v>
      </c>
      <c r="V1717" t="s">
        <v>1930</v>
      </c>
      <c r="W1717" t="s">
        <v>1832</v>
      </c>
    </row>
    <row r="1718" spans="1:23">
      <c r="A1718">
        <v>1717</v>
      </c>
      <c r="B1718" t="s">
        <v>1828</v>
      </c>
      <c r="C1718" t="s">
        <v>231</v>
      </c>
      <c r="D1718">
        <v>48</v>
      </c>
      <c r="E1718" t="s">
        <v>1952</v>
      </c>
      <c r="F1718" t="s">
        <v>358</v>
      </c>
      <c r="G1718" s="1" t="s">
        <v>1860</v>
      </c>
      <c r="H1718" t="s">
        <v>1953</v>
      </c>
      <c r="I1718" t="s">
        <v>1860</v>
      </c>
      <c r="J1718" t="s">
        <v>1953</v>
      </c>
      <c r="K1718">
        <v>1.1100000000000001</v>
      </c>
      <c r="L1718">
        <v>1.1100000000000001</v>
      </c>
      <c r="M1718" t="s">
        <v>26</v>
      </c>
      <c r="N1718" t="s">
        <v>219</v>
      </c>
      <c r="O1718" t="s">
        <v>29</v>
      </c>
      <c r="P1718" t="s">
        <v>29</v>
      </c>
      <c r="Q1718" t="s">
        <v>29</v>
      </c>
      <c r="R1718" t="s">
        <v>29</v>
      </c>
      <c r="S1718" t="s">
        <v>29</v>
      </c>
      <c r="T1718" t="s">
        <v>29</v>
      </c>
      <c r="U1718" t="s">
        <v>29</v>
      </c>
      <c r="V1718" t="s">
        <v>1930</v>
      </c>
      <c r="W1718" t="s">
        <v>1832</v>
      </c>
    </row>
    <row r="1719" spans="1:23">
      <c r="A1719">
        <v>1718</v>
      </c>
      <c r="B1719" t="s">
        <v>1828</v>
      </c>
      <c r="C1719" t="s">
        <v>231</v>
      </c>
      <c r="D1719">
        <v>48</v>
      </c>
      <c r="E1719" t="s">
        <v>1859</v>
      </c>
      <c r="F1719" t="s">
        <v>358</v>
      </c>
      <c r="G1719" s="1" t="s">
        <v>1860</v>
      </c>
      <c r="H1719" t="s">
        <v>1861</v>
      </c>
      <c r="I1719" t="s">
        <v>1860</v>
      </c>
      <c r="J1719" t="s">
        <v>1861</v>
      </c>
      <c r="K1719">
        <v>0.04</v>
      </c>
      <c r="L1719">
        <v>0.04</v>
      </c>
      <c r="M1719" t="s">
        <v>26</v>
      </c>
      <c r="N1719" t="s">
        <v>219</v>
      </c>
      <c r="O1719" t="s">
        <v>29</v>
      </c>
      <c r="P1719" t="s">
        <v>29</v>
      </c>
      <c r="Q1719" t="s">
        <v>29</v>
      </c>
      <c r="R1719" t="s">
        <v>29</v>
      </c>
      <c r="S1719" t="s">
        <v>29</v>
      </c>
      <c r="T1719" t="s">
        <v>29</v>
      </c>
      <c r="U1719" t="s">
        <v>29</v>
      </c>
      <c r="V1719" t="s">
        <v>1930</v>
      </c>
      <c r="W1719" t="s">
        <v>1832</v>
      </c>
    </row>
    <row r="1720" spans="1:23">
      <c r="A1720">
        <v>1719</v>
      </c>
      <c r="B1720" t="s">
        <v>1828</v>
      </c>
      <c r="C1720" t="s">
        <v>231</v>
      </c>
      <c r="D1720">
        <v>48</v>
      </c>
      <c r="E1720" t="s">
        <v>1954</v>
      </c>
      <c r="F1720" t="s">
        <v>1955</v>
      </c>
      <c r="G1720" s="1" t="s">
        <v>1956</v>
      </c>
      <c r="H1720" t="s">
        <v>1957</v>
      </c>
      <c r="I1720" t="s">
        <v>1956</v>
      </c>
      <c r="J1720" t="s">
        <v>4595</v>
      </c>
      <c r="K1720">
        <v>2.97</v>
      </c>
      <c r="L1720">
        <v>2.97</v>
      </c>
      <c r="M1720" t="s">
        <v>26</v>
      </c>
      <c r="N1720" t="s">
        <v>219</v>
      </c>
      <c r="O1720" t="s">
        <v>29</v>
      </c>
      <c r="P1720" t="s">
        <v>29</v>
      </c>
      <c r="Q1720" t="s">
        <v>29</v>
      </c>
      <c r="R1720" t="s">
        <v>29</v>
      </c>
      <c r="S1720" t="s">
        <v>29</v>
      </c>
      <c r="T1720" t="s">
        <v>29</v>
      </c>
      <c r="U1720" t="s">
        <v>29</v>
      </c>
      <c r="V1720" t="s">
        <v>1930</v>
      </c>
      <c r="W1720" t="s">
        <v>1832</v>
      </c>
    </row>
    <row r="1721" spans="1:23">
      <c r="A1721">
        <v>1720</v>
      </c>
      <c r="B1721" t="s">
        <v>1828</v>
      </c>
      <c r="C1721" t="s">
        <v>231</v>
      </c>
      <c r="D1721">
        <v>48</v>
      </c>
      <c r="E1721" t="s">
        <v>1958</v>
      </c>
      <c r="F1721" t="s">
        <v>154</v>
      </c>
      <c r="G1721" s="1" t="s">
        <v>388</v>
      </c>
      <c r="H1721" t="s">
        <v>1959</v>
      </c>
      <c r="I1721" t="s">
        <v>388</v>
      </c>
      <c r="J1721" t="s">
        <v>8624</v>
      </c>
      <c r="K1721">
        <v>4.6100000000000003</v>
      </c>
      <c r="L1721">
        <v>4.6100000000000003</v>
      </c>
      <c r="M1721" t="s">
        <v>26</v>
      </c>
      <c r="N1721" t="s">
        <v>141</v>
      </c>
      <c r="O1721" t="s">
        <v>219</v>
      </c>
      <c r="P1721" t="s">
        <v>63</v>
      </c>
      <c r="Q1721" t="s">
        <v>29</v>
      </c>
      <c r="R1721" t="s">
        <v>29</v>
      </c>
      <c r="S1721" t="s">
        <v>29</v>
      </c>
      <c r="T1721" t="s">
        <v>29</v>
      </c>
      <c r="U1721" t="s">
        <v>29</v>
      </c>
      <c r="V1721" t="s">
        <v>1930</v>
      </c>
      <c r="W1721" t="s">
        <v>1832</v>
      </c>
    </row>
    <row r="1722" spans="1:23">
      <c r="A1722">
        <v>1721</v>
      </c>
      <c r="B1722" t="s">
        <v>1828</v>
      </c>
      <c r="C1722" t="s">
        <v>231</v>
      </c>
      <c r="D1722">
        <v>48</v>
      </c>
      <c r="E1722" t="s">
        <v>1960</v>
      </c>
      <c r="F1722" t="s">
        <v>154</v>
      </c>
      <c r="G1722" s="1" t="s">
        <v>1961</v>
      </c>
      <c r="H1722" t="s">
        <v>1962</v>
      </c>
      <c r="I1722" t="s">
        <v>1961</v>
      </c>
      <c r="J1722" t="s">
        <v>1962</v>
      </c>
      <c r="K1722">
        <v>2.92</v>
      </c>
      <c r="L1722">
        <v>2.92</v>
      </c>
      <c r="M1722" t="s">
        <v>26</v>
      </c>
      <c r="N1722" t="s">
        <v>219</v>
      </c>
      <c r="O1722" t="s">
        <v>29</v>
      </c>
      <c r="P1722" t="s">
        <v>29</v>
      </c>
      <c r="Q1722" t="s">
        <v>29</v>
      </c>
      <c r="R1722" t="s">
        <v>29</v>
      </c>
      <c r="S1722" t="s">
        <v>29</v>
      </c>
      <c r="T1722" t="s">
        <v>29</v>
      </c>
      <c r="U1722" t="s">
        <v>29</v>
      </c>
      <c r="V1722" t="s">
        <v>1930</v>
      </c>
      <c r="W1722" t="s">
        <v>1832</v>
      </c>
    </row>
    <row r="1723" spans="1:23">
      <c r="A1723">
        <v>1722</v>
      </c>
      <c r="B1723" t="s">
        <v>1828</v>
      </c>
      <c r="C1723" t="s">
        <v>231</v>
      </c>
      <c r="D1723">
        <v>48</v>
      </c>
      <c r="E1723" t="s">
        <v>1963</v>
      </c>
      <c r="F1723" t="s">
        <v>154</v>
      </c>
      <c r="G1723" s="1" t="s">
        <v>234</v>
      </c>
      <c r="H1723" t="s">
        <v>1964</v>
      </c>
      <c r="I1723" t="s">
        <v>234</v>
      </c>
      <c r="J1723" t="s">
        <v>6110</v>
      </c>
      <c r="K1723">
        <v>1.93</v>
      </c>
      <c r="L1723">
        <v>1.93</v>
      </c>
      <c r="M1723" t="s">
        <v>26</v>
      </c>
      <c r="N1723" t="s">
        <v>141</v>
      </c>
      <c r="O1723" t="s">
        <v>219</v>
      </c>
      <c r="P1723" t="s">
        <v>29</v>
      </c>
      <c r="Q1723" t="s">
        <v>29</v>
      </c>
      <c r="R1723" t="s">
        <v>29</v>
      </c>
      <c r="S1723" t="s">
        <v>29</v>
      </c>
      <c r="T1723" t="s">
        <v>29</v>
      </c>
      <c r="U1723" t="s">
        <v>29</v>
      </c>
      <c r="V1723" t="s">
        <v>1930</v>
      </c>
      <c r="W1723" t="s">
        <v>1832</v>
      </c>
    </row>
    <row r="1724" spans="1:23">
      <c r="A1724">
        <v>1723</v>
      </c>
      <c r="B1724" t="s">
        <v>1828</v>
      </c>
      <c r="C1724" t="s">
        <v>231</v>
      </c>
      <c r="D1724">
        <v>48</v>
      </c>
      <c r="E1724" t="s">
        <v>1965</v>
      </c>
      <c r="F1724" t="s">
        <v>154</v>
      </c>
      <c r="G1724" s="1" t="s">
        <v>1966</v>
      </c>
      <c r="H1724" t="s">
        <v>1967</v>
      </c>
      <c r="I1724" t="s">
        <v>1966</v>
      </c>
      <c r="J1724" t="s">
        <v>1967</v>
      </c>
      <c r="K1724">
        <v>4.67</v>
      </c>
      <c r="L1724">
        <v>4.67</v>
      </c>
      <c r="M1724" t="s">
        <v>26</v>
      </c>
      <c r="N1724" t="s">
        <v>219</v>
      </c>
      <c r="O1724" t="s">
        <v>232</v>
      </c>
      <c r="P1724" t="s">
        <v>63</v>
      </c>
      <c r="Q1724" t="s">
        <v>29</v>
      </c>
      <c r="R1724" t="s">
        <v>29</v>
      </c>
      <c r="S1724" t="s">
        <v>29</v>
      </c>
      <c r="T1724" t="s">
        <v>29</v>
      </c>
      <c r="U1724" t="s">
        <v>29</v>
      </c>
      <c r="V1724" t="s">
        <v>1930</v>
      </c>
      <c r="W1724" t="s">
        <v>1832</v>
      </c>
    </row>
    <row r="1725" spans="1:23">
      <c r="A1725">
        <v>1724</v>
      </c>
      <c r="B1725" t="s">
        <v>1828</v>
      </c>
      <c r="C1725" t="s">
        <v>231</v>
      </c>
      <c r="D1725">
        <v>48</v>
      </c>
      <c r="E1725" t="s">
        <v>1968</v>
      </c>
      <c r="F1725" t="s">
        <v>558</v>
      </c>
      <c r="G1725" s="1" t="s">
        <v>1418</v>
      </c>
      <c r="H1725" t="s">
        <v>1969</v>
      </c>
      <c r="I1725" t="s">
        <v>1418</v>
      </c>
      <c r="J1725" t="s">
        <v>8625</v>
      </c>
      <c r="K1725">
        <v>0.04</v>
      </c>
      <c r="L1725">
        <v>0.04</v>
      </c>
      <c r="M1725" t="s">
        <v>26</v>
      </c>
      <c r="N1725" t="s">
        <v>219</v>
      </c>
      <c r="O1725" t="s">
        <v>29</v>
      </c>
      <c r="P1725" t="s">
        <v>29</v>
      </c>
      <c r="Q1725" t="s">
        <v>29</v>
      </c>
      <c r="R1725" t="s">
        <v>29</v>
      </c>
      <c r="S1725" t="s">
        <v>29</v>
      </c>
      <c r="T1725" t="s">
        <v>29</v>
      </c>
      <c r="U1725" t="s">
        <v>29</v>
      </c>
      <c r="V1725" t="s">
        <v>1930</v>
      </c>
      <c r="W1725" t="s">
        <v>1832</v>
      </c>
    </row>
    <row r="1726" spans="1:23">
      <c r="A1726">
        <v>1725</v>
      </c>
      <c r="B1726" t="s">
        <v>1828</v>
      </c>
      <c r="C1726" t="s">
        <v>231</v>
      </c>
      <c r="D1726">
        <v>48</v>
      </c>
      <c r="E1726" t="s">
        <v>1970</v>
      </c>
      <c r="F1726" t="s">
        <v>1460</v>
      </c>
      <c r="G1726" s="1" t="s">
        <v>1971</v>
      </c>
      <c r="H1726" t="s">
        <v>1972</v>
      </c>
      <c r="I1726" t="s">
        <v>7839</v>
      </c>
      <c r="J1726" t="s">
        <v>29</v>
      </c>
      <c r="K1726">
        <v>0.28999999999999998</v>
      </c>
      <c r="L1726">
        <v>0.28999999999999998</v>
      </c>
      <c r="M1726" t="s">
        <v>26</v>
      </c>
      <c r="N1726" t="s">
        <v>219</v>
      </c>
      <c r="O1726" t="s">
        <v>232</v>
      </c>
      <c r="P1726" t="s">
        <v>29</v>
      </c>
      <c r="Q1726" t="s">
        <v>29</v>
      </c>
      <c r="R1726" t="s">
        <v>29</v>
      </c>
      <c r="S1726" t="s">
        <v>29</v>
      </c>
      <c r="T1726" t="s">
        <v>29</v>
      </c>
      <c r="U1726" t="s">
        <v>29</v>
      </c>
      <c r="V1726" t="s">
        <v>1930</v>
      </c>
      <c r="W1726" t="s">
        <v>1832</v>
      </c>
    </row>
    <row r="1727" spans="1:23">
      <c r="A1727">
        <v>1726</v>
      </c>
      <c r="B1727" t="s">
        <v>1828</v>
      </c>
      <c r="C1727" t="s">
        <v>231</v>
      </c>
      <c r="D1727">
        <v>48</v>
      </c>
      <c r="E1727" t="s">
        <v>1973</v>
      </c>
      <c r="F1727" t="s">
        <v>168</v>
      </c>
      <c r="G1727" s="1" t="s">
        <v>1974</v>
      </c>
      <c r="H1727" t="s">
        <v>952</v>
      </c>
      <c r="I1727" t="s">
        <v>1974</v>
      </c>
      <c r="J1727" t="s">
        <v>952</v>
      </c>
      <c r="K1727">
        <v>0.56999999999999995</v>
      </c>
      <c r="L1727">
        <v>0.56999999999999995</v>
      </c>
      <c r="M1727" t="s">
        <v>26</v>
      </c>
      <c r="N1727" t="s">
        <v>219</v>
      </c>
      <c r="O1727" t="s">
        <v>29</v>
      </c>
      <c r="P1727" t="s">
        <v>29</v>
      </c>
      <c r="Q1727" t="s">
        <v>29</v>
      </c>
      <c r="R1727" t="s">
        <v>29</v>
      </c>
      <c r="S1727" t="s">
        <v>29</v>
      </c>
      <c r="T1727" t="s">
        <v>29</v>
      </c>
      <c r="U1727" t="s">
        <v>29</v>
      </c>
      <c r="V1727" t="s">
        <v>1930</v>
      </c>
      <c r="W1727" t="s">
        <v>1832</v>
      </c>
    </row>
    <row r="1728" spans="1:23">
      <c r="A1728">
        <v>1727</v>
      </c>
      <c r="B1728" t="s">
        <v>1828</v>
      </c>
      <c r="C1728" t="s">
        <v>231</v>
      </c>
      <c r="D1728">
        <v>48</v>
      </c>
      <c r="E1728" t="s">
        <v>1975</v>
      </c>
      <c r="F1728" t="s">
        <v>1976</v>
      </c>
      <c r="G1728" s="1" t="s">
        <v>1977</v>
      </c>
      <c r="H1728" t="s">
        <v>1978</v>
      </c>
      <c r="I1728" t="s">
        <v>1977</v>
      </c>
      <c r="J1728" t="s">
        <v>1978</v>
      </c>
      <c r="K1728">
        <v>2.08</v>
      </c>
      <c r="L1728">
        <v>2.08</v>
      </c>
      <c r="M1728" t="s">
        <v>26</v>
      </c>
      <c r="N1728" t="s">
        <v>219</v>
      </c>
      <c r="O1728" t="s">
        <v>29</v>
      </c>
      <c r="P1728" t="s">
        <v>29</v>
      </c>
      <c r="Q1728" t="s">
        <v>29</v>
      </c>
      <c r="R1728" t="s">
        <v>29</v>
      </c>
      <c r="S1728" t="s">
        <v>29</v>
      </c>
      <c r="T1728" t="s">
        <v>29</v>
      </c>
      <c r="U1728" t="s">
        <v>29</v>
      </c>
      <c r="V1728" t="s">
        <v>1930</v>
      </c>
      <c r="W1728" t="s">
        <v>1832</v>
      </c>
    </row>
    <row r="1729" spans="1:23">
      <c r="A1729">
        <v>1728</v>
      </c>
      <c r="B1729" t="s">
        <v>1828</v>
      </c>
      <c r="C1729" t="s">
        <v>231</v>
      </c>
      <c r="D1729">
        <v>48</v>
      </c>
      <c r="E1729" t="s">
        <v>1881</v>
      </c>
      <c r="F1729" t="s">
        <v>154</v>
      </c>
      <c r="G1729" s="1" t="s">
        <v>435</v>
      </c>
      <c r="H1729" t="s">
        <v>1882</v>
      </c>
      <c r="I1729" t="s">
        <v>435</v>
      </c>
      <c r="J1729" t="s">
        <v>933</v>
      </c>
      <c r="K1729">
        <v>1.93</v>
      </c>
      <c r="L1729">
        <v>1.93</v>
      </c>
      <c r="M1729" t="s">
        <v>26</v>
      </c>
      <c r="N1729" t="s">
        <v>141</v>
      </c>
      <c r="O1729" t="s">
        <v>219</v>
      </c>
      <c r="P1729" t="s">
        <v>328</v>
      </c>
      <c r="Q1729" t="s">
        <v>323</v>
      </c>
      <c r="R1729" t="s">
        <v>63</v>
      </c>
      <c r="S1729" t="s">
        <v>29</v>
      </c>
      <c r="T1729" t="s">
        <v>29</v>
      </c>
      <c r="U1729" t="s">
        <v>29</v>
      </c>
      <c r="V1729" t="s">
        <v>1930</v>
      </c>
      <c r="W1729" t="s">
        <v>1832</v>
      </c>
    </row>
    <row r="1730" spans="1:23">
      <c r="A1730">
        <v>1729</v>
      </c>
      <c r="B1730" t="s">
        <v>1828</v>
      </c>
      <c r="C1730" t="s">
        <v>231</v>
      </c>
      <c r="D1730">
        <v>48</v>
      </c>
      <c r="E1730" t="s">
        <v>378</v>
      </c>
      <c r="F1730" t="s">
        <v>154</v>
      </c>
      <c r="G1730" s="1" t="s">
        <v>368</v>
      </c>
      <c r="H1730" t="s">
        <v>379</v>
      </c>
      <c r="I1730" t="s">
        <v>368</v>
      </c>
      <c r="J1730" t="s">
        <v>379</v>
      </c>
      <c r="K1730">
        <v>0.65</v>
      </c>
      <c r="L1730">
        <v>0.65</v>
      </c>
      <c r="M1730" t="s">
        <v>26</v>
      </c>
      <c r="N1730" t="s">
        <v>219</v>
      </c>
      <c r="O1730" t="s">
        <v>29</v>
      </c>
      <c r="P1730" t="s">
        <v>29</v>
      </c>
      <c r="Q1730" t="s">
        <v>29</v>
      </c>
      <c r="R1730" t="s">
        <v>29</v>
      </c>
      <c r="S1730" t="s">
        <v>29</v>
      </c>
      <c r="T1730" t="s">
        <v>29</v>
      </c>
      <c r="U1730" t="s">
        <v>29</v>
      </c>
      <c r="V1730" t="s">
        <v>1930</v>
      </c>
      <c r="W1730" t="s">
        <v>1832</v>
      </c>
    </row>
    <row r="1731" spans="1:23">
      <c r="A1731">
        <v>1730</v>
      </c>
      <c r="B1731" t="s">
        <v>1828</v>
      </c>
      <c r="C1731" t="s">
        <v>231</v>
      </c>
      <c r="D1731">
        <v>48</v>
      </c>
      <c r="E1731" t="s">
        <v>1979</v>
      </c>
      <c r="F1731" t="s">
        <v>154</v>
      </c>
      <c r="G1731" s="1" t="s">
        <v>1980</v>
      </c>
      <c r="H1731" t="s">
        <v>1981</v>
      </c>
      <c r="I1731" t="s">
        <v>8827</v>
      </c>
      <c r="J1731" t="s">
        <v>1981</v>
      </c>
      <c r="K1731">
        <v>0.25</v>
      </c>
      <c r="L1731">
        <v>0.25</v>
      </c>
      <c r="M1731" t="s">
        <v>26</v>
      </c>
      <c r="N1731" t="s">
        <v>219</v>
      </c>
      <c r="O1731" t="s">
        <v>232</v>
      </c>
      <c r="P1731" t="s">
        <v>29</v>
      </c>
      <c r="Q1731" t="s">
        <v>29</v>
      </c>
      <c r="R1731" t="s">
        <v>29</v>
      </c>
      <c r="S1731" t="s">
        <v>29</v>
      </c>
      <c r="T1731" t="s">
        <v>29</v>
      </c>
      <c r="U1731" t="s">
        <v>29</v>
      </c>
      <c r="V1731" t="s">
        <v>1930</v>
      </c>
      <c r="W1731" t="s">
        <v>1832</v>
      </c>
    </row>
    <row r="1732" spans="1:23">
      <c r="A1732">
        <v>1731</v>
      </c>
      <c r="B1732" t="s">
        <v>1828</v>
      </c>
      <c r="C1732" t="s">
        <v>231</v>
      </c>
      <c r="D1732">
        <v>48</v>
      </c>
      <c r="E1732" t="s">
        <v>1890</v>
      </c>
      <c r="F1732" t="s">
        <v>185</v>
      </c>
      <c r="G1732" s="1" t="s">
        <v>213</v>
      </c>
      <c r="H1732" t="s">
        <v>1891</v>
      </c>
      <c r="I1732" t="s">
        <v>213</v>
      </c>
      <c r="J1732" t="s">
        <v>214</v>
      </c>
      <c r="K1732">
        <v>0.52</v>
      </c>
      <c r="L1732">
        <v>0.52</v>
      </c>
      <c r="M1732" t="s">
        <v>26</v>
      </c>
      <c r="N1732" t="s">
        <v>219</v>
      </c>
      <c r="O1732" t="s">
        <v>328</v>
      </c>
      <c r="P1732" t="s">
        <v>323</v>
      </c>
      <c r="Q1732" t="s">
        <v>29</v>
      </c>
      <c r="R1732" t="s">
        <v>29</v>
      </c>
      <c r="S1732" t="s">
        <v>29</v>
      </c>
      <c r="T1732" t="s">
        <v>29</v>
      </c>
      <c r="U1732" t="s">
        <v>29</v>
      </c>
      <c r="V1732" t="s">
        <v>1930</v>
      </c>
      <c r="W1732" t="s">
        <v>1832</v>
      </c>
    </row>
    <row r="1733" spans="1:23">
      <c r="A1733">
        <v>1732</v>
      </c>
      <c r="B1733" t="s">
        <v>1828</v>
      </c>
      <c r="C1733" t="s">
        <v>231</v>
      </c>
      <c r="D1733">
        <v>48</v>
      </c>
      <c r="E1733" t="s">
        <v>1982</v>
      </c>
      <c r="F1733" t="s">
        <v>185</v>
      </c>
      <c r="G1733" s="1" t="s">
        <v>542</v>
      </c>
      <c r="H1733" t="s">
        <v>1983</v>
      </c>
      <c r="I1733" t="s">
        <v>5152</v>
      </c>
      <c r="J1733" t="s">
        <v>1983</v>
      </c>
      <c r="K1733">
        <v>1.03</v>
      </c>
      <c r="L1733">
        <v>1.03</v>
      </c>
      <c r="M1733" t="s">
        <v>26</v>
      </c>
      <c r="N1733" t="s">
        <v>141</v>
      </c>
      <c r="O1733" t="s">
        <v>219</v>
      </c>
      <c r="P1733" t="s">
        <v>29</v>
      </c>
      <c r="Q1733" t="s">
        <v>29</v>
      </c>
      <c r="R1733" t="s">
        <v>29</v>
      </c>
      <c r="S1733" t="s">
        <v>29</v>
      </c>
      <c r="T1733" t="s">
        <v>29</v>
      </c>
      <c r="U1733" t="s">
        <v>29</v>
      </c>
      <c r="V1733" t="s">
        <v>1930</v>
      </c>
      <c r="W1733" t="s">
        <v>1832</v>
      </c>
    </row>
    <row r="1734" spans="1:23">
      <c r="A1734">
        <v>1733</v>
      </c>
      <c r="B1734" t="s">
        <v>1828</v>
      </c>
      <c r="C1734" t="s">
        <v>231</v>
      </c>
      <c r="D1734">
        <v>48</v>
      </c>
      <c r="E1734" t="s">
        <v>1984</v>
      </c>
      <c r="F1734" t="s">
        <v>185</v>
      </c>
      <c r="G1734" s="1" t="s">
        <v>186</v>
      </c>
      <c r="H1734" t="s">
        <v>1985</v>
      </c>
      <c r="I1734" t="s">
        <v>186</v>
      </c>
      <c r="J1734" t="s">
        <v>1985</v>
      </c>
      <c r="K1734">
        <v>6.47</v>
      </c>
      <c r="L1734">
        <v>6.47</v>
      </c>
      <c r="M1734" t="s">
        <v>26</v>
      </c>
      <c r="N1734" t="s">
        <v>219</v>
      </c>
      <c r="O1734" t="s">
        <v>121</v>
      </c>
      <c r="P1734" t="s">
        <v>323</v>
      </c>
      <c r="Q1734" t="s">
        <v>29</v>
      </c>
      <c r="R1734" t="s">
        <v>29</v>
      </c>
      <c r="S1734" t="s">
        <v>29</v>
      </c>
      <c r="T1734" t="s">
        <v>29</v>
      </c>
      <c r="U1734" t="s">
        <v>29</v>
      </c>
      <c r="V1734" t="s">
        <v>1930</v>
      </c>
      <c r="W1734" t="s">
        <v>1832</v>
      </c>
    </row>
    <row r="1735" spans="1:23">
      <c r="A1735">
        <v>1734</v>
      </c>
      <c r="B1735" t="s">
        <v>1828</v>
      </c>
      <c r="C1735" t="s">
        <v>231</v>
      </c>
      <c r="D1735">
        <v>48</v>
      </c>
      <c r="E1735" t="s">
        <v>1894</v>
      </c>
      <c r="F1735" t="s">
        <v>185</v>
      </c>
      <c r="G1735" s="1" t="s">
        <v>186</v>
      </c>
      <c r="H1735" t="s">
        <v>1895</v>
      </c>
      <c r="I1735" t="s">
        <v>186</v>
      </c>
      <c r="J1735" t="s">
        <v>2748</v>
      </c>
      <c r="K1735">
        <v>0.5</v>
      </c>
      <c r="L1735">
        <v>0.5</v>
      </c>
      <c r="M1735" t="s">
        <v>26</v>
      </c>
      <c r="N1735" t="s">
        <v>141</v>
      </c>
      <c r="O1735" t="s">
        <v>219</v>
      </c>
      <c r="P1735" t="s">
        <v>328</v>
      </c>
      <c r="Q1735" t="s">
        <v>121</v>
      </c>
      <c r="R1735" t="s">
        <v>323</v>
      </c>
      <c r="S1735" t="s">
        <v>29</v>
      </c>
      <c r="T1735" t="s">
        <v>29</v>
      </c>
      <c r="U1735" t="s">
        <v>29</v>
      </c>
      <c r="V1735" t="s">
        <v>1930</v>
      </c>
      <c r="W1735" t="s">
        <v>1832</v>
      </c>
    </row>
    <row r="1736" spans="1:23">
      <c r="A1736">
        <v>1735</v>
      </c>
      <c r="B1736" t="s">
        <v>1828</v>
      </c>
      <c r="C1736" t="s">
        <v>231</v>
      </c>
      <c r="D1736">
        <v>48</v>
      </c>
      <c r="E1736" t="s">
        <v>381</v>
      </c>
      <c r="F1736" t="s">
        <v>185</v>
      </c>
      <c r="G1736" s="1" t="s">
        <v>186</v>
      </c>
      <c r="H1736" t="s">
        <v>382</v>
      </c>
      <c r="I1736" t="s">
        <v>186</v>
      </c>
      <c r="J1736" t="s">
        <v>382</v>
      </c>
      <c r="K1736">
        <v>0.47</v>
      </c>
      <c r="L1736">
        <v>0.47</v>
      </c>
      <c r="M1736" t="s">
        <v>26</v>
      </c>
      <c r="N1736" t="s">
        <v>141</v>
      </c>
      <c r="O1736" t="s">
        <v>219</v>
      </c>
      <c r="P1736" t="s">
        <v>328</v>
      </c>
      <c r="Q1736" t="s">
        <v>323</v>
      </c>
      <c r="R1736" t="s">
        <v>29</v>
      </c>
      <c r="S1736" t="s">
        <v>29</v>
      </c>
      <c r="T1736" t="s">
        <v>29</v>
      </c>
      <c r="U1736" t="s">
        <v>29</v>
      </c>
      <c r="V1736" t="s">
        <v>1930</v>
      </c>
      <c r="W1736" t="s">
        <v>1832</v>
      </c>
    </row>
    <row r="1737" spans="1:23">
      <c r="A1737">
        <v>1736</v>
      </c>
      <c r="B1737" t="s">
        <v>1828</v>
      </c>
      <c r="C1737" t="s">
        <v>231</v>
      </c>
      <c r="D1737">
        <v>48</v>
      </c>
      <c r="E1737" t="s">
        <v>1896</v>
      </c>
      <c r="F1737" t="s">
        <v>185</v>
      </c>
      <c r="G1737" s="1" t="s">
        <v>186</v>
      </c>
      <c r="H1737" t="s">
        <v>514</v>
      </c>
      <c r="I1737" t="s">
        <v>186</v>
      </c>
      <c r="J1737" t="s">
        <v>514</v>
      </c>
      <c r="K1737">
        <v>0.71</v>
      </c>
      <c r="L1737">
        <v>0.71</v>
      </c>
      <c r="M1737" t="s">
        <v>26</v>
      </c>
      <c r="N1737" t="s">
        <v>141</v>
      </c>
      <c r="O1737" t="s">
        <v>219</v>
      </c>
      <c r="P1737" t="s">
        <v>328</v>
      </c>
      <c r="Q1737" t="s">
        <v>121</v>
      </c>
      <c r="R1737" t="s">
        <v>323</v>
      </c>
      <c r="S1737" t="s">
        <v>29</v>
      </c>
      <c r="T1737" t="s">
        <v>29</v>
      </c>
      <c r="U1737" t="s">
        <v>29</v>
      </c>
      <c r="V1737" t="s">
        <v>1930</v>
      </c>
      <c r="W1737" t="s">
        <v>1832</v>
      </c>
    </row>
    <row r="1738" spans="1:23">
      <c r="A1738">
        <v>1737</v>
      </c>
      <c r="B1738" t="s">
        <v>1828</v>
      </c>
      <c r="C1738" t="s">
        <v>231</v>
      </c>
      <c r="D1738">
        <v>48</v>
      </c>
      <c r="E1738" t="s">
        <v>1901</v>
      </c>
      <c r="F1738" t="s">
        <v>185</v>
      </c>
      <c r="G1738" s="1" t="s">
        <v>186</v>
      </c>
      <c r="H1738" t="s">
        <v>1902</v>
      </c>
      <c r="I1738" t="s">
        <v>186</v>
      </c>
      <c r="J1738" t="s">
        <v>1902</v>
      </c>
      <c r="K1738">
        <v>8.01</v>
      </c>
      <c r="L1738">
        <v>8.01</v>
      </c>
      <c r="M1738" t="s">
        <v>26</v>
      </c>
      <c r="N1738" t="s">
        <v>141</v>
      </c>
      <c r="O1738" t="s">
        <v>219</v>
      </c>
      <c r="P1738" t="s">
        <v>121</v>
      </c>
      <c r="Q1738" t="s">
        <v>328</v>
      </c>
      <c r="R1738" t="s">
        <v>323</v>
      </c>
      <c r="S1738" t="s">
        <v>29</v>
      </c>
      <c r="T1738" t="s">
        <v>29</v>
      </c>
      <c r="U1738" t="s">
        <v>29</v>
      </c>
      <c r="V1738" t="s">
        <v>1930</v>
      </c>
      <c r="W1738" t="s">
        <v>1832</v>
      </c>
    </row>
    <row r="1739" spans="1:23">
      <c r="A1739">
        <v>1738</v>
      </c>
      <c r="B1739" t="s">
        <v>1828</v>
      </c>
      <c r="C1739" t="s">
        <v>231</v>
      </c>
      <c r="D1739">
        <v>48</v>
      </c>
      <c r="E1739" t="s">
        <v>1986</v>
      </c>
      <c r="F1739" t="s">
        <v>185</v>
      </c>
      <c r="G1739" s="1" t="s">
        <v>186</v>
      </c>
      <c r="H1739" t="s">
        <v>1987</v>
      </c>
      <c r="I1739" t="s">
        <v>186</v>
      </c>
      <c r="J1739" t="s">
        <v>2748</v>
      </c>
      <c r="K1739">
        <v>13.91</v>
      </c>
      <c r="L1739">
        <v>13.91</v>
      </c>
      <c r="M1739" t="s">
        <v>26</v>
      </c>
      <c r="N1739" t="s">
        <v>141</v>
      </c>
      <c r="O1739" t="s">
        <v>219</v>
      </c>
      <c r="P1739" t="s">
        <v>121</v>
      </c>
      <c r="Q1739" t="s">
        <v>323</v>
      </c>
      <c r="R1739" t="s">
        <v>29</v>
      </c>
      <c r="S1739" t="s">
        <v>29</v>
      </c>
      <c r="T1739" t="s">
        <v>29</v>
      </c>
      <c r="U1739" t="s">
        <v>29</v>
      </c>
      <c r="V1739" t="s">
        <v>1930</v>
      </c>
      <c r="W1739" t="s">
        <v>1832</v>
      </c>
    </row>
    <row r="1740" spans="1:23">
      <c r="A1740">
        <v>1739</v>
      </c>
      <c r="B1740" t="s">
        <v>1828</v>
      </c>
      <c r="C1740" t="s">
        <v>231</v>
      </c>
      <c r="D1740">
        <v>48</v>
      </c>
      <c r="E1740" t="s">
        <v>412</v>
      </c>
      <c r="F1740" t="s">
        <v>185</v>
      </c>
      <c r="G1740" s="1" t="s">
        <v>186</v>
      </c>
      <c r="H1740" t="s">
        <v>413</v>
      </c>
      <c r="I1740" t="s">
        <v>186</v>
      </c>
      <c r="J1740" t="s">
        <v>413</v>
      </c>
      <c r="K1740">
        <v>0.57999999999999996</v>
      </c>
      <c r="L1740">
        <v>0.57999999999999996</v>
      </c>
      <c r="M1740" t="s">
        <v>26</v>
      </c>
      <c r="N1740" t="s">
        <v>141</v>
      </c>
      <c r="O1740" t="s">
        <v>219</v>
      </c>
      <c r="P1740" t="s">
        <v>121</v>
      </c>
      <c r="Q1740" t="s">
        <v>328</v>
      </c>
      <c r="R1740" t="s">
        <v>323</v>
      </c>
      <c r="S1740" t="s">
        <v>29</v>
      </c>
      <c r="T1740" t="s">
        <v>29</v>
      </c>
      <c r="U1740" t="s">
        <v>29</v>
      </c>
      <c r="V1740" t="s">
        <v>1930</v>
      </c>
      <c r="W1740" t="s">
        <v>1832</v>
      </c>
    </row>
    <row r="1741" spans="1:23">
      <c r="A1741">
        <v>1740</v>
      </c>
      <c r="B1741" t="s">
        <v>1828</v>
      </c>
      <c r="C1741" t="s">
        <v>231</v>
      </c>
      <c r="D1741">
        <v>48</v>
      </c>
      <c r="E1741" t="s">
        <v>1988</v>
      </c>
      <c r="F1741" t="s">
        <v>185</v>
      </c>
      <c r="G1741" s="1" t="s">
        <v>1989</v>
      </c>
      <c r="H1741" t="s">
        <v>299</v>
      </c>
      <c r="I1741" t="s">
        <v>1989</v>
      </c>
      <c r="J1741" t="s">
        <v>299</v>
      </c>
      <c r="K1741">
        <v>0.17</v>
      </c>
      <c r="L1741">
        <v>0.17</v>
      </c>
      <c r="M1741" t="s">
        <v>26</v>
      </c>
      <c r="N1741" t="s">
        <v>232</v>
      </c>
      <c r="O1741" t="s">
        <v>29</v>
      </c>
      <c r="P1741" t="s">
        <v>29</v>
      </c>
      <c r="Q1741" t="s">
        <v>29</v>
      </c>
      <c r="R1741" t="s">
        <v>29</v>
      </c>
      <c r="S1741" t="s">
        <v>29</v>
      </c>
      <c r="T1741" t="s">
        <v>29</v>
      </c>
      <c r="U1741" t="s">
        <v>29</v>
      </c>
      <c r="V1741" t="s">
        <v>1930</v>
      </c>
      <c r="W1741" t="s">
        <v>1832</v>
      </c>
    </row>
    <row r="1742" spans="1:23">
      <c r="A1742">
        <v>1741</v>
      </c>
      <c r="B1742" t="s">
        <v>1828</v>
      </c>
      <c r="C1742" t="s">
        <v>231</v>
      </c>
      <c r="D1742">
        <v>48</v>
      </c>
      <c r="E1742" t="s">
        <v>1405</v>
      </c>
      <c r="F1742" t="s">
        <v>164</v>
      </c>
      <c r="G1742" s="1" t="s">
        <v>1406</v>
      </c>
      <c r="H1742" t="s">
        <v>1318</v>
      </c>
      <c r="I1742" t="s">
        <v>1406</v>
      </c>
      <c r="J1742" t="s">
        <v>1318</v>
      </c>
      <c r="K1742">
        <v>0.08</v>
      </c>
      <c r="L1742">
        <v>0.08</v>
      </c>
      <c r="M1742" t="s">
        <v>26</v>
      </c>
      <c r="N1742" t="s">
        <v>219</v>
      </c>
      <c r="O1742" t="s">
        <v>29</v>
      </c>
      <c r="P1742" t="s">
        <v>29</v>
      </c>
      <c r="Q1742" t="s">
        <v>29</v>
      </c>
      <c r="R1742" t="s">
        <v>29</v>
      </c>
      <c r="S1742" t="s">
        <v>29</v>
      </c>
      <c r="T1742" t="s">
        <v>29</v>
      </c>
      <c r="U1742" t="s">
        <v>29</v>
      </c>
      <c r="V1742" t="s">
        <v>1930</v>
      </c>
      <c r="W1742" t="s">
        <v>1832</v>
      </c>
    </row>
    <row r="1743" spans="1:23">
      <c r="A1743">
        <v>1742</v>
      </c>
      <c r="B1743" t="s">
        <v>1828</v>
      </c>
      <c r="C1743" t="s">
        <v>231</v>
      </c>
      <c r="D1743">
        <v>48</v>
      </c>
      <c r="E1743" t="s">
        <v>1990</v>
      </c>
      <c r="F1743" t="s">
        <v>8919</v>
      </c>
      <c r="G1743" s="1" t="s">
        <v>1991</v>
      </c>
      <c r="H1743" t="s">
        <v>1992</v>
      </c>
      <c r="I1743" t="s">
        <v>1991</v>
      </c>
      <c r="J1743" t="s">
        <v>1992</v>
      </c>
      <c r="K1743">
        <v>3.2</v>
      </c>
      <c r="L1743">
        <v>3.2</v>
      </c>
      <c r="M1743" t="s">
        <v>26</v>
      </c>
      <c r="N1743" t="s">
        <v>219</v>
      </c>
      <c r="O1743" t="s">
        <v>29</v>
      </c>
      <c r="P1743" t="s">
        <v>29</v>
      </c>
      <c r="Q1743" t="s">
        <v>29</v>
      </c>
      <c r="R1743" t="s">
        <v>29</v>
      </c>
      <c r="S1743" t="s">
        <v>29</v>
      </c>
      <c r="T1743" t="s">
        <v>29</v>
      </c>
      <c r="U1743" t="s">
        <v>29</v>
      </c>
      <c r="V1743" t="s">
        <v>1930</v>
      </c>
      <c r="W1743" t="s">
        <v>1832</v>
      </c>
    </row>
    <row r="1744" spans="1:23">
      <c r="A1744">
        <v>1743</v>
      </c>
      <c r="B1744" t="s">
        <v>1828</v>
      </c>
      <c r="C1744" t="s">
        <v>231</v>
      </c>
      <c r="D1744">
        <v>48</v>
      </c>
      <c r="E1744" t="s">
        <v>1993</v>
      </c>
      <c r="F1744" t="s">
        <v>611</v>
      </c>
      <c r="G1744" s="1" t="s">
        <v>612</v>
      </c>
      <c r="H1744" t="s">
        <v>1994</v>
      </c>
      <c r="I1744" t="s">
        <v>612</v>
      </c>
      <c r="J1744" t="s">
        <v>1994</v>
      </c>
      <c r="K1744">
        <v>0.04</v>
      </c>
      <c r="L1744">
        <v>0.04</v>
      </c>
      <c r="M1744" t="s">
        <v>26</v>
      </c>
      <c r="N1744" t="s">
        <v>219</v>
      </c>
      <c r="O1744" t="s">
        <v>29</v>
      </c>
      <c r="P1744" t="s">
        <v>29</v>
      </c>
      <c r="Q1744" t="s">
        <v>29</v>
      </c>
      <c r="R1744" t="s">
        <v>29</v>
      </c>
      <c r="S1744" t="s">
        <v>29</v>
      </c>
      <c r="T1744" t="s">
        <v>29</v>
      </c>
      <c r="U1744" t="s">
        <v>29</v>
      </c>
      <c r="V1744" t="s">
        <v>1930</v>
      </c>
      <c r="W1744" t="s">
        <v>1832</v>
      </c>
    </row>
    <row r="1745" spans="1:23">
      <c r="A1745">
        <v>1744</v>
      </c>
      <c r="B1745" t="s">
        <v>1828</v>
      </c>
      <c r="C1745" t="s">
        <v>231</v>
      </c>
      <c r="D1745">
        <v>48</v>
      </c>
      <c r="E1745" t="s">
        <v>1995</v>
      </c>
      <c r="F1745" t="s">
        <v>611</v>
      </c>
      <c r="G1745" s="1" t="s">
        <v>612</v>
      </c>
      <c r="H1745" t="s">
        <v>1996</v>
      </c>
      <c r="I1745" t="s">
        <v>612</v>
      </c>
      <c r="J1745" t="s">
        <v>6147</v>
      </c>
      <c r="K1745">
        <v>0.16</v>
      </c>
      <c r="L1745">
        <v>0.16</v>
      </c>
      <c r="M1745" t="s">
        <v>26</v>
      </c>
      <c r="N1745" t="s">
        <v>232</v>
      </c>
      <c r="O1745" t="s">
        <v>29</v>
      </c>
      <c r="P1745" t="s">
        <v>29</v>
      </c>
      <c r="Q1745" t="s">
        <v>29</v>
      </c>
      <c r="R1745" t="s">
        <v>29</v>
      </c>
      <c r="S1745" t="s">
        <v>29</v>
      </c>
      <c r="T1745" t="s">
        <v>29</v>
      </c>
      <c r="U1745" t="s">
        <v>29</v>
      </c>
      <c r="V1745" t="s">
        <v>1930</v>
      </c>
      <c r="W1745" t="s">
        <v>1832</v>
      </c>
    </row>
    <row r="1746" spans="1:23">
      <c r="A1746">
        <v>1745</v>
      </c>
      <c r="B1746" t="s">
        <v>1828</v>
      </c>
      <c r="C1746" t="s">
        <v>231</v>
      </c>
      <c r="D1746">
        <v>48</v>
      </c>
      <c r="E1746" t="s">
        <v>1997</v>
      </c>
      <c r="F1746" t="s">
        <v>176</v>
      </c>
      <c r="G1746" s="1" t="s">
        <v>1998</v>
      </c>
      <c r="H1746" t="s">
        <v>1999</v>
      </c>
      <c r="I1746" t="s">
        <v>1998</v>
      </c>
      <c r="J1746" t="s">
        <v>1999</v>
      </c>
      <c r="K1746">
        <v>0.04</v>
      </c>
      <c r="L1746">
        <v>0.04</v>
      </c>
      <c r="M1746" t="s">
        <v>26</v>
      </c>
      <c r="N1746" t="s">
        <v>323</v>
      </c>
      <c r="O1746" t="s">
        <v>29</v>
      </c>
      <c r="P1746" t="s">
        <v>29</v>
      </c>
      <c r="Q1746" t="s">
        <v>29</v>
      </c>
      <c r="R1746" t="s">
        <v>29</v>
      </c>
      <c r="S1746" t="s">
        <v>29</v>
      </c>
      <c r="T1746" t="s">
        <v>29</v>
      </c>
      <c r="U1746" t="s">
        <v>29</v>
      </c>
      <c r="V1746" t="s">
        <v>1930</v>
      </c>
      <c r="W1746" t="s">
        <v>1832</v>
      </c>
    </row>
    <row r="1747" spans="1:23">
      <c r="A1747">
        <v>1746</v>
      </c>
      <c r="B1747" t="s">
        <v>1828</v>
      </c>
      <c r="C1747" t="s">
        <v>231</v>
      </c>
      <c r="D1747">
        <v>48</v>
      </c>
      <c r="E1747" t="s">
        <v>2000</v>
      </c>
      <c r="F1747" t="s">
        <v>176</v>
      </c>
      <c r="G1747" s="1" t="s">
        <v>410</v>
      </c>
      <c r="H1747" t="s">
        <v>2001</v>
      </c>
      <c r="I1747" t="s">
        <v>410</v>
      </c>
      <c r="J1747" t="s">
        <v>411</v>
      </c>
      <c r="K1747">
        <v>1.01</v>
      </c>
      <c r="L1747">
        <v>1.01</v>
      </c>
      <c r="M1747" t="s">
        <v>26</v>
      </c>
      <c r="N1747" t="s">
        <v>219</v>
      </c>
      <c r="O1747" t="s">
        <v>29</v>
      </c>
      <c r="P1747" t="s">
        <v>29</v>
      </c>
      <c r="Q1747" t="s">
        <v>29</v>
      </c>
      <c r="R1747" t="s">
        <v>29</v>
      </c>
      <c r="S1747" t="s">
        <v>29</v>
      </c>
      <c r="T1747" t="s">
        <v>29</v>
      </c>
      <c r="U1747" t="s">
        <v>29</v>
      </c>
      <c r="V1747" t="s">
        <v>1930</v>
      </c>
      <c r="W1747" t="s">
        <v>1832</v>
      </c>
    </row>
    <row r="1748" spans="1:23">
      <c r="A1748">
        <v>1747</v>
      </c>
      <c r="B1748" t="s">
        <v>1828</v>
      </c>
      <c r="C1748" t="s">
        <v>231</v>
      </c>
      <c r="D1748">
        <v>48</v>
      </c>
      <c r="E1748" t="s">
        <v>2002</v>
      </c>
      <c r="F1748" t="s">
        <v>176</v>
      </c>
      <c r="G1748" s="1" t="s">
        <v>410</v>
      </c>
      <c r="H1748" t="s">
        <v>2003</v>
      </c>
      <c r="I1748" t="s">
        <v>410</v>
      </c>
      <c r="J1748" t="s">
        <v>29</v>
      </c>
      <c r="K1748">
        <v>0.13</v>
      </c>
      <c r="L1748">
        <v>0.13</v>
      </c>
      <c r="M1748" t="s">
        <v>26</v>
      </c>
      <c r="N1748" t="s">
        <v>219</v>
      </c>
      <c r="O1748" t="s">
        <v>29</v>
      </c>
      <c r="P1748" t="s">
        <v>29</v>
      </c>
      <c r="Q1748" t="s">
        <v>29</v>
      </c>
      <c r="R1748" t="s">
        <v>29</v>
      </c>
      <c r="S1748" t="s">
        <v>29</v>
      </c>
      <c r="T1748" t="s">
        <v>29</v>
      </c>
      <c r="U1748" t="s">
        <v>29</v>
      </c>
      <c r="V1748" t="s">
        <v>1930</v>
      </c>
      <c r="W1748" t="s">
        <v>1832</v>
      </c>
    </row>
    <row r="1749" spans="1:23">
      <c r="A1749">
        <v>1748</v>
      </c>
      <c r="B1749" t="s">
        <v>1828</v>
      </c>
      <c r="C1749" t="s">
        <v>231</v>
      </c>
      <c r="D1749">
        <v>48</v>
      </c>
      <c r="E1749" t="s">
        <v>1915</v>
      </c>
      <c r="F1749" t="s">
        <v>176</v>
      </c>
      <c r="G1749" s="1" t="s">
        <v>1327</v>
      </c>
      <c r="H1749" t="s">
        <v>1916</v>
      </c>
      <c r="I1749" t="s">
        <v>1327</v>
      </c>
      <c r="J1749" t="s">
        <v>1916</v>
      </c>
      <c r="K1749">
        <v>0.15</v>
      </c>
      <c r="L1749">
        <v>0.15</v>
      </c>
      <c r="M1749" t="s">
        <v>26</v>
      </c>
      <c r="N1749" t="s">
        <v>219</v>
      </c>
      <c r="O1749" t="s">
        <v>29</v>
      </c>
      <c r="P1749" t="s">
        <v>29</v>
      </c>
      <c r="Q1749" t="s">
        <v>29</v>
      </c>
      <c r="R1749" t="s">
        <v>29</v>
      </c>
      <c r="S1749" t="s">
        <v>29</v>
      </c>
      <c r="T1749" t="s">
        <v>29</v>
      </c>
      <c r="U1749" t="s">
        <v>29</v>
      </c>
      <c r="V1749" t="s">
        <v>1930</v>
      </c>
      <c r="W1749" t="s">
        <v>1832</v>
      </c>
    </row>
    <row r="1750" spans="1:23">
      <c r="A1750">
        <v>1749</v>
      </c>
      <c r="B1750" t="s">
        <v>1828</v>
      </c>
      <c r="C1750" t="s">
        <v>231</v>
      </c>
      <c r="D1750">
        <v>48</v>
      </c>
      <c r="E1750" t="s">
        <v>2004</v>
      </c>
      <c r="F1750" t="s">
        <v>176</v>
      </c>
      <c r="G1750" s="1" t="s">
        <v>1327</v>
      </c>
      <c r="H1750" t="s">
        <v>1834</v>
      </c>
      <c r="I1750" t="s">
        <v>1327</v>
      </c>
      <c r="J1750" t="s">
        <v>1834</v>
      </c>
      <c r="K1750">
        <v>1.06</v>
      </c>
      <c r="L1750">
        <v>1.06</v>
      </c>
      <c r="M1750" t="s">
        <v>26</v>
      </c>
      <c r="N1750" t="s">
        <v>219</v>
      </c>
      <c r="O1750" t="s">
        <v>29</v>
      </c>
      <c r="P1750" t="s">
        <v>29</v>
      </c>
      <c r="Q1750" t="s">
        <v>29</v>
      </c>
      <c r="R1750" t="s">
        <v>29</v>
      </c>
      <c r="S1750" t="s">
        <v>29</v>
      </c>
      <c r="T1750" t="s">
        <v>29</v>
      </c>
      <c r="U1750" t="s">
        <v>29</v>
      </c>
      <c r="V1750" t="s">
        <v>1930</v>
      </c>
      <c r="W1750" t="s">
        <v>1832</v>
      </c>
    </row>
    <row r="1751" spans="1:23">
      <c r="A1751">
        <v>1750</v>
      </c>
      <c r="B1751" t="s">
        <v>1828</v>
      </c>
      <c r="C1751" t="s">
        <v>231</v>
      </c>
      <c r="D1751">
        <v>48</v>
      </c>
      <c r="E1751" t="s">
        <v>2005</v>
      </c>
      <c r="F1751" t="s">
        <v>196</v>
      </c>
      <c r="G1751" s="1" t="s">
        <v>2006</v>
      </c>
      <c r="H1751" t="s">
        <v>198</v>
      </c>
      <c r="I1751" t="s">
        <v>2006</v>
      </c>
      <c r="J1751" t="s">
        <v>198</v>
      </c>
      <c r="K1751">
        <v>4.3099999999999996</v>
      </c>
      <c r="L1751">
        <v>4.3099999999999996</v>
      </c>
      <c r="M1751" t="s">
        <v>26</v>
      </c>
      <c r="N1751" t="s">
        <v>219</v>
      </c>
      <c r="O1751" t="s">
        <v>328</v>
      </c>
      <c r="P1751" t="s">
        <v>323</v>
      </c>
      <c r="Q1751" t="s">
        <v>29</v>
      </c>
      <c r="R1751" t="s">
        <v>29</v>
      </c>
      <c r="S1751" t="s">
        <v>29</v>
      </c>
      <c r="T1751" t="s">
        <v>29</v>
      </c>
      <c r="U1751" t="s">
        <v>29</v>
      </c>
      <c r="V1751" t="s">
        <v>1930</v>
      </c>
      <c r="W1751" t="s">
        <v>1832</v>
      </c>
    </row>
    <row r="1752" spans="1:23">
      <c r="A1752">
        <v>1751</v>
      </c>
      <c r="B1752" t="s">
        <v>1828</v>
      </c>
      <c r="C1752" t="s">
        <v>231</v>
      </c>
      <c r="D1752">
        <v>48</v>
      </c>
      <c r="E1752" t="s">
        <v>2007</v>
      </c>
      <c r="F1752" t="s">
        <v>168</v>
      </c>
      <c r="G1752" s="1" t="s">
        <v>1009</v>
      </c>
      <c r="H1752" t="s">
        <v>2008</v>
      </c>
      <c r="I1752" t="s">
        <v>1009</v>
      </c>
      <c r="J1752" t="s">
        <v>8849</v>
      </c>
      <c r="K1752">
        <v>0.94</v>
      </c>
      <c r="L1752">
        <v>0.94</v>
      </c>
      <c r="M1752" t="s">
        <v>26</v>
      </c>
      <c r="N1752" t="s">
        <v>219</v>
      </c>
      <c r="O1752" t="s">
        <v>29</v>
      </c>
      <c r="P1752" t="s">
        <v>29</v>
      </c>
      <c r="Q1752" t="s">
        <v>29</v>
      </c>
      <c r="R1752" t="s">
        <v>29</v>
      </c>
      <c r="S1752" t="s">
        <v>29</v>
      </c>
      <c r="T1752" t="s">
        <v>29</v>
      </c>
      <c r="U1752" t="s">
        <v>29</v>
      </c>
      <c r="V1752" t="s">
        <v>1930</v>
      </c>
      <c r="W1752" t="s">
        <v>1832</v>
      </c>
    </row>
    <row r="1753" spans="1:23">
      <c r="A1753">
        <v>1752</v>
      </c>
      <c r="B1753" t="s">
        <v>1828</v>
      </c>
      <c r="C1753" t="s">
        <v>231</v>
      </c>
      <c r="D1753">
        <v>48</v>
      </c>
      <c r="E1753" t="s">
        <v>2009</v>
      </c>
      <c r="F1753" t="s">
        <v>41</v>
      </c>
      <c r="G1753" s="1" t="s">
        <v>2010</v>
      </c>
      <c r="H1753" t="s">
        <v>2011</v>
      </c>
      <c r="I1753" t="s">
        <v>2010</v>
      </c>
      <c r="J1753" t="s">
        <v>8626</v>
      </c>
      <c r="K1753">
        <v>0.8</v>
      </c>
      <c r="L1753">
        <v>0.8</v>
      </c>
      <c r="M1753" t="s">
        <v>26</v>
      </c>
      <c r="N1753" t="s">
        <v>219</v>
      </c>
      <c r="O1753" t="s">
        <v>29</v>
      </c>
      <c r="P1753" t="s">
        <v>29</v>
      </c>
      <c r="Q1753" t="s">
        <v>29</v>
      </c>
      <c r="R1753" t="s">
        <v>29</v>
      </c>
      <c r="S1753" t="s">
        <v>29</v>
      </c>
      <c r="T1753" t="s">
        <v>29</v>
      </c>
      <c r="U1753" t="s">
        <v>29</v>
      </c>
      <c r="V1753" t="s">
        <v>1930</v>
      </c>
      <c r="W1753" t="s">
        <v>1832</v>
      </c>
    </row>
    <row r="1754" spans="1:23">
      <c r="A1754">
        <v>1753</v>
      </c>
      <c r="B1754" t="s">
        <v>1828</v>
      </c>
      <c r="C1754" t="s">
        <v>231</v>
      </c>
      <c r="D1754">
        <v>48</v>
      </c>
      <c r="E1754" t="s">
        <v>1923</v>
      </c>
      <c r="F1754" t="s">
        <v>248</v>
      </c>
      <c r="G1754" s="1" t="s">
        <v>249</v>
      </c>
      <c r="H1754" t="s">
        <v>1924</v>
      </c>
      <c r="I1754" t="s">
        <v>249</v>
      </c>
      <c r="J1754" t="s">
        <v>8848</v>
      </c>
      <c r="K1754">
        <v>0.71</v>
      </c>
      <c r="L1754">
        <v>0.71</v>
      </c>
      <c r="M1754" t="s">
        <v>26</v>
      </c>
      <c r="N1754" t="s">
        <v>219</v>
      </c>
      <c r="O1754" t="s">
        <v>232</v>
      </c>
      <c r="P1754" t="s">
        <v>29</v>
      </c>
      <c r="Q1754" t="s">
        <v>29</v>
      </c>
      <c r="R1754" t="s">
        <v>29</v>
      </c>
      <c r="S1754" t="s">
        <v>29</v>
      </c>
      <c r="T1754" t="s">
        <v>29</v>
      </c>
      <c r="U1754" t="s">
        <v>29</v>
      </c>
      <c r="V1754" t="s">
        <v>1930</v>
      </c>
      <c r="W1754" t="s">
        <v>1832</v>
      </c>
    </row>
    <row r="1755" spans="1:23">
      <c r="A1755">
        <v>1754</v>
      </c>
      <c r="B1755" t="s">
        <v>1828</v>
      </c>
      <c r="C1755" t="s">
        <v>231</v>
      </c>
      <c r="D1755">
        <v>48</v>
      </c>
      <c r="E1755" t="s">
        <v>2012</v>
      </c>
      <c r="F1755" t="s">
        <v>248</v>
      </c>
      <c r="G1755" s="1" t="s">
        <v>249</v>
      </c>
      <c r="H1755" t="s">
        <v>2013</v>
      </c>
      <c r="I1755" t="s">
        <v>249</v>
      </c>
      <c r="J1755" t="s">
        <v>4044</v>
      </c>
      <c r="K1755">
        <v>0.02</v>
      </c>
      <c r="L1755">
        <v>0.02</v>
      </c>
      <c r="M1755" t="s">
        <v>26</v>
      </c>
      <c r="N1755" t="s">
        <v>219</v>
      </c>
      <c r="O1755" t="s">
        <v>29</v>
      </c>
      <c r="P1755" t="s">
        <v>29</v>
      </c>
      <c r="Q1755" t="s">
        <v>29</v>
      </c>
      <c r="R1755" t="s">
        <v>29</v>
      </c>
      <c r="S1755" t="s">
        <v>29</v>
      </c>
      <c r="T1755" t="s">
        <v>29</v>
      </c>
      <c r="U1755" t="s">
        <v>29</v>
      </c>
      <c r="V1755" t="s">
        <v>1930</v>
      </c>
      <c r="W1755" t="s">
        <v>1832</v>
      </c>
    </row>
    <row r="1756" spans="1:23">
      <c r="A1756">
        <v>1755</v>
      </c>
      <c r="B1756" t="s">
        <v>1828</v>
      </c>
      <c r="C1756" t="s">
        <v>231</v>
      </c>
      <c r="D1756">
        <v>48</v>
      </c>
      <c r="E1756" t="s">
        <v>1925</v>
      </c>
      <c r="F1756" t="s">
        <v>248</v>
      </c>
      <c r="G1756" s="1" t="s">
        <v>644</v>
      </c>
      <c r="H1756" t="s">
        <v>1926</v>
      </c>
      <c r="I1756" t="s">
        <v>644</v>
      </c>
      <c r="J1756" t="s">
        <v>8376</v>
      </c>
      <c r="K1756">
        <v>9.27</v>
      </c>
      <c r="L1756">
        <v>9.27</v>
      </c>
      <c r="M1756" t="s">
        <v>26</v>
      </c>
      <c r="N1756" t="s">
        <v>141</v>
      </c>
      <c r="O1756" t="s">
        <v>219</v>
      </c>
      <c r="P1756" t="s">
        <v>29</v>
      </c>
      <c r="Q1756" t="s">
        <v>29</v>
      </c>
      <c r="R1756" t="s">
        <v>29</v>
      </c>
      <c r="S1756" t="s">
        <v>29</v>
      </c>
      <c r="T1756" t="s">
        <v>29</v>
      </c>
      <c r="U1756" t="s">
        <v>29</v>
      </c>
      <c r="V1756" t="s">
        <v>1930</v>
      </c>
      <c r="W1756" t="s">
        <v>1832</v>
      </c>
    </row>
    <row r="1757" spans="1:23">
      <c r="A1757">
        <v>1756</v>
      </c>
      <c r="B1757" t="s">
        <v>1828</v>
      </c>
      <c r="C1757" t="s">
        <v>231</v>
      </c>
      <c r="D1757">
        <v>49</v>
      </c>
      <c r="E1757" t="s">
        <v>1829</v>
      </c>
      <c r="F1757" t="s">
        <v>255</v>
      </c>
      <c r="G1757" s="1" t="s">
        <v>947</v>
      </c>
      <c r="H1757" t="s">
        <v>1830</v>
      </c>
      <c r="I1757" t="s">
        <v>947</v>
      </c>
      <c r="J1757" t="s">
        <v>1830</v>
      </c>
      <c r="K1757">
        <v>5.83</v>
      </c>
      <c r="L1757">
        <v>5.83</v>
      </c>
      <c r="M1757" t="s">
        <v>26</v>
      </c>
      <c r="N1757" t="s">
        <v>219</v>
      </c>
      <c r="O1757" t="s">
        <v>232</v>
      </c>
      <c r="P1757" t="s">
        <v>323</v>
      </c>
      <c r="Q1757" t="s">
        <v>29</v>
      </c>
      <c r="R1757" t="s">
        <v>29</v>
      </c>
      <c r="S1757" t="s">
        <v>29</v>
      </c>
      <c r="T1757" t="s">
        <v>29</v>
      </c>
      <c r="U1757" t="s">
        <v>29</v>
      </c>
      <c r="V1757" t="s">
        <v>2014</v>
      </c>
      <c r="W1757" t="s">
        <v>1832</v>
      </c>
    </row>
    <row r="1758" spans="1:23">
      <c r="A1758">
        <v>1757</v>
      </c>
      <c r="B1758" t="s">
        <v>1828</v>
      </c>
      <c r="C1758" t="s">
        <v>231</v>
      </c>
      <c r="D1758">
        <v>49</v>
      </c>
      <c r="E1758" t="s">
        <v>1835</v>
      </c>
      <c r="F1758" t="s">
        <v>1062</v>
      </c>
      <c r="G1758" s="1" t="s">
        <v>1390</v>
      </c>
      <c r="H1758" t="s">
        <v>1836</v>
      </c>
      <c r="I1758" t="s">
        <v>1390</v>
      </c>
      <c r="J1758" t="s">
        <v>1836</v>
      </c>
      <c r="K1758">
        <v>0.04</v>
      </c>
      <c r="L1758">
        <v>0.04</v>
      </c>
      <c r="M1758" t="s">
        <v>26</v>
      </c>
      <c r="N1758" t="s">
        <v>219</v>
      </c>
      <c r="O1758" t="s">
        <v>323</v>
      </c>
      <c r="P1758" t="s">
        <v>29</v>
      </c>
      <c r="Q1758" t="s">
        <v>29</v>
      </c>
      <c r="R1758" t="s">
        <v>29</v>
      </c>
      <c r="S1758" t="s">
        <v>29</v>
      </c>
      <c r="T1758" t="s">
        <v>29</v>
      </c>
      <c r="U1758" t="s">
        <v>29</v>
      </c>
      <c r="V1758" t="s">
        <v>2014</v>
      </c>
      <c r="W1758" t="s">
        <v>1832</v>
      </c>
    </row>
    <row r="1759" spans="1:23">
      <c r="A1759">
        <v>1758</v>
      </c>
      <c r="B1759" t="s">
        <v>1828</v>
      </c>
      <c r="C1759" t="s">
        <v>231</v>
      </c>
      <c r="D1759">
        <v>49</v>
      </c>
      <c r="E1759" t="s">
        <v>1936</v>
      </c>
      <c r="F1759" t="s">
        <v>415</v>
      </c>
      <c r="G1759" s="1" t="s">
        <v>416</v>
      </c>
      <c r="H1759" t="s">
        <v>1845</v>
      </c>
      <c r="I1759" t="s">
        <v>416</v>
      </c>
      <c r="J1759" t="s">
        <v>8621</v>
      </c>
      <c r="K1759">
        <v>0.02</v>
      </c>
      <c r="L1759">
        <v>0.02</v>
      </c>
      <c r="M1759" t="s">
        <v>26</v>
      </c>
      <c r="N1759" t="s">
        <v>219</v>
      </c>
      <c r="O1759" t="s">
        <v>121</v>
      </c>
      <c r="P1759" t="s">
        <v>29</v>
      </c>
      <c r="Q1759" t="s">
        <v>29</v>
      </c>
      <c r="R1759" t="s">
        <v>29</v>
      </c>
      <c r="S1759" t="s">
        <v>29</v>
      </c>
      <c r="T1759" t="s">
        <v>29</v>
      </c>
      <c r="U1759" t="s">
        <v>29</v>
      </c>
      <c r="V1759" t="s">
        <v>2014</v>
      </c>
      <c r="W1759" t="s">
        <v>1832</v>
      </c>
    </row>
    <row r="1760" spans="1:23">
      <c r="A1760">
        <v>1759</v>
      </c>
      <c r="B1760" t="s">
        <v>1828</v>
      </c>
      <c r="C1760" t="s">
        <v>231</v>
      </c>
      <c r="D1760">
        <v>49</v>
      </c>
      <c r="E1760" t="s">
        <v>1937</v>
      </c>
      <c r="F1760" t="s">
        <v>415</v>
      </c>
      <c r="G1760" s="1" t="s">
        <v>416</v>
      </c>
      <c r="H1760" t="s">
        <v>1938</v>
      </c>
      <c r="I1760" t="s">
        <v>416</v>
      </c>
      <c r="J1760" t="s">
        <v>8622</v>
      </c>
      <c r="K1760">
        <v>0.05</v>
      </c>
      <c r="L1760">
        <v>0.05</v>
      </c>
      <c r="M1760" t="s">
        <v>26</v>
      </c>
      <c r="N1760" t="s">
        <v>219</v>
      </c>
      <c r="O1760" t="s">
        <v>121</v>
      </c>
      <c r="P1760" t="s">
        <v>29</v>
      </c>
      <c r="Q1760" t="s">
        <v>29</v>
      </c>
      <c r="R1760" t="s">
        <v>29</v>
      </c>
      <c r="S1760" t="s">
        <v>29</v>
      </c>
      <c r="T1760" t="s">
        <v>29</v>
      </c>
      <c r="U1760" t="s">
        <v>29</v>
      </c>
      <c r="V1760" t="s">
        <v>2014</v>
      </c>
      <c r="W1760" t="s">
        <v>1832</v>
      </c>
    </row>
    <row r="1761" spans="1:23">
      <c r="A1761">
        <v>1760</v>
      </c>
      <c r="B1761" t="s">
        <v>1828</v>
      </c>
      <c r="C1761" t="s">
        <v>231</v>
      </c>
      <c r="D1761">
        <v>49</v>
      </c>
      <c r="E1761" t="s">
        <v>950</v>
      </c>
      <c r="F1761" t="s">
        <v>289</v>
      </c>
      <c r="G1761" s="1" t="s">
        <v>951</v>
      </c>
      <c r="H1761" t="s">
        <v>952</v>
      </c>
      <c r="I1761" t="s">
        <v>951</v>
      </c>
      <c r="J1761" t="s">
        <v>952</v>
      </c>
      <c r="K1761">
        <v>0.09</v>
      </c>
      <c r="L1761">
        <v>0.09</v>
      </c>
      <c r="M1761" t="s">
        <v>26</v>
      </c>
      <c r="N1761" t="s">
        <v>219</v>
      </c>
      <c r="O1761" t="s">
        <v>323</v>
      </c>
      <c r="P1761" t="s">
        <v>29</v>
      </c>
      <c r="Q1761" t="s">
        <v>29</v>
      </c>
      <c r="R1761" t="s">
        <v>29</v>
      </c>
      <c r="S1761" t="s">
        <v>29</v>
      </c>
      <c r="T1761" t="s">
        <v>29</v>
      </c>
      <c r="U1761" t="s">
        <v>29</v>
      </c>
      <c r="V1761" t="s">
        <v>2014</v>
      </c>
      <c r="W1761" t="s">
        <v>1832</v>
      </c>
    </row>
    <row r="1762" spans="1:23">
      <c r="A1762">
        <v>1761</v>
      </c>
      <c r="B1762" t="s">
        <v>1828</v>
      </c>
      <c r="C1762" t="s">
        <v>231</v>
      </c>
      <c r="D1762">
        <v>49</v>
      </c>
      <c r="E1762" t="s">
        <v>1853</v>
      </c>
      <c r="F1762" t="s">
        <v>67</v>
      </c>
      <c r="G1762" s="1" t="s">
        <v>1336</v>
      </c>
      <c r="H1762" t="s">
        <v>1854</v>
      </c>
      <c r="I1762" t="s">
        <v>1336</v>
      </c>
      <c r="J1762" t="s">
        <v>1854</v>
      </c>
      <c r="K1762">
        <v>2.06</v>
      </c>
      <c r="L1762">
        <v>2.06</v>
      </c>
      <c r="M1762" t="s">
        <v>26</v>
      </c>
      <c r="N1762" t="s">
        <v>219</v>
      </c>
      <c r="O1762" t="s">
        <v>232</v>
      </c>
      <c r="P1762" t="s">
        <v>29</v>
      </c>
      <c r="Q1762" t="s">
        <v>29</v>
      </c>
      <c r="R1762" t="s">
        <v>29</v>
      </c>
      <c r="S1762" t="s">
        <v>29</v>
      </c>
      <c r="T1762" t="s">
        <v>29</v>
      </c>
      <c r="U1762" t="s">
        <v>29</v>
      </c>
      <c r="V1762" t="s">
        <v>2014</v>
      </c>
      <c r="W1762" t="s">
        <v>1832</v>
      </c>
    </row>
    <row r="1763" spans="1:23">
      <c r="A1763">
        <v>1762</v>
      </c>
      <c r="B1763" t="s">
        <v>1828</v>
      </c>
      <c r="C1763" t="s">
        <v>231</v>
      </c>
      <c r="D1763">
        <v>49</v>
      </c>
      <c r="E1763" t="s">
        <v>1855</v>
      </c>
      <c r="F1763" t="s">
        <v>67</v>
      </c>
      <c r="G1763" s="1" t="s">
        <v>1336</v>
      </c>
      <c r="H1763" t="s">
        <v>1581</v>
      </c>
      <c r="I1763" t="s">
        <v>1336</v>
      </c>
      <c r="J1763" t="s">
        <v>1581</v>
      </c>
      <c r="K1763">
        <v>2.34</v>
      </c>
      <c r="L1763">
        <v>2.34</v>
      </c>
      <c r="M1763" t="s">
        <v>26</v>
      </c>
      <c r="N1763" t="s">
        <v>323</v>
      </c>
      <c r="O1763" t="s">
        <v>29</v>
      </c>
      <c r="P1763" t="s">
        <v>29</v>
      </c>
      <c r="Q1763" t="s">
        <v>29</v>
      </c>
      <c r="R1763" t="s">
        <v>29</v>
      </c>
      <c r="S1763" t="s">
        <v>29</v>
      </c>
      <c r="T1763" t="s">
        <v>29</v>
      </c>
      <c r="U1763" t="s">
        <v>29</v>
      </c>
      <c r="V1763" t="s">
        <v>2014</v>
      </c>
      <c r="W1763" t="s">
        <v>1832</v>
      </c>
    </row>
    <row r="1764" spans="1:23">
      <c r="A1764">
        <v>1763</v>
      </c>
      <c r="B1764" t="s">
        <v>1828</v>
      </c>
      <c r="C1764" t="s">
        <v>231</v>
      </c>
      <c r="D1764">
        <v>49</v>
      </c>
      <c r="E1764" t="s">
        <v>2015</v>
      </c>
      <c r="F1764" t="s">
        <v>67</v>
      </c>
      <c r="G1764" s="1" t="s">
        <v>2016</v>
      </c>
      <c r="H1764" t="s">
        <v>2017</v>
      </c>
      <c r="I1764" t="s">
        <v>2016</v>
      </c>
      <c r="J1764" t="s">
        <v>2017</v>
      </c>
      <c r="K1764">
        <v>0.46</v>
      </c>
      <c r="L1764">
        <v>0.46</v>
      </c>
      <c r="M1764" t="s">
        <v>26</v>
      </c>
      <c r="N1764" t="s">
        <v>323</v>
      </c>
      <c r="O1764" t="s">
        <v>29</v>
      </c>
      <c r="P1764" t="s">
        <v>29</v>
      </c>
      <c r="Q1764" t="s">
        <v>29</v>
      </c>
      <c r="R1764" t="s">
        <v>29</v>
      </c>
      <c r="S1764" t="s">
        <v>29</v>
      </c>
      <c r="T1764" t="s">
        <v>29</v>
      </c>
      <c r="U1764" t="s">
        <v>29</v>
      </c>
      <c r="V1764" t="s">
        <v>2014</v>
      </c>
      <c r="W1764" t="s">
        <v>1832</v>
      </c>
    </row>
    <row r="1765" spans="1:23">
      <c r="A1765">
        <v>1764</v>
      </c>
      <c r="B1765" t="s">
        <v>1828</v>
      </c>
      <c r="C1765" t="s">
        <v>231</v>
      </c>
      <c r="D1765">
        <v>49</v>
      </c>
      <c r="E1765" t="s">
        <v>215</v>
      </c>
      <c r="F1765" t="s">
        <v>216</v>
      </c>
      <c r="G1765" s="1" t="s">
        <v>217</v>
      </c>
      <c r="H1765" t="s">
        <v>8879</v>
      </c>
      <c r="I1765" t="s">
        <v>217</v>
      </c>
      <c r="J1765" t="s">
        <v>8583</v>
      </c>
      <c r="K1765">
        <v>0.72</v>
      </c>
      <c r="L1765">
        <v>0.72</v>
      </c>
      <c r="M1765" t="s">
        <v>26</v>
      </c>
      <c r="N1765" t="s">
        <v>141</v>
      </c>
      <c r="O1765" t="s">
        <v>219</v>
      </c>
      <c r="P1765" t="s">
        <v>29</v>
      </c>
      <c r="Q1765" t="s">
        <v>29</v>
      </c>
      <c r="R1765" t="s">
        <v>29</v>
      </c>
      <c r="S1765" t="s">
        <v>29</v>
      </c>
      <c r="T1765" t="s">
        <v>29</v>
      </c>
      <c r="U1765" t="s">
        <v>29</v>
      </c>
      <c r="V1765" t="s">
        <v>2014</v>
      </c>
      <c r="W1765" t="s">
        <v>1832</v>
      </c>
    </row>
    <row r="1766" spans="1:23">
      <c r="A1766">
        <v>1765</v>
      </c>
      <c r="B1766" t="s">
        <v>1828</v>
      </c>
      <c r="C1766" t="s">
        <v>231</v>
      </c>
      <c r="D1766">
        <v>49</v>
      </c>
      <c r="E1766" t="s">
        <v>2018</v>
      </c>
      <c r="F1766" t="s">
        <v>297</v>
      </c>
      <c r="G1766" s="1" t="s">
        <v>298</v>
      </c>
      <c r="H1766" t="s">
        <v>2019</v>
      </c>
      <c r="I1766" t="s">
        <v>298</v>
      </c>
      <c r="J1766" t="s">
        <v>2019</v>
      </c>
      <c r="K1766">
        <v>1.83</v>
      </c>
      <c r="L1766">
        <v>1.83</v>
      </c>
      <c r="M1766" t="s">
        <v>26</v>
      </c>
      <c r="N1766" t="s">
        <v>323</v>
      </c>
      <c r="O1766" t="s">
        <v>63</v>
      </c>
      <c r="P1766" t="s">
        <v>29</v>
      </c>
      <c r="Q1766" t="s">
        <v>29</v>
      </c>
      <c r="R1766" t="s">
        <v>29</v>
      </c>
      <c r="S1766" t="s">
        <v>29</v>
      </c>
      <c r="T1766" t="s">
        <v>29</v>
      </c>
      <c r="U1766" t="s">
        <v>29</v>
      </c>
      <c r="V1766" t="s">
        <v>2014</v>
      </c>
      <c r="W1766" t="s">
        <v>1832</v>
      </c>
    </row>
    <row r="1767" spans="1:23">
      <c r="A1767">
        <v>1766</v>
      </c>
      <c r="B1767" t="s">
        <v>1828</v>
      </c>
      <c r="C1767" t="s">
        <v>231</v>
      </c>
      <c r="D1767">
        <v>49</v>
      </c>
      <c r="E1767" t="s">
        <v>2020</v>
      </c>
      <c r="F1767" t="s">
        <v>438</v>
      </c>
      <c r="G1767" s="1" t="s">
        <v>873</v>
      </c>
      <c r="H1767" t="s">
        <v>2021</v>
      </c>
      <c r="I1767" t="s">
        <v>873</v>
      </c>
      <c r="J1767" t="s">
        <v>5861</v>
      </c>
      <c r="K1767">
        <v>0.02</v>
      </c>
      <c r="L1767">
        <v>0.02</v>
      </c>
      <c r="M1767" t="s">
        <v>26</v>
      </c>
      <c r="N1767" t="s">
        <v>219</v>
      </c>
      <c r="O1767" t="s">
        <v>29</v>
      </c>
      <c r="P1767" t="s">
        <v>29</v>
      </c>
      <c r="Q1767" t="s">
        <v>29</v>
      </c>
      <c r="R1767" t="s">
        <v>29</v>
      </c>
      <c r="S1767" t="s">
        <v>29</v>
      </c>
      <c r="T1767" t="s">
        <v>29</v>
      </c>
      <c r="U1767" t="s">
        <v>29</v>
      </c>
      <c r="V1767" t="s">
        <v>2014</v>
      </c>
      <c r="W1767" t="s">
        <v>1832</v>
      </c>
    </row>
    <row r="1768" spans="1:23">
      <c r="A1768">
        <v>1767</v>
      </c>
      <c r="B1768" t="s">
        <v>1828</v>
      </c>
      <c r="C1768" t="s">
        <v>231</v>
      </c>
      <c r="D1768">
        <v>49</v>
      </c>
      <c r="E1768" t="s">
        <v>2022</v>
      </c>
      <c r="F1768" t="s">
        <v>438</v>
      </c>
      <c r="G1768" s="1" t="s">
        <v>2023</v>
      </c>
      <c r="H1768" t="s">
        <v>2024</v>
      </c>
      <c r="I1768" t="s">
        <v>2023</v>
      </c>
      <c r="J1768" t="s">
        <v>2024</v>
      </c>
      <c r="K1768">
        <v>0.46</v>
      </c>
      <c r="L1768">
        <v>0.46</v>
      </c>
      <c r="M1768" t="s">
        <v>26</v>
      </c>
      <c r="N1768" t="s">
        <v>323</v>
      </c>
      <c r="O1768" t="s">
        <v>29</v>
      </c>
      <c r="P1768" t="s">
        <v>29</v>
      </c>
      <c r="Q1768" t="s">
        <v>29</v>
      </c>
      <c r="R1768" t="s">
        <v>29</v>
      </c>
      <c r="S1768" t="s">
        <v>29</v>
      </c>
      <c r="T1768" t="s">
        <v>29</v>
      </c>
      <c r="U1768" t="s">
        <v>29</v>
      </c>
      <c r="V1768" t="s">
        <v>2014</v>
      </c>
      <c r="W1768" t="s">
        <v>1832</v>
      </c>
    </row>
    <row r="1769" spans="1:23">
      <c r="A1769">
        <v>1768</v>
      </c>
      <c r="B1769" t="s">
        <v>1828</v>
      </c>
      <c r="C1769" t="s">
        <v>231</v>
      </c>
      <c r="D1769">
        <v>49</v>
      </c>
      <c r="E1769" t="s">
        <v>2025</v>
      </c>
      <c r="F1769" t="s">
        <v>154</v>
      </c>
      <c r="G1769" s="1" t="s">
        <v>2026</v>
      </c>
      <c r="H1769" t="s">
        <v>1834</v>
      </c>
      <c r="I1769" t="s">
        <v>2026</v>
      </c>
      <c r="J1769" t="s">
        <v>1834</v>
      </c>
      <c r="K1769">
        <v>0.39</v>
      </c>
      <c r="L1769">
        <v>0.39</v>
      </c>
      <c r="M1769" t="s">
        <v>26</v>
      </c>
      <c r="N1769" t="s">
        <v>141</v>
      </c>
      <c r="O1769" t="s">
        <v>219</v>
      </c>
      <c r="P1769" t="s">
        <v>63</v>
      </c>
      <c r="Q1769" t="s">
        <v>29</v>
      </c>
      <c r="R1769" t="s">
        <v>29</v>
      </c>
      <c r="S1769" t="s">
        <v>29</v>
      </c>
      <c r="T1769" t="s">
        <v>29</v>
      </c>
      <c r="U1769" t="s">
        <v>29</v>
      </c>
      <c r="V1769" t="s">
        <v>2014</v>
      </c>
      <c r="W1769" t="s">
        <v>1832</v>
      </c>
    </row>
    <row r="1770" spans="1:23">
      <c r="A1770">
        <v>1769</v>
      </c>
      <c r="B1770" t="s">
        <v>1828</v>
      </c>
      <c r="C1770" t="s">
        <v>231</v>
      </c>
      <c r="D1770">
        <v>49</v>
      </c>
      <c r="E1770" t="s">
        <v>1968</v>
      </c>
      <c r="F1770" t="s">
        <v>558</v>
      </c>
      <c r="G1770" s="1" t="s">
        <v>1418</v>
      </c>
      <c r="H1770" t="s">
        <v>1969</v>
      </c>
      <c r="I1770" t="s">
        <v>1418</v>
      </c>
      <c r="J1770" t="s">
        <v>8625</v>
      </c>
      <c r="K1770">
        <v>0.05</v>
      </c>
      <c r="L1770">
        <v>0.05</v>
      </c>
      <c r="M1770" t="s">
        <v>26</v>
      </c>
      <c r="N1770" t="s">
        <v>219</v>
      </c>
      <c r="O1770" t="s">
        <v>29</v>
      </c>
      <c r="P1770" t="s">
        <v>29</v>
      </c>
      <c r="Q1770" t="s">
        <v>29</v>
      </c>
      <c r="R1770" t="s">
        <v>29</v>
      </c>
      <c r="S1770" t="s">
        <v>29</v>
      </c>
      <c r="T1770" t="s">
        <v>29</v>
      </c>
      <c r="U1770" t="s">
        <v>29</v>
      </c>
      <c r="V1770" t="s">
        <v>2014</v>
      </c>
      <c r="W1770" t="s">
        <v>1832</v>
      </c>
    </row>
    <row r="1771" spans="1:23">
      <c r="A1771">
        <v>1770</v>
      </c>
      <c r="B1771" t="s">
        <v>1828</v>
      </c>
      <c r="C1771" t="s">
        <v>231</v>
      </c>
      <c r="D1771">
        <v>49</v>
      </c>
      <c r="E1771" t="s">
        <v>2027</v>
      </c>
      <c r="F1771" t="s">
        <v>1460</v>
      </c>
      <c r="G1771" s="1" t="s">
        <v>2028</v>
      </c>
      <c r="H1771" t="s">
        <v>2029</v>
      </c>
      <c r="I1771" t="s">
        <v>2028</v>
      </c>
      <c r="J1771" t="s">
        <v>5833</v>
      </c>
      <c r="K1771">
        <v>0.76</v>
      </c>
      <c r="L1771">
        <v>0.76</v>
      </c>
      <c r="M1771" t="s">
        <v>26</v>
      </c>
      <c r="N1771" t="s">
        <v>219</v>
      </c>
      <c r="O1771" t="s">
        <v>29</v>
      </c>
      <c r="P1771" t="s">
        <v>29</v>
      </c>
      <c r="Q1771" t="s">
        <v>29</v>
      </c>
      <c r="R1771" t="s">
        <v>29</v>
      </c>
      <c r="S1771" t="s">
        <v>29</v>
      </c>
      <c r="T1771" t="s">
        <v>29</v>
      </c>
      <c r="U1771" t="s">
        <v>29</v>
      </c>
      <c r="V1771" t="s">
        <v>2014</v>
      </c>
      <c r="W1771" t="s">
        <v>1832</v>
      </c>
    </row>
    <row r="1772" spans="1:23">
      <c r="A1772">
        <v>1771</v>
      </c>
      <c r="B1772" t="s">
        <v>1828</v>
      </c>
      <c r="C1772" t="s">
        <v>231</v>
      </c>
      <c r="D1772">
        <v>49</v>
      </c>
      <c r="E1772" t="s">
        <v>2030</v>
      </c>
      <c r="F1772" t="s">
        <v>2031</v>
      </c>
      <c r="G1772" s="1" t="s">
        <v>2032</v>
      </c>
      <c r="H1772" t="s">
        <v>1879</v>
      </c>
      <c r="I1772" t="s">
        <v>2032</v>
      </c>
      <c r="J1772" t="s">
        <v>8617</v>
      </c>
      <c r="K1772">
        <v>0.37</v>
      </c>
      <c r="L1772">
        <v>0.37</v>
      </c>
      <c r="M1772" t="s">
        <v>26</v>
      </c>
      <c r="N1772" t="s">
        <v>219</v>
      </c>
      <c r="O1772" t="s">
        <v>29</v>
      </c>
      <c r="P1772" t="s">
        <v>29</v>
      </c>
      <c r="Q1772" t="s">
        <v>29</v>
      </c>
      <c r="R1772" t="s">
        <v>29</v>
      </c>
      <c r="S1772" t="s">
        <v>29</v>
      </c>
      <c r="T1772" t="s">
        <v>29</v>
      </c>
      <c r="U1772" t="s">
        <v>29</v>
      </c>
      <c r="V1772" t="s">
        <v>2014</v>
      </c>
      <c r="W1772" t="s">
        <v>1832</v>
      </c>
    </row>
    <row r="1773" spans="1:23">
      <c r="A1773">
        <v>1772</v>
      </c>
      <c r="B1773" t="s">
        <v>1828</v>
      </c>
      <c r="C1773" t="s">
        <v>231</v>
      </c>
      <c r="D1773">
        <v>49</v>
      </c>
      <c r="E1773" t="s">
        <v>1880</v>
      </c>
      <c r="F1773" t="s">
        <v>505</v>
      </c>
      <c r="G1773" s="1" t="s">
        <v>1472</v>
      </c>
      <c r="H1773" t="s">
        <v>342</v>
      </c>
      <c r="I1773" t="s">
        <v>1472</v>
      </c>
      <c r="J1773" t="s">
        <v>342</v>
      </c>
      <c r="K1773">
        <v>0.44</v>
      </c>
      <c r="L1773">
        <v>0.44</v>
      </c>
      <c r="M1773" t="s">
        <v>26</v>
      </c>
      <c r="N1773" t="s">
        <v>219</v>
      </c>
      <c r="O1773" t="s">
        <v>29</v>
      </c>
      <c r="P1773" t="s">
        <v>29</v>
      </c>
      <c r="Q1773" t="s">
        <v>29</v>
      </c>
      <c r="R1773" t="s">
        <v>29</v>
      </c>
      <c r="S1773" t="s">
        <v>29</v>
      </c>
      <c r="T1773" t="s">
        <v>29</v>
      </c>
      <c r="U1773" t="s">
        <v>29</v>
      </c>
      <c r="V1773" t="s">
        <v>2014</v>
      </c>
      <c r="W1773" t="s">
        <v>1832</v>
      </c>
    </row>
    <row r="1774" spans="1:23">
      <c r="A1774">
        <v>1773</v>
      </c>
      <c r="B1774" t="s">
        <v>1828</v>
      </c>
      <c r="C1774" t="s">
        <v>231</v>
      </c>
      <c r="D1774">
        <v>49</v>
      </c>
      <c r="E1774" t="s">
        <v>1881</v>
      </c>
      <c r="F1774" t="s">
        <v>154</v>
      </c>
      <c r="G1774" s="1" t="s">
        <v>435</v>
      </c>
      <c r="H1774" t="s">
        <v>1882</v>
      </c>
      <c r="I1774" t="s">
        <v>435</v>
      </c>
      <c r="J1774" t="s">
        <v>933</v>
      </c>
      <c r="K1774">
        <v>2.96</v>
      </c>
      <c r="L1774">
        <v>2.96</v>
      </c>
      <c r="M1774" t="s">
        <v>26</v>
      </c>
      <c r="N1774" t="s">
        <v>141</v>
      </c>
      <c r="O1774" t="s">
        <v>219</v>
      </c>
      <c r="P1774" t="s">
        <v>328</v>
      </c>
      <c r="Q1774" t="s">
        <v>323</v>
      </c>
      <c r="R1774" t="s">
        <v>63</v>
      </c>
      <c r="S1774" t="s">
        <v>29</v>
      </c>
      <c r="T1774" t="s">
        <v>29</v>
      </c>
      <c r="U1774" t="s">
        <v>29</v>
      </c>
      <c r="V1774" t="s">
        <v>2014</v>
      </c>
      <c r="W1774" t="s">
        <v>1832</v>
      </c>
    </row>
    <row r="1775" spans="1:23">
      <c r="A1775">
        <v>1774</v>
      </c>
      <c r="B1775" t="s">
        <v>1828</v>
      </c>
      <c r="C1775" t="s">
        <v>231</v>
      </c>
      <c r="D1775">
        <v>49</v>
      </c>
      <c r="E1775" t="s">
        <v>1886</v>
      </c>
      <c r="F1775" t="s">
        <v>154</v>
      </c>
      <c r="G1775" s="1" t="s">
        <v>368</v>
      </c>
      <c r="H1775" t="s">
        <v>1887</v>
      </c>
      <c r="I1775" t="s">
        <v>368</v>
      </c>
      <c r="J1775" t="s">
        <v>1887</v>
      </c>
      <c r="K1775">
        <v>7.73</v>
      </c>
      <c r="L1775">
        <v>7.73</v>
      </c>
      <c r="M1775" t="s">
        <v>26</v>
      </c>
      <c r="N1775" t="s">
        <v>219</v>
      </c>
      <c r="O1775" t="s">
        <v>232</v>
      </c>
      <c r="P1775" t="s">
        <v>121</v>
      </c>
      <c r="Q1775" t="s">
        <v>323</v>
      </c>
      <c r="R1775" t="s">
        <v>29</v>
      </c>
      <c r="S1775" t="s">
        <v>29</v>
      </c>
      <c r="T1775" t="s">
        <v>29</v>
      </c>
      <c r="U1775" t="s">
        <v>29</v>
      </c>
      <c r="V1775" t="s">
        <v>2014</v>
      </c>
      <c r="W1775" t="s">
        <v>1832</v>
      </c>
    </row>
    <row r="1776" spans="1:23">
      <c r="A1776">
        <v>1775</v>
      </c>
      <c r="B1776" t="s">
        <v>1828</v>
      </c>
      <c r="C1776" t="s">
        <v>231</v>
      </c>
      <c r="D1776">
        <v>49</v>
      </c>
      <c r="E1776" t="s">
        <v>2033</v>
      </c>
      <c r="F1776" t="s">
        <v>185</v>
      </c>
      <c r="G1776" s="1" t="s">
        <v>213</v>
      </c>
      <c r="H1776" t="s">
        <v>2034</v>
      </c>
      <c r="I1776" t="s">
        <v>213</v>
      </c>
      <c r="J1776" t="s">
        <v>1428</v>
      </c>
      <c r="K1776">
        <v>2.8</v>
      </c>
      <c r="L1776">
        <v>2.8</v>
      </c>
      <c r="M1776" t="s">
        <v>26</v>
      </c>
      <c r="N1776" t="s">
        <v>141</v>
      </c>
      <c r="O1776" t="s">
        <v>219</v>
      </c>
      <c r="P1776" t="s">
        <v>29</v>
      </c>
      <c r="Q1776" t="s">
        <v>29</v>
      </c>
      <c r="R1776" t="s">
        <v>29</v>
      </c>
      <c r="S1776" t="s">
        <v>29</v>
      </c>
      <c r="T1776" t="s">
        <v>29</v>
      </c>
      <c r="U1776" t="s">
        <v>29</v>
      </c>
      <c r="V1776" t="s">
        <v>2014</v>
      </c>
      <c r="W1776" t="s">
        <v>1832</v>
      </c>
    </row>
    <row r="1777" spans="1:23">
      <c r="A1777">
        <v>1776</v>
      </c>
      <c r="B1777" t="s">
        <v>1828</v>
      </c>
      <c r="C1777" t="s">
        <v>231</v>
      </c>
      <c r="D1777">
        <v>49</v>
      </c>
      <c r="E1777" t="s">
        <v>235</v>
      </c>
      <c r="F1777" t="s">
        <v>185</v>
      </c>
      <c r="G1777" s="1" t="s">
        <v>236</v>
      </c>
      <c r="H1777" t="s">
        <v>237</v>
      </c>
      <c r="I1777" t="s">
        <v>236</v>
      </c>
      <c r="J1777" t="s">
        <v>237</v>
      </c>
      <c r="K1777">
        <v>0.49</v>
      </c>
      <c r="L1777">
        <v>0.49</v>
      </c>
      <c r="M1777" t="s">
        <v>26</v>
      </c>
      <c r="N1777" t="s">
        <v>323</v>
      </c>
      <c r="O1777" t="s">
        <v>29</v>
      </c>
      <c r="P1777" t="s">
        <v>29</v>
      </c>
      <c r="Q1777" t="s">
        <v>29</v>
      </c>
      <c r="R1777" t="s">
        <v>29</v>
      </c>
      <c r="S1777" t="s">
        <v>29</v>
      </c>
      <c r="T1777" t="s">
        <v>29</v>
      </c>
      <c r="U1777" t="s">
        <v>29</v>
      </c>
      <c r="V1777" t="s">
        <v>2014</v>
      </c>
      <c r="W1777" t="s">
        <v>1832</v>
      </c>
    </row>
    <row r="1778" spans="1:23">
      <c r="A1778">
        <v>1777</v>
      </c>
      <c r="B1778" t="s">
        <v>1828</v>
      </c>
      <c r="C1778" t="s">
        <v>231</v>
      </c>
      <c r="D1778">
        <v>49</v>
      </c>
      <c r="E1778" t="s">
        <v>1894</v>
      </c>
      <c r="F1778" t="s">
        <v>185</v>
      </c>
      <c r="G1778" s="1" t="s">
        <v>186</v>
      </c>
      <c r="H1778" t="s">
        <v>1895</v>
      </c>
      <c r="I1778" t="s">
        <v>186</v>
      </c>
      <c r="J1778" t="s">
        <v>2748</v>
      </c>
      <c r="K1778">
        <v>29.82</v>
      </c>
      <c r="L1778">
        <v>29.82</v>
      </c>
      <c r="M1778" t="s">
        <v>26</v>
      </c>
      <c r="N1778" t="s">
        <v>141</v>
      </c>
      <c r="O1778" t="s">
        <v>219</v>
      </c>
      <c r="P1778" t="s">
        <v>328</v>
      </c>
      <c r="Q1778" t="s">
        <v>121</v>
      </c>
      <c r="R1778" t="s">
        <v>323</v>
      </c>
      <c r="S1778" t="s">
        <v>29</v>
      </c>
      <c r="T1778" t="s">
        <v>29</v>
      </c>
      <c r="U1778" t="s">
        <v>29</v>
      </c>
      <c r="V1778" t="s">
        <v>2014</v>
      </c>
      <c r="W1778" t="s">
        <v>1832</v>
      </c>
    </row>
    <row r="1779" spans="1:23">
      <c r="A1779">
        <v>1778</v>
      </c>
      <c r="B1779" t="s">
        <v>1828</v>
      </c>
      <c r="C1779" t="s">
        <v>231</v>
      </c>
      <c r="D1779">
        <v>49</v>
      </c>
      <c r="E1779" t="s">
        <v>381</v>
      </c>
      <c r="F1779" t="s">
        <v>185</v>
      </c>
      <c r="G1779" s="1" t="s">
        <v>186</v>
      </c>
      <c r="H1779" t="s">
        <v>382</v>
      </c>
      <c r="I1779" t="s">
        <v>186</v>
      </c>
      <c r="J1779" t="s">
        <v>382</v>
      </c>
      <c r="K1779">
        <v>5.9</v>
      </c>
      <c r="L1779">
        <v>5.9</v>
      </c>
      <c r="M1779" t="s">
        <v>26</v>
      </c>
      <c r="N1779" t="s">
        <v>141</v>
      </c>
      <c r="O1779" t="s">
        <v>219</v>
      </c>
      <c r="P1779" t="s">
        <v>328</v>
      </c>
      <c r="Q1779" t="s">
        <v>323</v>
      </c>
      <c r="R1779" t="s">
        <v>29</v>
      </c>
      <c r="S1779" t="s">
        <v>29</v>
      </c>
      <c r="T1779" t="s">
        <v>29</v>
      </c>
      <c r="U1779" t="s">
        <v>29</v>
      </c>
      <c r="V1779" t="s">
        <v>2014</v>
      </c>
      <c r="W1779" t="s">
        <v>1832</v>
      </c>
    </row>
    <row r="1780" spans="1:23">
      <c r="A1780">
        <v>1779</v>
      </c>
      <c r="B1780" t="s">
        <v>1828</v>
      </c>
      <c r="C1780" t="s">
        <v>231</v>
      </c>
      <c r="D1780">
        <v>49</v>
      </c>
      <c r="E1780" t="s">
        <v>1899</v>
      </c>
      <c r="F1780" t="s">
        <v>185</v>
      </c>
      <c r="G1780" s="1" t="s">
        <v>186</v>
      </c>
      <c r="H1780" t="s">
        <v>1900</v>
      </c>
      <c r="I1780" t="s">
        <v>186</v>
      </c>
      <c r="J1780" t="s">
        <v>8618</v>
      </c>
      <c r="K1780">
        <v>4.91</v>
      </c>
      <c r="L1780">
        <v>4.91</v>
      </c>
      <c r="M1780" t="s">
        <v>26</v>
      </c>
      <c r="N1780" t="s">
        <v>141</v>
      </c>
      <c r="O1780" t="s">
        <v>219</v>
      </c>
      <c r="P1780" t="s">
        <v>328</v>
      </c>
      <c r="Q1780" t="s">
        <v>323</v>
      </c>
      <c r="R1780" t="s">
        <v>29</v>
      </c>
      <c r="S1780" t="s">
        <v>29</v>
      </c>
      <c r="T1780" t="s">
        <v>29</v>
      </c>
      <c r="U1780" t="s">
        <v>29</v>
      </c>
      <c r="V1780" t="s">
        <v>2014</v>
      </c>
      <c r="W1780" t="s">
        <v>1832</v>
      </c>
    </row>
    <row r="1781" spans="1:23">
      <c r="A1781">
        <v>1780</v>
      </c>
      <c r="B1781" t="s">
        <v>1828</v>
      </c>
      <c r="C1781" t="s">
        <v>231</v>
      </c>
      <c r="D1781">
        <v>49</v>
      </c>
      <c r="E1781" t="s">
        <v>412</v>
      </c>
      <c r="F1781" t="s">
        <v>185</v>
      </c>
      <c r="G1781" s="1" t="s">
        <v>186</v>
      </c>
      <c r="H1781" t="s">
        <v>413</v>
      </c>
      <c r="I1781" t="s">
        <v>186</v>
      </c>
      <c r="J1781" t="s">
        <v>413</v>
      </c>
      <c r="K1781">
        <v>11.24</v>
      </c>
      <c r="L1781">
        <v>11.24</v>
      </c>
      <c r="M1781" t="s">
        <v>26</v>
      </c>
      <c r="N1781" t="s">
        <v>141</v>
      </c>
      <c r="O1781" t="s">
        <v>219</v>
      </c>
      <c r="P1781" t="s">
        <v>121</v>
      </c>
      <c r="Q1781" t="s">
        <v>328</v>
      </c>
      <c r="R1781" t="s">
        <v>323</v>
      </c>
      <c r="S1781" t="s">
        <v>29</v>
      </c>
      <c r="T1781" t="s">
        <v>29</v>
      </c>
      <c r="U1781" t="s">
        <v>29</v>
      </c>
      <c r="V1781" t="s">
        <v>2014</v>
      </c>
      <c r="W1781" t="s">
        <v>1832</v>
      </c>
    </row>
    <row r="1782" spans="1:23">
      <c r="A1782">
        <v>1781</v>
      </c>
      <c r="B1782" t="s">
        <v>1828</v>
      </c>
      <c r="C1782" t="s">
        <v>231</v>
      </c>
      <c r="D1782">
        <v>49</v>
      </c>
      <c r="E1782" t="s">
        <v>1903</v>
      </c>
      <c r="F1782" t="s">
        <v>185</v>
      </c>
      <c r="G1782" s="1" t="s">
        <v>1904</v>
      </c>
      <c r="H1782" t="s">
        <v>1905</v>
      </c>
      <c r="I1782" t="s">
        <v>1904</v>
      </c>
      <c r="J1782" t="s">
        <v>1905</v>
      </c>
      <c r="K1782">
        <v>1.74</v>
      </c>
      <c r="L1782">
        <v>1.74</v>
      </c>
      <c r="M1782" t="s">
        <v>26</v>
      </c>
      <c r="N1782" t="s">
        <v>141</v>
      </c>
      <c r="O1782" t="s">
        <v>323</v>
      </c>
      <c r="P1782" t="s">
        <v>29</v>
      </c>
      <c r="Q1782" t="s">
        <v>29</v>
      </c>
      <c r="R1782" t="s">
        <v>29</v>
      </c>
      <c r="S1782" t="s">
        <v>29</v>
      </c>
      <c r="T1782" t="s">
        <v>29</v>
      </c>
      <c r="U1782" t="s">
        <v>29</v>
      </c>
      <c r="V1782" t="s">
        <v>2014</v>
      </c>
      <c r="W1782" t="s">
        <v>1832</v>
      </c>
    </row>
    <row r="1783" spans="1:23">
      <c r="A1783">
        <v>1782</v>
      </c>
      <c r="B1783" t="s">
        <v>1828</v>
      </c>
      <c r="C1783" t="s">
        <v>231</v>
      </c>
      <c r="D1783">
        <v>49</v>
      </c>
      <c r="E1783" t="s">
        <v>1906</v>
      </c>
      <c r="F1783" t="s">
        <v>185</v>
      </c>
      <c r="G1783" s="1" t="s">
        <v>994</v>
      </c>
      <c r="H1783" t="s">
        <v>1907</v>
      </c>
      <c r="I1783" t="s">
        <v>994</v>
      </c>
      <c r="J1783" t="s">
        <v>1182</v>
      </c>
      <c r="K1783">
        <v>0.51</v>
      </c>
      <c r="L1783">
        <v>0.51</v>
      </c>
      <c r="M1783" t="s">
        <v>26</v>
      </c>
      <c r="N1783" t="s">
        <v>219</v>
      </c>
      <c r="O1783" t="s">
        <v>328</v>
      </c>
      <c r="P1783" t="s">
        <v>323</v>
      </c>
      <c r="Q1783" t="s">
        <v>29</v>
      </c>
      <c r="R1783" t="s">
        <v>29</v>
      </c>
      <c r="S1783" t="s">
        <v>29</v>
      </c>
      <c r="T1783" t="s">
        <v>29</v>
      </c>
      <c r="U1783" t="s">
        <v>29</v>
      </c>
      <c r="V1783" t="s">
        <v>2014</v>
      </c>
      <c r="W1783" t="s">
        <v>1832</v>
      </c>
    </row>
    <row r="1784" spans="1:23">
      <c r="A1784">
        <v>1783</v>
      </c>
      <c r="B1784" t="s">
        <v>1828</v>
      </c>
      <c r="C1784" t="s">
        <v>231</v>
      </c>
      <c r="D1784">
        <v>49</v>
      </c>
      <c r="E1784" t="s">
        <v>2035</v>
      </c>
      <c r="F1784" t="s">
        <v>185</v>
      </c>
      <c r="G1784" s="1" t="s">
        <v>1989</v>
      </c>
      <c r="H1784" t="s">
        <v>1834</v>
      </c>
      <c r="I1784" t="s">
        <v>1989</v>
      </c>
      <c r="J1784" t="s">
        <v>1834</v>
      </c>
      <c r="K1784">
        <v>0.19</v>
      </c>
      <c r="L1784">
        <v>0.19</v>
      </c>
      <c r="M1784" t="s">
        <v>26</v>
      </c>
      <c r="N1784" t="s">
        <v>219</v>
      </c>
      <c r="O1784" t="s">
        <v>29</v>
      </c>
      <c r="P1784" t="s">
        <v>29</v>
      </c>
      <c r="Q1784" t="s">
        <v>29</v>
      </c>
      <c r="R1784" t="s">
        <v>29</v>
      </c>
      <c r="S1784" t="s">
        <v>29</v>
      </c>
      <c r="T1784" t="s">
        <v>29</v>
      </c>
      <c r="U1784" t="s">
        <v>29</v>
      </c>
      <c r="V1784" t="s">
        <v>2014</v>
      </c>
      <c r="W1784" t="s">
        <v>1832</v>
      </c>
    </row>
    <row r="1785" spans="1:23">
      <c r="A1785">
        <v>1784</v>
      </c>
      <c r="B1785" t="s">
        <v>1828</v>
      </c>
      <c r="C1785" t="s">
        <v>231</v>
      </c>
      <c r="D1785">
        <v>49</v>
      </c>
      <c r="E1785" t="s">
        <v>1908</v>
      </c>
      <c r="F1785" t="s">
        <v>251</v>
      </c>
      <c r="G1785" s="1" t="s">
        <v>252</v>
      </c>
      <c r="H1785" t="s">
        <v>1909</v>
      </c>
      <c r="I1785" t="s">
        <v>252</v>
      </c>
      <c r="J1785" t="s">
        <v>1909</v>
      </c>
      <c r="K1785">
        <v>9.4600000000000009</v>
      </c>
      <c r="L1785">
        <v>9.4600000000000009</v>
      </c>
      <c r="M1785" t="s">
        <v>26</v>
      </c>
      <c r="N1785" t="s">
        <v>219</v>
      </c>
      <c r="O1785" t="s">
        <v>323</v>
      </c>
      <c r="P1785" t="s">
        <v>29</v>
      </c>
      <c r="Q1785" t="s">
        <v>29</v>
      </c>
      <c r="R1785" t="s">
        <v>29</v>
      </c>
      <c r="S1785" t="s">
        <v>29</v>
      </c>
      <c r="T1785" t="s">
        <v>29</v>
      </c>
      <c r="U1785" t="s">
        <v>29</v>
      </c>
      <c r="V1785" t="s">
        <v>2014</v>
      </c>
      <c r="W1785" t="s">
        <v>1832</v>
      </c>
    </row>
    <row r="1786" spans="1:23">
      <c r="A1786">
        <v>1785</v>
      </c>
      <c r="B1786" t="s">
        <v>1828</v>
      </c>
      <c r="C1786" t="s">
        <v>231</v>
      </c>
      <c r="D1786">
        <v>49</v>
      </c>
      <c r="E1786" t="s">
        <v>1405</v>
      </c>
      <c r="F1786" t="s">
        <v>164</v>
      </c>
      <c r="G1786" s="1" t="s">
        <v>1406</v>
      </c>
      <c r="H1786" t="s">
        <v>1318</v>
      </c>
      <c r="I1786" t="s">
        <v>1406</v>
      </c>
      <c r="J1786" t="s">
        <v>1318</v>
      </c>
      <c r="K1786">
        <v>0.23</v>
      </c>
      <c r="L1786">
        <v>0.23</v>
      </c>
      <c r="M1786" t="s">
        <v>26</v>
      </c>
      <c r="N1786" t="s">
        <v>219</v>
      </c>
      <c r="O1786" t="s">
        <v>29</v>
      </c>
      <c r="P1786" t="s">
        <v>29</v>
      </c>
      <c r="Q1786" t="s">
        <v>29</v>
      </c>
      <c r="R1786" t="s">
        <v>29</v>
      </c>
      <c r="S1786" t="s">
        <v>29</v>
      </c>
      <c r="T1786" t="s">
        <v>29</v>
      </c>
      <c r="U1786" t="s">
        <v>29</v>
      </c>
      <c r="V1786" t="s">
        <v>2014</v>
      </c>
      <c r="W1786" t="s">
        <v>1832</v>
      </c>
    </row>
    <row r="1787" spans="1:23">
      <c r="A1787">
        <v>1786</v>
      </c>
      <c r="B1787" t="s">
        <v>1828</v>
      </c>
      <c r="C1787" t="s">
        <v>231</v>
      </c>
      <c r="D1787">
        <v>49</v>
      </c>
      <c r="E1787" t="s">
        <v>396</v>
      </c>
      <c r="F1787" t="s">
        <v>91</v>
      </c>
      <c r="G1787" s="1" t="s">
        <v>210</v>
      </c>
      <c r="H1787" t="s">
        <v>397</v>
      </c>
      <c r="I1787" t="s">
        <v>210</v>
      </c>
      <c r="J1787" t="s">
        <v>397</v>
      </c>
      <c r="K1787">
        <v>2.5499999999999998</v>
      </c>
      <c r="L1787">
        <v>2.5499999999999998</v>
      </c>
      <c r="M1787" t="s">
        <v>26</v>
      </c>
      <c r="N1787" t="s">
        <v>219</v>
      </c>
      <c r="O1787" t="s">
        <v>29</v>
      </c>
      <c r="P1787" t="s">
        <v>29</v>
      </c>
      <c r="Q1787" t="s">
        <v>29</v>
      </c>
      <c r="R1787" t="s">
        <v>29</v>
      </c>
      <c r="S1787" t="s">
        <v>29</v>
      </c>
      <c r="T1787" t="s">
        <v>29</v>
      </c>
      <c r="U1787" t="s">
        <v>29</v>
      </c>
      <c r="V1787" t="s">
        <v>2014</v>
      </c>
      <c r="W1787" t="s">
        <v>1832</v>
      </c>
    </row>
    <row r="1788" spans="1:23">
      <c r="A1788">
        <v>1787</v>
      </c>
      <c r="B1788" t="s">
        <v>1828</v>
      </c>
      <c r="C1788" t="s">
        <v>231</v>
      </c>
      <c r="D1788">
        <v>49</v>
      </c>
      <c r="E1788" t="s">
        <v>1913</v>
      </c>
      <c r="F1788" t="s">
        <v>91</v>
      </c>
      <c r="G1788" s="1" t="s">
        <v>210</v>
      </c>
      <c r="H1788" t="s">
        <v>1914</v>
      </c>
      <c r="I1788" t="s">
        <v>210</v>
      </c>
      <c r="J1788" t="s">
        <v>2459</v>
      </c>
      <c r="K1788">
        <v>0.42</v>
      </c>
      <c r="L1788">
        <v>0.42</v>
      </c>
      <c r="M1788" t="s">
        <v>26</v>
      </c>
      <c r="N1788" t="s">
        <v>141</v>
      </c>
      <c r="O1788" t="s">
        <v>219</v>
      </c>
      <c r="P1788" t="s">
        <v>29</v>
      </c>
      <c r="Q1788" t="s">
        <v>29</v>
      </c>
      <c r="R1788" t="s">
        <v>29</v>
      </c>
      <c r="S1788" t="s">
        <v>29</v>
      </c>
      <c r="T1788" t="s">
        <v>29</v>
      </c>
      <c r="U1788" t="s">
        <v>29</v>
      </c>
      <c r="V1788" t="s">
        <v>2014</v>
      </c>
      <c r="W1788" t="s">
        <v>1832</v>
      </c>
    </row>
    <row r="1789" spans="1:23">
      <c r="A1789">
        <v>1788</v>
      </c>
      <c r="B1789" t="s">
        <v>1828</v>
      </c>
      <c r="C1789" t="s">
        <v>231</v>
      </c>
      <c r="D1789">
        <v>49</v>
      </c>
      <c r="E1789" t="s">
        <v>2004</v>
      </c>
      <c r="F1789" t="s">
        <v>176</v>
      </c>
      <c r="G1789" s="1" t="s">
        <v>1327</v>
      </c>
      <c r="H1789" t="s">
        <v>1834</v>
      </c>
      <c r="I1789" t="s">
        <v>1327</v>
      </c>
      <c r="J1789" t="s">
        <v>1834</v>
      </c>
      <c r="K1789">
        <v>0.76</v>
      </c>
      <c r="L1789">
        <v>0.76</v>
      </c>
      <c r="M1789" t="s">
        <v>26</v>
      </c>
      <c r="N1789" t="s">
        <v>219</v>
      </c>
      <c r="O1789" t="s">
        <v>29</v>
      </c>
      <c r="P1789" t="s">
        <v>29</v>
      </c>
      <c r="Q1789" t="s">
        <v>29</v>
      </c>
      <c r="R1789" t="s">
        <v>29</v>
      </c>
      <c r="S1789" t="s">
        <v>29</v>
      </c>
      <c r="T1789" t="s">
        <v>29</v>
      </c>
      <c r="U1789" t="s">
        <v>29</v>
      </c>
      <c r="V1789" t="s">
        <v>2014</v>
      </c>
      <c r="W1789" t="s">
        <v>1832</v>
      </c>
    </row>
    <row r="1790" spans="1:23">
      <c r="A1790">
        <v>1789</v>
      </c>
      <c r="B1790" t="s">
        <v>1828</v>
      </c>
      <c r="C1790" t="s">
        <v>231</v>
      </c>
      <c r="D1790">
        <v>49</v>
      </c>
      <c r="E1790" t="s">
        <v>1923</v>
      </c>
      <c r="F1790" t="s">
        <v>248</v>
      </c>
      <c r="G1790" s="1" t="s">
        <v>249</v>
      </c>
      <c r="H1790" t="s">
        <v>1924</v>
      </c>
      <c r="I1790" t="s">
        <v>249</v>
      </c>
      <c r="J1790" t="s">
        <v>8848</v>
      </c>
      <c r="K1790">
        <v>0.16</v>
      </c>
      <c r="L1790">
        <v>0.16</v>
      </c>
      <c r="M1790" t="s">
        <v>26</v>
      </c>
      <c r="N1790" t="s">
        <v>219</v>
      </c>
      <c r="O1790" t="s">
        <v>29</v>
      </c>
      <c r="P1790" t="s">
        <v>29</v>
      </c>
      <c r="Q1790" t="s">
        <v>29</v>
      </c>
      <c r="R1790" t="s">
        <v>29</v>
      </c>
      <c r="S1790" t="s">
        <v>29</v>
      </c>
      <c r="T1790" t="s">
        <v>29</v>
      </c>
      <c r="U1790" t="s">
        <v>29</v>
      </c>
      <c r="V1790" t="s">
        <v>2014</v>
      </c>
      <c r="W1790" t="s">
        <v>1832</v>
      </c>
    </row>
    <row r="1791" spans="1:23">
      <c r="A1791">
        <v>1790</v>
      </c>
      <c r="B1791" t="s">
        <v>1828</v>
      </c>
      <c r="C1791" t="s">
        <v>231</v>
      </c>
      <c r="D1791">
        <v>49</v>
      </c>
      <c r="E1791" t="s">
        <v>1925</v>
      </c>
      <c r="F1791" t="s">
        <v>248</v>
      </c>
      <c r="G1791" s="1" t="s">
        <v>644</v>
      </c>
      <c r="H1791" t="s">
        <v>1926</v>
      </c>
      <c r="I1791" t="s">
        <v>644</v>
      </c>
      <c r="J1791" t="s">
        <v>8376</v>
      </c>
      <c r="K1791">
        <v>2.2000000000000002</v>
      </c>
      <c r="L1791">
        <v>2.2000000000000002</v>
      </c>
      <c r="M1791" t="s">
        <v>26</v>
      </c>
      <c r="N1791" t="s">
        <v>141</v>
      </c>
      <c r="O1791" t="s">
        <v>219</v>
      </c>
      <c r="P1791" t="s">
        <v>29</v>
      </c>
      <c r="Q1791" t="s">
        <v>29</v>
      </c>
      <c r="R1791" t="s">
        <v>29</v>
      </c>
      <c r="S1791" t="s">
        <v>29</v>
      </c>
      <c r="T1791" t="s">
        <v>29</v>
      </c>
      <c r="U1791" t="s">
        <v>29</v>
      </c>
      <c r="V1791" t="s">
        <v>2014</v>
      </c>
      <c r="W1791" t="s">
        <v>1832</v>
      </c>
    </row>
    <row r="1792" spans="1:23">
      <c r="A1792">
        <v>1791</v>
      </c>
      <c r="B1792" t="s">
        <v>2036</v>
      </c>
      <c r="C1792" t="s">
        <v>2037</v>
      </c>
      <c r="D1792">
        <v>50</v>
      </c>
      <c r="E1792" t="s">
        <v>2038</v>
      </c>
      <c r="F1792" t="s">
        <v>438</v>
      </c>
      <c r="G1792" s="1" t="s">
        <v>2039</v>
      </c>
      <c r="H1792" t="s">
        <v>2040</v>
      </c>
      <c r="I1792" t="s">
        <v>2039</v>
      </c>
      <c r="J1792" t="s">
        <v>2040</v>
      </c>
      <c r="K1792">
        <v>13.88</v>
      </c>
      <c r="L1792">
        <v>13.88</v>
      </c>
      <c r="M1792" t="s">
        <v>26</v>
      </c>
      <c r="N1792" t="s">
        <v>764</v>
      </c>
      <c r="O1792" t="s">
        <v>29</v>
      </c>
      <c r="P1792" t="s">
        <v>29</v>
      </c>
      <c r="Q1792" t="s">
        <v>29</v>
      </c>
      <c r="R1792" t="s">
        <v>29</v>
      </c>
      <c r="S1792" t="s">
        <v>29</v>
      </c>
      <c r="T1792" t="s">
        <v>29</v>
      </c>
      <c r="U1792" t="s">
        <v>29</v>
      </c>
      <c r="V1792" t="s">
        <v>29</v>
      </c>
      <c r="W1792" t="s">
        <v>2041</v>
      </c>
    </row>
    <row r="1793" spans="1:23">
      <c r="A1793">
        <v>1792</v>
      </c>
      <c r="B1793" t="s">
        <v>2036</v>
      </c>
      <c r="C1793" t="s">
        <v>2037</v>
      </c>
      <c r="D1793">
        <v>50</v>
      </c>
      <c r="E1793" t="s">
        <v>2042</v>
      </c>
      <c r="F1793" t="s">
        <v>459</v>
      </c>
      <c r="G1793" s="1" t="s">
        <v>926</v>
      </c>
      <c r="H1793" t="s">
        <v>2043</v>
      </c>
      <c r="I1793" t="s">
        <v>926</v>
      </c>
      <c r="J1793" t="s">
        <v>8627</v>
      </c>
      <c r="K1793">
        <v>10</v>
      </c>
      <c r="L1793">
        <v>10</v>
      </c>
      <c r="M1793" t="s">
        <v>26</v>
      </c>
      <c r="N1793" t="s">
        <v>74</v>
      </c>
      <c r="O1793" t="s">
        <v>29</v>
      </c>
      <c r="P1793" t="s">
        <v>29</v>
      </c>
      <c r="Q1793" t="s">
        <v>29</v>
      </c>
      <c r="R1793" t="s">
        <v>29</v>
      </c>
      <c r="S1793" t="s">
        <v>29</v>
      </c>
      <c r="T1793" t="s">
        <v>29</v>
      </c>
      <c r="U1793" t="s">
        <v>29</v>
      </c>
      <c r="V1793" t="s">
        <v>29</v>
      </c>
      <c r="W1793" t="s">
        <v>2041</v>
      </c>
    </row>
    <row r="1794" spans="1:23">
      <c r="A1794">
        <v>1793</v>
      </c>
      <c r="B1794" t="s">
        <v>2036</v>
      </c>
      <c r="C1794" t="s">
        <v>2037</v>
      </c>
      <c r="D1794">
        <v>50</v>
      </c>
      <c r="E1794" t="s">
        <v>2044</v>
      </c>
      <c r="F1794" t="s">
        <v>459</v>
      </c>
      <c r="G1794" s="1" t="s">
        <v>1444</v>
      </c>
      <c r="H1794" t="s">
        <v>1425</v>
      </c>
      <c r="I1794" t="s">
        <v>1444</v>
      </c>
      <c r="J1794" t="s">
        <v>8628</v>
      </c>
      <c r="K1794">
        <v>8.35</v>
      </c>
      <c r="L1794">
        <v>8.35</v>
      </c>
      <c r="M1794" t="s">
        <v>26</v>
      </c>
      <c r="N1794" t="s">
        <v>764</v>
      </c>
      <c r="O1794" t="s">
        <v>74</v>
      </c>
      <c r="P1794" t="s">
        <v>29</v>
      </c>
      <c r="Q1794" t="s">
        <v>29</v>
      </c>
      <c r="R1794" t="s">
        <v>29</v>
      </c>
      <c r="S1794" t="s">
        <v>29</v>
      </c>
      <c r="T1794" t="s">
        <v>29</v>
      </c>
      <c r="U1794" t="s">
        <v>29</v>
      </c>
      <c r="V1794" t="s">
        <v>29</v>
      </c>
      <c r="W1794" t="s">
        <v>2041</v>
      </c>
    </row>
    <row r="1795" spans="1:23">
      <c r="A1795">
        <v>1794</v>
      </c>
      <c r="B1795" t="s">
        <v>2036</v>
      </c>
      <c r="C1795" t="s">
        <v>2037</v>
      </c>
      <c r="D1795">
        <v>50</v>
      </c>
      <c r="E1795" t="s">
        <v>1456</v>
      </c>
      <c r="F1795" t="s">
        <v>181</v>
      </c>
      <c r="G1795" s="1" t="s">
        <v>1457</v>
      </c>
      <c r="H1795" t="s">
        <v>1458</v>
      </c>
      <c r="I1795" t="s">
        <v>1457</v>
      </c>
      <c r="J1795" t="s">
        <v>1458</v>
      </c>
      <c r="K1795">
        <v>7.06</v>
      </c>
      <c r="L1795">
        <v>7.06</v>
      </c>
      <c r="M1795" t="s">
        <v>26</v>
      </c>
      <c r="N1795" t="s">
        <v>74</v>
      </c>
      <c r="O1795" t="s">
        <v>29</v>
      </c>
      <c r="P1795" t="s">
        <v>29</v>
      </c>
      <c r="Q1795" t="s">
        <v>29</v>
      </c>
      <c r="R1795" t="s">
        <v>29</v>
      </c>
      <c r="S1795" t="s">
        <v>29</v>
      </c>
      <c r="T1795" t="s">
        <v>29</v>
      </c>
      <c r="U1795" t="s">
        <v>29</v>
      </c>
      <c r="V1795" t="s">
        <v>29</v>
      </c>
      <c r="W1795" t="s">
        <v>2041</v>
      </c>
    </row>
    <row r="1796" spans="1:23">
      <c r="A1796">
        <v>1795</v>
      </c>
      <c r="B1796" t="s">
        <v>2036</v>
      </c>
      <c r="C1796" t="s">
        <v>2037</v>
      </c>
      <c r="D1796">
        <v>50</v>
      </c>
      <c r="E1796" t="s">
        <v>2045</v>
      </c>
      <c r="F1796" t="s">
        <v>154</v>
      </c>
      <c r="G1796" s="1" t="s">
        <v>2046</v>
      </c>
      <c r="H1796" t="s">
        <v>2047</v>
      </c>
      <c r="I1796" t="s">
        <v>2046</v>
      </c>
      <c r="J1796" t="s">
        <v>2047</v>
      </c>
      <c r="K1796">
        <v>6.53</v>
      </c>
      <c r="L1796">
        <v>6.53</v>
      </c>
      <c r="M1796" t="s">
        <v>26</v>
      </c>
      <c r="N1796" t="s">
        <v>764</v>
      </c>
      <c r="O1796" t="s">
        <v>63</v>
      </c>
      <c r="P1796" t="s">
        <v>29</v>
      </c>
      <c r="Q1796" t="s">
        <v>29</v>
      </c>
      <c r="R1796" t="s">
        <v>29</v>
      </c>
      <c r="S1796" t="s">
        <v>29</v>
      </c>
      <c r="T1796" t="s">
        <v>29</v>
      </c>
      <c r="U1796" t="s">
        <v>29</v>
      </c>
      <c r="V1796" t="s">
        <v>29</v>
      </c>
      <c r="W1796" t="s">
        <v>2041</v>
      </c>
    </row>
    <row r="1797" spans="1:23">
      <c r="A1797">
        <v>1796</v>
      </c>
      <c r="B1797" t="s">
        <v>2036</v>
      </c>
      <c r="C1797" t="s">
        <v>2037</v>
      </c>
      <c r="D1797">
        <v>50</v>
      </c>
      <c r="E1797" t="s">
        <v>2048</v>
      </c>
      <c r="F1797" t="s">
        <v>23</v>
      </c>
      <c r="G1797" s="1" t="s">
        <v>2049</v>
      </c>
      <c r="H1797" t="s">
        <v>29</v>
      </c>
      <c r="I1797" t="s">
        <v>2049</v>
      </c>
      <c r="J1797" t="s">
        <v>29</v>
      </c>
      <c r="K1797">
        <v>5.0999999999999996</v>
      </c>
      <c r="L1797">
        <v>5.0999999999999996</v>
      </c>
      <c r="M1797" t="s">
        <v>26</v>
      </c>
      <c r="N1797" t="s">
        <v>74</v>
      </c>
      <c r="O1797" t="s">
        <v>29</v>
      </c>
      <c r="P1797" t="s">
        <v>29</v>
      </c>
      <c r="Q1797" t="s">
        <v>29</v>
      </c>
      <c r="R1797" t="s">
        <v>29</v>
      </c>
      <c r="S1797" t="s">
        <v>29</v>
      </c>
      <c r="T1797" t="s">
        <v>29</v>
      </c>
      <c r="U1797" t="s">
        <v>29</v>
      </c>
      <c r="V1797" t="s">
        <v>29</v>
      </c>
      <c r="W1797" t="s">
        <v>2041</v>
      </c>
    </row>
    <row r="1798" spans="1:23">
      <c r="A1798">
        <v>1797</v>
      </c>
      <c r="B1798" t="s">
        <v>2036</v>
      </c>
      <c r="C1798" t="s">
        <v>2037</v>
      </c>
      <c r="D1798">
        <v>50</v>
      </c>
      <c r="E1798" t="s">
        <v>2050</v>
      </c>
      <c r="F1798" t="s">
        <v>185</v>
      </c>
      <c r="G1798" s="1" t="s">
        <v>186</v>
      </c>
      <c r="H1798" t="s">
        <v>2051</v>
      </c>
      <c r="I1798" t="s">
        <v>186</v>
      </c>
      <c r="J1798" t="s">
        <v>2051</v>
      </c>
      <c r="K1798">
        <v>5.0199999999999996</v>
      </c>
      <c r="L1798">
        <v>5.0199999999999996</v>
      </c>
      <c r="M1798" t="s">
        <v>26</v>
      </c>
      <c r="N1798" t="s">
        <v>74</v>
      </c>
      <c r="O1798" t="s">
        <v>118</v>
      </c>
      <c r="P1798" t="s">
        <v>29</v>
      </c>
      <c r="Q1798" t="s">
        <v>29</v>
      </c>
      <c r="R1798" t="s">
        <v>29</v>
      </c>
      <c r="S1798" t="s">
        <v>29</v>
      </c>
      <c r="T1798" t="s">
        <v>29</v>
      </c>
      <c r="U1798" t="s">
        <v>29</v>
      </c>
      <c r="V1798" t="s">
        <v>29</v>
      </c>
      <c r="W1798" t="s">
        <v>2041</v>
      </c>
    </row>
    <row r="1799" spans="1:23">
      <c r="A1799">
        <v>1798</v>
      </c>
      <c r="B1799" t="s">
        <v>2036</v>
      </c>
      <c r="C1799" t="s">
        <v>2037</v>
      </c>
      <c r="D1799">
        <v>50</v>
      </c>
      <c r="E1799" t="s">
        <v>2052</v>
      </c>
      <c r="F1799" t="s">
        <v>459</v>
      </c>
      <c r="G1799" s="1" t="s">
        <v>1444</v>
      </c>
      <c r="H1799" t="s">
        <v>2053</v>
      </c>
      <c r="I1799" t="s">
        <v>1444</v>
      </c>
      <c r="J1799" t="s">
        <v>2053</v>
      </c>
      <c r="K1799">
        <v>4.53</v>
      </c>
      <c r="L1799">
        <v>4.53</v>
      </c>
      <c r="M1799" t="s">
        <v>26</v>
      </c>
      <c r="N1799" t="s">
        <v>764</v>
      </c>
      <c r="O1799" t="s">
        <v>74</v>
      </c>
      <c r="P1799" t="s">
        <v>29</v>
      </c>
      <c r="Q1799" t="s">
        <v>29</v>
      </c>
      <c r="R1799" t="s">
        <v>29</v>
      </c>
      <c r="S1799" t="s">
        <v>29</v>
      </c>
      <c r="T1799" t="s">
        <v>29</v>
      </c>
      <c r="U1799" t="s">
        <v>29</v>
      </c>
      <c r="V1799" t="s">
        <v>29</v>
      </c>
      <c r="W1799" t="s">
        <v>2041</v>
      </c>
    </row>
    <row r="1800" spans="1:23">
      <c r="A1800">
        <v>1799</v>
      </c>
      <c r="B1800" t="s">
        <v>2036</v>
      </c>
      <c r="C1800" t="s">
        <v>2037</v>
      </c>
      <c r="D1800">
        <v>50</v>
      </c>
      <c r="E1800" t="s">
        <v>931</v>
      </c>
      <c r="F1800" t="s">
        <v>185</v>
      </c>
      <c r="G1800" s="1" t="s">
        <v>932</v>
      </c>
      <c r="H1800" t="s">
        <v>933</v>
      </c>
      <c r="I1800" t="s">
        <v>932</v>
      </c>
      <c r="J1800" t="s">
        <v>933</v>
      </c>
      <c r="K1800">
        <v>3.84</v>
      </c>
      <c r="L1800">
        <v>3.84</v>
      </c>
      <c r="M1800" t="s">
        <v>26</v>
      </c>
      <c r="N1800" t="s">
        <v>74</v>
      </c>
      <c r="O1800" t="s">
        <v>29</v>
      </c>
      <c r="P1800" t="s">
        <v>29</v>
      </c>
      <c r="Q1800" t="s">
        <v>29</v>
      </c>
      <c r="R1800" t="s">
        <v>29</v>
      </c>
      <c r="S1800" t="s">
        <v>29</v>
      </c>
      <c r="T1800" t="s">
        <v>29</v>
      </c>
      <c r="U1800" t="s">
        <v>29</v>
      </c>
      <c r="V1800" t="s">
        <v>29</v>
      </c>
      <c r="W1800" t="s">
        <v>2041</v>
      </c>
    </row>
    <row r="1801" spans="1:23">
      <c r="A1801">
        <v>1800</v>
      </c>
      <c r="B1801" t="s">
        <v>2036</v>
      </c>
      <c r="C1801" t="s">
        <v>2037</v>
      </c>
      <c r="D1801">
        <v>50</v>
      </c>
      <c r="E1801" t="s">
        <v>2054</v>
      </c>
      <c r="F1801" t="s">
        <v>1062</v>
      </c>
      <c r="G1801" s="1" t="s">
        <v>2055</v>
      </c>
      <c r="H1801" t="s">
        <v>2056</v>
      </c>
      <c r="I1801" t="s">
        <v>2055</v>
      </c>
      <c r="J1801" t="s">
        <v>2056</v>
      </c>
      <c r="K1801">
        <v>3.59</v>
      </c>
      <c r="L1801">
        <v>3.59</v>
      </c>
      <c r="M1801" t="s">
        <v>26</v>
      </c>
      <c r="N1801" t="s">
        <v>764</v>
      </c>
      <c r="O1801" t="s">
        <v>63</v>
      </c>
      <c r="P1801" t="s">
        <v>29</v>
      </c>
      <c r="Q1801" t="s">
        <v>29</v>
      </c>
      <c r="R1801" t="s">
        <v>29</v>
      </c>
      <c r="S1801" t="s">
        <v>29</v>
      </c>
      <c r="T1801" t="s">
        <v>29</v>
      </c>
      <c r="U1801" t="s">
        <v>29</v>
      </c>
      <c r="V1801" t="s">
        <v>29</v>
      </c>
      <c r="W1801" t="s">
        <v>2041</v>
      </c>
    </row>
    <row r="1802" spans="1:23">
      <c r="A1802">
        <v>1801</v>
      </c>
      <c r="B1802" t="s">
        <v>2036</v>
      </c>
      <c r="C1802" t="s">
        <v>2037</v>
      </c>
      <c r="D1802">
        <v>50</v>
      </c>
      <c r="E1802" t="s">
        <v>8935</v>
      </c>
      <c r="F1802" t="s">
        <v>93</v>
      </c>
      <c r="G1802" s="1" t="s">
        <v>29</v>
      </c>
      <c r="H1802" t="s">
        <v>29</v>
      </c>
      <c r="I1802" t="s">
        <v>29</v>
      </c>
      <c r="J1802" t="s">
        <v>29</v>
      </c>
      <c r="K1802">
        <v>28.7</v>
      </c>
      <c r="L1802">
        <v>28.7</v>
      </c>
      <c r="M1802" t="s">
        <v>26</v>
      </c>
      <c r="N1802" t="s">
        <v>29</v>
      </c>
      <c r="O1802" t="s">
        <v>29</v>
      </c>
      <c r="P1802" t="s">
        <v>29</v>
      </c>
      <c r="Q1802" t="s">
        <v>29</v>
      </c>
      <c r="R1802" t="s">
        <v>29</v>
      </c>
      <c r="S1802" t="s">
        <v>29</v>
      </c>
      <c r="T1802" t="s">
        <v>29</v>
      </c>
      <c r="U1802" t="s">
        <v>29</v>
      </c>
      <c r="V1802" t="s">
        <v>29</v>
      </c>
      <c r="W1802" t="s">
        <v>2041</v>
      </c>
    </row>
    <row r="1803" spans="1:23">
      <c r="A1803">
        <v>1802</v>
      </c>
      <c r="B1803" t="s">
        <v>2036</v>
      </c>
      <c r="C1803" t="s">
        <v>2037</v>
      </c>
      <c r="D1803">
        <v>50</v>
      </c>
      <c r="E1803" t="s">
        <v>8936</v>
      </c>
      <c r="F1803" t="s">
        <v>76</v>
      </c>
      <c r="G1803" t="s">
        <v>29</v>
      </c>
      <c r="H1803" t="s">
        <v>29</v>
      </c>
      <c r="I1803" t="s">
        <v>29</v>
      </c>
      <c r="J1803" t="s">
        <v>29</v>
      </c>
      <c r="K1803">
        <v>3.4</v>
      </c>
      <c r="L1803">
        <v>3.4</v>
      </c>
      <c r="M1803" t="s">
        <v>687</v>
      </c>
      <c r="N1803" t="s">
        <v>29</v>
      </c>
      <c r="O1803" t="s">
        <v>29</v>
      </c>
      <c r="P1803" t="s">
        <v>29</v>
      </c>
      <c r="Q1803" t="s">
        <v>29</v>
      </c>
      <c r="R1803" t="s">
        <v>29</v>
      </c>
      <c r="S1803" t="s">
        <v>29</v>
      </c>
      <c r="T1803" t="s">
        <v>29</v>
      </c>
      <c r="U1803" t="s">
        <v>29</v>
      </c>
      <c r="V1803" t="s">
        <v>29</v>
      </c>
      <c r="W1803" t="s">
        <v>2041</v>
      </c>
    </row>
    <row r="1804" spans="1:23">
      <c r="A1804">
        <v>1803</v>
      </c>
      <c r="B1804" t="s">
        <v>2057</v>
      </c>
      <c r="C1804" t="s">
        <v>2058</v>
      </c>
      <c r="D1804">
        <v>51</v>
      </c>
      <c r="E1804" t="s">
        <v>2059</v>
      </c>
      <c r="F1804" t="s">
        <v>185</v>
      </c>
      <c r="G1804" s="1" t="s">
        <v>2060</v>
      </c>
      <c r="H1804" t="s">
        <v>2061</v>
      </c>
      <c r="I1804" t="s">
        <v>2060</v>
      </c>
      <c r="J1804" t="s">
        <v>2061</v>
      </c>
      <c r="K1804">
        <v>3.8</v>
      </c>
      <c r="L1804">
        <v>3.8</v>
      </c>
      <c r="M1804" t="s">
        <v>26</v>
      </c>
      <c r="N1804" t="s">
        <v>219</v>
      </c>
      <c r="O1804" t="s">
        <v>29</v>
      </c>
      <c r="P1804" t="s">
        <v>29</v>
      </c>
      <c r="Q1804" t="s">
        <v>29</v>
      </c>
      <c r="R1804" t="s">
        <v>29</v>
      </c>
      <c r="S1804" t="s">
        <v>29</v>
      </c>
      <c r="T1804" t="s">
        <v>29</v>
      </c>
      <c r="U1804" t="s">
        <v>29</v>
      </c>
      <c r="V1804" t="s">
        <v>2062</v>
      </c>
      <c r="W1804" t="s">
        <v>2063</v>
      </c>
    </row>
    <row r="1805" spans="1:23">
      <c r="A1805">
        <v>1804</v>
      </c>
      <c r="B1805" t="s">
        <v>2057</v>
      </c>
      <c r="C1805" t="s">
        <v>2058</v>
      </c>
      <c r="D1805">
        <v>51</v>
      </c>
      <c r="E1805" t="s">
        <v>2059</v>
      </c>
      <c r="F1805" t="s">
        <v>185</v>
      </c>
      <c r="G1805" s="1" t="s">
        <v>2060</v>
      </c>
      <c r="H1805" t="s">
        <v>2061</v>
      </c>
      <c r="I1805" t="s">
        <v>2060</v>
      </c>
      <c r="J1805" t="s">
        <v>2061</v>
      </c>
      <c r="K1805">
        <v>23.1</v>
      </c>
      <c r="L1805">
        <v>23.1</v>
      </c>
      <c r="M1805" t="s">
        <v>26</v>
      </c>
      <c r="N1805" t="s">
        <v>74</v>
      </c>
      <c r="O1805" t="s">
        <v>29</v>
      </c>
      <c r="P1805" t="s">
        <v>29</v>
      </c>
      <c r="Q1805" t="s">
        <v>29</v>
      </c>
      <c r="R1805" t="s">
        <v>29</v>
      </c>
      <c r="S1805" t="s">
        <v>29</v>
      </c>
      <c r="T1805" t="s">
        <v>29</v>
      </c>
      <c r="U1805" t="s">
        <v>29</v>
      </c>
      <c r="V1805" t="s">
        <v>2062</v>
      </c>
      <c r="W1805" t="s">
        <v>2063</v>
      </c>
    </row>
    <row r="1806" spans="1:23">
      <c r="A1806">
        <v>1805</v>
      </c>
      <c r="B1806" t="s">
        <v>2057</v>
      </c>
      <c r="C1806" t="s">
        <v>2058</v>
      </c>
      <c r="D1806">
        <v>51</v>
      </c>
      <c r="E1806" t="s">
        <v>2059</v>
      </c>
      <c r="F1806" t="s">
        <v>185</v>
      </c>
      <c r="G1806" s="1" t="s">
        <v>2060</v>
      </c>
      <c r="H1806" t="s">
        <v>2061</v>
      </c>
      <c r="I1806" t="s">
        <v>2060</v>
      </c>
      <c r="J1806" t="s">
        <v>2061</v>
      </c>
      <c r="K1806">
        <v>0.3</v>
      </c>
      <c r="L1806">
        <v>0.3</v>
      </c>
      <c r="M1806" t="s">
        <v>26</v>
      </c>
      <c r="N1806" t="s">
        <v>118</v>
      </c>
      <c r="O1806" t="s">
        <v>29</v>
      </c>
      <c r="P1806" t="s">
        <v>29</v>
      </c>
      <c r="Q1806" t="s">
        <v>29</v>
      </c>
      <c r="R1806" t="s">
        <v>29</v>
      </c>
      <c r="S1806" t="s">
        <v>29</v>
      </c>
      <c r="T1806" t="s">
        <v>29</v>
      </c>
      <c r="U1806" t="s">
        <v>29</v>
      </c>
      <c r="V1806" t="s">
        <v>2062</v>
      </c>
      <c r="W1806" t="s">
        <v>2063</v>
      </c>
    </row>
    <row r="1807" spans="1:23">
      <c r="A1807">
        <v>1806</v>
      </c>
      <c r="B1807" t="s">
        <v>2057</v>
      </c>
      <c r="C1807" t="s">
        <v>2058</v>
      </c>
      <c r="D1807">
        <v>51</v>
      </c>
      <c r="E1807" t="s">
        <v>2059</v>
      </c>
      <c r="F1807" t="s">
        <v>185</v>
      </c>
      <c r="G1807" s="1" t="s">
        <v>2060</v>
      </c>
      <c r="H1807" t="s">
        <v>2061</v>
      </c>
      <c r="I1807" t="s">
        <v>2060</v>
      </c>
      <c r="J1807" t="s">
        <v>2061</v>
      </c>
      <c r="K1807">
        <v>1</v>
      </c>
      <c r="L1807">
        <v>1</v>
      </c>
      <c r="M1807" t="s">
        <v>26</v>
      </c>
      <c r="N1807" t="s">
        <v>29</v>
      </c>
      <c r="O1807" t="s">
        <v>29</v>
      </c>
      <c r="P1807" t="s">
        <v>29</v>
      </c>
      <c r="Q1807" t="s">
        <v>29</v>
      </c>
      <c r="R1807" t="s">
        <v>29</v>
      </c>
      <c r="S1807" t="s">
        <v>29</v>
      </c>
      <c r="T1807" t="s">
        <v>29</v>
      </c>
      <c r="U1807" t="s">
        <v>29</v>
      </c>
      <c r="V1807" t="s">
        <v>2062</v>
      </c>
      <c r="W1807" t="s">
        <v>2063</v>
      </c>
    </row>
    <row r="1808" spans="1:23">
      <c r="A1808">
        <v>1807</v>
      </c>
      <c r="B1808" t="s">
        <v>2057</v>
      </c>
      <c r="C1808" t="s">
        <v>2058</v>
      </c>
      <c r="D1808">
        <v>51</v>
      </c>
      <c r="E1808" t="s">
        <v>1802</v>
      </c>
      <c r="F1808" t="s">
        <v>154</v>
      </c>
      <c r="G1808" s="1" t="s">
        <v>1803</v>
      </c>
      <c r="H1808" t="s">
        <v>1198</v>
      </c>
      <c r="I1808" t="s">
        <v>1803</v>
      </c>
      <c r="J1808" t="s">
        <v>1198</v>
      </c>
      <c r="K1808">
        <v>0.7</v>
      </c>
      <c r="L1808">
        <v>0.7</v>
      </c>
      <c r="M1808" t="s">
        <v>26</v>
      </c>
      <c r="N1808" t="s">
        <v>219</v>
      </c>
      <c r="O1808" t="s">
        <v>29</v>
      </c>
      <c r="P1808" t="s">
        <v>29</v>
      </c>
      <c r="Q1808" t="s">
        <v>29</v>
      </c>
      <c r="R1808" t="s">
        <v>29</v>
      </c>
      <c r="S1808" t="s">
        <v>29</v>
      </c>
      <c r="T1808" t="s">
        <v>29</v>
      </c>
      <c r="U1808" t="s">
        <v>29</v>
      </c>
      <c r="V1808" t="s">
        <v>2062</v>
      </c>
      <c r="W1808" t="s">
        <v>2063</v>
      </c>
    </row>
    <row r="1809" spans="1:23">
      <c r="A1809">
        <v>1808</v>
      </c>
      <c r="B1809" t="s">
        <v>2057</v>
      </c>
      <c r="C1809" t="s">
        <v>2058</v>
      </c>
      <c r="D1809">
        <v>51</v>
      </c>
      <c r="E1809" t="s">
        <v>1802</v>
      </c>
      <c r="F1809" t="s">
        <v>154</v>
      </c>
      <c r="G1809" s="1" t="s">
        <v>1803</v>
      </c>
      <c r="H1809" t="s">
        <v>1198</v>
      </c>
      <c r="I1809" t="s">
        <v>1803</v>
      </c>
      <c r="J1809" t="s">
        <v>1198</v>
      </c>
      <c r="K1809">
        <v>5.8</v>
      </c>
      <c r="L1809">
        <v>5.8</v>
      </c>
      <c r="M1809" t="s">
        <v>26</v>
      </c>
      <c r="N1809" t="s">
        <v>74</v>
      </c>
      <c r="O1809" t="s">
        <v>29</v>
      </c>
      <c r="P1809" t="s">
        <v>29</v>
      </c>
      <c r="Q1809" t="s">
        <v>29</v>
      </c>
      <c r="R1809" t="s">
        <v>29</v>
      </c>
      <c r="S1809" t="s">
        <v>29</v>
      </c>
      <c r="T1809" t="s">
        <v>29</v>
      </c>
      <c r="U1809" t="s">
        <v>29</v>
      </c>
      <c r="V1809" t="s">
        <v>2062</v>
      </c>
      <c r="W1809" t="s">
        <v>2063</v>
      </c>
    </row>
    <row r="1810" spans="1:23">
      <c r="A1810">
        <v>1809</v>
      </c>
      <c r="B1810" t="s">
        <v>2057</v>
      </c>
      <c r="C1810" t="s">
        <v>2058</v>
      </c>
      <c r="D1810">
        <v>51</v>
      </c>
      <c r="E1810" t="s">
        <v>1802</v>
      </c>
      <c r="F1810" t="s">
        <v>154</v>
      </c>
      <c r="G1810" s="1" t="s">
        <v>1803</v>
      </c>
      <c r="H1810" t="s">
        <v>1198</v>
      </c>
      <c r="I1810" t="s">
        <v>1803</v>
      </c>
      <c r="J1810" t="s">
        <v>1198</v>
      </c>
      <c r="K1810">
        <v>0.1</v>
      </c>
      <c r="L1810">
        <v>0.1</v>
      </c>
      <c r="M1810" t="s">
        <v>26</v>
      </c>
      <c r="N1810" t="s">
        <v>63</v>
      </c>
      <c r="O1810" t="s">
        <v>29</v>
      </c>
      <c r="P1810" t="s">
        <v>29</v>
      </c>
      <c r="Q1810" t="s">
        <v>29</v>
      </c>
      <c r="R1810" t="s">
        <v>29</v>
      </c>
      <c r="S1810" t="s">
        <v>29</v>
      </c>
      <c r="T1810" t="s">
        <v>29</v>
      </c>
      <c r="U1810" t="s">
        <v>29</v>
      </c>
      <c r="V1810" t="s">
        <v>2062</v>
      </c>
      <c r="W1810" t="s">
        <v>2063</v>
      </c>
    </row>
    <row r="1811" spans="1:23">
      <c r="A1811">
        <v>1810</v>
      </c>
      <c r="B1811" t="s">
        <v>2057</v>
      </c>
      <c r="C1811" t="s">
        <v>2058</v>
      </c>
      <c r="D1811">
        <v>51</v>
      </c>
      <c r="E1811" t="s">
        <v>1802</v>
      </c>
      <c r="F1811" t="s">
        <v>154</v>
      </c>
      <c r="G1811" s="1" t="s">
        <v>1803</v>
      </c>
      <c r="H1811" t="s">
        <v>1198</v>
      </c>
      <c r="I1811" t="s">
        <v>1803</v>
      </c>
      <c r="J1811" t="s">
        <v>1198</v>
      </c>
      <c r="K1811">
        <v>0.3</v>
      </c>
      <c r="L1811">
        <v>0.3</v>
      </c>
      <c r="M1811" t="s">
        <v>26</v>
      </c>
      <c r="N1811" t="s">
        <v>29</v>
      </c>
      <c r="O1811" t="s">
        <v>29</v>
      </c>
      <c r="P1811" t="s">
        <v>29</v>
      </c>
      <c r="Q1811" t="s">
        <v>29</v>
      </c>
      <c r="R1811" t="s">
        <v>29</v>
      </c>
      <c r="S1811" t="s">
        <v>29</v>
      </c>
      <c r="T1811" t="s">
        <v>29</v>
      </c>
      <c r="U1811" t="s">
        <v>29</v>
      </c>
      <c r="V1811" t="s">
        <v>2062</v>
      </c>
      <c r="W1811" t="s">
        <v>2063</v>
      </c>
    </row>
    <row r="1812" spans="1:23">
      <c r="A1812">
        <v>1811</v>
      </c>
      <c r="B1812" t="s">
        <v>2057</v>
      </c>
      <c r="C1812" t="s">
        <v>2058</v>
      </c>
      <c r="D1812">
        <v>51</v>
      </c>
      <c r="E1812" t="s">
        <v>979</v>
      </c>
      <c r="F1812" t="s">
        <v>168</v>
      </c>
      <c r="G1812" s="1" t="s">
        <v>980</v>
      </c>
      <c r="H1812" t="s">
        <v>981</v>
      </c>
      <c r="I1812" t="s">
        <v>980</v>
      </c>
      <c r="J1812" t="s">
        <v>981</v>
      </c>
      <c r="K1812">
        <v>1</v>
      </c>
      <c r="L1812">
        <v>1</v>
      </c>
      <c r="M1812" t="s">
        <v>26</v>
      </c>
      <c r="N1812" t="s">
        <v>219</v>
      </c>
      <c r="O1812" t="s">
        <v>29</v>
      </c>
      <c r="P1812" t="s">
        <v>29</v>
      </c>
      <c r="Q1812" t="s">
        <v>29</v>
      </c>
      <c r="R1812" t="s">
        <v>29</v>
      </c>
      <c r="S1812" t="s">
        <v>29</v>
      </c>
      <c r="T1812" t="s">
        <v>29</v>
      </c>
      <c r="U1812" t="s">
        <v>29</v>
      </c>
      <c r="V1812" t="s">
        <v>2062</v>
      </c>
      <c r="W1812" t="s">
        <v>2063</v>
      </c>
    </row>
    <row r="1813" spans="1:23">
      <c r="A1813">
        <v>1812</v>
      </c>
      <c r="B1813" t="s">
        <v>2057</v>
      </c>
      <c r="C1813" t="s">
        <v>2058</v>
      </c>
      <c r="D1813">
        <v>51</v>
      </c>
      <c r="E1813" t="s">
        <v>979</v>
      </c>
      <c r="F1813" t="s">
        <v>168</v>
      </c>
      <c r="G1813" s="1" t="s">
        <v>980</v>
      </c>
      <c r="H1813" t="s">
        <v>981</v>
      </c>
      <c r="I1813" t="s">
        <v>980</v>
      </c>
      <c r="J1813" t="s">
        <v>981</v>
      </c>
      <c r="K1813">
        <v>1.6</v>
      </c>
      <c r="L1813">
        <v>1.6</v>
      </c>
      <c r="M1813" t="s">
        <v>26</v>
      </c>
      <c r="N1813" t="s">
        <v>74</v>
      </c>
      <c r="O1813" t="s">
        <v>29</v>
      </c>
      <c r="P1813" t="s">
        <v>29</v>
      </c>
      <c r="Q1813" t="s">
        <v>29</v>
      </c>
      <c r="R1813" t="s">
        <v>29</v>
      </c>
      <c r="S1813" t="s">
        <v>29</v>
      </c>
      <c r="T1813" t="s">
        <v>29</v>
      </c>
      <c r="U1813" t="s">
        <v>29</v>
      </c>
      <c r="V1813" t="s">
        <v>2062</v>
      </c>
      <c r="W1813" t="s">
        <v>2063</v>
      </c>
    </row>
    <row r="1814" spans="1:23">
      <c r="A1814">
        <v>1813</v>
      </c>
      <c r="B1814" t="s">
        <v>2057</v>
      </c>
      <c r="C1814" t="s">
        <v>2058</v>
      </c>
      <c r="D1814">
        <v>51</v>
      </c>
      <c r="E1814" t="s">
        <v>979</v>
      </c>
      <c r="F1814" t="s">
        <v>168</v>
      </c>
      <c r="G1814" s="1" t="s">
        <v>980</v>
      </c>
      <c r="H1814" t="s">
        <v>981</v>
      </c>
      <c r="I1814" t="s">
        <v>980</v>
      </c>
      <c r="J1814" t="s">
        <v>981</v>
      </c>
      <c r="K1814">
        <v>3.9</v>
      </c>
      <c r="L1814">
        <v>3.9</v>
      </c>
      <c r="M1814" t="s">
        <v>26</v>
      </c>
      <c r="N1814" t="s">
        <v>63</v>
      </c>
      <c r="O1814" t="s">
        <v>29</v>
      </c>
      <c r="P1814" t="s">
        <v>29</v>
      </c>
      <c r="Q1814" t="s">
        <v>29</v>
      </c>
      <c r="R1814" t="s">
        <v>29</v>
      </c>
      <c r="S1814" t="s">
        <v>29</v>
      </c>
      <c r="T1814" t="s">
        <v>29</v>
      </c>
      <c r="U1814" t="s">
        <v>29</v>
      </c>
      <c r="V1814" t="s">
        <v>2062</v>
      </c>
      <c r="W1814" t="s">
        <v>2063</v>
      </c>
    </row>
    <row r="1815" spans="1:23">
      <c r="A1815">
        <v>1814</v>
      </c>
      <c r="B1815" t="s">
        <v>2057</v>
      </c>
      <c r="C1815" t="s">
        <v>2058</v>
      </c>
      <c r="D1815">
        <v>51</v>
      </c>
      <c r="E1815" t="s">
        <v>979</v>
      </c>
      <c r="F1815" t="s">
        <v>168</v>
      </c>
      <c r="G1815" s="1" t="s">
        <v>980</v>
      </c>
      <c r="H1815" t="s">
        <v>981</v>
      </c>
      <c r="I1815" t="s">
        <v>980</v>
      </c>
      <c r="J1815" t="s">
        <v>981</v>
      </c>
      <c r="K1815">
        <v>1.6</v>
      </c>
      <c r="L1815">
        <v>1.6</v>
      </c>
      <c r="M1815" t="s">
        <v>26</v>
      </c>
      <c r="N1815" t="s">
        <v>29</v>
      </c>
      <c r="O1815" t="s">
        <v>29</v>
      </c>
      <c r="P1815" t="s">
        <v>29</v>
      </c>
      <c r="Q1815" t="s">
        <v>29</v>
      </c>
      <c r="R1815" t="s">
        <v>29</v>
      </c>
      <c r="S1815" t="s">
        <v>29</v>
      </c>
      <c r="T1815" t="s">
        <v>29</v>
      </c>
      <c r="U1815" t="s">
        <v>29</v>
      </c>
      <c r="V1815" t="s">
        <v>2062</v>
      </c>
      <c r="W1815" t="s">
        <v>2063</v>
      </c>
    </row>
    <row r="1816" spans="1:23">
      <c r="A1816">
        <v>1815</v>
      </c>
      <c r="B1816" t="s">
        <v>2057</v>
      </c>
      <c r="C1816" t="s">
        <v>2058</v>
      </c>
      <c r="D1816">
        <v>51</v>
      </c>
      <c r="E1816" t="s">
        <v>2064</v>
      </c>
      <c r="F1816" t="s">
        <v>185</v>
      </c>
      <c r="G1816" s="1" t="s">
        <v>2060</v>
      </c>
      <c r="H1816" t="s">
        <v>2065</v>
      </c>
      <c r="I1816" t="s">
        <v>2060</v>
      </c>
      <c r="J1816" t="s">
        <v>8629</v>
      </c>
      <c r="K1816">
        <v>3.7</v>
      </c>
      <c r="L1816">
        <v>3.7</v>
      </c>
      <c r="M1816" t="s">
        <v>26</v>
      </c>
      <c r="N1816" t="s">
        <v>219</v>
      </c>
      <c r="O1816" t="s">
        <v>29</v>
      </c>
      <c r="P1816" t="s">
        <v>29</v>
      </c>
      <c r="Q1816" t="s">
        <v>29</v>
      </c>
      <c r="R1816" t="s">
        <v>29</v>
      </c>
      <c r="S1816" t="s">
        <v>29</v>
      </c>
      <c r="T1816" t="s">
        <v>29</v>
      </c>
      <c r="U1816" t="s">
        <v>29</v>
      </c>
      <c r="V1816" t="s">
        <v>2062</v>
      </c>
      <c r="W1816" t="s">
        <v>2063</v>
      </c>
    </row>
    <row r="1817" spans="1:23">
      <c r="A1817">
        <v>1816</v>
      </c>
      <c r="B1817" t="s">
        <v>2057</v>
      </c>
      <c r="C1817" t="s">
        <v>2058</v>
      </c>
      <c r="D1817">
        <v>51</v>
      </c>
      <c r="E1817" t="s">
        <v>2064</v>
      </c>
      <c r="F1817" t="s">
        <v>185</v>
      </c>
      <c r="G1817" s="1" t="s">
        <v>2060</v>
      </c>
      <c r="H1817" t="s">
        <v>2065</v>
      </c>
      <c r="I1817" t="s">
        <v>2060</v>
      </c>
      <c r="J1817" t="s">
        <v>8629</v>
      </c>
      <c r="K1817">
        <v>1.8</v>
      </c>
      <c r="L1817">
        <v>1.8</v>
      </c>
      <c r="M1817" t="s">
        <v>26</v>
      </c>
      <c r="N1817" t="s">
        <v>74</v>
      </c>
      <c r="O1817" t="s">
        <v>29</v>
      </c>
      <c r="P1817" t="s">
        <v>29</v>
      </c>
      <c r="Q1817" t="s">
        <v>29</v>
      </c>
      <c r="R1817" t="s">
        <v>29</v>
      </c>
      <c r="S1817" t="s">
        <v>29</v>
      </c>
      <c r="T1817" t="s">
        <v>29</v>
      </c>
      <c r="U1817" t="s">
        <v>29</v>
      </c>
      <c r="V1817" t="s">
        <v>2062</v>
      </c>
      <c r="W1817" t="s">
        <v>2063</v>
      </c>
    </row>
    <row r="1818" spans="1:23">
      <c r="A1818">
        <v>1817</v>
      </c>
      <c r="B1818" t="s">
        <v>2057</v>
      </c>
      <c r="C1818" t="s">
        <v>2058</v>
      </c>
      <c r="D1818">
        <v>51</v>
      </c>
      <c r="E1818" t="s">
        <v>2064</v>
      </c>
      <c r="F1818" t="s">
        <v>185</v>
      </c>
      <c r="G1818" s="1" t="s">
        <v>2060</v>
      </c>
      <c r="H1818" t="s">
        <v>2065</v>
      </c>
      <c r="I1818" t="s">
        <v>2060</v>
      </c>
      <c r="J1818" t="s">
        <v>8629</v>
      </c>
      <c r="K1818">
        <v>0.1</v>
      </c>
      <c r="L1818">
        <v>0.1</v>
      </c>
      <c r="M1818" t="s">
        <v>26</v>
      </c>
      <c r="N1818" t="s">
        <v>29</v>
      </c>
      <c r="O1818" t="s">
        <v>29</v>
      </c>
      <c r="P1818" t="s">
        <v>29</v>
      </c>
      <c r="Q1818" t="s">
        <v>29</v>
      </c>
      <c r="R1818" t="s">
        <v>29</v>
      </c>
      <c r="S1818" t="s">
        <v>29</v>
      </c>
      <c r="T1818" t="s">
        <v>29</v>
      </c>
      <c r="U1818" t="s">
        <v>29</v>
      </c>
      <c r="V1818" t="s">
        <v>2062</v>
      </c>
      <c r="W1818" t="s">
        <v>2063</v>
      </c>
    </row>
    <row r="1819" spans="1:23">
      <c r="A1819">
        <v>1818</v>
      </c>
      <c r="B1819" t="s">
        <v>2057</v>
      </c>
      <c r="C1819" t="s">
        <v>2058</v>
      </c>
      <c r="D1819">
        <v>51</v>
      </c>
      <c r="E1819" t="s">
        <v>1196</v>
      </c>
      <c r="F1819" t="s">
        <v>255</v>
      </c>
      <c r="G1819" s="1" t="s">
        <v>1197</v>
      </c>
      <c r="H1819" t="s">
        <v>1198</v>
      </c>
      <c r="I1819" t="s">
        <v>1197</v>
      </c>
      <c r="J1819" t="s">
        <v>1198</v>
      </c>
      <c r="K1819">
        <v>3.4</v>
      </c>
      <c r="L1819">
        <v>3.4</v>
      </c>
      <c r="M1819" t="s">
        <v>26</v>
      </c>
      <c r="N1819" t="s">
        <v>219</v>
      </c>
      <c r="O1819" t="s">
        <v>29</v>
      </c>
      <c r="P1819" t="s">
        <v>29</v>
      </c>
      <c r="Q1819" t="s">
        <v>29</v>
      </c>
      <c r="R1819" t="s">
        <v>29</v>
      </c>
      <c r="S1819" t="s">
        <v>29</v>
      </c>
      <c r="T1819" t="s">
        <v>29</v>
      </c>
      <c r="U1819" t="s">
        <v>29</v>
      </c>
      <c r="V1819" t="s">
        <v>2062</v>
      </c>
      <c r="W1819" t="s">
        <v>2063</v>
      </c>
    </row>
    <row r="1820" spans="1:23">
      <c r="A1820">
        <v>1819</v>
      </c>
      <c r="B1820" t="s">
        <v>2057</v>
      </c>
      <c r="C1820" t="s">
        <v>2058</v>
      </c>
      <c r="D1820">
        <v>51</v>
      </c>
      <c r="E1820" t="s">
        <v>1196</v>
      </c>
      <c r="F1820" t="s">
        <v>255</v>
      </c>
      <c r="G1820" s="1" t="s">
        <v>1197</v>
      </c>
      <c r="H1820" t="s">
        <v>1198</v>
      </c>
      <c r="I1820" t="s">
        <v>1197</v>
      </c>
      <c r="J1820" t="s">
        <v>1198</v>
      </c>
      <c r="K1820">
        <v>1.5</v>
      </c>
      <c r="L1820">
        <v>1.5</v>
      </c>
      <c r="M1820" t="s">
        <v>26</v>
      </c>
      <c r="N1820" t="s">
        <v>74</v>
      </c>
      <c r="O1820" t="s">
        <v>29</v>
      </c>
      <c r="P1820" t="s">
        <v>29</v>
      </c>
      <c r="Q1820" t="s">
        <v>29</v>
      </c>
      <c r="R1820" t="s">
        <v>29</v>
      </c>
      <c r="S1820" t="s">
        <v>29</v>
      </c>
      <c r="T1820" t="s">
        <v>29</v>
      </c>
      <c r="U1820" t="s">
        <v>29</v>
      </c>
      <c r="V1820" t="s">
        <v>2062</v>
      </c>
      <c r="W1820" t="s">
        <v>2063</v>
      </c>
    </row>
    <row r="1821" spans="1:23">
      <c r="A1821">
        <v>1820</v>
      </c>
      <c r="B1821" t="s">
        <v>2057</v>
      </c>
      <c r="C1821" t="s">
        <v>2058</v>
      </c>
      <c r="D1821">
        <v>51</v>
      </c>
      <c r="E1821" t="s">
        <v>1196</v>
      </c>
      <c r="F1821" t="s">
        <v>255</v>
      </c>
      <c r="G1821" s="1" t="s">
        <v>1197</v>
      </c>
      <c r="H1821" t="s">
        <v>1198</v>
      </c>
      <c r="I1821" t="s">
        <v>1197</v>
      </c>
      <c r="J1821" t="s">
        <v>1198</v>
      </c>
      <c r="K1821">
        <v>0.3</v>
      </c>
      <c r="L1821">
        <v>0.3</v>
      </c>
      <c r="M1821" t="s">
        <v>26</v>
      </c>
      <c r="N1821" t="s">
        <v>63</v>
      </c>
      <c r="O1821" t="s">
        <v>29</v>
      </c>
      <c r="P1821" t="s">
        <v>29</v>
      </c>
      <c r="Q1821" t="s">
        <v>29</v>
      </c>
      <c r="R1821" t="s">
        <v>29</v>
      </c>
      <c r="S1821" t="s">
        <v>29</v>
      </c>
      <c r="T1821" t="s">
        <v>29</v>
      </c>
      <c r="U1821" t="s">
        <v>29</v>
      </c>
      <c r="V1821" t="s">
        <v>2062</v>
      </c>
      <c r="W1821" t="s">
        <v>2063</v>
      </c>
    </row>
    <row r="1822" spans="1:23">
      <c r="A1822">
        <v>1821</v>
      </c>
      <c r="B1822" t="s">
        <v>2057</v>
      </c>
      <c r="C1822" t="s">
        <v>2058</v>
      </c>
      <c r="D1822">
        <v>51</v>
      </c>
      <c r="E1822" t="s">
        <v>1196</v>
      </c>
      <c r="F1822" t="s">
        <v>255</v>
      </c>
      <c r="G1822" s="1" t="s">
        <v>1197</v>
      </c>
      <c r="H1822" t="s">
        <v>1198</v>
      </c>
      <c r="I1822" t="s">
        <v>1197</v>
      </c>
      <c r="J1822" t="s">
        <v>1198</v>
      </c>
      <c r="K1822">
        <v>0.2</v>
      </c>
      <c r="L1822">
        <v>0.2</v>
      </c>
      <c r="M1822" t="s">
        <v>26</v>
      </c>
      <c r="N1822" t="s">
        <v>29</v>
      </c>
      <c r="O1822" t="s">
        <v>29</v>
      </c>
      <c r="P1822" t="s">
        <v>29</v>
      </c>
      <c r="Q1822" t="s">
        <v>29</v>
      </c>
      <c r="R1822" t="s">
        <v>29</v>
      </c>
      <c r="S1822" t="s">
        <v>29</v>
      </c>
      <c r="T1822" t="s">
        <v>29</v>
      </c>
      <c r="U1822" t="s">
        <v>29</v>
      </c>
      <c r="V1822" t="s">
        <v>2062</v>
      </c>
      <c r="W1822" t="s">
        <v>2063</v>
      </c>
    </row>
    <row r="1823" spans="1:23">
      <c r="A1823">
        <v>1822</v>
      </c>
      <c r="B1823" t="s">
        <v>2057</v>
      </c>
      <c r="C1823" t="s">
        <v>2058</v>
      </c>
      <c r="D1823">
        <v>51</v>
      </c>
      <c r="E1823" t="s">
        <v>2066</v>
      </c>
      <c r="F1823" t="s">
        <v>181</v>
      </c>
      <c r="G1823" s="1" t="s">
        <v>2067</v>
      </c>
      <c r="H1823" t="s">
        <v>2068</v>
      </c>
      <c r="I1823" t="s">
        <v>2067</v>
      </c>
      <c r="J1823" t="s">
        <v>2068</v>
      </c>
      <c r="K1823">
        <v>4.4000000000000004</v>
      </c>
      <c r="L1823">
        <v>4.4000000000000004</v>
      </c>
      <c r="M1823" t="s">
        <v>26</v>
      </c>
      <c r="N1823" t="s">
        <v>74</v>
      </c>
      <c r="O1823" t="s">
        <v>29</v>
      </c>
      <c r="P1823" t="s">
        <v>29</v>
      </c>
      <c r="Q1823" t="s">
        <v>29</v>
      </c>
      <c r="R1823" t="s">
        <v>29</v>
      </c>
      <c r="S1823" t="s">
        <v>29</v>
      </c>
      <c r="T1823" t="s">
        <v>29</v>
      </c>
      <c r="U1823" t="s">
        <v>29</v>
      </c>
      <c r="V1823" t="s">
        <v>2062</v>
      </c>
      <c r="W1823" t="s">
        <v>2063</v>
      </c>
    </row>
    <row r="1824" spans="1:23">
      <c r="A1824">
        <v>1823</v>
      </c>
      <c r="B1824" t="s">
        <v>2057</v>
      </c>
      <c r="C1824" t="s">
        <v>2058</v>
      </c>
      <c r="D1824">
        <v>51</v>
      </c>
      <c r="E1824" t="s">
        <v>2069</v>
      </c>
      <c r="F1824" t="s">
        <v>438</v>
      </c>
      <c r="G1824" s="1" t="s">
        <v>2070</v>
      </c>
      <c r="H1824" t="s">
        <v>2071</v>
      </c>
      <c r="I1824" t="s">
        <v>2070</v>
      </c>
      <c r="J1824" t="s">
        <v>1381</v>
      </c>
      <c r="K1824">
        <v>0.9</v>
      </c>
      <c r="L1824">
        <v>0.9</v>
      </c>
      <c r="M1824" t="s">
        <v>26</v>
      </c>
      <c r="N1824" t="s">
        <v>219</v>
      </c>
      <c r="O1824" t="s">
        <v>29</v>
      </c>
      <c r="P1824" t="s">
        <v>29</v>
      </c>
      <c r="Q1824" t="s">
        <v>29</v>
      </c>
      <c r="R1824" t="s">
        <v>29</v>
      </c>
      <c r="S1824" t="s">
        <v>29</v>
      </c>
      <c r="T1824" t="s">
        <v>29</v>
      </c>
      <c r="U1824" t="s">
        <v>29</v>
      </c>
      <c r="V1824" t="s">
        <v>2062</v>
      </c>
      <c r="W1824" t="s">
        <v>2063</v>
      </c>
    </row>
    <row r="1825" spans="1:23">
      <c r="A1825">
        <v>1824</v>
      </c>
      <c r="B1825" t="s">
        <v>2057</v>
      </c>
      <c r="C1825" t="s">
        <v>2058</v>
      </c>
      <c r="D1825">
        <v>51</v>
      </c>
      <c r="E1825" t="s">
        <v>2069</v>
      </c>
      <c r="F1825" t="s">
        <v>438</v>
      </c>
      <c r="G1825" s="1" t="s">
        <v>2070</v>
      </c>
      <c r="H1825" t="s">
        <v>2071</v>
      </c>
      <c r="I1825" t="s">
        <v>2070</v>
      </c>
      <c r="J1825" t="s">
        <v>1381</v>
      </c>
      <c r="K1825">
        <v>0.3</v>
      </c>
      <c r="L1825">
        <v>0.3</v>
      </c>
      <c r="M1825" t="s">
        <v>26</v>
      </c>
      <c r="N1825" t="s">
        <v>63</v>
      </c>
      <c r="O1825" t="s">
        <v>29</v>
      </c>
      <c r="P1825" t="s">
        <v>29</v>
      </c>
      <c r="Q1825" t="s">
        <v>29</v>
      </c>
      <c r="R1825" t="s">
        <v>29</v>
      </c>
      <c r="S1825" t="s">
        <v>29</v>
      </c>
      <c r="T1825" t="s">
        <v>29</v>
      </c>
      <c r="U1825" t="s">
        <v>29</v>
      </c>
      <c r="V1825" t="s">
        <v>2062</v>
      </c>
      <c r="W1825" t="s">
        <v>2063</v>
      </c>
    </row>
    <row r="1826" spans="1:23">
      <c r="A1826">
        <v>1825</v>
      </c>
      <c r="B1826" t="s">
        <v>2057</v>
      </c>
      <c r="C1826" t="s">
        <v>2058</v>
      </c>
      <c r="D1826">
        <v>51</v>
      </c>
      <c r="E1826" t="s">
        <v>2069</v>
      </c>
      <c r="F1826" t="s">
        <v>438</v>
      </c>
      <c r="G1826" s="1" t="s">
        <v>2070</v>
      </c>
      <c r="H1826" t="s">
        <v>2071</v>
      </c>
      <c r="I1826" t="s">
        <v>2070</v>
      </c>
      <c r="J1826" t="s">
        <v>1381</v>
      </c>
      <c r="K1826">
        <v>1.2</v>
      </c>
      <c r="L1826">
        <v>1.2</v>
      </c>
      <c r="M1826" t="s">
        <v>26</v>
      </c>
      <c r="N1826" t="s">
        <v>118</v>
      </c>
      <c r="O1826" t="s">
        <v>29</v>
      </c>
      <c r="P1826" t="s">
        <v>29</v>
      </c>
      <c r="Q1826" t="s">
        <v>29</v>
      </c>
      <c r="R1826" t="s">
        <v>29</v>
      </c>
      <c r="S1826" t="s">
        <v>29</v>
      </c>
      <c r="T1826" t="s">
        <v>29</v>
      </c>
      <c r="U1826" t="s">
        <v>29</v>
      </c>
      <c r="V1826" t="s">
        <v>2062</v>
      </c>
      <c r="W1826" t="s">
        <v>2063</v>
      </c>
    </row>
    <row r="1827" spans="1:23">
      <c r="A1827">
        <v>1826</v>
      </c>
      <c r="B1827" t="s">
        <v>2057</v>
      </c>
      <c r="C1827" t="s">
        <v>2058</v>
      </c>
      <c r="D1827">
        <v>51</v>
      </c>
      <c r="E1827" t="s">
        <v>2069</v>
      </c>
      <c r="F1827" t="s">
        <v>438</v>
      </c>
      <c r="G1827" s="1" t="s">
        <v>2070</v>
      </c>
      <c r="H1827" t="s">
        <v>2071</v>
      </c>
      <c r="I1827" t="s">
        <v>2070</v>
      </c>
      <c r="J1827" t="s">
        <v>1381</v>
      </c>
      <c r="K1827">
        <v>1</v>
      </c>
      <c r="L1827">
        <v>1</v>
      </c>
      <c r="M1827" t="s">
        <v>26</v>
      </c>
      <c r="N1827" t="s">
        <v>29</v>
      </c>
      <c r="O1827" t="s">
        <v>29</v>
      </c>
      <c r="P1827" t="s">
        <v>29</v>
      </c>
      <c r="Q1827" t="s">
        <v>29</v>
      </c>
      <c r="R1827" t="s">
        <v>29</v>
      </c>
      <c r="S1827" t="s">
        <v>29</v>
      </c>
      <c r="T1827" t="s">
        <v>29</v>
      </c>
      <c r="U1827" t="s">
        <v>29</v>
      </c>
      <c r="V1827" t="s">
        <v>2062</v>
      </c>
      <c r="W1827" t="s">
        <v>2063</v>
      </c>
    </row>
    <row r="1828" spans="1:23">
      <c r="A1828">
        <v>1827</v>
      </c>
      <c r="B1828" t="s">
        <v>2057</v>
      </c>
      <c r="C1828" t="s">
        <v>2058</v>
      </c>
      <c r="D1828">
        <v>51</v>
      </c>
      <c r="E1828" t="s">
        <v>2072</v>
      </c>
      <c r="F1828" t="s">
        <v>1572</v>
      </c>
      <c r="G1828" s="1" t="s">
        <v>2073</v>
      </c>
      <c r="H1828" t="s">
        <v>2074</v>
      </c>
      <c r="I1828" t="s">
        <v>2073</v>
      </c>
      <c r="J1828" t="s">
        <v>2074</v>
      </c>
      <c r="K1828">
        <v>2</v>
      </c>
      <c r="L1828">
        <v>2</v>
      </c>
      <c r="M1828" t="s">
        <v>26</v>
      </c>
      <c r="N1828" t="s">
        <v>74</v>
      </c>
      <c r="O1828" t="s">
        <v>29</v>
      </c>
      <c r="P1828" t="s">
        <v>29</v>
      </c>
      <c r="Q1828" t="s">
        <v>29</v>
      </c>
      <c r="R1828" t="s">
        <v>29</v>
      </c>
      <c r="S1828" t="s">
        <v>29</v>
      </c>
      <c r="T1828" t="s">
        <v>29</v>
      </c>
      <c r="U1828" t="s">
        <v>29</v>
      </c>
      <c r="V1828" t="s">
        <v>2062</v>
      </c>
      <c r="W1828" t="s">
        <v>2063</v>
      </c>
    </row>
    <row r="1829" spans="1:23">
      <c r="A1829">
        <v>1828</v>
      </c>
      <c r="B1829" t="s">
        <v>2057</v>
      </c>
      <c r="C1829" t="s">
        <v>2058</v>
      </c>
      <c r="D1829">
        <v>51</v>
      </c>
      <c r="E1829" t="s">
        <v>2075</v>
      </c>
      <c r="F1829" t="s">
        <v>438</v>
      </c>
      <c r="G1829" s="1" t="s">
        <v>1041</v>
      </c>
      <c r="H1829" t="s">
        <v>1164</v>
      </c>
      <c r="I1829" t="s">
        <v>1041</v>
      </c>
      <c r="J1829" t="s">
        <v>1164</v>
      </c>
      <c r="K1829">
        <v>1.8</v>
      </c>
      <c r="L1829">
        <v>1.8</v>
      </c>
      <c r="M1829" t="s">
        <v>26</v>
      </c>
      <c r="N1829" t="s">
        <v>74</v>
      </c>
      <c r="O1829" t="s">
        <v>29</v>
      </c>
      <c r="P1829" t="s">
        <v>29</v>
      </c>
      <c r="Q1829" t="s">
        <v>29</v>
      </c>
      <c r="R1829" t="s">
        <v>29</v>
      </c>
      <c r="S1829" t="s">
        <v>29</v>
      </c>
      <c r="T1829" t="s">
        <v>29</v>
      </c>
      <c r="U1829" t="s">
        <v>29</v>
      </c>
      <c r="V1829" t="s">
        <v>2062</v>
      </c>
      <c r="W1829" t="s">
        <v>2063</v>
      </c>
    </row>
    <row r="1830" spans="1:23">
      <c r="A1830">
        <v>1829</v>
      </c>
      <c r="B1830" t="s">
        <v>2057</v>
      </c>
      <c r="C1830" t="s">
        <v>2058</v>
      </c>
      <c r="D1830">
        <v>51</v>
      </c>
      <c r="E1830" t="s">
        <v>2075</v>
      </c>
      <c r="F1830" t="s">
        <v>438</v>
      </c>
      <c r="G1830" s="1" t="s">
        <v>1041</v>
      </c>
      <c r="H1830" t="s">
        <v>1164</v>
      </c>
      <c r="I1830" t="s">
        <v>1041</v>
      </c>
      <c r="J1830" t="s">
        <v>1164</v>
      </c>
      <c r="K1830">
        <v>0.1</v>
      </c>
      <c r="L1830">
        <v>0.1</v>
      </c>
      <c r="M1830" t="s">
        <v>26</v>
      </c>
      <c r="N1830" t="s">
        <v>63</v>
      </c>
      <c r="O1830" t="s">
        <v>29</v>
      </c>
      <c r="P1830" t="s">
        <v>29</v>
      </c>
      <c r="Q1830" t="s">
        <v>29</v>
      </c>
      <c r="R1830" t="s">
        <v>29</v>
      </c>
      <c r="S1830" t="s">
        <v>29</v>
      </c>
      <c r="T1830" t="s">
        <v>29</v>
      </c>
      <c r="U1830" t="s">
        <v>29</v>
      </c>
      <c r="V1830" t="s">
        <v>2062</v>
      </c>
      <c r="W1830" t="s">
        <v>2063</v>
      </c>
    </row>
    <row r="1831" spans="1:23">
      <c r="A1831">
        <v>1830</v>
      </c>
      <c r="B1831" t="s">
        <v>2057</v>
      </c>
      <c r="C1831" t="s">
        <v>2058</v>
      </c>
      <c r="D1831">
        <v>51</v>
      </c>
      <c r="E1831" t="s">
        <v>2075</v>
      </c>
      <c r="F1831" t="s">
        <v>438</v>
      </c>
      <c r="G1831" s="1" t="s">
        <v>1041</v>
      </c>
      <c r="H1831" t="s">
        <v>1164</v>
      </c>
      <c r="I1831" t="s">
        <v>1041</v>
      </c>
      <c r="J1831" t="s">
        <v>1164</v>
      </c>
      <c r="K1831">
        <v>0.1</v>
      </c>
      <c r="L1831">
        <v>0.1</v>
      </c>
      <c r="M1831" t="s">
        <v>26</v>
      </c>
      <c r="N1831" t="s">
        <v>29</v>
      </c>
      <c r="O1831" t="s">
        <v>29</v>
      </c>
      <c r="P1831" t="s">
        <v>29</v>
      </c>
      <c r="Q1831" t="s">
        <v>29</v>
      </c>
      <c r="R1831" t="s">
        <v>29</v>
      </c>
      <c r="S1831" t="s">
        <v>29</v>
      </c>
      <c r="T1831" t="s">
        <v>29</v>
      </c>
      <c r="U1831" t="s">
        <v>29</v>
      </c>
      <c r="V1831" t="s">
        <v>2062</v>
      </c>
      <c r="W1831" t="s">
        <v>2063</v>
      </c>
    </row>
    <row r="1832" spans="1:23">
      <c r="A1832">
        <v>1831</v>
      </c>
      <c r="B1832" t="s">
        <v>2057</v>
      </c>
      <c r="C1832" t="s">
        <v>2058</v>
      </c>
      <c r="D1832">
        <v>51</v>
      </c>
      <c r="E1832" t="s">
        <v>2076</v>
      </c>
      <c r="F1832" t="s">
        <v>2077</v>
      </c>
      <c r="G1832" s="1" t="s">
        <v>2078</v>
      </c>
      <c r="H1832" t="s">
        <v>1857</v>
      </c>
      <c r="I1832" t="s">
        <v>2078</v>
      </c>
      <c r="J1832" t="s">
        <v>1857</v>
      </c>
      <c r="K1832">
        <v>0.2</v>
      </c>
      <c r="L1832">
        <v>0.2</v>
      </c>
      <c r="M1832" t="s">
        <v>26</v>
      </c>
      <c r="N1832" t="s">
        <v>219</v>
      </c>
      <c r="O1832" t="s">
        <v>29</v>
      </c>
      <c r="P1832" t="s">
        <v>29</v>
      </c>
      <c r="Q1832" t="s">
        <v>29</v>
      </c>
      <c r="R1832" t="s">
        <v>29</v>
      </c>
      <c r="S1832" t="s">
        <v>29</v>
      </c>
      <c r="T1832" t="s">
        <v>29</v>
      </c>
      <c r="U1832" t="s">
        <v>29</v>
      </c>
      <c r="V1832" t="s">
        <v>2062</v>
      </c>
      <c r="W1832" t="s">
        <v>2063</v>
      </c>
    </row>
    <row r="1833" spans="1:23">
      <c r="A1833">
        <v>1832</v>
      </c>
      <c r="B1833" t="s">
        <v>2057</v>
      </c>
      <c r="C1833" t="s">
        <v>2058</v>
      </c>
      <c r="D1833">
        <v>51</v>
      </c>
      <c r="E1833" t="s">
        <v>2076</v>
      </c>
      <c r="F1833" t="s">
        <v>2077</v>
      </c>
      <c r="G1833" s="1" t="s">
        <v>2078</v>
      </c>
      <c r="H1833" t="s">
        <v>1857</v>
      </c>
      <c r="I1833" t="s">
        <v>2078</v>
      </c>
      <c r="J1833" t="s">
        <v>1857</v>
      </c>
      <c r="K1833">
        <v>1.1000000000000001</v>
      </c>
      <c r="L1833">
        <v>1.1000000000000001</v>
      </c>
      <c r="M1833" t="s">
        <v>26</v>
      </c>
      <c r="N1833" t="s">
        <v>74</v>
      </c>
      <c r="O1833" t="s">
        <v>29</v>
      </c>
      <c r="P1833" t="s">
        <v>29</v>
      </c>
      <c r="Q1833" t="s">
        <v>29</v>
      </c>
      <c r="R1833" t="s">
        <v>29</v>
      </c>
      <c r="S1833" t="s">
        <v>29</v>
      </c>
      <c r="T1833" t="s">
        <v>29</v>
      </c>
      <c r="U1833" t="s">
        <v>29</v>
      </c>
      <c r="V1833" t="s">
        <v>2062</v>
      </c>
      <c r="W1833" t="s">
        <v>2063</v>
      </c>
    </row>
    <row r="1834" spans="1:23">
      <c r="A1834">
        <v>1833</v>
      </c>
      <c r="B1834" t="s">
        <v>2057</v>
      </c>
      <c r="C1834" t="s">
        <v>2058</v>
      </c>
      <c r="D1834">
        <v>51</v>
      </c>
      <c r="E1834" t="s">
        <v>2076</v>
      </c>
      <c r="F1834" t="s">
        <v>2077</v>
      </c>
      <c r="G1834" s="1" t="s">
        <v>2078</v>
      </c>
      <c r="H1834" t="s">
        <v>1857</v>
      </c>
      <c r="I1834" t="s">
        <v>2078</v>
      </c>
      <c r="J1834" t="s">
        <v>1857</v>
      </c>
      <c r="K1834">
        <v>0.6</v>
      </c>
      <c r="L1834">
        <v>0.6</v>
      </c>
      <c r="M1834" t="s">
        <v>26</v>
      </c>
      <c r="N1834" t="s">
        <v>63</v>
      </c>
      <c r="O1834" t="s">
        <v>29</v>
      </c>
      <c r="P1834" t="s">
        <v>29</v>
      </c>
      <c r="Q1834" t="s">
        <v>29</v>
      </c>
      <c r="R1834" t="s">
        <v>29</v>
      </c>
      <c r="S1834" t="s">
        <v>29</v>
      </c>
      <c r="T1834" t="s">
        <v>29</v>
      </c>
      <c r="U1834" t="s">
        <v>29</v>
      </c>
      <c r="V1834" t="s">
        <v>2062</v>
      </c>
      <c r="W1834" t="s">
        <v>2063</v>
      </c>
    </row>
    <row r="1835" spans="1:23">
      <c r="A1835">
        <v>1834</v>
      </c>
      <c r="B1835" t="s">
        <v>2057</v>
      </c>
      <c r="C1835" t="s">
        <v>2058</v>
      </c>
      <c r="D1835">
        <v>51</v>
      </c>
      <c r="E1835" t="s">
        <v>2076</v>
      </c>
      <c r="F1835" t="s">
        <v>2077</v>
      </c>
      <c r="G1835" s="1" t="s">
        <v>2078</v>
      </c>
      <c r="H1835" t="s">
        <v>1857</v>
      </c>
      <c r="I1835" t="s">
        <v>2078</v>
      </c>
      <c r="J1835" t="s">
        <v>1857</v>
      </c>
      <c r="K1835">
        <v>0.1</v>
      </c>
      <c r="L1835">
        <v>0.1</v>
      </c>
      <c r="M1835" t="s">
        <v>26</v>
      </c>
      <c r="N1835" t="s">
        <v>29</v>
      </c>
      <c r="O1835" t="s">
        <v>29</v>
      </c>
      <c r="P1835" t="s">
        <v>29</v>
      </c>
      <c r="Q1835" t="s">
        <v>29</v>
      </c>
      <c r="R1835" t="s">
        <v>29</v>
      </c>
      <c r="S1835" t="s">
        <v>29</v>
      </c>
      <c r="T1835" t="s">
        <v>29</v>
      </c>
      <c r="U1835" t="s">
        <v>29</v>
      </c>
      <c r="V1835" t="s">
        <v>2062</v>
      </c>
      <c r="W1835" t="s">
        <v>2063</v>
      </c>
    </row>
    <row r="1836" spans="1:23">
      <c r="A1836">
        <v>1835</v>
      </c>
      <c r="B1836" t="s">
        <v>2057</v>
      </c>
      <c r="C1836" t="s">
        <v>2058</v>
      </c>
      <c r="D1836">
        <v>51</v>
      </c>
      <c r="E1836" t="s">
        <v>2079</v>
      </c>
      <c r="F1836" t="s">
        <v>255</v>
      </c>
      <c r="G1836" s="1" t="s">
        <v>947</v>
      </c>
      <c r="H1836" t="s">
        <v>2080</v>
      </c>
      <c r="I1836" t="s">
        <v>947</v>
      </c>
      <c r="J1836" t="s">
        <v>2080</v>
      </c>
      <c r="K1836">
        <v>0.2</v>
      </c>
      <c r="L1836">
        <v>0.2</v>
      </c>
      <c r="M1836" t="s">
        <v>26</v>
      </c>
      <c r="N1836" t="s">
        <v>219</v>
      </c>
      <c r="O1836" t="s">
        <v>29</v>
      </c>
      <c r="P1836" t="s">
        <v>29</v>
      </c>
      <c r="Q1836" t="s">
        <v>29</v>
      </c>
      <c r="R1836" t="s">
        <v>29</v>
      </c>
      <c r="S1836" t="s">
        <v>29</v>
      </c>
      <c r="T1836" t="s">
        <v>29</v>
      </c>
      <c r="U1836" t="s">
        <v>29</v>
      </c>
      <c r="V1836" t="s">
        <v>2062</v>
      </c>
      <c r="W1836" t="s">
        <v>2063</v>
      </c>
    </row>
    <row r="1837" spans="1:23">
      <c r="A1837">
        <v>1836</v>
      </c>
      <c r="B1837" t="s">
        <v>2057</v>
      </c>
      <c r="C1837" t="s">
        <v>2058</v>
      </c>
      <c r="D1837">
        <v>51</v>
      </c>
      <c r="E1837" t="s">
        <v>2079</v>
      </c>
      <c r="F1837" t="s">
        <v>255</v>
      </c>
      <c r="G1837" s="1" t="s">
        <v>947</v>
      </c>
      <c r="H1837" t="s">
        <v>2080</v>
      </c>
      <c r="I1837" t="s">
        <v>947</v>
      </c>
      <c r="J1837" t="s">
        <v>2080</v>
      </c>
      <c r="K1837">
        <v>1.5</v>
      </c>
      <c r="L1837">
        <v>1.5</v>
      </c>
      <c r="M1837" t="s">
        <v>26</v>
      </c>
      <c r="N1837" t="s">
        <v>74</v>
      </c>
      <c r="O1837" t="s">
        <v>29</v>
      </c>
      <c r="P1837" t="s">
        <v>29</v>
      </c>
      <c r="Q1837" t="s">
        <v>29</v>
      </c>
      <c r="R1837" t="s">
        <v>29</v>
      </c>
      <c r="S1837" t="s">
        <v>29</v>
      </c>
      <c r="T1837" t="s">
        <v>29</v>
      </c>
      <c r="U1837" t="s">
        <v>29</v>
      </c>
      <c r="V1837" t="s">
        <v>2062</v>
      </c>
      <c r="W1837" t="s">
        <v>2063</v>
      </c>
    </row>
    <row r="1838" spans="1:23">
      <c r="A1838">
        <v>1837</v>
      </c>
      <c r="B1838" t="s">
        <v>2057</v>
      </c>
      <c r="C1838" t="s">
        <v>2058</v>
      </c>
      <c r="D1838">
        <v>51</v>
      </c>
      <c r="E1838" t="s">
        <v>2079</v>
      </c>
      <c r="F1838" t="s">
        <v>255</v>
      </c>
      <c r="G1838" s="1" t="s">
        <v>947</v>
      </c>
      <c r="H1838" t="s">
        <v>2080</v>
      </c>
      <c r="I1838" t="s">
        <v>947</v>
      </c>
      <c r="J1838" t="s">
        <v>2080</v>
      </c>
      <c r="K1838">
        <v>0.1</v>
      </c>
      <c r="L1838">
        <v>0.1</v>
      </c>
      <c r="M1838" t="s">
        <v>26</v>
      </c>
      <c r="N1838" t="s">
        <v>63</v>
      </c>
      <c r="O1838" t="s">
        <v>29</v>
      </c>
      <c r="P1838" t="s">
        <v>29</v>
      </c>
      <c r="Q1838" t="s">
        <v>29</v>
      </c>
      <c r="R1838" t="s">
        <v>29</v>
      </c>
      <c r="S1838" t="s">
        <v>29</v>
      </c>
      <c r="T1838" t="s">
        <v>29</v>
      </c>
      <c r="U1838" t="s">
        <v>29</v>
      </c>
      <c r="V1838" t="s">
        <v>2062</v>
      </c>
      <c r="W1838" t="s">
        <v>2063</v>
      </c>
    </row>
    <row r="1839" spans="1:23">
      <c r="A1839">
        <v>1838</v>
      </c>
      <c r="B1839" t="s">
        <v>2057</v>
      </c>
      <c r="C1839" t="s">
        <v>2058</v>
      </c>
      <c r="D1839">
        <v>51</v>
      </c>
      <c r="E1839" t="s">
        <v>2079</v>
      </c>
      <c r="F1839" t="s">
        <v>255</v>
      </c>
      <c r="G1839" s="1" t="s">
        <v>947</v>
      </c>
      <c r="H1839" t="s">
        <v>2080</v>
      </c>
      <c r="I1839" t="s">
        <v>947</v>
      </c>
      <c r="J1839" t="s">
        <v>2080</v>
      </c>
      <c r="K1839">
        <v>0.5</v>
      </c>
      <c r="L1839">
        <v>0.5</v>
      </c>
      <c r="M1839" t="s">
        <v>26</v>
      </c>
      <c r="N1839" t="s">
        <v>29</v>
      </c>
      <c r="O1839" t="s">
        <v>29</v>
      </c>
      <c r="P1839" t="s">
        <v>29</v>
      </c>
      <c r="Q1839" t="s">
        <v>29</v>
      </c>
      <c r="R1839" t="s">
        <v>29</v>
      </c>
      <c r="S1839" t="s">
        <v>29</v>
      </c>
      <c r="T1839" t="s">
        <v>29</v>
      </c>
      <c r="U1839" t="s">
        <v>29</v>
      </c>
      <c r="V1839" t="s">
        <v>2062</v>
      </c>
      <c r="W1839" t="s">
        <v>2063</v>
      </c>
    </row>
    <row r="1840" spans="1:23">
      <c r="A1840">
        <v>1839</v>
      </c>
      <c r="B1840" t="s">
        <v>2057</v>
      </c>
      <c r="C1840" t="s">
        <v>2058</v>
      </c>
      <c r="D1840">
        <v>51</v>
      </c>
      <c r="E1840" t="s">
        <v>2081</v>
      </c>
      <c r="F1840" t="s">
        <v>401</v>
      </c>
      <c r="G1840" s="1" t="s">
        <v>793</v>
      </c>
      <c r="H1840" t="s">
        <v>2082</v>
      </c>
      <c r="I1840" t="s">
        <v>793</v>
      </c>
      <c r="J1840" t="s">
        <v>2082</v>
      </c>
      <c r="K1840">
        <v>1.4</v>
      </c>
      <c r="L1840">
        <v>1.4</v>
      </c>
      <c r="M1840" t="s">
        <v>26</v>
      </c>
      <c r="N1840" t="s">
        <v>219</v>
      </c>
      <c r="O1840" t="s">
        <v>29</v>
      </c>
      <c r="P1840" t="s">
        <v>29</v>
      </c>
      <c r="Q1840" t="s">
        <v>29</v>
      </c>
      <c r="R1840" t="s">
        <v>29</v>
      </c>
      <c r="S1840" t="s">
        <v>29</v>
      </c>
      <c r="T1840" t="s">
        <v>29</v>
      </c>
      <c r="U1840" t="s">
        <v>29</v>
      </c>
      <c r="V1840" t="s">
        <v>2062</v>
      </c>
      <c r="W1840" t="s">
        <v>2063</v>
      </c>
    </row>
    <row r="1841" spans="1:23">
      <c r="A1841">
        <v>1840</v>
      </c>
      <c r="B1841" t="s">
        <v>2057</v>
      </c>
      <c r="C1841" t="s">
        <v>2058</v>
      </c>
      <c r="D1841">
        <v>51</v>
      </c>
      <c r="E1841" t="s">
        <v>2081</v>
      </c>
      <c r="F1841" t="s">
        <v>401</v>
      </c>
      <c r="G1841" s="1" t="s">
        <v>793</v>
      </c>
      <c r="H1841" t="s">
        <v>2082</v>
      </c>
      <c r="I1841" t="s">
        <v>793</v>
      </c>
      <c r="J1841" t="s">
        <v>2082</v>
      </c>
      <c r="K1841">
        <v>0.6</v>
      </c>
      <c r="L1841">
        <v>0.6</v>
      </c>
      <c r="M1841" t="s">
        <v>26</v>
      </c>
      <c r="N1841" t="s">
        <v>29</v>
      </c>
      <c r="O1841" t="s">
        <v>29</v>
      </c>
      <c r="P1841" t="s">
        <v>29</v>
      </c>
      <c r="Q1841" t="s">
        <v>29</v>
      </c>
      <c r="R1841" t="s">
        <v>29</v>
      </c>
      <c r="S1841" t="s">
        <v>29</v>
      </c>
      <c r="T1841" t="s">
        <v>29</v>
      </c>
      <c r="U1841" t="s">
        <v>29</v>
      </c>
      <c r="V1841" t="s">
        <v>2062</v>
      </c>
      <c r="W1841" t="s">
        <v>2063</v>
      </c>
    </row>
    <row r="1842" spans="1:23">
      <c r="A1842">
        <v>1841</v>
      </c>
      <c r="B1842" t="s">
        <v>2057</v>
      </c>
      <c r="C1842" t="s">
        <v>2058</v>
      </c>
      <c r="D1842">
        <v>51</v>
      </c>
      <c r="E1842" t="s">
        <v>2083</v>
      </c>
      <c r="F1842" t="s">
        <v>2084</v>
      </c>
      <c r="G1842" s="1" t="s">
        <v>2085</v>
      </c>
      <c r="H1842" t="s">
        <v>2086</v>
      </c>
      <c r="I1842" t="s">
        <v>8512</v>
      </c>
      <c r="J1842" t="s">
        <v>2086</v>
      </c>
      <c r="K1842">
        <v>0.6</v>
      </c>
      <c r="L1842">
        <v>0.6</v>
      </c>
      <c r="M1842" t="s">
        <v>26</v>
      </c>
      <c r="N1842" t="s">
        <v>219</v>
      </c>
      <c r="O1842" t="s">
        <v>29</v>
      </c>
      <c r="P1842" t="s">
        <v>29</v>
      </c>
      <c r="Q1842" t="s">
        <v>29</v>
      </c>
      <c r="R1842" t="s">
        <v>29</v>
      </c>
      <c r="S1842" t="s">
        <v>29</v>
      </c>
      <c r="T1842" t="s">
        <v>29</v>
      </c>
      <c r="U1842" t="s">
        <v>29</v>
      </c>
      <c r="V1842" t="s">
        <v>2062</v>
      </c>
      <c r="W1842" t="s">
        <v>2063</v>
      </c>
    </row>
    <row r="1843" spans="1:23">
      <c r="A1843">
        <v>1842</v>
      </c>
      <c r="B1843" t="s">
        <v>2057</v>
      </c>
      <c r="C1843" t="s">
        <v>2058</v>
      </c>
      <c r="D1843">
        <v>51</v>
      </c>
      <c r="E1843" t="s">
        <v>2083</v>
      </c>
      <c r="F1843" t="s">
        <v>2084</v>
      </c>
      <c r="G1843" s="1" t="s">
        <v>2085</v>
      </c>
      <c r="H1843" t="s">
        <v>2086</v>
      </c>
      <c r="I1843" t="s">
        <v>8512</v>
      </c>
      <c r="J1843" t="s">
        <v>2086</v>
      </c>
      <c r="K1843">
        <v>0.4</v>
      </c>
      <c r="L1843">
        <v>0.4</v>
      </c>
      <c r="M1843" t="s">
        <v>26</v>
      </c>
      <c r="N1843" t="s">
        <v>63</v>
      </c>
      <c r="O1843" t="s">
        <v>29</v>
      </c>
      <c r="P1843" t="s">
        <v>29</v>
      </c>
      <c r="Q1843" t="s">
        <v>29</v>
      </c>
      <c r="R1843" t="s">
        <v>29</v>
      </c>
      <c r="S1843" t="s">
        <v>29</v>
      </c>
      <c r="T1843" t="s">
        <v>29</v>
      </c>
      <c r="U1843" t="s">
        <v>29</v>
      </c>
      <c r="V1843" t="s">
        <v>2062</v>
      </c>
      <c r="W1843" t="s">
        <v>2063</v>
      </c>
    </row>
    <row r="1844" spans="1:23">
      <c r="A1844">
        <v>1843</v>
      </c>
      <c r="B1844" t="s">
        <v>2057</v>
      </c>
      <c r="C1844" t="s">
        <v>2058</v>
      </c>
      <c r="D1844">
        <v>51</v>
      </c>
      <c r="E1844" t="s">
        <v>2083</v>
      </c>
      <c r="F1844" t="s">
        <v>2084</v>
      </c>
      <c r="G1844" s="1" t="s">
        <v>2085</v>
      </c>
      <c r="H1844" t="s">
        <v>2086</v>
      </c>
      <c r="I1844" t="s">
        <v>8512</v>
      </c>
      <c r="J1844" t="s">
        <v>2086</v>
      </c>
      <c r="K1844">
        <v>1</v>
      </c>
      <c r="L1844">
        <v>1</v>
      </c>
      <c r="M1844" t="s">
        <v>26</v>
      </c>
      <c r="N1844" t="s">
        <v>29</v>
      </c>
      <c r="O1844" t="s">
        <v>29</v>
      </c>
      <c r="P1844" t="s">
        <v>29</v>
      </c>
      <c r="Q1844" t="s">
        <v>29</v>
      </c>
      <c r="R1844" t="s">
        <v>29</v>
      </c>
      <c r="S1844" t="s">
        <v>29</v>
      </c>
      <c r="T1844" t="s">
        <v>29</v>
      </c>
      <c r="U1844" t="s">
        <v>29</v>
      </c>
      <c r="V1844" t="s">
        <v>2062</v>
      </c>
      <c r="W1844" t="s">
        <v>2063</v>
      </c>
    </row>
    <row r="1845" spans="1:23">
      <c r="A1845">
        <v>1844</v>
      </c>
      <c r="B1845" t="s">
        <v>2057</v>
      </c>
      <c r="C1845" t="s">
        <v>2058</v>
      </c>
      <c r="D1845">
        <v>51</v>
      </c>
      <c r="E1845" t="s">
        <v>2087</v>
      </c>
      <c r="F1845" t="s">
        <v>1062</v>
      </c>
      <c r="G1845" s="1" t="s">
        <v>1368</v>
      </c>
      <c r="H1845" t="s">
        <v>2088</v>
      </c>
      <c r="I1845" t="s">
        <v>1368</v>
      </c>
      <c r="J1845" t="s">
        <v>2088</v>
      </c>
      <c r="K1845">
        <v>0.9</v>
      </c>
      <c r="L1845">
        <v>0.9</v>
      </c>
      <c r="M1845" t="s">
        <v>26</v>
      </c>
      <c r="N1845" t="s">
        <v>74</v>
      </c>
      <c r="O1845" t="s">
        <v>29</v>
      </c>
      <c r="P1845" t="s">
        <v>29</v>
      </c>
      <c r="Q1845" t="s">
        <v>29</v>
      </c>
      <c r="R1845" t="s">
        <v>29</v>
      </c>
      <c r="S1845" t="s">
        <v>29</v>
      </c>
      <c r="T1845" t="s">
        <v>29</v>
      </c>
      <c r="U1845" t="s">
        <v>29</v>
      </c>
      <c r="V1845" t="s">
        <v>2062</v>
      </c>
      <c r="W1845" t="s">
        <v>2063</v>
      </c>
    </row>
    <row r="1846" spans="1:23">
      <c r="A1846">
        <v>1845</v>
      </c>
      <c r="B1846" t="s">
        <v>2057</v>
      </c>
      <c r="C1846" t="s">
        <v>2058</v>
      </c>
      <c r="D1846">
        <v>51</v>
      </c>
      <c r="E1846" t="s">
        <v>1172</v>
      </c>
      <c r="F1846" t="s">
        <v>516</v>
      </c>
      <c r="G1846" s="1" t="s">
        <v>517</v>
      </c>
      <c r="H1846" t="s">
        <v>1173</v>
      </c>
      <c r="I1846" t="s">
        <v>517</v>
      </c>
      <c r="J1846" t="s">
        <v>1173</v>
      </c>
      <c r="K1846">
        <v>0.4</v>
      </c>
      <c r="L1846">
        <v>0.4</v>
      </c>
      <c r="M1846" t="s">
        <v>26</v>
      </c>
      <c r="N1846" t="s">
        <v>219</v>
      </c>
      <c r="O1846" t="s">
        <v>29</v>
      </c>
      <c r="P1846" t="s">
        <v>29</v>
      </c>
      <c r="Q1846" t="s">
        <v>29</v>
      </c>
      <c r="R1846" t="s">
        <v>29</v>
      </c>
      <c r="S1846" t="s">
        <v>29</v>
      </c>
      <c r="T1846" t="s">
        <v>29</v>
      </c>
      <c r="U1846" t="s">
        <v>29</v>
      </c>
      <c r="V1846" t="s">
        <v>2062</v>
      </c>
      <c r="W1846" t="s">
        <v>2063</v>
      </c>
    </row>
    <row r="1847" spans="1:23">
      <c r="A1847">
        <v>1846</v>
      </c>
      <c r="B1847" t="s">
        <v>2057</v>
      </c>
      <c r="C1847" t="s">
        <v>2058</v>
      </c>
      <c r="D1847">
        <v>51</v>
      </c>
      <c r="E1847" t="s">
        <v>1172</v>
      </c>
      <c r="F1847" t="s">
        <v>516</v>
      </c>
      <c r="G1847" s="1" t="s">
        <v>517</v>
      </c>
      <c r="H1847" t="s">
        <v>1173</v>
      </c>
      <c r="I1847" t="s">
        <v>517</v>
      </c>
      <c r="J1847" t="s">
        <v>1173</v>
      </c>
      <c r="K1847">
        <v>0.3</v>
      </c>
      <c r="L1847">
        <v>0.3</v>
      </c>
      <c r="M1847" t="s">
        <v>26</v>
      </c>
      <c r="N1847" t="s">
        <v>74</v>
      </c>
      <c r="O1847" t="s">
        <v>29</v>
      </c>
      <c r="P1847" t="s">
        <v>29</v>
      </c>
      <c r="Q1847" t="s">
        <v>29</v>
      </c>
      <c r="R1847" t="s">
        <v>29</v>
      </c>
      <c r="S1847" t="s">
        <v>29</v>
      </c>
      <c r="T1847" t="s">
        <v>29</v>
      </c>
      <c r="U1847" t="s">
        <v>29</v>
      </c>
      <c r="V1847" t="s">
        <v>2062</v>
      </c>
      <c r="W1847" t="s">
        <v>2063</v>
      </c>
    </row>
    <row r="1848" spans="1:23">
      <c r="A1848">
        <v>1847</v>
      </c>
      <c r="B1848" t="s">
        <v>2057</v>
      </c>
      <c r="C1848" t="s">
        <v>2058</v>
      </c>
      <c r="D1848">
        <v>51</v>
      </c>
      <c r="E1848" t="s">
        <v>1172</v>
      </c>
      <c r="F1848" t="s">
        <v>516</v>
      </c>
      <c r="G1848" s="1" t="s">
        <v>517</v>
      </c>
      <c r="H1848" t="s">
        <v>1173</v>
      </c>
      <c r="I1848" t="s">
        <v>517</v>
      </c>
      <c r="J1848" t="s">
        <v>1173</v>
      </c>
      <c r="K1848">
        <v>0.1</v>
      </c>
      <c r="L1848">
        <v>0.1</v>
      </c>
      <c r="M1848" t="s">
        <v>26</v>
      </c>
      <c r="N1848" t="s">
        <v>63</v>
      </c>
      <c r="O1848" t="s">
        <v>29</v>
      </c>
      <c r="P1848" t="s">
        <v>29</v>
      </c>
      <c r="Q1848" t="s">
        <v>29</v>
      </c>
      <c r="R1848" t="s">
        <v>29</v>
      </c>
      <c r="S1848" t="s">
        <v>29</v>
      </c>
      <c r="T1848" t="s">
        <v>29</v>
      </c>
      <c r="U1848" t="s">
        <v>29</v>
      </c>
      <c r="V1848" t="s">
        <v>2062</v>
      </c>
      <c r="W1848" t="s">
        <v>2063</v>
      </c>
    </row>
    <row r="1849" spans="1:23">
      <c r="A1849">
        <v>1848</v>
      </c>
      <c r="B1849" t="s">
        <v>2057</v>
      </c>
      <c r="C1849" t="s">
        <v>2058</v>
      </c>
      <c r="D1849">
        <v>51</v>
      </c>
      <c r="E1849" t="s">
        <v>1172</v>
      </c>
      <c r="F1849" t="s">
        <v>516</v>
      </c>
      <c r="G1849" s="1" t="s">
        <v>517</v>
      </c>
      <c r="H1849" t="s">
        <v>1173</v>
      </c>
      <c r="I1849" t="s">
        <v>517</v>
      </c>
      <c r="J1849" t="s">
        <v>1173</v>
      </c>
      <c r="K1849">
        <v>0.5</v>
      </c>
      <c r="L1849">
        <v>0.5</v>
      </c>
      <c r="M1849" t="s">
        <v>26</v>
      </c>
      <c r="N1849" t="s">
        <v>29</v>
      </c>
      <c r="O1849" t="s">
        <v>29</v>
      </c>
      <c r="P1849" t="s">
        <v>29</v>
      </c>
      <c r="Q1849" t="s">
        <v>29</v>
      </c>
      <c r="R1849" t="s">
        <v>29</v>
      </c>
      <c r="S1849" t="s">
        <v>29</v>
      </c>
      <c r="T1849" t="s">
        <v>29</v>
      </c>
      <c r="U1849" t="s">
        <v>29</v>
      </c>
      <c r="V1849" t="s">
        <v>2062</v>
      </c>
      <c r="W1849" t="s">
        <v>2063</v>
      </c>
    </row>
    <row r="1850" spans="1:23">
      <c r="A1850">
        <v>1849</v>
      </c>
      <c r="B1850" t="s">
        <v>2057</v>
      </c>
      <c r="C1850" t="s">
        <v>2058</v>
      </c>
      <c r="D1850">
        <v>51</v>
      </c>
      <c r="E1850" t="s">
        <v>2089</v>
      </c>
      <c r="F1850" t="s">
        <v>185</v>
      </c>
      <c r="G1850" s="1" t="s">
        <v>2060</v>
      </c>
      <c r="H1850" t="s">
        <v>840</v>
      </c>
      <c r="I1850" t="s">
        <v>2060</v>
      </c>
      <c r="J1850" t="s">
        <v>840</v>
      </c>
      <c r="K1850">
        <v>0.1</v>
      </c>
      <c r="L1850">
        <v>0.1</v>
      </c>
      <c r="M1850" t="s">
        <v>26</v>
      </c>
      <c r="N1850" t="s">
        <v>219</v>
      </c>
      <c r="O1850" t="s">
        <v>29</v>
      </c>
      <c r="P1850" t="s">
        <v>29</v>
      </c>
      <c r="Q1850" t="s">
        <v>29</v>
      </c>
      <c r="R1850" t="s">
        <v>29</v>
      </c>
      <c r="S1850" t="s">
        <v>29</v>
      </c>
      <c r="T1850" t="s">
        <v>29</v>
      </c>
      <c r="U1850" t="s">
        <v>29</v>
      </c>
      <c r="V1850" t="s">
        <v>2062</v>
      </c>
      <c r="W1850" t="s">
        <v>2063</v>
      </c>
    </row>
    <row r="1851" spans="1:23">
      <c r="A1851">
        <v>1850</v>
      </c>
      <c r="B1851" t="s">
        <v>2057</v>
      </c>
      <c r="C1851" t="s">
        <v>2058</v>
      </c>
      <c r="D1851">
        <v>51</v>
      </c>
      <c r="E1851" t="s">
        <v>2089</v>
      </c>
      <c r="F1851" t="s">
        <v>185</v>
      </c>
      <c r="G1851" s="1" t="s">
        <v>2060</v>
      </c>
      <c r="H1851" t="s">
        <v>840</v>
      </c>
      <c r="I1851" t="s">
        <v>2060</v>
      </c>
      <c r="J1851" t="s">
        <v>840</v>
      </c>
      <c r="K1851">
        <v>0.5</v>
      </c>
      <c r="L1851">
        <v>0.5</v>
      </c>
      <c r="M1851" t="s">
        <v>26</v>
      </c>
      <c r="N1851" t="s">
        <v>74</v>
      </c>
      <c r="O1851" t="s">
        <v>29</v>
      </c>
      <c r="P1851" t="s">
        <v>29</v>
      </c>
      <c r="Q1851" t="s">
        <v>29</v>
      </c>
      <c r="R1851" t="s">
        <v>29</v>
      </c>
      <c r="S1851" t="s">
        <v>29</v>
      </c>
      <c r="T1851" t="s">
        <v>29</v>
      </c>
      <c r="U1851" t="s">
        <v>29</v>
      </c>
      <c r="V1851" t="s">
        <v>2062</v>
      </c>
      <c r="W1851" t="s">
        <v>2063</v>
      </c>
    </row>
    <row r="1852" spans="1:23">
      <c r="A1852">
        <v>1851</v>
      </c>
      <c r="B1852" t="s">
        <v>2057</v>
      </c>
      <c r="C1852" t="s">
        <v>2058</v>
      </c>
      <c r="D1852">
        <v>51</v>
      </c>
      <c r="E1852" t="s">
        <v>2090</v>
      </c>
      <c r="F1852" t="s">
        <v>185</v>
      </c>
      <c r="G1852" s="1" t="s">
        <v>2060</v>
      </c>
      <c r="H1852" t="s">
        <v>2091</v>
      </c>
      <c r="I1852" t="s">
        <v>2060</v>
      </c>
      <c r="J1852" t="s">
        <v>8850</v>
      </c>
      <c r="K1852">
        <v>0.2</v>
      </c>
      <c r="L1852">
        <v>0.2</v>
      </c>
      <c r="M1852" t="s">
        <v>26</v>
      </c>
      <c r="N1852" t="s">
        <v>219</v>
      </c>
      <c r="O1852" t="s">
        <v>29</v>
      </c>
      <c r="P1852" t="s">
        <v>29</v>
      </c>
      <c r="Q1852" t="s">
        <v>29</v>
      </c>
      <c r="R1852" t="s">
        <v>29</v>
      </c>
      <c r="S1852" t="s">
        <v>29</v>
      </c>
      <c r="T1852" t="s">
        <v>29</v>
      </c>
      <c r="U1852" t="s">
        <v>29</v>
      </c>
      <c r="V1852" t="s">
        <v>2062</v>
      </c>
      <c r="W1852" t="s">
        <v>2063</v>
      </c>
    </row>
    <row r="1853" spans="1:23">
      <c r="A1853">
        <v>1852</v>
      </c>
      <c r="B1853" t="s">
        <v>2057</v>
      </c>
      <c r="C1853" t="s">
        <v>2058</v>
      </c>
      <c r="D1853">
        <v>51</v>
      </c>
      <c r="E1853" t="s">
        <v>2090</v>
      </c>
      <c r="F1853" t="s">
        <v>185</v>
      </c>
      <c r="G1853" s="1" t="s">
        <v>2060</v>
      </c>
      <c r="H1853" t="s">
        <v>2091</v>
      </c>
      <c r="I1853" t="s">
        <v>2060</v>
      </c>
      <c r="J1853" t="s">
        <v>8850</v>
      </c>
      <c r="K1853">
        <v>0.4</v>
      </c>
      <c r="L1853">
        <v>0.4</v>
      </c>
      <c r="M1853" t="s">
        <v>26</v>
      </c>
      <c r="N1853" t="s">
        <v>74</v>
      </c>
      <c r="O1853" t="s">
        <v>29</v>
      </c>
      <c r="P1853" t="s">
        <v>29</v>
      </c>
      <c r="Q1853" t="s">
        <v>29</v>
      </c>
      <c r="R1853" t="s">
        <v>29</v>
      </c>
      <c r="S1853" t="s">
        <v>29</v>
      </c>
      <c r="T1853" t="s">
        <v>29</v>
      </c>
      <c r="U1853" t="s">
        <v>29</v>
      </c>
      <c r="V1853" t="s">
        <v>2062</v>
      </c>
      <c r="W1853" t="s">
        <v>2063</v>
      </c>
    </row>
    <row r="1854" spans="1:23">
      <c r="A1854">
        <v>1853</v>
      </c>
      <c r="B1854" t="s">
        <v>2057</v>
      </c>
      <c r="C1854" t="s">
        <v>2058</v>
      </c>
      <c r="D1854">
        <v>51</v>
      </c>
      <c r="E1854" t="s">
        <v>2092</v>
      </c>
      <c r="F1854" t="s">
        <v>498</v>
      </c>
      <c r="G1854" s="1" t="s">
        <v>499</v>
      </c>
      <c r="H1854" t="s">
        <v>2093</v>
      </c>
      <c r="I1854" t="s">
        <v>499</v>
      </c>
      <c r="J1854" t="s">
        <v>2093</v>
      </c>
      <c r="K1854">
        <v>0.3</v>
      </c>
      <c r="L1854">
        <v>0.3</v>
      </c>
      <c r="M1854" t="s">
        <v>26</v>
      </c>
      <c r="N1854" t="s">
        <v>219</v>
      </c>
      <c r="O1854" t="s">
        <v>29</v>
      </c>
      <c r="P1854" t="s">
        <v>29</v>
      </c>
      <c r="Q1854" t="s">
        <v>29</v>
      </c>
      <c r="R1854" t="s">
        <v>29</v>
      </c>
      <c r="S1854" t="s">
        <v>29</v>
      </c>
      <c r="T1854" t="s">
        <v>29</v>
      </c>
      <c r="U1854" t="s">
        <v>29</v>
      </c>
      <c r="V1854" t="s">
        <v>2062</v>
      </c>
      <c r="W1854" t="s">
        <v>2063</v>
      </c>
    </row>
    <row r="1855" spans="1:23">
      <c r="A1855">
        <v>1854</v>
      </c>
      <c r="B1855" t="s">
        <v>2057</v>
      </c>
      <c r="C1855" t="s">
        <v>2058</v>
      </c>
      <c r="D1855">
        <v>51</v>
      </c>
      <c r="E1855" t="s">
        <v>2092</v>
      </c>
      <c r="F1855" t="s">
        <v>498</v>
      </c>
      <c r="G1855" s="1" t="s">
        <v>499</v>
      </c>
      <c r="H1855" t="s">
        <v>2093</v>
      </c>
      <c r="I1855" t="s">
        <v>499</v>
      </c>
      <c r="J1855" t="s">
        <v>2093</v>
      </c>
      <c r="K1855">
        <v>0.3</v>
      </c>
      <c r="L1855">
        <v>0.3</v>
      </c>
      <c r="M1855" t="s">
        <v>26</v>
      </c>
      <c r="N1855" t="s">
        <v>74</v>
      </c>
      <c r="O1855" t="s">
        <v>29</v>
      </c>
      <c r="P1855" t="s">
        <v>29</v>
      </c>
      <c r="Q1855" t="s">
        <v>29</v>
      </c>
      <c r="R1855" t="s">
        <v>29</v>
      </c>
      <c r="S1855" t="s">
        <v>29</v>
      </c>
      <c r="T1855" t="s">
        <v>29</v>
      </c>
      <c r="U1855" t="s">
        <v>29</v>
      </c>
      <c r="V1855" t="s">
        <v>2062</v>
      </c>
      <c r="W1855" t="s">
        <v>2063</v>
      </c>
    </row>
    <row r="1856" spans="1:23">
      <c r="A1856">
        <v>1855</v>
      </c>
      <c r="B1856" t="s">
        <v>2057</v>
      </c>
      <c r="C1856" t="s">
        <v>2058</v>
      </c>
      <c r="D1856">
        <v>51</v>
      </c>
      <c r="E1856" t="s">
        <v>2092</v>
      </c>
      <c r="F1856" t="s">
        <v>498</v>
      </c>
      <c r="G1856" s="1" t="s">
        <v>499</v>
      </c>
      <c r="H1856" t="s">
        <v>2093</v>
      </c>
      <c r="I1856" t="s">
        <v>499</v>
      </c>
      <c r="J1856" t="s">
        <v>2093</v>
      </c>
      <c r="K1856">
        <v>0.1</v>
      </c>
      <c r="L1856">
        <v>0.1</v>
      </c>
      <c r="M1856" t="s">
        <v>26</v>
      </c>
      <c r="N1856" t="s">
        <v>63</v>
      </c>
      <c r="O1856" t="s">
        <v>29</v>
      </c>
      <c r="P1856" t="s">
        <v>29</v>
      </c>
      <c r="Q1856" t="s">
        <v>29</v>
      </c>
      <c r="R1856" t="s">
        <v>29</v>
      </c>
      <c r="S1856" t="s">
        <v>29</v>
      </c>
      <c r="T1856" t="s">
        <v>29</v>
      </c>
      <c r="U1856" t="s">
        <v>29</v>
      </c>
      <c r="V1856" t="s">
        <v>2062</v>
      </c>
      <c r="W1856" t="s">
        <v>2063</v>
      </c>
    </row>
    <row r="1857" spans="1:23">
      <c r="A1857">
        <v>1856</v>
      </c>
      <c r="B1857" t="s">
        <v>2057</v>
      </c>
      <c r="C1857" t="s">
        <v>2058</v>
      </c>
      <c r="D1857">
        <v>51</v>
      </c>
      <c r="E1857" t="s">
        <v>2092</v>
      </c>
      <c r="F1857" t="s">
        <v>498</v>
      </c>
      <c r="G1857" s="1" t="s">
        <v>499</v>
      </c>
      <c r="H1857" t="s">
        <v>2093</v>
      </c>
      <c r="I1857" t="s">
        <v>499</v>
      </c>
      <c r="J1857" t="s">
        <v>2093</v>
      </c>
      <c r="K1857">
        <v>0.1</v>
      </c>
      <c r="L1857">
        <v>0.1</v>
      </c>
      <c r="M1857" t="s">
        <v>26</v>
      </c>
      <c r="N1857" t="s">
        <v>29</v>
      </c>
      <c r="O1857" t="s">
        <v>29</v>
      </c>
      <c r="P1857" t="s">
        <v>29</v>
      </c>
      <c r="Q1857" t="s">
        <v>29</v>
      </c>
      <c r="R1857" t="s">
        <v>29</v>
      </c>
      <c r="S1857" t="s">
        <v>29</v>
      </c>
      <c r="T1857" t="s">
        <v>29</v>
      </c>
      <c r="U1857" t="s">
        <v>29</v>
      </c>
      <c r="V1857" t="s">
        <v>2062</v>
      </c>
      <c r="W1857" t="s">
        <v>2063</v>
      </c>
    </row>
    <row r="1858" spans="1:23">
      <c r="A1858">
        <v>1857</v>
      </c>
      <c r="B1858" t="s">
        <v>2057</v>
      </c>
      <c r="C1858" t="s">
        <v>2058</v>
      </c>
      <c r="D1858">
        <v>51</v>
      </c>
      <c r="E1858" t="s">
        <v>189</v>
      </c>
      <c r="F1858" t="s">
        <v>185</v>
      </c>
      <c r="G1858" s="1" t="s">
        <v>186</v>
      </c>
      <c r="H1858" t="s">
        <v>29</v>
      </c>
      <c r="I1858" t="s">
        <v>186</v>
      </c>
      <c r="J1858" t="s">
        <v>29</v>
      </c>
      <c r="K1858">
        <v>0.5</v>
      </c>
      <c r="L1858">
        <v>0.5</v>
      </c>
      <c r="M1858" t="s">
        <v>26</v>
      </c>
      <c r="N1858" t="s">
        <v>74</v>
      </c>
      <c r="O1858" t="s">
        <v>29</v>
      </c>
      <c r="P1858" t="s">
        <v>29</v>
      </c>
      <c r="Q1858" t="s">
        <v>29</v>
      </c>
      <c r="R1858" t="s">
        <v>29</v>
      </c>
      <c r="S1858" t="s">
        <v>29</v>
      </c>
      <c r="T1858" t="s">
        <v>29</v>
      </c>
      <c r="U1858" t="s">
        <v>29</v>
      </c>
      <c r="V1858" t="s">
        <v>2062</v>
      </c>
      <c r="W1858" t="s">
        <v>2063</v>
      </c>
    </row>
    <row r="1859" spans="1:23">
      <c r="A1859">
        <v>1858</v>
      </c>
      <c r="B1859" t="s">
        <v>2057</v>
      </c>
      <c r="C1859" t="s">
        <v>2058</v>
      </c>
      <c r="D1859">
        <v>51</v>
      </c>
      <c r="E1859" t="s">
        <v>2094</v>
      </c>
      <c r="F1859" t="s">
        <v>1273</v>
      </c>
      <c r="G1859" s="1" t="s">
        <v>2095</v>
      </c>
      <c r="H1859" t="s">
        <v>2096</v>
      </c>
      <c r="I1859" t="s">
        <v>2095</v>
      </c>
      <c r="J1859" t="s">
        <v>2096</v>
      </c>
      <c r="K1859">
        <v>0.4</v>
      </c>
      <c r="L1859">
        <v>0.4</v>
      </c>
      <c r="M1859" t="s">
        <v>26</v>
      </c>
      <c r="N1859" t="s">
        <v>219</v>
      </c>
      <c r="O1859" t="s">
        <v>29</v>
      </c>
      <c r="P1859" t="s">
        <v>29</v>
      </c>
      <c r="Q1859" t="s">
        <v>29</v>
      </c>
      <c r="R1859" t="s">
        <v>29</v>
      </c>
      <c r="S1859" t="s">
        <v>29</v>
      </c>
      <c r="T1859" t="s">
        <v>29</v>
      </c>
      <c r="U1859" t="s">
        <v>29</v>
      </c>
      <c r="V1859" t="s">
        <v>2062</v>
      </c>
      <c r="W1859" t="s">
        <v>2063</v>
      </c>
    </row>
    <row r="1860" spans="1:23">
      <c r="A1860">
        <v>1859</v>
      </c>
      <c r="B1860" t="s">
        <v>2057</v>
      </c>
      <c r="C1860" t="s">
        <v>2058</v>
      </c>
      <c r="D1860">
        <v>51</v>
      </c>
      <c r="E1860" t="s">
        <v>2097</v>
      </c>
      <c r="F1860" t="s">
        <v>176</v>
      </c>
      <c r="G1860" s="1" t="s">
        <v>2098</v>
      </c>
      <c r="H1860" t="s">
        <v>2099</v>
      </c>
      <c r="I1860" t="s">
        <v>2098</v>
      </c>
      <c r="J1860" t="s">
        <v>2099</v>
      </c>
      <c r="K1860">
        <v>0.2</v>
      </c>
      <c r="L1860">
        <v>0.2</v>
      </c>
      <c r="M1860" t="s">
        <v>26</v>
      </c>
      <c r="N1860" t="s">
        <v>74</v>
      </c>
      <c r="O1860" t="s">
        <v>29</v>
      </c>
      <c r="P1860" t="s">
        <v>29</v>
      </c>
      <c r="Q1860" t="s">
        <v>29</v>
      </c>
      <c r="R1860" t="s">
        <v>29</v>
      </c>
      <c r="S1860" t="s">
        <v>29</v>
      </c>
      <c r="T1860" t="s">
        <v>29</v>
      </c>
      <c r="U1860" t="s">
        <v>29</v>
      </c>
      <c r="V1860" t="s">
        <v>2062</v>
      </c>
      <c r="W1860" t="s">
        <v>2063</v>
      </c>
    </row>
    <row r="1861" spans="1:23">
      <c r="A1861">
        <v>1860</v>
      </c>
      <c r="B1861" t="s">
        <v>2057</v>
      </c>
      <c r="C1861" t="s">
        <v>2058</v>
      </c>
      <c r="D1861">
        <v>51</v>
      </c>
      <c r="E1861" t="s">
        <v>2100</v>
      </c>
      <c r="F1861" t="s">
        <v>971</v>
      </c>
      <c r="G1861" s="1" t="s">
        <v>2101</v>
      </c>
      <c r="H1861" t="s">
        <v>2102</v>
      </c>
      <c r="I1861" t="s">
        <v>2101</v>
      </c>
      <c r="J1861" t="s">
        <v>2102</v>
      </c>
      <c r="K1861">
        <v>0.1</v>
      </c>
      <c r="L1861">
        <v>0.1</v>
      </c>
      <c r="M1861" t="s">
        <v>26</v>
      </c>
      <c r="N1861" t="s">
        <v>219</v>
      </c>
      <c r="O1861" t="s">
        <v>29</v>
      </c>
      <c r="P1861" t="s">
        <v>29</v>
      </c>
      <c r="Q1861" t="s">
        <v>29</v>
      </c>
      <c r="R1861" t="s">
        <v>29</v>
      </c>
      <c r="S1861" t="s">
        <v>29</v>
      </c>
      <c r="T1861" t="s">
        <v>29</v>
      </c>
      <c r="U1861" t="s">
        <v>29</v>
      </c>
      <c r="V1861" t="s">
        <v>2062</v>
      </c>
      <c r="W1861" t="s">
        <v>2063</v>
      </c>
    </row>
    <row r="1862" spans="1:23">
      <c r="A1862">
        <v>1861</v>
      </c>
      <c r="B1862" t="s">
        <v>2057</v>
      </c>
      <c r="C1862" t="s">
        <v>2058</v>
      </c>
      <c r="D1862">
        <v>51</v>
      </c>
      <c r="E1862" t="s">
        <v>2100</v>
      </c>
      <c r="F1862" t="s">
        <v>971</v>
      </c>
      <c r="G1862" s="1" t="s">
        <v>2101</v>
      </c>
      <c r="H1862" t="s">
        <v>2102</v>
      </c>
      <c r="I1862" t="s">
        <v>2101</v>
      </c>
      <c r="J1862" t="s">
        <v>2102</v>
      </c>
      <c r="K1862">
        <v>0.1</v>
      </c>
      <c r="L1862">
        <v>0.1</v>
      </c>
      <c r="M1862" t="s">
        <v>26</v>
      </c>
      <c r="N1862" t="s">
        <v>74</v>
      </c>
      <c r="O1862" t="s">
        <v>29</v>
      </c>
      <c r="P1862" t="s">
        <v>29</v>
      </c>
      <c r="Q1862" t="s">
        <v>29</v>
      </c>
      <c r="R1862" t="s">
        <v>29</v>
      </c>
      <c r="S1862" t="s">
        <v>29</v>
      </c>
      <c r="T1862" t="s">
        <v>29</v>
      </c>
      <c r="U1862" t="s">
        <v>29</v>
      </c>
      <c r="V1862" t="s">
        <v>2062</v>
      </c>
      <c r="W1862" t="s">
        <v>2063</v>
      </c>
    </row>
    <row r="1863" spans="1:23">
      <c r="A1863">
        <v>1862</v>
      </c>
      <c r="B1863" t="s">
        <v>2057</v>
      </c>
      <c r="C1863" t="s">
        <v>2058</v>
      </c>
      <c r="D1863">
        <v>51</v>
      </c>
      <c r="E1863" t="s">
        <v>2100</v>
      </c>
      <c r="F1863" t="s">
        <v>971</v>
      </c>
      <c r="G1863" s="1" t="s">
        <v>2101</v>
      </c>
      <c r="H1863" t="s">
        <v>2102</v>
      </c>
      <c r="I1863" t="s">
        <v>2101</v>
      </c>
      <c r="J1863" t="s">
        <v>2102</v>
      </c>
      <c r="K1863">
        <v>1.4</v>
      </c>
      <c r="L1863">
        <v>1.4</v>
      </c>
      <c r="M1863" t="s">
        <v>26</v>
      </c>
      <c r="N1863" t="s">
        <v>29</v>
      </c>
      <c r="O1863" t="s">
        <v>29</v>
      </c>
      <c r="P1863" t="s">
        <v>29</v>
      </c>
      <c r="Q1863" t="s">
        <v>29</v>
      </c>
      <c r="R1863" t="s">
        <v>29</v>
      </c>
      <c r="S1863" t="s">
        <v>29</v>
      </c>
      <c r="T1863" t="s">
        <v>29</v>
      </c>
      <c r="U1863" t="s">
        <v>29</v>
      </c>
      <c r="V1863" t="s">
        <v>2062</v>
      </c>
      <c r="W1863" t="s">
        <v>2063</v>
      </c>
    </row>
    <row r="1864" spans="1:23">
      <c r="A1864">
        <v>1863</v>
      </c>
      <c r="B1864" t="s">
        <v>2057</v>
      </c>
      <c r="C1864" t="s">
        <v>2058</v>
      </c>
      <c r="D1864">
        <v>51</v>
      </c>
      <c r="E1864" t="s">
        <v>8935</v>
      </c>
      <c r="F1864" t="s">
        <v>93</v>
      </c>
      <c r="G1864" s="1" t="s">
        <v>29</v>
      </c>
      <c r="H1864" t="s">
        <v>29</v>
      </c>
      <c r="I1864" t="s">
        <v>29</v>
      </c>
      <c r="J1864" t="s">
        <v>29</v>
      </c>
      <c r="K1864">
        <v>18.8</v>
      </c>
      <c r="L1864">
        <v>18.8</v>
      </c>
      <c r="M1864" t="s">
        <v>26</v>
      </c>
      <c r="N1864" t="s">
        <v>29</v>
      </c>
      <c r="O1864" t="s">
        <v>29</v>
      </c>
      <c r="P1864" t="s">
        <v>29</v>
      </c>
      <c r="Q1864" t="s">
        <v>29</v>
      </c>
      <c r="R1864" t="s">
        <v>29</v>
      </c>
      <c r="S1864" t="s">
        <v>29</v>
      </c>
      <c r="T1864" t="s">
        <v>29</v>
      </c>
      <c r="U1864" t="s">
        <v>29</v>
      </c>
      <c r="V1864" t="s">
        <v>2062</v>
      </c>
      <c r="W1864" t="s">
        <v>2063</v>
      </c>
    </row>
    <row r="1865" spans="1:23">
      <c r="A1865">
        <v>1864</v>
      </c>
      <c r="B1865" t="s">
        <v>2057</v>
      </c>
      <c r="C1865" t="s">
        <v>2058</v>
      </c>
      <c r="D1865">
        <v>52</v>
      </c>
      <c r="E1865" t="s">
        <v>2059</v>
      </c>
      <c r="F1865" t="s">
        <v>185</v>
      </c>
      <c r="G1865" s="1" t="s">
        <v>2060</v>
      </c>
      <c r="H1865" t="s">
        <v>2061</v>
      </c>
      <c r="I1865" t="s">
        <v>2060</v>
      </c>
      <c r="J1865" t="s">
        <v>2061</v>
      </c>
      <c r="K1865">
        <v>6.7</v>
      </c>
      <c r="L1865">
        <v>6.7</v>
      </c>
      <c r="M1865" t="s">
        <v>26</v>
      </c>
      <c r="N1865" t="s">
        <v>219</v>
      </c>
      <c r="O1865" t="s">
        <v>29</v>
      </c>
      <c r="P1865" t="s">
        <v>29</v>
      </c>
      <c r="Q1865" t="s">
        <v>29</v>
      </c>
      <c r="R1865" t="s">
        <v>29</v>
      </c>
      <c r="S1865" t="s">
        <v>29</v>
      </c>
      <c r="T1865" t="s">
        <v>29</v>
      </c>
      <c r="U1865" t="s">
        <v>29</v>
      </c>
      <c r="V1865" t="s">
        <v>2103</v>
      </c>
      <c r="W1865" t="s">
        <v>2063</v>
      </c>
    </row>
    <row r="1866" spans="1:23">
      <c r="A1866">
        <v>1865</v>
      </c>
      <c r="B1866" t="s">
        <v>2057</v>
      </c>
      <c r="C1866" t="s">
        <v>2058</v>
      </c>
      <c r="D1866">
        <v>52</v>
      </c>
      <c r="E1866" t="s">
        <v>2059</v>
      </c>
      <c r="F1866" t="s">
        <v>185</v>
      </c>
      <c r="G1866" s="1" t="s">
        <v>2060</v>
      </c>
      <c r="H1866" t="s">
        <v>2061</v>
      </c>
      <c r="I1866" t="s">
        <v>2060</v>
      </c>
      <c r="J1866" t="s">
        <v>2061</v>
      </c>
      <c r="K1866">
        <v>36.200000000000003</v>
      </c>
      <c r="L1866">
        <v>36.200000000000003</v>
      </c>
      <c r="M1866" t="s">
        <v>26</v>
      </c>
      <c r="N1866" t="s">
        <v>74</v>
      </c>
      <c r="O1866" t="s">
        <v>29</v>
      </c>
      <c r="P1866" t="s">
        <v>29</v>
      </c>
      <c r="Q1866" t="s">
        <v>29</v>
      </c>
      <c r="R1866" t="s">
        <v>29</v>
      </c>
      <c r="S1866" t="s">
        <v>29</v>
      </c>
      <c r="T1866" t="s">
        <v>29</v>
      </c>
      <c r="U1866" t="s">
        <v>29</v>
      </c>
      <c r="V1866" t="s">
        <v>2103</v>
      </c>
      <c r="W1866" t="s">
        <v>2063</v>
      </c>
    </row>
    <row r="1867" spans="1:23">
      <c r="A1867">
        <v>1866</v>
      </c>
      <c r="B1867" t="s">
        <v>2057</v>
      </c>
      <c r="C1867" t="s">
        <v>2058</v>
      </c>
      <c r="D1867">
        <v>52</v>
      </c>
      <c r="E1867" t="s">
        <v>2059</v>
      </c>
      <c r="F1867" t="s">
        <v>185</v>
      </c>
      <c r="G1867" s="1" t="s">
        <v>2060</v>
      </c>
      <c r="H1867" t="s">
        <v>2061</v>
      </c>
      <c r="I1867" t="s">
        <v>2060</v>
      </c>
      <c r="J1867" t="s">
        <v>2061</v>
      </c>
      <c r="K1867">
        <v>0.4</v>
      </c>
      <c r="L1867">
        <v>0.4</v>
      </c>
      <c r="M1867" t="s">
        <v>26</v>
      </c>
      <c r="N1867" t="s">
        <v>118</v>
      </c>
      <c r="O1867" t="s">
        <v>29</v>
      </c>
      <c r="P1867" t="s">
        <v>29</v>
      </c>
      <c r="Q1867" t="s">
        <v>29</v>
      </c>
      <c r="R1867" t="s">
        <v>29</v>
      </c>
      <c r="S1867" t="s">
        <v>29</v>
      </c>
      <c r="T1867" t="s">
        <v>29</v>
      </c>
      <c r="U1867" t="s">
        <v>29</v>
      </c>
      <c r="V1867" t="s">
        <v>2103</v>
      </c>
      <c r="W1867" t="s">
        <v>2063</v>
      </c>
    </row>
    <row r="1868" spans="1:23">
      <c r="A1868">
        <v>1867</v>
      </c>
      <c r="B1868" t="s">
        <v>2057</v>
      </c>
      <c r="C1868" t="s">
        <v>2058</v>
      </c>
      <c r="D1868">
        <v>52</v>
      </c>
      <c r="E1868" t="s">
        <v>2059</v>
      </c>
      <c r="F1868" t="s">
        <v>185</v>
      </c>
      <c r="G1868" s="1" t="s">
        <v>2060</v>
      </c>
      <c r="H1868" t="s">
        <v>2061</v>
      </c>
      <c r="I1868" t="s">
        <v>2060</v>
      </c>
      <c r="J1868" t="s">
        <v>2061</v>
      </c>
      <c r="K1868">
        <v>1.3</v>
      </c>
      <c r="L1868">
        <v>1.3</v>
      </c>
      <c r="M1868" t="s">
        <v>26</v>
      </c>
      <c r="N1868" t="s">
        <v>29</v>
      </c>
      <c r="O1868" t="s">
        <v>29</v>
      </c>
      <c r="P1868" t="s">
        <v>29</v>
      </c>
      <c r="Q1868" t="s">
        <v>29</v>
      </c>
      <c r="R1868" t="s">
        <v>29</v>
      </c>
      <c r="S1868" t="s">
        <v>29</v>
      </c>
      <c r="T1868" t="s">
        <v>29</v>
      </c>
      <c r="U1868" t="s">
        <v>29</v>
      </c>
      <c r="V1868" t="s">
        <v>2103</v>
      </c>
      <c r="W1868" t="s">
        <v>2063</v>
      </c>
    </row>
    <row r="1869" spans="1:23">
      <c r="A1869">
        <v>1868</v>
      </c>
      <c r="B1869" t="s">
        <v>2057</v>
      </c>
      <c r="C1869" t="s">
        <v>2058</v>
      </c>
      <c r="D1869">
        <v>52</v>
      </c>
      <c r="E1869" t="s">
        <v>2069</v>
      </c>
      <c r="F1869" t="s">
        <v>438</v>
      </c>
      <c r="G1869" s="1" t="s">
        <v>2070</v>
      </c>
      <c r="H1869" t="s">
        <v>2071</v>
      </c>
      <c r="I1869" t="s">
        <v>2070</v>
      </c>
      <c r="J1869" t="s">
        <v>1381</v>
      </c>
      <c r="K1869">
        <v>2.6</v>
      </c>
      <c r="L1869">
        <v>2.6</v>
      </c>
      <c r="M1869" t="s">
        <v>26</v>
      </c>
      <c r="N1869" t="s">
        <v>219</v>
      </c>
      <c r="O1869" t="s">
        <v>29</v>
      </c>
      <c r="P1869" t="s">
        <v>29</v>
      </c>
      <c r="Q1869" t="s">
        <v>29</v>
      </c>
      <c r="R1869" t="s">
        <v>29</v>
      </c>
      <c r="S1869" t="s">
        <v>29</v>
      </c>
      <c r="T1869" t="s">
        <v>29</v>
      </c>
      <c r="U1869" t="s">
        <v>29</v>
      </c>
      <c r="V1869" t="s">
        <v>2103</v>
      </c>
      <c r="W1869" t="s">
        <v>2063</v>
      </c>
    </row>
    <row r="1870" spans="1:23">
      <c r="A1870">
        <v>1869</v>
      </c>
      <c r="B1870" t="s">
        <v>2057</v>
      </c>
      <c r="C1870" t="s">
        <v>2058</v>
      </c>
      <c r="D1870">
        <v>52</v>
      </c>
      <c r="E1870" t="s">
        <v>2069</v>
      </c>
      <c r="F1870" t="s">
        <v>438</v>
      </c>
      <c r="G1870" s="1" t="s">
        <v>2070</v>
      </c>
      <c r="H1870" t="s">
        <v>2071</v>
      </c>
      <c r="I1870" t="s">
        <v>2070</v>
      </c>
      <c r="J1870" t="s">
        <v>1381</v>
      </c>
      <c r="K1870">
        <v>3.4</v>
      </c>
      <c r="L1870">
        <v>3.4</v>
      </c>
      <c r="M1870" t="s">
        <v>26</v>
      </c>
      <c r="N1870" t="s">
        <v>74</v>
      </c>
      <c r="O1870" t="s">
        <v>29</v>
      </c>
      <c r="P1870" t="s">
        <v>29</v>
      </c>
      <c r="Q1870" t="s">
        <v>29</v>
      </c>
      <c r="R1870" t="s">
        <v>29</v>
      </c>
      <c r="S1870" t="s">
        <v>29</v>
      </c>
      <c r="T1870" t="s">
        <v>29</v>
      </c>
      <c r="U1870" t="s">
        <v>29</v>
      </c>
      <c r="V1870" t="s">
        <v>2103</v>
      </c>
      <c r="W1870" t="s">
        <v>2063</v>
      </c>
    </row>
    <row r="1871" spans="1:23">
      <c r="A1871">
        <v>1870</v>
      </c>
      <c r="B1871" t="s">
        <v>2057</v>
      </c>
      <c r="C1871" t="s">
        <v>2058</v>
      </c>
      <c r="D1871">
        <v>52</v>
      </c>
      <c r="E1871" t="s">
        <v>2069</v>
      </c>
      <c r="F1871" t="s">
        <v>438</v>
      </c>
      <c r="G1871" s="1" t="s">
        <v>2070</v>
      </c>
      <c r="H1871" t="s">
        <v>2071</v>
      </c>
      <c r="I1871" t="s">
        <v>2070</v>
      </c>
      <c r="J1871" t="s">
        <v>1381</v>
      </c>
      <c r="K1871">
        <v>1.4</v>
      </c>
      <c r="L1871">
        <v>1.4</v>
      </c>
      <c r="M1871" t="s">
        <v>26</v>
      </c>
      <c r="N1871" t="s">
        <v>63</v>
      </c>
      <c r="O1871" t="s">
        <v>29</v>
      </c>
      <c r="P1871" t="s">
        <v>29</v>
      </c>
      <c r="Q1871" t="s">
        <v>29</v>
      </c>
      <c r="R1871" t="s">
        <v>29</v>
      </c>
      <c r="S1871" t="s">
        <v>29</v>
      </c>
      <c r="T1871" t="s">
        <v>29</v>
      </c>
      <c r="U1871" t="s">
        <v>29</v>
      </c>
      <c r="V1871" t="s">
        <v>2103</v>
      </c>
      <c r="W1871" t="s">
        <v>2063</v>
      </c>
    </row>
    <row r="1872" spans="1:23">
      <c r="A1872">
        <v>1871</v>
      </c>
      <c r="B1872" t="s">
        <v>2057</v>
      </c>
      <c r="C1872" t="s">
        <v>2058</v>
      </c>
      <c r="D1872">
        <v>52</v>
      </c>
      <c r="E1872" t="s">
        <v>2069</v>
      </c>
      <c r="F1872" t="s">
        <v>438</v>
      </c>
      <c r="G1872" s="1" t="s">
        <v>2070</v>
      </c>
      <c r="H1872" t="s">
        <v>2071</v>
      </c>
      <c r="I1872" t="s">
        <v>2070</v>
      </c>
      <c r="J1872" t="s">
        <v>1381</v>
      </c>
      <c r="K1872">
        <v>5.2</v>
      </c>
      <c r="L1872">
        <v>5.2</v>
      </c>
      <c r="M1872" t="s">
        <v>26</v>
      </c>
      <c r="N1872" t="s">
        <v>118</v>
      </c>
      <c r="O1872" t="s">
        <v>29</v>
      </c>
      <c r="P1872" t="s">
        <v>29</v>
      </c>
      <c r="Q1872" t="s">
        <v>29</v>
      </c>
      <c r="R1872" t="s">
        <v>29</v>
      </c>
      <c r="S1872" t="s">
        <v>29</v>
      </c>
      <c r="T1872" t="s">
        <v>29</v>
      </c>
      <c r="U1872" t="s">
        <v>29</v>
      </c>
      <c r="V1872" t="s">
        <v>2103</v>
      </c>
      <c r="W1872" t="s">
        <v>2063</v>
      </c>
    </row>
    <row r="1873" spans="1:23">
      <c r="A1873">
        <v>1872</v>
      </c>
      <c r="B1873" t="s">
        <v>2057</v>
      </c>
      <c r="C1873" t="s">
        <v>2058</v>
      </c>
      <c r="D1873">
        <v>52</v>
      </c>
      <c r="E1873" t="s">
        <v>2069</v>
      </c>
      <c r="F1873" t="s">
        <v>438</v>
      </c>
      <c r="G1873" s="1" t="s">
        <v>2070</v>
      </c>
      <c r="H1873" t="s">
        <v>2071</v>
      </c>
      <c r="I1873" t="s">
        <v>2070</v>
      </c>
      <c r="J1873" t="s">
        <v>1381</v>
      </c>
      <c r="K1873">
        <v>8.9</v>
      </c>
      <c r="L1873">
        <v>8.9</v>
      </c>
      <c r="M1873" t="s">
        <v>26</v>
      </c>
      <c r="N1873" t="s">
        <v>29</v>
      </c>
      <c r="O1873" t="s">
        <v>29</v>
      </c>
      <c r="P1873" t="s">
        <v>29</v>
      </c>
      <c r="Q1873" t="s">
        <v>29</v>
      </c>
      <c r="R1873" t="s">
        <v>29</v>
      </c>
      <c r="S1873" t="s">
        <v>29</v>
      </c>
      <c r="T1873" t="s">
        <v>29</v>
      </c>
      <c r="U1873" t="s">
        <v>29</v>
      </c>
      <c r="V1873" t="s">
        <v>2103</v>
      </c>
      <c r="W1873" t="s">
        <v>2063</v>
      </c>
    </row>
    <row r="1874" spans="1:23">
      <c r="A1874">
        <v>1873</v>
      </c>
      <c r="B1874" t="s">
        <v>2057</v>
      </c>
      <c r="C1874" t="s">
        <v>2058</v>
      </c>
      <c r="D1874">
        <v>52</v>
      </c>
      <c r="E1874" t="s">
        <v>2076</v>
      </c>
      <c r="F1874" t="s">
        <v>2077</v>
      </c>
      <c r="G1874" s="1" t="s">
        <v>2078</v>
      </c>
      <c r="H1874" t="s">
        <v>1857</v>
      </c>
      <c r="I1874" t="s">
        <v>2078</v>
      </c>
      <c r="J1874" t="s">
        <v>1857</v>
      </c>
      <c r="K1874">
        <v>0.6</v>
      </c>
      <c r="L1874">
        <v>0.6</v>
      </c>
      <c r="M1874" t="s">
        <v>26</v>
      </c>
      <c r="N1874" t="s">
        <v>219</v>
      </c>
      <c r="O1874" t="s">
        <v>29</v>
      </c>
      <c r="P1874" t="s">
        <v>29</v>
      </c>
      <c r="Q1874" t="s">
        <v>29</v>
      </c>
      <c r="R1874" t="s">
        <v>29</v>
      </c>
      <c r="S1874" t="s">
        <v>29</v>
      </c>
      <c r="T1874" t="s">
        <v>29</v>
      </c>
      <c r="U1874" t="s">
        <v>29</v>
      </c>
      <c r="V1874" t="s">
        <v>2103</v>
      </c>
      <c r="W1874" t="s">
        <v>2063</v>
      </c>
    </row>
    <row r="1875" spans="1:23">
      <c r="A1875">
        <v>1874</v>
      </c>
      <c r="B1875" t="s">
        <v>2057</v>
      </c>
      <c r="C1875" t="s">
        <v>2058</v>
      </c>
      <c r="D1875">
        <v>52</v>
      </c>
      <c r="E1875" t="s">
        <v>2076</v>
      </c>
      <c r="F1875" t="s">
        <v>2077</v>
      </c>
      <c r="G1875" s="1" t="s">
        <v>2078</v>
      </c>
      <c r="H1875" t="s">
        <v>1857</v>
      </c>
      <c r="I1875" t="s">
        <v>2078</v>
      </c>
      <c r="J1875" t="s">
        <v>1857</v>
      </c>
      <c r="K1875">
        <v>6.3</v>
      </c>
      <c r="L1875">
        <v>6.3</v>
      </c>
      <c r="M1875" t="s">
        <v>26</v>
      </c>
      <c r="N1875" t="s">
        <v>74</v>
      </c>
      <c r="O1875" t="s">
        <v>29</v>
      </c>
      <c r="P1875" t="s">
        <v>29</v>
      </c>
      <c r="Q1875" t="s">
        <v>29</v>
      </c>
      <c r="R1875" t="s">
        <v>29</v>
      </c>
      <c r="S1875" t="s">
        <v>29</v>
      </c>
      <c r="T1875" t="s">
        <v>29</v>
      </c>
      <c r="U1875" t="s">
        <v>29</v>
      </c>
      <c r="V1875" t="s">
        <v>2103</v>
      </c>
      <c r="W1875" t="s">
        <v>2063</v>
      </c>
    </row>
    <row r="1876" spans="1:23">
      <c r="A1876">
        <v>1875</v>
      </c>
      <c r="B1876" t="s">
        <v>2057</v>
      </c>
      <c r="C1876" t="s">
        <v>2058</v>
      </c>
      <c r="D1876">
        <v>52</v>
      </c>
      <c r="E1876" t="s">
        <v>2076</v>
      </c>
      <c r="F1876" t="s">
        <v>2077</v>
      </c>
      <c r="G1876" s="1" t="s">
        <v>2078</v>
      </c>
      <c r="H1876" t="s">
        <v>1857</v>
      </c>
      <c r="I1876" t="s">
        <v>2078</v>
      </c>
      <c r="J1876" t="s">
        <v>1857</v>
      </c>
      <c r="K1876">
        <v>1.2</v>
      </c>
      <c r="L1876">
        <v>1.2</v>
      </c>
      <c r="M1876" t="s">
        <v>26</v>
      </c>
      <c r="N1876" t="s">
        <v>63</v>
      </c>
      <c r="O1876" t="s">
        <v>29</v>
      </c>
      <c r="P1876" t="s">
        <v>29</v>
      </c>
      <c r="Q1876" t="s">
        <v>29</v>
      </c>
      <c r="R1876" t="s">
        <v>29</v>
      </c>
      <c r="S1876" t="s">
        <v>29</v>
      </c>
      <c r="T1876" t="s">
        <v>29</v>
      </c>
      <c r="U1876" t="s">
        <v>29</v>
      </c>
      <c r="V1876" t="s">
        <v>2103</v>
      </c>
      <c r="W1876" t="s">
        <v>2063</v>
      </c>
    </row>
    <row r="1877" spans="1:23">
      <c r="A1877">
        <v>1876</v>
      </c>
      <c r="B1877" t="s">
        <v>2057</v>
      </c>
      <c r="C1877" t="s">
        <v>2058</v>
      </c>
      <c r="D1877">
        <v>52</v>
      </c>
      <c r="E1877" t="s">
        <v>2076</v>
      </c>
      <c r="F1877" t="s">
        <v>2077</v>
      </c>
      <c r="G1877" s="1" t="s">
        <v>2078</v>
      </c>
      <c r="H1877" t="s">
        <v>1857</v>
      </c>
      <c r="I1877" t="s">
        <v>2078</v>
      </c>
      <c r="J1877" t="s">
        <v>1857</v>
      </c>
      <c r="K1877">
        <v>0.9</v>
      </c>
      <c r="L1877">
        <v>0.9</v>
      </c>
      <c r="M1877" t="s">
        <v>26</v>
      </c>
      <c r="N1877" t="s">
        <v>29</v>
      </c>
      <c r="O1877" t="s">
        <v>29</v>
      </c>
      <c r="P1877" t="s">
        <v>29</v>
      </c>
      <c r="Q1877" t="s">
        <v>29</v>
      </c>
      <c r="R1877" t="s">
        <v>29</v>
      </c>
      <c r="S1877" t="s">
        <v>29</v>
      </c>
      <c r="T1877" t="s">
        <v>29</v>
      </c>
      <c r="U1877" t="s">
        <v>29</v>
      </c>
      <c r="V1877" t="s">
        <v>2103</v>
      </c>
      <c r="W1877" t="s">
        <v>2063</v>
      </c>
    </row>
    <row r="1878" spans="1:23">
      <c r="A1878">
        <v>1877</v>
      </c>
      <c r="B1878" t="s">
        <v>2057</v>
      </c>
      <c r="C1878" t="s">
        <v>2058</v>
      </c>
      <c r="D1878">
        <v>52</v>
      </c>
      <c r="E1878" t="s">
        <v>2092</v>
      </c>
      <c r="F1878" t="s">
        <v>498</v>
      </c>
      <c r="G1878" s="1" t="s">
        <v>499</v>
      </c>
      <c r="H1878" t="s">
        <v>2093</v>
      </c>
      <c r="I1878" t="s">
        <v>499</v>
      </c>
      <c r="J1878" t="s">
        <v>2093</v>
      </c>
      <c r="K1878">
        <v>1.1000000000000001</v>
      </c>
      <c r="L1878">
        <v>1.1000000000000001</v>
      </c>
      <c r="M1878" t="s">
        <v>26</v>
      </c>
      <c r="N1878" t="s">
        <v>219</v>
      </c>
      <c r="O1878" t="s">
        <v>29</v>
      </c>
      <c r="P1878" t="s">
        <v>29</v>
      </c>
      <c r="Q1878" t="s">
        <v>29</v>
      </c>
      <c r="R1878" t="s">
        <v>29</v>
      </c>
      <c r="S1878" t="s">
        <v>29</v>
      </c>
      <c r="T1878" t="s">
        <v>29</v>
      </c>
      <c r="U1878" t="s">
        <v>29</v>
      </c>
      <c r="V1878" t="s">
        <v>2103</v>
      </c>
      <c r="W1878" t="s">
        <v>2063</v>
      </c>
    </row>
    <row r="1879" spans="1:23">
      <c r="A1879">
        <v>1878</v>
      </c>
      <c r="B1879" t="s">
        <v>2057</v>
      </c>
      <c r="C1879" t="s">
        <v>2058</v>
      </c>
      <c r="D1879">
        <v>52</v>
      </c>
      <c r="E1879" t="s">
        <v>2092</v>
      </c>
      <c r="F1879" t="s">
        <v>498</v>
      </c>
      <c r="G1879" s="1" t="s">
        <v>499</v>
      </c>
      <c r="H1879" t="s">
        <v>2093</v>
      </c>
      <c r="I1879" t="s">
        <v>499</v>
      </c>
      <c r="J1879" t="s">
        <v>2093</v>
      </c>
      <c r="K1879">
        <v>0.7</v>
      </c>
      <c r="L1879">
        <v>0.7</v>
      </c>
      <c r="M1879" t="s">
        <v>26</v>
      </c>
      <c r="N1879" t="s">
        <v>74</v>
      </c>
      <c r="O1879" t="s">
        <v>29</v>
      </c>
      <c r="P1879" t="s">
        <v>29</v>
      </c>
      <c r="Q1879" t="s">
        <v>29</v>
      </c>
      <c r="R1879" t="s">
        <v>29</v>
      </c>
      <c r="S1879" t="s">
        <v>29</v>
      </c>
      <c r="T1879" t="s">
        <v>29</v>
      </c>
      <c r="U1879" t="s">
        <v>29</v>
      </c>
      <c r="V1879" t="s">
        <v>2103</v>
      </c>
      <c r="W1879" t="s">
        <v>2063</v>
      </c>
    </row>
    <row r="1880" spans="1:23">
      <c r="A1880">
        <v>1879</v>
      </c>
      <c r="B1880" t="s">
        <v>2057</v>
      </c>
      <c r="C1880" t="s">
        <v>2058</v>
      </c>
      <c r="D1880">
        <v>52</v>
      </c>
      <c r="E1880" t="s">
        <v>2092</v>
      </c>
      <c r="F1880" t="s">
        <v>498</v>
      </c>
      <c r="G1880" s="1" t="s">
        <v>499</v>
      </c>
      <c r="H1880" t="s">
        <v>2093</v>
      </c>
      <c r="I1880" t="s">
        <v>499</v>
      </c>
      <c r="J1880" t="s">
        <v>2093</v>
      </c>
      <c r="K1880">
        <v>0.2</v>
      </c>
      <c r="L1880">
        <v>0.2</v>
      </c>
      <c r="M1880" t="s">
        <v>26</v>
      </c>
      <c r="N1880" t="s">
        <v>63</v>
      </c>
      <c r="O1880" t="s">
        <v>29</v>
      </c>
      <c r="P1880" t="s">
        <v>29</v>
      </c>
      <c r="Q1880" t="s">
        <v>29</v>
      </c>
      <c r="R1880" t="s">
        <v>29</v>
      </c>
      <c r="S1880" t="s">
        <v>29</v>
      </c>
      <c r="T1880" t="s">
        <v>29</v>
      </c>
      <c r="U1880" t="s">
        <v>29</v>
      </c>
      <c r="V1880" t="s">
        <v>2103</v>
      </c>
      <c r="W1880" t="s">
        <v>2063</v>
      </c>
    </row>
    <row r="1881" spans="1:23">
      <c r="A1881">
        <v>1880</v>
      </c>
      <c r="B1881" t="s">
        <v>2057</v>
      </c>
      <c r="C1881" t="s">
        <v>2058</v>
      </c>
      <c r="D1881">
        <v>52</v>
      </c>
      <c r="E1881" t="s">
        <v>2092</v>
      </c>
      <c r="F1881" t="s">
        <v>498</v>
      </c>
      <c r="G1881" s="1" t="s">
        <v>499</v>
      </c>
      <c r="H1881" t="s">
        <v>2093</v>
      </c>
      <c r="I1881" t="s">
        <v>499</v>
      </c>
      <c r="J1881" t="s">
        <v>2093</v>
      </c>
      <c r="K1881">
        <v>1.7</v>
      </c>
      <c r="L1881">
        <v>1.7</v>
      </c>
      <c r="M1881" t="s">
        <v>26</v>
      </c>
      <c r="N1881" t="s">
        <v>29</v>
      </c>
      <c r="O1881" t="s">
        <v>29</v>
      </c>
      <c r="P1881" t="s">
        <v>29</v>
      </c>
      <c r="Q1881" t="s">
        <v>29</v>
      </c>
      <c r="R1881" t="s">
        <v>29</v>
      </c>
      <c r="S1881" t="s">
        <v>29</v>
      </c>
      <c r="T1881" t="s">
        <v>29</v>
      </c>
      <c r="U1881" t="s">
        <v>29</v>
      </c>
      <c r="V1881" t="s">
        <v>2103</v>
      </c>
      <c r="W1881" t="s">
        <v>2063</v>
      </c>
    </row>
    <row r="1882" spans="1:23">
      <c r="A1882">
        <v>1881</v>
      </c>
      <c r="B1882" t="s">
        <v>2057</v>
      </c>
      <c r="C1882" t="s">
        <v>2058</v>
      </c>
      <c r="D1882">
        <v>52</v>
      </c>
      <c r="E1882" t="s">
        <v>2066</v>
      </c>
      <c r="F1882" t="s">
        <v>181</v>
      </c>
      <c r="G1882" s="1" t="s">
        <v>2067</v>
      </c>
      <c r="H1882" t="s">
        <v>2068</v>
      </c>
      <c r="I1882" t="s">
        <v>2067</v>
      </c>
      <c r="J1882" t="s">
        <v>2068</v>
      </c>
      <c r="K1882">
        <v>3.4</v>
      </c>
      <c r="L1882">
        <v>3.4</v>
      </c>
      <c r="M1882" t="s">
        <v>26</v>
      </c>
      <c r="N1882" t="s">
        <v>74</v>
      </c>
      <c r="O1882" t="s">
        <v>29</v>
      </c>
      <c r="P1882" t="s">
        <v>29</v>
      </c>
      <c r="Q1882" t="s">
        <v>29</v>
      </c>
      <c r="R1882" t="s">
        <v>29</v>
      </c>
      <c r="S1882" t="s">
        <v>29</v>
      </c>
      <c r="T1882" t="s">
        <v>29</v>
      </c>
      <c r="U1882" t="s">
        <v>29</v>
      </c>
      <c r="V1882" t="s">
        <v>2103</v>
      </c>
      <c r="W1882" t="s">
        <v>2063</v>
      </c>
    </row>
    <row r="1883" spans="1:23">
      <c r="A1883">
        <v>1882</v>
      </c>
      <c r="B1883" t="s">
        <v>2057</v>
      </c>
      <c r="C1883" t="s">
        <v>2058</v>
      </c>
      <c r="D1883">
        <v>52</v>
      </c>
      <c r="E1883" t="s">
        <v>2104</v>
      </c>
      <c r="F1883" t="s">
        <v>154</v>
      </c>
      <c r="G1883" s="1" t="s">
        <v>449</v>
      </c>
      <c r="H1883" t="s">
        <v>2105</v>
      </c>
      <c r="I1883" t="s">
        <v>449</v>
      </c>
      <c r="J1883" t="s">
        <v>2105</v>
      </c>
      <c r="K1883">
        <v>1.1000000000000001</v>
      </c>
      <c r="L1883">
        <v>1.1000000000000001</v>
      </c>
      <c r="M1883" t="s">
        <v>26</v>
      </c>
      <c r="N1883" t="s">
        <v>219</v>
      </c>
      <c r="O1883" t="s">
        <v>29</v>
      </c>
      <c r="P1883" t="s">
        <v>29</v>
      </c>
      <c r="Q1883" t="s">
        <v>29</v>
      </c>
      <c r="R1883" t="s">
        <v>29</v>
      </c>
      <c r="S1883" t="s">
        <v>29</v>
      </c>
      <c r="T1883" t="s">
        <v>29</v>
      </c>
      <c r="U1883" t="s">
        <v>29</v>
      </c>
      <c r="V1883" t="s">
        <v>2103</v>
      </c>
      <c r="W1883" t="s">
        <v>2063</v>
      </c>
    </row>
    <row r="1884" spans="1:23">
      <c r="A1884">
        <v>1883</v>
      </c>
      <c r="B1884" t="s">
        <v>2057</v>
      </c>
      <c r="C1884" t="s">
        <v>2058</v>
      </c>
      <c r="D1884">
        <v>52</v>
      </c>
      <c r="E1884" t="s">
        <v>2104</v>
      </c>
      <c r="F1884" t="s">
        <v>154</v>
      </c>
      <c r="G1884" s="1" t="s">
        <v>449</v>
      </c>
      <c r="H1884" t="s">
        <v>2105</v>
      </c>
      <c r="I1884" t="s">
        <v>449</v>
      </c>
      <c r="J1884" t="s">
        <v>2105</v>
      </c>
      <c r="K1884">
        <v>0.7</v>
      </c>
      <c r="L1884">
        <v>0.7</v>
      </c>
      <c r="M1884" t="s">
        <v>26</v>
      </c>
      <c r="N1884" t="s">
        <v>29</v>
      </c>
      <c r="O1884" t="s">
        <v>29</v>
      </c>
      <c r="P1884" t="s">
        <v>29</v>
      </c>
      <c r="Q1884" t="s">
        <v>29</v>
      </c>
      <c r="R1884" t="s">
        <v>29</v>
      </c>
      <c r="S1884" t="s">
        <v>29</v>
      </c>
      <c r="T1884" t="s">
        <v>29</v>
      </c>
      <c r="U1884" t="s">
        <v>29</v>
      </c>
      <c r="V1884" t="s">
        <v>2103</v>
      </c>
      <c r="W1884" t="s">
        <v>2063</v>
      </c>
    </row>
    <row r="1885" spans="1:23">
      <c r="A1885">
        <v>1884</v>
      </c>
      <c r="B1885" t="s">
        <v>2057</v>
      </c>
      <c r="C1885" t="s">
        <v>2058</v>
      </c>
      <c r="D1885">
        <v>52</v>
      </c>
      <c r="E1885" t="s">
        <v>730</v>
      </c>
      <c r="F1885" t="s">
        <v>731</v>
      </c>
      <c r="G1885" s="1" t="s">
        <v>732</v>
      </c>
      <c r="H1885" t="s">
        <v>733</v>
      </c>
      <c r="I1885" t="s">
        <v>732</v>
      </c>
      <c r="J1885" t="s">
        <v>733</v>
      </c>
      <c r="K1885">
        <v>1</v>
      </c>
      <c r="L1885">
        <v>1</v>
      </c>
      <c r="M1885" t="s">
        <v>26</v>
      </c>
      <c r="N1885" t="s">
        <v>74</v>
      </c>
      <c r="O1885" t="s">
        <v>29</v>
      </c>
      <c r="P1885" t="s">
        <v>29</v>
      </c>
      <c r="Q1885" t="s">
        <v>29</v>
      </c>
      <c r="R1885" t="s">
        <v>29</v>
      </c>
      <c r="S1885" t="s">
        <v>29</v>
      </c>
      <c r="T1885" t="s">
        <v>29</v>
      </c>
      <c r="U1885" t="s">
        <v>29</v>
      </c>
      <c r="V1885" t="s">
        <v>2103</v>
      </c>
      <c r="W1885" t="s">
        <v>2063</v>
      </c>
    </row>
    <row r="1886" spans="1:23">
      <c r="A1886">
        <v>1885</v>
      </c>
      <c r="B1886" t="s">
        <v>2057</v>
      </c>
      <c r="C1886" t="s">
        <v>2058</v>
      </c>
      <c r="D1886">
        <v>52</v>
      </c>
      <c r="E1886" t="s">
        <v>730</v>
      </c>
      <c r="F1886" t="s">
        <v>731</v>
      </c>
      <c r="G1886" s="1" t="s">
        <v>732</v>
      </c>
      <c r="H1886" t="s">
        <v>733</v>
      </c>
      <c r="I1886" t="s">
        <v>732</v>
      </c>
      <c r="J1886" t="s">
        <v>733</v>
      </c>
      <c r="K1886">
        <v>0.1</v>
      </c>
      <c r="L1886">
        <v>0.1</v>
      </c>
      <c r="M1886" t="s">
        <v>26</v>
      </c>
      <c r="N1886" t="s">
        <v>63</v>
      </c>
      <c r="O1886" t="s">
        <v>29</v>
      </c>
      <c r="P1886" t="s">
        <v>29</v>
      </c>
      <c r="Q1886" t="s">
        <v>29</v>
      </c>
      <c r="R1886" t="s">
        <v>29</v>
      </c>
      <c r="S1886" t="s">
        <v>29</v>
      </c>
      <c r="T1886" t="s">
        <v>29</v>
      </c>
      <c r="U1886" t="s">
        <v>29</v>
      </c>
      <c r="V1886" t="s">
        <v>2103</v>
      </c>
      <c r="W1886" t="s">
        <v>2063</v>
      </c>
    </row>
    <row r="1887" spans="1:23">
      <c r="A1887">
        <v>1886</v>
      </c>
      <c r="B1887" t="s">
        <v>2057</v>
      </c>
      <c r="C1887" t="s">
        <v>2058</v>
      </c>
      <c r="D1887">
        <v>52</v>
      </c>
      <c r="E1887" t="s">
        <v>730</v>
      </c>
      <c r="F1887" t="s">
        <v>731</v>
      </c>
      <c r="G1887" s="1" t="s">
        <v>732</v>
      </c>
      <c r="H1887" t="s">
        <v>733</v>
      </c>
      <c r="I1887" t="s">
        <v>732</v>
      </c>
      <c r="J1887" t="s">
        <v>733</v>
      </c>
      <c r="K1887">
        <v>0.5</v>
      </c>
      <c r="L1887">
        <v>0.5</v>
      </c>
      <c r="M1887" t="s">
        <v>26</v>
      </c>
      <c r="N1887" t="s">
        <v>29</v>
      </c>
      <c r="O1887" t="s">
        <v>29</v>
      </c>
      <c r="P1887" t="s">
        <v>29</v>
      </c>
      <c r="Q1887" t="s">
        <v>29</v>
      </c>
      <c r="R1887" t="s">
        <v>29</v>
      </c>
      <c r="S1887" t="s">
        <v>29</v>
      </c>
      <c r="T1887" t="s">
        <v>29</v>
      </c>
      <c r="U1887" t="s">
        <v>29</v>
      </c>
      <c r="V1887" t="s">
        <v>2103</v>
      </c>
      <c r="W1887" t="s">
        <v>2063</v>
      </c>
    </row>
    <row r="1888" spans="1:23">
      <c r="A1888">
        <v>1887</v>
      </c>
      <c r="B1888" t="s">
        <v>2057</v>
      </c>
      <c r="C1888" t="s">
        <v>2058</v>
      </c>
      <c r="D1888">
        <v>52</v>
      </c>
      <c r="E1888" t="s">
        <v>1196</v>
      </c>
      <c r="F1888" t="s">
        <v>255</v>
      </c>
      <c r="G1888" s="1" t="s">
        <v>1197</v>
      </c>
      <c r="H1888" t="s">
        <v>1198</v>
      </c>
      <c r="I1888" t="s">
        <v>1197</v>
      </c>
      <c r="J1888" t="s">
        <v>1198</v>
      </c>
      <c r="K1888">
        <v>1.3</v>
      </c>
      <c r="L1888">
        <v>1.3</v>
      </c>
      <c r="M1888" t="s">
        <v>26</v>
      </c>
      <c r="N1888" t="s">
        <v>219</v>
      </c>
      <c r="O1888" t="s">
        <v>29</v>
      </c>
      <c r="P1888" t="s">
        <v>29</v>
      </c>
      <c r="Q1888" t="s">
        <v>29</v>
      </c>
      <c r="R1888" t="s">
        <v>29</v>
      </c>
      <c r="S1888" t="s">
        <v>29</v>
      </c>
      <c r="T1888" t="s">
        <v>29</v>
      </c>
      <c r="U1888" t="s">
        <v>29</v>
      </c>
      <c r="V1888" t="s">
        <v>2103</v>
      </c>
      <c r="W1888" t="s">
        <v>2063</v>
      </c>
    </row>
    <row r="1889" spans="1:23">
      <c r="A1889">
        <v>1888</v>
      </c>
      <c r="B1889" t="s">
        <v>2057</v>
      </c>
      <c r="C1889" t="s">
        <v>2058</v>
      </c>
      <c r="D1889">
        <v>52</v>
      </c>
      <c r="E1889" t="s">
        <v>1196</v>
      </c>
      <c r="F1889" t="s">
        <v>255</v>
      </c>
      <c r="G1889" s="1" t="s">
        <v>1197</v>
      </c>
      <c r="H1889" t="s">
        <v>1198</v>
      </c>
      <c r="I1889" t="s">
        <v>1197</v>
      </c>
      <c r="J1889" t="s">
        <v>1198</v>
      </c>
      <c r="K1889">
        <v>0.3</v>
      </c>
      <c r="L1889">
        <v>0.3</v>
      </c>
      <c r="M1889" t="s">
        <v>26</v>
      </c>
      <c r="N1889" t="s">
        <v>29</v>
      </c>
      <c r="O1889" t="s">
        <v>29</v>
      </c>
      <c r="P1889" t="s">
        <v>29</v>
      </c>
      <c r="Q1889" t="s">
        <v>29</v>
      </c>
      <c r="R1889" t="s">
        <v>29</v>
      </c>
      <c r="S1889" t="s">
        <v>29</v>
      </c>
      <c r="T1889" t="s">
        <v>29</v>
      </c>
      <c r="U1889" t="s">
        <v>29</v>
      </c>
      <c r="V1889" t="s">
        <v>2103</v>
      </c>
      <c r="W1889" t="s">
        <v>2063</v>
      </c>
    </row>
    <row r="1890" spans="1:23">
      <c r="A1890">
        <v>1889</v>
      </c>
      <c r="B1890" t="s">
        <v>2057</v>
      </c>
      <c r="C1890" t="s">
        <v>2058</v>
      </c>
      <c r="D1890">
        <v>52</v>
      </c>
      <c r="E1890" t="s">
        <v>2064</v>
      </c>
      <c r="F1890" t="s">
        <v>185</v>
      </c>
      <c r="G1890" s="1" t="s">
        <v>2060</v>
      </c>
      <c r="H1890" t="s">
        <v>2065</v>
      </c>
      <c r="I1890" t="s">
        <v>2060</v>
      </c>
      <c r="J1890" t="s">
        <v>8629</v>
      </c>
      <c r="K1890">
        <v>0.7</v>
      </c>
      <c r="L1890">
        <v>0.7</v>
      </c>
      <c r="M1890" t="s">
        <v>26</v>
      </c>
      <c r="N1890" t="s">
        <v>219</v>
      </c>
      <c r="O1890" t="s">
        <v>29</v>
      </c>
      <c r="P1890" t="s">
        <v>29</v>
      </c>
      <c r="Q1890" t="s">
        <v>29</v>
      </c>
      <c r="R1890" t="s">
        <v>29</v>
      </c>
      <c r="S1890" t="s">
        <v>29</v>
      </c>
      <c r="T1890" t="s">
        <v>29</v>
      </c>
      <c r="U1890" t="s">
        <v>29</v>
      </c>
      <c r="V1890" t="s">
        <v>2103</v>
      </c>
      <c r="W1890" t="s">
        <v>2063</v>
      </c>
    </row>
    <row r="1891" spans="1:23">
      <c r="A1891">
        <v>1890</v>
      </c>
      <c r="B1891" t="s">
        <v>2057</v>
      </c>
      <c r="C1891" t="s">
        <v>2058</v>
      </c>
      <c r="D1891">
        <v>52</v>
      </c>
      <c r="E1891" t="s">
        <v>2064</v>
      </c>
      <c r="F1891" t="s">
        <v>185</v>
      </c>
      <c r="G1891" s="1" t="s">
        <v>2060</v>
      </c>
      <c r="H1891" t="s">
        <v>2065</v>
      </c>
      <c r="I1891" t="s">
        <v>2060</v>
      </c>
      <c r="J1891" t="s">
        <v>8629</v>
      </c>
      <c r="K1891">
        <v>0.7</v>
      </c>
      <c r="L1891">
        <v>0.7</v>
      </c>
      <c r="M1891" t="s">
        <v>26</v>
      </c>
      <c r="N1891" t="s">
        <v>74</v>
      </c>
      <c r="O1891" t="s">
        <v>29</v>
      </c>
      <c r="P1891" t="s">
        <v>29</v>
      </c>
      <c r="Q1891" t="s">
        <v>29</v>
      </c>
      <c r="R1891" t="s">
        <v>29</v>
      </c>
      <c r="S1891" t="s">
        <v>29</v>
      </c>
      <c r="T1891" t="s">
        <v>29</v>
      </c>
      <c r="U1891" t="s">
        <v>29</v>
      </c>
      <c r="V1891" t="s">
        <v>2103</v>
      </c>
      <c r="W1891" t="s">
        <v>2063</v>
      </c>
    </row>
    <row r="1892" spans="1:23">
      <c r="A1892">
        <v>1891</v>
      </c>
      <c r="B1892" t="s">
        <v>2057</v>
      </c>
      <c r="C1892" t="s">
        <v>2058</v>
      </c>
      <c r="D1892">
        <v>52</v>
      </c>
      <c r="E1892" t="s">
        <v>2064</v>
      </c>
      <c r="F1892" t="s">
        <v>185</v>
      </c>
      <c r="G1892" s="1" t="s">
        <v>2060</v>
      </c>
      <c r="H1892" t="s">
        <v>2065</v>
      </c>
      <c r="I1892" t="s">
        <v>2060</v>
      </c>
      <c r="J1892" t="s">
        <v>8629</v>
      </c>
      <c r="K1892">
        <v>0.1</v>
      </c>
      <c r="L1892">
        <v>0.1</v>
      </c>
      <c r="M1892" t="s">
        <v>26</v>
      </c>
      <c r="N1892" t="s">
        <v>29</v>
      </c>
      <c r="O1892" t="s">
        <v>29</v>
      </c>
      <c r="P1892" t="s">
        <v>29</v>
      </c>
      <c r="Q1892" t="s">
        <v>29</v>
      </c>
      <c r="R1892" t="s">
        <v>29</v>
      </c>
      <c r="S1892" t="s">
        <v>29</v>
      </c>
      <c r="T1892" t="s">
        <v>29</v>
      </c>
      <c r="U1892" t="s">
        <v>29</v>
      </c>
      <c r="V1892" t="s">
        <v>2103</v>
      </c>
      <c r="W1892" t="s">
        <v>2063</v>
      </c>
    </row>
    <row r="1893" spans="1:23">
      <c r="A1893">
        <v>1892</v>
      </c>
      <c r="B1893" t="s">
        <v>2057</v>
      </c>
      <c r="C1893" t="s">
        <v>2058</v>
      </c>
      <c r="D1893">
        <v>52</v>
      </c>
      <c r="E1893" t="s">
        <v>2106</v>
      </c>
      <c r="F1893" t="s">
        <v>221</v>
      </c>
      <c r="G1893" s="1" t="s">
        <v>2107</v>
      </c>
      <c r="H1893" t="s">
        <v>2108</v>
      </c>
      <c r="I1893" t="s">
        <v>2107</v>
      </c>
      <c r="J1893" t="s">
        <v>2108</v>
      </c>
      <c r="K1893">
        <v>0.5</v>
      </c>
      <c r="L1893">
        <v>0.5</v>
      </c>
      <c r="M1893" t="s">
        <v>26</v>
      </c>
      <c r="N1893" t="s">
        <v>219</v>
      </c>
      <c r="O1893" t="s">
        <v>29</v>
      </c>
      <c r="P1893" t="s">
        <v>29</v>
      </c>
      <c r="Q1893" t="s">
        <v>29</v>
      </c>
      <c r="R1893" t="s">
        <v>29</v>
      </c>
      <c r="S1893" t="s">
        <v>29</v>
      </c>
      <c r="T1893" t="s">
        <v>29</v>
      </c>
      <c r="U1893" t="s">
        <v>29</v>
      </c>
      <c r="V1893" t="s">
        <v>2103</v>
      </c>
      <c r="W1893" t="s">
        <v>2063</v>
      </c>
    </row>
    <row r="1894" spans="1:23">
      <c r="A1894">
        <v>1893</v>
      </c>
      <c r="B1894" t="s">
        <v>2057</v>
      </c>
      <c r="C1894" t="s">
        <v>2058</v>
      </c>
      <c r="D1894">
        <v>52</v>
      </c>
      <c r="E1894" t="s">
        <v>2106</v>
      </c>
      <c r="F1894" t="s">
        <v>221</v>
      </c>
      <c r="G1894" s="1" t="s">
        <v>2107</v>
      </c>
      <c r="H1894" t="s">
        <v>2108</v>
      </c>
      <c r="I1894" t="s">
        <v>2107</v>
      </c>
      <c r="J1894" t="s">
        <v>2108</v>
      </c>
      <c r="K1894">
        <v>0.8</v>
      </c>
      <c r="L1894">
        <v>0.8</v>
      </c>
      <c r="M1894" t="s">
        <v>26</v>
      </c>
      <c r="N1894" t="s">
        <v>29</v>
      </c>
      <c r="O1894" t="s">
        <v>29</v>
      </c>
      <c r="P1894" t="s">
        <v>29</v>
      </c>
      <c r="Q1894" t="s">
        <v>29</v>
      </c>
      <c r="R1894" t="s">
        <v>29</v>
      </c>
      <c r="S1894" t="s">
        <v>29</v>
      </c>
      <c r="T1894" t="s">
        <v>29</v>
      </c>
      <c r="U1894" t="s">
        <v>29</v>
      </c>
      <c r="V1894" t="s">
        <v>2103</v>
      </c>
      <c r="W1894" t="s">
        <v>2063</v>
      </c>
    </row>
    <row r="1895" spans="1:23">
      <c r="A1895">
        <v>1894</v>
      </c>
      <c r="B1895" t="s">
        <v>2057</v>
      </c>
      <c r="C1895" t="s">
        <v>2058</v>
      </c>
      <c r="D1895">
        <v>52</v>
      </c>
      <c r="E1895" t="s">
        <v>2109</v>
      </c>
      <c r="F1895" t="s">
        <v>611</v>
      </c>
      <c r="G1895" s="1" t="s">
        <v>2110</v>
      </c>
      <c r="H1895" t="s">
        <v>2111</v>
      </c>
      <c r="I1895" t="s">
        <v>2110</v>
      </c>
      <c r="J1895" t="s">
        <v>2111</v>
      </c>
      <c r="K1895">
        <v>0.6</v>
      </c>
      <c r="L1895">
        <v>0.6</v>
      </c>
      <c r="M1895" t="s">
        <v>26</v>
      </c>
      <c r="N1895" t="s">
        <v>219</v>
      </c>
      <c r="O1895" t="s">
        <v>29</v>
      </c>
      <c r="P1895" t="s">
        <v>29</v>
      </c>
      <c r="Q1895" t="s">
        <v>29</v>
      </c>
      <c r="R1895" t="s">
        <v>29</v>
      </c>
      <c r="S1895" t="s">
        <v>29</v>
      </c>
      <c r="T1895" t="s">
        <v>29</v>
      </c>
      <c r="U1895" t="s">
        <v>29</v>
      </c>
      <c r="V1895" t="s">
        <v>2103</v>
      </c>
      <c r="W1895" t="s">
        <v>2063</v>
      </c>
    </row>
    <row r="1896" spans="1:23">
      <c r="A1896">
        <v>1895</v>
      </c>
      <c r="B1896" t="s">
        <v>2057</v>
      </c>
      <c r="C1896" t="s">
        <v>2058</v>
      </c>
      <c r="D1896">
        <v>52</v>
      </c>
      <c r="E1896" t="s">
        <v>2109</v>
      </c>
      <c r="F1896" t="s">
        <v>611</v>
      </c>
      <c r="G1896" s="1" t="s">
        <v>2110</v>
      </c>
      <c r="H1896" t="s">
        <v>2111</v>
      </c>
      <c r="I1896" t="s">
        <v>2110</v>
      </c>
      <c r="J1896" t="s">
        <v>2111</v>
      </c>
      <c r="K1896">
        <v>0.5</v>
      </c>
      <c r="L1896">
        <v>0.5</v>
      </c>
      <c r="M1896" t="s">
        <v>26</v>
      </c>
      <c r="N1896" t="s">
        <v>29</v>
      </c>
      <c r="O1896" t="s">
        <v>29</v>
      </c>
      <c r="P1896" t="s">
        <v>29</v>
      </c>
      <c r="Q1896" t="s">
        <v>29</v>
      </c>
      <c r="R1896" t="s">
        <v>29</v>
      </c>
      <c r="S1896" t="s">
        <v>29</v>
      </c>
      <c r="T1896" t="s">
        <v>29</v>
      </c>
      <c r="U1896" t="s">
        <v>29</v>
      </c>
      <c r="V1896" t="s">
        <v>2103</v>
      </c>
      <c r="W1896" t="s">
        <v>2063</v>
      </c>
    </row>
    <row r="1897" spans="1:23">
      <c r="A1897">
        <v>1896</v>
      </c>
      <c r="B1897" t="s">
        <v>2057</v>
      </c>
      <c r="C1897" t="s">
        <v>2058</v>
      </c>
      <c r="D1897">
        <v>52</v>
      </c>
      <c r="E1897" t="s">
        <v>2112</v>
      </c>
      <c r="F1897" t="s">
        <v>154</v>
      </c>
      <c r="G1897" s="1" t="s">
        <v>2113</v>
      </c>
      <c r="H1897" t="s">
        <v>2114</v>
      </c>
      <c r="I1897" t="s">
        <v>2113</v>
      </c>
      <c r="J1897" t="s">
        <v>2114</v>
      </c>
      <c r="K1897">
        <v>0.6</v>
      </c>
      <c r="L1897">
        <v>0.6</v>
      </c>
      <c r="M1897" t="s">
        <v>26</v>
      </c>
      <c r="N1897" t="s">
        <v>219</v>
      </c>
      <c r="O1897" t="s">
        <v>29</v>
      </c>
      <c r="P1897" t="s">
        <v>29</v>
      </c>
      <c r="Q1897" t="s">
        <v>29</v>
      </c>
      <c r="R1897" t="s">
        <v>29</v>
      </c>
      <c r="S1897" t="s">
        <v>29</v>
      </c>
      <c r="T1897" t="s">
        <v>29</v>
      </c>
      <c r="U1897" t="s">
        <v>29</v>
      </c>
      <c r="V1897" t="s">
        <v>2103</v>
      </c>
      <c r="W1897" t="s">
        <v>2063</v>
      </c>
    </row>
    <row r="1898" spans="1:23">
      <c r="A1898">
        <v>1897</v>
      </c>
      <c r="B1898" t="s">
        <v>2057</v>
      </c>
      <c r="C1898" t="s">
        <v>2058</v>
      </c>
      <c r="D1898">
        <v>52</v>
      </c>
      <c r="E1898" t="s">
        <v>2112</v>
      </c>
      <c r="F1898" t="s">
        <v>154</v>
      </c>
      <c r="G1898" s="1" t="s">
        <v>2113</v>
      </c>
      <c r="H1898" t="s">
        <v>2114</v>
      </c>
      <c r="I1898" t="s">
        <v>2113</v>
      </c>
      <c r="J1898" t="s">
        <v>2114</v>
      </c>
      <c r="K1898">
        <v>0.2</v>
      </c>
      <c r="L1898">
        <v>0.2</v>
      </c>
      <c r="M1898" t="s">
        <v>26</v>
      </c>
      <c r="N1898" t="s">
        <v>29</v>
      </c>
      <c r="O1898" t="s">
        <v>29</v>
      </c>
      <c r="P1898" t="s">
        <v>29</v>
      </c>
      <c r="Q1898" t="s">
        <v>29</v>
      </c>
      <c r="R1898" t="s">
        <v>29</v>
      </c>
      <c r="S1898" t="s">
        <v>29</v>
      </c>
      <c r="T1898" t="s">
        <v>29</v>
      </c>
      <c r="U1898" t="s">
        <v>29</v>
      </c>
      <c r="V1898" t="s">
        <v>2103</v>
      </c>
      <c r="W1898" t="s">
        <v>2063</v>
      </c>
    </row>
    <row r="1899" spans="1:23">
      <c r="A1899">
        <v>1898</v>
      </c>
      <c r="B1899" t="s">
        <v>2057</v>
      </c>
      <c r="C1899" t="s">
        <v>2058</v>
      </c>
      <c r="D1899">
        <v>52</v>
      </c>
      <c r="E1899" t="s">
        <v>2115</v>
      </c>
      <c r="F1899" t="s">
        <v>181</v>
      </c>
      <c r="G1899" s="1" t="s">
        <v>2116</v>
      </c>
      <c r="H1899" t="s">
        <v>2117</v>
      </c>
      <c r="I1899" t="s">
        <v>2116</v>
      </c>
      <c r="J1899" t="s">
        <v>2117</v>
      </c>
      <c r="K1899">
        <v>0.2</v>
      </c>
      <c r="L1899">
        <v>0.2</v>
      </c>
      <c r="M1899" t="s">
        <v>26</v>
      </c>
      <c r="N1899" t="s">
        <v>74</v>
      </c>
      <c r="O1899" t="s">
        <v>29</v>
      </c>
      <c r="P1899" t="s">
        <v>29</v>
      </c>
      <c r="Q1899" t="s">
        <v>29</v>
      </c>
      <c r="R1899" t="s">
        <v>29</v>
      </c>
      <c r="S1899" t="s">
        <v>29</v>
      </c>
      <c r="T1899" t="s">
        <v>29</v>
      </c>
      <c r="U1899" t="s">
        <v>29</v>
      </c>
      <c r="V1899" t="s">
        <v>2103</v>
      </c>
      <c r="W1899" t="s">
        <v>2063</v>
      </c>
    </row>
    <row r="1900" spans="1:23">
      <c r="A1900">
        <v>1899</v>
      </c>
      <c r="B1900" t="s">
        <v>2057</v>
      </c>
      <c r="C1900" t="s">
        <v>2058</v>
      </c>
      <c r="D1900">
        <v>52</v>
      </c>
      <c r="E1900" t="s">
        <v>2115</v>
      </c>
      <c r="F1900" t="s">
        <v>181</v>
      </c>
      <c r="G1900" s="1" t="s">
        <v>2116</v>
      </c>
      <c r="H1900" t="s">
        <v>2117</v>
      </c>
      <c r="I1900" t="s">
        <v>2116</v>
      </c>
      <c r="J1900" t="s">
        <v>2117</v>
      </c>
      <c r="K1900">
        <v>0.1</v>
      </c>
      <c r="L1900">
        <v>0.1</v>
      </c>
      <c r="M1900" t="s">
        <v>26</v>
      </c>
      <c r="N1900" t="s">
        <v>63</v>
      </c>
      <c r="O1900" t="s">
        <v>29</v>
      </c>
      <c r="P1900" t="s">
        <v>29</v>
      </c>
      <c r="Q1900" t="s">
        <v>29</v>
      </c>
      <c r="R1900" t="s">
        <v>29</v>
      </c>
      <c r="S1900" t="s">
        <v>29</v>
      </c>
      <c r="T1900" t="s">
        <v>29</v>
      </c>
      <c r="U1900" t="s">
        <v>29</v>
      </c>
      <c r="V1900" t="s">
        <v>2103</v>
      </c>
      <c r="W1900" t="s">
        <v>2063</v>
      </c>
    </row>
    <row r="1901" spans="1:23">
      <c r="A1901">
        <v>1900</v>
      </c>
      <c r="B1901" t="s">
        <v>2057</v>
      </c>
      <c r="C1901" t="s">
        <v>2058</v>
      </c>
      <c r="D1901">
        <v>52</v>
      </c>
      <c r="E1901" t="s">
        <v>2115</v>
      </c>
      <c r="F1901" t="s">
        <v>181</v>
      </c>
      <c r="G1901" s="1" t="s">
        <v>2116</v>
      </c>
      <c r="H1901" t="s">
        <v>2117</v>
      </c>
      <c r="I1901" t="s">
        <v>2116</v>
      </c>
      <c r="J1901" t="s">
        <v>2117</v>
      </c>
      <c r="K1901">
        <v>0.1</v>
      </c>
      <c r="L1901">
        <v>0.1</v>
      </c>
      <c r="M1901" t="s">
        <v>26</v>
      </c>
      <c r="N1901" t="s">
        <v>29</v>
      </c>
      <c r="O1901" t="s">
        <v>29</v>
      </c>
      <c r="P1901" t="s">
        <v>29</v>
      </c>
      <c r="Q1901" t="s">
        <v>29</v>
      </c>
      <c r="R1901" t="s">
        <v>29</v>
      </c>
      <c r="S1901" t="s">
        <v>29</v>
      </c>
      <c r="T1901" t="s">
        <v>29</v>
      </c>
      <c r="U1901" t="s">
        <v>29</v>
      </c>
      <c r="V1901" t="s">
        <v>2103</v>
      </c>
      <c r="W1901" t="s">
        <v>2063</v>
      </c>
    </row>
    <row r="1902" spans="1:23">
      <c r="A1902">
        <v>1901</v>
      </c>
      <c r="B1902" t="s">
        <v>2057</v>
      </c>
      <c r="C1902" t="s">
        <v>2058</v>
      </c>
      <c r="D1902">
        <v>52</v>
      </c>
      <c r="E1902" t="s">
        <v>2118</v>
      </c>
      <c r="F1902" t="s">
        <v>2119</v>
      </c>
      <c r="G1902" s="1" t="s">
        <v>2120</v>
      </c>
      <c r="H1902" t="s">
        <v>2121</v>
      </c>
      <c r="I1902" t="s">
        <v>2120</v>
      </c>
      <c r="J1902" t="s">
        <v>2121</v>
      </c>
      <c r="K1902">
        <v>0.3</v>
      </c>
      <c r="L1902">
        <v>0.3</v>
      </c>
      <c r="M1902" t="s">
        <v>26</v>
      </c>
      <c r="N1902" t="s">
        <v>74</v>
      </c>
      <c r="O1902" t="s">
        <v>29</v>
      </c>
      <c r="P1902" t="s">
        <v>29</v>
      </c>
      <c r="Q1902" t="s">
        <v>29</v>
      </c>
      <c r="R1902" t="s">
        <v>29</v>
      </c>
      <c r="S1902" t="s">
        <v>29</v>
      </c>
      <c r="T1902" t="s">
        <v>29</v>
      </c>
      <c r="U1902" t="s">
        <v>29</v>
      </c>
      <c r="V1902" t="s">
        <v>2103</v>
      </c>
      <c r="W1902" t="s">
        <v>2063</v>
      </c>
    </row>
    <row r="1903" spans="1:23">
      <c r="A1903">
        <v>1902</v>
      </c>
      <c r="B1903" t="s">
        <v>2057</v>
      </c>
      <c r="C1903" t="s">
        <v>2058</v>
      </c>
      <c r="D1903">
        <v>52</v>
      </c>
      <c r="E1903" t="s">
        <v>8935</v>
      </c>
      <c r="F1903" t="s">
        <v>93</v>
      </c>
      <c r="G1903" s="1" t="s">
        <v>29</v>
      </c>
      <c r="H1903" t="s">
        <v>29</v>
      </c>
      <c r="I1903" t="s">
        <v>29</v>
      </c>
      <c r="J1903" t="s">
        <v>29</v>
      </c>
      <c r="K1903">
        <v>7.4</v>
      </c>
      <c r="L1903">
        <v>7.4</v>
      </c>
      <c r="M1903" t="s">
        <v>26</v>
      </c>
      <c r="N1903" t="s">
        <v>29</v>
      </c>
      <c r="O1903" t="s">
        <v>29</v>
      </c>
      <c r="P1903" t="s">
        <v>29</v>
      </c>
      <c r="Q1903" t="s">
        <v>29</v>
      </c>
      <c r="R1903" t="s">
        <v>29</v>
      </c>
      <c r="S1903" t="s">
        <v>29</v>
      </c>
      <c r="T1903" t="s">
        <v>29</v>
      </c>
      <c r="U1903" t="s">
        <v>29</v>
      </c>
      <c r="V1903" t="s">
        <v>2103</v>
      </c>
      <c r="W1903" t="s">
        <v>2063</v>
      </c>
    </row>
    <row r="1904" spans="1:23">
      <c r="A1904">
        <v>1903</v>
      </c>
      <c r="B1904" t="s">
        <v>2122</v>
      </c>
      <c r="C1904" t="s">
        <v>2123</v>
      </c>
      <c r="D1904">
        <v>53</v>
      </c>
      <c r="E1904" t="s">
        <v>1763</v>
      </c>
      <c r="F1904" t="s">
        <v>181</v>
      </c>
      <c r="G1904" s="1" t="s">
        <v>1764</v>
      </c>
      <c r="H1904" t="s">
        <v>1437</v>
      </c>
      <c r="I1904" t="s">
        <v>1764</v>
      </c>
      <c r="J1904" t="s">
        <v>1437</v>
      </c>
      <c r="K1904">
        <v>20</v>
      </c>
      <c r="L1904">
        <v>20</v>
      </c>
      <c r="M1904" t="s">
        <v>26</v>
      </c>
      <c r="N1904" t="s">
        <v>323</v>
      </c>
      <c r="O1904" t="s">
        <v>764</v>
      </c>
      <c r="P1904" t="s">
        <v>29</v>
      </c>
      <c r="Q1904" t="s">
        <v>29</v>
      </c>
      <c r="R1904" t="s">
        <v>29</v>
      </c>
      <c r="S1904" t="s">
        <v>29</v>
      </c>
      <c r="T1904" t="s">
        <v>29</v>
      </c>
      <c r="U1904" t="s">
        <v>29</v>
      </c>
      <c r="V1904" t="s">
        <v>29</v>
      </c>
      <c r="W1904" t="s">
        <v>2124</v>
      </c>
    </row>
    <row r="1905" spans="1:23">
      <c r="A1905">
        <v>1904</v>
      </c>
      <c r="B1905" t="s">
        <v>2122</v>
      </c>
      <c r="C1905" t="s">
        <v>2123</v>
      </c>
      <c r="D1905">
        <v>53</v>
      </c>
      <c r="E1905" t="s">
        <v>2125</v>
      </c>
      <c r="F1905" t="s">
        <v>297</v>
      </c>
      <c r="G1905" s="1" t="s">
        <v>1713</v>
      </c>
      <c r="H1905" t="s">
        <v>2126</v>
      </c>
      <c r="I1905" t="s">
        <v>1713</v>
      </c>
      <c r="J1905" t="s">
        <v>2126</v>
      </c>
      <c r="K1905">
        <v>5</v>
      </c>
      <c r="L1905">
        <v>5</v>
      </c>
      <c r="M1905" t="s">
        <v>26</v>
      </c>
      <c r="N1905" t="s">
        <v>764</v>
      </c>
      <c r="O1905" t="s">
        <v>29</v>
      </c>
      <c r="P1905" t="s">
        <v>29</v>
      </c>
      <c r="Q1905" t="s">
        <v>29</v>
      </c>
      <c r="R1905" t="s">
        <v>29</v>
      </c>
      <c r="S1905" t="s">
        <v>29</v>
      </c>
      <c r="T1905" t="s">
        <v>29</v>
      </c>
      <c r="U1905" t="s">
        <v>29</v>
      </c>
      <c r="V1905" t="s">
        <v>29</v>
      </c>
      <c r="W1905" t="s">
        <v>2124</v>
      </c>
    </row>
    <row r="1906" spans="1:23">
      <c r="A1906">
        <v>1905</v>
      </c>
      <c r="B1906" t="s">
        <v>2122</v>
      </c>
      <c r="C1906" t="s">
        <v>2123</v>
      </c>
      <c r="D1906">
        <v>53</v>
      </c>
      <c r="E1906" t="s">
        <v>2127</v>
      </c>
      <c r="F1906" t="s">
        <v>344</v>
      </c>
      <c r="G1906" s="1" t="s">
        <v>2128</v>
      </c>
      <c r="H1906" t="s">
        <v>2129</v>
      </c>
      <c r="I1906" t="s">
        <v>2128</v>
      </c>
      <c r="J1906" t="s">
        <v>2129</v>
      </c>
      <c r="K1906">
        <v>4.0999999999999996</v>
      </c>
      <c r="L1906">
        <v>4.0999999999999996</v>
      </c>
      <c r="M1906" t="s">
        <v>26</v>
      </c>
      <c r="N1906" t="s">
        <v>764</v>
      </c>
      <c r="O1906" t="s">
        <v>29</v>
      </c>
      <c r="P1906" t="s">
        <v>29</v>
      </c>
      <c r="Q1906" t="s">
        <v>29</v>
      </c>
      <c r="R1906" t="s">
        <v>29</v>
      </c>
      <c r="S1906" t="s">
        <v>29</v>
      </c>
      <c r="T1906" t="s">
        <v>29</v>
      </c>
      <c r="U1906" t="s">
        <v>29</v>
      </c>
      <c r="V1906" t="s">
        <v>29</v>
      </c>
      <c r="W1906" t="s">
        <v>2124</v>
      </c>
    </row>
    <row r="1907" spans="1:23">
      <c r="A1907">
        <v>1906</v>
      </c>
      <c r="B1907" t="s">
        <v>2122</v>
      </c>
      <c r="C1907" t="s">
        <v>2123</v>
      </c>
      <c r="D1907">
        <v>53</v>
      </c>
      <c r="E1907" t="s">
        <v>2130</v>
      </c>
      <c r="F1907" t="s">
        <v>196</v>
      </c>
      <c r="G1907" s="1" t="s">
        <v>326</v>
      </c>
      <c r="H1907" t="s">
        <v>2131</v>
      </c>
      <c r="I1907" t="s">
        <v>326</v>
      </c>
      <c r="J1907" t="s">
        <v>2131</v>
      </c>
      <c r="K1907">
        <v>3.2</v>
      </c>
      <c r="L1907">
        <v>3.2</v>
      </c>
      <c r="M1907" t="s">
        <v>26</v>
      </c>
      <c r="N1907" t="s">
        <v>764</v>
      </c>
      <c r="O1907" t="s">
        <v>29</v>
      </c>
      <c r="P1907" t="s">
        <v>29</v>
      </c>
      <c r="Q1907" t="s">
        <v>29</v>
      </c>
      <c r="R1907" t="s">
        <v>29</v>
      </c>
      <c r="S1907" t="s">
        <v>29</v>
      </c>
      <c r="T1907" t="s">
        <v>29</v>
      </c>
      <c r="U1907" t="s">
        <v>29</v>
      </c>
      <c r="V1907" t="s">
        <v>29</v>
      </c>
      <c r="W1907" t="s">
        <v>2124</v>
      </c>
    </row>
    <row r="1908" spans="1:23">
      <c r="A1908">
        <v>1907</v>
      </c>
      <c r="B1908" t="s">
        <v>2122</v>
      </c>
      <c r="C1908" t="s">
        <v>2123</v>
      </c>
      <c r="D1908">
        <v>53</v>
      </c>
      <c r="E1908" t="s">
        <v>2132</v>
      </c>
      <c r="F1908" t="s">
        <v>438</v>
      </c>
      <c r="G1908" s="1" t="s">
        <v>2070</v>
      </c>
      <c r="H1908" t="s">
        <v>29</v>
      </c>
      <c r="I1908" t="s">
        <v>2070</v>
      </c>
      <c r="J1908" t="s">
        <v>29</v>
      </c>
      <c r="K1908">
        <v>3.1</v>
      </c>
      <c r="L1908">
        <v>3.1</v>
      </c>
      <c r="M1908" t="s">
        <v>26</v>
      </c>
      <c r="N1908" t="s">
        <v>764</v>
      </c>
      <c r="O1908" t="s">
        <v>29</v>
      </c>
      <c r="P1908" t="s">
        <v>29</v>
      </c>
      <c r="Q1908" t="s">
        <v>29</v>
      </c>
      <c r="R1908" t="s">
        <v>29</v>
      </c>
      <c r="S1908" t="s">
        <v>29</v>
      </c>
      <c r="T1908" t="s">
        <v>29</v>
      </c>
      <c r="U1908" t="s">
        <v>29</v>
      </c>
      <c r="V1908" t="s">
        <v>29</v>
      </c>
      <c r="W1908" t="s">
        <v>2124</v>
      </c>
    </row>
    <row r="1909" spans="1:23">
      <c r="A1909">
        <v>1908</v>
      </c>
      <c r="B1909" t="s">
        <v>2122</v>
      </c>
      <c r="C1909" t="s">
        <v>2123</v>
      </c>
      <c r="D1909">
        <v>53</v>
      </c>
      <c r="E1909" t="s">
        <v>1456</v>
      </c>
      <c r="F1909" t="s">
        <v>181</v>
      </c>
      <c r="G1909" s="1" t="s">
        <v>1457</v>
      </c>
      <c r="H1909" t="s">
        <v>1458</v>
      </c>
      <c r="I1909" t="s">
        <v>1457</v>
      </c>
      <c r="J1909" t="s">
        <v>1458</v>
      </c>
      <c r="K1909">
        <v>2.2999999999999998</v>
      </c>
      <c r="L1909">
        <v>2.2999999999999998</v>
      </c>
      <c r="M1909" t="s">
        <v>26</v>
      </c>
      <c r="N1909" t="s">
        <v>323</v>
      </c>
      <c r="O1909" t="s">
        <v>29</v>
      </c>
      <c r="P1909" t="s">
        <v>29</v>
      </c>
      <c r="Q1909" t="s">
        <v>29</v>
      </c>
      <c r="R1909" t="s">
        <v>29</v>
      </c>
      <c r="S1909" t="s">
        <v>29</v>
      </c>
      <c r="T1909" t="s">
        <v>29</v>
      </c>
      <c r="U1909" t="s">
        <v>29</v>
      </c>
      <c r="V1909" t="s">
        <v>29</v>
      </c>
      <c r="W1909" t="s">
        <v>2124</v>
      </c>
    </row>
    <row r="1910" spans="1:23">
      <c r="A1910">
        <v>1909</v>
      </c>
      <c r="B1910" t="s">
        <v>2122</v>
      </c>
      <c r="C1910" t="s">
        <v>2123</v>
      </c>
      <c r="D1910">
        <v>53</v>
      </c>
      <c r="E1910" t="s">
        <v>2133</v>
      </c>
      <c r="F1910" t="s">
        <v>196</v>
      </c>
      <c r="G1910" s="1" t="s">
        <v>928</v>
      </c>
      <c r="H1910" t="s">
        <v>331</v>
      </c>
      <c r="I1910" t="s">
        <v>928</v>
      </c>
      <c r="J1910" t="s">
        <v>331</v>
      </c>
      <c r="K1910">
        <v>2.2000000000000002</v>
      </c>
      <c r="L1910">
        <v>2.2000000000000002</v>
      </c>
      <c r="M1910" t="s">
        <v>26</v>
      </c>
      <c r="N1910" t="s">
        <v>764</v>
      </c>
      <c r="O1910" t="s">
        <v>29</v>
      </c>
      <c r="P1910" t="s">
        <v>29</v>
      </c>
      <c r="Q1910" t="s">
        <v>29</v>
      </c>
      <c r="R1910" t="s">
        <v>29</v>
      </c>
      <c r="S1910" t="s">
        <v>29</v>
      </c>
      <c r="T1910" t="s">
        <v>29</v>
      </c>
      <c r="U1910" t="s">
        <v>29</v>
      </c>
      <c r="V1910" t="s">
        <v>29</v>
      </c>
      <c r="W1910" t="s">
        <v>2124</v>
      </c>
    </row>
    <row r="1911" spans="1:23">
      <c r="A1911">
        <v>1910</v>
      </c>
      <c r="B1911" t="s">
        <v>2122</v>
      </c>
      <c r="C1911" t="s">
        <v>2123</v>
      </c>
      <c r="D1911">
        <v>53</v>
      </c>
      <c r="E1911" t="s">
        <v>2134</v>
      </c>
      <c r="F1911" t="s">
        <v>1364</v>
      </c>
      <c r="G1911" s="1" t="s">
        <v>1730</v>
      </c>
      <c r="H1911" t="s">
        <v>29</v>
      </c>
      <c r="I1911" t="s">
        <v>1730</v>
      </c>
      <c r="J1911" t="s">
        <v>29</v>
      </c>
      <c r="K1911">
        <v>1.9</v>
      </c>
      <c r="L1911">
        <v>1.9</v>
      </c>
      <c r="M1911" t="s">
        <v>26</v>
      </c>
      <c r="N1911" t="s">
        <v>764</v>
      </c>
      <c r="O1911" t="s">
        <v>29</v>
      </c>
      <c r="P1911" t="s">
        <v>29</v>
      </c>
      <c r="Q1911" t="s">
        <v>29</v>
      </c>
      <c r="R1911" t="s">
        <v>29</v>
      </c>
      <c r="S1911" t="s">
        <v>29</v>
      </c>
      <c r="T1911" t="s">
        <v>29</v>
      </c>
      <c r="U1911" t="s">
        <v>29</v>
      </c>
      <c r="V1911" t="s">
        <v>29</v>
      </c>
      <c r="W1911" t="s">
        <v>2124</v>
      </c>
    </row>
    <row r="1912" spans="1:23">
      <c r="A1912">
        <v>1911</v>
      </c>
      <c r="B1912" t="s">
        <v>2122</v>
      </c>
      <c r="C1912" t="s">
        <v>2123</v>
      </c>
      <c r="D1912">
        <v>53</v>
      </c>
      <c r="E1912" t="s">
        <v>2135</v>
      </c>
      <c r="F1912" t="s">
        <v>1364</v>
      </c>
      <c r="G1912" s="1" t="s">
        <v>1730</v>
      </c>
      <c r="H1912" t="s">
        <v>29</v>
      </c>
      <c r="I1912" t="s">
        <v>1730</v>
      </c>
      <c r="J1912" t="s">
        <v>29</v>
      </c>
      <c r="K1912">
        <v>1.8</v>
      </c>
      <c r="L1912">
        <v>1.8</v>
      </c>
      <c r="M1912" t="s">
        <v>26</v>
      </c>
      <c r="N1912" t="s">
        <v>63</v>
      </c>
      <c r="O1912" t="s">
        <v>29</v>
      </c>
      <c r="P1912" t="s">
        <v>29</v>
      </c>
      <c r="Q1912" t="s">
        <v>29</v>
      </c>
      <c r="R1912" t="s">
        <v>29</v>
      </c>
      <c r="S1912" t="s">
        <v>29</v>
      </c>
      <c r="T1912" t="s">
        <v>29</v>
      </c>
      <c r="U1912" t="s">
        <v>29</v>
      </c>
      <c r="V1912" t="s">
        <v>29</v>
      </c>
      <c r="W1912" t="s">
        <v>2124</v>
      </c>
    </row>
    <row r="1913" spans="1:23">
      <c r="A1913">
        <v>1912</v>
      </c>
      <c r="B1913" t="s">
        <v>2122</v>
      </c>
      <c r="C1913" t="s">
        <v>2123</v>
      </c>
      <c r="D1913">
        <v>53</v>
      </c>
      <c r="E1913" t="s">
        <v>2136</v>
      </c>
      <c r="F1913" t="s">
        <v>598</v>
      </c>
      <c r="G1913" s="1" t="s">
        <v>1100</v>
      </c>
      <c r="H1913" t="s">
        <v>2137</v>
      </c>
      <c r="I1913" t="s">
        <v>1100</v>
      </c>
      <c r="J1913" t="s">
        <v>2137</v>
      </c>
      <c r="K1913">
        <v>1.7</v>
      </c>
      <c r="L1913">
        <v>1.7</v>
      </c>
      <c r="M1913" t="s">
        <v>26</v>
      </c>
      <c r="N1913" t="s">
        <v>323</v>
      </c>
      <c r="O1913" t="s">
        <v>764</v>
      </c>
      <c r="P1913" t="s">
        <v>29</v>
      </c>
      <c r="Q1913" t="s">
        <v>29</v>
      </c>
      <c r="R1913" t="s">
        <v>29</v>
      </c>
      <c r="S1913" t="s">
        <v>29</v>
      </c>
      <c r="T1913" t="s">
        <v>29</v>
      </c>
      <c r="U1913" t="s">
        <v>29</v>
      </c>
      <c r="V1913" t="s">
        <v>29</v>
      </c>
      <c r="W1913" t="s">
        <v>2124</v>
      </c>
    </row>
    <row r="1914" spans="1:23">
      <c r="A1914">
        <v>1913</v>
      </c>
      <c r="B1914" t="s">
        <v>2122</v>
      </c>
      <c r="C1914" t="s">
        <v>2123</v>
      </c>
      <c r="D1914">
        <v>53</v>
      </c>
      <c r="E1914" t="s">
        <v>2138</v>
      </c>
      <c r="F1914" t="s">
        <v>176</v>
      </c>
      <c r="G1914" s="1" t="s">
        <v>410</v>
      </c>
      <c r="H1914" t="s">
        <v>2139</v>
      </c>
      <c r="I1914" t="s">
        <v>410</v>
      </c>
      <c r="J1914" t="s">
        <v>8630</v>
      </c>
      <c r="K1914">
        <v>1.6</v>
      </c>
      <c r="L1914">
        <v>1.6</v>
      </c>
      <c r="M1914" t="s">
        <v>26</v>
      </c>
      <c r="N1914" t="s">
        <v>323</v>
      </c>
      <c r="O1914" t="s">
        <v>29</v>
      </c>
      <c r="P1914" t="s">
        <v>29</v>
      </c>
      <c r="Q1914" t="s">
        <v>29</v>
      </c>
      <c r="R1914" t="s">
        <v>29</v>
      </c>
      <c r="S1914" t="s">
        <v>29</v>
      </c>
      <c r="T1914" t="s">
        <v>29</v>
      </c>
      <c r="U1914" t="s">
        <v>29</v>
      </c>
      <c r="V1914" t="s">
        <v>29</v>
      </c>
      <c r="W1914" t="s">
        <v>2124</v>
      </c>
    </row>
    <row r="1915" spans="1:23">
      <c r="A1915">
        <v>1914</v>
      </c>
      <c r="B1915" t="s">
        <v>2122</v>
      </c>
      <c r="C1915" t="s">
        <v>2123</v>
      </c>
      <c r="D1915">
        <v>53</v>
      </c>
      <c r="E1915" t="s">
        <v>2140</v>
      </c>
      <c r="F1915" t="s">
        <v>93</v>
      </c>
      <c r="G1915" s="1" t="s">
        <v>29</v>
      </c>
      <c r="H1915" t="s">
        <v>29</v>
      </c>
      <c r="I1915" t="s">
        <v>29</v>
      </c>
      <c r="J1915" t="s">
        <v>29</v>
      </c>
      <c r="K1915">
        <v>1.6</v>
      </c>
      <c r="L1915">
        <v>1.6</v>
      </c>
      <c r="M1915" t="s">
        <v>26</v>
      </c>
      <c r="N1915" t="s">
        <v>323</v>
      </c>
      <c r="O1915" t="s">
        <v>764</v>
      </c>
      <c r="P1915" t="s">
        <v>328</v>
      </c>
      <c r="Q1915" t="s">
        <v>29</v>
      </c>
      <c r="R1915" t="s">
        <v>29</v>
      </c>
      <c r="S1915" t="s">
        <v>29</v>
      </c>
      <c r="T1915" t="s">
        <v>29</v>
      </c>
      <c r="U1915" t="s">
        <v>29</v>
      </c>
      <c r="V1915" t="s">
        <v>29</v>
      </c>
      <c r="W1915" t="s">
        <v>2124</v>
      </c>
    </row>
    <row r="1916" spans="1:23">
      <c r="A1916">
        <v>1915</v>
      </c>
      <c r="B1916" t="s">
        <v>2122</v>
      </c>
      <c r="C1916" t="s">
        <v>2123</v>
      </c>
      <c r="D1916">
        <v>53</v>
      </c>
      <c r="E1916" t="s">
        <v>2141</v>
      </c>
      <c r="F1916" t="s">
        <v>459</v>
      </c>
      <c r="G1916" s="1" t="s">
        <v>1444</v>
      </c>
      <c r="H1916" t="s">
        <v>2142</v>
      </c>
      <c r="I1916" t="s">
        <v>1444</v>
      </c>
      <c r="J1916" t="s">
        <v>2142</v>
      </c>
      <c r="K1916">
        <v>1.5</v>
      </c>
      <c r="L1916">
        <v>1.5</v>
      </c>
      <c r="M1916" t="s">
        <v>26</v>
      </c>
      <c r="N1916" t="s">
        <v>764</v>
      </c>
      <c r="O1916" t="s">
        <v>29</v>
      </c>
      <c r="P1916" t="s">
        <v>29</v>
      </c>
      <c r="Q1916" t="s">
        <v>29</v>
      </c>
      <c r="R1916" t="s">
        <v>29</v>
      </c>
      <c r="S1916" t="s">
        <v>29</v>
      </c>
      <c r="T1916" t="s">
        <v>29</v>
      </c>
      <c r="U1916" t="s">
        <v>29</v>
      </c>
      <c r="V1916" t="s">
        <v>29</v>
      </c>
      <c r="W1916" t="s">
        <v>2124</v>
      </c>
    </row>
    <row r="1917" spans="1:23">
      <c r="A1917">
        <v>1916</v>
      </c>
      <c r="B1917" t="s">
        <v>2122</v>
      </c>
      <c r="C1917" t="s">
        <v>2123</v>
      </c>
      <c r="D1917">
        <v>53</v>
      </c>
      <c r="E1917" t="s">
        <v>2143</v>
      </c>
      <c r="F1917" t="s">
        <v>154</v>
      </c>
      <c r="G1917" s="1" t="s">
        <v>803</v>
      </c>
      <c r="H1917" t="s">
        <v>2144</v>
      </c>
      <c r="I1917" t="s">
        <v>803</v>
      </c>
      <c r="J1917" t="s">
        <v>2144</v>
      </c>
      <c r="K1917">
        <v>1.5</v>
      </c>
      <c r="L1917">
        <v>1.5</v>
      </c>
      <c r="M1917" t="s">
        <v>26</v>
      </c>
      <c r="N1917" t="s">
        <v>764</v>
      </c>
      <c r="O1917" t="s">
        <v>232</v>
      </c>
      <c r="P1917" t="s">
        <v>29</v>
      </c>
      <c r="Q1917" t="s">
        <v>29</v>
      </c>
      <c r="R1917" t="s">
        <v>29</v>
      </c>
      <c r="S1917" t="s">
        <v>29</v>
      </c>
      <c r="T1917" t="s">
        <v>29</v>
      </c>
      <c r="U1917" t="s">
        <v>29</v>
      </c>
      <c r="V1917" t="s">
        <v>29</v>
      </c>
      <c r="W1917" t="s">
        <v>2124</v>
      </c>
    </row>
    <row r="1918" spans="1:23">
      <c r="A1918">
        <v>1917</v>
      </c>
      <c r="B1918" t="s">
        <v>2122</v>
      </c>
      <c r="C1918" t="s">
        <v>2123</v>
      </c>
      <c r="D1918">
        <v>53</v>
      </c>
      <c r="E1918" t="s">
        <v>2145</v>
      </c>
      <c r="F1918" t="s">
        <v>41</v>
      </c>
      <c r="G1918" s="1" t="s">
        <v>371</v>
      </c>
      <c r="H1918" t="s">
        <v>29</v>
      </c>
      <c r="I1918" t="s">
        <v>371</v>
      </c>
      <c r="J1918" t="s">
        <v>29</v>
      </c>
      <c r="K1918">
        <v>1.3</v>
      </c>
      <c r="L1918">
        <v>1.3</v>
      </c>
      <c r="M1918" t="s">
        <v>26</v>
      </c>
      <c r="N1918" t="s">
        <v>764</v>
      </c>
      <c r="O1918" t="s">
        <v>29</v>
      </c>
      <c r="P1918" t="s">
        <v>29</v>
      </c>
      <c r="Q1918" t="s">
        <v>29</v>
      </c>
      <c r="R1918" t="s">
        <v>29</v>
      </c>
      <c r="S1918" t="s">
        <v>29</v>
      </c>
      <c r="T1918" t="s">
        <v>29</v>
      </c>
      <c r="U1918" t="s">
        <v>29</v>
      </c>
      <c r="V1918" t="s">
        <v>29</v>
      </c>
      <c r="W1918" t="s">
        <v>2124</v>
      </c>
    </row>
    <row r="1919" spans="1:23">
      <c r="A1919">
        <v>1918</v>
      </c>
      <c r="B1919" t="s">
        <v>2122</v>
      </c>
      <c r="C1919" t="s">
        <v>2123</v>
      </c>
      <c r="D1919">
        <v>53</v>
      </c>
      <c r="E1919" t="s">
        <v>2146</v>
      </c>
      <c r="F1919" t="s">
        <v>459</v>
      </c>
      <c r="G1919" s="1" t="s">
        <v>1444</v>
      </c>
      <c r="H1919" t="s">
        <v>2147</v>
      </c>
      <c r="I1919" t="s">
        <v>1444</v>
      </c>
      <c r="J1919" t="s">
        <v>2147</v>
      </c>
      <c r="K1919">
        <v>1.2</v>
      </c>
      <c r="L1919">
        <v>1.2</v>
      </c>
      <c r="M1919" t="s">
        <v>26</v>
      </c>
      <c r="N1919" t="s">
        <v>764</v>
      </c>
      <c r="O1919" t="s">
        <v>29</v>
      </c>
      <c r="P1919" t="s">
        <v>29</v>
      </c>
      <c r="Q1919" t="s">
        <v>29</v>
      </c>
      <c r="R1919" t="s">
        <v>29</v>
      </c>
      <c r="S1919" t="s">
        <v>29</v>
      </c>
      <c r="T1919" t="s">
        <v>29</v>
      </c>
      <c r="U1919" t="s">
        <v>29</v>
      </c>
      <c r="V1919" t="s">
        <v>29</v>
      </c>
      <c r="W1919" t="s">
        <v>2124</v>
      </c>
    </row>
    <row r="1920" spans="1:23">
      <c r="A1920">
        <v>1919</v>
      </c>
      <c r="B1920" t="s">
        <v>2122</v>
      </c>
      <c r="C1920" t="s">
        <v>2123</v>
      </c>
      <c r="D1920">
        <v>53</v>
      </c>
      <c r="E1920" t="s">
        <v>2148</v>
      </c>
      <c r="F1920" t="s">
        <v>498</v>
      </c>
      <c r="G1920" s="1" t="s">
        <v>2149</v>
      </c>
      <c r="H1920" t="s">
        <v>29</v>
      </c>
      <c r="I1920" t="s">
        <v>2149</v>
      </c>
      <c r="J1920" t="s">
        <v>29</v>
      </c>
      <c r="K1920">
        <v>1.2</v>
      </c>
      <c r="L1920">
        <v>1.2</v>
      </c>
      <c r="M1920" t="s">
        <v>26</v>
      </c>
      <c r="N1920" t="s">
        <v>764</v>
      </c>
      <c r="O1920" t="s">
        <v>323</v>
      </c>
      <c r="P1920" t="s">
        <v>29</v>
      </c>
      <c r="Q1920" t="s">
        <v>29</v>
      </c>
      <c r="R1920" t="s">
        <v>29</v>
      </c>
      <c r="S1920" t="s">
        <v>29</v>
      </c>
      <c r="T1920" t="s">
        <v>29</v>
      </c>
      <c r="U1920" t="s">
        <v>29</v>
      </c>
      <c r="V1920" t="s">
        <v>29</v>
      </c>
      <c r="W1920" t="s">
        <v>2124</v>
      </c>
    </row>
    <row r="1921" spans="1:23">
      <c r="A1921">
        <v>1920</v>
      </c>
      <c r="B1921" t="s">
        <v>2122</v>
      </c>
      <c r="C1921" t="s">
        <v>2123</v>
      </c>
      <c r="D1921">
        <v>53</v>
      </c>
      <c r="E1921" t="s">
        <v>2150</v>
      </c>
      <c r="F1921" t="s">
        <v>1364</v>
      </c>
      <c r="G1921" s="1" t="s">
        <v>1730</v>
      </c>
      <c r="H1921" t="s">
        <v>183</v>
      </c>
      <c r="I1921" t="s">
        <v>1730</v>
      </c>
      <c r="J1921" t="s">
        <v>183</v>
      </c>
      <c r="K1921">
        <v>1.2</v>
      </c>
      <c r="L1921">
        <v>1.2</v>
      </c>
      <c r="M1921" t="s">
        <v>26</v>
      </c>
      <c r="N1921" t="s">
        <v>764</v>
      </c>
      <c r="O1921" t="s">
        <v>29</v>
      </c>
      <c r="P1921" t="s">
        <v>29</v>
      </c>
      <c r="Q1921" t="s">
        <v>29</v>
      </c>
      <c r="R1921" t="s">
        <v>29</v>
      </c>
      <c r="S1921" t="s">
        <v>29</v>
      </c>
      <c r="T1921" t="s">
        <v>29</v>
      </c>
      <c r="U1921" t="s">
        <v>29</v>
      </c>
      <c r="V1921" t="s">
        <v>29</v>
      </c>
      <c r="W1921" t="s">
        <v>2124</v>
      </c>
    </row>
    <row r="1922" spans="1:23">
      <c r="A1922">
        <v>1921</v>
      </c>
      <c r="B1922" t="s">
        <v>2122</v>
      </c>
      <c r="C1922" t="s">
        <v>2123</v>
      </c>
      <c r="D1922">
        <v>53</v>
      </c>
      <c r="E1922" t="s">
        <v>2151</v>
      </c>
      <c r="F1922" t="s">
        <v>154</v>
      </c>
      <c r="G1922" s="1" t="s">
        <v>2152</v>
      </c>
      <c r="H1922" t="s">
        <v>29</v>
      </c>
      <c r="I1922" t="s">
        <v>2152</v>
      </c>
      <c r="J1922" t="s">
        <v>29</v>
      </c>
      <c r="K1922">
        <v>1.1000000000000001</v>
      </c>
      <c r="L1922">
        <v>1.1000000000000001</v>
      </c>
      <c r="M1922" t="s">
        <v>26</v>
      </c>
      <c r="N1922" t="s">
        <v>764</v>
      </c>
      <c r="O1922" t="s">
        <v>29</v>
      </c>
      <c r="P1922" t="s">
        <v>29</v>
      </c>
      <c r="Q1922" t="s">
        <v>29</v>
      </c>
      <c r="R1922" t="s">
        <v>29</v>
      </c>
      <c r="S1922" t="s">
        <v>29</v>
      </c>
      <c r="T1922" t="s">
        <v>29</v>
      </c>
      <c r="U1922" t="s">
        <v>29</v>
      </c>
      <c r="V1922" t="s">
        <v>29</v>
      </c>
      <c r="W1922" t="s">
        <v>2124</v>
      </c>
    </row>
    <row r="1923" spans="1:23">
      <c r="A1923">
        <v>1922</v>
      </c>
      <c r="B1923" t="s">
        <v>2122</v>
      </c>
      <c r="C1923" t="s">
        <v>2123</v>
      </c>
      <c r="D1923">
        <v>53</v>
      </c>
      <c r="E1923" t="s">
        <v>2153</v>
      </c>
      <c r="F1923" t="s">
        <v>168</v>
      </c>
      <c r="G1923" s="1" t="s">
        <v>2154</v>
      </c>
      <c r="H1923" t="s">
        <v>2155</v>
      </c>
      <c r="I1923" t="s">
        <v>2154</v>
      </c>
      <c r="J1923" t="s">
        <v>2155</v>
      </c>
      <c r="K1923">
        <v>1</v>
      </c>
      <c r="L1923">
        <v>1</v>
      </c>
      <c r="M1923" t="s">
        <v>26</v>
      </c>
      <c r="N1923" t="s">
        <v>764</v>
      </c>
      <c r="O1923" t="s">
        <v>29</v>
      </c>
      <c r="P1923" t="s">
        <v>29</v>
      </c>
      <c r="Q1923" t="s">
        <v>29</v>
      </c>
      <c r="R1923" t="s">
        <v>29</v>
      </c>
      <c r="S1923" t="s">
        <v>29</v>
      </c>
      <c r="T1923" t="s">
        <v>29</v>
      </c>
      <c r="U1923" t="s">
        <v>29</v>
      </c>
      <c r="V1923" t="s">
        <v>29</v>
      </c>
      <c r="W1923" t="s">
        <v>2124</v>
      </c>
    </row>
    <row r="1924" spans="1:23">
      <c r="A1924">
        <v>1923</v>
      </c>
      <c r="B1924" t="s">
        <v>2122</v>
      </c>
      <c r="C1924" t="s">
        <v>2123</v>
      </c>
      <c r="D1924">
        <v>53</v>
      </c>
      <c r="E1924" t="s">
        <v>2156</v>
      </c>
      <c r="F1924" t="s">
        <v>344</v>
      </c>
      <c r="G1924" s="1" t="s">
        <v>2157</v>
      </c>
      <c r="H1924" t="s">
        <v>2158</v>
      </c>
      <c r="I1924" t="s">
        <v>6480</v>
      </c>
      <c r="J1924" t="s">
        <v>2158</v>
      </c>
      <c r="K1924">
        <v>1</v>
      </c>
      <c r="L1924">
        <v>1</v>
      </c>
      <c r="M1924" t="s">
        <v>26</v>
      </c>
      <c r="N1924" t="s">
        <v>323</v>
      </c>
      <c r="O1924" t="s">
        <v>328</v>
      </c>
      <c r="P1924" t="s">
        <v>764</v>
      </c>
      <c r="Q1924" t="s">
        <v>29</v>
      </c>
      <c r="R1924" t="s">
        <v>29</v>
      </c>
      <c r="S1924" t="s">
        <v>29</v>
      </c>
      <c r="T1924" t="s">
        <v>29</v>
      </c>
      <c r="U1924" t="s">
        <v>29</v>
      </c>
      <c r="V1924" t="s">
        <v>29</v>
      </c>
      <c r="W1924" t="s">
        <v>2124</v>
      </c>
    </row>
    <row r="1925" spans="1:23">
      <c r="A1925">
        <v>1924</v>
      </c>
      <c r="B1925" t="s">
        <v>2122</v>
      </c>
      <c r="C1925" t="s">
        <v>2123</v>
      </c>
      <c r="D1925">
        <v>53</v>
      </c>
      <c r="E1925" t="s">
        <v>8951</v>
      </c>
      <c r="F1925" t="s">
        <v>297</v>
      </c>
      <c r="G1925" s="1" t="s">
        <v>1713</v>
      </c>
      <c r="H1925" t="s">
        <v>29</v>
      </c>
      <c r="I1925" s="1" t="s">
        <v>1713</v>
      </c>
      <c r="J1925" t="s">
        <v>29</v>
      </c>
      <c r="K1925">
        <v>1.1000000000000001</v>
      </c>
      <c r="L1925">
        <v>1.1000000000000001</v>
      </c>
      <c r="M1925" t="s">
        <v>26</v>
      </c>
      <c r="N1925" t="s">
        <v>29</v>
      </c>
      <c r="O1925" t="s">
        <v>29</v>
      </c>
      <c r="P1925" t="s">
        <v>29</v>
      </c>
      <c r="Q1925" t="s">
        <v>29</v>
      </c>
      <c r="R1925" t="s">
        <v>29</v>
      </c>
      <c r="S1925" t="s">
        <v>29</v>
      </c>
      <c r="T1925" t="s">
        <v>29</v>
      </c>
      <c r="U1925" t="s">
        <v>29</v>
      </c>
      <c r="V1925" t="s">
        <v>29</v>
      </c>
      <c r="W1925" t="s">
        <v>2124</v>
      </c>
    </row>
    <row r="1926" spans="1:23">
      <c r="A1926">
        <v>1925</v>
      </c>
      <c r="B1926" t="s">
        <v>2122</v>
      </c>
      <c r="C1926" t="s">
        <v>2123</v>
      </c>
      <c r="D1926">
        <v>53</v>
      </c>
      <c r="E1926" t="s">
        <v>9449</v>
      </c>
      <c r="F1926" t="s">
        <v>1364</v>
      </c>
      <c r="G1926" s="1" t="s">
        <v>1730</v>
      </c>
      <c r="H1926" t="s">
        <v>29</v>
      </c>
      <c r="I1926" t="s">
        <v>1730</v>
      </c>
      <c r="J1926" t="s">
        <v>29</v>
      </c>
      <c r="K1926">
        <v>1.4</v>
      </c>
      <c r="L1926">
        <v>1.4</v>
      </c>
      <c r="M1926" t="s">
        <v>26</v>
      </c>
      <c r="N1926" t="s">
        <v>29</v>
      </c>
      <c r="O1926" t="s">
        <v>29</v>
      </c>
      <c r="P1926" t="s">
        <v>29</v>
      </c>
      <c r="Q1926" t="s">
        <v>29</v>
      </c>
      <c r="R1926" t="s">
        <v>29</v>
      </c>
      <c r="S1926" t="s">
        <v>29</v>
      </c>
      <c r="T1926" t="s">
        <v>29</v>
      </c>
      <c r="U1926" t="s">
        <v>29</v>
      </c>
      <c r="V1926" t="s">
        <v>29</v>
      </c>
      <c r="W1926" t="s">
        <v>2124</v>
      </c>
    </row>
    <row r="1927" spans="1:23">
      <c r="A1927">
        <v>1926</v>
      </c>
      <c r="B1927" t="s">
        <v>2122</v>
      </c>
      <c r="C1927" t="s">
        <v>2123</v>
      </c>
      <c r="D1927">
        <v>53</v>
      </c>
      <c r="E1927" t="s">
        <v>8952</v>
      </c>
      <c r="F1927" t="s">
        <v>196</v>
      </c>
      <c r="G1927" s="1" t="s">
        <v>928</v>
      </c>
      <c r="H1927" t="s">
        <v>29</v>
      </c>
      <c r="I1927" t="s">
        <v>928</v>
      </c>
      <c r="J1927" t="s">
        <v>29</v>
      </c>
      <c r="K1927">
        <v>1.8</v>
      </c>
      <c r="L1927">
        <v>1.8</v>
      </c>
      <c r="M1927" t="s">
        <v>26</v>
      </c>
      <c r="N1927" t="s">
        <v>29</v>
      </c>
      <c r="O1927" t="s">
        <v>29</v>
      </c>
      <c r="P1927" t="s">
        <v>29</v>
      </c>
      <c r="Q1927" t="s">
        <v>29</v>
      </c>
      <c r="R1927" t="s">
        <v>29</v>
      </c>
      <c r="S1927" t="s">
        <v>29</v>
      </c>
      <c r="T1927" t="s">
        <v>29</v>
      </c>
      <c r="U1927" t="s">
        <v>29</v>
      </c>
      <c r="V1927" t="s">
        <v>29</v>
      </c>
      <c r="W1927" t="s">
        <v>2124</v>
      </c>
    </row>
    <row r="1928" spans="1:23">
      <c r="A1928">
        <v>1927</v>
      </c>
      <c r="B1928" t="s">
        <v>2122</v>
      </c>
      <c r="C1928" t="s">
        <v>2123</v>
      </c>
      <c r="D1928">
        <v>53</v>
      </c>
      <c r="E1928" t="s">
        <v>8953</v>
      </c>
      <c r="F1928" t="s">
        <v>154</v>
      </c>
      <c r="G1928" s="1" t="s">
        <v>368</v>
      </c>
      <c r="H1928" t="s">
        <v>29</v>
      </c>
      <c r="I1928" t="s">
        <v>368</v>
      </c>
      <c r="J1928" t="s">
        <v>29</v>
      </c>
      <c r="K1928">
        <v>3</v>
      </c>
      <c r="L1928">
        <v>3</v>
      </c>
      <c r="M1928" t="s">
        <v>26</v>
      </c>
      <c r="N1928" t="s">
        <v>29</v>
      </c>
      <c r="O1928" t="s">
        <v>29</v>
      </c>
      <c r="P1928" t="s">
        <v>29</v>
      </c>
      <c r="Q1928" t="s">
        <v>29</v>
      </c>
      <c r="R1928" t="s">
        <v>29</v>
      </c>
      <c r="S1928" t="s">
        <v>29</v>
      </c>
      <c r="T1928" t="s">
        <v>29</v>
      </c>
      <c r="U1928" t="s">
        <v>29</v>
      </c>
      <c r="V1928" t="s">
        <v>29</v>
      </c>
      <c r="W1928" t="s">
        <v>2124</v>
      </c>
    </row>
    <row r="1929" spans="1:23">
      <c r="A1929">
        <v>1928</v>
      </c>
      <c r="B1929" t="s">
        <v>2122</v>
      </c>
      <c r="C1929" t="s">
        <v>2123</v>
      </c>
      <c r="D1929">
        <v>53</v>
      </c>
      <c r="E1929" t="s">
        <v>8954</v>
      </c>
      <c r="F1929" t="s">
        <v>41</v>
      </c>
      <c r="G1929" s="1" t="s">
        <v>371</v>
      </c>
      <c r="H1929" t="s">
        <v>29</v>
      </c>
      <c r="I1929" t="s">
        <v>371</v>
      </c>
      <c r="J1929" t="s">
        <v>29</v>
      </c>
      <c r="K1929">
        <v>1.6</v>
      </c>
      <c r="L1929">
        <v>1.6</v>
      </c>
      <c r="M1929" t="s">
        <v>26</v>
      </c>
      <c r="N1929" t="s">
        <v>29</v>
      </c>
      <c r="O1929" t="s">
        <v>29</v>
      </c>
      <c r="P1929" t="s">
        <v>29</v>
      </c>
      <c r="Q1929" t="s">
        <v>29</v>
      </c>
      <c r="R1929" t="s">
        <v>29</v>
      </c>
      <c r="S1929" t="s">
        <v>29</v>
      </c>
      <c r="T1929" t="s">
        <v>29</v>
      </c>
      <c r="U1929" t="s">
        <v>29</v>
      </c>
      <c r="V1929" t="s">
        <v>29</v>
      </c>
      <c r="W1929" t="s">
        <v>2124</v>
      </c>
    </row>
    <row r="1930" spans="1:23">
      <c r="A1930">
        <v>1929</v>
      </c>
      <c r="B1930" t="s">
        <v>2122</v>
      </c>
      <c r="C1930" t="s">
        <v>2123</v>
      </c>
      <c r="D1930">
        <v>53</v>
      </c>
      <c r="E1930" t="s">
        <v>8955</v>
      </c>
      <c r="F1930" t="s">
        <v>459</v>
      </c>
      <c r="G1930" t="s">
        <v>1444</v>
      </c>
      <c r="H1930" t="s">
        <v>29</v>
      </c>
      <c r="I1930" t="s">
        <v>1444</v>
      </c>
      <c r="J1930" t="s">
        <v>29</v>
      </c>
      <c r="K1930">
        <v>0.1</v>
      </c>
      <c r="L1930">
        <v>0.1</v>
      </c>
      <c r="M1930" t="s">
        <v>26</v>
      </c>
      <c r="N1930" t="s">
        <v>29</v>
      </c>
      <c r="O1930" t="s">
        <v>29</v>
      </c>
      <c r="P1930" t="s">
        <v>29</v>
      </c>
      <c r="Q1930" t="s">
        <v>29</v>
      </c>
      <c r="R1930" t="s">
        <v>29</v>
      </c>
      <c r="S1930" t="s">
        <v>29</v>
      </c>
      <c r="T1930" t="s">
        <v>29</v>
      </c>
      <c r="U1930" t="s">
        <v>29</v>
      </c>
      <c r="V1930" t="s">
        <v>29</v>
      </c>
      <c r="W1930" t="s">
        <v>2124</v>
      </c>
    </row>
    <row r="1931" spans="1:23">
      <c r="A1931">
        <v>1930</v>
      </c>
      <c r="B1931" t="s">
        <v>2122</v>
      </c>
      <c r="C1931" t="s">
        <v>2123</v>
      </c>
      <c r="D1931">
        <v>53</v>
      </c>
      <c r="E1931" t="s">
        <v>8956</v>
      </c>
      <c r="F1931" t="s">
        <v>176</v>
      </c>
      <c r="G1931" s="1" t="s">
        <v>410</v>
      </c>
      <c r="H1931" t="s">
        <v>29</v>
      </c>
      <c r="I1931" t="s">
        <v>410</v>
      </c>
      <c r="J1931" t="s">
        <v>29</v>
      </c>
      <c r="K1931">
        <v>1</v>
      </c>
      <c r="L1931">
        <v>1</v>
      </c>
      <c r="M1931" t="s">
        <v>26</v>
      </c>
      <c r="N1931" t="s">
        <v>29</v>
      </c>
      <c r="O1931" t="s">
        <v>29</v>
      </c>
      <c r="P1931" t="s">
        <v>29</v>
      </c>
      <c r="Q1931" t="s">
        <v>29</v>
      </c>
      <c r="R1931" t="s">
        <v>29</v>
      </c>
      <c r="S1931" t="s">
        <v>29</v>
      </c>
      <c r="T1931" t="s">
        <v>29</v>
      </c>
      <c r="U1931" t="s">
        <v>29</v>
      </c>
      <c r="V1931" t="s">
        <v>29</v>
      </c>
      <c r="W1931" t="s">
        <v>2124</v>
      </c>
    </row>
    <row r="1932" spans="1:23">
      <c r="A1932">
        <v>1931</v>
      </c>
      <c r="B1932" t="s">
        <v>2122</v>
      </c>
      <c r="C1932" t="s">
        <v>2123</v>
      </c>
      <c r="D1932">
        <v>53</v>
      </c>
      <c r="E1932" t="s">
        <v>8957</v>
      </c>
      <c r="F1932" t="s">
        <v>154</v>
      </c>
      <c r="G1932" s="1" t="s">
        <v>803</v>
      </c>
      <c r="H1932" t="s">
        <v>29</v>
      </c>
      <c r="I1932" s="1" t="s">
        <v>803</v>
      </c>
      <c r="J1932" t="s">
        <v>29</v>
      </c>
      <c r="K1932">
        <v>0.8</v>
      </c>
      <c r="L1932">
        <v>0.8</v>
      </c>
      <c r="M1932" t="s">
        <v>26</v>
      </c>
      <c r="N1932" t="s">
        <v>29</v>
      </c>
      <c r="O1932" t="s">
        <v>29</v>
      </c>
      <c r="P1932" t="s">
        <v>29</v>
      </c>
      <c r="Q1932" t="s">
        <v>29</v>
      </c>
      <c r="R1932" t="s">
        <v>29</v>
      </c>
      <c r="S1932" t="s">
        <v>29</v>
      </c>
      <c r="T1932" t="s">
        <v>29</v>
      </c>
      <c r="U1932" t="s">
        <v>29</v>
      </c>
      <c r="V1932" t="s">
        <v>29</v>
      </c>
      <c r="W1932" t="s">
        <v>2124</v>
      </c>
    </row>
    <row r="1933" spans="1:23">
      <c r="A1933">
        <v>1932</v>
      </c>
      <c r="B1933" t="s">
        <v>2122</v>
      </c>
      <c r="C1933" t="s">
        <v>2123</v>
      </c>
      <c r="D1933">
        <v>53</v>
      </c>
      <c r="E1933" t="s">
        <v>8958</v>
      </c>
      <c r="F1933" t="s">
        <v>185</v>
      </c>
      <c r="G1933" s="1" t="s">
        <v>186</v>
      </c>
      <c r="H1933" t="s">
        <v>29</v>
      </c>
      <c r="I1933" s="1" t="s">
        <v>186</v>
      </c>
      <c r="J1933" t="s">
        <v>29</v>
      </c>
      <c r="K1933">
        <v>1.4</v>
      </c>
      <c r="L1933">
        <v>1.4</v>
      </c>
      <c r="M1933" t="s">
        <v>26</v>
      </c>
      <c r="N1933" t="s">
        <v>29</v>
      </c>
      <c r="O1933" t="s">
        <v>29</v>
      </c>
      <c r="P1933" t="s">
        <v>29</v>
      </c>
      <c r="Q1933" t="s">
        <v>29</v>
      </c>
      <c r="R1933" t="s">
        <v>29</v>
      </c>
      <c r="S1933" t="s">
        <v>29</v>
      </c>
      <c r="T1933" t="s">
        <v>29</v>
      </c>
      <c r="U1933" t="s">
        <v>29</v>
      </c>
      <c r="V1933" t="s">
        <v>29</v>
      </c>
      <c r="W1933" t="s">
        <v>2124</v>
      </c>
    </row>
    <row r="1934" spans="1:23">
      <c r="A1934">
        <v>1933</v>
      </c>
      <c r="B1934" t="s">
        <v>2122</v>
      </c>
      <c r="C1934" t="s">
        <v>2123</v>
      </c>
      <c r="D1934">
        <v>53</v>
      </c>
      <c r="E1934" t="s">
        <v>8959</v>
      </c>
      <c r="F1934" t="s">
        <v>185</v>
      </c>
      <c r="G1934" t="s">
        <v>213</v>
      </c>
      <c r="H1934" t="s">
        <v>29</v>
      </c>
      <c r="I1934" t="s">
        <v>213</v>
      </c>
      <c r="J1934" t="s">
        <v>29</v>
      </c>
      <c r="K1934">
        <v>1.3</v>
      </c>
      <c r="L1934">
        <v>1.3</v>
      </c>
      <c r="M1934" t="s">
        <v>26</v>
      </c>
      <c r="N1934" t="s">
        <v>29</v>
      </c>
      <c r="O1934" t="s">
        <v>29</v>
      </c>
      <c r="P1934" t="s">
        <v>29</v>
      </c>
      <c r="Q1934" t="s">
        <v>29</v>
      </c>
      <c r="R1934" t="s">
        <v>29</v>
      </c>
      <c r="S1934" t="s">
        <v>29</v>
      </c>
      <c r="T1934" t="s">
        <v>29</v>
      </c>
      <c r="U1934" t="s">
        <v>29</v>
      </c>
      <c r="V1934" t="s">
        <v>29</v>
      </c>
      <c r="W1934" t="s">
        <v>2124</v>
      </c>
    </row>
    <row r="1935" spans="1:23">
      <c r="A1935">
        <v>1934</v>
      </c>
      <c r="B1935" t="s">
        <v>2122</v>
      </c>
      <c r="C1935" t="s">
        <v>2123</v>
      </c>
      <c r="D1935">
        <v>53</v>
      </c>
      <c r="E1935" t="s">
        <v>8960</v>
      </c>
      <c r="F1935" t="s">
        <v>185</v>
      </c>
      <c r="G1935" t="s">
        <v>932</v>
      </c>
      <c r="H1935" t="s">
        <v>29</v>
      </c>
      <c r="I1935" t="s">
        <v>932</v>
      </c>
      <c r="J1935" t="s">
        <v>29</v>
      </c>
      <c r="K1935">
        <v>1.1000000000000001</v>
      </c>
      <c r="L1935">
        <v>1.1000000000000001</v>
      </c>
      <c r="M1935" t="s">
        <v>26</v>
      </c>
      <c r="N1935" t="s">
        <v>29</v>
      </c>
      <c r="O1935" t="s">
        <v>29</v>
      </c>
      <c r="P1935" t="s">
        <v>29</v>
      </c>
      <c r="Q1935" t="s">
        <v>29</v>
      </c>
      <c r="R1935" t="s">
        <v>29</v>
      </c>
      <c r="S1935" t="s">
        <v>29</v>
      </c>
      <c r="T1935" t="s">
        <v>29</v>
      </c>
      <c r="U1935" t="s">
        <v>29</v>
      </c>
      <c r="V1935" t="s">
        <v>29</v>
      </c>
      <c r="W1935" t="s">
        <v>2124</v>
      </c>
    </row>
    <row r="1936" spans="1:23">
      <c r="A1936">
        <v>1935</v>
      </c>
      <c r="B1936" t="s">
        <v>2122</v>
      </c>
      <c r="C1936" t="s">
        <v>2123</v>
      </c>
      <c r="D1936">
        <v>53</v>
      </c>
      <c r="E1936" t="s">
        <v>8961</v>
      </c>
      <c r="F1936" t="s">
        <v>221</v>
      </c>
      <c r="G1936" t="s">
        <v>222</v>
      </c>
      <c r="H1936" t="s">
        <v>29</v>
      </c>
      <c r="I1936" t="s">
        <v>222</v>
      </c>
      <c r="J1936" t="s">
        <v>29</v>
      </c>
      <c r="K1936">
        <v>1</v>
      </c>
      <c r="L1936">
        <v>1</v>
      </c>
      <c r="M1936" t="s">
        <v>26</v>
      </c>
      <c r="N1936" t="s">
        <v>29</v>
      </c>
      <c r="O1936" t="s">
        <v>29</v>
      </c>
      <c r="P1936" t="s">
        <v>29</v>
      </c>
      <c r="Q1936" t="s">
        <v>29</v>
      </c>
      <c r="R1936" t="s">
        <v>29</v>
      </c>
      <c r="S1936" t="s">
        <v>29</v>
      </c>
      <c r="T1936" t="s">
        <v>29</v>
      </c>
      <c r="U1936" t="s">
        <v>29</v>
      </c>
      <c r="V1936" t="s">
        <v>29</v>
      </c>
      <c r="W1936" t="s">
        <v>2124</v>
      </c>
    </row>
    <row r="1937" spans="1:23">
      <c r="A1937">
        <v>1936</v>
      </c>
      <c r="B1937" t="s">
        <v>2122</v>
      </c>
      <c r="C1937" t="s">
        <v>2123</v>
      </c>
      <c r="D1937">
        <v>53</v>
      </c>
      <c r="E1937" t="s">
        <v>8962</v>
      </c>
      <c r="F1937" t="s">
        <v>196</v>
      </c>
      <c r="G1937" t="s">
        <v>29</v>
      </c>
      <c r="H1937" t="s">
        <v>29</v>
      </c>
      <c r="I1937" t="s">
        <v>29</v>
      </c>
      <c r="J1937" t="s">
        <v>29</v>
      </c>
      <c r="K1937">
        <v>3.2</v>
      </c>
      <c r="L1937">
        <v>3.2</v>
      </c>
      <c r="M1937" t="s">
        <v>26</v>
      </c>
      <c r="N1937" t="s">
        <v>29</v>
      </c>
      <c r="O1937" t="s">
        <v>29</v>
      </c>
      <c r="P1937" t="s">
        <v>29</v>
      </c>
      <c r="Q1937" t="s">
        <v>29</v>
      </c>
      <c r="R1937" t="s">
        <v>29</v>
      </c>
      <c r="S1937" t="s">
        <v>29</v>
      </c>
      <c r="T1937" t="s">
        <v>29</v>
      </c>
      <c r="U1937" t="s">
        <v>29</v>
      </c>
      <c r="V1937" t="s">
        <v>29</v>
      </c>
      <c r="W1937" t="s">
        <v>2124</v>
      </c>
    </row>
    <row r="1938" spans="1:23">
      <c r="A1938">
        <v>1937</v>
      </c>
      <c r="B1938" t="s">
        <v>2122</v>
      </c>
      <c r="C1938" t="s">
        <v>2123</v>
      </c>
      <c r="D1938">
        <v>53</v>
      </c>
      <c r="E1938" t="s">
        <v>8963</v>
      </c>
      <c r="F1938" t="s">
        <v>154</v>
      </c>
      <c r="G1938" t="s">
        <v>29</v>
      </c>
      <c r="H1938" t="s">
        <v>29</v>
      </c>
      <c r="I1938" t="s">
        <v>29</v>
      </c>
      <c r="J1938" t="s">
        <v>29</v>
      </c>
      <c r="K1938">
        <v>1.2</v>
      </c>
      <c r="L1938">
        <v>1.2</v>
      </c>
      <c r="M1938" t="s">
        <v>26</v>
      </c>
      <c r="N1938" t="s">
        <v>29</v>
      </c>
      <c r="O1938" t="s">
        <v>29</v>
      </c>
      <c r="P1938" t="s">
        <v>29</v>
      </c>
      <c r="Q1938" t="s">
        <v>29</v>
      </c>
      <c r="R1938" t="s">
        <v>29</v>
      </c>
      <c r="S1938" t="s">
        <v>29</v>
      </c>
      <c r="T1938" t="s">
        <v>29</v>
      </c>
      <c r="U1938" t="s">
        <v>29</v>
      </c>
      <c r="V1938" t="s">
        <v>29</v>
      </c>
      <c r="W1938" t="s">
        <v>2124</v>
      </c>
    </row>
    <row r="1939" spans="1:23">
      <c r="A1939">
        <v>1938</v>
      </c>
      <c r="B1939" t="s">
        <v>2122</v>
      </c>
      <c r="C1939" t="s">
        <v>2123</v>
      </c>
      <c r="D1939">
        <v>53</v>
      </c>
      <c r="E1939" t="s">
        <v>8964</v>
      </c>
      <c r="F1939" t="s">
        <v>1364</v>
      </c>
      <c r="G1939" t="s">
        <v>29</v>
      </c>
      <c r="H1939" t="s">
        <v>29</v>
      </c>
      <c r="I1939" t="s">
        <v>29</v>
      </c>
      <c r="J1939" t="s">
        <v>29</v>
      </c>
      <c r="K1939">
        <v>0.7</v>
      </c>
      <c r="L1939">
        <v>0.7</v>
      </c>
      <c r="M1939" t="s">
        <v>26</v>
      </c>
      <c r="N1939" t="s">
        <v>29</v>
      </c>
      <c r="O1939" t="s">
        <v>29</v>
      </c>
      <c r="P1939" t="s">
        <v>29</v>
      </c>
      <c r="Q1939" t="s">
        <v>29</v>
      </c>
      <c r="R1939" t="s">
        <v>29</v>
      </c>
      <c r="S1939" t="s">
        <v>29</v>
      </c>
      <c r="T1939" t="s">
        <v>29</v>
      </c>
      <c r="U1939" t="s">
        <v>29</v>
      </c>
      <c r="V1939" t="s">
        <v>29</v>
      </c>
      <c r="W1939" t="s">
        <v>2124</v>
      </c>
    </row>
    <row r="1940" spans="1:23">
      <c r="A1940">
        <v>1939</v>
      </c>
      <c r="B1940" t="s">
        <v>2122</v>
      </c>
      <c r="C1940" t="s">
        <v>2123</v>
      </c>
      <c r="D1940">
        <v>53</v>
      </c>
      <c r="E1940" t="s">
        <v>8965</v>
      </c>
      <c r="F1940" t="s">
        <v>297</v>
      </c>
      <c r="G1940" t="s">
        <v>29</v>
      </c>
      <c r="H1940" t="s">
        <v>29</v>
      </c>
      <c r="I1940" t="s">
        <v>29</v>
      </c>
      <c r="J1940" t="s">
        <v>29</v>
      </c>
      <c r="K1940">
        <v>0.1</v>
      </c>
      <c r="L1940">
        <v>0.1</v>
      </c>
      <c r="M1940" t="s">
        <v>26</v>
      </c>
      <c r="N1940" t="s">
        <v>29</v>
      </c>
      <c r="O1940" t="s">
        <v>29</v>
      </c>
      <c r="P1940" t="s">
        <v>29</v>
      </c>
      <c r="Q1940" t="s">
        <v>29</v>
      </c>
      <c r="R1940" t="s">
        <v>29</v>
      </c>
      <c r="S1940" t="s">
        <v>29</v>
      </c>
      <c r="T1940" t="s">
        <v>29</v>
      </c>
      <c r="U1940" t="s">
        <v>29</v>
      </c>
      <c r="V1940" t="s">
        <v>29</v>
      </c>
      <c r="W1940" t="s">
        <v>2124</v>
      </c>
    </row>
    <row r="1941" spans="1:23">
      <c r="A1941">
        <v>1940</v>
      </c>
      <c r="B1941" t="s">
        <v>2122</v>
      </c>
      <c r="C1941" t="s">
        <v>2123</v>
      </c>
      <c r="D1941">
        <v>53</v>
      </c>
      <c r="E1941" t="s">
        <v>8966</v>
      </c>
      <c r="F1941" t="s">
        <v>344</v>
      </c>
      <c r="G1941" t="s">
        <v>29</v>
      </c>
      <c r="H1941" t="s">
        <v>29</v>
      </c>
      <c r="I1941" t="s">
        <v>29</v>
      </c>
      <c r="J1941" t="s">
        <v>29</v>
      </c>
      <c r="K1941">
        <v>0.3</v>
      </c>
      <c r="L1941">
        <v>0.3</v>
      </c>
      <c r="M1941" t="s">
        <v>26</v>
      </c>
      <c r="N1941" t="s">
        <v>29</v>
      </c>
      <c r="O1941" t="s">
        <v>29</v>
      </c>
      <c r="P1941" t="s">
        <v>29</v>
      </c>
      <c r="Q1941" t="s">
        <v>29</v>
      </c>
      <c r="R1941" t="s">
        <v>29</v>
      </c>
      <c r="S1941" t="s">
        <v>29</v>
      </c>
      <c r="T1941" t="s">
        <v>29</v>
      </c>
      <c r="U1941" t="s">
        <v>29</v>
      </c>
      <c r="V1941" t="s">
        <v>29</v>
      </c>
      <c r="W1941" t="s">
        <v>2124</v>
      </c>
    </row>
    <row r="1942" spans="1:23">
      <c r="A1942">
        <v>1941</v>
      </c>
      <c r="B1942" t="s">
        <v>2122</v>
      </c>
      <c r="C1942" t="s">
        <v>2123</v>
      </c>
      <c r="D1942">
        <v>53</v>
      </c>
      <c r="E1942" t="s">
        <v>8967</v>
      </c>
      <c r="F1942" t="s">
        <v>185</v>
      </c>
      <c r="G1942" t="s">
        <v>29</v>
      </c>
      <c r="H1942" t="s">
        <v>29</v>
      </c>
      <c r="I1942" t="s">
        <v>29</v>
      </c>
      <c r="J1942" t="s">
        <v>29</v>
      </c>
      <c r="K1942">
        <v>1.3</v>
      </c>
      <c r="L1942">
        <v>1.3</v>
      </c>
      <c r="M1942" t="s">
        <v>26</v>
      </c>
      <c r="N1942" t="s">
        <v>29</v>
      </c>
      <c r="O1942" t="s">
        <v>29</v>
      </c>
      <c r="P1942" t="s">
        <v>29</v>
      </c>
      <c r="Q1942" t="s">
        <v>29</v>
      </c>
      <c r="R1942" t="s">
        <v>29</v>
      </c>
      <c r="S1942" t="s">
        <v>29</v>
      </c>
      <c r="T1942" t="s">
        <v>29</v>
      </c>
      <c r="U1942" t="s">
        <v>29</v>
      </c>
      <c r="V1942" t="s">
        <v>29</v>
      </c>
      <c r="W1942" t="s">
        <v>2124</v>
      </c>
    </row>
    <row r="1943" spans="1:23">
      <c r="A1943">
        <v>1942</v>
      </c>
      <c r="B1943" t="s">
        <v>2122</v>
      </c>
      <c r="C1943" t="s">
        <v>2123</v>
      </c>
      <c r="D1943">
        <v>53</v>
      </c>
      <c r="E1943" t="s">
        <v>8972</v>
      </c>
      <c r="F1943" t="s">
        <v>459</v>
      </c>
      <c r="G1943" t="s">
        <v>29</v>
      </c>
      <c r="H1943" t="s">
        <v>29</v>
      </c>
      <c r="I1943" t="s">
        <v>29</v>
      </c>
      <c r="J1943" t="s">
        <v>29</v>
      </c>
      <c r="K1943">
        <v>1.4</v>
      </c>
      <c r="L1943">
        <v>1.4</v>
      </c>
      <c r="M1943" t="s">
        <v>26</v>
      </c>
      <c r="N1943" t="s">
        <v>29</v>
      </c>
      <c r="O1943" t="s">
        <v>29</v>
      </c>
      <c r="P1943" t="s">
        <v>29</v>
      </c>
      <c r="Q1943" t="s">
        <v>29</v>
      </c>
      <c r="R1943" t="s">
        <v>29</v>
      </c>
      <c r="S1943" t="s">
        <v>29</v>
      </c>
      <c r="T1943" t="s">
        <v>29</v>
      </c>
      <c r="U1943" t="s">
        <v>29</v>
      </c>
      <c r="V1943" t="s">
        <v>29</v>
      </c>
      <c r="W1943" t="s">
        <v>2124</v>
      </c>
    </row>
    <row r="1944" spans="1:23">
      <c r="A1944">
        <v>1943</v>
      </c>
      <c r="B1944" t="s">
        <v>2122</v>
      </c>
      <c r="C1944" t="s">
        <v>2123</v>
      </c>
      <c r="D1944">
        <v>53</v>
      </c>
      <c r="E1944" t="s">
        <v>8968</v>
      </c>
      <c r="F1944" t="s">
        <v>438</v>
      </c>
      <c r="G1944" t="s">
        <v>29</v>
      </c>
      <c r="H1944" t="s">
        <v>29</v>
      </c>
      <c r="I1944" t="s">
        <v>29</v>
      </c>
      <c r="J1944" t="s">
        <v>29</v>
      </c>
      <c r="K1944">
        <v>1.1000000000000001</v>
      </c>
      <c r="L1944">
        <v>1.1000000000000001</v>
      </c>
      <c r="M1944" t="s">
        <v>26</v>
      </c>
      <c r="N1944" t="s">
        <v>29</v>
      </c>
      <c r="O1944" t="s">
        <v>29</v>
      </c>
      <c r="P1944" t="s">
        <v>29</v>
      </c>
      <c r="Q1944" t="s">
        <v>29</v>
      </c>
      <c r="R1944" t="s">
        <v>29</v>
      </c>
      <c r="S1944" t="s">
        <v>29</v>
      </c>
      <c r="T1944" t="s">
        <v>29</v>
      </c>
      <c r="U1944" t="s">
        <v>29</v>
      </c>
      <c r="V1944" t="s">
        <v>29</v>
      </c>
      <c r="W1944" t="s">
        <v>2124</v>
      </c>
    </row>
    <row r="1945" spans="1:23">
      <c r="A1945">
        <v>1944</v>
      </c>
      <c r="B1945" t="s">
        <v>2122</v>
      </c>
      <c r="C1945" t="s">
        <v>2123</v>
      </c>
      <c r="D1945">
        <v>53</v>
      </c>
      <c r="E1945" t="s">
        <v>8969</v>
      </c>
      <c r="F1945" t="s">
        <v>598</v>
      </c>
      <c r="G1945" t="s">
        <v>29</v>
      </c>
      <c r="H1945" t="s">
        <v>29</v>
      </c>
      <c r="I1945" t="s">
        <v>29</v>
      </c>
      <c r="J1945" t="s">
        <v>29</v>
      </c>
      <c r="K1945">
        <v>2.1</v>
      </c>
      <c r="L1945">
        <v>2.1</v>
      </c>
      <c r="M1945" t="s">
        <v>26</v>
      </c>
      <c r="N1945" t="s">
        <v>29</v>
      </c>
      <c r="O1945" t="s">
        <v>29</v>
      </c>
      <c r="P1945" t="s">
        <v>29</v>
      </c>
      <c r="Q1945" t="s">
        <v>29</v>
      </c>
      <c r="R1945" t="s">
        <v>29</v>
      </c>
      <c r="S1945" t="s">
        <v>29</v>
      </c>
      <c r="T1945" t="s">
        <v>29</v>
      </c>
      <c r="U1945" t="s">
        <v>29</v>
      </c>
      <c r="V1945" t="s">
        <v>29</v>
      </c>
      <c r="W1945" t="s">
        <v>2124</v>
      </c>
    </row>
    <row r="1946" spans="1:23">
      <c r="A1946">
        <v>1945</v>
      </c>
      <c r="B1946" t="s">
        <v>2122</v>
      </c>
      <c r="C1946" t="s">
        <v>2123</v>
      </c>
      <c r="D1946">
        <v>53</v>
      </c>
      <c r="E1946" t="s">
        <v>8970</v>
      </c>
      <c r="F1946" t="s">
        <v>498</v>
      </c>
      <c r="G1946" t="s">
        <v>29</v>
      </c>
      <c r="H1946" t="s">
        <v>29</v>
      </c>
      <c r="I1946" t="s">
        <v>29</v>
      </c>
      <c r="J1946" t="s">
        <v>29</v>
      </c>
      <c r="K1946">
        <v>0.2</v>
      </c>
      <c r="L1946">
        <v>0.2</v>
      </c>
      <c r="M1946" t="s">
        <v>26</v>
      </c>
      <c r="N1946" t="s">
        <v>29</v>
      </c>
      <c r="O1946" t="s">
        <v>29</v>
      </c>
      <c r="P1946" t="s">
        <v>29</v>
      </c>
      <c r="Q1946" t="s">
        <v>29</v>
      </c>
      <c r="R1946" t="s">
        <v>29</v>
      </c>
      <c r="S1946" t="s">
        <v>29</v>
      </c>
      <c r="T1946" t="s">
        <v>29</v>
      </c>
      <c r="U1946" t="s">
        <v>29</v>
      </c>
      <c r="V1946" t="s">
        <v>29</v>
      </c>
      <c r="W1946" t="s">
        <v>2124</v>
      </c>
    </row>
    <row r="1947" spans="1:23">
      <c r="A1947">
        <v>1946</v>
      </c>
      <c r="B1947" t="s">
        <v>2122</v>
      </c>
      <c r="C1947" t="s">
        <v>2123</v>
      </c>
      <c r="D1947">
        <v>53</v>
      </c>
      <c r="E1947" t="s">
        <v>8949</v>
      </c>
      <c r="F1947" t="s">
        <v>93</v>
      </c>
      <c r="G1947" t="s">
        <v>29</v>
      </c>
      <c r="H1947" t="s">
        <v>29</v>
      </c>
      <c r="I1947" t="s">
        <v>29</v>
      </c>
      <c r="J1947" t="s">
        <v>29</v>
      </c>
      <c r="K1947">
        <v>11.8</v>
      </c>
      <c r="L1947">
        <v>11.8</v>
      </c>
      <c r="M1947" t="s">
        <v>26</v>
      </c>
      <c r="N1947" t="s">
        <v>29</v>
      </c>
      <c r="O1947" t="s">
        <v>29</v>
      </c>
      <c r="P1947" t="s">
        <v>29</v>
      </c>
      <c r="Q1947" t="s">
        <v>29</v>
      </c>
      <c r="R1947" t="s">
        <v>29</v>
      </c>
      <c r="S1947" t="s">
        <v>29</v>
      </c>
      <c r="T1947" t="s">
        <v>29</v>
      </c>
      <c r="U1947" t="s">
        <v>29</v>
      </c>
      <c r="V1947" t="s">
        <v>29</v>
      </c>
      <c r="W1947" t="s">
        <v>2124</v>
      </c>
    </row>
    <row r="1948" spans="1:23">
      <c r="A1948">
        <v>1947</v>
      </c>
      <c r="B1948" t="s">
        <v>2122</v>
      </c>
      <c r="C1948" t="s">
        <v>2123</v>
      </c>
      <c r="D1948">
        <v>53</v>
      </c>
      <c r="E1948" t="s">
        <v>8971</v>
      </c>
      <c r="F1948" t="s">
        <v>76</v>
      </c>
      <c r="G1948" t="s">
        <v>29</v>
      </c>
      <c r="H1948" t="s">
        <v>29</v>
      </c>
      <c r="I1948" t="s">
        <v>29</v>
      </c>
      <c r="J1948" t="s">
        <v>29</v>
      </c>
      <c r="K1948">
        <v>1.5</v>
      </c>
      <c r="L1948">
        <v>1.5</v>
      </c>
      <c r="M1948" t="s">
        <v>687</v>
      </c>
      <c r="N1948" t="s">
        <v>29</v>
      </c>
      <c r="O1948" t="s">
        <v>29</v>
      </c>
      <c r="P1948" t="s">
        <v>29</v>
      </c>
      <c r="Q1948" t="s">
        <v>29</v>
      </c>
      <c r="R1948" t="s">
        <v>29</v>
      </c>
      <c r="S1948" t="s">
        <v>29</v>
      </c>
      <c r="T1948" t="s">
        <v>29</v>
      </c>
      <c r="U1948" t="s">
        <v>29</v>
      </c>
      <c r="V1948" t="s">
        <v>29</v>
      </c>
      <c r="W1948" t="s">
        <v>2124</v>
      </c>
    </row>
    <row r="1949" spans="1:23">
      <c r="A1949">
        <v>1948</v>
      </c>
      <c r="B1949" t="s">
        <v>2159</v>
      </c>
      <c r="C1949" t="s">
        <v>2160</v>
      </c>
      <c r="D1949">
        <v>54</v>
      </c>
      <c r="E1949" t="s">
        <v>2161</v>
      </c>
      <c r="F1949" t="s">
        <v>93</v>
      </c>
      <c r="G1949" s="1" t="s">
        <v>29</v>
      </c>
      <c r="H1949" t="s">
        <v>29</v>
      </c>
      <c r="I1949" t="s">
        <v>29</v>
      </c>
      <c r="J1949" t="s">
        <v>29</v>
      </c>
      <c r="K1949">
        <v>33.4</v>
      </c>
      <c r="L1949">
        <v>33.4</v>
      </c>
      <c r="M1949" t="s">
        <v>26</v>
      </c>
      <c r="N1949" t="s">
        <v>29</v>
      </c>
      <c r="O1949" t="s">
        <v>29</v>
      </c>
      <c r="P1949" t="s">
        <v>29</v>
      </c>
      <c r="Q1949" t="s">
        <v>29</v>
      </c>
      <c r="R1949" t="s">
        <v>29</v>
      </c>
      <c r="S1949" t="s">
        <v>29</v>
      </c>
      <c r="T1949" t="s">
        <v>29</v>
      </c>
      <c r="U1949" t="s">
        <v>29</v>
      </c>
      <c r="V1949" t="s">
        <v>29</v>
      </c>
      <c r="W1949" t="s">
        <v>2162</v>
      </c>
    </row>
    <row r="1950" spans="1:23">
      <c r="A1950">
        <v>1949</v>
      </c>
      <c r="B1950" t="s">
        <v>2159</v>
      </c>
      <c r="C1950" t="s">
        <v>2160</v>
      </c>
      <c r="D1950">
        <v>54</v>
      </c>
      <c r="E1950" t="s">
        <v>2163</v>
      </c>
      <c r="F1950" t="s">
        <v>438</v>
      </c>
      <c r="G1950" s="1" t="s">
        <v>1041</v>
      </c>
      <c r="H1950" t="s">
        <v>2164</v>
      </c>
      <c r="I1950" t="s">
        <v>1041</v>
      </c>
      <c r="J1950" t="s">
        <v>5930</v>
      </c>
      <c r="K1950">
        <v>10.4</v>
      </c>
      <c r="L1950">
        <v>10.4</v>
      </c>
      <c r="M1950" t="s">
        <v>26</v>
      </c>
      <c r="N1950" t="s">
        <v>118</v>
      </c>
      <c r="O1950" t="s">
        <v>29</v>
      </c>
      <c r="P1950" t="s">
        <v>29</v>
      </c>
      <c r="Q1950" t="s">
        <v>29</v>
      </c>
      <c r="R1950" t="s">
        <v>29</v>
      </c>
      <c r="S1950" t="s">
        <v>29</v>
      </c>
      <c r="T1950" t="s">
        <v>29</v>
      </c>
      <c r="U1950" t="s">
        <v>29</v>
      </c>
      <c r="V1950" t="s">
        <v>29</v>
      </c>
      <c r="W1950" t="s">
        <v>2162</v>
      </c>
    </row>
    <row r="1951" spans="1:23">
      <c r="A1951">
        <v>1950</v>
      </c>
      <c r="B1951" t="s">
        <v>2159</v>
      </c>
      <c r="C1951" t="s">
        <v>2160</v>
      </c>
      <c r="D1951">
        <v>54</v>
      </c>
      <c r="E1951" t="s">
        <v>2165</v>
      </c>
      <c r="F1951" t="s">
        <v>438</v>
      </c>
      <c r="G1951" s="1" t="s">
        <v>2166</v>
      </c>
      <c r="H1951" t="s">
        <v>2167</v>
      </c>
      <c r="I1951" t="s">
        <v>2166</v>
      </c>
      <c r="J1951" t="s">
        <v>2167</v>
      </c>
      <c r="K1951">
        <v>6.1</v>
      </c>
      <c r="L1951">
        <v>6.1</v>
      </c>
      <c r="M1951" t="s">
        <v>26</v>
      </c>
      <c r="N1951" t="s">
        <v>118</v>
      </c>
      <c r="O1951" t="s">
        <v>29</v>
      </c>
      <c r="P1951" t="s">
        <v>29</v>
      </c>
      <c r="Q1951" t="s">
        <v>29</v>
      </c>
      <c r="R1951" t="s">
        <v>29</v>
      </c>
      <c r="S1951" t="s">
        <v>29</v>
      </c>
      <c r="T1951" t="s">
        <v>29</v>
      </c>
      <c r="U1951" t="s">
        <v>29</v>
      </c>
      <c r="V1951" t="s">
        <v>29</v>
      </c>
      <c r="W1951" t="s">
        <v>2162</v>
      </c>
    </row>
    <row r="1952" spans="1:23">
      <c r="A1952">
        <v>1951</v>
      </c>
      <c r="B1952" t="s">
        <v>2159</v>
      </c>
      <c r="C1952" t="s">
        <v>2160</v>
      </c>
      <c r="D1952">
        <v>54</v>
      </c>
      <c r="E1952" t="s">
        <v>2168</v>
      </c>
      <c r="F1952" t="s">
        <v>558</v>
      </c>
      <c r="G1952" s="1" t="s">
        <v>1266</v>
      </c>
      <c r="H1952" t="s">
        <v>2169</v>
      </c>
      <c r="I1952" t="s">
        <v>1266</v>
      </c>
      <c r="J1952" t="s">
        <v>2169</v>
      </c>
      <c r="K1952">
        <v>4.5</v>
      </c>
      <c r="L1952">
        <v>4.5</v>
      </c>
      <c r="M1952" t="s">
        <v>26</v>
      </c>
      <c r="N1952" t="s">
        <v>74</v>
      </c>
      <c r="O1952" t="s">
        <v>29</v>
      </c>
      <c r="P1952" t="s">
        <v>29</v>
      </c>
      <c r="Q1952" t="s">
        <v>29</v>
      </c>
      <c r="R1952" t="s">
        <v>29</v>
      </c>
      <c r="S1952" t="s">
        <v>29</v>
      </c>
      <c r="T1952" t="s">
        <v>29</v>
      </c>
      <c r="U1952" t="s">
        <v>29</v>
      </c>
      <c r="V1952" t="s">
        <v>29</v>
      </c>
      <c r="W1952" t="s">
        <v>2162</v>
      </c>
    </row>
    <row r="1953" spans="1:23">
      <c r="A1953">
        <v>1952</v>
      </c>
      <c r="B1953" t="s">
        <v>2159</v>
      </c>
      <c r="C1953" t="s">
        <v>2160</v>
      </c>
      <c r="D1953">
        <v>54</v>
      </c>
      <c r="E1953" t="s">
        <v>2170</v>
      </c>
      <c r="F1953" t="s">
        <v>76</v>
      </c>
      <c r="G1953" s="1" t="s">
        <v>29</v>
      </c>
      <c r="H1953" t="s">
        <v>29</v>
      </c>
      <c r="I1953" t="s">
        <v>29</v>
      </c>
      <c r="J1953" t="s">
        <v>29</v>
      </c>
      <c r="K1953">
        <v>4.2</v>
      </c>
      <c r="L1953">
        <v>4.2</v>
      </c>
      <c r="M1953" t="s">
        <v>687</v>
      </c>
      <c r="N1953" t="s">
        <v>29</v>
      </c>
      <c r="O1953" t="s">
        <v>29</v>
      </c>
      <c r="P1953" t="s">
        <v>29</v>
      </c>
      <c r="Q1953" t="s">
        <v>29</v>
      </c>
      <c r="R1953" t="s">
        <v>29</v>
      </c>
      <c r="S1953" t="s">
        <v>29</v>
      </c>
      <c r="T1953" t="s">
        <v>29</v>
      </c>
      <c r="U1953" t="s">
        <v>29</v>
      </c>
      <c r="V1953" t="s">
        <v>29</v>
      </c>
      <c r="W1953" t="s">
        <v>2162</v>
      </c>
    </row>
    <row r="1954" spans="1:23">
      <c r="A1954">
        <v>1953</v>
      </c>
      <c r="B1954" t="s">
        <v>2159</v>
      </c>
      <c r="C1954" t="s">
        <v>2160</v>
      </c>
      <c r="D1954">
        <v>54</v>
      </c>
      <c r="E1954" t="s">
        <v>2171</v>
      </c>
      <c r="F1954" t="s">
        <v>754</v>
      </c>
      <c r="G1954" s="1" t="s">
        <v>2173</v>
      </c>
      <c r="H1954" t="s">
        <v>2174</v>
      </c>
      <c r="I1954" t="s">
        <v>2173</v>
      </c>
      <c r="J1954" t="s">
        <v>2174</v>
      </c>
      <c r="K1954">
        <v>3.6</v>
      </c>
      <c r="L1954">
        <v>3.6</v>
      </c>
      <c r="M1954" t="s">
        <v>26</v>
      </c>
      <c r="N1954" t="s">
        <v>63</v>
      </c>
      <c r="O1954" t="s">
        <v>29</v>
      </c>
      <c r="P1954" t="s">
        <v>29</v>
      </c>
      <c r="Q1954" t="s">
        <v>29</v>
      </c>
      <c r="R1954" t="s">
        <v>29</v>
      </c>
      <c r="S1954" t="s">
        <v>29</v>
      </c>
      <c r="T1954" t="s">
        <v>29</v>
      </c>
      <c r="U1954" t="s">
        <v>29</v>
      </c>
      <c r="V1954" t="s">
        <v>29</v>
      </c>
      <c r="W1954" t="s">
        <v>2162</v>
      </c>
    </row>
    <row r="1955" spans="1:23">
      <c r="A1955">
        <v>1954</v>
      </c>
      <c r="B1955" t="s">
        <v>2159</v>
      </c>
      <c r="C1955" t="s">
        <v>2160</v>
      </c>
      <c r="D1955">
        <v>54</v>
      </c>
      <c r="E1955" t="s">
        <v>2175</v>
      </c>
      <c r="F1955" t="s">
        <v>185</v>
      </c>
      <c r="G1955" s="1" t="s">
        <v>186</v>
      </c>
      <c r="H1955" t="s">
        <v>2176</v>
      </c>
      <c r="I1955" t="s">
        <v>186</v>
      </c>
      <c r="J1955" t="s">
        <v>2176</v>
      </c>
      <c r="K1955">
        <v>3.4</v>
      </c>
      <c r="L1955">
        <v>3.4</v>
      </c>
      <c r="M1955" t="s">
        <v>26</v>
      </c>
      <c r="N1955" t="s">
        <v>74</v>
      </c>
      <c r="O1955" t="s">
        <v>29</v>
      </c>
      <c r="P1955" t="s">
        <v>29</v>
      </c>
      <c r="Q1955" t="s">
        <v>29</v>
      </c>
      <c r="R1955" t="s">
        <v>29</v>
      </c>
      <c r="S1955" t="s">
        <v>29</v>
      </c>
      <c r="T1955" t="s">
        <v>29</v>
      </c>
      <c r="U1955" t="s">
        <v>29</v>
      </c>
      <c r="V1955" t="s">
        <v>29</v>
      </c>
      <c r="W1955" t="s">
        <v>2162</v>
      </c>
    </row>
    <row r="1956" spans="1:23">
      <c r="A1956">
        <v>1955</v>
      </c>
      <c r="B1956" t="s">
        <v>2159</v>
      </c>
      <c r="C1956" t="s">
        <v>2160</v>
      </c>
      <c r="D1956">
        <v>54</v>
      </c>
      <c r="E1956" t="s">
        <v>2177</v>
      </c>
      <c r="F1956" t="s">
        <v>196</v>
      </c>
      <c r="G1956" s="1" t="s">
        <v>326</v>
      </c>
      <c r="H1956" t="s">
        <v>2178</v>
      </c>
      <c r="I1956" t="s">
        <v>326</v>
      </c>
      <c r="J1956" t="s">
        <v>2178</v>
      </c>
      <c r="K1956">
        <v>3.4</v>
      </c>
      <c r="L1956">
        <v>3.4</v>
      </c>
      <c r="M1956" t="s">
        <v>26</v>
      </c>
      <c r="N1956" t="s">
        <v>74</v>
      </c>
      <c r="O1956" t="s">
        <v>29</v>
      </c>
      <c r="P1956" t="s">
        <v>29</v>
      </c>
      <c r="Q1956" t="s">
        <v>29</v>
      </c>
      <c r="R1956" t="s">
        <v>29</v>
      </c>
      <c r="S1956" t="s">
        <v>29</v>
      </c>
      <c r="T1956" t="s">
        <v>29</v>
      </c>
      <c r="U1956" t="s">
        <v>29</v>
      </c>
      <c r="V1956" t="s">
        <v>29</v>
      </c>
      <c r="W1956" t="s">
        <v>2162</v>
      </c>
    </row>
    <row r="1957" spans="1:23">
      <c r="A1957">
        <v>1956</v>
      </c>
      <c r="B1957" t="s">
        <v>2159</v>
      </c>
      <c r="C1957" t="s">
        <v>2160</v>
      </c>
      <c r="D1957">
        <v>54</v>
      </c>
      <c r="E1957" t="s">
        <v>2171</v>
      </c>
      <c r="F1957" t="s">
        <v>754</v>
      </c>
      <c r="G1957" s="1" t="s">
        <v>2173</v>
      </c>
      <c r="H1957" t="s">
        <v>2174</v>
      </c>
      <c r="I1957" t="s">
        <v>2173</v>
      </c>
      <c r="J1957" t="s">
        <v>2174</v>
      </c>
      <c r="K1957">
        <v>3.1</v>
      </c>
      <c r="L1957">
        <v>3.1</v>
      </c>
      <c r="M1957" t="s">
        <v>26</v>
      </c>
      <c r="N1957" t="s">
        <v>74</v>
      </c>
      <c r="O1957" t="s">
        <v>29</v>
      </c>
      <c r="P1957" t="s">
        <v>29</v>
      </c>
      <c r="Q1957" t="s">
        <v>29</v>
      </c>
      <c r="R1957" t="s">
        <v>29</v>
      </c>
      <c r="S1957" t="s">
        <v>29</v>
      </c>
      <c r="T1957" t="s">
        <v>29</v>
      </c>
      <c r="U1957" t="s">
        <v>29</v>
      </c>
      <c r="V1957" t="s">
        <v>29</v>
      </c>
      <c r="W1957" t="s">
        <v>2162</v>
      </c>
    </row>
    <row r="1958" spans="1:23">
      <c r="A1958">
        <v>1957</v>
      </c>
      <c r="B1958" t="s">
        <v>2159</v>
      </c>
      <c r="C1958" t="s">
        <v>2160</v>
      </c>
      <c r="D1958">
        <v>54</v>
      </c>
      <c r="E1958" t="s">
        <v>2179</v>
      </c>
      <c r="F1958" t="s">
        <v>23</v>
      </c>
      <c r="G1958" s="1" t="s">
        <v>2180</v>
      </c>
      <c r="H1958" t="s">
        <v>2181</v>
      </c>
      <c r="I1958" t="s">
        <v>2180</v>
      </c>
      <c r="J1958" t="s">
        <v>2181</v>
      </c>
      <c r="K1958">
        <v>2.8</v>
      </c>
      <c r="L1958">
        <v>2.8</v>
      </c>
      <c r="M1958" t="s">
        <v>26</v>
      </c>
      <c r="N1958" t="s">
        <v>74</v>
      </c>
      <c r="O1958" t="s">
        <v>29</v>
      </c>
      <c r="P1958" t="s">
        <v>29</v>
      </c>
      <c r="Q1958" t="s">
        <v>29</v>
      </c>
      <c r="R1958" t="s">
        <v>29</v>
      </c>
      <c r="S1958" t="s">
        <v>29</v>
      </c>
      <c r="T1958" t="s">
        <v>29</v>
      </c>
      <c r="U1958" t="s">
        <v>29</v>
      </c>
      <c r="V1958" t="s">
        <v>29</v>
      </c>
      <c r="W1958" t="s">
        <v>2162</v>
      </c>
    </row>
    <row r="1959" spans="1:23">
      <c r="A1959">
        <v>1958</v>
      </c>
      <c r="B1959" t="s">
        <v>2159</v>
      </c>
      <c r="C1959" t="s">
        <v>2160</v>
      </c>
      <c r="D1959">
        <v>54</v>
      </c>
      <c r="E1959" t="s">
        <v>135</v>
      </c>
      <c r="F1959" t="s">
        <v>136</v>
      </c>
      <c r="G1959" s="1" t="s">
        <v>29</v>
      </c>
      <c r="H1959" t="s">
        <v>29</v>
      </c>
      <c r="I1959" t="s">
        <v>29</v>
      </c>
      <c r="J1959" t="s">
        <v>29</v>
      </c>
      <c r="K1959">
        <v>25.1</v>
      </c>
      <c r="L1959">
        <v>25.1</v>
      </c>
      <c r="M1959" t="s">
        <v>136</v>
      </c>
      <c r="N1959" t="s">
        <v>29</v>
      </c>
      <c r="O1959" t="s">
        <v>29</v>
      </c>
      <c r="P1959" t="s">
        <v>29</v>
      </c>
      <c r="Q1959" t="s">
        <v>29</v>
      </c>
      <c r="R1959" t="s">
        <v>29</v>
      </c>
      <c r="S1959" t="s">
        <v>29</v>
      </c>
      <c r="T1959" t="s">
        <v>29</v>
      </c>
      <c r="U1959" t="s">
        <v>29</v>
      </c>
      <c r="V1959" t="s">
        <v>29</v>
      </c>
      <c r="W1959" t="s">
        <v>2162</v>
      </c>
    </row>
    <row r="1960" spans="1:23">
      <c r="A1960">
        <v>1959</v>
      </c>
      <c r="B1960" t="s">
        <v>2182</v>
      </c>
      <c r="C1960" t="s">
        <v>2183</v>
      </c>
      <c r="D1960">
        <v>55</v>
      </c>
      <c r="E1960" t="s">
        <v>2184</v>
      </c>
      <c r="F1960" t="s">
        <v>216</v>
      </c>
      <c r="G1960" s="1" t="s">
        <v>2185</v>
      </c>
      <c r="H1960" t="s">
        <v>1173</v>
      </c>
      <c r="I1960" t="s">
        <v>2185</v>
      </c>
      <c r="J1960" t="s">
        <v>1173</v>
      </c>
      <c r="K1960">
        <v>16.2</v>
      </c>
      <c r="L1960">
        <v>16.2</v>
      </c>
      <c r="M1960" t="s">
        <v>26</v>
      </c>
      <c r="N1960" t="s">
        <v>29</v>
      </c>
      <c r="O1960" t="s">
        <v>29</v>
      </c>
      <c r="P1960" t="s">
        <v>29</v>
      </c>
      <c r="Q1960" t="s">
        <v>29</v>
      </c>
      <c r="R1960" t="s">
        <v>29</v>
      </c>
      <c r="S1960" t="s">
        <v>29</v>
      </c>
      <c r="T1960" t="s">
        <v>29</v>
      </c>
      <c r="U1960" t="s">
        <v>29</v>
      </c>
      <c r="V1960" t="s">
        <v>29</v>
      </c>
      <c r="W1960" t="s">
        <v>2186</v>
      </c>
    </row>
    <row r="1961" spans="1:23">
      <c r="A1961">
        <v>1960</v>
      </c>
      <c r="B1961" t="s">
        <v>2182</v>
      </c>
      <c r="C1961" t="s">
        <v>2183</v>
      </c>
      <c r="D1961">
        <v>55</v>
      </c>
      <c r="E1961" t="s">
        <v>2187</v>
      </c>
      <c r="F1961" t="s">
        <v>344</v>
      </c>
      <c r="G1961" s="1" t="s">
        <v>2188</v>
      </c>
      <c r="H1961" t="s">
        <v>933</v>
      </c>
      <c r="I1961" t="s">
        <v>2188</v>
      </c>
      <c r="J1961" t="s">
        <v>4257</v>
      </c>
      <c r="K1961">
        <v>13.6</v>
      </c>
      <c r="L1961">
        <v>13.6</v>
      </c>
      <c r="M1961" t="s">
        <v>26</v>
      </c>
      <c r="N1961" t="s">
        <v>29</v>
      </c>
      <c r="O1961" t="s">
        <v>29</v>
      </c>
      <c r="P1961" t="s">
        <v>29</v>
      </c>
      <c r="Q1961" t="s">
        <v>29</v>
      </c>
      <c r="R1961" t="s">
        <v>29</v>
      </c>
      <c r="S1961" t="s">
        <v>29</v>
      </c>
      <c r="T1961" t="s">
        <v>29</v>
      </c>
      <c r="U1961" t="s">
        <v>29</v>
      </c>
      <c r="V1961" t="s">
        <v>29</v>
      </c>
      <c r="W1961" t="s">
        <v>2186</v>
      </c>
    </row>
    <row r="1962" spans="1:23">
      <c r="A1962">
        <v>1961</v>
      </c>
      <c r="B1962" t="s">
        <v>2182</v>
      </c>
      <c r="C1962" t="s">
        <v>2183</v>
      </c>
      <c r="D1962">
        <v>55</v>
      </c>
      <c r="E1962" t="s">
        <v>2189</v>
      </c>
      <c r="F1962" t="s">
        <v>2077</v>
      </c>
      <c r="G1962" s="1" t="s">
        <v>2078</v>
      </c>
      <c r="H1962" t="s">
        <v>2190</v>
      </c>
      <c r="I1962" t="s">
        <v>2078</v>
      </c>
      <c r="J1962" t="s">
        <v>2190</v>
      </c>
      <c r="K1962">
        <v>9.1999999999999993</v>
      </c>
      <c r="L1962">
        <v>9.1999999999999993</v>
      </c>
      <c r="M1962" t="s">
        <v>26</v>
      </c>
      <c r="N1962" t="s">
        <v>29</v>
      </c>
      <c r="O1962" t="s">
        <v>29</v>
      </c>
      <c r="P1962" t="s">
        <v>29</v>
      </c>
      <c r="Q1962" t="s">
        <v>29</v>
      </c>
      <c r="R1962" t="s">
        <v>29</v>
      </c>
      <c r="S1962" t="s">
        <v>29</v>
      </c>
      <c r="T1962" t="s">
        <v>29</v>
      </c>
      <c r="U1962" t="s">
        <v>29</v>
      </c>
      <c r="V1962" t="s">
        <v>29</v>
      </c>
      <c r="W1962" t="s">
        <v>2186</v>
      </c>
    </row>
    <row r="1963" spans="1:23">
      <c r="A1963">
        <v>1962</v>
      </c>
      <c r="B1963" t="s">
        <v>2182</v>
      </c>
      <c r="C1963" t="s">
        <v>2183</v>
      </c>
      <c r="D1963">
        <v>55</v>
      </c>
      <c r="E1963" t="s">
        <v>2191</v>
      </c>
      <c r="F1963" t="s">
        <v>558</v>
      </c>
      <c r="G1963" s="1" t="s">
        <v>726</v>
      </c>
      <c r="H1963" t="s">
        <v>2192</v>
      </c>
      <c r="I1963" t="s">
        <v>726</v>
      </c>
      <c r="J1963" t="s">
        <v>2654</v>
      </c>
      <c r="K1963">
        <v>7.6</v>
      </c>
      <c r="L1963">
        <v>7.6</v>
      </c>
      <c r="M1963" t="s">
        <v>26</v>
      </c>
      <c r="N1963" t="s">
        <v>29</v>
      </c>
      <c r="O1963" t="s">
        <v>29</v>
      </c>
      <c r="P1963" t="s">
        <v>29</v>
      </c>
      <c r="Q1963" t="s">
        <v>29</v>
      </c>
      <c r="R1963" t="s">
        <v>29</v>
      </c>
      <c r="S1963" t="s">
        <v>29</v>
      </c>
      <c r="T1963" t="s">
        <v>29</v>
      </c>
      <c r="U1963" t="s">
        <v>29</v>
      </c>
      <c r="V1963" t="s">
        <v>29</v>
      </c>
      <c r="W1963" t="s">
        <v>2186</v>
      </c>
    </row>
    <row r="1964" spans="1:23">
      <c r="A1964">
        <v>1963</v>
      </c>
      <c r="B1964" t="s">
        <v>2182</v>
      </c>
      <c r="C1964" t="s">
        <v>2183</v>
      </c>
      <c r="D1964">
        <v>55</v>
      </c>
      <c r="E1964" t="s">
        <v>2193</v>
      </c>
      <c r="F1964" t="s">
        <v>154</v>
      </c>
      <c r="G1964" s="1" t="s">
        <v>2194</v>
      </c>
      <c r="H1964" t="s">
        <v>1153</v>
      </c>
      <c r="I1964" t="s">
        <v>2194</v>
      </c>
      <c r="J1964" t="s">
        <v>1153</v>
      </c>
      <c r="K1964">
        <v>7.4</v>
      </c>
      <c r="L1964">
        <v>7.4</v>
      </c>
      <c r="M1964" t="s">
        <v>26</v>
      </c>
      <c r="N1964" t="s">
        <v>29</v>
      </c>
      <c r="O1964" t="s">
        <v>29</v>
      </c>
      <c r="P1964" t="s">
        <v>29</v>
      </c>
      <c r="Q1964" t="s">
        <v>29</v>
      </c>
      <c r="R1964" t="s">
        <v>29</v>
      </c>
      <c r="S1964" t="s">
        <v>29</v>
      </c>
      <c r="T1964" t="s">
        <v>29</v>
      </c>
      <c r="U1964" t="s">
        <v>29</v>
      </c>
      <c r="V1964" t="s">
        <v>29</v>
      </c>
      <c r="W1964" t="s">
        <v>2186</v>
      </c>
    </row>
    <row r="1965" spans="1:23">
      <c r="A1965">
        <v>1964</v>
      </c>
      <c r="B1965" t="s">
        <v>2182</v>
      </c>
      <c r="C1965" t="s">
        <v>2183</v>
      </c>
      <c r="D1965">
        <v>55</v>
      </c>
      <c r="E1965" t="s">
        <v>2195</v>
      </c>
      <c r="F1965" t="s">
        <v>93</v>
      </c>
      <c r="G1965" s="1" t="s">
        <v>29</v>
      </c>
      <c r="H1965" t="s">
        <v>29</v>
      </c>
      <c r="I1965" t="s">
        <v>29</v>
      </c>
      <c r="J1965" t="s">
        <v>29</v>
      </c>
      <c r="K1965">
        <v>5</v>
      </c>
      <c r="L1965">
        <v>5</v>
      </c>
      <c r="M1965" t="s">
        <v>26</v>
      </c>
      <c r="N1965" t="s">
        <v>29</v>
      </c>
      <c r="O1965" t="s">
        <v>29</v>
      </c>
      <c r="P1965" t="s">
        <v>29</v>
      </c>
      <c r="Q1965" t="s">
        <v>29</v>
      </c>
      <c r="R1965" t="s">
        <v>29</v>
      </c>
      <c r="S1965" t="s">
        <v>29</v>
      </c>
      <c r="T1965" t="s">
        <v>29</v>
      </c>
      <c r="U1965" t="s">
        <v>29</v>
      </c>
      <c r="V1965" t="s">
        <v>29</v>
      </c>
      <c r="W1965" t="s">
        <v>2186</v>
      </c>
    </row>
    <row r="1966" spans="1:23">
      <c r="A1966">
        <v>1965</v>
      </c>
      <c r="B1966" t="s">
        <v>2182</v>
      </c>
      <c r="C1966" t="s">
        <v>2183</v>
      </c>
      <c r="D1966">
        <v>55</v>
      </c>
      <c r="E1966" t="s">
        <v>2196</v>
      </c>
      <c r="F1966" t="s">
        <v>1062</v>
      </c>
      <c r="G1966" s="1" t="s">
        <v>2197</v>
      </c>
      <c r="H1966" t="s">
        <v>2198</v>
      </c>
      <c r="I1966" t="s">
        <v>2197</v>
      </c>
      <c r="J1966" t="s">
        <v>6279</v>
      </c>
      <c r="K1966">
        <v>3.5</v>
      </c>
      <c r="L1966">
        <v>3.5</v>
      </c>
      <c r="M1966" t="s">
        <v>26</v>
      </c>
      <c r="N1966" t="s">
        <v>29</v>
      </c>
      <c r="O1966" t="s">
        <v>29</v>
      </c>
      <c r="P1966" t="s">
        <v>29</v>
      </c>
      <c r="Q1966" t="s">
        <v>29</v>
      </c>
      <c r="R1966" t="s">
        <v>29</v>
      </c>
      <c r="S1966" t="s">
        <v>29</v>
      </c>
      <c r="T1966" t="s">
        <v>29</v>
      </c>
      <c r="U1966" t="s">
        <v>29</v>
      </c>
      <c r="V1966" t="s">
        <v>29</v>
      </c>
      <c r="W1966" t="s">
        <v>2186</v>
      </c>
    </row>
    <row r="1967" spans="1:23">
      <c r="A1967">
        <v>1966</v>
      </c>
      <c r="B1967" t="s">
        <v>2182</v>
      </c>
      <c r="C1967" t="s">
        <v>2183</v>
      </c>
      <c r="D1967">
        <v>55</v>
      </c>
      <c r="E1967" t="s">
        <v>2199</v>
      </c>
      <c r="F1967" t="s">
        <v>438</v>
      </c>
      <c r="G1967" s="1" t="s">
        <v>2200</v>
      </c>
      <c r="H1967" t="s">
        <v>2201</v>
      </c>
      <c r="I1967" t="s">
        <v>2200</v>
      </c>
      <c r="J1967" t="s">
        <v>1210</v>
      </c>
      <c r="K1967">
        <v>3.1</v>
      </c>
      <c r="L1967">
        <v>3.1</v>
      </c>
      <c r="M1967" t="s">
        <v>26</v>
      </c>
      <c r="N1967" t="s">
        <v>29</v>
      </c>
      <c r="O1967" t="s">
        <v>29</v>
      </c>
      <c r="P1967" t="s">
        <v>29</v>
      </c>
      <c r="Q1967" t="s">
        <v>29</v>
      </c>
      <c r="R1967" t="s">
        <v>29</v>
      </c>
      <c r="S1967" t="s">
        <v>29</v>
      </c>
      <c r="T1967" t="s">
        <v>29</v>
      </c>
      <c r="U1967" t="s">
        <v>29</v>
      </c>
      <c r="V1967" t="s">
        <v>29</v>
      </c>
      <c r="W1967" t="s">
        <v>2186</v>
      </c>
    </row>
    <row r="1968" spans="1:23">
      <c r="A1968">
        <v>1967</v>
      </c>
      <c r="B1968" t="s">
        <v>2182</v>
      </c>
      <c r="C1968" t="s">
        <v>2183</v>
      </c>
      <c r="D1968">
        <v>55</v>
      </c>
      <c r="E1968" t="s">
        <v>2202</v>
      </c>
      <c r="F1968" t="s">
        <v>154</v>
      </c>
      <c r="G1968" s="1" t="s">
        <v>2203</v>
      </c>
      <c r="H1968" t="s">
        <v>2204</v>
      </c>
      <c r="I1968" t="s">
        <v>2203</v>
      </c>
      <c r="J1968" t="s">
        <v>8631</v>
      </c>
      <c r="K1968">
        <v>3</v>
      </c>
      <c r="L1968">
        <v>3</v>
      </c>
      <c r="M1968" t="s">
        <v>26</v>
      </c>
      <c r="N1968" t="s">
        <v>29</v>
      </c>
      <c r="O1968" t="s">
        <v>29</v>
      </c>
      <c r="P1968" t="s">
        <v>29</v>
      </c>
      <c r="Q1968" t="s">
        <v>29</v>
      </c>
      <c r="R1968" t="s">
        <v>29</v>
      </c>
      <c r="S1968" t="s">
        <v>29</v>
      </c>
      <c r="T1968" t="s">
        <v>29</v>
      </c>
      <c r="U1968" t="s">
        <v>29</v>
      </c>
      <c r="V1968" t="s">
        <v>29</v>
      </c>
      <c r="W1968" t="s">
        <v>2186</v>
      </c>
    </row>
    <row r="1969" spans="1:23">
      <c r="A1969">
        <v>1968</v>
      </c>
      <c r="B1969" t="s">
        <v>2182</v>
      </c>
      <c r="C1969" t="s">
        <v>2183</v>
      </c>
      <c r="D1969">
        <v>55</v>
      </c>
      <c r="E1969" t="s">
        <v>2205</v>
      </c>
      <c r="F1969" t="s">
        <v>33</v>
      </c>
      <c r="G1969" s="1" t="s">
        <v>2206</v>
      </c>
      <c r="H1969" t="s">
        <v>360</v>
      </c>
      <c r="I1969" t="s">
        <v>2206</v>
      </c>
      <c r="J1969" t="s">
        <v>360</v>
      </c>
      <c r="K1969">
        <v>2.7</v>
      </c>
      <c r="L1969">
        <v>2.7</v>
      </c>
      <c r="M1969" t="s">
        <v>26</v>
      </c>
      <c r="N1969" t="s">
        <v>29</v>
      </c>
      <c r="O1969" t="s">
        <v>29</v>
      </c>
      <c r="P1969" t="s">
        <v>29</v>
      </c>
      <c r="Q1969" t="s">
        <v>29</v>
      </c>
      <c r="R1969" t="s">
        <v>29</v>
      </c>
      <c r="S1969" t="s">
        <v>29</v>
      </c>
      <c r="T1969" t="s">
        <v>29</v>
      </c>
      <c r="U1969" t="s">
        <v>29</v>
      </c>
      <c r="V1969" t="s">
        <v>29</v>
      </c>
      <c r="W1969" t="s">
        <v>2186</v>
      </c>
    </row>
    <row r="1970" spans="1:23">
      <c r="A1970">
        <v>1969</v>
      </c>
      <c r="B1970" t="s">
        <v>2182</v>
      </c>
      <c r="C1970" t="s">
        <v>2183</v>
      </c>
      <c r="D1970">
        <v>55</v>
      </c>
      <c r="E1970" t="s">
        <v>2207</v>
      </c>
      <c r="F1970" t="s">
        <v>401</v>
      </c>
      <c r="G1970" s="1" t="s">
        <v>793</v>
      </c>
      <c r="H1970" t="s">
        <v>2208</v>
      </c>
      <c r="I1970" t="s">
        <v>793</v>
      </c>
      <c r="J1970" t="s">
        <v>4322</v>
      </c>
      <c r="K1970">
        <v>2.6</v>
      </c>
      <c r="L1970">
        <v>2.6</v>
      </c>
      <c r="M1970" t="s">
        <v>26</v>
      </c>
      <c r="N1970" t="s">
        <v>29</v>
      </c>
      <c r="O1970" t="s">
        <v>29</v>
      </c>
      <c r="P1970" t="s">
        <v>29</v>
      </c>
      <c r="Q1970" t="s">
        <v>29</v>
      </c>
      <c r="R1970" t="s">
        <v>29</v>
      </c>
      <c r="S1970" t="s">
        <v>29</v>
      </c>
      <c r="T1970" t="s">
        <v>29</v>
      </c>
      <c r="U1970" t="s">
        <v>29</v>
      </c>
      <c r="V1970" t="s">
        <v>29</v>
      </c>
      <c r="W1970" t="s">
        <v>2186</v>
      </c>
    </row>
    <row r="1971" spans="1:23">
      <c r="A1971">
        <v>1970</v>
      </c>
      <c r="B1971" t="s">
        <v>2182</v>
      </c>
      <c r="C1971" t="s">
        <v>2183</v>
      </c>
      <c r="D1971">
        <v>55</v>
      </c>
      <c r="E1971" t="s">
        <v>2209</v>
      </c>
      <c r="F1971" t="s">
        <v>72</v>
      </c>
      <c r="G1971" s="1" t="s">
        <v>2210</v>
      </c>
      <c r="H1971" t="s">
        <v>144</v>
      </c>
      <c r="I1971" t="s">
        <v>2210</v>
      </c>
      <c r="J1971" t="s">
        <v>8632</v>
      </c>
      <c r="K1971">
        <v>2.2999999999999998</v>
      </c>
      <c r="L1971">
        <v>2.2999999999999998</v>
      </c>
      <c r="M1971" t="s">
        <v>26</v>
      </c>
      <c r="N1971" t="s">
        <v>29</v>
      </c>
      <c r="O1971" t="s">
        <v>29</v>
      </c>
      <c r="P1971" t="s">
        <v>29</v>
      </c>
      <c r="Q1971" t="s">
        <v>29</v>
      </c>
      <c r="R1971" t="s">
        <v>29</v>
      </c>
      <c r="S1971" t="s">
        <v>29</v>
      </c>
      <c r="T1971" t="s">
        <v>29</v>
      </c>
      <c r="U1971" t="s">
        <v>29</v>
      </c>
      <c r="V1971" t="s">
        <v>29</v>
      </c>
      <c r="W1971" t="s">
        <v>2186</v>
      </c>
    </row>
    <row r="1972" spans="1:23">
      <c r="A1972">
        <v>1971</v>
      </c>
      <c r="B1972" t="s">
        <v>2182</v>
      </c>
      <c r="C1972" t="s">
        <v>2183</v>
      </c>
      <c r="D1972">
        <v>55</v>
      </c>
      <c r="E1972" t="s">
        <v>2211</v>
      </c>
      <c r="F1972" t="s">
        <v>23</v>
      </c>
      <c r="G1972" s="1" t="s">
        <v>2212</v>
      </c>
      <c r="H1972" t="s">
        <v>1590</v>
      </c>
      <c r="I1972" t="s">
        <v>8513</v>
      </c>
      <c r="J1972" t="s">
        <v>1590</v>
      </c>
      <c r="K1972">
        <v>1.9</v>
      </c>
      <c r="L1972">
        <v>1.9</v>
      </c>
      <c r="M1972" t="s">
        <v>26</v>
      </c>
      <c r="N1972" t="s">
        <v>29</v>
      </c>
      <c r="O1972" t="s">
        <v>29</v>
      </c>
      <c r="P1972" t="s">
        <v>29</v>
      </c>
      <c r="Q1972" t="s">
        <v>29</v>
      </c>
      <c r="R1972" t="s">
        <v>29</v>
      </c>
      <c r="S1972" t="s">
        <v>29</v>
      </c>
      <c r="T1972" t="s">
        <v>29</v>
      </c>
      <c r="U1972" t="s">
        <v>29</v>
      </c>
      <c r="V1972" t="s">
        <v>29</v>
      </c>
      <c r="W1972" t="s">
        <v>2186</v>
      </c>
    </row>
    <row r="1973" spans="1:23">
      <c r="A1973">
        <v>1972</v>
      </c>
      <c r="B1973" t="s">
        <v>2182</v>
      </c>
      <c r="C1973" t="s">
        <v>2183</v>
      </c>
      <c r="D1973">
        <v>55</v>
      </c>
      <c r="E1973" t="s">
        <v>2213</v>
      </c>
      <c r="F1973" t="s">
        <v>438</v>
      </c>
      <c r="G1973" s="1" t="s">
        <v>2070</v>
      </c>
      <c r="H1973" t="s">
        <v>2214</v>
      </c>
      <c r="I1973" t="s">
        <v>2070</v>
      </c>
      <c r="J1973" t="s">
        <v>1381</v>
      </c>
      <c r="K1973">
        <v>1.3</v>
      </c>
      <c r="L1973">
        <v>1.3</v>
      </c>
      <c r="M1973" t="s">
        <v>26</v>
      </c>
      <c r="N1973" t="s">
        <v>29</v>
      </c>
      <c r="O1973" t="s">
        <v>29</v>
      </c>
      <c r="P1973" t="s">
        <v>29</v>
      </c>
      <c r="Q1973" t="s">
        <v>29</v>
      </c>
      <c r="R1973" t="s">
        <v>29</v>
      </c>
      <c r="S1973" t="s">
        <v>29</v>
      </c>
      <c r="T1973" t="s">
        <v>29</v>
      </c>
      <c r="U1973" t="s">
        <v>29</v>
      </c>
      <c r="V1973" t="s">
        <v>29</v>
      </c>
      <c r="W1973" t="s">
        <v>2186</v>
      </c>
    </row>
    <row r="1974" spans="1:23">
      <c r="A1974">
        <v>1973</v>
      </c>
      <c r="B1974" t="s">
        <v>2182</v>
      </c>
      <c r="C1974" t="s">
        <v>2183</v>
      </c>
      <c r="D1974">
        <v>55</v>
      </c>
      <c r="E1974" t="s">
        <v>2215</v>
      </c>
      <c r="F1974" t="s">
        <v>255</v>
      </c>
      <c r="G1974" s="1" t="s">
        <v>484</v>
      </c>
      <c r="H1974" t="s">
        <v>1201</v>
      </c>
      <c r="I1974" t="s">
        <v>484</v>
      </c>
      <c r="J1974" t="s">
        <v>4000</v>
      </c>
      <c r="K1974">
        <v>1</v>
      </c>
      <c r="L1974">
        <v>1</v>
      </c>
      <c r="M1974" t="s">
        <v>26</v>
      </c>
      <c r="N1974" t="s">
        <v>29</v>
      </c>
      <c r="O1974" t="s">
        <v>29</v>
      </c>
      <c r="P1974" t="s">
        <v>29</v>
      </c>
      <c r="Q1974" t="s">
        <v>29</v>
      </c>
      <c r="R1974" t="s">
        <v>29</v>
      </c>
      <c r="S1974" t="s">
        <v>29</v>
      </c>
      <c r="T1974" t="s">
        <v>29</v>
      </c>
      <c r="U1974" t="s">
        <v>29</v>
      </c>
      <c r="V1974" t="s">
        <v>29</v>
      </c>
      <c r="W1974" t="s">
        <v>2186</v>
      </c>
    </row>
    <row r="1975" spans="1:23">
      <c r="A1975">
        <v>1974</v>
      </c>
      <c r="B1975" t="s">
        <v>2182</v>
      </c>
      <c r="C1975" t="s">
        <v>2183</v>
      </c>
      <c r="D1975">
        <v>55</v>
      </c>
      <c r="E1975" t="s">
        <v>2216</v>
      </c>
      <c r="F1975" t="s">
        <v>185</v>
      </c>
      <c r="G1975" s="1" t="s">
        <v>186</v>
      </c>
      <c r="H1975" t="s">
        <v>2217</v>
      </c>
      <c r="I1975" t="s">
        <v>186</v>
      </c>
      <c r="J1975" t="s">
        <v>8633</v>
      </c>
      <c r="K1975">
        <v>1.8</v>
      </c>
      <c r="L1975">
        <v>1.8</v>
      </c>
      <c r="M1975" t="s">
        <v>26</v>
      </c>
      <c r="N1975" t="s">
        <v>29</v>
      </c>
      <c r="O1975" t="s">
        <v>29</v>
      </c>
      <c r="P1975" t="s">
        <v>29</v>
      </c>
      <c r="Q1975" t="s">
        <v>29</v>
      </c>
      <c r="R1975" t="s">
        <v>29</v>
      </c>
      <c r="S1975" t="s">
        <v>29</v>
      </c>
      <c r="T1975" t="s">
        <v>29</v>
      </c>
      <c r="U1975" t="s">
        <v>29</v>
      </c>
      <c r="V1975" t="s">
        <v>29</v>
      </c>
      <c r="W1975" t="s">
        <v>2186</v>
      </c>
    </row>
    <row r="1976" spans="1:23">
      <c r="A1976">
        <v>1975</v>
      </c>
      <c r="B1976" t="s">
        <v>2182</v>
      </c>
      <c r="C1976" t="s">
        <v>2183</v>
      </c>
      <c r="D1976">
        <v>55</v>
      </c>
      <c r="E1976" t="s">
        <v>2218</v>
      </c>
      <c r="F1976" t="s">
        <v>255</v>
      </c>
      <c r="G1976" s="1" t="s">
        <v>947</v>
      </c>
      <c r="H1976" t="s">
        <v>2219</v>
      </c>
      <c r="I1976" t="s">
        <v>947</v>
      </c>
      <c r="J1976" t="s">
        <v>1173</v>
      </c>
      <c r="K1976">
        <v>0.6</v>
      </c>
      <c r="L1976">
        <v>0.6</v>
      </c>
      <c r="M1976" t="s">
        <v>26</v>
      </c>
      <c r="N1976" t="s">
        <v>29</v>
      </c>
      <c r="O1976" t="s">
        <v>29</v>
      </c>
      <c r="P1976" t="s">
        <v>29</v>
      </c>
      <c r="Q1976" t="s">
        <v>29</v>
      </c>
      <c r="R1976" t="s">
        <v>29</v>
      </c>
      <c r="S1976" t="s">
        <v>29</v>
      </c>
      <c r="T1976" t="s">
        <v>29</v>
      </c>
      <c r="U1976" t="s">
        <v>29</v>
      </c>
      <c r="V1976" t="s">
        <v>29</v>
      </c>
      <c r="W1976" t="s">
        <v>2186</v>
      </c>
    </row>
    <row r="1977" spans="1:23">
      <c r="A1977">
        <v>1976</v>
      </c>
      <c r="B1977" t="s">
        <v>2182</v>
      </c>
      <c r="C1977" t="s">
        <v>2183</v>
      </c>
      <c r="D1977">
        <v>55</v>
      </c>
      <c r="E1977" t="s">
        <v>2220</v>
      </c>
      <c r="F1977" t="s">
        <v>154</v>
      </c>
      <c r="G1977" s="1" t="s">
        <v>1175</v>
      </c>
      <c r="H1977" t="s">
        <v>29</v>
      </c>
      <c r="I1977" t="s">
        <v>1175</v>
      </c>
      <c r="J1977" t="s">
        <v>29</v>
      </c>
      <c r="K1977">
        <v>0.4</v>
      </c>
      <c r="L1977">
        <v>0.4</v>
      </c>
      <c r="M1977" t="s">
        <v>26</v>
      </c>
      <c r="N1977" t="s">
        <v>29</v>
      </c>
      <c r="O1977" t="s">
        <v>29</v>
      </c>
      <c r="P1977" t="s">
        <v>29</v>
      </c>
      <c r="Q1977" t="s">
        <v>29</v>
      </c>
      <c r="R1977" t="s">
        <v>29</v>
      </c>
      <c r="S1977" t="s">
        <v>29</v>
      </c>
      <c r="T1977" t="s">
        <v>29</v>
      </c>
      <c r="U1977" t="s">
        <v>29</v>
      </c>
      <c r="V1977" t="s">
        <v>29</v>
      </c>
      <c r="W1977" t="s">
        <v>2186</v>
      </c>
    </row>
    <row r="1978" spans="1:23">
      <c r="A1978">
        <v>1977</v>
      </c>
      <c r="B1978" t="s">
        <v>2182</v>
      </c>
      <c r="C1978" t="s">
        <v>2183</v>
      </c>
      <c r="D1978">
        <v>55</v>
      </c>
      <c r="E1978" t="s">
        <v>2221</v>
      </c>
      <c r="F1978" t="s">
        <v>154</v>
      </c>
      <c r="G1978" s="1" t="s">
        <v>435</v>
      </c>
      <c r="H1978" t="s">
        <v>1723</v>
      </c>
      <c r="I1978" t="s">
        <v>435</v>
      </c>
      <c r="J1978" t="s">
        <v>1723</v>
      </c>
      <c r="K1978">
        <v>0.3</v>
      </c>
      <c r="L1978">
        <v>0.3</v>
      </c>
      <c r="M1978" t="s">
        <v>26</v>
      </c>
      <c r="N1978" t="s">
        <v>29</v>
      </c>
      <c r="O1978" t="s">
        <v>29</v>
      </c>
      <c r="P1978" t="s">
        <v>29</v>
      </c>
      <c r="Q1978" t="s">
        <v>29</v>
      </c>
      <c r="R1978" t="s">
        <v>29</v>
      </c>
      <c r="S1978" t="s">
        <v>29</v>
      </c>
      <c r="T1978" t="s">
        <v>29</v>
      </c>
      <c r="U1978" t="s">
        <v>29</v>
      </c>
      <c r="V1978" t="s">
        <v>29</v>
      </c>
      <c r="W1978" t="s">
        <v>2186</v>
      </c>
    </row>
    <row r="1979" spans="1:23">
      <c r="A1979">
        <v>1978</v>
      </c>
      <c r="B1979" t="s">
        <v>2182</v>
      </c>
      <c r="C1979" t="s">
        <v>2183</v>
      </c>
      <c r="D1979">
        <v>55</v>
      </c>
      <c r="E1979" t="s">
        <v>2222</v>
      </c>
      <c r="F1979" t="s">
        <v>154</v>
      </c>
      <c r="G1979" s="1" t="s">
        <v>435</v>
      </c>
      <c r="H1979" t="s">
        <v>2223</v>
      </c>
      <c r="I1979" t="s">
        <v>435</v>
      </c>
      <c r="J1979" t="s">
        <v>8634</v>
      </c>
      <c r="K1979">
        <v>0.3</v>
      </c>
      <c r="L1979">
        <v>0.3</v>
      </c>
      <c r="M1979" t="s">
        <v>26</v>
      </c>
      <c r="N1979" t="s">
        <v>29</v>
      </c>
      <c r="O1979" t="s">
        <v>29</v>
      </c>
      <c r="P1979" t="s">
        <v>29</v>
      </c>
      <c r="Q1979" t="s">
        <v>29</v>
      </c>
      <c r="R1979" t="s">
        <v>29</v>
      </c>
      <c r="S1979" t="s">
        <v>29</v>
      </c>
      <c r="T1979" t="s">
        <v>29</v>
      </c>
      <c r="U1979" t="s">
        <v>29</v>
      </c>
      <c r="V1979" t="s">
        <v>29</v>
      </c>
      <c r="W1979" t="s">
        <v>2186</v>
      </c>
    </row>
    <row r="1980" spans="1:23">
      <c r="A1980">
        <v>1979</v>
      </c>
      <c r="B1980" t="s">
        <v>2182</v>
      </c>
      <c r="C1980" t="s">
        <v>2183</v>
      </c>
      <c r="D1980">
        <v>55</v>
      </c>
      <c r="E1980" t="s">
        <v>2224</v>
      </c>
      <c r="F1980" t="s">
        <v>2225</v>
      </c>
      <c r="G1980" s="1" t="s">
        <v>2226</v>
      </c>
      <c r="H1980" t="s">
        <v>2227</v>
      </c>
      <c r="I1980" t="s">
        <v>2226</v>
      </c>
      <c r="J1980" t="s">
        <v>2227</v>
      </c>
      <c r="K1980">
        <v>0.2</v>
      </c>
      <c r="L1980">
        <v>0.2</v>
      </c>
      <c r="M1980" t="s">
        <v>26</v>
      </c>
      <c r="N1980" t="s">
        <v>29</v>
      </c>
      <c r="O1980" t="s">
        <v>29</v>
      </c>
      <c r="P1980" t="s">
        <v>29</v>
      </c>
      <c r="Q1980" t="s">
        <v>29</v>
      </c>
      <c r="R1980" t="s">
        <v>29</v>
      </c>
      <c r="S1980" t="s">
        <v>29</v>
      </c>
      <c r="T1980" t="s">
        <v>29</v>
      </c>
      <c r="U1980" t="s">
        <v>29</v>
      </c>
      <c r="V1980" t="s">
        <v>29</v>
      </c>
      <c r="W1980" t="s">
        <v>2186</v>
      </c>
    </row>
    <row r="1981" spans="1:23">
      <c r="A1981">
        <v>1980</v>
      </c>
      <c r="B1981" t="s">
        <v>2182</v>
      </c>
      <c r="C1981" t="s">
        <v>2183</v>
      </c>
      <c r="D1981">
        <v>55</v>
      </c>
      <c r="E1981" t="s">
        <v>2228</v>
      </c>
      <c r="F1981" t="s">
        <v>2229</v>
      </c>
      <c r="G1981" s="1" t="s">
        <v>2230</v>
      </c>
      <c r="H1981" t="s">
        <v>1796</v>
      </c>
      <c r="I1981" t="s">
        <v>2230</v>
      </c>
      <c r="J1981" t="s">
        <v>1796</v>
      </c>
      <c r="K1981">
        <v>0.1</v>
      </c>
      <c r="L1981">
        <v>0.1</v>
      </c>
      <c r="M1981" t="s">
        <v>26</v>
      </c>
      <c r="N1981" t="s">
        <v>29</v>
      </c>
      <c r="O1981" t="s">
        <v>29</v>
      </c>
      <c r="P1981" t="s">
        <v>29</v>
      </c>
      <c r="Q1981" t="s">
        <v>29</v>
      </c>
      <c r="R1981" t="s">
        <v>29</v>
      </c>
      <c r="S1981" t="s">
        <v>29</v>
      </c>
      <c r="T1981" t="s">
        <v>29</v>
      </c>
      <c r="U1981" t="s">
        <v>29</v>
      </c>
      <c r="V1981" t="s">
        <v>29</v>
      </c>
      <c r="W1981" t="s">
        <v>2186</v>
      </c>
    </row>
    <row r="1982" spans="1:23">
      <c r="A1982">
        <v>1981</v>
      </c>
      <c r="B1982" t="s">
        <v>2182</v>
      </c>
      <c r="C1982" t="s">
        <v>2183</v>
      </c>
      <c r="D1982">
        <v>55</v>
      </c>
      <c r="E1982" t="s">
        <v>2231</v>
      </c>
      <c r="F1982" t="s">
        <v>2225</v>
      </c>
      <c r="G1982" s="1" t="s">
        <v>2226</v>
      </c>
      <c r="H1982" t="s">
        <v>2232</v>
      </c>
      <c r="I1982" t="s">
        <v>2226</v>
      </c>
      <c r="J1982" t="s">
        <v>287</v>
      </c>
      <c r="K1982">
        <v>0.1</v>
      </c>
      <c r="L1982">
        <v>0.1</v>
      </c>
      <c r="M1982" t="s">
        <v>26</v>
      </c>
      <c r="N1982" t="s">
        <v>29</v>
      </c>
      <c r="O1982" t="s">
        <v>29</v>
      </c>
      <c r="P1982" t="s">
        <v>29</v>
      </c>
      <c r="Q1982" t="s">
        <v>29</v>
      </c>
      <c r="R1982" t="s">
        <v>29</v>
      </c>
      <c r="S1982" t="s">
        <v>29</v>
      </c>
      <c r="T1982" t="s">
        <v>29</v>
      </c>
      <c r="U1982" t="s">
        <v>29</v>
      </c>
      <c r="V1982" t="s">
        <v>29</v>
      </c>
      <c r="W1982" t="s">
        <v>2186</v>
      </c>
    </row>
    <row r="1983" spans="1:23">
      <c r="A1983">
        <v>1982</v>
      </c>
      <c r="B1983" t="s">
        <v>2182</v>
      </c>
      <c r="C1983" t="s">
        <v>2183</v>
      </c>
      <c r="D1983">
        <v>55</v>
      </c>
      <c r="E1983" t="s">
        <v>2233</v>
      </c>
      <c r="F1983" t="s">
        <v>168</v>
      </c>
      <c r="G1983" s="1" t="s">
        <v>2234</v>
      </c>
      <c r="H1983" t="s">
        <v>2235</v>
      </c>
      <c r="I1983" t="s">
        <v>2234</v>
      </c>
      <c r="J1983" t="s">
        <v>2235</v>
      </c>
      <c r="K1983">
        <v>0.1</v>
      </c>
      <c r="L1983">
        <v>0.1</v>
      </c>
      <c r="M1983" t="s">
        <v>26</v>
      </c>
      <c r="N1983" t="s">
        <v>29</v>
      </c>
      <c r="O1983" t="s">
        <v>29</v>
      </c>
      <c r="P1983" t="s">
        <v>29</v>
      </c>
      <c r="Q1983" t="s">
        <v>29</v>
      </c>
      <c r="R1983" t="s">
        <v>29</v>
      </c>
      <c r="S1983" t="s">
        <v>29</v>
      </c>
      <c r="T1983" t="s">
        <v>29</v>
      </c>
      <c r="U1983" t="s">
        <v>29</v>
      </c>
      <c r="V1983" t="s">
        <v>29</v>
      </c>
      <c r="W1983" t="s">
        <v>2186</v>
      </c>
    </row>
    <row r="1984" spans="1:23">
      <c r="A1984">
        <v>1983</v>
      </c>
      <c r="B1984" t="s">
        <v>2182</v>
      </c>
      <c r="C1984" t="s">
        <v>2183</v>
      </c>
      <c r="D1984">
        <v>55</v>
      </c>
      <c r="E1984" t="s">
        <v>2236</v>
      </c>
      <c r="F1984" t="s">
        <v>93</v>
      </c>
      <c r="G1984" s="1" t="s">
        <v>29</v>
      </c>
      <c r="H1984" t="s">
        <v>29</v>
      </c>
      <c r="I1984" t="s">
        <v>29</v>
      </c>
      <c r="J1984" t="s">
        <v>29</v>
      </c>
      <c r="K1984">
        <v>10.1</v>
      </c>
      <c r="L1984">
        <v>10.1</v>
      </c>
      <c r="M1984" t="s">
        <v>26</v>
      </c>
      <c r="N1984" t="s">
        <v>29</v>
      </c>
      <c r="O1984" t="s">
        <v>29</v>
      </c>
      <c r="P1984" t="s">
        <v>29</v>
      </c>
      <c r="Q1984" t="s">
        <v>29</v>
      </c>
      <c r="R1984" t="s">
        <v>29</v>
      </c>
      <c r="S1984" t="s">
        <v>29</v>
      </c>
      <c r="T1984" t="s">
        <v>29</v>
      </c>
      <c r="U1984" t="s">
        <v>29</v>
      </c>
      <c r="V1984" t="s">
        <v>29</v>
      </c>
      <c r="W1984" t="s">
        <v>2186</v>
      </c>
    </row>
    <row r="1985" spans="1:23">
      <c r="A1985">
        <v>1984</v>
      </c>
      <c r="B1985" t="s">
        <v>2182</v>
      </c>
      <c r="C1985" t="s">
        <v>2183</v>
      </c>
      <c r="D1985">
        <v>55</v>
      </c>
      <c r="E1985" t="s">
        <v>8935</v>
      </c>
      <c r="F1985" t="s">
        <v>93</v>
      </c>
      <c r="G1985" s="1" t="s">
        <v>29</v>
      </c>
      <c r="H1985" t="s">
        <v>29</v>
      </c>
      <c r="I1985" t="s">
        <v>29</v>
      </c>
      <c r="J1985" t="s">
        <v>29</v>
      </c>
      <c r="K1985">
        <v>4</v>
      </c>
      <c r="L1985">
        <v>4</v>
      </c>
      <c r="M1985" t="s">
        <v>26</v>
      </c>
      <c r="N1985" t="s">
        <v>29</v>
      </c>
      <c r="O1985" t="s">
        <v>29</v>
      </c>
      <c r="P1985" t="s">
        <v>29</v>
      </c>
      <c r="Q1985" t="s">
        <v>29</v>
      </c>
      <c r="R1985" t="s">
        <v>29</v>
      </c>
      <c r="S1985" t="s">
        <v>29</v>
      </c>
      <c r="T1985" t="s">
        <v>29</v>
      </c>
      <c r="U1985" t="s">
        <v>29</v>
      </c>
      <c r="V1985" t="s">
        <v>29</v>
      </c>
      <c r="W1985" t="s">
        <v>2186</v>
      </c>
    </row>
    <row r="1986" spans="1:23">
      <c r="A1986">
        <v>1985</v>
      </c>
      <c r="B1986" t="s">
        <v>2182</v>
      </c>
      <c r="C1986" t="s">
        <v>2183</v>
      </c>
      <c r="D1986">
        <v>55</v>
      </c>
      <c r="E1986" t="s">
        <v>8937</v>
      </c>
      <c r="F1986" t="s">
        <v>76</v>
      </c>
      <c r="G1986" s="1" t="s">
        <v>29</v>
      </c>
      <c r="H1986" t="s">
        <v>29</v>
      </c>
      <c r="I1986" t="s">
        <v>29</v>
      </c>
      <c r="J1986" t="s">
        <v>29</v>
      </c>
      <c r="K1986">
        <v>1.6</v>
      </c>
      <c r="L1986">
        <v>1.6</v>
      </c>
      <c r="M1986" t="s">
        <v>26</v>
      </c>
      <c r="N1986" t="s">
        <v>29</v>
      </c>
      <c r="O1986" t="s">
        <v>29</v>
      </c>
      <c r="P1986" t="s">
        <v>29</v>
      </c>
      <c r="Q1986" t="s">
        <v>29</v>
      </c>
      <c r="R1986" t="s">
        <v>29</v>
      </c>
      <c r="S1986" t="s">
        <v>29</v>
      </c>
      <c r="T1986" t="s">
        <v>29</v>
      </c>
      <c r="U1986" t="s">
        <v>29</v>
      </c>
      <c r="V1986" t="s">
        <v>29</v>
      </c>
      <c r="W1986" t="s">
        <v>2186</v>
      </c>
    </row>
    <row r="1987" spans="1:23">
      <c r="A1987">
        <v>1986</v>
      </c>
      <c r="B1987" t="s">
        <v>2237</v>
      </c>
      <c r="C1987" t="s">
        <v>2238</v>
      </c>
      <c r="D1987">
        <v>56</v>
      </c>
      <c r="E1987" t="s">
        <v>2239</v>
      </c>
      <c r="F1987" t="s">
        <v>591</v>
      </c>
      <c r="G1987" s="1" t="s">
        <v>878</v>
      </c>
      <c r="H1987" t="s">
        <v>1205</v>
      </c>
      <c r="I1987" t="s">
        <v>878</v>
      </c>
      <c r="J1987" t="s">
        <v>1205</v>
      </c>
      <c r="K1987">
        <v>3.5470000000000002</v>
      </c>
      <c r="L1987">
        <f>K1987/SUM($K$1987:$K$2287)*100</f>
        <v>3.5446251011822034</v>
      </c>
      <c r="M1987" t="s">
        <v>26</v>
      </c>
      <c r="N1987" t="s">
        <v>74</v>
      </c>
      <c r="O1987" t="s">
        <v>29</v>
      </c>
      <c r="P1987" t="s">
        <v>29</v>
      </c>
      <c r="Q1987" t="s">
        <v>29</v>
      </c>
      <c r="R1987" t="s">
        <v>29</v>
      </c>
      <c r="S1987" t="s">
        <v>29</v>
      </c>
      <c r="T1987" t="s">
        <v>29</v>
      </c>
      <c r="U1987" t="s">
        <v>29</v>
      </c>
      <c r="V1987" t="s">
        <v>29</v>
      </c>
      <c r="W1987" t="s">
        <v>2240</v>
      </c>
    </row>
    <row r="1988" spans="1:23">
      <c r="A1988">
        <v>1987</v>
      </c>
      <c r="B1988" t="s">
        <v>2237</v>
      </c>
      <c r="C1988" t="s">
        <v>2238</v>
      </c>
      <c r="D1988">
        <v>56</v>
      </c>
      <c r="E1988" t="s">
        <v>2239</v>
      </c>
      <c r="F1988" t="s">
        <v>591</v>
      </c>
      <c r="G1988" s="1" t="s">
        <v>878</v>
      </c>
      <c r="H1988" t="s">
        <v>1205</v>
      </c>
      <c r="I1988" t="s">
        <v>878</v>
      </c>
      <c r="J1988" t="s">
        <v>1205</v>
      </c>
      <c r="K1988">
        <v>2.8000000000000001E-2</v>
      </c>
      <c r="L1988">
        <f t="shared" ref="L1988:L2051" si="2">K1988/SUM($K$1987:$K$2287)*100</f>
        <v>2.798125256078424E-2</v>
      </c>
      <c r="M1988" t="s">
        <v>26</v>
      </c>
      <c r="N1988" t="s">
        <v>27</v>
      </c>
      <c r="O1988" t="s">
        <v>29</v>
      </c>
      <c r="P1988" t="s">
        <v>29</v>
      </c>
      <c r="Q1988" t="s">
        <v>29</v>
      </c>
      <c r="R1988" t="s">
        <v>29</v>
      </c>
      <c r="S1988" t="s">
        <v>29</v>
      </c>
      <c r="T1988" t="s">
        <v>29</v>
      </c>
      <c r="U1988" t="s">
        <v>29</v>
      </c>
      <c r="V1988" t="s">
        <v>29</v>
      </c>
      <c r="W1988" t="s">
        <v>2240</v>
      </c>
    </row>
    <row r="1989" spans="1:23">
      <c r="A1989">
        <v>1988</v>
      </c>
      <c r="B1989" t="s">
        <v>2237</v>
      </c>
      <c r="C1989" t="s">
        <v>2238</v>
      </c>
      <c r="D1989">
        <v>56</v>
      </c>
      <c r="E1989" t="s">
        <v>2241</v>
      </c>
      <c r="F1989" t="s">
        <v>255</v>
      </c>
      <c r="G1989" s="1" t="s">
        <v>2242</v>
      </c>
      <c r="H1989" t="s">
        <v>29</v>
      </c>
      <c r="I1989" t="s">
        <v>2242</v>
      </c>
      <c r="J1989" t="s">
        <v>29</v>
      </c>
      <c r="K1989">
        <v>0.105</v>
      </c>
      <c r="L1989">
        <f t="shared" si="2"/>
        <v>0.10492969710294089</v>
      </c>
      <c r="M1989" t="s">
        <v>26</v>
      </c>
      <c r="N1989" t="s">
        <v>74</v>
      </c>
      <c r="O1989" t="s">
        <v>29</v>
      </c>
      <c r="P1989" t="s">
        <v>29</v>
      </c>
      <c r="Q1989" t="s">
        <v>29</v>
      </c>
      <c r="R1989" t="s">
        <v>29</v>
      </c>
      <c r="S1989" t="s">
        <v>29</v>
      </c>
      <c r="T1989" t="s">
        <v>29</v>
      </c>
      <c r="U1989" t="s">
        <v>29</v>
      </c>
      <c r="V1989" t="s">
        <v>29</v>
      </c>
      <c r="W1989" t="s">
        <v>2240</v>
      </c>
    </row>
    <row r="1990" spans="1:23">
      <c r="A1990">
        <v>1989</v>
      </c>
      <c r="B1990" t="s">
        <v>2237</v>
      </c>
      <c r="C1990" t="s">
        <v>2238</v>
      </c>
      <c r="D1990">
        <v>56</v>
      </c>
      <c r="E1990" t="s">
        <v>2243</v>
      </c>
      <c r="F1990" t="s">
        <v>255</v>
      </c>
      <c r="G1990" s="1" t="s">
        <v>1197</v>
      </c>
      <c r="H1990" t="s">
        <v>2244</v>
      </c>
      <c r="I1990" t="s">
        <v>1197</v>
      </c>
      <c r="J1990" t="s">
        <v>2244</v>
      </c>
      <c r="K1990">
        <v>8.1000000000000003E-2</v>
      </c>
      <c r="L1990">
        <f t="shared" si="2"/>
        <v>8.0945766336554412E-2</v>
      </c>
      <c r="M1990" t="s">
        <v>26</v>
      </c>
      <c r="N1990" t="s">
        <v>74</v>
      </c>
      <c r="O1990" t="s">
        <v>29</v>
      </c>
      <c r="P1990" t="s">
        <v>29</v>
      </c>
      <c r="Q1990" t="s">
        <v>29</v>
      </c>
      <c r="R1990" t="s">
        <v>29</v>
      </c>
      <c r="S1990" t="s">
        <v>29</v>
      </c>
      <c r="T1990" t="s">
        <v>29</v>
      </c>
      <c r="U1990" t="s">
        <v>29</v>
      </c>
      <c r="V1990" t="s">
        <v>29</v>
      </c>
      <c r="W1990" t="s">
        <v>2240</v>
      </c>
    </row>
    <row r="1991" spans="1:23">
      <c r="A1991">
        <v>1990</v>
      </c>
      <c r="B1991" t="s">
        <v>2237</v>
      </c>
      <c r="C1991" t="s">
        <v>2238</v>
      </c>
      <c r="D1991">
        <v>56</v>
      </c>
      <c r="E1991" t="s">
        <v>2245</v>
      </c>
      <c r="F1991" t="s">
        <v>472</v>
      </c>
      <c r="G1991" s="1" t="s">
        <v>473</v>
      </c>
      <c r="H1991" t="s">
        <v>29</v>
      </c>
      <c r="I1991" t="s">
        <v>473</v>
      </c>
      <c r="J1991" t="s">
        <v>29</v>
      </c>
      <c r="K1991">
        <v>0.18099999999999999</v>
      </c>
      <c r="L1991">
        <f t="shared" si="2"/>
        <v>0.18087881119649812</v>
      </c>
      <c r="M1991" t="s">
        <v>26</v>
      </c>
      <c r="N1991" t="s">
        <v>74</v>
      </c>
      <c r="O1991" t="s">
        <v>29</v>
      </c>
      <c r="P1991" t="s">
        <v>29</v>
      </c>
      <c r="Q1991" t="s">
        <v>29</v>
      </c>
      <c r="R1991" t="s">
        <v>29</v>
      </c>
      <c r="S1991" t="s">
        <v>29</v>
      </c>
      <c r="T1991" t="s">
        <v>29</v>
      </c>
      <c r="U1991" t="s">
        <v>29</v>
      </c>
      <c r="V1991" t="s">
        <v>29</v>
      </c>
      <c r="W1991" t="s">
        <v>2240</v>
      </c>
    </row>
    <row r="1992" spans="1:23">
      <c r="A1992">
        <v>1991</v>
      </c>
      <c r="B1992" t="s">
        <v>2237</v>
      </c>
      <c r="C1992" t="s">
        <v>2238</v>
      </c>
      <c r="D1992">
        <v>56</v>
      </c>
      <c r="E1992" t="s">
        <v>2246</v>
      </c>
      <c r="F1992" t="s">
        <v>1062</v>
      </c>
      <c r="G1992" s="1" t="s">
        <v>2247</v>
      </c>
      <c r="H1992" t="s">
        <v>2248</v>
      </c>
      <c r="I1992" t="s">
        <v>2247</v>
      </c>
      <c r="J1992" t="s">
        <v>8635</v>
      </c>
      <c r="K1992">
        <v>2.577</v>
      </c>
      <c r="L1992">
        <f t="shared" si="2"/>
        <v>2.5752745660407497</v>
      </c>
      <c r="M1992" t="s">
        <v>26</v>
      </c>
      <c r="N1992" t="s">
        <v>74</v>
      </c>
      <c r="O1992" t="s">
        <v>29</v>
      </c>
      <c r="P1992" t="s">
        <v>29</v>
      </c>
      <c r="Q1992" t="s">
        <v>29</v>
      </c>
      <c r="R1992" t="s">
        <v>29</v>
      </c>
      <c r="S1992" t="s">
        <v>29</v>
      </c>
      <c r="T1992" t="s">
        <v>29</v>
      </c>
      <c r="U1992" t="s">
        <v>29</v>
      </c>
      <c r="V1992" t="s">
        <v>29</v>
      </c>
      <c r="W1992" t="s">
        <v>2240</v>
      </c>
    </row>
    <row r="1993" spans="1:23">
      <c r="A1993">
        <v>1992</v>
      </c>
      <c r="B1993" t="s">
        <v>2237</v>
      </c>
      <c r="C1993" t="s">
        <v>2238</v>
      </c>
      <c r="D1993">
        <v>56</v>
      </c>
      <c r="E1993" t="s">
        <v>2246</v>
      </c>
      <c r="F1993" t="s">
        <v>1062</v>
      </c>
      <c r="G1993" s="1" t="s">
        <v>2247</v>
      </c>
      <c r="H1993" t="s">
        <v>2248</v>
      </c>
      <c r="I1993" t="s">
        <v>2247</v>
      </c>
      <c r="J1993" t="s">
        <v>8635</v>
      </c>
      <c r="K1993">
        <v>8.9999999999999993E-3</v>
      </c>
      <c r="L1993">
        <f t="shared" si="2"/>
        <v>8.9939740373949344E-3</v>
      </c>
      <c r="M1993" t="s">
        <v>26</v>
      </c>
      <c r="N1993" t="s">
        <v>27</v>
      </c>
      <c r="O1993" t="s">
        <v>29</v>
      </c>
      <c r="P1993" t="s">
        <v>29</v>
      </c>
      <c r="Q1993" t="s">
        <v>29</v>
      </c>
      <c r="R1993" t="s">
        <v>29</v>
      </c>
      <c r="S1993" t="s">
        <v>29</v>
      </c>
      <c r="T1993" t="s">
        <v>29</v>
      </c>
      <c r="U1993" t="s">
        <v>29</v>
      </c>
      <c r="V1993" t="s">
        <v>29</v>
      </c>
      <c r="W1993" t="s">
        <v>2240</v>
      </c>
    </row>
    <row r="1994" spans="1:23">
      <c r="A1994">
        <v>1993</v>
      </c>
      <c r="B1994" t="s">
        <v>2237</v>
      </c>
      <c r="C1994" t="s">
        <v>2238</v>
      </c>
      <c r="D1994">
        <v>56</v>
      </c>
      <c r="E1994" t="s">
        <v>2249</v>
      </c>
      <c r="F1994" t="s">
        <v>1062</v>
      </c>
      <c r="G1994" s="1" t="s">
        <v>2247</v>
      </c>
      <c r="H1994" t="s">
        <v>29</v>
      </c>
      <c r="I1994" t="s">
        <v>2247</v>
      </c>
      <c r="J1994" t="s">
        <v>29</v>
      </c>
      <c r="K1994">
        <v>1.4470000000000001</v>
      </c>
      <c r="L1994">
        <f t="shared" si="2"/>
        <v>1.4460311591233856</v>
      </c>
      <c r="M1994" t="s">
        <v>26</v>
      </c>
      <c r="N1994" t="s">
        <v>74</v>
      </c>
      <c r="O1994" t="s">
        <v>29</v>
      </c>
      <c r="P1994" t="s">
        <v>29</v>
      </c>
      <c r="Q1994" t="s">
        <v>29</v>
      </c>
      <c r="R1994" t="s">
        <v>29</v>
      </c>
      <c r="S1994" t="s">
        <v>29</v>
      </c>
      <c r="T1994" t="s">
        <v>29</v>
      </c>
      <c r="U1994" t="s">
        <v>29</v>
      </c>
      <c r="V1994" t="s">
        <v>29</v>
      </c>
      <c r="W1994" t="s">
        <v>2240</v>
      </c>
    </row>
    <row r="1995" spans="1:23">
      <c r="A1995">
        <v>1994</v>
      </c>
      <c r="B1995" t="s">
        <v>2237</v>
      </c>
      <c r="C1995" t="s">
        <v>2238</v>
      </c>
      <c r="D1995">
        <v>56</v>
      </c>
      <c r="E1995" t="s">
        <v>2250</v>
      </c>
      <c r="F1995" t="s">
        <v>1062</v>
      </c>
      <c r="G1995" s="1" t="s">
        <v>2251</v>
      </c>
      <c r="H1995" t="s">
        <v>2252</v>
      </c>
      <c r="I1995" t="s">
        <v>2251</v>
      </c>
      <c r="J1995" t="s">
        <v>2252</v>
      </c>
      <c r="K1995">
        <v>1.2999999999999999E-2</v>
      </c>
      <c r="L1995">
        <f t="shared" si="2"/>
        <v>1.2991295831792682E-2</v>
      </c>
      <c r="M1995" t="s">
        <v>26</v>
      </c>
      <c r="N1995" t="s">
        <v>74</v>
      </c>
      <c r="O1995" t="s">
        <v>29</v>
      </c>
      <c r="P1995" t="s">
        <v>29</v>
      </c>
      <c r="Q1995" t="s">
        <v>29</v>
      </c>
      <c r="R1995" t="s">
        <v>29</v>
      </c>
      <c r="S1995" t="s">
        <v>29</v>
      </c>
      <c r="T1995" t="s">
        <v>29</v>
      </c>
      <c r="U1995" t="s">
        <v>29</v>
      </c>
      <c r="V1995" t="s">
        <v>29</v>
      </c>
      <c r="W1995" t="s">
        <v>2240</v>
      </c>
    </row>
    <row r="1996" spans="1:23">
      <c r="A1996">
        <v>1995</v>
      </c>
      <c r="B1996" t="s">
        <v>2237</v>
      </c>
      <c r="C1996" t="s">
        <v>2238</v>
      </c>
      <c r="D1996">
        <v>56</v>
      </c>
      <c r="E1996" t="s">
        <v>2253</v>
      </c>
      <c r="F1996" t="s">
        <v>1062</v>
      </c>
      <c r="G1996" s="1" t="s">
        <v>2254</v>
      </c>
      <c r="H1996" t="s">
        <v>29</v>
      </c>
      <c r="I1996" t="s">
        <v>2254</v>
      </c>
      <c r="J1996" t="s">
        <v>29</v>
      </c>
      <c r="K1996">
        <v>7.0000000000000001E-3</v>
      </c>
      <c r="L1996">
        <f t="shared" si="2"/>
        <v>6.99531314019606E-3</v>
      </c>
      <c r="M1996" t="s">
        <v>26</v>
      </c>
      <c r="N1996" t="s">
        <v>74</v>
      </c>
      <c r="O1996" t="s">
        <v>29</v>
      </c>
      <c r="P1996" t="s">
        <v>29</v>
      </c>
      <c r="Q1996" t="s">
        <v>29</v>
      </c>
      <c r="R1996" t="s">
        <v>29</v>
      </c>
      <c r="S1996" t="s">
        <v>29</v>
      </c>
      <c r="T1996" t="s">
        <v>29</v>
      </c>
      <c r="U1996" t="s">
        <v>29</v>
      </c>
      <c r="V1996" t="s">
        <v>29</v>
      </c>
      <c r="W1996" t="s">
        <v>2240</v>
      </c>
    </row>
    <row r="1997" spans="1:23">
      <c r="A1997">
        <v>1996</v>
      </c>
      <c r="B1997" t="s">
        <v>2237</v>
      </c>
      <c r="C1997" t="s">
        <v>2238</v>
      </c>
      <c r="D1997">
        <v>56</v>
      </c>
      <c r="E1997" t="s">
        <v>2255</v>
      </c>
      <c r="F1997" t="s">
        <v>1062</v>
      </c>
      <c r="G1997" s="1" t="s">
        <v>2256</v>
      </c>
      <c r="H1997" t="s">
        <v>29</v>
      </c>
      <c r="I1997" t="s">
        <v>2256</v>
      </c>
      <c r="J1997" t="s">
        <v>29</v>
      </c>
      <c r="K1997">
        <v>0.02</v>
      </c>
      <c r="L1997">
        <f t="shared" si="2"/>
        <v>1.9986608971988742E-2</v>
      </c>
      <c r="M1997" t="s">
        <v>26</v>
      </c>
      <c r="N1997" t="s">
        <v>74</v>
      </c>
      <c r="O1997" t="s">
        <v>29</v>
      </c>
      <c r="P1997" t="s">
        <v>29</v>
      </c>
      <c r="Q1997" t="s">
        <v>29</v>
      </c>
      <c r="R1997" t="s">
        <v>29</v>
      </c>
      <c r="S1997" t="s">
        <v>29</v>
      </c>
      <c r="T1997" t="s">
        <v>29</v>
      </c>
      <c r="U1997" t="s">
        <v>29</v>
      </c>
      <c r="V1997" t="s">
        <v>29</v>
      </c>
      <c r="W1997" t="s">
        <v>2240</v>
      </c>
    </row>
    <row r="1998" spans="1:23">
      <c r="A1998">
        <v>1997</v>
      </c>
      <c r="B1998" t="s">
        <v>2237</v>
      </c>
      <c r="C1998" t="s">
        <v>2238</v>
      </c>
      <c r="D1998">
        <v>56</v>
      </c>
      <c r="E1998" t="s">
        <v>2257</v>
      </c>
      <c r="F1998" t="s">
        <v>1062</v>
      </c>
      <c r="G1998" s="1" t="s">
        <v>2258</v>
      </c>
      <c r="H1998" t="s">
        <v>2259</v>
      </c>
      <c r="I1998" t="s">
        <v>2258</v>
      </c>
      <c r="J1998" t="s">
        <v>2259</v>
      </c>
      <c r="K1998">
        <v>0.05</v>
      </c>
      <c r="L1998">
        <f t="shared" si="2"/>
        <v>4.9966522429971863E-2</v>
      </c>
      <c r="M1998" t="s">
        <v>26</v>
      </c>
      <c r="N1998" t="s">
        <v>27</v>
      </c>
      <c r="O1998" t="s">
        <v>29</v>
      </c>
      <c r="P1998" t="s">
        <v>29</v>
      </c>
      <c r="Q1998" t="s">
        <v>29</v>
      </c>
      <c r="R1998" t="s">
        <v>29</v>
      </c>
      <c r="S1998" t="s">
        <v>29</v>
      </c>
      <c r="T1998" t="s">
        <v>29</v>
      </c>
      <c r="U1998" t="s">
        <v>29</v>
      </c>
      <c r="V1998" t="s">
        <v>29</v>
      </c>
      <c r="W1998" t="s">
        <v>2240</v>
      </c>
    </row>
    <row r="1999" spans="1:23">
      <c r="A1999">
        <v>1998</v>
      </c>
      <c r="B1999" t="s">
        <v>2237</v>
      </c>
      <c r="C1999" t="s">
        <v>2238</v>
      </c>
      <c r="D1999">
        <v>56</v>
      </c>
      <c r="E1999" t="s">
        <v>2260</v>
      </c>
      <c r="F1999" t="s">
        <v>1062</v>
      </c>
      <c r="G1999" s="1" t="s">
        <v>2258</v>
      </c>
      <c r="H1999" t="s">
        <v>29</v>
      </c>
      <c r="I1999" t="s">
        <v>2258</v>
      </c>
      <c r="J1999" t="s">
        <v>29</v>
      </c>
      <c r="K1999">
        <v>1.0999999999999999E-2</v>
      </c>
      <c r="L1999">
        <f t="shared" si="2"/>
        <v>1.0992634934593808E-2</v>
      </c>
      <c r="M1999" t="s">
        <v>26</v>
      </c>
      <c r="N1999" t="s">
        <v>74</v>
      </c>
      <c r="O1999" t="s">
        <v>29</v>
      </c>
      <c r="P1999" t="s">
        <v>29</v>
      </c>
      <c r="Q1999" t="s">
        <v>29</v>
      </c>
      <c r="R1999" t="s">
        <v>29</v>
      </c>
      <c r="S1999" t="s">
        <v>29</v>
      </c>
      <c r="T1999" t="s">
        <v>29</v>
      </c>
      <c r="U1999" t="s">
        <v>29</v>
      </c>
      <c r="V1999" t="s">
        <v>29</v>
      </c>
      <c r="W1999" t="s">
        <v>2240</v>
      </c>
    </row>
    <row r="2000" spans="1:23">
      <c r="A2000">
        <v>1999</v>
      </c>
      <c r="B2000" t="s">
        <v>2237</v>
      </c>
      <c r="C2000" t="s">
        <v>2238</v>
      </c>
      <c r="D2000">
        <v>56</v>
      </c>
      <c r="E2000" t="s">
        <v>2261</v>
      </c>
      <c r="F2000" t="s">
        <v>1062</v>
      </c>
      <c r="G2000" s="1" t="s">
        <v>2262</v>
      </c>
      <c r="H2000" t="s">
        <v>2263</v>
      </c>
      <c r="I2000" t="s">
        <v>2262</v>
      </c>
      <c r="J2000" t="s">
        <v>29</v>
      </c>
      <c r="K2000">
        <v>1.7000000000000001E-2</v>
      </c>
      <c r="L2000">
        <f t="shared" si="2"/>
        <v>1.6988617626190434E-2</v>
      </c>
      <c r="M2000" t="s">
        <v>26</v>
      </c>
      <c r="N2000" t="s">
        <v>74</v>
      </c>
      <c r="O2000" t="s">
        <v>29</v>
      </c>
      <c r="P2000" t="s">
        <v>29</v>
      </c>
      <c r="Q2000" t="s">
        <v>29</v>
      </c>
      <c r="R2000" t="s">
        <v>29</v>
      </c>
      <c r="S2000" t="s">
        <v>29</v>
      </c>
      <c r="T2000" t="s">
        <v>29</v>
      </c>
      <c r="U2000" t="s">
        <v>29</v>
      </c>
      <c r="V2000" t="s">
        <v>29</v>
      </c>
      <c r="W2000" t="s">
        <v>2240</v>
      </c>
    </row>
    <row r="2001" spans="1:23">
      <c r="A2001">
        <v>2000</v>
      </c>
      <c r="B2001" t="s">
        <v>2237</v>
      </c>
      <c r="C2001" t="s">
        <v>2238</v>
      </c>
      <c r="D2001">
        <v>56</v>
      </c>
      <c r="E2001" t="s">
        <v>2264</v>
      </c>
      <c r="F2001" t="s">
        <v>1062</v>
      </c>
      <c r="G2001" s="1" t="s">
        <v>1069</v>
      </c>
      <c r="H2001" t="s">
        <v>2265</v>
      </c>
      <c r="I2001" t="s">
        <v>1069</v>
      </c>
      <c r="J2001" t="s">
        <v>2265</v>
      </c>
      <c r="K2001">
        <v>0.29299999999999998</v>
      </c>
      <c r="L2001">
        <f t="shared" si="2"/>
        <v>0.29280382143963507</v>
      </c>
      <c r="M2001" t="s">
        <v>26</v>
      </c>
      <c r="N2001" t="s">
        <v>74</v>
      </c>
      <c r="O2001" t="s">
        <v>29</v>
      </c>
      <c r="P2001" t="s">
        <v>29</v>
      </c>
      <c r="Q2001" t="s">
        <v>29</v>
      </c>
      <c r="R2001" t="s">
        <v>29</v>
      </c>
      <c r="S2001" t="s">
        <v>29</v>
      </c>
      <c r="T2001" t="s">
        <v>29</v>
      </c>
      <c r="U2001" t="s">
        <v>29</v>
      </c>
      <c r="V2001" t="s">
        <v>29</v>
      </c>
      <c r="W2001" t="s">
        <v>2240</v>
      </c>
    </row>
    <row r="2002" spans="1:23">
      <c r="A2002">
        <v>2001</v>
      </c>
      <c r="B2002" t="s">
        <v>2237</v>
      </c>
      <c r="C2002" t="s">
        <v>2238</v>
      </c>
      <c r="D2002">
        <v>56</v>
      </c>
      <c r="E2002" t="s">
        <v>2266</v>
      </c>
      <c r="F2002" t="s">
        <v>1062</v>
      </c>
      <c r="G2002" s="1" t="s">
        <v>1069</v>
      </c>
      <c r="H2002" t="s">
        <v>1180</v>
      </c>
      <c r="I2002" t="s">
        <v>8514</v>
      </c>
      <c r="J2002" t="s">
        <v>1180</v>
      </c>
      <c r="K2002">
        <v>6.3E-2</v>
      </c>
      <c r="L2002">
        <f t="shared" si="2"/>
        <v>6.2957818261764539E-2</v>
      </c>
      <c r="M2002" t="s">
        <v>26</v>
      </c>
      <c r="N2002" t="s">
        <v>74</v>
      </c>
      <c r="O2002" t="s">
        <v>29</v>
      </c>
      <c r="P2002" t="s">
        <v>29</v>
      </c>
      <c r="Q2002" t="s">
        <v>29</v>
      </c>
      <c r="R2002" t="s">
        <v>29</v>
      </c>
      <c r="S2002" t="s">
        <v>29</v>
      </c>
      <c r="T2002" t="s">
        <v>29</v>
      </c>
      <c r="U2002" t="s">
        <v>29</v>
      </c>
      <c r="V2002" t="s">
        <v>29</v>
      </c>
      <c r="W2002" t="s">
        <v>2240</v>
      </c>
    </row>
    <row r="2003" spans="1:23">
      <c r="A2003">
        <v>2002</v>
      </c>
      <c r="B2003" t="s">
        <v>2237</v>
      </c>
      <c r="C2003" t="s">
        <v>2238</v>
      </c>
      <c r="D2003">
        <v>56</v>
      </c>
      <c r="E2003" t="s">
        <v>2267</v>
      </c>
      <c r="F2003" t="s">
        <v>1062</v>
      </c>
      <c r="G2003" s="1" t="s">
        <v>1069</v>
      </c>
      <c r="H2003" t="s">
        <v>2268</v>
      </c>
      <c r="I2003" t="s">
        <v>1069</v>
      </c>
      <c r="J2003" t="s">
        <v>2268</v>
      </c>
      <c r="K2003">
        <v>0.32600000000000001</v>
      </c>
      <c r="L2003">
        <f t="shared" si="2"/>
        <v>0.3257817262434165</v>
      </c>
      <c r="M2003" t="s">
        <v>26</v>
      </c>
      <c r="N2003" t="s">
        <v>74</v>
      </c>
      <c r="O2003" t="s">
        <v>29</v>
      </c>
      <c r="P2003" t="s">
        <v>29</v>
      </c>
      <c r="Q2003" t="s">
        <v>29</v>
      </c>
      <c r="R2003" t="s">
        <v>29</v>
      </c>
      <c r="S2003" t="s">
        <v>29</v>
      </c>
      <c r="T2003" t="s">
        <v>29</v>
      </c>
      <c r="U2003" t="s">
        <v>29</v>
      </c>
      <c r="V2003" t="s">
        <v>29</v>
      </c>
      <c r="W2003" t="s">
        <v>2240</v>
      </c>
    </row>
    <row r="2004" spans="1:23">
      <c r="A2004">
        <v>2003</v>
      </c>
      <c r="B2004" t="s">
        <v>2237</v>
      </c>
      <c r="C2004" t="s">
        <v>2238</v>
      </c>
      <c r="D2004">
        <v>56</v>
      </c>
      <c r="E2004" t="s">
        <v>2267</v>
      </c>
      <c r="F2004" t="s">
        <v>1062</v>
      </c>
      <c r="G2004" s="1" t="s">
        <v>1069</v>
      </c>
      <c r="H2004" t="s">
        <v>2268</v>
      </c>
      <c r="I2004" t="s">
        <v>1069</v>
      </c>
      <c r="J2004" t="s">
        <v>2268</v>
      </c>
      <c r="K2004">
        <v>0.26200000000000001</v>
      </c>
      <c r="L2004">
        <f t="shared" si="2"/>
        <v>0.26182457753305255</v>
      </c>
      <c r="M2004" t="s">
        <v>26</v>
      </c>
      <c r="N2004" t="s">
        <v>27</v>
      </c>
      <c r="O2004" t="s">
        <v>29</v>
      </c>
      <c r="P2004" t="s">
        <v>29</v>
      </c>
      <c r="Q2004" t="s">
        <v>29</v>
      </c>
      <c r="R2004" t="s">
        <v>29</v>
      </c>
      <c r="S2004" t="s">
        <v>29</v>
      </c>
      <c r="T2004" t="s">
        <v>29</v>
      </c>
      <c r="U2004" t="s">
        <v>29</v>
      </c>
      <c r="V2004" t="s">
        <v>29</v>
      </c>
      <c r="W2004" t="s">
        <v>2240</v>
      </c>
    </row>
    <row r="2005" spans="1:23">
      <c r="A2005">
        <v>2004</v>
      </c>
      <c r="B2005" t="s">
        <v>2237</v>
      </c>
      <c r="C2005" t="s">
        <v>2238</v>
      </c>
      <c r="D2005">
        <v>56</v>
      </c>
      <c r="E2005" t="s">
        <v>2267</v>
      </c>
      <c r="F2005" t="s">
        <v>1062</v>
      </c>
      <c r="G2005" s="1" t="s">
        <v>1069</v>
      </c>
      <c r="H2005" t="s">
        <v>2268</v>
      </c>
      <c r="I2005" t="s">
        <v>1069</v>
      </c>
      <c r="J2005" t="s">
        <v>2268</v>
      </c>
      <c r="K2005">
        <v>0.23200000000000001</v>
      </c>
      <c r="L2005">
        <f t="shared" si="2"/>
        <v>0.23184466407506943</v>
      </c>
      <c r="M2005" t="s">
        <v>26</v>
      </c>
      <c r="N2005" t="s">
        <v>53</v>
      </c>
      <c r="O2005" t="s">
        <v>29</v>
      </c>
      <c r="P2005" t="s">
        <v>29</v>
      </c>
      <c r="Q2005" t="s">
        <v>29</v>
      </c>
      <c r="R2005" t="s">
        <v>29</v>
      </c>
      <c r="S2005" t="s">
        <v>29</v>
      </c>
      <c r="T2005" t="s">
        <v>29</v>
      </c>
      <c r="U2005" t="s">
        <v>29</v>
      </c>
      <c r="V2005" t="s">
        <v>29</v>
      </c>
      <c r="W2005" t="s">
        <v>2240</v>
      </c>
    </row>
    <row r="2006" spans="1:23">
      <c r="A2006">
        <v>2005</v>
      </c>
      <c r="B2006" t="s">
        <v>2237</v>
      </c>
      <c r="C2006" t="s">
        <v>2238</v>
      </c>
      <c r="D2006">
        <v>56</v>
      </c>
      <c r="E2006" t="s">
        <v>2269</v>
      </c>
      <c r="F2006" t="s">
        <v>1062</v>
      </c>
      <c r="G2006" s="1" t="s">
        <v>1069</v>
      </c>
      <c r="H2006" t="s">
        <v>29</v>
      </c>
      <c r="I2006" t="s">
        <v>1069</v>
      </c>
      <c r="J2006" t="s">
        <v>29</v>
      </c>
      <c r="K2006">
        <v>0.60799999999999998</v>
      </c>
      <c r="L2006">
        <f t="shared" si="2"/>
        <v>0.60759291274845773</v>
      </c>
      <c r="M2006" t="s">
        <v>26</v>
      </c>
      <c r="N2006" t="s">
        <v>74</v>
      </c>
      <c r="O2006" t="s">
        <v>29</v>
      </c>
      <c r="P2006" t="s">
        <v>29</v>
      </c>
      <c r="Q2006" t="s">
        <v>29</v>
      </c>
      <c r="R2006" t="s">
        <v>29</v>
      </c>
      <c r="S2006" t="s">
        <v>29</v>
      </c>
      <c r="T2006" t="s">
        <v>29</v>
      </c>
      <c r="U2006" t="s">
        <v>29</v>
      </c>
      <c r="V2006" t="s">
        <v>29</v>
      </c>
      <c r="W2006" t="s">
        <v>2240</v>
      </c>
    </row>
    <row r="2007" spans="1:23">
      <c r="A2007">
        <v>2006</v>
      </c>
      <c r="B2007" t="s">
        <v>2237</v>
      </c>
      <c r="C2007" t="s">
        <v>2238</v>
      </c>
      <c r="D2007">
        <v>56</v>
      </c>
      <c r="E2007" t="s">
        <v>2269</v>
      </c>
      <c r="F2007" t="s">
        <v>1062</v>
      </c>
      <c r="G2007" s="1" t="s">
        <v>1069</v>
      </c>
      <c r="H2007" t="s">
        <v>29</v>
      </c>
      <c r="I2007" t="s">
        <v>1069</v>
      </c>
      <c r="J2007" t="s">
        <v>29</v>
      </c>
      <c r="K2007">
        <v>0.35399999999999998</v>
      </c>
      <c r="L2007">
        <f t="shared" si="2"/>
        <v>0.35376297880420077</v>
      </c>
      <c r="M2007" t="s">
        <v>26</v>
      </c>
      <c r="N2007" t="s">
        <v>27</v>
      </c>
      <c r="O2007" t="s">
        <v>29</v>
      </c>
      <c r="P2007" t="s">
        <v>29</v>
      </c>
      <c r="Q2007" t="s">
        <v>29</v>
      </c>
      <c r="R2007" t="s">
        <v>29</v>
      </c>
      <c r="S2007" t="s">
        <v>29</v>
      </c>
      <c r="T2007" t="s">
        <v>29</v>
      </c>
      <c r="U2007" t="s">
        <v>29</v>
      </c>
      <c r="V2007" t="s">
        <v>29</v>
      </c>
      <c r="W2007" t="s">
        <v>2240</v>
      </c>
    </row>
    <row r="2008" spans="1:23">
      <c r="A2008">
        <v>2007</v>
      </c>
      <c r="B2008" t="s">
        <v>2237</v>
      </c>
      <c r="C2008" t="s">
        <v>2238</v>
      </c>
      <c r="D2008">
        <v>56</v>
      </c>
      <c r="E2008" t="s">
        <v>2269</v>
      </c>
      <c r="F2008" t="s">
        <v>1062</v>
      </c>
      <c r="G2008" s="1" t="s">
        <v>1069</v>
      </c>
      <c r="H2008" t="s">
        <v>29</v>
      </c>
      <c r="I2008" t="s">
        <v>1069</v>
      </c>
      <c r="J2008" t="s">
        <v>29</v>
      </c>
      <c r="K2008">
        <v>8.9999999999999993E-3</v>
      </c>
      <c r="L2008">
        <f t="shared" si="2"/>
        <v>8.9939740373949344E-3</v>
      </c>
      <c r="M2008" t="s">
        <v>26</v>
      </c>
      <c r="N2008" t="s">
        <v>53</v>
      </c>
      <c r="O2008" t="s">
        <v>29</v>
      </c>
      <c r="P2008" t="s">
        <v>29</v>
      </c>
      <c r="Q2008" t="s">
        <v>29</v>
      </c>
      <c r="R2008" t="s">
        <v>29</v>
      </c>
      <c r="S2008" t="s">
        <v>29</v>
      </c>
      <c r="T2008" t="s">
        <v>29</v>
      </c>
      <c r="U2008" t="s">
        <v>29</v>
      </c>
      <c r="V2008" t="s">
        <v>29</v>
      </c>
      <c r="W2008" t="s">
        <v>2240</v>
      </c>
    </row>
    <row r="2009" spans="1:23">
      <c r="A2009">
        <v>2008</v>
      </c>
      <c r="B2009" t="s">
        <v>2237</v>
      </c>
      <c r="C2009" t="s">
        <v>2238</v>
      </c>
      <c r="D2009">
        <v>56</v>
      </c>
      <c r="E2009" t="s">
        <v>2270</v>
      </c>
      <c r="F2009" t="s">
        <v>1062</v>
      </c>
      <c r="G2009" s="1" t="s">
        <v>2271</v>
      </c>
      <c r="H2009" t="s">
        <v>2272</v>
      </c>
      <c r="I2009" t="s">
        <v>2271</v>
      </c>
      <c r="J2009" t="s">
        <v>2272</v>
      </c>
      <c r="K2009">
        <v>0.02</v>
      </c>
      <c r="L2009">
        <f t="shared" si="2"/>
        <v>1.9986608971988742E-2</v>
      </c>
      <c r="M2009" t="s">
        <v>26</v>
      </c>
      <c r="N2009" t="s">
        <v>74</v>
      </c>
      <c r="O2009" t="s">
        <v>29</v>
      </c>
      <c r="P2009" t="s">
        <v>29</v>
      </c>
      <c r="Q2009" t="s">
        <v>29</v>
      </c>
      <c r="R2009" t="s">
        <v>29</v>
      </c>
      <c r="S2009" t="s">
        <v>29</v>
      </c>
      <c r="T2009" t="s">
        <v>29</v>
      </c>
      <c r="U2009" t="s">
        <v>29</v>
      </c>
      <c r="V2009" t="s">
        <v>29</v>
      </c>
      <c r="W2009" t="s">
        <v>2240</v>
      </c>
    </row>
    <row r="2010" spans="1:23">
      <c r="A2010">
        <v>2009</v>
      </c>
      <c r="B2010" t="s">
        <v>2237</v>
      </c>
      <c r="C2010" t="s">
        <v>2238</v>
      </c>
      <c r="D2010">
        <v>56</v>
      </c>
      <c r="E2010" t="s">
        <v>2273</v>
      </c>
      <c r="F2010" t="s">
        <v>1062</v>
      </c>
      <c r="G2010" s="1" t="s">
        <v>2274</v>
      </c>
      <c r="H2010" t="s">
        <v>29</v>
      </c>
      <c r="I2010" t="s">
        <v>2274</v>
      </c>
      <c r="J2010" t="s">
        <v>29</v>
      </c>
      <c r="K2010">
        <v>0.43099999999999999</v>
      </c>
      <c r="L2010">
        <f t="shared" si="2"/>
        <v>0.43071142334635737</v>
      </c>
      <c r="M2010" t="s">
        <v>26</v>
      </c>
      <c r="N2010" t="s">
        <v>74</v>
      </c>
      <c r="O2010" t="s">
        <v>29</v>
      </c>
      <c r="P2010" t="s">
        <v>29</v>
      </c>
      <c r="Q2010" t="s">
        <v>29</v>
      </c>
      <c r="R2010" t="s">
        <v>29</v>
      </c>
      <c r="S2010" t="s">
        <v>29</v>
      </c>
      <c r="T2010" t="s">
        <v>29</v>
      </c>
      <c r="U2010" t="s">
        <v>29</v>
      </c>
      <c r="V2010" t="s">
        <v>29</v>
      </c>
      <c r="W2010" t="s">
        <v>2240</v>
      </c>
    </row>
    <row r="2011" spans="1:23">
      <c r="A2011">
        <v>2010</v>
      </c>
      <c r="B2011" t="s">
        <v>2237</v>
      </c>
      <c r="C2011" t="s">
        <v>2238</v>
      </c>
      <c r="D2011">
        <v>56</v>
      </c>
      <c r="E2011" t="s">
        <v>2275</v>
      </c>
      <c r="F2011" t="s">
        <v>1062</v>
      </c>
      <c r="G2011" s="1" t="s">
        <v>2276</v>
      </c>
      <c r="H2011" t="s">
        <v>2277</v>
      </c>
      <c r="I2011" t="s">
        <v>2276</v>
      </c>
      <c r="J2011" t="s">
        <v>1231</v>
      </c>
      <c r="K2011">
        <v>0.02</v>
      </c>
      <c r="L2011">
        <f t="shared" si="2"/>
        <v>1.9986608971988742E-2</v>
      </c>
      <c r="M2011" t="s">
        <v>26</v>
      </c>
      <c r="N2011" t="s">
        <v>74</v>
      </c>
      <c r="O2011" t="s">
        <v>29</v>
      </c>
      <c r="P2011" t="s">
        <v>29</v>
      </c>
      <c r="Q2011" t="s">
        <v>29</v>
      </c>
      <c r="R2011" t="s">
        <v>29</v>
      </c>
      <c r="S2011" t="s">
        <v>29</v>
      </c>
      <c r="T2011" t="s">
        <v>29</v>
      </c>
      <c r="U2011" t="s">
        <v>29</v>
      </c>
      <c r="V2011" t="s">
        <v>29</v>
      </c>
      <c r="W2011" t="s">
        <v>2240</v>
      </c>
    </row>
    <row r="2012" spans="1:23">
      <c r="A2012">
        <v>2011</v>
      </c>
      <c r="B2012" t="s">
        <v>2237</v>
      </c>
      <c r="C2012" t="s">
        <v>2238</v>
      </c>
      <c r="D2012">
        <v>56</v>
      </c>
      <c r="E2012" t="s">
        <v>2278</v>
      </c>
      <c r="F2012" t="s">
        <v>1062</v>
      </c>
      <c r="G2012" s="1" t="s">
        <v>2276</v>
      </c>
      <c r="H2012" t="s">
        <v>29</v>
      </c>
      <c r="I2012" t="s">
        <v>2276</v>
      </c>
      <c r="J2012" t="s">
        <v>29</v>
      </c>
      <c r="K2012">
        <v>1.4999999999999999E-2</v>
      </c>
      <c r="L2012">
        <f t="shared" si="2"/>
        <v>1.4989956728991557E-2</v>
      </c>
      <c r="M2012" t="s">
        <v>26</v>
      </c>
      <c r="N2012" t="s">
        <v>74</v>
      </c>
      <c r="O2012" t="s">
        <v>29</v>
      </c>
      <c r="P2012" t="s">
        <v>29</v>
      </c>
      <c r="Q2012" t="s">
        <v>29</v>
      </c>
      <c r="R2012" t="s">
        <v>29</v>
      </c>
      <c r="S2012" t="s">
        <v>29</v>
      </c>
      <c r="T2012" t="s">
        <v>29</v>
      </c>
      <c r="U2012" t="s">
        <v>29</v>
      </c>
      <c r="V2012" t="s">
        <v>29</v>
      </c>
      <c r="W2012" t="s">
        <v>2240</v>
      </c>
    </row>
    <row r="2013" spans="1:23">
      <c r="A2013">
        <v>2012</v>
      </c>
      <c r="B2013" t="s">
        <v>2237</v>
      </c>
      <c r="C2013" t="s">
        <v>2238</v>
      </c>
      <c r="D2013">
        <v>56</v>
      </c>
      <c r="E2013" t="s">
        <v>2278</v>
      </c>
      <c r="F2013" t="s">
        <v>1062</v>
      </c>
      <c r="G2013" s="1" t="s">
        <v>2276</v>
      </c>
      <c r="H2013" t="s">
        <v>29</v>
      </c>
      <c r="I2013" t="s">
        <v>2276</v>
      </c>
      <c r="J2013" t="s">
        <v>29</v>
      </c>
      <c r="K2013">
        <v>8.9999999999999993E-3</v>
      </c>
      <c r="L2013">
        <f t="shared" si="2"/>
        <v>8.9939740373949344E-3</v>
      </c>
      <c r="M2013" t="s">
        <v>26</v>
      </c>
      <c r="N2013" t="s">
        <v>27</v>
      </c>
      <c r="O2013" t="s">
        <v>29</v>
      </c>
      <c r="P2013" t="s">
        <v>29</v>
      </c>
      <c r="Q2013" t="s">
        <v>29</v>
      </c>
      <c r="R2013" t="s">
        <v>29</v>
      </c>
      <c r="S2013" t="s">
        <v>29</v>
      </c>
      <c r="T2013" t="s">
        <v>29</v>
      </c>
      <c r="U2013" t="s">
        <v>29</v>
      </c>
      <c r="V2013" t="s">
        <v>29</v>
      </c>
      <c r="W2013" t="s">
        <v>2240</v>
      </c>
    </row>
    <row r="2014" spans="1:23">
      <c r="A2014">
        <v>2013</v>
      </c>
      <c r="B2014" t="s">
        <v>2237</v>
      </c>
      <c r="C2014" t="s">
        <v>2238</v>
      </c>
      <c r="D2014">
        <v>56</v>
      </c>
      <c r="E2014" t="s">
        <v>2279</v>
      </c>
      <c r="F2014" t="s">
        <v>1062</v>
      </c>
      <c r="G2014" s="1" t="s">
        <v>29</v>
      </c>
      <c r="H2014" t="s">
        <v>29</v>
      </c>
      <c r="I2014" t="s">
        <v>29</v>
      </c>
      <c r="J2014" t="s">
        <v>29</v>
      </c>
      <c r="K2014">
        <v>6.3E-2</v>
      </c>
      <c r="L2014">
        <f t="shared" si="2"/>
        <v>6.2957818261764539E-2</v>
      </c>
      <c r="M2014" t="s">
        <v>26</v>
      </c>
      <c r="N2014" t="s">
        <v>74</v>
      </c>
      <c r="O2014" t="s">
        <v>29</v>
      </c>
      <c r="P2014" t="s">
        <v>29</v>
      </c>
      <c r="Q2014" t="s">
        <v>29</v>
      </c>
      <c r="R2014" t="s">
        <v>29</v>
      </c>
      <c r="S2014" t="s">
        <v>29</v>
      </c>
      <c r="T2014" t="s">
        <v>29</v>
      </c>
      <c r="U2014" t="s">
        <v>29</v>
      </c>
      <c r="V2014" t="s">
        <v>29</v>
      </c>
      <c r="W2014" t="s">
        <v>2240</v>
      </c>
    </row>
    <row r="2015" spans="1:23">
      <c r="A2015">
        <v>2014</v>
      </c>
      <c r="B2015" t="s">
        <v>2237</v>
      </c>
      <c r="C2015" t="s">
        <v>2238</v>
      </c>
      <c r="D2015">
        <v>56</v>
      </c>
      <c r="E2015" t="s">
        <v>2280</v>
      </c>
      <c r="F2015" t="s">
        <v>344</v>
      </c>
      <c r="G2015" s="1" t="s">
        <v>2281</v>
      </c>
      <c r="H2015" t="s">
        <v>2282</v>
      </c>
      <c r="I2015" t="s">
        <v>2281</v>
      </c>
      <c r="J2015" t="s">
        <v>29</v>
      </c>
      <c r="K2015">
        <v>1.0999999999999999E-2</v>
      </c>
      <c r="L2015">
        <f t="shared" si="2"/>
        <v>1.0992634934593808E-2</v>
      </c>
      <c r="M2015" t="s">
        <v>26</v>
      </c>
      <c r="N2015" t="s">
        <v>74</v>
      </c>
      <c r="O2015" t="s">
        <v>29</v>
      </c>
      <c r="P2015" t="s">
        <v>29</v>
      </c>
      <c r="Q2015" t="s">
        <v>29</v>
      </c>
      <c r="R2015" t="s">
        <v>29</v>
      </c>
      <c r="S2015" t="s">
        <v>29</v>
      </c>
      <c r="T2015" t="s">
        <v>29</v>
      </c>
      <c r="U2015" t="s">
        <v>29</v>
      </c>
      <c r="V2015" t="s">
        <v>29</v>
      </c>
      <c r="W2015" t="s">
        <v>2240</v>
      </c>
    </row>
    <row r="2016" spans="1:23">
      <c r="A2016">
        <v>2015</v>
      </c>
      <c r="B2016" t="s">
        <v>2237</v>
      </c>
      <c r="C2016" t="s">
        <v>2238</v>
      </c>
      <c r="D2016">
        <v>56</v>
      </c>
      <c r="E2016" t="s">
        <v>2283</v>
      </c>
      <c r="F2016" t="s">
        <v>344</v>
      </c>
      <c r="G2016" s="1" t="s">
        <v>2281</v>
      </c>
      <c r="H2016" t="s">
        <v>29</v>
      </c>
      <c r="I2016" t="s">
        <v>2281</v>
      </c>
      <c r="J2016" t="s">
        <v>29</v>
      </c>
      <c r="K2016">
        <v>0.52200000000000002</v>
      </c>
      <c r="L2016">
        <f t="shared" si="2"/>
        <v>0.52165049416890619</v>
      </c>
      <c r="M2016" t="s">
        <v>26</v>
      </c>
      <c r="N2016" t="s">
        <v>74</v>
      </c>
      <c r="O2016" t="s">
        <v>29</v>
      </c>
      <c r="P2016" t="s">
        <v>29</v>
      </c>
      <c r="Q2016" t="s">
        <v>29</v>
      </c>
      <c r="R2016" t="s">
        <v>29</v>
      </c>
      <c r="S2016" t="s">
        <v>29</v>
      </c>
      <c r="T2016" t="s">
        <v>29</v>
      </c>
      <c r="U2016" t="s">
        <v>29</v>
      </c>
      <c r="V2016" t="s">
        <v>29</v>
      </c>
      <c r="W2016" t="s">
        <v>2240</v>
      </c>
    </row>
    <row r="2017" spans="1:23">
      <c r="A2017">
        <v>2016</v>
      </c>
      <c r="B2017" t="s">
        <v>2237</v>
      </c>
      <c r="C2017" t="s">
        <v>2238</v>
      </c>
      <c r="D2017">
        <v>56</v>
      </c>
      <c r="E2017" t="s">
        <v>2284</v>
      </c>
      <c r="F2017" t="s">
        <v>181</v>
      </c>
      <c r="G2017" s="1" t="s">
        <v>2285</v>
      </c>
      <c r="H2017" t="s">
        <v>29</v>
      </c>
      <c r="I2017" t="s">
        <v>2285</v>
      </c>
      <c r="J2017" t="s">
        <v>29</v>
      </c>
      <c r="K2017">
        <v>6.8000000000000005E-2</v>
      </c>
      <c r="L2017">
        <f t="shared" si="2"/>
        <v>6.7954470504761735E-2</v>
      </c>
      <c r="M2017" t="s">
        <v>26</v>
      </c>
      <c r="N2017" t="s">
        <v>29</v>
      </c>
      <c r="O2017" t="s">
        <v>29</v>
      </c>
      <c r="P2017" t="s">
        <v>29</v>
      </c>
      <c r="Q2017" t="s">
        <v>29</v>
      </c>
      <c r="R2017" t="s">
        <v>29</v>
      </c>
      <c r="S2017" t="s">
        <v>29</v>
      </c>
      <c r="T2017" t="s">
        <v>29</v>
      </c>
      <c r="U2017" t="s">
        <v>29</v>
      </c>
      <c r="V2017" t="s">
        <v>29</v>
      </c>
      <c r="W2017" t="s">
        <v>2240</v>
      </c>
    </row>
    <row r="2018" spans="1:23">
      <c r="A2018">
        <v>2017</v>
      </c>
      <c r="B2018" t="s">
        <v>2237</v>
      </c>
      <c r="C2018" t="s">
        <v>2238</v>
      </c>
      <c r="D2018">
        <v>56</v>
      </c>
      <c r="E2018" t="s">
        <v>2286</v>
      </c>
      <c r="F2018" t="s">
        <v>93</v>
      </c>
      <c r="G2018" s="1" t="s">
        <v>29</v>
      </c>
      <c r="H2018" t="s">
        <v>29</v>
      </c>
      <c r="I2018" t="s">
        <v>29</v>
      </c>
      <c r="J2018" t="s">
        <v>29</v>
      </c>
      <c r="K2018">
        <v>2.8000000000000001E-2</v>
      </c>
      <c r="L2018">
        <f t="shared" si="2"/>
        <v>2.798125256078424E-2</v>
      </c>
      <c r="M2018" t="s">
        <v>26</v>
      </c>
      <c r="N2018" t="s">
        <v>29</v>
      </c>
      <c r="O2018" t="s">
        <v>29</v>
      </c>
      <c r="P2018" t="s">
        <v>29</v>
      </c>
      <c r="Q2018" t="s">
        <v>29</v>
      </c>
      <c r="R2018" t="s">
        <v>29</v>
      </c>
      <c r="S2018" t="s">
        <v>29</v>
      </c>
      <c r="T2018" t="s">
        <v>29</v>
      </c>
      <c r="U2018" t="s">
        <v>29</v>
      </c>
      <c r="V2018" t="s">
        <v>29</v>
      </c>
      <c r="W2018" t="s">
        <v>2240</v>
      </c>
    </row>
    <row r="2019" spans="1:23">
      <c r="A2019">
        <v>2018</v>
      </c>
      <c r="B2019" t="s">
        <v>2237</v>
      </c>
      <c r="C2019" t="s">
        <v>2238</v>
      </c>
      <c r="D2019">
        <v>56</v>
      </c>
      <c r="E2019" t="s">
        <v>2287</v>
      </c>
      <c r="F2019" t="s">
        <v>415</v>
      </c>
      <c r="G2019" s="1" t="s">
        <v>2288</v>
      </c>
      <c r="H2019" t="s">
        <v>29</v>
      </c>
      <c r="I2019" t="s">
        <v>2288</v>
      </c>
      <c r="J2019" t="s">
        <v>29</v>
      </c>
      <c r="K2019">
        <v>0.12</v>
      </c>
      <c r="L2019">
        <f t="shared" si="2"/>
        <v>0.11991965383193245</v>
      </c>
      <c r="M2019" t="s">
        <v>26</v>
      </c>
      <c r="N2019" t="s">
        <v>74</v>
      </c>
      <c r="O2019" t="s">
        <v>29</v>
      </c>
      <c r="P2019" t="s">
        <v>29</v>
      </c>
      <c r="Q2019" t="s">
        <v>29</v>
      </c>
      <c r="R2019" t="s">
        <v>29</v>
      </c>
      <c r="S2019" t="s">
        <v>29</v>
      </c>
      <c r="T2019" t="s">
        <v>29</v>
      </c>
      <c r="U2019" t="s">
        <v>29</v>
      </c>
      <c r="V2019" t="s">
        <v>29</v>
      </c>
      <c r="W2019" t="s">
        <v>2240</v>
      </c>
    </row>
    <row r="2020" spans="1:23">
      <c r="A2020">
        <v>2019</v>
      </c>
      <c r="B2020" t="s">
        <v>2237</v>
      </c>
      <c r="C2020" t="s">
        <v>2238</v>
      </c>
      <c r="D2020">
        <v>56</v>
      </c>
      <c r="E2020" t="s">
        <v>2287</v>
      </c>
      <c r="F2020" t="s">
        <v>415</v>
      </c>
      <c r="G2020" s="1" t="s">
        <v>2288</v>
      </c>
      <c r="H2020" t="s">
        <v>29</v>
      </c>
      <c r="I2020" t="s">
        <v>2288</v>
      </c>
      <c r="J2020" t="s">
        <v>29</v>
      </c>
      <c r="K2020">
        <v>4.3999999999999997E-2</v>
      </c>
      <c r="L2020">
        <f t="shared" si="2"/>
        <v>4.3970539738375232E-2</v>
      </c>
      <c r="M2020" t="s">
        <v>26</v>
      </c>
      <c r="N2020" t="s">
        <v>27</v>
      </c>
      <c r="O2020" t="s">
        <v>29</v>
      </c>
      <c r="P2020" t="s">
        <v>29</v>
      </c>
      <c r="Q2020" t="s">
        <v>29</v>
      </c>
      <c r="R2020" t="s">
        <v>29</v>
      </c>
      <c r="S2020" t="s">
        <v>29</v>
      </c>
      <c r="T2020" t="s">
        <v>29</v>
      </c>
      <c r="U2020" t="s">
        <v>29</v>
      </c>
      <c r="V2020" t="s">
        <v>29</v>
      </c>
      <c r="W2020" t="s">
        <v>2240</v>
      </c>
    </row>
    <row r="2021" spans="1:23">
      <c r="A2021">
        <v>2020</v>
      </c>
      <c r="B2021" t="s">
        <v>2237</v>
      </c>
      <c r="C2021" t="s">
        <v>2238</v>
      </c>
      <c r="D2021">
        <v>56</v>
      </c>
      <c r="E2021" t="s">
        <v>2287</v>
      </c>
      <c r="F2021" t="s">
        <v>415</v>
      </c>
      <c r="G2021" s="1" t="s">
        <v>2288</v>
      </c>
      <c r="H2021" t="s">
        <v>29</v>
      </c>
      <c r="I2021" t="s">
        <v>2288</v>
      </c>
      <c r="J2021" t="s">
        <v>29</v>
      </c>
      <c r="K2021">
        <v>1.2999999999999999E-2</v>
      </c>
      <c r="L2021">
        <f t="shared" si="2"/>
        <v>1.2991295831792682E-2</v>
      </c>
      <c r="M2021" t="s">
        <v>26</v>
      </c>
      <c r="N2021" t="s">
        <v>63</v>
      </c>
      <c r="O2021" t="s">
        <v>29</v>
      </c>
      <c r="P2021" t="s">
        <v>29</v>
      </c>
      <c r="Q2021" t="s">
        <v>29</v>
      </c>
      <c r="R2021" t="s">
        <v>29</v>
      </c>
      <c r="S2021" t="s">
        <v>29</v>
      </c>
      <c r="T2021" t="s">
        <v>29</v>
      </c>
      <c r="U2021" t="s">
        <v>29</v>
      </c>
      <c r="V2021" t="s">
        <v>29</v>
      </c>
      <c r="W2021" t="s">
        <v>2240</v>
      </c>
    </row>
    <row r="2022" spans="1:23">
      <c r="A2022">
        <v>2021</v>
      </c>
      <c r="B2022" t="s">
        <v>2237</v>
      </c>
      <c r="C2022" t="s">
        <v>2238</v>
      </c>
      <c r="D2022">
        <v>56</v>
      </c>
      <c r="E2022" t="s">
        <v>2287</v>
      </c>
      <c r="F2022" t="s">
        <v>415</v>
      </c>
      <c r="G2022" s="1" t="s">
        <v>2288</v>
      </c>
      <c r="H2022" t="s">
        <v>29</v>
      </c>
      <c r="I2022" t="s">
        <v>2288</v>
      </c>
      <c r="J2022" t="s">
        <v>29</v>
      </c>
      <c r="K2022">
        <v>3.3000000000000002E-2</v>
      </c>
      <c r="L2022">
        <f t="shared" si="2"/>
        <v>3.2977904803781426E-2</v>
      </c>
      <c r="M2022" t="s">
        <v>26</v>
      </c>
      <c r="N2022" t="s">
        <v>29</v>
      </c>
      <c r="O2022" t="s">
        <v>29</v>
      </c>
      <c r="P2022" t="s">
        <v>29</v>
      </c>
      <c r="Q2022" t="s">
        <v>29</v>
      </c>
      <c r="R2022" t="s">
        <v>29</v>
      </c>
      <c r="S2022" t="s">
        <v>29</v>
      </c>
      <c r="T2022" t="s">
        <v>29</v>
      </c>
      <c r="U2022" t="s">
        <v>29</v>
      </c>
      <c r="V2022" t="s">
        <v>29</v>
      </c>
      <c r="W2022" t="s">
        <v>2240</v>
      </c>
    </row>
    <row r="2023" spans="1:23">
      <c r="A2023">
        <v>2022</v>
      </c>
      <c r="B2023" t="s">
        <v>2237</v>
      </c>
      <c r="C2023" t="s">
        <v>2238</v>
      </c>
      <c r="D2023">
        <v>56</v>
      </c>
      <c r="E2023" t="s">
        <v>2289</v>
      </c>
      <c r="F2023" t="s">
        <v>344</v>
      </c>
      <c r="G2023" s="1" t="s">
        <v>29</v>
      </c>
      <c r="H2023" t="s">
        <v>29</v>
      </c>
      <c r="I2023" t="s">
        <v>29</v>
      </c>
      <c r="J2023" t="s">
        <v>29</v>
      </c>
      <c r="K2023">
        <v>0.26200000000000001</v>
      </c>
      <c r="L2023">
        <f t="shared" si="2"/>
        <v>0.26182457753305255</v>
      </c>
      <c r="M2023" t="s">
        <v>26</v>
      </c>
      <c r="N2023" t="s">
        <v>27</v>
      </c>
      <c r="O2023" t="s">
        <v>29</v>
      </c>
      <c r="P2023" t="s">
        <v>29</v>
      </c>
      <c r="Q2023" t="s">
        <v>29</v>
      </c>
      <c r="R2023" t="s">
        <v>29</v>
      </c>
      <c r="S2023" t="s">
        <v>29</v>
      </c>
      <c r="T2023" t="s">
        <v>29</v>
      </c>
      <c r="U2023" t="s">
        <v>29</v>
      </c>
      <c r="V2023" t="s">
        <v>29</v>
      </c>
      <c r="W2023" t="s">
        <v>2240</v>
      </c>
    </row>
    <row r="2024" spans="1:23">
      <c r="A2024">
        <v>2023</v>
      </c>
      <c r="B2024" t="s">
        <v>2237</v>
      </c>
      <c r="C2024" t="s">
        <v>2238</v>
      </c>
      <c r="D2024">
        <v>56</v>
      </c>
      <c r="E2024" t="s">
        <v>206</v>
      </c>
      <c r="F2024" t="s">
        <v>206</v>
      </c>
      <c r="G2024" s="1" t="s">
        <v>29</v>
      </c>
      <c r="H2024" t="s">
        <v>29</v>
      </c>
      <c r="I2024" t="s">
        <v>29</v>
      </c>
      <c r="J2024" t="s">
        <v>29</v>
      </c>
      <c r="K2024">
        <v>2E-3</v>
      </c>
      <c r="L2024">
        <f t="shared" si="2"/>
        <v>1.9986608971988744E-3</v>
      </c>
      <c r="M2024" t="s">
        <v>26</v>
      </c>
      <c r="N2024" t="s">
        <v>27</v>
      </c>
      <c r="O2024" t="s">
        <v>29</v>
      </c>
      <c r="P2024" t="s">
        <v>29</v>
      </c>
      <c r="Q2024" t="s">
        <v>29</v>
      </c>
      <c r="R2024" t="s">
        <v>29</v>
      </c>
      <c r="S2024" t="s">
        <v>29</v>
      </c>
      <c r="T2024" t="s">
        <v>29</v>
      </c>
      <c r="U2024" t="s">
        <v>29</v>
      </c>
      <c r="V2024" t="s">
        <v>29</v>
      </c>
      <c r="W2024" t="s">
        <v>2240</v>
      </c>
    </row>
    <row r="2025" spans="1:23">
      <c r="A2025">
        <v>2024</v>
      </c>
      <c r="B2025" t="s">
        <v>2237</v>
      </c>
      <c r="C2025" t="s">
        <v>2238</v>
      </c>
      <c r="D2025">
        <v>56</v>
      </c>
      <c r="E2025" t="s">
        <v>2290</v>
      </c>
      <c r="F2025" t="s">
        <v>168</v>
      </c>
      <c r="G2025" s="1" t="s">
        <v>2291</v>
      </c>
      <c r="H2025" t="s">
        <v>2292</v>
      </c>
      <c r="I2025" t="s">
        <v>2291</v>
      </c>
      <c r="J2025" t="s">
        <v>2292</v>
      </c>
      <c r="K2025">
        <v>3.6999999999999998E-2</v>
      </c>
      <c r="L2025">
        <f t="shared" si="2"/>
        <v>3.6975226598179173E-2</v>
      </c>
      <c r="M2025" t="s">
        <v>26</v>
      </c>
      <c r="N2025" t="s">
        <v>74</v>
      </c>
      <c r="O2025" t="s">
        <v>29</v>
      </c>
      <c r="P2025" t="s">
        <v>29</v>
      </c>
      <c r="Q2025" t="s">
        <v>29</v>
      </c>
      <c r="R2025" t="s">
        <v>29</v>
      </c>
      <c r="S2025" t="s">
        <v>29</v>
      </c>
      <c r="T2025" t="s">
        <v>29</v>
      </c>
      <c r="U2025" t="s">
        <v>29</v>
      </c>
      <c r="V2025" t="s">
        <v>29</v>
      </c>
      <c r="W2025" t="s">
        <v>2240</v>
      </c>
    </row>
    <row r="2026" spans="1:23">
      <c r="A2026">
        <v>2025</v>
      </c>
      <c r="B2026" t="s">
        <v>2237</v>
      </c>
      <c r="C2026" t="s">
        <v>2238</v>
      </c>
      <c r="D2026">
        <v>56</v>
      </c>
      <c r="E2026" t="s">
        <v>2293</v>
      </c>
      <c r="F2026" t="s">
        <v>168</v>
      </c>
      <c r="G2026" s="1" t="s">
        <v>2291</v>
      </c>
      <c r="H2026" t="s">
        <v>2294</v>
      </c>
      <c r="I2026" t="s">
        <v>2291</v>
      </c>
      <c r="J2026" t="s">
        <v>2294</v>
      </c>
      <c r="K2026">
        <v>0.93100000000000005</v>
      </c>
      <c r="L2026">
        <f t="shared" si="2"/>
        <v>0.93037664764607608</v>
      </c>
      <c r="M2026" t="s">
        <v>26</v>
      </c>
      <c r="N2026" t="s">
        <v>74</v>
      </c>
      <c r="O2026" t="s">
        <v>29</v>
      </c>
      <c r="P2026" t="s">
        <v>29</v>
      </c>
      <c r="Q2026" t="s">
        <v>29</v>
      </c>
      <c r="R2026" t="s">
        <v>29</v>
      </c>
      <c r="S2026" t="s">
        <v>29</v>
      </c>
      <c r="T2026" t="s">
        <v>29</v>
      </c>
      <c r="U2026" t="s">
        <v>29</v>
      </c>
      <c r="V2026" t="s">
        <v>29</v>
      </c>
      <c r="W2026" t="s">
        <v>2240</v>
      </c>
    </row>
    <row r="2027" spans="1:23">
      <c r="A2027">
        <v>2026</v>
      </c>
      <c r="B2027" t="s">
        <v>2237</v>
      </c>
      <c r="C2027" t="s">
        <v>2238</v>
      </c>
      <c r="D2027">
        <v>56</v>
      </c>
      <c r="E2027" t="s">
        <v>2293</v>
      </c>
      <c r="F2027" t="s">
        <v>168</v>
      </c>
      <c r="G2027" s="1" t="s">
        <v>2291</v>
      </c>
      <c r="H2027" t="s">
        <v>2294</v>
      </c>
      <c r="I2027" t="s">
        <v>2291</v>
      </c>
      <c r="J2027" t="s">
        <v>2294</v>
      </c>
      <c r="K2027">
        <v>8.3000000000000004E-2</v>
      </c>
      <c r="L2027">
        <f t="shared" si="2"/>
        <v>8.2944427233753282E-2</v>
      </c>
      <c r="M2027" t="s">
        <v>26</v>
      </c>
      <c r="N2027" t="s">
        <v>27</v>
      </c>
      <c r="O2027" t="s">
        <v>29</v>
      </c>
      <c r="P2027" t="s">
        <v>29</v>
      </c>
      <c r="Q2027" t="s">
        <v>29</v>
      </c>
      <c r="R2027" t="s">
        <v>29</v>
      </c>
      <c r="S2027" t="s">
        <v>29</v>
      </c>
      <c r="T2027" t="s">
        <v>29</v>
      </c>
      <c r="U2027" t="s">
        <v>29</v>
      </c>
      <c r="V2027" t="s">
        <v>29</v>
      </c>
      <c r="W2027" t="s">
        <v>2240</v>
      </c>
    </row>
    <row r="2028" spans="1:23">
      <c r="A2028">
        <v>2027</v>
      </c>
      <c r="B2028" t="s">
        <v>2237</v>
      </c>
      <c r="C2028" t="s">
        <v>2238</v>
      </c>
      <c r="D2028">
        <v>56</v>
      </c>
      <c r="E2028" t="s">
        <v>2295</v>
      </c>
      <c r="F2028" t="s">
        <v>168</v>
      </c>
      <c r="G2028" s="1" t="s">
        <v>2291</v>
      </c>
      <c r="H2028" t="s">
        <v>29</v>
      </c>
      <c r="I2028" t="s">
        <v>2291</v>
      </c>
      <c r="J2028" t="s">
        <v>29</v>
      </c>
      <c r="K2028">
        <v>0.378</v>
      </c>
      <c r="L2028">
        <f t="shared" si="2"/>
        <v>0.37774690957058721</v>
      </c>
      <c r="M2028" t="s">
        <v>26</v>
      </c>
      <c r="N2028" t="s">
        <v>74</v>
      </c>
      <c r="O2028" t="s">
        <v>29</v>
      </c>
      <c r="P2028" t="s">
        <v>29</v>
      </c>
      <c r="Q2028" t="s">
        <v>29</v>
      </c>
      <c r="R2028" t="s">
        <v>29</v>
      </c>
      <c r="S2028" t="s">
        <v>29</v>
      </c>
      <c r="T2028" t="s">
        <v>29</v>
      </c>
      <c r="U2028" t="s">
        <v>29</v>
      </c>
      <c r="V2028" t="s">
        <v>29</v>
      </c>
      <c r="W2028" t="s">
        <v>2240</v>
      </c>
    </row>
    <row r="2029" spans="1:23">
      <c r="A2029">
        <v>2028</v>
      </c>
      <c r="B2029" t="s">
        <v>2237</v>
      </c>
      <c r="C2029" t="s">
        <v>2238</v>
      </c>
      <c r="D2029">
        <v>56</v>
      </c>
      <c r="E2029" t="s">
        <v>2296</v>
      </c>
      <c r="F2029" t="s">
        <v>168</v>
      </c>
      <c r="G2029" s="1" t="s">
        <v>2291</v>
      </c>
      <c r="H2029" t="s">
        <v>29</v>
      </c>
      <c r="I2029" t="s">
        <v>2291</v>
      </c>
      <c r="J2029" t="s">
        <v>29</v>
      </c>
      <c r="K2029">
        <v>8.9999999999999993E-3</v>
      </c>
      <c r="L2029">
        <f t="shared" si="2"/>
        <v>8.9939740373949344E-3</v>
      </c>
      <c r="M2029" t="s">
        <v>26</v>
      </c>
      <c r="N2029" t="s">
        <v>74</v>
      </c>
      <c r="O2029" t="s">
        <v>29</v>
      </c>
      <c r="P2029" t="s">
        <v>29</v>
      </c>
      <c r="Q2029" t="s">
        <v>29</v>
      </c>
      <c r="R2029" t="s">
        <v>29</v>
      </c>
      <c r="S2029" t="s">
        <v>29</v>
      </c>
      <c r="T2029" t="s">
        <v>29</v>
      </c>
      <c r="U2029" t="s">
        <v>29</v>
      </c>
      <c r="V2029" t="s">
        <v>29</v>
      </c>
      <c r="W2029" t="s">
        <v>2240</v>
      </c>
    </row>
    <row r="2030" spans="1:23">
      <c r="A2030">
        <v>2029</v>
      </c>
      <c r="B2030" t="s">
        <v>2237</v>
      </c>
      <c r="C2030" t="s">
        <v>2238</v>
      </c>
      <c r="D2030">
        <v>56</v>
      </c>
      <c r="E2030" t="s">
        <v>2296</v>
      </c>
      <c r="F2030" t="s">
        <v>168</v>
      </c>
      <c r="G2030" s="1" t="s">
        <v>2291</v>
      </c>
      <c r="H2030" t="s">
        <v>29</v>
      </c>
      <c r="I2030" t="s">
        <v>2291</v>
      </c>
      <c r="J2030" t="s">
        <v>29</v>
      </c>
      <c r="K2030">
        <v>2.2749999999999999</v>
      </c>
      <c r="L2030">
        <f t="shared" si="2"/>
        <v>2.2734767705637196</v>
      </c>
      <c r="M2030" t="s">
        <v>26</v>
      </c>
      <c r="N2030" t="s">
        <v>27</v>
      </c>
      <c r="O2030" t="s">
        <v>29</v>
      </c>
      <c r="P2030" t="s">
        <v>29</v>
      </c>
      <c r="Q2030" t="s">
        <v>29</v>
      </c>
      <c r="R2030" t="s">
        <v>29</v>
      </c>
      <c r="S2030" t="s">
        <v>29</v>
      </c>
      <c r="T2030" t="s">
        <v>29</v>
      </c>
      <c r="U2030" t="s">
        <v>29</v>
      </c>
      <c r="V2030" t="s">
        <v>29</v>
      </c>
      <c r="W2030" t="s">
        <v>2240</v>
      </c>
    </row>
    <row r="2031" spans="1:23">
      <c r="A2031">
        <v>2030</v>
      </c>
      <c r="B2031" t="s">
        <v>2237</v>
      </c>
      <c r="C2031" t="s">
        <v>2238</v>
      </c>
      <c r="D2031">
        <v>56</v>
      </c>
      <c r="E2031" t="s">
        <v>2297</v>
      </c>
      <c r="F2031" t="s">
        <v>168</v>
      </c>
      <c r="G2031" s="1" t="s">
        <v>2298</v>
      </c>
      <c r="H2031" t="s">
        <v>2299</v>
      </c>
      <c r="I2031" t="s">
        <v>2298</v>
      </c>
      <c r="J2031" t="s">
        <v>2299</v>
      </c>
      <c r="K2031">
        <v>0.151</v>
      </c>
      <c r="L2031">
        <f t="shared" si="2"/>
        <v>0.150898897738515</v>
      </c>
      <c r="M2031" t="s">
        <v>26</v>
      </c>
      <c r="N2031" t="s">
        <v>74</v>
      </c>
      <c r="O2031" t="s">
        <v>29</v>
      </c>
      <c r="P2031" t="s">
        <v>29</v>
      </c>
      <c r="Q2031" t="s">
        <v>29</v>
      </c>
      <c r="R2031" t="s">
        <v>29</v>
      </c>
      <c r="S2031" t="s">
        <v>29</v>
      </c>
      <c r="T2031" t="s">
        <v>29</v>
      </c>
      <c r="U2031" t="s">
        <v>29</v>
      </c>
      <c r="V2031" t="s">
        <v>29</v>
      </c>
      <c r="W2031" t="s">
        <v>2240</v>
      </c>
    </row>
    <row r="2032" spans="1:23">
      <c r="A2032">
        <v>2031</v>
      </c>
      <c r="B2032" t="s">
        <v>2237</v>
      </c>
      <c r="C2032" t="s">
        <v>2238</v>
      </c>
      <c r="D2032">
        <v>56</v>
      </c>
      <c r="E2032" t="s">
        <v>2300</v>
      </c>
      <c r="F2032" t="s">
        <v>216</v>
      </c>
      <c r="G2032" s="1" t="s">
        <v>2301</v>
      </c>
      <c r="H2032" t="s">
        <v>2302</v>
      </c>
      <c r="I2032" t="s">
        <v>2301</v>
      </c>
      <c r="J2032" t="s">
        <v>2302</v>
      </c>
      <c r="K2032">
        <v>1.2849999999999999</v>
      </c>
      <c r="L2032">
        <f t="shared" si="2"/>
        <v>1.2841396264502767</v>
      </c>
      <c r="M2032" t="s">
        <v>26</v>
      </c>
      <c r="N2032" t="s">
        <v>74</v>
      </c>
      <c r="O2032" t="s">
        <v>29</v>
      </c>
      <c r="P2032" t="s">
        <v>29</v>
      </c>
      <c r="Q2032" t="s">
        <v>29</v>
      </c>
      <c r="R2032" t="s">
        <v>29</v>
      </c>
      <c r="S2032" t="s">
        <v>29</v>
      </c>
      <c r="T2032" t="s">
        <v>29</v>
      </c>
      <c r="U2032" t="s">
        <v>29</v>
      </c>
      <c r="V2032" t="s">
        <v>29</v>
      </c>
      <c r="W2032" t="s">
        <v>2240</v>
      </c>
    </row>
    <row r="2033" spans="1:23">
      <c r="A2033">
        <v>2032</v>
      </c>
      <c r="B2033" t="s">
        <v>2237</v>
      </c>
      <c r="C2033" t="s">
        <v>2238</v>
      </c>
      <c r="D2033">
        <v>56</v>
      </c>
      <c r="E2033" t="s">
        <v>2300</v>
      </c>
      <c r="F2033" t="s">
        <v>216</v>
      </c>
      <c r="G2033" s="1" t="s">
        <v>2301</v>
      </c>
      <c r="H2033" t="s">
        <v>2302</v>
      </c>
      <c r="I2033" t="s">
        <v>2301</v>
      </c>
      <c r="J2033" t="s">
        <v>2302</v>
      </c>
      <c r="K2033">
        <v>0.315</v>
      </c>
      <c r="L2033">
        <f t="shared" si="2"/>
        <v>0.31478909130882271</v>
      </c>
      <c r="M2033" t="s">
        <v>26</v>
      </c>
      <c r="N2033" t="s">
        <v>53</v>
      </c>
      <c r="O2033" t="s">
        <v>29</v>
      </c>
      <c r="P2033" t="s">
        <v>29</v>
      </c>
      <c r="Q2033" t="s">
        <v>29</v>
      </c>
      <c r="R2033" t="s">
        <v>29</v>
      </c>
      <c r="S2033" t="s">
        <v>29</v>
      </c>
      <c r="T2033" t="s">
        <v>29</v>
      </c>
      <c r="U2033" t="s">
        <v>29</v>
      </c>
      <c r="V2033" t="s">
        <v>29</v>
      </c>
      <c r="W2033" t="s">
        <v>2240</v>
      </c>
    </row>
    <row r="2034" spans="1:23">
      <c r="A2034">
        <v>2033</v>
      </c>
      <c r="B2034" t="s">
        <v>2237</v>
      </c>
      <c r="C2034" t="s">
        <v>2238</v>
      </c>
      <c r="D2034">
        <v>56</v>
      </c>
      <c r="E2034" t="s">
        <v>2303</v>
      </c>
      <c r="F2034" t="s">
        <v>216</v>
      </c>
      <c r="G2034" s="1" t="s">
        <v>2301</v>
      </c>
      <c r="H2034" t="s">
        <v>2304</v>
      </c>
      <c r="I2034" t="s">
        <v>2301</v>
      </c>
      <c r="J2034" t="s">
        <v>2304</v>
      </c>
      <c r="K2034">
        <v>1.0999999999999999E-2</v>
      </c>
      <c r="L2034">
        <f t="shared" si="2"/>
        <v>1.0992634934593808E-2</v>
      </c>
      <c r="M2034" t="s">
        <v>26</v>
      </c>
      <c r="N2034" t="s">
        <v>27</v>
      </c>
      <c r="O2034" t="s">
        <v>29</v>
      </c>
      <c r="P2034" t="s">
        <v>29</v>
      </c>
      <c r="Q2034" t="s">
        <v>29</v>
      </c>
      <c r="R2034" t="s">
        <v>29</v>
      </c>
      <c r="S2034" t="s">
        <v>29</v>
      </c>
      <c r="T2034" t="s">
        <v>29</v>
      </c>
      <c r="U2034" t="s">
        <v>29</v>
      </c>
      <c r="V2034" t="s">
        <v>29</v>
      </c>
      <c r="W2034" t="s">
        <v>2240</v>
      </c>
    </row>
    <row r="2035" spans="1:23">
      <c r="A2035">
        <v>2034</v>
      </c>
      <c r="B2035" t="s">
        <v>2237</v>
      </c>
      <c r="C2035" t="s">
        <v>2238</v>
      </c>
      <c r="D2035">
        <v>56</v>
      </c>
      <c r="E2035" t="s">
        <v>2303</v>
      </c>
      <c r="F2035" t="s">
        <v>216</v>
      </c>
      <c r="G2035" s="1" t="s">
        <v>2301</v>
      </c>
      <c r="H2035" t="s">
        <v>2304</v>
      </c>
      <c r="I2035" t="s">
        <v>2301</v>
      </c>
      <c r="J2035" t="s">
        <v>2304</v>
      </c>
      <c r="K2035">
        <v>3.5000000000000003E-2</v>
      </c>
      <c r="L2035">
        <f t="shared" si="2"/>
        <v>3.4976565700980303E-2</v>
      </c>
      <c r="M2035" t="s">
        <v>26</v>
      </c>
      <c r="N2035" t="s">
        <v>53</v>
      </c>
      <c r="O2035" t="s">
        <v>29</v>
      </c>
      <c r="P2035" t="s">
        <v>29</v>
      </c>
      <c r="Q2035" t="s">
        <v>29</v>
      </c>
      <c r="R2035" t="s">
        <v>29</v>
      </c>
      <c r="S2035" t="s">
        <v>29</v>
      </c>
      <c r="T2035" t="s">
        <v>29</v>
      </c>
      <c r="U2035" t="s">
        <v>29</v>
      </c>
      <c r="V2035" t="s">
        <v>29</v>
      </c>
      <c r="W2035" t="s">
        <v>2240</v>
      </c>
    </row>
    <row r="2036" spans="1:23">
      <c r="A2036">
        <v>2035</v>
      </c>
      <c r="B2036" t="s">
        <v>2237</v>
      </c>
      <c r="C2036" t="s">
        <v>2238</v>
      </c>
      <c r="D2036">
        <v>56</v>
      </c>
      <c r="E2036" t="s">
        <v>2305</v>
      </c>
      <c r="F2036" t="s">
        <v>216</v>
      </c>
      <c r="G2036" s="1" t="s">
        <v>2301</v>
      </c>
      <c r="H2036" t="s">
        <v>29</v>
      </c>
      <c r="I2036" t="s">
        <v>2301</v>
      </c>
      <c r="J2036" t="s">
        <v>29</v>
      </c>
      <c r="K2036">
        <v>0.17</v>
      </c>
      <c r="L2036">
        <f t="shared" si="2"/>
        <v>0.16988617626190433</v>
      </c>
      <c r="M2036" t="s">
        <v>26</v>
      </c>
      <c r="N2036" t="s">
        <v>74</v>
      </c>
      <c r="O2036" t="s">
        <v>29</v>
      </c>
      <c r="P2036" t="s">
        <v>29</v>
      </c>
      <c r="Q2036" t="s">
        <v>29</v>
      </c>
      <c r="R2036" t="s">
        <v>29</v>
      </c>
      <c r="S2036" t="s">
        <v>29</v>
      </c>
      <c r="T2036" t="s">
        <v>29</v>
      </c>
      <c r="U2036" t="s">
        <v>29</v>
      </c>
      <c r="V2036" t="s">
        <v>29</v>
      </c>
      <c r="W2036" t="s">
        <v>2240</v>
      </c>
    </row>
    <row r="2037" spans="1:23">
      <c r="A2037">
        <v>2036</v>
      </c>
      <c r="B2037" t="s">
        <v>2237</v>
      </c>
      <c r="C2037" t="s">
        <v>2238</v>
      </c>
      <c r="D2037">
        <v>56</v>
      </c>
      <c r="E2037" t="s">
        <v>2305</v>
      </c>
      <c r="F2037" t="s">
        <v>216</v>
      </c>
      <c r="G2037" s="1" t="s">
        <v>2301</v>
      </c>
      <c r="H2037" t="s">
        <v>29</v>
      </c>
      <c r="I2037" t="s">
        <v>2301</v>
      </c>
      <c r="J2037" t="s">
        <v>29</v>
      </c>
      <c r="K2037">
        <v>4.0000000000000001E-3</v>
      </c>
      <c r="L2037">
        <f t="shared" si="2"/>
        <v>3.9973217943977488E-3</v>
      </c>
      <c r="M2037" t="s">
        <v>26</v>
      </c>
      <c r="N2037" t="s">
        <v>27</v>
      </c>
      <c r="O2037" t="s">
        <v>29</v>
      </c>
      <c r="P2037" t="s">
        <v>29</v>
      </c>
      <c r="Q2037" t="s">
        <v>29</v>
      </c>
      <c r="R2037" t="s">
        <v>29</v>
      </c>
      <c r="S2037" t="s">
        <v>29</v>
      </c>
      <c r="T2037" t="s">
        <v>29</v>
      </c>
      <c r="U2037" t="s">
        <v>29</v>
      </c>
      <c r="V2037" t="s">
        <v>29</v>
      </c>
      <c r="W2037" t="s">
        <v>2240</v>
      </c>
    </row>
    <row r="2038" spans="1:23">
      <c r="A2038">
        <v>2037</v>
      </c>
      <c r="B2038" t="s">
        <v>2237</v>
      </c>
      <c r="C2038" t="s">
        <v>2238</v>
      </c>
      <c r="D2038">
        <v>56</v>
      </c>
      <c r="E2038" t="s">
        <v>2305</v>
      </c>
      <c r="F2038" t="s">
        <v>216</v>
      </c>
      <c r="G2038" s="1" t="s">
        <v>2301</v>
      </c>
      <c r="H2038" t="s">
        <v>29</v>
      </c>
      <c r="I2038" t="s">
        <v>2301</v>
      </c>
      <c r="J2038" t="s">
        <v>29</v>
      </c>
      <c r="K2038">
        <v>7.0000000000000001E-3</v>
      </c>
      <c r="L2038">
        <f t="shared" si="2"/>
        <v>6.99531314019606E-3</v>
      </c>
      <c r="M2038" t="s">
        <v>26</v>
      </c>
      <c r="N2038" t="s">
        <v>53</v>
      </c>
      <c r="O2038" t="s">
        <v>29</v>
      </c>
      <c r="P2038" t="s">
        <v>29</v>
      </c>
      <c r="Q2038" t="s">
        <v>29</v>
      </c>
      <c r="R2038" t="s">
        <v>29</v>
      </c>
      <c r="S2038" t="s">
        <v>29</v>
      </c>
      <c r="T2038" t="s">
        <v>29</v>
      </c>
      <c r="U2038" t="s">
        <v>29</v>
      </c>
      <c r="V2038" t="s">
        <v>29</v>
      </c>
      <c r="W2038" t="s">
        <v>2240</v>
      </c>
    </row>
    <row r="2039" spans="1:23">
      <c r="A2039">
        <v>2038</v>
      </c>
      <c r="B2039" t="s">
        <v>2237</v>
      </c>
      <c r="C2039" t="s">
        <v>2238</v>
      </c>
      <c r="D2039">
        <v>56</v>
      </c>
      <c r="E2039" t="s">
        <v>2306</v>
      </c>
      <c r="F2039" t="s">
        <v>216</v>
      </c>
      <c r="G2039" s="1" t="s">
        <v>2307</v>
      </c>
      <c r="H2039" t="s">
        <v>29</v>
      </c>
      <c r="I2039" t="s">
        <v>2307</v>
      </c>
      <c r="J2039" t="s">
        <v>29</v>
      </c>
      <c r="K2039">
        <v>1.502</v>
      </c>
      <c r="L2039">
        <f t="shared" si="2"/>
        <v>1.5009943337963545</v>
      </c>
      <c r="M2039" t="s">
        <v>26</v>
      </c>
      <c r="N2039" t="s">
        <v>74</v>
      </c>
      <c r="O2039" t="s">
        <v>29</v>
      </c>
      <c r="P2039" t="s">
        <v>29</v>
      </c>
      <c r="Q2039" t="s">
        <v>29</v>
      </c>
      <c r="R2039" t="s">
        <v>29</v>
      </c>
      <c r="S2039" t="s">
        <v>29</v>
      </c>
      <c r="T2039" t="s">
        <v>29</v>
      </c>
      <c r="U2039" t="s">
        <v>29</v>
      </c>
      <c r="V2039" t="s">
        <v>29</v>
      </c>
      <c r="W2039" t="s">
        <v>2240</v>
      </c>
    </row>
    <row r="2040" spans="1:23">
      <c r="A2040">
        <v>2039</v>
      </c>
      <c r="B2040" t="s">
        <v>2237</v>
      </c>
      <c r="C2040" t="s">
        <v>2238</v>
      </c>
      <c r="D2040">
        <v>56</v>
      </c>
      <c r="E2040" t="s">
        <v>2308</v>
      </c>
      <c r="F2040" t="s">
        <v>216</v>
      </c>
      <c r="G2040" s="1" t="s">
        <v>2307</v>
      </c>
      <c r="H2040" t="s">
        <v>29</v>
      </c>
      <c r="I2040" t="s">
        <v>2307</v>
      </c>
      <c r="J2040" t="s">
        <v>29</v>
      </c>
      <c r="K2040">
        <v>0.752</v>
      </c>
      <c r="L2040">
        <f t="shared" si="2"/>
        <v>0.7514964973467767</v>
      </c>
      <c r="M2040" t="s">
        <v>26</v>
      </c>
      <c r="N2040" t="s">
        <v>74</v>
      </c>
      <c r="O2040" t="s">
        <v>29</v>
      </c>
      <c r="P2040" t="s">
        <v>29</v>
      </c>
      <c r="Q2040" t="s">
        <v>29</v>
      </c>
      <c r="R2040" t="s">
        <v>29</v>
      </c>
      <c r="S2040" t="s">
        <v>29</v>
      </c>
      <c r="T2040" t="s">
        <v>29</v>
      </c>
      <c r="U2040" t="s">
        <v>29</v>
      </c>
      <c r="V2040" t="s">
        <v>29</v>
      </c>
      <c r="W2040" t="s">
        <v>2240</v>
      </c>
    </row>
    <row r="2041" spans="1:23">
      <c r="A2041">
        <v>2040</v>
      </c>
      <c r="B2041" t="s">
        <v>2237</v>
      </c>
      <c r="C2041" t="s">
        <v>2238</v>
      </c>
      <c r="D2041">
        <v>56</v>
      </c>
      <c r="E2041" t="s">
        <v>2309</v>
      </c>
      <c r="F2041" t="s">
        <v>216</v>
      </c>
      <c r="G2041" s="1" t="s">
        <v>2307</v>
      </c>
      <c r="H2041" t="s">
        <v>29</v>
      </c>
      <c r="I2041" t="s">
        <v>2307</v>
      </c>
      <c r="J2041" t="s">
        <v>29</v>
      </c>
      <c r="K2041">
        <v>0.41099999999999998</v>
      </c>
      <c r="L2041">
        <f t="shared" si="2"/>
        <v>0.41072481437436864</v>
      </c>
      <c r="M2041" t="s">
        <v>26</v>
      </c>
      <c r="N2041" t="s">
        <v>74</v>
      </c>
      <c r="O2041" t="s">
        <v>29</v>
      </c>
      <c r="P2041" t="s">
        <v>29</v>
      </c>
      <c r="Q2041" t="s">
        <v>29</v>
      </c>
      <c r="R2041" t="s">
        <v>29</v>
      </c>
      <c r="S2041" t="s">
        <v>29</v>
      </c>
      <c r="T2041" t="s">
        <v>29</v>
      </c>
      <c r="U2041" t="s">
        <v>29</v>
      </c>
      <c r="V2041" t="s">
        <v>29</v>
      </c>
      <c r="W2041" t="s">
        <v>2240</v>
      </c>
    </row>
    <row r="2042" spans="1:23">
      <c r="A2042">
        <v>2041</v>
      </c>
      <c r="B2042" t="s">
        <v>2237</v>
      </c>
      <c r="C2042" t="s">
        <v>2238</v>
      </c>
      <c r="D2042">
        <v>56</v>
      </c>
      <c r="E2042" t="s">
        <v>2310</v>
      </c>
      <c r="F2042" t="s">
        <v>216</v>
      </c>
      <c r="G2042" s="1" t="s">
        <v>2307</v>
      </c>
      <c r="H2042" t="s">
        <v>29</v>
      </c>
      <c r="I2042" t="s">
        <v>2307</v>
      </c>
      <c r="J2042" t="s">
        <v>29</v>
      </c>
      <c r="K2042">
        <v>0.153</v>
      </c>
      <c r="L2042">
        <f t="shared" si="2"/>
        <v>0.15289755863571389</v>
      </c>
      <c r="M2042" t="s">
        <v>26</v>
      </c>
      <c r="N2042" t="s">
        <v>74</v>
      </c>
      <c r="O2042" t="s">
        <v>29</v>
      </c>
      <c r="P2042" t="s">
        <v>29</v>
      </c>
      <c r="Q2042" t="s">
        <v>29</v>
      </c>
      <c r="R2042" t="s">
        <v>29</v>
      </c>
      <c r="S2042" t="s">
        <v>29</v>
      </c>
      <c r="T2042" t="s">
        <v>29</v>
      </c>
      <c r="U2042" t="s">
        <v>29</v>
      </c>
      <c r="V2042" t="s">
        <v>29</v>
      </c>
      <c r="W2042" t="s">
        <v>2240</v>
      </c>
    </row>
    <row r="2043" spans="1:23">
      <c r="A2043">
        <v>2042</v>
      </c>
      <c r="B2043" t="s">
        <v>2237</v>
      </c>
      <c r="C2043" t="s">
        <v>2238</v>
      </c>
      <c r="D2043">
        <v>56</v>
      </c>
      <c r="E2043" t="s">
        <v>2310</v>
      </c>
      <c r="F2043" t="s">
        <v>216</v>
      </c>
      <c r="G2043" s="1" t="s">
        <v>2307</v>
      </c>
      <c r="H2043" t="s">
        <v>29</v>
      </c>
      <c r="I2043" t="s">
        <v>2307</v>
      </c>
      <c r="J2043" t="s">
        <v>29</v>
      </c>
      <c r="K2043">
        <v>0.13800000000000001</v>
      </c>
      <c r="L2043">
        <f t="shared" si="2"/>
        <v>0.13790760190672235</v>
      </c>
      <c r="M2043" t="s">
        <v>26</v>
      </c>
      <c r="N2043" t="s">
        <v>27</v>
      </c>
      <c r="O2043" t="s">
        <v>29</v>
      </c>
      <c r="P2043" t="s">
        <v>29</v>
      </c>
      <c r="Q2043" t="s">
        <v>29</v>
      </c>
      <c r="R2043" t="s">
        <v>29</v>
      </c>
      <c r="S2043" t="s">
        <v>29</v>
      </c>
      <c r="T2043" t="s">
        <v>29</v>
      </c>
      <c r="U2043" t="s">
        <v>29</v>
      </c>
      <c r="V2043" t="s">
        <v>29</v>
      </c>
      <c r="W2043" t="s">
        <v>2240</v>
      </c>
    </row>
    <row r="2044" spans="1:23">
      <c r="A2044">
        <v>2043</v>
      </c>
      <c r="B2044" t="s">
        <v>2237</v>
      </c>
      <c r="C2044" t="s">
        <v>2238</v>
      </c>
      <c r="D2044">
        <v>56</v>
      </c>
      <c r="E2044" t="s">
        <v>2311</v>
      </c>
      <c r="F2044" t="s">
        <v>216</v>
      </c>
      <c r="G2044" s="1" t="s">
        <v>2312</v>
      </c>
      <c r="H2044" t="s">
        <v>933</v>
      </c>
      <c r="I2044" t="s">
        <v>2312</v>
      </c>
      <c r="J2044" t="s">
        <v>933</v>
      </c>
      <c r="K2044">
        <v>2.8000000000000001E-2</v>
      </c>
      <c r="L2044">
        <f t="shared" si="2"/>
        <v>2.798125256078424E-2</v>
      </c>
      <c r="M2044" t="s">
        <v>26</v>
      </c>
      <c r="N2044" t="s">
        <v>53</v>
      </c>
      <c r="O2044" t="s">
        <v>29</v>
      </c>
      <c r="P2044" t="s">
        <v>29</v>
      </c>
      <c r="Q2044" t="s">
        <v>29</v>
      </c>
      <c r="R2044" t="s">
        <v>29</v>
      </c>
      <c r="S2044" t="s">
        <v>29</v>
      </c>
      <c r="T2044" t="s">
        <v>29</v>
      </c>
      <c r="U2044" t="s">
        <v>29</v>
      </c>
      <c r="V2044" t="s">
        <v>29</v>
      </c>
      <c r="W2044" t="s">
        <v>2240</v>
      </c>
    </row>
    <row r="2045" spans="1:23">
      <c r="A2045">
        <v>2044</v>
      </c>
      <c r="B2045" t="s">
        <v>2237</v>
      </c>
      <c r="C2045" t="s">
        <v>2238</v>
      </c>
      <c r="D2045">
        <v>56</v>
      </c>
      <c r="E2045" t="s">
        <v>2313</v>
      </c>
      <c r="F2045" t="s">
        <v>216</v>
      </c>
      <c r="G2045" s="1" t="s">
        <v>2312</v>
      </c>
      <c r="H2045" t="s">
        <v>29</v>
      </c>
      <c r="I2045" t="s">
        <v>2312</v>
      </c>
      <c r="J2045" t="s">
        <v>29</v>
      </c>
      <c r="K2045">
        <v>0.254</v>
      </c>
      <c r="L2045">
        <f t="shared" si="2"/>
        <v>0.25382993394425701</v>
      </c>
      <c r="M2045" t="s">
        <v>26</v>
      </c>
      <c r="N2045" t="s">
        <v>74</v>
      </c>
      <c r="O2045" t="s">
        <v>29</v>
      </c>
      <c r="P2045" t="s">
        <v>29</v>
      </c>
      <c r="Q2045" t="s">
        <v>29</v>
      </c>
      <c r="R2045" t="s">
        <v>29</v>
      </c>
      <c r="S2045" t="s">
        <v>29</v>
      </c>
      <c r="T2045" t="s">
        <v>29</v>
      </c>
      <c r="U2045" t="s">
        <v>29</v>
      </c>
      <c r="V2045" t="s">
        <v>29</v>
      </c>
      <c r="W2045" t="s">
        <v>2240</v>
      </c>
    </row>
    <row r="2046" spans="1:23">
      <c r="A2046">
        <v>2045</v>
      </c>
      <c r="B2046" t="s">
        <v>2237</v>
      </c>
      <c r="C2046" t="s">
        <v>2238</v>
      </c>
      <c r="D2046">
        <v>56</v>
      </c>
      <c r="E2046" t="s">
        <v>2314</v>
      </c>
      <c r="F2046" t="s">
        <v>2315</v>
      </c>
      <c r="G2046" s="1" t="s">
        <v>2316</v>
      </c>
      <c r="H2046" t="s">
        <v>2235</v>
      </c>
      <c r="I2046" t="s">
        <v>2316</v>
      </c>
      <c r="J2046" t="s">
        <v>2235</v>
      </c>
      <c r="K2046">
        <v>3.1E-2</v>
      </c>
      <c r="L2046">
        <f t="shared" si="2"/>
        <v>3.0979243906582549E-2</v>
      </c>
      <c r="M2046" t="s">
        <v>26</v>
      </c>
      <c r="N2046" t="s">
        <v>74</v>
      </c>
      <c r="O2046" t="s">
        <v>29</v>
      </c>
      <c r="P2046" t="s">
        <v>29</v>
      </c>
      <c r="Q2046" t="s">
        <v>29</v>
      </c>
      <c r="R2046" t="s">
        <v>29</v>
      </c>
      <c r="S2046" t="s">
        <v>29</v>
      </c>
      <c r="T2046" t="s">
        <v>29</v>
      </c>
      <c r="U2046" t="s">
        <v>29</v>
      </c>
      <c r="V2046" t="s">
        <v>29</v>
      </c>
      <c r="W2046" t="s">
        <v>2240</v>
      </c>
    </row>
    <row r="2047" spans="1:23">
      <c r="A2047">
        <v>2046</v>
      </c>
      <c r="B2047" t="s">
        <v>2237</v>
      </c>
      <c r="C2047" t="s">
        <v>2238</v>
      </c>
      <c r="D2047">
        <v>56</v>
      </c>
      <c r="E2047" t="s">
        <v>2317</v>
      </c>
      <c r="F2047" t="s">
        <v>598</v>
      </c>
      <c r="G2047" s="1" t="s">
        <v>2318</v>
      </c>
      <c r="H2047" t="s">
        <v>29</v>
      </c>
      <c r="I2047" t="s">
        <v>2318</v>
      </c>
      <c r="J2047" t="s">
        <v>29</v>
      </c>
      <c r="K2047">
        <v>8.9999999999999993E-3</v>
      </c>
      <c r="L2047">
        <f t="shared" si="2"/>
        <v>8.9939740373949344E-3</v>
      </c>
      <c r="M2047" t="s">
        <v>26</v>
      </c>
      <c r="N2047" t="s">
        <v>27</v>
      </c>
      <c r="O2047" t="s">
        <v>29</v>
      </c>
      <c r="P2047" t="s">
        <v>29</v>
      </c>
      <c r="Q2047" t="s">
        <v>29</v>
      </c>
      <c r="R2047" t="s">
        <v>29</v>
      </c>
      <c r="S2047" t="s">
        <v>29</v>
      </c>
      <c r="T2047" t="s">
        <v>29</v>
      </c>
      <c r="U2047" t="s">
        <v>29</v>
      </c>
      <c r="V2047" t="s">
        <v>29</v>
      </c>
      <c r="W2047" t="s">
        <v>2240</v>
      </c>
    </row>
    <row r="2048" spans="1:23">
      <c r="A2048">
        <v>2047</v>
      </c>
      <c r="B2048" t="s">
        <v>2237</v>
      </c>
      <c r="C2048" t="s">
        <v>2238</v>
      </c>
      <c r="D2048">
        <v>56</v>
      </c>
      <c r="E2048" t="s">
        <v>2319</v>
      </c>
      <c r="F2048" t="s">
        <v>498</v>
      </c>
      <c r="G2048" s="1" t="s">
        <v>499</v>
      </c>
      <c r="H2048" t="s">
        <v>2320</v>
      </c>
      <c r="I2048" t="s">
        <v>499</v>
      </c>
      <c r="J2048" t="s">
        <v>2320</v>
      </c>
      <c r="K2048">
        <v>7.0000000000000007E-2</v>
      </c>
      <c r="L2048">
        <f t="shared" si="2"/>
        <v>6.9953131401960605E-2</v>
      </c>
      <c r="M2048" t="s">
        <v>26</v>
      </c>
      <c r="N2048" t="s">
        <v>74</v>
      </c>
      <c r="O2048" t="s">
        <v>29</v>
      </c>
      <c r="P2048" t="s">
        <v>29</v>
      </c>
      <c r="Q2048" t="s">
        <v>29</v>
      </c>
      <c r="R2048" t="s">
        <v>29</v>
      </c>
      <c r="S2048" t="s">
        <v>29</v>
      </c>
      <c r="T2048" t="s">
        <v>29</v>
      </c>
      <c r="U2048" t="s">
        <v>29</v>
      </c>
      <c r="V2048" t="s">
        <v>29</v>
      </c>
      <c r="W2048" t="s">
        <v>2240</v>
      </c>
    </row>
    <row r="2049" spans="1:23">
      <c r="A2049">
        <v>2048</v>
      </c>
      <c r="B2049" t="s">
        <v>2237</v>
      </c>
      <c r="C2049" t="s">
        <v>2238</v>
      </c>
      <c r="D2049">
        <v>56</v>
      </c>
      <c r="E2049" t="s">
        <v>2319</v>
      </c>
      <c r="F2049" t="s">
        <v>498</v>
      </c>
      <c r="G2049" s="1" t="s">
        <v>499</v>
      </c>
      <c r="H2049" t="s">
        <v>2320</v>
      </c>
      <c r="I2049" t="s">
        <v>499</v>
      </c>
      <c r="J2049" t="s">
        <v>2320</v>
      </c>
      <c r="K2049">
        <v>2.1999999999999999E-2</v>
      </c>
      <c r="L2049">
        <f t="shared" si="2"/>
        <v>2.1985269869187616E-2</v>
      </c>
      <c r="M2049" t="s">
        <v>26</v>
      </c>
      <c r="N2049" t="s">
        <v>27</v>
      </c>
      <c r="O2049" t="s">
        <v>29</v>
      </c>
      <c r="P2049" t="s">
        <v>29</v>
      </c>
      <c r="Q2049" t="s">
        <v>29</v>
      </c>
      <c r="R2049" t="s">
        <v>29</v>
      </c>
      <c r="S2049" t="s">
        <v>29</v>
      </c>
      <c r="T2049" t="s">
        <v>29</v>
      </c>
      <c r="U2049" t="s">
        <v>29</v>
      </c>
      <c r="V2049" t="s">
        <v>29</v>
      </c>
      <c r="W2049" t="s">
        <v>2240</v>
      </c>
    </row>
    <row r="2050" spans="1:23">
      <c r="A2050">
        <v>2049</v>
      </c>
      <c r="B2050" t="s">
        <v>2237</v>
      </c>
      <c r="C2050" t="s">
        <v>2238</v>
      </c>
      <c r="D2050">
        <v>56</v>
      </c>
      <c r="E2050" t="s">
        <v>2321</v>
      </c>
      <c r="F2050" t="s">
        <v>498</v>
      </c>
      <c r="G2050" s="1" t="s">
        <v>499</v>
      </c>
      <c r="H2050" t="s">
        <v>29</v>
      </c>
      <c r="I2050" t="s">
        <v>499</v>
      </c>
      <c r="J2050" t="s">
        <v>29</v>
      </c>
      <c r="K2050">
        <v>0.90500000000000003</v>
      </c>
      <c r="L2050">
        <f t="shared" si="2"/>
        <v>0.90439405598249067</v>
      </c>
      <c r="M2050" t="s">
        <v>26</v>
      </c>
      <c r="N2050" t="s">
        <v>74</v>
      </c>
      <c r="O2050" t="s">
        <v>29</v>
      </c>
      <c r="P2050" t="s">
        <v>29</v>
      </c>
      <c r="Q2050" t="s">
        <v>29</v>
      </c>
      <c r="R2050" t="s">
        <v>29</v>
      </c>
      <c r="S2050" t="s">
        <v>29</v>
      </c>
      <c r="T2050" t="s">
        <v>29</v>
      </c>
      <c r="U2050" t="s">
        <v>29</v>
      </c>
      <c r="V2050" t="s">
        <v>29</v>
      </c>
      <c r="W2050" t="s">
        <v>2240</v>
      </c>
    </row>
    <row r="2051" spans="1:23">
      <c r="A2051">
        <v>2050</v>
      </c>
      <c r="B2051" t="s">
        <v>2237</v>
      </c>
      <c r="C2051" t="s">
        <v>2238</v>
      </c>
      <c r="D2051">
        <v>56</v>
      </c>
      <c r="E2051" t="s">
        <v>2321</v>
      </c>
      <c r="F2051" t="s">
        <v>498</v>
      </c>
      <c r="G2051" s="1" t="s">
        <v>499</v>
      </c>
      <c r="H2051" t="s">
        <v>29</v>
      </c>
      <c r="I2051" t="s">
        <v>499</v>
      </c>
      <c r="J2051" t="s">
        <v>29</v>
      </c>
      <c r="K2051">
        <v>2.5999999999999999E-2</v>
      </c>
      <c r="L2051">
        <f t="shared" si="2"/>
        <v>2.5982591663585363E-2</v>
      </c>
      <c r="M2051" t="s">
        <v>26</v>
      </c>
      <c r="N2051" t="s">
        <v>27</v>
      </c>
      <c r="O2051" t="s">
        <v>29</v>
      </c>
      <c r="P2051" t="s">
        <v>29</v>
      </c>
      <c r="Q2051" t="s">
        <v>29</v>
      </c>
      <c r="R2051" t="s">
        <v>29</v>
      </c>
      <c r="S2051" t="s">
        <v>29</v>
      </c>
      <c r="T2051" t="s">
        <v>29</v>
      </c>
      <c r="U2051" t="s">
        <v>29</v>
      </c>
      <c r="V2051" t="s">
        <v>29</v>
      </c>
      <c r="W2051" t="s">
        <v>2240</v>
      </c>
    </row>
    <row r="2052" spans="1:23">
      <c r="A2052">
        <v>2051</v>
      </c>
      <c r="B2052" t="s">
        <v>2237</v>
      </c>
      <c r="C2052" t="s">
        <v>2238</v>
      </c>
      <c r="D2052">
        <v>56</v>
      </c>
      <c r="E2052" t="s">
        <v>2322</v>
      </c>
      <c r="F2052" t="s">
        <v>401</v>
      </c>
      <c r="G2052" s="1" t="s">
        <v>402</v>
      </c>
      <c r="H2052" t="s">
        <v>29</v>
      </c>
      <c r="I2052" t="s">
        <v>402</v>
      </c>
      <c r="J2052" t="s">
        <v>29</v>
      </c>
      <c r="K2052">
        <v>5.7000000000000002E-2</v>
      </c>
      <c r="L2052">
        <f t="shared" ref="L2052:L2115" si="3">K2052/SUM($K$1987:$K$2287)*100</f>
        <v>5.6961835570167922E-2</v>
      </c>
      <c r="M2052" t="s">
        <v>26</v>
      </c>
      <c r="N2052" t="s">
        <v>74</v>
      </c>
      <c r="O2052" t="s">
        <v>29</v>
      </c>
      <c r="P2052" t="s">
        <v>29</v>
      </c>
      <c r="Q2052" t="s">
        <v>29</v>
      </c>
      <c r="R2052" t="s">
        <v>29</v>
      </c>
      <c r="S2052" t="s">
        <v>29</v>
      </c>
      <c r="T2052" t="s">
        <v>29</v>
      </c>
      <c r="U2052" t="s">
        <v>29</v>
      </c>
      <c r="V2052" t="s">
        <v>29</v>
      </c>
      <c r="W2052" t="s">
        <v>2240</v>
      </c>
    </row>
    <row r="2053" spans="1:23">
      <c r="A2053">
        <v>2052</v>
      </c>
      <c r="B2053" t="s">
        <v>2237</v>
      </c>
      <c r="C2053" t="s">
        <v>2238</v>
      </c>
      <c r="D2053">
        <v>56</v>
      </c>
      <c r="E2053" t="s">
        <v>2323</v>
      </c>
      <c r="F2053" t="s">
        <v>358</v>
      </c>
      <c r="G2053" s="1" t="s">
        <v>2324</v>
      </c>
      <c r="H2053" t="s">
        <v>2325</v>
      </c>
      <c r="I2053" t="s">
        <v>2324</v>
      </c>
      <c r="J2053" t="s">
        <v>2325</v>
      </c>
      <c r="K2053">
        <v>0.19500000000000001</v>
      </c>
      <c r="L2053">
        <f t="shared" si="3"/>
        <v>0.19486943747689026</v>
      </c>
      <c r="M2053" t="s">
        <v>26</v>
      </c>
      <c r="N2053" t="s">
        <v>53</v>
      </c>
      <c r="O2053" t="s">
        <v>29</v>
      </c>
      <c r="P2053" t="s">
        <v>29</v>
      </c>
      <c r="Q2053" t="s">
        <v>29</v>
      </c>
      <c r="R2053" t="s">
        <v>29</v>
      </c>
      <c r="S2053" t="s">
        <v>29</v>
      </c>
      <c r="T2053" t="s">
        <v>29</v>
      </c>
      <c r="U2053" t="s">
        <v>29</v>
      </c>
      <c r="V2053" t="s">
        <v>29</v>
      </c>
      <c r="W2053" t="s">
        <v>2240</v>
      </c>
    </row>
    <row r="2054" spans="1:23">
      <c r="A2054">
        <v>2053</v>
      </c>
      <c r="B2054" t="s">
        <v>2237</v>
      </c>
      <c r="C2054" t="s">
        <v>2238</v>
      </c>
      <c r="D2054">
        <v>56</v>
      </c>
      <c r="E2054" t="s">
        <v>2326</v>
      </c>
      <c r="F2054" t="s">
        <v>401</v>
      </c>
      <c r="G2054" s="1" t="s">
        <v>2327</v>
      </c>
      <c r="H2054" t="s">
        <v>29</v>
      </c>
      <c r="I2054" t="s">
        <v>8828</v>
      </c>
      <c r="J2054" t="s">
        <v>29</v>
      </c>
      <c r="K2054">
        <v>6.8000000000000005E-2</v>
      </c>
      <c r="L2054">
        <f t="shared" si="3"/>
        <v>6.7954470504761735E-2</v>
      </c>
      <c r="M2054" t="s">
        <v>26</v>
      </c>
      <c r="N2054" t="s">
        <v>74</v>
      </c>
      <c r="O2054" t="s">
        <v>29</v>
      </c>
      <c r="P2054" t="s">
        <v>29</v>
      </c>
      <c r="Q2054" t="s">
        <v>29</v>
      </c>
      <c r="R2054" t="s">
        <v>29</v>
      </c>
      <c r="S2054" t="s">
        <v>29</v>
      </c>
      <c r="T2054" t="s">
        <v>29</v>
      </c>
      <c r="U2054" t="s">
        <v>29</v>
      </c>
      <c r="V2054" t="s">
        <v>29</v>
      </c>
      <c r="W2054" t="s">
        <v>2240</v>
      </c>
    </row>
    <row r="2055" spans="1:23">
      <c r="A2055">
        <v>2054</v>
      </c>
      <c r="B2055" t="s">
        <v>2237</v>
      </c>
      <c r="C2055" t="s">
        <v>2238</v>
      </c>
      <c r="D2055">
        <v>56</v>
      </c>
      <c r="E2055" t="s">
        <v>2328</v>
      </c>
      <c r="F2055" t="s">
        <v>401</v>
      </c>
      <c r="G2055" s="1" t="s">
        <v>793</v>
      </c>
      <c r="H2055" t="s">
        <v>2329</v>
      </c>
      <c r="I2055" t="s">
        <v>793</v>
      </c>
      <c r="J2055" t="s">
        <v>2329</v>
      </c>
      <c r="K2055">
        <v>5.3179999999999996</v>
      </c>
      <c r="L2055">
        <f t="shared" si="3"/>
        <v>5.3144393256518061</v>
      </c>
      <c r="M2055" t="s">
        <v>26</v>
      </c>
      <c r="N2055" t="s">
        <v>74</v>
      </c>
      <c r="O2055" t="s">
        <v>29</v>
      </c>
      <c r="P2055" t="s">
        <v>29</v>
      </c>
      <c r="Q2055" t="s">
        <v>29</v>
      </c>
      <c r="R2055" t="s">
        <v>29</v>
      </c>
      <c r="S2055" t="s">
        <v>29</v>
      </c>
      <c r="T2055" t="s">
        <v>29</v>
      </c>
      <c r="U2055" t="s">
        <v>29</v>
      </c>
      <c r="V2055" t="s">
        <v>29</v>
      </c>
      <c r="W2055" t="s">
        <v>2240</v>
      </c>
    </row>
    <row r="2056" spans="1:23">
      <c r="A2056">
        <v>2055</v>
      </c>
      <c r="B2056" t="s">
        <v>2237</v>
      </c>
      <c r="C2056" t="s">
        <v>2238</v>
      </c>
      <c r="D2056">
        <v>56</v>
      </c>
      <c r="E2056" t="s">
        <v>2330</v>
      </c>
      <c r="F2056" t="s">
        <v>2119</v>
      </c>
      <c r="G2056" s="1" t="s">
        <v>2331</v>
      </c>
      <c r="H2056" t="s">
        <v>2332</v>
      </c>
      <c r="I2056" t="s">
        <v>2331</v>
      </c>
      <c r="J2056" t="s">
        <v>2332</v>
      </c>
      <c r="K2056">
        <v>2E-3</v>
      </c>
      <c r="L2056">
        <f t="shared" si="3"/>
        <v>1.9986608971988744E-3</v>
      </c>
      <c r="M2056" t="s">
        <v>26</v>
      </c>
      <c r="N2056" t="s">
        <v>74</v>
      </c>
      <c r="O2056" t="s">
        <v>29</v>
      </c>
      <c r="P2056" t="s">
        <v>29</v>
      </c>
      <c r="Q2056" t="s">
        <v>29</v>
      </c>
      <c r="R2056" t="s">
        <v>29</v>
      </c>
      <c r="S2056" t="s">
        <v>29</v>
      </c>
      <c r="T2056" t="s">
        <v>29</v>
      </c>
      <c r="U2056" t="s">
        <v>29</v>
      </c>
      <c r="V2056" t="s">
        <v>29</v>
      </c>
      <c r="W2056" t="s">
        <v>2240</v>
      </c>
    </row>
    <row r="2057" spans="1:23">
      <c r="A2057">
        <v>2056</v>
      </c>
      <c r="B2057" t="s">
        <v>2237</v>
      </c>
      <c r="C2057" t="s">
        <v>2238</v>
      </c>
      <c r="D2057">
        <v>56</v>
      </c>
      <c r="E2057" t="s">
        <v>2330</v>
      </c>
      <c r="F2057" t="s">
        <v>2119</v>
      </c>
      <c r="G2057" s="1" t="s">
        <v>2331</v>
      </c>
      <c r="H2057" t="s">
        <v>2332</v>
      </c>
      <c r="I2057" t="s">
        <v>2331</v>
      </c>
      <c r="J2057" t="s">
        <v>2332</v>
      </c>
      <c r="K2057">
        <v>0.105</v>
      </c>
      <c r="L2057">
        <f t="shared" si="3"/>
        <v>0.10492969710294089</v>
      </c>
      <c r="M2057" t="s">
        <v>26</v>
      </c>
      <c r="N2057" t="s">
        <v>27</v>
      </c>
      <c r="O2057" t="s">
        <v>29</v>
      </c>
      <c r="P2057" t="s">
        <v>29</v>
      </c>
      <c r="Q2057" t="s">
        <v>29</v>
      </c>
      <c r="R2057" t="s">
        <v>29</v>
      </c>
      <c r="S2057" t="s">
        <v>29</v>
      </c>
      <c r="T2057" t="s">
        <v>29</v>
      </c>
      <c r="U2057" t="s">
        <v>29</v>
      </c>
      <c r="V2057" t="s">
        <v>29</v>
      </c>
      <c r="W2057" t="s">
        <v>2240</v>
      </c>
    </row>
    <row r="2058" spans="1:23">
      <c r="A2058">
        <v>2057</v>
      </c>
      <c r="B2058" t="s">
        <v>2237</v>
      </c>
      <c r="C2058" t="s">
        <v>2238</v>
      </c>
      <c r="D2058">
        <v>56</v>
      </c>
      <c r="E2058" t="s">
        <v>2330</v>
      </c>
      <c r="F2058" t="s">
        <v>2119</v>
      </c>
      <c r="G2058" s="1" t="s">
        <v>2331</v>
      </c>
      <c r="H2058" t="s">
        <v>2332</v>
      </c>
      <c r="I2058" t="s">
        <v>2331</v>
      </c>
      <c r="J2058" t="s">
        <v>2332</v>
      </c>
      <c r="K2058">
        <v>0.13600000000000001</v>
      </c>
      <c r="L2058">
        <f t="shared" si="3"/>
        <v>0.13590894100952347</v>
      </c>
      <c r="M2058" t="s">
        <v>26</v>
      </c>
      <c r="N2058" t="s">
        <v>53</v>
      </c>
      <c r="O2058" t="s">
        <v>29</v>
      </c>
      <c r="P2058" t="s">
        <v>29</v>
      </c>
      <c r="Q2058" t="s">
        <v>29</v>
      </c>
      <c r="R2058" t="s">
        <v>29</v>
      </c>
      <c r="S2058" t="s">
        <v>29</v>
      </c>
      <c r="T2058" t="s">
        <v>29</v>
      </c>
      <c r="U2058" t="s">
        <v>29</v>
      </c>
      <c r="V2058" t="s">
        <v>29</v>
      </c>
      <c r="W2058" t="s">
        <v>2240</v>
      </c>
    </row>
    <row r="2059" spans="1:23">
      <c r="A2059">
        <v>2058</v>
      </c>
      <c r="B2059" t="s">
        <v>2237</v>
      </c>
      <c r="C2059" t="s">
        <v>2238</v>
      </c>
      <c r="D2059">
        <v>56</v>
      </c>
      <c r="E2059" t="s">
        <v>2333</v>
      </c>
      <c r="F2059" t="s">
        <v>2119</v>
      </c>
      <c r="G2059" s="1" t="s">
        <v>2331</v>
      </c>
      <c r="H2059" t="s">
        <v>29</v>
      </c>
      <c r="I2059" t="s">
        <v>2331</v>
      </c>
      <c r="J2059" t="s">
        <v>29</v>
      </c>
      <c r="K2059">
        <v>0.188</v>
      </c>
      <c r="L2059">
        <f t="shared" si="3"/>
        <v>0.18787412433669418</v>
      </c>
      <c r="M2059" t="s">
        <v>26</v>
      </c>
      <c r="N2059" t="s">
        <v>27</v>
      </c>
      <c r="O2059" t="s">
        <v>29</v>
      </c>
      <c r="P2059" t="s">
        <v>29</v>
      </c>
      <c r="Q2059" t="s">
        <v>29</v>
      </c>
      <c r="R2059" t="s">
        <v>29</v>
      </c>
      <c r="S2059" t="s">
        <v>29</v>
      </c>
      <c r="T2059" t="s">
        <v>29</v>
      </c>
      <c r="U2059" t="s">
        <v>29</v>
      </c>
      <c r="V2059" t="s">
        <v>29</v>
      </c>
      <c r="W2059" t="s">
        <v>2240</v>
      </c>
    </row>
    <row r="2060" spans="1:23">
      <c r="A2060">
        <v>2059</v>
      </c>
      <c r="B2060" t="s">
        <v>2237</v>
      </c>
      <c r="C2060" t="s">
        <v>2238</v>
      </c>
      <c r="D2060">
        <v>56</v>
      </c>
      <c r="E2060" t="s">
        <v>2333</v>
      </c>
      <c r="F2060" t="s">
        <v>2119</v>
      </c>
      <c r="G2060" s="1" t="s">
        <v>2331</v>
      </c>
      <c r="H2060" t="s">
        <v>29</v>
      </c>
      <c r="I2060" t="s">
        <v>2331</v>
      </c>
      <c r="J2060" t="s">
        <v>29</v>
      </c>
      <c r="K2060">
        <v>0.05</v>
      </c>
      <c r="L2060">
        <f t="shared" si="3"/>
        <v>4.9966522429971863E-2</v>
      </c>
      <c r="M2060" t="s">
        <v>26</v>
      </c>
      <c r="N2060" t="s">
        <v>53</v>
      </c>
      <c r="O2060" t="s">
        <v>29</v>
      </c>
      <c r="P2060" t="s">
        <v>29</v>
      </c>
      <c r="Q2060" t="s">
        <v>29</v>
      </c>
      <c r="R2060" t="s">
        <v>29</v>
      </c>
      <c r="S2060" t="s">
        <v>29</v>
      </c>
      <c r="T2060" t="s">
        <v>29</v>
      </c>
      <c r="U2060" t="s">
        <v>29</v>
      </c>
      <c r="V2060" t="s">
        <v>29</v>
      </c>
      <c r="W2060" t="s">
        <v>2240</v>
      </c>
    </row>
    <row r="2061" spans="1:23">
      <c r="A2061">
        <v>2060</v>
      </c>
      <c r="B2061" t="s">
        <v>2237</v>
      </c>
      <c r="C2061" t="s">
        <v>2238</v>
      </c>
      <c r="D2061">
        <v>56</v>
      </c>
      <c r="E2061" t="s">
        <v>2333</v>
      </c>
      <c r="F2061" t="s">
        <v>2119</v>
      </c>
      <c r="G2061" s="1" t="s">
        <v>2331</v>
      </c>
      <c r="H2061" t="s">
        <v>29</v>
      </c>
      <c r="I2061" t="s">
        <v>2331</v>
      </c>
      <c r="J2061" t="s">
        <v>29</v>
      </c>
      <c r="K2061">
        <v>7.0000000000000001E-3</v>
      </c>
      <c r="L2061">
        <f t="shared" si="3"/>
        <v>6.99531314019606E-3</v>
      </c>
      <c r="M2061" t="s">
        <v>26</v>
      </c>
      <c r="N2061" t="s">
        <v>63</v>
      </c>
      <c r="O2061" t="s">
        <v>29</v>
      </c>
      <c r="P2061" t="s">
        <v>29</v>
      </c>
      <c r="Q2061" t="s">
        <v>29</v>
      </c>
      <c r="R2061" t="s">
        <v>29</v>
      </c>
      <c r="S2061" t="s">
        <v>29</v>
      </c>
      <c r="T2061" t="s">
        <v>29</v>
      </c>
      <c r="U2061" t="s">
        <v>29</v>
      </c>
      <c r="V2061" t="s">
        <v>29</v>
      </c>
      <c r="W2061" t="s">
        <v>2240</v>
      </c>
    </row>
    <row r="2062" spans="1:23">
      <c r="A2062">
        <v>2061</v>
      </c>
      <c r="B2062" t="s">
        <v>2237</v>
      </c>
      <c r="C2062" t="s">
        <v>2238</v>
      </c>
      <c r="D2062">
        <v>56</v>
      </c>
      <c r="E2062" t="s">
        <v>2334</v>
      </c>
      <c r="F2062" t="s">
        <v>591</v>
      </c>
      <c r="G2062" s="1" t="s">
        <v>2335</v>
      </c>
      <c r="H2062" t="s">
        <v>2336</v>
      </c>
      <c r="I2062" t="s">
        <v>2335</v>
      </c>
      <c r="J2062" t="s">
        <v>2336</v>
      </c>
      <c r="K2062">
        <v>0.19900000000000001</v>
      </c>
      <c r="L2062">
        <f t="shared" si="3"/>
        <v>0.198866759271288</v>
      </c>
      <c r="M2062" t="s">
        <v>26</v>
      </c>
      <c r="N2062" t="s">
        <v>74</v>
      </c>
      <c r="O2062" t="s">
        <v>29</v>
      </c>
      <c r="P2062" t="s">
        <v>29</v>
      </c>
      <c r="Q2062" t="s">
        <v>29</v>
      </c>
      <c r="R2062" t="s">
        <v>29</v>
      </c>
      <c r="S2062" t="s">
        <v>29</v>
      </c>
      <c r="T2062" t="s">
        <v>29</v>
      </c>
      <c r="U2062" t="s">
        <v>29</v>
      </c>
      <c r="V2062" t="s">
        <v>29</v>
      </c>
      <c r="W2062" t="s">
        <v>2240</v>
      </c>
    </row>
    <row r="2063" spans="1:23">
      <c r="A2063">
        <v>2062</v>
      </c>
      <c r="B2063" t="s">
        <v>2237</v>
      </c>
      <c r="C2063" t="s">
        <v>2238</v>
      </c>
      <c r="D2063">
        <v>56</v>
      </c>
      <c r="E2063" t="s">
        <v>2334</v>
      </c>
      <c r="F2063" t="s">
        <v>591</v>
      </c>
      <c r="G2063" s="1" t="s">
        <v>2335</v>
      </c>
      <c r="H2063" t="s">
        <v>2336</v>
      </c>
      <c r="I2063" t="s">
        <v>2335</v>
      </c>
      <c r="J2063" t="s">
        <v>2336</v>
      </c>
      <c r="K2063">
        <v>1.0999999999999999E-2</v>
      </c>
      <c r="L2063">
        <f t="shared" si="3"/>
        <v>1.0992634934593808E-2</v>
      </c>
      <c r="M2063" t="s">
        <v>26</v>
      </c>
      <c r="N2063" t="s">
        <v>27</v>
      </c>
      <c r="O2063" t="s">
        <v>29</v>
      </c>
      <c r="P2063" t="s">
        <v>29</v>
      </c>
      <c r="Q2063" t="s">
        <v>29</v>
      </c>
      <c r="R2063" t="s">
        <v>29</v>
      </c>
      <c r="S2063" t="s">
        <v>29</v>
      </c>
      <c r="T2063" t="s">
        <v>29</v>
      </c>
      <c r="U2063" t="s">
        <v>29</v>
      </c>
      <c r="V2063" t="s">
        <v>29</v>
      </c>
      <c r="W2063" t="s">
        <v>2240</v>
      </c>
    </row>
    <row r="2064" spans="1:23">
      <c r="A2064">
        <v>2063</v>
      </c>
      <c r="B2064" t="s">
        <v>2237</v>
      </c>
      <c r="C2064" t="s">
        <v>2238</v>
      </c>
      <c r="D2064">
        <v>56</v>
      </c>
      <c r="E2064" t="s">
        <v>2337</v>
      </c>
      <c r="F2064" t="s">
        <v>591</v>
      </c>
      <c r="G2064" s="1" t="s">
        <v>2335</v>
      </c>
      <c r="H2064" t="s">
        <v>29</v>
      </c>
      <c r="I2064" t="s">
        <v>2335</v>
      </c>
      <c r="J2064" t="s">
        <v>29</v>
      </c>
      <c r="K2064">
        <v>5.8999999999999997E-2</v>
      </c>
      <c r="L2064">
        <f t="shared" si="3"/>
        <v>5.8960496467366785E-2</v>
      </c>
      <c r="M2064" t="s">
        <v>26</v>
      </c>
      <c r="N2064" t="s">
        <v>27</v>
      </c>
      <c r="O2064" t="s">
        <v>29</v>
      </c>
      <c r="P2064" t="s">
        <v>29</v>
      </c>
      <c r="Q2064" t="s">
        <v>29</v>
      </c>
      <c r="R2064" t="s">
        <v>29</v>
      </c>
      <c r="S2064" t="s">
        <v>29</v>
      </c>
      <c r="T2064" t="s">
        <v>29</v>
      </c>
      <c r="U2064" t="s">
        <v>29</v>
      </c>
      <c r="V2064" t="s">
        <v>29</v>
      </c>
      <c r="W2064" t="s">
        <v>2240</v>
      </c>
    </row>
    <row r="2065" spans="1:23">
      <c r="A2065">
        <v>2064</v>
      </c>
      <c r="B2065" t="s">
        <v>2237</v>
      </c>
      <c r="C2065" t="s">
        <v>2238</v>
      </c>
      <c r="D2065">
        <v>56</v>
      </c>
      <c r="E2065" t="s">
        <v>1955</v>
      </c>
      <c r="F2065" t="s">
        <v>1955</v>
      </c>
      <c r="G2065" s="1" t="s">
        <v>29</v>
      </c>
      <c r="H2065" t="s">
        <v>29</v>
      </c>
      <c r="I2065" t="s">
        <v>29</v>
      </c>
      <c r="J2065" t="s">
        <v>29</v>
      </c>
      <c r="K2065">
        <v>3.5000000000000003E-2</v>
      </c>
      <c r="L2065">
        <f t="shared" si="3"/>
        <v>3.4976565700980303E-2</v>
      </c>
      <c r="M2065" t="s">
        <v>26</v>
      </c>
      <c r="N2065" t="s">
        <v>27</v>
      </c>
      <c r="O2065" t="s">
        <v>29</v>
      </c>
      <c r="P2065" t="s">
        <v>29</v>
      </c>
      <c r="Q2065" t="s">
        <v>29</v>
      </c>
      <c r="R2065" t="s">
        <v>29</v>
      </c>
      <c r="S2065" t="s">
        <v>29</v>
      </c>
      <c r="T2065" t="s">
        <v>29</v>
      </c>
      <c r="U2065" t="s">
        <v>29</v>
      </c>
      <c r="V2065" t="s">
        <v>29</v>
      </c>
      <c r="W2065" t="s">
        <v>2240</v>
      </c>
    </row>
    <row r="2066" spans="1:23">
      <c r="A2066">
        <v>2065</v>
      </c>
      <c r="B2066" t="s">
        <v>2237</v>
      </c>
      <c r="C2066" t="s">
        <v>2238</v>
      </c>
      <c r="D2066">
        <v>56</v>
      </c>
      <c r="E2066" t="s">
        <v>1955</v>
      </c>
      <c r="F2066" t="s">
        <v>1955</v>
      </c>
      <c r="G2066" s="1" t="s">
        <v>29</v>
      </c>
      <c r="H2066" t="s">
        <v>29</v>
      </c>
      <c r="I2066" t="s">
        <v>29</v>
      </c>
      <c r="J2066" t="s">
        <v>29</v>
      </c>
      <c r="K2066">
        <v>1.7000000000000001E-2</v>
      </c>
      <c r="L2066">
        <f t="shared" si="3"/>
        <v>1.6988617626190434E-2</v>
      </c>
      <c r="M2066" t="s">
        <v>26</v>
      </c>
      <c r="N2066" t="s">
        <v>53</v>
      </c>
      <c r="O2066" t="s">
        <v>29</v>
      </c>
      <c r="P2066" t="s">
        <v>29</v>
      </c>
      <c r="Q2066" t="s">
        <v>29</v>
      </c>
      <c r="R2066" t="s">
        <v>29</v>
      </c>
      <c r="S2066" t="s">
        <v>29</v>
      </c>
      <c r="T2066" t="s">
        <v>29</v>
      </c>
      <c r="U2066" t="s">
        <v>29</v>
      </c>
      <c r="V2066" t="s">
        <v>29</v>
      </c>
      <c r="W2066" t="s">
        <v>2240</v>
      </c>
    </row>
    <row r="2067" spans="1:23">
      <c r="A2067">
        <v>2066</v>
      </c>
      <c r="B2067" t="s">
        <v>2237</v>
      </c>
      <c r="C2067" t="s">
        <v>2238</v>
      </c>
      <c r="D2067">
        <v>56</v>
      </c>
      <c r="E2067" t="s">
        <v>2338</v>
      </c>
      <c r="F2067" t="s">
        <v>2339</v>
      </c>
      <c r="G2067" s="1" t="s">
        <v>2340</v>
      </c>
      <c r="H2067" t="s">
        <v>2341</v>
      </c>
      <c r="I2067" t="s">
        <v>2340</v>
      </c>
      <c r="J2067" t="s">
        <v>2341</v>
      </c>
      <c r="K2067">
        <v>0.02</v>
      </c>
      <c r="L2067">
        <f t="shared" si="3"/>
        <v>1.9986608971988742E-2</v>
      </c>
      <c r="M2067" t="s">
        <v>26</v>
      </c>
      <c r="N2067" t="s">
        <v>27</v>
      </c>
      <c r="O2067" t="s">
        <v>29</v>
      </c>
      <c r="P2067" t="s">
        <v>29</v>
      </c>
      <c r="Q2067" t="s">
        <v>29</v>
      </c>
      <c r="R2067" t="s">
        <v>29</v>
      </c>
      <c r="S2067" t="s">
        <v>29</v>
      </c>
      <c r="T2067" t="s">
        <v>29</v>
      </c>
      <c r="U2067" t="s">
        <v>29</v>
      </c>
      <c r="V2067" t="s">
        <v>29</v>
      </c>
      <c r="W2067" t="s">
        <v>2240</v>
      </c>
    </row>
    <row r="2068" spans="1:23">
      <c r="A2068">
        <v>2067</v>
      </c>
      <c r="B2068" t="s">
        <v>2237</v>
      </c>
      <c r="C2068" t="s">
        <v>2238</v>
      </c>
      <c r="D2068">
        <v>56</v>
      </c>
      <c r="E2068" t="s">
        <v>2342</v>
      </c>
      <c r="F2068" t="s">
        <v>2077</v>
      </c>
      <c r="G2068" s="1" t="s">
        <v>2078</v>
      </c>
      <c r="H2068" t="s">
        <v>543</v>
      </c>
      <c r="I2068" t="s">
        <v>2078</v>
      </c>
      <c r="J2068" t="s">
        <v>543</v>
      </c>
      <c r="K2068">
        <v>7.0000000000000001E-3</v>
      </c>
      <c r="L2068">
        <f t="shared" si="3"/>
        <v>6.99531314019606E-3</v>
      </c>
      <c r="M2068" t="s">
        <v>26</v>
      </c>
      <c r="N2068" t="s">
        <v>53</v>
      </c>
      <c r="O2068" t="s">
        <v>29</v>
      </c>
      <c r="P2068" t="s">
        <v>29</v>
      </c>
      <c r="Q2068" t="s">
        <v>29</v>
      </c>
      <c r="R2068" t="s">
        <v>29</v>
      </c>
      <c r="S2068" t="s">
        <v>29</v>
      </c>
      <c r="T2068" t="s">
        <v>29</v>
      </c>
      <c r="U2068" t="s">
        <v>29</v>
      </c>
      <c r="V2068" t="s">
        <v>29</v>
      </c>
      <c r="W2068" t="s">
        <v>2240</v>
      </c>
    </row>
    <row r="2069" spans="1:23">
      <c r="A2069">
        <v>2068</v>
      </c>
      <c r="B2069" t="s">
        <v>2237</v>
      </c>
      <c r="C2069" t="s">
        <v>2238</v>
      </c>
      <c r="D2069">
        <v>56</v>
      </c>
      <c r="E2069" t="s">
        <v>2342</v>
      </c>
      <c r="F2069" t="s">
        <v>2077</v>
      </c>
      <c r="G2069" s="1" t="s">
        <v>2078</v>
      </c>
      <c r="H2069" t="s">
        <v>543</v>
      </c>
      <c r="I2069" t="s">
        <v>2078</v>
      </c>
      <c r="J2069" t="s">
        <v>543</v>
      </c>
      <c r="K2069">
        <v>0.64500000000000002</v>
      </c>
      <c r="L2069">
        <f t="shared" si="3"/>
        <v>0.64456813934663693</v>
      </c>
      <c r="M2069" t="s">
        <v>26</v>
      </c>
      <c r="N2069" t="s">
        <v>63</v>
      </c>
      <c r="O2069" t="s">
        <v>29</v>
      </c>
      <c r="P2069" t="s">
        <v>29</v>
      </c>
      <c r="Q2069" t="s">
        <v>29</v>
      </c>
      <c r="R2069" t="s">
        <v>29</v>
      </c>
      <c r="S2069" t="s">
        <v>29</v>
      </c>
      <c r="T2069" t="s">
        <v>29</v>
      </c>
      <c r="U2069" t="s">
        <v>29</v>
      </c>
      <c r="V2069" t="s">
        <v>29</v>
      </c>
      <c r="W2069" t="s">
        <v>2240</v>
      </c>
    </row>
    <row r="2070" spans="1:23">
      <c r="A2070">
        <v>2069</v>
      </c>
      <c r="B2070" t="s">
        <v>2237</v>
      </c>
      <c r="C2070" t="s">
        <v>2238</v>
      </c>
      <c r="D2070">
        <v>56</v>
      </c>
      <c r="E2070" t="s">
        <v>2343</v>
      </c>
      <c r="F2070" t="s">
        <v>2229</v>
      </c>
      <c r="G2070" s="1" t="s">
        <v>2344</v>
      </c>
      <c r="H2070" t="s">
        <v>29</v>
      </c>
      <c r="I2070" t="s">
        <v>2344</v>
      </c>
      <c r="J2070" t="s">
        <v>29</v>
      </c>
      <c r="K2070">
        <v>0.58799999999999997</v>
      </c>
      <c r="L2070">
        <f t="shared" si="3"/>
        <v>0.58760630377646905</v>
      </c>
      <c r="M2070" t="s">
        <v>26</v>
      </c>
      <c r="N2070" t="s">
        <v>74</v>
      </c>
      <c r="O2070" t="s">
        <v>29</v>
      </c>
      <c r="P2070" t="s">
        <v>29</v>
      </c>
      <c r="Q2070" t="s">
        <v>29</v>
      </c>
      <c r="R2070" t="s">
        <v>29</v>
      </c>
      <c r="S2070" t="s">
        <v>29</v>
      </c>
      <c r="T2070" t="s">
        <v>29</v>
      </c>
      <c r="U2070" t="s">
        <v>29</v>
      </c>
      <c r="V2070" t="s">
        <v>29</v>
      </c>
      <c r="W2070" t="s">
        <v>2240</v>
      </c>
    </row>
    <row r="2071" spans="1:23">
      <c r="A2071">
        <v>2070</v>
      </c>
      <c r="B2071" t="s">
        <v>2237</v>
      </c>
      <c r="C2071" t="s">
        <v>2238</v>
      </c>
      <c r="D2071">
        <v>56</v>
      </c>
      <c r="E2071" t="s">
        <v>2345</v>
      </c>
      <c r="F2071" t="s">
        <v>2229</v>
      </c>
      <c r="G2071" s="1" t="s">
        <v>2346</v>
      </c>
      <c r="H2071" t="s">
        <v>518</v>
      </c>
      <c r="I2071" t="s">
        <v>2346</v>
      </c>
      <c r="J2071" t="s">
        <v>518</v>
      </c>
      <c r="K2071">
        <v>2.5999999999999999E-2</v>
      </c>
      <c r="L2071">
        <f t="shared" si="3"/>
        <v>2.5982591663585363E-2</v>
      </c>
      <c r="M2071" t="s">
        <v>26</v>
      </c>
      <c r="N2071" t="s">
        <v>27</v>
      </c>
      <c r="O2071" t="s">
        <v>29</v>
      </c>
      <c r="P2071" t="s">
        <v>29</v>
      </c>
      <c r="Q2071" t="s">
        <v>29</v>
      </c>
      <c r="R2071" t="s">
        <v>29</v>
      </c>
      <c r="S2071" t="s">
        <v>29</v>
      </c>
      <c r="T2071" t="s">
        <v>29</v>
      </c>
      <c r="U2071" t="s">
        <v>29</v>
      </c>
      <c r="V2071" t="s">
        <v>29</v>
      </c>
      <c r="W2071" t="s">
        <v>2240</v>
      </c>
    </row>
    <row r="2072" spans="1:23">
      <c r="A2072">
        <v>2071</v>
      </c>
      <c r="B2072" t="s">
        <v>2237</v>
      </c>
      <c r="C2072" t="s">
        <v>2238</v>
      </c>
      <c r="D2072">
        <v>56</v>
      </c>
      <c r="E2072" t="s">
        <v>2345</v>
      </c>
      <c r="F2072" t="s">
        <v>2229</v>
      </c>
      <c r="G2072" s="1" t="s">
        <v>2346</v>
      </c>
      <c r="H2072" t="s">
        <v>518</v>
      </c>
      <c r="I2072" t="s">
        <v>2346</v>
      </c>
      <c r="J2072" t="s">
        <v>518</v>
      </c>
      <c r="K2072">
        <v>5.8999999999999997E-2</v>
      </c>
      <c r="L2072">
        <f t="shared" si="3"/>
        <v>5.8960496467366785E-2</v>
      </c>
      <c r="M2072" t="s">
        <v>26</v>
      </c>
      <c r="N2072" t="s">
        <v>53</v>
      </c>
      <c r="O2072" t="s">
        <v>29</v>
      </c>
      <c r="P2072" t="s">
        <v>29</v>
      </c>
      <c r="Q2072" t="s">
        <v>29</v>
      </c>
      <c r="R2072" t="s">
        <v>29</v>
      </c>
      <c r="S2072" t="s">
        <v>29</v>
      </c>
      <c r="T2072" t="s">
        <v>29</v>
      </c>
      <c r="U2072" t="s">
        <v>29</v>
      </c>
      <c r="V2072" t="s">
        <v>29</v>
      </c>
      <c r="W2072" t="s">
        <v>2240</v>
      </c>
    </row>
    <row r="2073" spans="1:23">
      <c r="A2073">
        <v>2072</v>
      </c>
      <c r="B2073" t="s">
        <v>2237</v>
      </c>
      <c r="C2073" t="s">
        <v>2238</v>
      </c>
      <c r="D2073">
        <v>56</v>
      </c>
      <c r="E2073" t="s">
        <v>2347</v>
      </c>
      <c r="F2073" t="s">
        <v>2229</v>
      </c>
      <c r="G2073" s="1" t="s">
        <v>2348</v>
      </c>
      <c r="H2073" t="s">
        <v>2349</v>
      </c>
      <c r="I2073" t="s">
        <v>2348</v>
      </c>
      <c r="J2073" t="s">
        <v>2349</v>
      </c>
      <c r="K2073">
        <v>9.6000000000000002E-2</v>
      </c>
      <c r="L2073">
        <f t="shared" si="3"/>
        <v>9.5935723065545972E-2</v>
      </c>
      <c r="M2073" t="s">
        <v>26</v>
      </c>
      <c r="N2073" t="s">
        <v>74</v>
      </c>
      <c r="O2073" t="s">
        <v>29</v>
      </c>
      <c r="P2073" t="s">
        <v>29</v>
      </c>
      <c r="Q2073" t="s">
        <v>29</v>
      </c>
      <c r="R2073" t="s">
        <v>29</v>
      </c>
      <c r="S2073" t="s">
        <v>29</v>
      </c>
      <c r="T2073" t="s">
        <v>29</v>
      </c>
      <c r="U2073" t="s">
        <v>29</v>
      </c>
      <c r="V2073" t="s">
        <v>29</v>
      </c>
      <c r="W2073" t="s">
        <v>2240</v>
      </c>
    </row>
    <row r="2074" spans="1:23">
      <c r="A2074">
        <v>2073</v>
      </c>
      <c r="B2074" t="s">
        <v>2237</v>
      </c>
      <c r="C2074" t="s">
        <v>2238</v>
      </c>
      <c r="D2074">
        <v>56</v>
      </c>
      <c r="E2074" t="s">
        <v>2347</v>
      </c>
      <c r="F2074" t="s">
        <v>2229</v>
      </c>
      <c r="G2074" s="1" t="s">
        <v>2348</v>
      </c>
      <c r="H2074" t="s">
        <v>2349</v>
      </c>
      <c r="I2074" t="s">
        <v>2348</v>
      </c>
      <c r="J2074" t="s">
        <v>2349</v>
      </c>
      <c r="K2074">
        <v>0.02</v>
      </c>
      <c r="L2074">
        <f t="shared" si="3"/>
        <v>1.9986608971988742E-2</v>
      </c>
      <c r="M2074" t="s">
        <v>26</v>
      </c>
      <c r="N2074" t="s">
        <v>27</v>
      </c>
      <c r="O2074" t="s">
        <v>29</v>
      </c>
      <c r="P2074" t="s">
        <v>29</v>
      </c>
      <c r="Q2074" t="s">
        <v>29</v>
      </c>
      <c r="R2074" t="s">
        <v>29</v>
      </c>
      <c r="S2074" t="s">
        <v>29</v>
      </c>
      <c r="T2074" t="s">
        <v>29</v>
      </c>
      <c r="U2074" t="s">
        <v>29</v>
      </c>
      <c r="V2074" t="s">
        <v>29</v>
      </c>
      <c r="W2074" t="s">
        <v>2240</v>
      </c>
    </row>
    <row r="2075" spans="1:23">
      <c r="A2075">
        <v>2074</v>
      </c>
      <c r="B2075" t="s">
        <v>2237</v>
      </c>
      <c r="C2075" t="s">
        <v>2238</v>
      </c>
      <c r="D2075">
        <v>56</v>
      </c>
      <c r="E2075" t="s">
        <v>2347</v>
      </c>
      <c r="F2075" t="s">
        <v>2229</v>
      </c>
      <c r="G2075" s="1" t="s">
        <v>2348</v>
      </c>
      <c r="H2075" t="s">
        <v>2349</v>
      </c>
      <c r="I2075" t="s">
        <v>2348</v>
      </c>
      <c r="J2075" t="s">
        <v>2349</v>
      </c>
      <c r="K2075">
        <v>0.68</v>
      </c>
      <c r="L2075">
        <f t="shared" si="3"/>
        <v>0.67954470504761733</v>
      </c>
      <c r="M2075" t="s">
        <v>26</v>
      </c>
      <c r="N2075" t="s">
        <v>53</v>
      </c>
      <c r="O2075" t="s">
        <v>29</v>
      </c>
      <c r="P2075" t="s">
        <v>29</v>
      </c>
      <c r="Q2075" t="s">
        <v>29</v>
      </c>
      <c r="R2075" t="s">
        <v>29</v>
      </c>
      <c r="S2075" t="s">
        <v>29</v>
      </c>
      <c r="T2075" t="s">
        <v>29</v>
      </c>
      <c r="U2075" t="s">
        <v>29</v>
      </c>
      <c r="V2075" t="s">
        <v>29</v>
      </c>
      <c r="W2075" t="s">
        <v>2240</v>
      </c>
    </row>
    <row r="2076" spans="1:23">
      <c r="A2076">
        <v>2075</v>
      </c>
      <c r="B2076" t="s">
        <v>2237</v>
      </c>
      <c r="C2076" t="s">
        <v>2238</v>
      </c>
      <c r="D2076">
        <v>56</v>
      </c>
      <c r="E2076" t="s">
        <v>2347</v>
      </c>
      <c r="F2076" t="s">
        <v>2229</v>
      </c>
      <c r="G2076" s="1" t="s">
        <v>2348</v>
      </c>
      <c r="H2076" t="s">
        <v>2349</v>
      </c>
      <c r="I2076" t="s">
        <v>2348</v>
      </c>
      <c r="J2076" t="s">
        <v>2349</v>
      </c>
      <c r="K2076">
        <v>0.157</v>
      </c>
      <c r="L2076">
        <f t="shared" si="3"/>
        <v>0.15689488043011163</v>
      </c>
      <c r="M2076" t="s">
        <v>26</v>
      </c>
      <c r="N2076" t="s">
        <v>63</v>
      </c>
      <c r="O2076" t="s">
        <v>29</v>
      </c>
      <c r="P2076" t="s">
        <v>29</v>
      </c>
      <c r="Q2076" t="s">
        <v>29</v>
      </c>
      <c r="R2076" t="s">
        <v>29</v>
      </c>
      <c r="S2076" t="s">
        <v>29</v>
      </c>
      <c r="T2076" t="s">
        <v>29</v>
      </c>
      <c r="U2076" t="s">
        <v>29</v>
      </c>
      <c r="V2076" t="s">
        <v>29</v>
      </c>
      <c r="W2076" t="s">
        <v>2240</v>
      </c>
    </row>
    <row r="2077" spans="1:23">
      <c r="A2077">
        <v>2076</v>
      </c>
      <c r="B2077" t="s">
        <v>2237</v>
      </c>
      <c r="C2077" t="s">
        <v>2238</v>
      </c>
      <c r="D2077">
        <v>56</v>
      </c>
      <c r="E2077" t="s">
        <v>2350</v>
      </c>
      <c r="F2077" t="s">
        <v>2229</v>
      </c>
      <c r="G2077" s="1" t="s">
        <v>2348</v>
      </c>
      <c r="H2077" t="s">
        <v>2351</v>
      </c>
      <c r="I2077" t="s">
        <v>2348</v>
      </c>
      <c r="J2077" t="s">
        <v>2351</v>
      </c>
      <c r="K2077">
        <v>0.69899999999999995</v>
      </c>
      <c r="L2077">
        <f t="shared" si="3"/>
        <v>0.69853198357100654</v>
      </c>
      <c r="M2077" t="s">
        <v>26</v>
      </c>
      <c r="N2077" t="s">
        <v>74</v>
      </c>
      <c r="O2077" t="s">
        <v>29</v>
      </c>
      <c r="P2077" t="s">
        <v>29</v>
      </c>
      <c r="Q2077" t="s">
        <v>29</v>
      </c>
      <c r="R2077" t="s">
        <v>29</v>
      </c>
      <c r="S2077" t="s">
        <v>29</v>
      </c>
      <c r="T2077" t="s">
        <v>29</v>
      </c>
      <c r="U2077" t="s">
        <v>29</v>
      </c>
      <c r="V2077" t="s">
        <v>29</v>
      </c>
      <c r="W2077" t="s">
        <v>2240</v>
      </c>
    </row>
    <row r="2078" spans="1:23">
      <c r="A2078">
        <v>2077</v>
      </c>
      <c r="B2078" t="s">
        <v>2237</v>
      </c>
      <c r="C2078" t="s">
        <v>2238</v>
      </c>
      <c r="D2078">
        <v>56</v>
      </c>
      <c r="E2078" t="s">
        <v>2350</v>
      </c>
      <c r="F2078" t="s">
        <v>2229</v>
      </c>
      <c r="G2078" s="1" t="s">
        <v>2348</v>
      </c>
      <c r="H2078" t="s">
        <v>2351</v>
      </c>
      <c r="I2078" t="s">
        <v>2348</v>
      </c>
      <c r="J2078" t="s">
        <v>2351</v>
      </c>
      <c r="K2078">
        <v>0.94599999999999995</v>
      </c>
      <c r="L2078">
        <f t="shared" si="3"/>
        <v>0.94536660437506748</v>
      </c>
      <c r="M2078" t="s">
        <v>26</v>
      </c>
      <c r="N2078" t="s">
        <v>53</v>
      </c>
      <c r="O2078" t="s">
        <v>29</v>
      </c>
      <c r="P2078" t="s">
        <v>29</v>
      </c>
      <c r="Q2078" t="s">
        <v>29</v>
      </c>
      <c r="R2078" t="s">
        <v>29</v>
      </c>
      <c r="S2078" t="s">
        <v>29</v>
      </c>
      <c r="T2078" t="s">
        <v>29</v>
      </c>
      <c r="U2078" t="s">
        <v>29</v>
      </c>
      <c r="V2078" t="s">
        <v>29</v>
      </c>
      <c r="W2078" t="s">
        <v>2240</v>
      </c>
    </row>
    <row r="2079" spans="1:23">
      <c r="A2079">
        <v>2078</v>
      </c>
      <c r="B2079" t="s">
        <v>2237</v>
      </c>
      <c r="C2079" t="s">
        <v>2238</v>
      </c>
      <c r="D2079">
        <v>56</v>
      </c>
      <c r="E2079" t="s">
        <v>2352</v>
      </c>
      <c r="F2079" t="s">
        <v>2229</v>
      </c>
      <c r="G2079" s="1" t="s">
        <v>2348</v>
      </c>
      <c r="H2079" t="s">
        <v>29</v>
      </c>
      <c r="I2079" t="s">
        <v>2348</v>
      </c>
      <c r="J2079" t="s">
        <v>29</v>
      </c>
      <c r="K2079">
        <v>0.13100000000000001</v>
      </c>
      <c r="L2079">
        <f t="shared" si="3"/>
        <v>0.13091228876652627</v>
      </c>
      <c r="M2079" t="s">
        <v>26</v>
      </c>
      <c r="N2079" t="s">
        <v>74</v>
      </c>
      <c r="O2079" t="s">
        <v>29</v>
      </c>
      <c r="P2079" t="s">
        <v>29</v>
      </c>
      <c r="Q2079" t="s">
        <v>29</v>
      </c>
      <c r="R2079" t="s">
        <v>29</v>
      </c>
      <c r="S2079" t="s">
        <v>29</v>
      </c>
      <c r="T2079" t="s">
        <v>29</v>
      </c>
      <c r="U2079" t="s">
        <v>29</v>
      </c>
      <c r="V2079" t="s">
        <v>29</v>
      </c>
      <c r="W2079" t="s">
        <v>2240</v>
      </c>
    </row>
    <row r="2080" spans="1:23">
      <c r="A2080">
        <v>2079</v>
      </c>
      <c r="B2080" t="s">
        <v>2237</v>
      </c>
      <c r="C2080" t="s">
        <v>2238</v>
      </c>
      <c r="D2080">
        <v>56</v>
      </c>
      <c r="E2080" t="s">
        <v>2352</v>
      </c>
      <c r="F2080" t="s">
        <v>2229</v>
      </c>
      <c r="G2080" s="1" t="s">
        <v>2348</v>
      </c>
      <c r="H2080" t="s">
        <v>29</v>
      </c>
      <c r="I2080" t="s">
        <v>2348</v>
      </c>
      <c r="J2080" t="s">
        <v>29</v>
      </c>
      <c r="K2080">
        <v>1.0999999999999999E-2</v>
      </c>
      <c r="L2080">
        <f t="shared" si="3"/>
        <v>1.0992634934593808E-2</v>
      </c>
      <c r="M2080" t="s">
        <v>26</v>
      </c>
      <c r="N2080" t="s">
        <v>27</v>
      </c>
      <c r="O2080" t="s">
        <v>29</v>
      </c>
      <c r="P2080" t="s">
        <v>29</v>
      </c>
      <c r="Q2080" t="s">
        <v>29</v>
      </c>
      <c r="R2080" t="s">
        <v>29</v>
      </c>
      <c r="S2080" t="s">
        <v>29</v>
      </c>
      <c r="T2080" t="s">
        <v>29</v>
      </c>
      <c r="U2080" t="s">
        <v>29</v>
      </c>
      <c r="V2080" t="s">
        <v>29</v>
      </c>
      <c r="W2080" t="s">
        <v>2240</v>
      </c>
    </row>
    <row r="2081" spans="1:23">
      <c r="A2081">
        <v>2080</v>
      </c>
      <c r="B2081" t="s">
        <v>2237</v>
      </c>
      <c r="C2081" t="s">
        <v>2238</v>
      </c>
      <c r="D2081">
        <v>56</v>
      </c>
      <c r="E2081" t="s">
        <v>2352</v>
      </c>
      <c r="F2081" t="s">
        <v>2229</v>
      </c>
      <c r="G2081" s="1" t="s">
        <v>2348</v>
      </c>
      <c r="H2081" t="s">
        <v>29</v>
      </c>
      <c r="I2081" t="s">
        <v>2348</v>
      </c>
      <c r="J2081" t="s">
        <v>29</v>
      </c>
      <c r="K2081">
        <v>3.9E-2</v>
      </c>
      <c r="L2081">
        <f t="shared" si="3"/>
        <v>3.897388749537805E-2</v>
      </c>
      <c r="M2081" t="s">
        <v>26</v>
      </c>
      <c r="N2081" t="s">
        <v>53</v>
      </c>
      <c r="O2081" t="s">
        <v>29</v>
      </c>
      <c r="P2081" t="s">
        <v>29</v>
      </c>
      <c r="Q2081" t="s">
        <v>29</v>
      </c>
      <c r="R2081" t="s">
        <v>29</v>
      </c>
      <c r="S2081" t="s">
        <v>29</v>
      </c>
      <c r="T2081" t="s">
        <v>29</v>
      </c>
      <c r="U2081" t="s">
        <v>29</v>
      </c>
      <c r="V2081" t="s">
        <v>29</v>
      </c>
      <c r="W2081" t="s">
        <v>2240</v>
      </c>
    </row>
    <row r="2082" spans="1:23">
      <c r="A2082">
        <v>2081</v>
      </c>
      <c r="B2082" t="s">
        <v>2237</v>
      </c>
      <c r="C2082" t="s">
        <v>2238</v>
      </c>
      <c r="D2082">
        <v>56</v>
      </c>
      <c r="E2082" t="s">
        <v>2352</v>
      </c>
      <c r="F2082" t="s">
        <v>2229</v>
      </c>
      <c r="G2082" s="1" t="s">
        <v>2348</v>
      </c>
      <c r="H2082" t="s">
        <v>29</v>
      </c>
      <c r="I2082" t="s">
        <v>2348</v>
      </c>
      <c r="J2082" t="s">
        <v>29</v>
      </c>
      <c r="K2082">
        <v>3.6999999999999998E-2</v>
      </c>
      <c r="L2082">
        <f t="shared" si="3"/>
        <v>3.6975226598179173E-2</v>
      </c>
      <c r="M2082" t="s">
        <v>26</v>
      </c>
      <c r="N2082" t="s">
        <v>63</v>
      </c>
      <c r="O2082" t="s">
        <v>29</v>
      </c>
      <c r="P2082" t="s">
        <v>29</v>
      </c>
      <c r="Q2082" t="s">
        <v>29</v>
      </c>
      <c r="R2082" t="s">
        <v>29</v>
      </c>
      <c r="S2082" t="s">
        <v>29</v>
      </c>
      <c r="T2082" t="s">
        <v>29</v>
      </c>
      <c r="U2082" t="s">
        <v>29</v>
      </c>
      <c r="V2082" t="s">
        <v>29</v>
      </c>
      <c r="W2082" t="s">
        <v>2240</v>
      </c>
    </row>
    <row r="2083" spans="1:23">
      <c r="A2083">
        <v>2082</v>
      </c>
      <c r="B2083" t="s">
        <v>2237</v>
      </c>
      <c r="C2083" t="s">
        <v>2238</v>
      </c>
      <c r="D2083">
        <v>56</v>
      </c>
      <c r="E2083" t="s">
        <v>2353</v>
      </c>
      <c r="F2083" t="s">
        <v>2229</v>
      </c>
      <c r="G2083" s="1" t="s">
        <v>2230</v>
      </c>
      <c r="H2083" t="s">
        <v>2354</v>
      </c>
      <c r="I2083" t="s">
        <v>2230</v>
      </c>
      <c r="J2083" t="s">
        <v>2354</v>
      </c>
      <c r="K2083">
        <v>9.8000000000000004E-2</v>
      </c>
      <c r="L2083">
        <f t="shared" si="3"/>
        <v>9.7934383962744842E-2</v>
      </c>
      <c r="M2083" t="s">
        <v>26</v>
      </c>
      <c r="N2083" t="s">
        <v>27</v>
      </c>
      <c r="O2083" t="s">
        <v>29</v>
      </c>
      <c r="P2083" t="s">
        <v>29</v>
      </c>
      <c r="Q2083" t="s">
        <v>29</v>
      </c>
      <c r="R2083" t="s">
        <v>29</v>
      </c>
      <c r="S2083" t="s">
        <v>29</v>
      </c>
      <c r="T2083" t="s">
        <v>29</v>
      </c>
      <c r="U2083" t="s">
        <v>29</v>
      </c>
      <c r="V2083" t="s">
        <v>29</v>
      </c>
      <c r="W2083" t="s">
        <v>2240</v>
      </c>
    </row>
    <row r="2084" spans="1:23">
      <c r="A2084">
        <v>2083</v>
      </c>
      <c r="B2084" t="s">
        <v>2237</v>
      </c>
      <c r="C2084" t="s">
        <v>2238</v>
      </c>
      <c r="D2084">
        <v>56</v>
      </c>
      <c r="E2084" t="s">
        <v>2353</v>
      </c>
      <c r="F2084" t="s">
        <v>2229</v>
      </c>
      <c r="G2084" s="1" t="s">
        <v>2230</v>
      </c>
      <c r="H2084" t="s">
        <v>2354</v>
      </c>
      <c r="I2084" t="s">
        <v>2230</v>
      </c>
      <c r="J2084" t="s">
        <v>2354</v>
      </c>
      <c r="K2084">
        <v>3.3000000000000002E-2</v>
      </c>
      <c r="L2084">
        <f t="shared" si="3"/>
        <v>3.2977904803781426E-2</v>
      </c>
      <c r="M2084" t="s">
        <v>26</v>
      </c>
      <c r="N2084" t="s">
        <v>53</v>
      </c>
      <c r="O2084" t="s">
        <v>29</v>
      </c>
      <c r="P2084" t="s">
        <v>29</v>
      </c>
      <c r="Q2084" t="s">
        <v>29</v>
      </c>
      <c r="R2084" t="s">
        <v>29</v>
      </c>
      <c r="S2084" t="s">
        <v>29</v>
      </c>
      <c r="T2084" t="s">
        <v>29</v>
      </c>
      <c r="U2084" t="s">
        <v>29</v>
      </c>
      <c r="V2084" t="s">
        <v>29</v>
      </c>
      <c r="W2084" t="s">
        <v>2240</v>
      </c>
    </row>
    <row r="2085" spans="1:23">
      <c r="A2085">
        <v>2084</v>
      </c>
      <c r="B2085" t="s">
        <v>2237</v>
      </c>
      <c r="C2085" t="s">
        <v>2238</v>
      </c>
      <c r="D2085">
        <v>56</v>
      </c>
      <c r="E2085" t="s">
        <v>2355</v>
      </c>
      <c r="F2085" t="s">
        <v>2229</v>
      </c>
      <c r="G2085" s="1" t="s">
        <v>2230</v>
      </c>
      <c r="H2085" t="s">
        <v>2356</v>
      </c>
      <c r="I2085" t="s">
        <v>2230</v>
      </c>
      <c r="J2085" t="s">
        <v>2356</v>
      </c>
      <c r="K2085">
        <v>1.0999999999999999E-2</v>
      </c>
      <c r="L2085">
        <f t="shared" si="3"/>
        <v>1.0992634934593808E-2</v>
      </c>
      <c r="M2085" t="s">
        <v>26</v>
      </c>
      <c r="N2085" t="s">
        <v>27</v>
      </c>
      <c r="O2085" t="s">
        <v>29</v>
      </c>
      <c r="P2085" t="s">
        <v>29</v>
      </c>
      <c r="Q2085" t="s">
        <v>29</v>
      </c>
      <c r="R2085" t="s">
        <v>29</v>
      </c>
      <c r="S2085" t="s">
        <v>29</v>
      </c>
      <c r="T2085" t="s">
        <v>29</v>
      </c>
      <c r="U2085" t="s">
        <v>29</v>
      </c>
      <c r="V2085" t="s">
        <v>29</v>
      </c>
      <c r="W2085" t="s">
        <v>2240</v>
      </c>
    </row>
    <row r="2086" spans="1:23">
      <c r="A2086">
        <v>2085</v>
      </c>
      <c r="B2086" t="s">
        <v>2237</v>
      </c>
      <c r="C2086" t="s">
        <v>2238</v>
      </c>
      <c r="D2086">
        <v>56</v>
      </c>
      <c r="E2086" t="s">
        <v>2357</v>
      </c>
      <c r="F2086" t="s">
        <v>2229</v>
      </c>
      <c r="G2086" s="1" t="s">
        <v>2230</v>
      </c>
      <c r="H2086" t="s">
        <v>2320</v>
      </c>
      <c r="I2086" t="s">
        <v>2230</v>
      </c>
      <c r="J2086" t="s">
        <v>2320</v>
      </c>
      <c r="K2086">
        <v>4.3999999999999997E-2</v>
      </c>
      <c r="L2086">
        <f t="shared" si="3"/>
        <v>4.3970539738375232E-2</v>
      </c>
      <c r="M2086" t="s">
        <v>26</v>
      </c>
      <c r="N2086" t="s">
        <v>53</v>
      </c>
      <c r="O2086" t="s">
        <v>29</v>
      </c>
      <c r="P2086" t="s">
        <v>29</v>
      </c>
      <c r="Q2086" t="s">
        <v>29</v>
      </c>
      <c r="R2086" t="s">
        <v>29</v>
      </c>
      <c r="S2086" t="s">
        <v>29</v>
      </c>
      <c r="T2086" t="s">
        <v>29</v>
      </c>
      <c r="U2086" t="s">
        <v>29</v>
      </c>
      <c r="V2086" t="s">
        <v>29</v>
      </c>
      <c r="W2086" t="s">
        <v>2240</v>
      </c>
    </row>
    <row r="2087" spans="1:23">
      <c r="A2087">
        <v>2086</v>
      </c>
      <c r="B2087" t="s">
        <v>2237</v>
      </c>
      <c r="C2087" t="s">
        <v>2238</v>
      </c>
      <c r="D2087">
        <v>56</v>
      </c>
      <c r="E2087" t="s">
        <v>2358</v>
      </c>
      <c r="F2087" t="s">
        <v>2229</v>
      </c>
      <c r="G2087" s="1" t="s">
        <v>2230</v>
      </c>
      <c r="H2087" t="s">
        <v>2359</v>
      </c>
      <c r="I2087" t="s">
        <v>2230</v>
      </c>
      <c r="J2087" t="s">
        <v>2359</v>
      </c>
      <c r="K2087">
        <v>0.313</v>
      </c>
      <c r="L2087">
        <f t="shared" si="3"/>
        <v>0.3127904304116238</v>
      </c>
      <c r="M2087" t="s">
        <v>26</v>
      </c>
      <c r="N2087" t="s">
        <v>53</v>
      </c>
      <c r="O2087" t="s">
        <v>29</v>
      </c>
      <c r="P2087" t="s">
        <v>29</v>
      </c>
      <c r="Q2087" t="s">
        <v>29</v>
      </c>
      <c r="R2087" t="s">
        <v>29</v>
      </c>
      <c r="S2087" t="s">
        <v>29</v>
      </c>
      <c r="T2087" t="s">
        <v>29</v>
      </c>
      <c r="U2087" t="s">
        <v>29</v>
      </c>
      <c r="V2087" t="s">
        <v>29</v>
      </c>
      <c r="W2087" t="s">
        <v>2240</v>
      </c>
    </row>
    <row r="2088" spans="1:23">
      <c r="A2088">
        <v>2087</v>
      </c>
      <c r="B2088" t="s">
        <v>2237</v>
      </c>
      <c r="C2088" t="s">
        <v>2238</v>
      </c>
      <c r="D2088">
        <v>56</v>
      </c>
      <c r="E2088" t="s">
        <v>2360</v>
      </c>
      <c r="F2088" t="s">
        <v>2229</v>
      </c>
      <c r="G2088" s="1" t="s">
        <v>2230</v>
      </c>
      <c r="H2088" t="s">
        <v>29</v>
      </c>
      <c r="I2088" t="s">
        <v>2230</v>
      </c>
      <c r="J2088" t="s">
        <v>29</v>
      </c>
      <c r="K2088">
        <v>1.123</v>
      </c>
      <c r="L2088">
        <f t="shared" si="3"/>
        <v>1.1222480937771679</v>
      </c>
      <c r="M2088" t="s">
        <v>26</v>
      </c>
      <c r="N2088" t="s">
        <v>74</v>
      </c>
      <c r="O2088" t="s">
        <v>29</v>
      </c>
      <c r="P2088" t="s">
        <v>29</v>
      </c>
      <c r="Q2088" t="s">
        <v>29</v>
      </c>
      <c r="R2088" t="s">
        <v>29</v>
      </c>
      <c r="S2088" t="s">
        <v>29</v>
      </c>
      <c r="T2088" t="s">
        <v>29</v>
      </c>
      <c r="U2088" t="s">
        <v>29</v>
      </c>
      <c r="V2088" t="s">
        <v>29</v>
      </c>
      <c r="W2088" t="s">
        <v>2240</v>
      </c>
    </row>
    <row r="2089" spans="1:23">
      <c r="A2089">
        <v>2088</v>
      </c>
      <c r="B2089" t="s">
        <v>2237</v>
      </c>
      <c r="C2089" t="s">
        <v>2238</v>
      </c>
      <c r="D2089">
        <v>56</v>
      </c>
      <c r="E2089" t="s">
        <v>2360</v>
      </c>
      <c r="F2089" t="s">
        <v>2229</v>
      </c>
      <c r="G2089" s="1" t="s">
        <v>2230</v>
      </c>
      <c r="H2089" t="s">
        <v>29</v>
      </c>
      <c r="I2089" t="s">
        <v>2230</v>
      </c>
      <c r="J2089" t="s">
        <v>29</v>
      </c>
      <c r="K2089">
        <v>0.105</v>
      </c>
      <c r="L2089">
        <f t="shared" si="3"/>
        <v>0.10492969710294089</v>
      </c>
      <c r="M2089" t="s">
        <v>26</v>
      </c>
      <c r="N2089" t="s">
        <v>27</v>
      </c>
      <c r="O2089" t="s">
        <v>29</v>
      </c>
      <c r="P2089" t="s">
        <v>29</v>
      </c>
      <c r="Q2089" t="s">
        <v>29</v>
      </c>
      <c r="R2089" t="s">
        <v>29</v>
      </c>
      <c r="S2089" t="s">
        <v>29</v>
      </c>
      <c r="T2089" t="s">
        <v>29</v>
      </c>
      <c r="U2089" t="s">
        <v>29</v>
      </c>
      <c r="V2089" t="s">
        <v>29</v>
      </c>
      <c r="W2089" t="s">
        <v>2240</v>
      </c>
    </row>
    <row r="2090" spans="1:23">
      <c r="A2090">
        <v>2089</v>
      </c>
      <c r="B2090" t="s">
        <v>2237</v>
      </c>
      <c r="C2090" t="s">
        <v>2238</v>
      </c>
      <c r="D2090">
        <v>56</v>
      </c>
      <c r="E2090" t="s">
        <v>2360</v>
      </c>
      <c r="F2090" t="s">
        <v>2229</v>
      </c>
      <c r="G2090" s="1" t="s">
        <v>2230</v>
      </c>
      <c r="H2090" t="s">
        <v>29</v>
      </c>
      <c r="I2090" t="s">
        <v>2230</v>
      </c>
      <c r="J2090" t="s">
        <v>29</v>
      </c>
      <c r="K2090">
        <v>4.3999999999999997E-2</v>
      </c>
      <c r="L2090">
        <f t="shared" si="3"/>
        <v>4.3970539738375232E-2</v>
      </c>
      <c r="M2090" t="s">
        <v>26</v>
      </c>
      <c r="N2090" t="s">
        <v>53</v>
      </c>
      <c r="O2090" t="s">
        <v>29</v>
      </c>
      <c r="P2090" t="s">
        <v>29</v>
      </c>
      <c r="Q2090" t="s">
        <v>29</v>
      </c>
      <c r="R2090" t="s">
        <v>29</v>
      </c>
      <c r="S2090" t="s">
        <v>29</v>
      </c>
      <c r="T2090" t="s">
        <v>29</v>
      </c>
      <c r="U2090" t="s">
        <v>29</v>
      </c>
      <c r="V2090" t="s">
        <v>29</v>
      </c>
      <c r="W2090" t="s">
        <v>2240</v>
      </c>
    </row>
    <row r="2091" spans="1:23">
      <c r="A2091">
        <v>2090</v>
      </c>
      <c r="B2091" t="s">
        <v>2237</v>
      </c>
      <c r="C2091" t="s">
        <v>2238</v>
      </c>
      <c r="D2091">
        <v>56</v>
      </c>
      <c r="E2091" t="s">
        <v>2361</v>
      </c>
      <c r="F2091" t="s">
        <v>2229</v>
      </c>
      <c r="G2091" s="1" t="s">
        <v>2362</v>
      </c>
      <c r="H2091" t="s">
        <v>2363</v>
      </c>
      <c r="I2091" t="s">
        <v>2362</v>
      </c>
      <c r="J2091" t="s">
        <v>2363</v>
      </c>
      <c r="K2091">
        <v>3.1E-2</v>
      </c>
      <c r="L2091">
        <f t="shared" si="3"/>
        <v>3.0979243906582549E-2</v>
      </c>
      <c r="M2091" t="s">
        <v>26</v>
      </c>
      <c r="N2091" t="s">
        <v>53</v>
      </c>
      <c r="O2091" t="s">
        <v>29</v>
      </c>
      <c r="P2091" t="s">
        <v>29</v>
      </c>
      <c r="Q2091" t="s">
        <v>29</v>
      </c>
      <c r="R2091" t="s">
        <v>29</v>
      </c>
      <c r="S2091" t="s">
        <v>29</v>
      </c>
      <c r="T2091" t="s">
        <v>29</v>
      </c>
      <c r="U2091" t="s">
        <v>29</v>
      </c>
      <c r="V2091" t="s">
        <v>29</v>
      </c>
      <c r="W2091" t="s">
        <v>2240</v>
      </c>
    </row>
    <row r="2092" spans="1:23">
      <c r="A2092">
        <v>2091</v>
      </c>
      <c r="B2092" t="s">
        <v>2237</v>
      </c>
      <c r="C2092" t="s">
        <v>2238</v>
      </c>
      <c r="D2092">
        <v>56</v>
      </c>
      <c r="E2092" t="s">
        <v>2364</v>
      </c>
      <c r="F2092" t="s">
        <v>1049</v>
      </c>
      <c r="G2092" s="1" t="s">
        <v>1050</v>
      </c>
      <c r="H2092" t="s">
        <v>2332</v>
      </c>
      <c r="I2092" t="s">
        <v>1050</v>
      </c>
      <c r="J2092" t="s">
        <v>2332</v>
      </c>
      <c r="K2092">
        <v>7.9000000000000001E-2</v>
      </c>
      <c r="L2092">
        <f t="shared" si="3"/>
        <v>7.8947105439355528E-2</v>
      </c>
      <c r="M2092" t="s">
        <v>26</v>
      </c>
      <c r="N2092" t="s">
        <v>74</v>
      </c>
      <c r="O2092" t="s">
        <v>29</v>
      </c>
      <c r="P2092" t="s">
        <v>29</v>
      </c>
      <c r="Q2092" t="s">
        <v>29</v>
      </c>
      <c r="R2092" t="s">
        <v>29</v>
      </c>
      <c r="S2092" t="s">
        <v>29</v>
      </c>
      <c r="T2092" t="s">
        <v>29</v>
      </c>
      <c r="U2092" t="s">
        <v>29</v>
      </c>
      <c r="V2092" t="s">
        <v>29</v>
      </c>
      <c r="W2092" t="s">
        <v>2240</v>
      </c>
    </row>
    <row r="2093" spans="1:23">
      <c r="A2093">
        <v>2092</v>
      </c>
      <c r="B2093" t="s">
        <v>2237</v>
      </c>
      <c r="C2093" t="s">
        <v>2238</v>
      </c>
      <c r="D2093">
        <v>56</v>
      </c>
      <c r="E2093" t="s">
        <v>2364</v>
      </c>
      <c r="F2093" t="s">
        <v>1049</v>
      </c>
      <c r="G2093" s="1" t="s">
        <v>1050</v>
      </c>
      <c r="H2093" t="s">
        <v>2332</v>
      </c>
      <c r="I2093" t="s">
        <v>1050</v>
      </c>
      <c r="J2093" t="s">
        <v>2332</v>
      </c>
      <c r="K2093">
        <v>6.3E-2</v>
      </c>
      <c r="L2093">
        <f t="shared" si="3"/>
        <v>6.2957818261764539E-2</v>
      </c>
      <c r="M2093" t="s">
        <v>26</v>
      </c>
      <c r="N2093" t="s">
        <v>27</v>
      </c>
      <c r="O2093" t="s">
        <v>29</v>
      </c>
      <c r="P2093" t="s">
        <v>29</v>
      </c>
      <c r="Q2093" t="s">
        <v>29</v>
      </c>
      <c r="R2093" t="s">
        <v>29</v>
      </c>
      <c r="S2093" t="s">
        <v>29</v>
      </c>
      <c r="T2093" t="s">
        <v>29</v>
      </c>
      <c r="U2093" t="s">
        <v>29</v>
      </c>
      <c r="V2093" t="s">
        <v>29</v>
      </c>
      <c r="W2093" t="s">
        <v>2240</v>
      </c>
    </row>
    <row r="2094" spans="1:23">
      <c r="A2094">
        <v>2093</v>
      </c>
      <c r="B2094" t="s">
        <v>2237</v>
      </c>
      <c r="C2094" t="s">
        <v>2238</v>
      </c>
      <c r="D2094">
        <v>56</v>
      </c>
      <c r="E2094" t="s">
        <v>2364</v>
      </c>
      <c r="F2094" t="s">
        <v>1049</v>
      </c>
      <c r="G2094" s="1" t="s">
        <v>1050</v>
      </c>
      <c r="H2094" t="s">
        <v>2332</v>
      </c>
      <c r="I2094" t="s">
        <v>1050</v>
      </c>
      <c r="J2094" t="s">
        <v>2332</v>
      </c>
      <c r="K2094">
        <v>0.13800000000000001</v>
      </c>
      <c r="L2094">
        <f t="shared" si="3"/>
        <v>0.13790760190672235</v>
      </c>
      <c r="M2094" t="s">
        <v>26</v>
      </c>
      <c r="N2094" t="s">
        <v>53</v>
      </c>
      <c r="O2094" t="s">
        <v>29</v>
      </c>
      <c r="P2094" t="s">
        <v>29</v>
      </c>
      <c r="Q2094" t="s">
        <v>29</v>
      </c>
      <c r="R2094" t="s">
        <v>29</v>
      </c>
      <c r="S2094" t="s">
        <v>29</v>
      </c>
      <c r="T2094" t="s">
        <v>29</v>
      </c>
      <c r="U2094" t="s">
        <v>29</v>
      </c>
      <c r="V2094" t="s">
        <v>29</v>
      </c>
      <c r="W2094" t="s">
        <v>2240</v>
      </c>
    </row>
    <row r="2095" spans="1:23">
      <c r="A2095">
        <v>2094</v>
      </c>
      <c r="B2095" t="s">
        <v>2237</v>
      </c>
      <c r="C2095" t="s">
        <v>2238</v>
      </c>
      <c r="D2095">
        <v>56</v>
      </c>
      <c r="E2095" t="s">
        <v>2365</v>
      </c>
      <c r="F2095" t="s">
        <v>1049</v>
      </c>
      <c r="G2095" s="1" t="s">
        <v>1050</v>
      </c>
      <c r="H2095" t="s">
        <v>2366</v>
      </c>
      <c r="I2095" t="s">
        <v>1050</v>
      </c>
      <c r="J2095" t="s">
        <v>2366</v>
      </c>
      <c r="K2095">
        <v>3.1E-2</v>
      </c>
      <c r="L2095">
        <f t="shared" si="3"/>
        <v>3.0979243906582549E-2</v>
      </c>
      <c r="M2095" t="s">
        <v>26</v>
      </c>
      <c r="N2095" t="s">
        <v>27</v>
      </c>
      <c r="O2095" t="s">
        <v>29</v>
      </c>
      <c r="P2095" t="s">
        <v>29</v>
      </c>
      <c r="Q2095" t="s">
        <v>29</v>
      </c>
      <c r="R2095" t="s">
        <v>29</v>
      </c>
      <c r="S2095" t="s">
        <v>29</v>
      </c>
      <c r="T2095" t="s">
        <v>29</v>
      </c>
      <c r="U2095" t="s">
        <v>29</v>
      </c>
      <c r="V2095" t="s">
        <v>29</v>
      </c>
      <c r="W2095" t="s">
        <v>2240</v>
      </c>
    </row>
    <row r="2096" spans="1:23">
      <c r="A2096">
        <v>2095</v>
      </c>
      <c r="B2096" t="s">
        <v>2237</v>
      </c>
      <c r="C2096" t="s">
        <v>2238</v>
      </c>
      <c r="D2096">
        <v>56</v>
      </c>
      <c r="E2096" t="s">
        <v>2367</v>
      </c>
      <c r="F2096" t="s">
        <v>1049</v>
      </c>
      <c r="G2096" s="1" t="s">
        <v>1050</v>
      </c>
      <c r="H2096" t="s">
        <v>2368</v>
      </c>
      <c r="I2096" t="s">
        <v>1050</v>
      </c>
      <c r="J2096" t="s">
        <v>2368</v>
      </c>
      <c r="K2096">
        <v>7.0000000000000007E-2</v>
      </c>
      <c r="L2096">
        <f t="shared" si="3"/>
        <v>6.9953131401960605E-2</v>
      </c>
      <c r="M2096" t="s">
        <v>26</v>
      </c>
      <c r="N2096" t="s">
        <v>74</v>
      </c>
      <c r="O2096" t="s">
        <v>29</v>
      </c>
      <c r="P2096" t="s">
        <v>29</v>
      </c>
      <c r="Q2096" t="s">
        <v>29</v>
      </c>
      <c r="R2096" t="s">
        <v>29</v>
      </c>
      <c r="S2096" t="s">
        <v>29</v>
      </c>
      <c r="T2096" t="s">
        <v>29</v>
      </c>
      <c r="U2096" t="s">
        <v>29</v>
      </c>
      <c r="V2096" t="s">
        <v>29</v>
      </c>
      <c r="W2096" t="s">
        <v>2240</v>
      </c>
    </row>
    <row r="2097" spans="1:23">
      <c r="A2097">
        <v>2096</v>
      </c>
      <c r="B2097" t="s">
        <v>2237</v>
      </c>
      <c r="C2097" t="s">
        <v>2238</v>
      </c>
      <c r="D2097">
        <v>56</v>
      </c>
      <c r="E2097" t="s">
        <v>2367</v>
      </c>
      <c r="F2097" t="s">
        <v>1049</v>
      </c>
      <c r="G2097" s="1" t="s">
        <v>1050</v>
      </c>
      <c r="H2097" t="s">
        <v>2368</v>
      </c>
      <c r="I2097" t="s">
        <v>1050</v>
      </c>
      <c r="J2097" t="s">
        <v>2368</v>
      </c>
      <c r="K2097">
        <v>2.8000000000000001E-2</v>
      </c>
      <c r="L2097">
        <f t="shared" si="3"/>
        <v>2.798125256078424E-2</v>
      </c>
      <c r="M2097" t="s">
        <v>26</v>
      </c>
      <c r="N2097" t="s">
        <v>27</v>
      </c>
      <c r="O2097" t="s">
        <v>29</v>
      </c>
      <c r="P2097" t="s">
        <v>29</v>
      </c>
      <c r="Q2097" t="s">
        <v>29</v>
      </c>
      <c r="R2097" t="s">
        <v>29</v>
      </c>
      <c r="S2097" t="s">
        <v>29</v>
      </c>
      <c r="T2097" t="s">
        <v>29</v>
      </c>
      <c r="U2097" t="s">
        <v>29</v>
      </c>
      <c r="V2097" t="s">
        <v>29</v>
      </c>
      <c r="W2097" t="s">
        <v>2240</v>
      </c>
    </row>
    <row r="2098" spans="1:23">
      <c r="A2098">
        <v>2097</v>
      </c>
      <c r="B2098" t="s">
        <v>2237</v>
      </c>
      <c r="C2098" t="s">
        <v>2238</v>
      </c>
      <c r="D2098">
        <v>56</v>
      </c>
      <c r="E2098" t="s">
        <v>2369</v>
      </c>
      <c r="F2098" t="s">
        <v>1049</v>
      </c>
      <c r="G2098" s="1" t="s">
        <v>1050</v>
      </c>
      <c r="H2098" t="s">
        <v>1353</v>
      </c>
      <c r="I2098" t="s">
        <v>1050</v>
      </c>
      <c r="J2098" t="s">
        <v>1353</v>
      </c>
      <c r="K2098">
        <v>0.442</v>
      </c>
      <c r="L2098">
        <f t="shared" si="3"/>
        <v>0.44170405828095122</v>
      </c>
      <c r="M2098" t="s">
        <v>26</v>
      </c>
      <c r="N2098" t="s">
        <v>74</v>
      </c>
      <c r="O2098" t="s">
        <v>29</v>
      </c>
      <c r="P2098" t="s">
        <v>29</v>
      </c>
      <c r="Q2098" t="s">
        <v>29</v>
      </c>
      <c r="R2098" t="s">
        <v>29</v>
      </c>
      <c r="S2098" t="s">
        <v>29</v>
      </c>
      <c r="T2098" t="s">
        <v>29</v>
      </c>
      <c r="U2098" t="s">
        <v>29</v>
      </c>
      <c r="V2098" t="s">
        <v>29</v>
      </c>
      <c r="W2098" t="s">
        <v>2240</v>
      </c>
    </row>
    <row r="2099" spans="1:23">
      <c r="A2099">
        <v>2098</v>
      </c>
      <c r="B2099" t="s">
        <v>2237</v>
      </c>
      <c r="C2099" t="s">
        <v>2238</v>
      </c>
      <c r="D2099">
        <v>56</v>
      </c>
      <c r="E2099" t="s">
        <v>2369</v>
      </c>
      <c r="F2099" t="s">
        <v>1049</v>
      </c>
      <c r="G2099" s="1" t="s">
        <v>1050</v>
      </c>
      <c r="H2099" t="s">
        <v>1353</v>
      </c>
      <c r="I2099" t="s">
        <v>1050</v>
      </c>
      <c r="J2099" t="s">
        <v>1353</v>
      </c>
      <c r="K2099">
        <v>0.17</v>
      </c>
      <c r="L2099">
        <f t="shared" si="3"/>
        <v>0.16988617626190433</v>
      </c>
      <c r="M2099" t="s">
        <v>26</v>
      </c>
      <c r="N2099" t="s">
        <v>27</v>
      </c>
      <c r="O2099" t="s">
        <v>29</v>
      </c>
      <c r="P2099" t="s">
        <v>29</v>
      </c>
      <c r="Q2099" t="s">
        <v>29</v>
      </c>
      <c r="R2099" t="s">
        <v>29</v>
      </c>
      <c r="S2099" t="s">
        <v>29</v>
      </c>
      <c r="T2099" t="s">
        <v>29</v>
      </c>
      <c r="U2099" t="s">
        <v>29</v>
      </c>
      <c r="V2099" t="s">
        <v>29</v>
      </c>
      <c r="W2099" t="s">
        <v>2240</v>
      </c>
    </row>
    <row r="2100" spans="1:23">
      <c r="A2100">
        <v>2099</v>
      </c>
      <c r="B2100" t="s">
        <v>2237</v>
      </c>
      <c r="C2100" t="s">
        <v>2238</v>
      </c>
      <c r="D2100">
        <v>56</v>
      </c>
      <c r="E2100" t="s">
        <v>2369</v>
      </c>
      <c r="F2100" t="s">
        <v>1049</v>
      </c>
      <c r="G2100" s="1" t="s">
        <v>1050</v>
      </c>
      <c r="H2100" t="s">
        <v>1353</v>
      </c>
      <c r="I2100" t="s">
        <v>1050</v>
      </c>
      <c r="J2100" t="s">
        <v>1353</v>
      </c>
      <c r="K2100">
        <v>0.11600000000000001</v>
      </c>
      <c r="L2100">
        <f t="shared" si="3"/>
        <v>0.11592233203753471</v>
      </c>
      <c r="M2100" t="s">
        <v>26</v>
      </c>
      <c r="N2100" t="s">
        <v>53</v>
      </c>
      <c r="O2100" t="s">
        <v>29</v>
      </c>
      <c r="P2100" t="s">
        <v>29</v>
      </c>
      <c r="Q2100" t="s">
        <v>29</v>
      </c>
      <c r="R2100" t="s">
        <v>29</v>
      </c>
      <c r="S2100" t="s">
        <v>29</v>
      </c>
      <c r="T2100" t="s">
        <v>29</v>
      </c>
      <c r="U2100" t="s">
        <v>29</v>
      </c>
      <c r="V2100" t="s">
        <v>29</v>
      </c>
      <c r="W2100" t="s">
        <v>2240</v>
      </c>
    </row>
    <row r="2101" spans="1:23">
      <c r="A2101">
        <v>2100</v>
      </c>
      <c r="B2101" t="s">
        <v>2237</v>
      </c>
      <c r="C2101" t="s">
        <v>2238</v>
      </c>
      <c r="D2101">
        <v>56</v>
      </c>
      <c r="E2101" t="s">
        <v>2370</v>
      </c>
      <c r="F2101" t="s">
        <v>1049</v>
      </c>
      <c r="G2101" s="1" t="s">
        <v>1050</v>
      </c>
      <c r="H2101" t="s">
        <v>602</v>
      </c>
      <c r="I2101" t="s">
        <v>1050</v>
      </c>
      <c r="J2101" t="s">
        <v>602</v>
      </c>
      <c r="K2101">
        <v>2.2250000000000001</v>
      </c>
      <c r="L2101">
        <f t="shared" si="3"/>
        <v>2.2235102481337474</v>
      </c>
      <c r="M2101" t="s">
        <v>26</v>
      </c>
      <c r="N2101" t="s">
        <v>74</v>
      </c>
      <c r="O2101" t="s">
        <v>29</v>
      </c>
      <c r="P2101" t="s">
        <v>29</v>
      </c>
      <c r="Q2101" t="s">
        <v>29</v>
      </c>
      <c r="R2101" t="s">
        <v>29</v>
      </c>
      <c r="S2101" t="s">
        <v>29</v>
      </c>
      <c r="T2101" t="s">
        <v>29</v>
      </c>
      <c r="U2101" t="s">
        <v>29</v>
      </c>
      <c r="V2101" t="s">
        <v>29</v>
      </c>
      <c r="W2101" t="s">
        <v>2240</v>
      </c>
    </row>
    <row r="2102" spans="1:23">
      <c r="A2102">
        <v>2101</v>
      </c>
      <c r="B2102" t="s">
        <v>2237</v>
      </c>
      <c r="C2102" t="s">
        <v>2238</v>
      </c>
      <c r="D2102">
        <v>56</v>
      </c>
      <c r="E2102" t="s">
        <v>2370</v>
      </c>
      <c r="F2102" t="s">
        <v>1049</v>
      </c>
      <c r="G2102" s="1" t="s">
        <v>1050</v>
      </c>
      <c r="H2102" t="s">
        <v>602</v>
      </c>
      <c r="I2102" t="s">
        <v>1050</v>
      </c>
      <c r="J2102" t="s">
        <v>602</v>
      </c>
      <c r="K2102">
        <v>0.498</v>
      </c>
      <c r="L2102">
        <f t="shared" si="3"/>
        <v>0.49766656340251969</v>
      </c>
      <c r="M2102" t="s">
        <v>26</v>
      </c>
      <c r="N2102" t="s">
        <v>27</v>
      </c>
      <c r="O2102" t="s">
        <v>29</v>
      </c>
      <c r="P2102" t="s">
        <v>29</v>
      </c>
      <c r="Q2102" t="s">
        <v>29</v>
      </c>
      <c r="R2102" t="s">
        <v>29</v>
      </c>
      <c r="S2102" t="s">
        <v>29</v>
      </c>
      <c r="T2102" t="s">
        <v>29</v>
      </c>
      <c r="U2102" t="s">
        <v>29</v>
      </c>
      <c r="V2102" t="s">
        <v>29</v>
      </c>
      <c r="W2102" t="s">
        <v>2240</v>
      </c>
    </row>
    <row r="2103" spans="1:23">
      <c r="A2103">
        <v>2102</v>
      </c>
      <c r="B2103" t="s">
        <v>2237</v>
      </c>
      <c r="C2103" t="s">
        <v>2238</v>
      </c>
      <c r="D2103">
        <v>56</v>
      </c>
      <c r="E2103" t="s">
        <v>2370</v>
      </c>
      <c r="F2103" t="s">
        <v>1049</v>
      </c>
      <c r="G2103" s="1" t="s">
        <v>1050</v>
      </c>
      <c r="H2103" t="s">
        <v>602</v>
      </c>
      <c r="I2103" t="s">
        <v>1050</v>
      </c>
      <c r="J2103" t="s">
        <v>602</v>
      </c>
      <c r="K2103">
        <v>0.12</v>
      </c>
      <c r="L2103">
        <f t="shared" si="3"/>
        <v>0.11991965383193245</v>
      </c>
      <c r="M2103" t="s">
        <v>26</v>
      </c>
      <c r="N2103" t="s">
        <v>53</v>
      </c>
      <c r="O2103" t="s">
        <v>29</v>
      </c>
      <c r="P2103" t="s">
        <v>29</v>
      </c>
      <c r="Q2103" t="s">
        <v>29</v>
      </c>
      <c r="R2103" t="s">
        <v>29</v>
      </c>
      <c r="S2103" t="s">
        <v>29</v>
      </c>
      <c r="T2103" t="s">
        <v>29</v>
      </c>
      <c r="U2103" t="s">
        <v>29</v>
      </c>
      <c r="V2103" t="s">
        <v>29</v>
      </c>
      <c r="W2103" t="s">
        <v>2240</v>
      </c>
    </row>
    <row r="2104" spans="1:23">
      <c r="A2104">
        <v>2103</v>
      </c>
      <c r="B2104" t="s">
        <v>2237</v>
      </c>
      <c r="C2104" t="s">
        <v>2238</v>
      </c>
      <c r="D2104">
        <v>56</v>
      </c>
      <c r="E2104" t="s">
        <v>2371</v>
      </c>
      <c r="F2104" t="s">
        <v>1049</v>
      </c>
      <c r="G2104" s="1" t="s">
        <v>1050</v>
      </c>
      <c r="H2104" t="s">
        <v>2372</v>
      </c>
      <c r="I2104" t="s">
        <v>1050</v>
      </c>
      <c r="J2104" t="s">
        <v>299</v>
      </c>
      <c r="K2104">
        <v>0.19500000000000001</v>
      </c>
      <c r="L2104">
        <f t="shared" si="3"/>
        <v>0.19486943747689026</v>
      </c>
      <c r="M2104" t="s">
        <v>26</v>
      </c>
      <c r="N2104" t="s">
        <v>53</v>
      </c>
      <c r="O2104" t="s">
        <v>29</v>
      </c>
      <c r="P2104" t="s">
        <v>29</v>
      </c>
      <c r="Q2104" t="s">
        <v>29</v>
      </c>
      <c r="R2104" t="s">
        <v>29</v>
      </c>
      <c r="S2104" t="s">
        <v>29</v>
      </c>
      <c r="T2104" t="s">
        <v>29</v>
      </c>
      <c r="U2104" t="s">
        <v>29</v>
      </c>
      <c r="V2104" t="s">
        <v>29</v>
      </c>
      <c r="W2104" t="s">
        <v>2240</v>
      </c>
    </row>
    <row r="2105" spans="1:23">
      <c r="A2105">
        <v>2104</v>
      </c>
      <c r="B2105" t="s">
        <v>2237</v>
      </c>
      <c r="C2105" t="s">
        <v>2238</v>
      </c>
      <c r="D2105">
        <v>56</v>
      </c>
      <c r="E2105" t="s">
        <v>2373</v>
      </c>
      <c r="F2105" t="s">
        <v>1049</v>
      </c>
      <c r="G2105" s="1" t="s">
        <v>1050</v>
      </c>
      <c r="H2105" t="s">
        <v>1842</v>
      </c>
      <c r="I2105" t="s">
        <v>1050</v>
      </c>
      <c r="J2105" t="s">
        <v>1842</v>
      </c>
      <c r="K2105">
        <v>0.221</v>
      </c>
      <c r="L2105">
        <f t="shared" si="3"/>
        <v>0.22085202914047561</v>
      </c>
      <c r="M2105" t="s">
        <v>26</v>
      </c>
      <c r="N2105" t="s">
        <v>74</v>
      </c>
      <c r="O2105" t="s">
        <v>29</v>
      </c>
      <c r="P2105" t="s">
        <v>29</v>
      </c>
      <c r="Q2105" t="s">
        <v>29</v>
      </c>
      <c r="R2105" t="s">
        <v>29</v>
      </c>
      <c r="S2105" t="s">
        <v>29</v>
      </c>
      <c r="T2105" t="s">
        <v>29</v>
      </c>
      <c r="U2105" t="s">
        <v>29</v>
      </c>
      <c r="V2105" t="s">
        <v>29</v>
      </c>
      <c r="W2105" t="s">
        <v>2240</v>
      </c>
    </row>
    <row r="2106" spans="1:23">
      <c r="A2106">
        <v>2105</v>
      </c>
      <c r="B2106" t="s">
        <v>2237</v>
      </c>
      <c r="C2106" t="s">
        <v>2238</v>
      </c>
      <c r="D2106">
        <v>56</v>
      </c>
      <c r="E2106" t="s">
        <v>2373</v>
      </c>
      <c r="F2106" t="s">
        <v>1049</v>
      </c>
      <c r="G2106" s="1" t="s">
        <v>1050</v>
      </c>
      <c r="H2106" t="s">
        <v>1842</v>
      </c>
      <c r="I2106" t="s">
        <v>1050</v>
      </c>
      <c r="J2106" t="s">
        <v>1842</v>
      </c>
      <c r="K2106">
        <v>3.1E-2</v>
      </c>
      <c r="L2106">
        <f t="shared" si="3"/>
        <v>3.0979243906582549E-2</v>
      </c>
      <c r="M2106" t="s">
        <v>26</v>
      </c>
      <c r="N2106" t="s">
        <v>27</v>
      </c>
      <c r="O2106" t="s">
        <v>29</v>
      </c>
      <c r="P2106" t="s">
        <v>29</v>
      </c>
      <c r="Q2106" t="s">
        <v>29</v>
      </c>
      <c r="R2106" t="s">
        <v>29</v>
      </c>
      <c r="S2106" t="s">
        <v>29</v>
      </c>
      <c r="T2106" t="s">
        <v>29</v>
      </c>
      <c r="U2106" t="s">
        <v>29</v>
      </c>
      <c r="V2106" t="s">
        <v>29</v>
      </c>
      <c r="W2106" t="s">
        <v>2240</v>
      </c>
    </row>
    <row r="2107" spans="1:23">
      <c r="A2107">
        <v>2106</v>
      </c>
      <c r="B2107" t="s">
        <v>2237</v>
      </c>
      <c r="C2107" t="s">
        <v>2238</v>
      </c>
      <c r="D2107">
        <v>56</v>
      </c>
      <c r="E2107" t="s">
        <v>2374</v>
      </c>
      <c r="F2107" t="s">
        <v>1049</v>
      </c>
      <c r="G2107" s="1" t="s">
        <v>1050</v>
      </c>
      <c r="H2107" t="s">
        <v>29</v>
      </c>
      <c r="I2107" t="s">
        <v>1050</v>
      </c>
      <c r="J2107" t="s">
        <v>29</v>
      </c>
      <c r="K2107">
        <v>1.2829999999999999</v>
      </c>
      <c r="L2107">
        <f t="shared" si="3"/>
        <v>1.2821409655530778</v>
      </c>
      <c r="M2107" t="s">
        <v>26</v>
      </c>
      <c r="N2107" t="s">
        <v>74</v>
      </c>
      <c r="O2107" t="s">
        <v>29</v>
      </c>
      <c r="P2107" t="s">
        <v>29</v>
      </c>
      <c r="Q2107" t="s">
        <v>29</v>
      </c>
      <c r="R2107" t="s">
        <v>29</v>
      </c>
      <c r="S2107" t="s">
        <v>29</v>
      </c>
      <c r="T2107" t="s">
        <v>29</v>
      </c>
      <c r="U2107" t="s">
        <v>29</v>
      </c>
      <c r="V2107" t="s">
        <v>29</v>
      </c>
      <c r="W2107" t="s">
        <v>2240</v>
      </c>
    </row>
    <row r="2108" spans="1:23">
      <c r="A2108">
        <v>2107</v>
      </c>
      <c r="B2108" t="s">
        <v>2237</v>
      </c>
      <c r="C2108" t="s">
        <v>2238</v>
      </c>
      <c r="D2108">
        <v>56</v>
      </c>
      <c r="E2108" t="s">
        <v>2374</v>
      </c>
      <c r="F2108" t="s">
        <v>1049</v>
      </c>
      <c r="G2108" s="1" t="s">
        <v>1050</v>
      </c>
      <c r="H2108" t="s">
        <v>29</v>
      </c>
      <c r="I2108" t="s">
        <v>1050</v>
      </c>
      <c r="J2108" t="s">
        <v>29</v>
      </c>
      <c r="K2108">
        <v>0.42</v>
      </c>
      <c r="L2108">
        <f t="shared" si="3"/>
        <v>0.41971878841176358</v>
      </c>
      <c r="M2108" t="s">
        <v>26</v>
      </c>
      <c r="N2108" t="s">
        <v>27</v>
      </c>
      <c r="O2108" t="s">
        <v>29</v>
      </c>
      <c r="P2108" t="s">
        <v>29</v>
      </c>
      <c r="Q2108" t="s">
        <v>29</v>
      </c>
      <c r="R2108" t="s">
        <v>29</v>
      </c>
      <c r="S2108" t="s">
        <v>29</v>
      </c>
      <c r="T2108" t="s">
        <v>29</v>
      </c>
      <c r="U2108" t="s">
        <v>29</v>
      </c>
      <c r="V2108" t="s">
        <v>29</v>
      </c>
      <c r="W2108" t="s">
        <v>2240</v>
      </c>
    </row>
    <row r="2109" spans="1:23">
      <c r="A2109">
        <v>2108</v>
      </c>
      <c r="B2109" t="s">
        <v>2237</v>
      </c>
      <c r="C2109" t="s">
        <v>2238</v>
      </c>
      <c r="D2109">
        <v>56</v>
      </c>
      <c r="E2109" t="s">
        <v>2374</v>
      </c>
      <c r="F2109" t="s">
        <v>1049</v>
      </c>
      <c r="G2109" s="1" t="s">
        <v>1050</v>
      </c>
      <c r="H2109" t="s">
        <v>29</v>
      </c>
      <c r="I2109" t="s">
        <v>1050</v>
      </c>
      <c r="J2109" t="s">
        <v>29</v>
      </c>
      <c r="K2109">
        <v>8.6999999999999994E-2</v>
      </c>
      <c r="L2109">
        <f t="shared" si="3"/>
        <v>8.6941749028151036E-2</v>
      </c>
      <c r="M2109" t="s">
        <v>26</v>
      </c>
      <c r="N2109" t="s">
        <v>53</v>
      </c>
      <c r="O2109" t="s">
        <v>29</v>
      </c>
      <c r="P2109" t="s">
        <v>29</v>
      </c>
      <c r="Q2109" t="s">
        <v>29</v>
      </c>
      <c r="R2109" t="s">
        <v>29</v>
      </c>
      <c r="S2109" t="s">
        <v>29</v>
      </c>
      <c r="T2109" t="s">
        <v>29</v>
      </c>
      <c r="U2109" t="s">
        <v>29</v>
      </c>
      <c r="V2109" t="s">
        <v>29</v>
      </c>
      <c r="W2109" t="s">
        <v>2240</v>
      </c>
    </row>
    <row r="2110" spans="1:23">
      <c r="A2110">
        <v>2109</v>
      </c>
      <c r="B2110" t="s">
        <v>2237</v>
      </c>
      <c r="C2110" t="s">
        <v>2238</v>
      </c>
      <c r="D2110">
        <v>56</v>
      </c>
      <c r="E2110" t="s">
        <v>2375</v>
      </c>
      <c r="F2110" t="s">
        <v>221</v>
      </c>
      <c r="G2110" s="1" t="s">
        <v>2107</v>
      </c>
      <c r="H2110" t="s">
        <v>29</v>
      </c>
      <c r="I2110" t="s">
        <v>2107</v>
      </c>
      <c r="J2110" t="s">
        <v>29</v>
      </c>
      <c r="K2110">
        <v>3.5000000000000003E-2</v>
      </c>
      <c r="L2110">
        <f t="shared" si="3"/>
        <v>3.4976565700980303E-2</v>
      </c>
      <c r="M2110" t="s">
        <v>26</v>
      </c>
      <c r="N2110" t="s">
        <v>74</v>
      </c>
      <c r="O2110" t="s">
        <v>29</v>
      </c>
      <c r="P2110" t="s">
        <v>29</v>
      </c>
      <c r="Q2110" t="s">
        <v>29</v>
      </c>
      <c r="R2110" t="s">
        <v>29</v>
      </c>
      <c r="S2110" t="s">
        <v>29</v>
      </c>
      <c r="T2110" t="s">
        <v>29</v>
      </c>
      <c r="U2110" t="s">
        <v>29</v>
      </c>
      <c r="V2110" t="s">
        <v>29</v>
      </c>
      <c r="W2110" t="s">
        <v>2240</v>
      </c>
    </row>
    <row r="2111" spans="1:23">
      <c r="A2111">
        <v>2110</v>
      </c>
      <c r="B2111" t="s">
        <v>2237</v>
      </c>
      <c r="C2111" t="s">
        <v>2238</v>
      </c>
      <c r="D2111">
        <v>56</v>
      </c>
      <c r="E2111" t="s">
        <v>2376</v>
      </c>
      <c r="F2111" t="s">
        <v>221</v>
      </c>
      <c r="G2111" s="1" t="s">
        <v>2107</v>
      </c>
      <c r="H2111" t="s">
        <v>29</v>
      </c>
      <c r="I2111" t="s">
        <v>2107</v>
      </c>
      <c r="J2111" t="s">
        <v>29</v>
      </c>
      <c r="K2111">
        <v>0.151</v>
      </c>
      <c r="L2111">
        <f t="shared" si="3"/>
        <v>0.150898897738515</v>
      </c>
      <c r="M2111" t="s">
        <v>26</v>
      </c>
      <c r="N2111" t="s">
        <v>74</v>
      </c>
      <c r="O2111" t="s">
        <v>29</v>
      </c>
      <c r="P2111" t="s">
        <v>29</v>
      </c>
      <c r="Q2111" t="s">
        <v>29</v>
      </c>
      <c r="R2111" t="s">
        <v>29</v>
      </c>
      <c r="S2111" t="s">
        <v>29</v>
      </c>
      <c r="T2111" t="s">
        <v>29</v>
      </c>
      <c r="U2111" t="s">
        <v>29</v>
      </c>
      <c r="V2111" t="s">
        <v>29</v>
      </c>
      <c r="W2111" t="s">
        <v>2240</v>
      </c>
    </row>
    <row r="2112" spans="1:23">
      <c r="A2112">
        <v>2111</v>
      </c>
      <c r="B2112" t="s">
        <v>2237</v>
      </c>
      <c r="C2112" t="s">
        <v>2238</v>
      </c>
      <c r="D2112">
        <v>56</v>
      </c>
      <c r="E2112" t="s">
        <v>2377</v>
      </c>
      <c r="F2112" t="s">
        <v>522</v>
      </c>
      <c r="G2112" s="1" t="s">
        <v>2378</v>
      </c>
      <c r="H2112" t="s">
        <v>1744</v>
      </c>
      <c r="I2112" t="s">
        <v>8515</v>
      </c>
      <c r="J2112" t="s">
        <v>6702</v>
      </c>
      <c r="K2112">
        <v>2.4E-2</v>
      </c>
      <c r="L2112">
        <f t="shared" si="3"/>
        <v>2.3983930766386493E-2</v>
      </c>
      <c r="M2112" t="s">
        <v>26</v>
      </c>
      <c r="N2112" t="s">
        <v>27</v>
      </c>
      <c r="O2112" t="s">
        <v>29</v>
      </c>
      <c r="P2112" t="s">
        <v>29</v>
      </c>
      <c r="Q2112" t="s">
        <v>29</v>
      </c>
      <c r="R2112" t="s">
        <v>29</v>
      </c>
      <c r="S2112" t="s">
        <v>29</v>
      </c>
      <c r="T2112" t="s">
        <v>29</v>
      </c>
      <c r="U2112" t="s">
        <v>29</v>
      </c>
      <c r="V2112" t="s">
        <v>29</v>
      </c>
      <c r="W2112" t="s">
        <v>2240</v>
      </c>
    </row>
    <row r="2113" spans="1:23">
      <c r="A2113">
        <v>2112</v>
      </c>
      <c r="B2113" t="s">
        <v>2237</v>
      </c>
      <c r="C2113" t="s">
        <v>2238</v>
      </c>
      <c r="D2113">
        <v>56</v>
      </c>
      <c r="E2113" t="s">
        <v>2379</v>
      </c>
      <c r="F2113" t="s">
        <v>522</v>
      </c>
      <c r="G2113" s="1" t="s">
        <v>2378</v>
      </c>
      <c r="H2113" t="s">
        <v>29</v>
      </c>
      <c r="I2113" t="s">
        <v>8515</v>
      </c>
      <c r="J2113" t="s">
        <v>29</v>
      </c>
      <c r="K2113">
        <v>4.0000000000000001E-3</v>
      </c>
      <c r="L2113">
        <f t="shared" si="3"/>
        <v>3.9973217943977488E-3</v>
      </c>
      <c r="M2113" t="s">
        <v>26</v>
      </c>
      <c r="N2113" t="s">
        <v>74</v>
      </c>
      <c r="O2113" t="s">
        <v>29</v>
      </c>
      <c r="P2113" t="s">
        <v>29</v>
      </c>
      <c r="Q2113" t="s">
        <v>29</v>
      </c>
      <c r="R2113" t="s">
        <v>29</v>
      </c>
      <c r="S2113" t="s">
        <v>29</v>
      </c>
      <c r="T2113" t="s">
        <v>29</v>
      </c>
      <c r="U2113" t="s">
        <v>29</v>
      </c>
      <c r="V2113" t="s">
        <v>29</v>
      </c>
      <c r="W2113" t="s">
        <v>2240</v>
      </c>
    </row>
    <row r="2114" spans="1:23">
      <c r="A2114">
        <v>2113</v>
      </c>
      <c r="B2114" t="s">
        <v>2237</v>
      </c>
      <c r="C2114" t="s">
        <v>2238</v>
      </c>
      <c r="D2114">
        <v>56</v>
      </c>
      <c r="E2114" t="s">
        <v>2379</v>
      </c>
      <c r="F2114" t="s">
        <v>522</v>
      </c>
      <c r="G2114" s="1" t="s">
        <v>2378</v>
      </c>
      <c r="H2114" t="s">
        <v>29</v>
      </c>
      <c r="I2114" t="s">
        <v>8515</v>
      </c>
      <c r="J2114" t="s">
        <v>29</v>
      </c>
      <c r="K2114">
        <v>6.6000000000000003E-2</v>
      </c>
      <c r="L2114">
        <f t="shared" si="3"/>
        <v>6.5955809607562851E-2</v>
      </c>
      <c r="M2114" t="s">
        <v>26</v>
      </c>
      <c r="N2114" t="s">
        <v>27</v>
      </c>
      <c r="O2114" t="s">
        <v>29</v>
      </c>
      <c r="P2114" t="s">
        <v>29</v>
      </c>
      <c r="Q2114" t="s">
        <v>29</v>
      </c>
      <c r="R2114" t="s">
        <v>29</v>
      </c>
      <c r="S2114" t="s">
        <v>29</v>
      </c>
      <c r="T2114" t="s">
        <v>29</v>
      </c>
      <c r="U2114" t="s">
        <v>29</v>
      </c>
      <c r="V2114" t="s">
        <v>29</v>
      </c>
      <c r="W2114" t="s">
        <v>2240</v>
      </c>
    </row>
    <row r="2115" spans="1:23">
      <c r="A2115">
        <v>2114</v>
      </c>
      <c r="B2115" t="s">
        <v>2237</v>
      </c>
      <c r="C2115" t="s">
        <v>2238</v>
      </c>
      <c r="D2115">
        <v>56</v>
      </c>
      <c r="E2115" t="s">
        <v>2380</v>
      </c>
      <c r="F2115" t="s">
        <v>522</v>
      </c>
      <c r="G2115" s="1" t="s">
        <v>2381</v>
      </c>
      <c r="H2115" t="s">
        <v>1096</v>
      </c>
      <c r="I2115" t="s">
        <v>2381</v>
      </c>
      <c r="J2115" t="s">
        <v>1096</v>
      </c>
      <c r="K2115">
        <v>0.151</v>
      </c>
      <c r="L2115">
        <f t="shared" si="3"/>
        <v>0.150898897738515</v>
      </c>
      <c r="M2115" t="s">
        <v>26</v>
      </c>
      <c r="N2115" t="s">
        <v>27</v>
      </c>
      <c r="O2115" t="s">
        <v>29</v>
      </c>
      <c r="P2115" t="s">
        <v>29</v>
      </c>
      <c r="Q2115" t="s">
        <v>29</v>
      </c>
      <c r="R2115" t="s">
        <v>29</v>
      </c>
      <c r="S2115" t="s">
        <v>29</v>
      </c>
      <c r="T2115" t="s">
        <v>29</v>
      </c>
      <c r="U2115" t="s">
        <v>29</v>
      </c>
      <c r="V2115" t="s">
        <v>29</v>
      </c>
      <c r="W2115" t="s">
        <v>2240</v>
      </c>
    </row>
    <row r="2116" spans="1:23">
      <c r="A2116">
        <v>2115</v>
      </c>
      <c r="B2116" t="s">
        <v>2237</v>
      </c>
      <c r="C2116" t="s">
        <v>2238</v>
      </c>
      <c r="D2116">
        <v>56</v>
      </c>
      <c r="E2116" t="s">
        <v>2382</v>
      </c>
      <c r="F2116" t="s">
        <v>522</v>
      </c>
      <c r="G2116" s="1" t="s">
        <v>2381</v>
      </c>
      <c r="H2116" t="s">
        <v>2129</v>
      </c>
      <c r="I2116" t="s">
        <v>2381</v>
      </c>
      <c r="J2116" t="s">
        <v>2129</v>
      </c>
      <c r="K2116">
        <v>0.14899999999999999</v>
      </c>
      <c r="L2116">
        <f t="shared" ref="L2116:L2179" si="4">K2116/SUM($K$1987:$K$2287)*100</f>
        <v>0.14890023684131612</v>
      </c>
      <c r="M2116" t="s">
        <v>26</v>
      </c>
      <c r="N2116" t="s">
        <v>74</v>
      </c>
      <c r="O2116" t="s">
        <v>29</v>
      </c>
      <c r="P2116" t="s">
        <v>29</v>
      </c>
      <c r="Q2116" t="s">
        <v>29</v>
      </c>
      <c r="R2116" t="s">
        <v>29</v>
      </c>
      <c r="S2116" t="s">
        <v>29</v>
      </c>
      <c r="T2116" t="s">
        <v>29</v>
      </c>
      <c r="U2116" t="s">
        <v>29</v>
      </c>
      <c r="V2116" t="s">
        <v>29</v>
      </c>
      <c r="W2116" t="s">
        <v>2240</v>
      </c>
    </row>
    <row r="2117" spans="1:23">
      <c r="A2117">
        <v>2116</v>
      </c>
      <c r="B2117" t="s">
        <v>2237</v>
      </c>
      <c r="C2117" t="s">
        <v>2238</v>
      </c>
      <c r="D2117">
        <v>56</v>
      </c>
      <c r="E2117" t="s">
        <v>2383</v>
      </c>
      <c r="F2117" t="s">
        <v>438</v>
      </c>
      <c r="G2117" s="1" t="s">
        <v>2384</v>
      </c>
      <c r="H2117" t="s">
        <v>2385</v>
      </c>
      <c r="I2117" t="s">
        <v>2384</v>
      </c>
      <c r="J2117" t="s">
        <v>2385</v>
      </c>
      <c r="K2117">
        <v>1.0999999999999999E-2</v>
      </c>
      <c r="L2117">
        <f t="shared" si="4"/>
        <v>1.0992634934593808E-2</v>
      </c>
      <c r="M2117" t="s">
        <v>26</v>
      </c>
      <c r="N2117" t="s">
        <v>27</v>
      </c>
      <c r="O2117" t="s">
        <v>29</v>
      </c>
      <c r="P2117" t="s">
        <v>29</v>
      </c>
      <c r="Q2117" t="s">
        <v>29</v>
      </c>
      <c r="R2117" t="s">
        <v>29</v>
      </c>
      <c r="S2117" t="s">
        <v>29</v>
      </c>
      <c r="T2117" t="s">
        <v>29</v>
      </c>
      <c r="U2117" t="s">
        <v>29</v>
      </c>
      <c r="V2117" t="s">
        <v>29</v>
      </c>
      <c r="W2117" t="s">
        <v>2240</v>
      </c>
    </row>
    <row r="2118" spans="1:23">
      <c r="A2118">
        <v>2117</v>
      </c>
      <c r="B2118" t="s">
        <v>2237</v>
      </c>
      <c r="C2118" t="s">
        <v>2238</v>
      </c>
      <c r="D2118">
        <v>56</v>
      </c>
      <c r="E2118" t="s">
        <v>2386</v>
      </c>
      <c r="F2118" t="s">
        <v>438</v>
      </c>
      <c r="G2118" s="1" t="s">
        <v>873</v>
      </c>
      <c r="H2118" t="s">
        <v>2387</v>
      </c>
      <c r="I2118" t="s">
        <v>873</v>
      </c>
      <c r="J2118" t="s">
        <v>2387</v>
      </c>
      <c r="K2118">
        <v>0.02</v>
      </c>
      <c r="L2118">
        <f t="shared" si="4"/>
        <v>1.9986608971988742E-2</v>
      </c>
      <c r="M2118" t="s">
        <v>26</v>
      </c>
      <c r="N2118" t="s">
        <v>74</v>
      </c>
      <c r="O2118" t="s">
        <v>29</v>
      </c>
      <c r="P2118" t="s">
        <v>29</v>
      </c>
      <c r="Q2118" t="s">
        <v>29</v>
      </c>
      <c r="R2118" t="s">
        <v>29</v>
      </c>
      <c r="S2118" t="s">
        <v>29</v>
      </c>
      <c r="T2118" t="s">
        <v>29</v>
      </c>
      <c r="U2118" t="s">
        <v>29</v>
      </c>
      <c r="V2118" t="s">
        <v>29</v>
      </c>
      <c r="W2118" t="s">
        <v>2240</v>
      </c>
    </row>
    <row r="2119" spans="1:23">
      <c r="A2119">
        <v>2118</v>
      </c>
      <c r="B2119" t="s">
        <v>2237</v>
      </c>
      <c r="C2119" t="s">
        <v>2238</v>
      </c>
      <c r="D2119">
        <v>56</v>
      </c>
      <c r="E2119" t="s">
        <v>2388</v>
      </c>
      <c r="F2119" t="s">
        <v>364</v>
      </c>
      <c r="G2119" s="1" t="s">
        <v>365</v>
      </c>
      <c r="H2119" t="s">
        <v>2389</v>
      </c>
      <c r="I2119" t="s">
        <v>365</v>
      </c>
      <c r="J2119" t="s">
        <v>2389</v>
      </c>
      <c r="K2119">
        <v>5.7000000000000002E-2</v>
      </c>
      <c r="L2119">
        <f t="shared" si="4"/>
        <v>5.6961835570167922E-2</v>
      </c>
      <c r="M2119" t="s">
        <v>26</v>
      </c>
      <c r="N2119" t="s">
        <v>53</v>
      </c>
      <c r="O2119" t="s">
        <v>29</v>
      </c>
      <c r="P2119" t="s">
        <v>29</v>
      </c>
      <c r="Q2119" t="s">
        <v>29</v>
      </c>
      <c r="R2119" t="s">
        <v>29</v>
      </c>
      <c r="S2119" t="s">
        <v>29</v>
      </c>
      <c r="T2119" t="s">
        <v>29</v>
      </c>
      <c r="U2119" t="s">
        <v>29</v>
      </c>
      <c r="V2119" t="s">
        <v>29</v>
      </c>
      <c r="W2119" t="s">
        <v>2240</v>
      </c>
    </row>
    <row r="2120" spans="1:23">
      <c r="A2120">
        <v>2119</v>
      </c>
      <c r="B2120" t="s">
        <v>2237</v>
      </c>
      <c r="C2120" t="s">
        <v>2238</v>
      </c>
      <c r="D2120">
        <v>56</v>
      </c>
      <c r="E2120" t="s">
        <v>2390</v>
      </c>
      <c r="F2120" t="s">
        <v>438</v>
      </c>
      <c r="G2120" s="1" t="s">
        <v>2391</v>
      </c>
      <c r="H2120" t="s">
        <v>2392</v>
      </c>
      <c r="I2120" t="s">
        <v>2391</v>
      </c>
      <c r="J2120" t="s">
        <v>2392</v>
      </c>
      <c r="K2120">
        <v>4.2000000000000003E-2</v>
      </c>
      <c r="L2120">
        <f t="shared" si="4"/>
        <v>4.1971878841176362E-2</v>
      </c>
      <c r="M2120" t="s">
        <v>26</v>
      </c>
      <c r="N2120" t="s">
        <v>74</v>
      </c>
      <c r="O2120" t="s">
        <v>29</v>
      </c>
      <c r="P2120" t="s">
        <v>29</v>
      </c>
      <c r="Q2120" t="s">
        <v>29</v>
      </c>
      <c r="R2120" t="s">
        <v>29</v>
      </c>
      <c r="S2120" t="s">
        <v>29</v>
      </c>
      <c r="T2120" t="s">
        <v>29</v>
      </c>
      <c r="U2120" t="s">
        <v>29</v>
      </c>
      <c r="V2120" t="s">
        <v>29</v>
      </c>
      <c r="W2120" t="s">
        <v>2240</v>
      </c>
    </row>
    <row r="2121" spans="1:23">
      <c r="A2121">
        <v>2120</v>
      </c>
      <c r="B2121" t="s">
        <v>2237</v>
      </c>
      <c r="C2121" t="s">
        <v>2238</v>
      </c>
      <c r="D2121">
        <v>56</v>
      </c>
      <c r="E2121" t="s">
        <v>2393</v>
      </c>
      <c r="F2121" t="s">
        <v>438</v>
      </c>
      <c r="G2121" s="1" t="s">
        <v>2391</v>
      </c>
      <c r="H2121" t="s">
        <v>2394</v>
      </c>
      <c r="I2121" t="s">
        <v>2391</v>
      </c>
      <c r="J2121" t="s">
        <v>2394</v>
      </c>
      <c r="K2121">
        <v>4.0000000000000001E-3</v>
      </c>
      <c r="L2121">
        <f t="shared" si="4"/>
        <v>3.9973217943977488E-3</v>
      </c>
      <c r="M2121" t="s">
        <v>26</v>
      </c>
      <c r="N2121" t="s">
        <v>53</v>
      </c>
      <c r="O2121" t="s">
        <v>29</v>
      </c>
      <c r="P2121" t="s">
        <v>29</v>
      </c>
      <c r="Q2121" t="s">
        <v>29</v>
      </c>
      <c r="R2121" t="s">
        <v>29</v>
      </c>
      <c r="S2121" t="s">
        <v>29</v>
      </c>
      <c r="T2121" t="s">
        <v>29</v>
      </c>
      <c r="U2121" t="s">
        <v>29</v>
      </c>
      <c r="V2121" t="s">
        <v>29</v>
      </c>
      <c r="W2121" t="s">
        <v>2240</v>
      </c>
    </row>
    <row r="2122" spans="1:23">
      <c r="A2122">
        <v>2121</v>
      </c>
      <c r="B2122" t="s">
        <v>2237</v>
      </c>
      <c r="C2122" t="s">
        <v>2238</v>
      </c>
      <c r="D2122">
        <v>56</v>
      </c>
      <c r="E2122" t="s">
        <v>2395</v>
      </c>
      <c r="F2122" t="s">
        <v>438</v>
      </c>
      <c r="G2122" s="1" t="s">
        <v>2391</v>
      </c>
      <c r="H2122" t="s">
        <v>29</v>
      </c>
      <c r="I2122" t="s">
        <v>2391</v>
      </c>
      <c r="J2122" t="s">
        <v>29</v>
      </c>
      <c r="K2122">
        <v>0.28000000000000003</v>
      </c>
      <c r="L2122">
        <f t="shared" si="4"/>
        <v>0.27981252560784242</v>
      </c>
      <c r="M2122" t="s">
        <v>26</v>
      </c>
      <c r="N2122" t="s">
        <v>74</v>
      </c>
      <c r="O2122" t="s">
        <v>29</v>
      </c>
      <c r="P2122" t="s">
        <v>29</v>
      </c>
      <c r="Q2122" t="s">
        <v>29</v>
      </c>
      <c r="R2122" t="s">
        <v>29</v>
      </c>
      <c r="S2122" t="s">
        <v>29</v>
      </c>
      <c r="T2122" t="s">
        <v>29</v>
      </c>
      <c r="U2122" t="s">
        <v>29</v>
      </c>
      <c r="V2122" t="s">
        <v>29</v>
      </c>
      <c r="W2122" t="s">
        <v>2240</v>
      </c>
    </row>
    <row r="2123" spans="1:23">
      <c r="A2123">
        <v>2122</v>
      </c>
      <c r="B2123" t="s">
        <v>2237</v>
      </c>
      <c r="C2123" t="s">
        <v>2238</v>
      </c>
      <c r="D2123">
        <v>56</v>
      </c>
      <c r="E2123" t="s">
        <v>2396</v>
      </c>
      <c r="F2123" t="s">
        <v>438</v>
      </c>
      <c r="G2123" s="1" t="s">
        <v>2200</v>
      </c>
      <c r="H2123" t="s">
        <v>29</v>
      </c>
      <c r="I2123" t="s">
        <v>2200</v>
      </c>
      <c r="J2123" t="s">
        <v>29</v>
      </c>
      <c r="K2123">
        <v>8.5000000000000006E-2</v>
      </c>
      <c r="L2123">
        <f t="shared" si="4"/>
        <v>8.4943088130952166E-2</v>
      </c>
      <c r="M2123" t="s">
        <v>26</v>
      </c>
      <c r="N2123" t="s">
        <v>53</v>
      </c>
      <c r="O2123" t="s">
        <v>29</v>
      </c>
      <c r="P2123" t="s">
        <v>29</v>
      </c>
      <c r="Q2123" t="s">
        <v>29</v>
      </c>
      <c r="R2123" t="s">
        <v>29</v>
      </c>
      <c r="S2123" t="s">
        <v>29</v>
      </c>
      <c r="T2123" t="s">
        <v>29</v>
      </c>
      <c r="U2123" t="s">
        <v>29</v>
      </c>
      <c r="V2123" t="s">
        <v>29</v>
      </c>
      <c r="W2123" t="s">
        <v>2240</v>
      </c>
    </row>
    <row r="2124" spans="1:23">
      <c r="A2124">
        <v>2123</v>
      </c>
      <c r="B2124" t="s">
        <v>2237</v>
      </c>
      <c r="C2124" t="s">
        <v>2238</v>
      </c>
      <c r="D2124">
        <v>56</v>
      </c>
      <c r="E2124" t="s">
        <v>2397</v>
      </c>
      <c r="F2124" t="s">
        <v>154</v>
      </c>
      <c r="G2124" s="1" t="s">
        <v>2194</v>
      </c>
      <c r="H2124" t="s">
        <v>29</v>
      </c>
      <c r="I2124" t="s">
        <v>2194</v>
      </c>
      <c r="J2124" t="s">
        <v>29</v>
      </c>
      <c r="K2124">
        <v>1.3460000000000001</v>
      </c>
      <c r="L2124">
        <f t="shared" si="4"/>
        <v>1.3450987838148425</v>
      </c>
      <c r="M2124" t="s">
        <v>26</v>
      </c>
      <c r="N2124" t="s">
        <v>74</v>
      </c>
      <c r="O2124" t="s">
        <v>29</v>
      </c>
      <c r="P2124" t="s">
        <v>29</v>
      </c>
      <c r="Q2124" t="s">
        <v>29</v>
      </c>
      <c r="R2124" t="s">
        <v>29</v>
      </c>
      <c r="S2124" t="s">
        <v>29</v>
      </c>
      <c r="T2124" t="s">
        <v>29</v>
      </c>
      <c r="U2124" t="s">
        <v>29</v>
      </c>
      <c r="V2124" t="s">
        <v>29</v>
      </c>
      <c r="W2124" t="s">
        <v>2240</v>
      </c>
    </row>
    <row r="2125" spans="1:23">
      <c r="A2125">
        <v>2124</v>
      </c>
      <c r="B2125" t="s">
        <v>2237</v>
      </c>
      <c r="C2125" t="s">
        <v>2238</v>
      </c>
      <c r="D2125">
        <v>56</v>
      </c>
      <c r="E2125" t="s">
        <v>2397</v>
      </c>
      <c r="F2125" t="s">
        <v>154</v>
      </c>
      <c r="G2125" s="1" t="s">
        <v>2194</v>
      </c>
      <c r="H2125" t="s">
        <v>29</v>
      </c>
      <c r="I2125" t="s">
        <v>2194</v>
      </c>
      <c r="J2125" t="s">
        <v>29</v>
      </c>
      <c r="K2125">
        <v>2.8000000000000001E-2</v>
      </c>
      <c r="L2125">
        <f t="shared" si="4"/>
        <v>2.798125256078424E-2</v>
      </c>
      <c r="M2125" t="s">
        <v>26</v>
      </c>
      <c r="N2125" t="s">
        <v>27</v>
      </c>
      <c r="O2125" t="s">
        <v>29</v>
      </c>
      <c r="P2125" t="s">
        <v>29</v>
      </c>
      <c r="Q2125" t="s">
        <v>29</v>
      </c>
      <c r="R2125" t="s">
        <v>29</v>
      </c>
      <c r="S2125" t="s">
        <v>29</v>
      </c>
      <c r="T2125" t="s">
        <v>29</v>
      </c>
      <c r="U2125" t="s">
        <v>29</v>
      </c>
      <c r="V2125" t="s">
        <v>29</v>
      </c>
      <c r="W2125" t="s">
        <v>2240</v>
      </c>
    </row>
    <row r="2126" spans="1:23">
      <c r="A2126">
        <v>2125</v>
      </c>
      <c r="B2126" t="s">
        <v>2237</v>
      </c>
      <c r="C2126" t="s">
        <v>2238</v>
      </c>
      <c r="D2126">
        <v>56</v>
      </c>
      <c r="E2126" t="s">
        <v>2397</v>
      </c>
      <c r="F2126" t="s">
        <v>154</v>
      </c>
      <c r="G2126" s="1" t="s">
        <v>2194</v>
      </c>
      <c r="H2126" t="s">
        <v>29</v>
      </c>
      <c r="I2126" t="s">
        <v>2194</v>
      </c>
      <c r="J2126" t="s">
        <v>29</v>
      </c>
      <c r="K2126">
        <v>0.09</v>
      </c>
      <c r="L2126">
        <f t="shared" si="4"/>
        <v>8.9939740373949348E-2</v>
      </c>
      <c r="M2126" t="s">
        <v>26</v>
      </c>
      <c r="N2126" t="s">
        <v>53</v>
      </c>
      <c r="O2126" t="s">
        <v>29</v>
      </c>
      <c r="P2126" t="s">
        <v>29</v>
      </c>
      <c r="Q2126" t="s">
        <v>29</v>
      </c>
      <c r="R2126" t="s">
        <v>29</v>
      </c>
      <c r="S2126" t="s">
        <v>29</v>
      </c>
      <c r="T2126" t="s">
        <v>29</v>
      </c>
      <c r="U2126" t="s">
        <v>29</v>
      </c>
      <c r="V2126" t="s">
        <v>29</v>
      </c>
      <c r="W2126" t="s">
        <v>2240</v>
      </c>
    </row>
    <row r="2127" spans="1:23">
      <c r="A2127">
        <v>2126</v>
      </c>
      <c r="B2127" t="s">
        <v>2237</v>
      </c>
      <c r="C2127" t="s">
        <v>2238</v>
      </c>
      <c r="D2127">
        <v>56</v>
      </c>
      <c r="E2127" t="s">
        <v>2397</v>
      </c>
      <c r="F2127" t="s">
        <v>154</v>
      </c>
      <c r="G2127" s="1" t="s">
        <v>2194</v>
      </c>
      <c r="H2127" t="s">
        <v>29</v>
      </c>
      <c r="I2127" t="s">
        <v>2194</v>
      </c>
      <c r="J2127" t="s">
        <v>29</v>
      </c>
      <c r="K2127">
        <v>1.7000000000000001E-2</v>
      </c>
      <c r="L2127">
        <f t="shared" si="4"/>
        <v>1.6988617626190434E-2</v>
      </c>
      <c r="M2127" t="s">
        <v>26</v>
      </c>
      <c r="N2127" t="s">
        <v>63</v>
      </c>
      <c r="O2127" t="s">
        <v>29</v>
      </c>
      <c r="P2127" t="s">
        <v>29</v>
      </c>
      <c r="Q2127" t="s">
        <v>29</v>
      </c>
      <c r="R2127" t="s">
        <v>29</v>
      </c>
      <c r="S2127" t="s">
        <v>29</v>
      </c>
      <c r="T2127" t="s">
        <v>29</v>
      </c>
      <c r="U2127" t="s">
        <v>29</v>
      </c>
      <c r="V2127" t="s">
        <v>29</v>
      </c>
      <c r="W2127" t="s">
        <v>2240</v>
      </c>
    </row>
    <row r="2128" spans="1:23">
      <c r="A2128">
        <v>2127</v>
      </c>
      <c r="B2128" t="s">
        <v>2237</v>
      </c>
      <c r="C2128" t="s">
        <v>2238</v>
      </c>
      <c r="D2128">
        <v>56</v>
      </c>
      <c r="E2128" t="s">
        <v>2398</v>
      </c>
      <c r="F2128" t="s">
        <v>154</v>
      </c>
      <c r="G2128" s="1" t="s">
        <v>2399</v>
      </c>
      <c r="H2128" t="s">
        <v>29</v>
      </c>
      <c r="I2128" t="s">
        <v>2399</v>
      </c>
      <c r="J2128" t="s">
        <v>29</v>
      </c>
      <c r="K2128">
        <v>0.125</v>
      </c>
      <c r="L2128">
        <f t="shared" si="4"/>
        <v>0.12491630607492964</v>
      </c>
      <c r="M2128" t="s">
        <v>26</v>
      </c>
      <c r="N2128" t="s">
        <v>74</v>
      </c>
      <c r="O2128" t="s">
        <v>29</v>
      </c>
      <c r="P2128" t="s">
        <v>29</v>
      </c>
      <c r="Q2128" t="s">
        <v>29</v>
      </c>
      <c r="R2128" t="s">
        <v>29</v>
      </c>
      <c r="S2128" t="s">
        <v>29</v>
      </c>
      <c r="T2128" t="s">
        <v>29</v>
      </c>
      <c r="U2128" t="s">
        <v>29</v>
      </c>
      <c r="V2128" t="s">
        <v>29</v>
      </c>
      <c r="W2128" t="s">
        <v>2240</v>
      </c>
    </row>
    <row r="2129" spans="1:23">
      <c r="A2129">
        <v>2128</v>
      </c>
      <c r="B2129" t="s">
        <v>2237</v>
      </c>
      <c r="C2129" t="s">
        <v>2238</v>
      </c>
      <c r="D2129">
        <v>56</v>
      </c>
      <c r="E2129" t="s">
        <v>2400</v>
      </c>
      <c r="F2129" t="s">
        <v>154</v>
      </c>
      <c r="G2129" s="1" t="s">
        <v>2401</v>
      </c>
      <c r="H2129" t="s">
        <v>2402</v>
      </c>
      <c r="I2129" t="s">
        <v>2401</v>
      </c>
      <c r="J2129" t="s">
        <v>2088</v>
      </c>
      <c r="K2129">
        <v>2.5999999999999999E-2</v>
      </c>
      <c r="L2129">
        <f t="shared" si="4"/>
        <v>2.5982591663585363E-2</v>
      </c>
      <c r="M2129" t="s">
        <v>26</v>
      </c>
      <c r="N2129" t="s">
        <v>27</v>
      </c>
      <c r="O2129" t="s">
        <v>29</v>
      </c>
      <c r="P2129" t="s">
        <v>29</v>
      </c>
      <c r="Q2129" t="s">
        <v>29</v>
      </c>
      <c r="R2129" t="s">
        <v>29</v>
      </c>
      <c r="S2129" t="s">
        <v>29</v>
      </c>
      <c r="T2129" t="s">
        <v>29</v>
      </c>
      <c r="U2129" t="s">
        <v>29</v>
      </c>
      <c r="V2129" t="s">
        <v>29</v>
      </c>
      <c r="W2129" t="s">
        <v>2240</v>
      </c>
    </row>
    <row r="2130" spans="1:23">
      <c r="A2130">
        <v>2129</v>
      </c>
      <c r="B2130" t="s">
        <v>2237</v>
      </c>
      <c r="C2130" t="s">
        <v>2238</v>
      </c>
      <c r="D2130">
        <v>56</v>
      </c>
      <c r="E2130" t="s">
        <v>2403</v>
      </c>
      <c r="F2130" t="s">
        <v>154</v>
      </c>
      <c r="G2130" s="1" t="s">
        <v>767</v>
      </c>
      <c r="H2130" t="s">
        <v>2404</v>
      </c>
      <c r="I2130" t="s">
        <v>767</v>
      </c>
      <c r="J2130" t="s">
        <v>2404</v>
      </c>
      <c r="K2130">
        <v>1.2999999999999999E-2</v>
      </c>
      <c r="L2130">
        <f t="shared" si="4"/>
        <v>1.2991295831792682E-2</v>
      </c>
      <c r="M2130" t="s">
        <v>26</v>
      </c>
      <c r="N2130" t="s">
        <v>74</v>
      </c>
      <c r="O2130" t="s">
        <v>29</v>
      </c>
      <c r="P2130" t="s">
        <v>29</v>
      </c>
      <c r="Q2130" t="s">
        <v>29</v>
      </c>
      <c r="R2130" t="s">
        <v>29</v>
      </c>
      <c r="S2130" t="s">
        <v>29</v>
      </c>
      <c r="T2130" t="s">
        <v>29</v>
      </c>
      <c r="U2130" t="s">
        <v>29</v>
      </c>
      <c r="V2130" t="s">
        <v>29</v>
      </c>
      <c r="W2130" t="s">
        <v>2240</v>
      </c>
    </row>
    <row r="2131" spans="1:23">
      <c r="A2131">
        <v>2130</v>
      </c>
      <c r="B2131" t="s">
        <v>2237</v>
      </c>
      <c r="C2131" t="s">
        <v>2238</v>
      </c>
      <c r="D2131">
        <v>56</v>
      </c>
      <c r="E2131" t="s">
        <v>2403</v>
      </c>
      <c r="F2131" t="s">
        <v>154</v>
      </c>
      <c r="G2131" s="1" t="s">
        <v>767</v>
      </c>
      <c r="H2131" t="s">
        <v>2404</v>
      </c>
      <c r="I2131" t="s">
        <v>767</v>
      </c>
      <c r="J2131" t="s">
        <v>2404</v>
      </c>
      <c r="K2131">
        <v>0.155</v>
      </c>
      <c r="L2131">
        <f t="shared" si="4"/>
        <v>0.15489621953291274</v>
      </c>
      <c r="M2131" t="s">
        <v>26</v>
      </c>
      <c r="N2131" t="s">
        <v>27</v>
      </c>
      <c r="O2131" t="s">
        <v>29</v>
      </c>
      <c r="P2131" t="s">
        <v>29</v>
      </c>
      <c r="Q2131" t="s">
        <v>29</v>
      </c>
      <c r="R2131" t="s">
        <v>29</v>
      </c>
      <c r="S2131" t="s">
        <v>29</v>
      </c>
      <c r="T2131" t="s">
        <v>29</v>
      </c>
      <c r="U2131" t="s">
        <v>29</v>
      </c>
      <c r="V2131" t="s">
        <v>29</v>
      </c>
      <c r="W2131" t="s">
        <v>2240</v>
      </c>
    </row>
    <row r="2132" spans="1:23">
      <c r="A2132">
        <v>2131</v>
      </c>
      <c r="B2132" t="s">
        <v>2237</v>
      </c>
      <c r="C2132" t="s">
        <v>2238</v>
      </c>
      <c r="D2132">
        <v>56</v>
      </c>
      <c r="E2132" t="s">
        <v>2405</v>
      </c>
      <c r="F2132" t="s">
        <v>154</v>
      </c>
      <c r="G2132" s="1" t="s">
        <v>767</v>
      </c>
      <c r="H2132" t="s">
        <v>29</v>
      </c>
      <c r="I2132" t="s">
        <v>767</v>
      </c>
      <c r="J2132" t="s">
        <v>29</v>
      </c>
      <c r="K2132">
        <v>1.7000000000000001E-2</v>
      </c>
      <c r="L2132">
        <f t="shared" si="4"/>
        <v>1.6988617626190434E-2</v>
      </c>
      <c r="M2132" t="s">
        <v>26</v>
      </c>
      <c r="N2132" t="s">
        <v>27</v>
      </c>
      <c r="O2132" t="s">
        <v>29</v>
      </c>
      <c r="P2132" t="s">
        <v>29</v>
      </c>
      <c r="Q2132" t="s">
        <v>29</v>
      </c>
      <c r="R2132" t="s">
        <v>29</v>
      </c>
      <c r="S2132" t="s">
        <v>29</v>
      </c>
      <c r="T2132" t="s">
        <v>29</v>
      </c>
      <c r="U2132" t="s">
        <v>29</v>
      </c>
      <c r="V2132" t="s">
        <v>29</v>
      </c>
      <c r="W2132" t="s">
        <v>2240</v>
      </c>
    </row>
    <row r="2133" spans="1:23">
      <c r="A2133">
        <v>2132</v>
      </c>
      <c r="B2133" t="s">
        <v>2237</v>
      </c>
      <c r="C2133" t="s">
        <v>2238</v>
      </c>
      <c r="D2133">
        <v>56</v>
      </c>
      <c r="E2133" t="s">
        <v>2406</v>
      </c>
      <c r="F2133" t="s">
        <v>154</v>
      </c>
      <c r="G2133" s="1" t="s">
        <v>2407</v>
      </c>
      <c r="H2133" t="s">
        <v>29</v>
      </c>
      <c r="I2133" t="s">
        <v>2407</v>
      </c>
      <c r="J2133" t="s">
        <v>29</v>
      </c>
      <c r="K2133">
        <v>0.22700000000000001</v>
      </c>
      <c r="L2133">
        <f t="shared" si="4"/>
        <v>0.22684801183207223</v>
      </c>
      <c r="M2133" t="s">
        <v>26</v>
      </c>
      <c r="N2133" t="s">
        <v>27</v>
      </c>
      <c r="O2133" t="s">
        <v>29</v>
      </c>
      <c r="P2133" t="s">
        <v>29</v>
      </c>
      <c r="Q2133" t="s">
        <v>29</v>
      </c>
      <c r="R2133" t="s">
        <v>29</v>
      </c>
      <c r="S2133" t="s">
        <v>29</v>
      </c>
      <c r="T2133" t="s">
        <v>29</v>
      </c>
      <c r="U2133" t="s">
        <v>29</v>
      </c>
      <c r="V2133" t="s">
        <v>29</v>
      </c>
      <c r="W2133" t="s">
        <v>2240</v>
      </c>
    </row>
    <row r="2134" spans="1:23">
      <c r="A2134">
        <v>2133</v>
      </c>
      <c r="B2134" t="s">
        <v>2237</v>
      </c>
      <c r="C2134" t="s">
        <v>2238</v>
      </c>
      <c r="D2134">
        <v>56</v>
      </c>
      <c r="E2134" t="s">
        <v>2408</v>
      </c>
      <c r="F2134" t="s">
        <v>154</v>
      </c>
      <c r="G2134" s="1" t="s">
        <v>811</v>
      </c>
      <c r="H2134" t="s">
        <v>2409</v>
      </c>
      <c r="I2134" t="s">
        <v>811</v>
      </c>
      <c r="J2134" t="s">
        <v>2409</v>
      </c>
      <c r="K2134">
        <v>0.16600000000000001</v>
      </c>
      <c r="L2134">
        <f t="shared" si="4"/>
        <v>0.16588885446750656</v>
      </c>
      <c r="M2134" t="s">
        <v>26</v>
      </c>
      <c r="N2134" t="s">
        <v>53</v>
      </c>
      <c r="O2134" t="s">
        <v>29</v>
      </c>
      <c r="P2134" t="s">
        <v>29</v>
      </c>
      <c r="Q2134" t="s">
        <v>29</v>
      </c>
      <c r="R2134" t="s">
        <v>29</v>
      </c>
      <c r="S2134" t="s">
        <v>29</v>
      </c>
      <c r="T2134" t="s">
        <v>29</v>
      </c>
      <c r="U2134" t="s">
        <v>29</v>
      </c>
      <c r="V2134" t="s">
        <v>29</v>
      </c>
      <c r="W2134" t="s">
        <v>2240</v>
      </c>
    </row>
    <row r="2135" spans="1:23">
      <c r="A2135">
        <v>2134</v>
      </c>
      <c r="B2135" t="s">
        <v>2237</v>
      </c>
      <c r="C2135" t="s">
        <v>2238</v>
      </c>
      <c r="D2135">
        <v>56</v>
      </c>
      <c r="E2135" t="s">
        <v>2410</v>
      </c>
      <c r="F2135" t="s">
        <v>154</v>
      </c>
      <c r="G2135" s="1" t="s">
        <v>2411</v>
      </c>
      <c r="H2135" t="s">
        <v>2412</v>
      </c>
      <c r="I2135" t="s">
        <v>2411</v>
      </c>
      <c r="J2135" t="s">
        <v>2412</v>
      </c>
      <c r="K2135">
        <v>2.1999999999999999E-2</v>
      </c>
      <c r="L2135">
        <f t="shared" si="4"/>
        <v>2.1985269869187616E-2</v>
      </c>
      <c r="M2135" t="s">
        <v>26</v>
      </c>
      <c r="N2135" t="s">
        <v>74</v>
      </c>
      <c r="O2135" t="s">
        <v>29</v>
      </c>
      <c r="P2135" t="s">
        <v>29</v>
      </c>
      <c r="Q2135" t="s">
        <v>29</v>
      </c>
      <c r="R2135" t="s">
        <v>29</v>
      </c>
      <c r="S2135" t="s">
        <v>29</v>
      </c>
      <c r="T2135" t="s">
        <v>29</v>
      </c>
      <c r="U2135" t="s">
        <v>29</v>
      </c>
      <c r="V2135" t="s">
        <v>29</v>
      </c>
      <c r="W2135" t="s">
        <v>2240</v>
      </c>
    </row>
    <row r="2136" spans="1:23">
      <c r="A2136">
        <v>2135</v>
      </c>
      <c r="B2136" t="s">
        <v>2237</v>
      </c>
      <c r="C2136" t="s">
        <v>2238</v>
      </c>
      <c r="D2136">
        <v>56</v>
      </c>
      <c r="E2136" t="s">
        <v>2413</v>
      </c>
      <c r="F2136" t="s">
        <v>154</v>
      </c>
      <c r="G2136" s="1" t="s">
        <v>2414</v>
      </c>
      <c r="H2136" t="s">
        <v>29</v>
      </c>
      <c r="I2136" t="s">
        <v>2414</v>
      </c>
      <c r="J2136" t="s">
        <v>29</v>
      </c>
      <c r="K2136">
        <v>0.10299999999999999</v>
      </c>
      <c r="L2136">
        <f t="shared" si="4"/>
        <v>0.10293103620574201</v>
      </c>
      <c r="M2136" t="s">
        <v>26</v>
      </c>
      <c r="N2136" t="s">
        <v>74</v>
      </c>
      <c r="O2136" t="s">
        <v>29</v>
      </c>
      <c r="P2136" t="s">
        <v>29</v>
      </c>
      <c r="Q2136" t="s">
        <v>29</v>
      </c>
      <c r="R2136" t="s">
        <v>29</v>
      </c>
      <c r="S2136" t="s">
        <v>29</v>
      </c>
      <c r="T2136" t="s">
        <v>29</v>
      </c>
      <c r="U2136" t="s">
        <v>29</v>
      </c>
      <c r="V2136" t="s">
        <v>29</v>
      </c>
      <c r="W2136" t="s">
        <v>2240</v>
      </c>
    </row>
    <row r="2137" spans="1:23">
      <c r="A2137">
        <v>2136</v>
      </c>
      <c r="B2137" t="s">
        <v>2237</v>
      </c>
      <c r="C2137" t="s">
        <v>2238</v>
      </c>
      <c r="D2137">
        <v>56</v>
      </c>
      <c r="E2137" t="s">
        <v>2415</v>
      </c>
      <c r="F2137" t="s">
        <v>154</v>
      </c>
      <c r="G2137" s="1" t="s">
        <v>2416</v>
      </c>
      <c r="H2137" t="s">
        <v>29</v>
      </c>
      <c r="I2137" t="s">
        <v>2416</v>
      </c>
      <c r="J2137" t="s">
        <v>29</v>
      </c>
      <c r="K2137">
        <v>0.05</v>
      </c>
      <c r="L2137">
        <f t="shared" si="4"/>
        <v>4.9966522429971863E-2</v>
      </c>
      <c r="M2137" t="s">
        <v>26</v>
      </c>
      <c r="N2137" t="s">
        <v>27</v>
      </c>
      <c r="O2137" t="s">
        <v>29</v>
      </c>
      <c r="P2137" t="s">
        <v>29</v>
      </c>
      <c r="Q2137" t="s">
        <v>29</v>
      </c>
      <c r="R2137" t="s">
        <v>29</v>
      </c>
      <c r="S2137" t="s">
        <v>29</v>
      </c>
      <c r="T2137" t="s">
        <v>29</v>
      </c>
      <c r="U2137" t="s">
        <v>29</v>
      </c>
      <c r="V2137" t="s">
        <v>29</v>
      </c>
      <c r="W2137" t="s">
        <v>2240</v>
      </c>
    </row>
    <row r="2138" spans="1:23">
      <c r="A2138">
        <v>2137</v>
      </c>
      <c r="B2138" t="s">
        <v>2237</v>
      </c>
      <c r="C2138" t="s">
        <v>2238</v>
      </c>
      <c r="D2138">
        <v>56</v>
      </c>
      <c r="E2138" t="s">
        <v>2417</v>
      </c>
      <c r="F2138" t="s">
        <v>154</v>
      </c>
      <c r="G2138" s="1" t="s">
        <v>2418</v>
      </c>
      <c r="H2138" t="s">
        <v>29</v>
      </c>
      <c r="I2138" t="s">
        <v>2418</v>
      </c>
      <c r="J2138" t="s">
        <v>29</v>
      </c>
      <c r="K2138">
        <v>7.0000000000000001E-3</v>
      </c>
      <c r="L2138">
        <f t="shared" si="4"/>
        <v>6.99531314019606E-3</v>
      </c>
      <c r="M2138" t="s">
        <v>26</v>
      </c>
      <c r="N2138" t="s">
        <v>74</v>
      </c>
      <c r="O2138" t="s">
        <v>29</v>
      </c>
      <c r="P2138" t="s">
        <v>29</v>
      </c>
      <c r="Q2138" t="s">
        <v>29</v>
      </c>
      <c r="R2138" t="s">
        <v>29</v>
      </c>
      <c r="S2138" t="s">
        <v>29</v>
      </c>
      <c r="T2138" t="s">
        <v>29</v>
      </c>
      <c r="U2138" t="s">
        <v>29</v>
      </c>
      <c r="V2138" t="s">
        <v>29</v>
      </c>
      <c r="W2138" t="s">
        <v>2240</v>
      </c>
    </row>
    <row r="2139" spans="1:23">
      <c r="A2139">
        <v>2138</v>
      </c>
      <c r="B2139" t="s">
        <v>2237</v>
      </c>
      <c r="C2139" t="s">
        <v>2238</v>
      </c>
      <c r="D2139">
        <v>56</v>
      </c>
      <c r="E2139" t="s">
        <v>2419</v>
      </c>
      <c r="F2139" t="s">
        <v>154</v>
      </c>
      <c r="G2139" s="1" t="s">
        <v>2420</v>
      </c>
      <c r="H2139" t="s">
        <v>29</v>
      </c>
      <c r="I2139" t="s">
        <v>2420</v>
      </c>
      <c r="J2139" t="s">
        <v>29</v>
      </c>
      <c r="K2139">
        <v>7.5999999999999998E-2</v>
      </c>
      <c r="L2139">
        <f t="shared" si="4"/>
        <v>7.5949114093557216E-2</v>
      </c>
      <c r="M2139" t="s">
        <v>26</v>
      </c>
      <c r="N2139" t="s">
        <v>27</v>
      </c>
      <c r="O2139" t="s">
        <v>29</v>
      </c>
      <c r="P2139" t="s">
        <v>29</v>
      </c>
      <c r="Q2139" t="s">
        <v>29</v>
      </c>
      <c r="R2139" t="s">
        <v>29</v>
      </c>
      <c r="S2139" t="s">
        <v>29</v>
      </c>
      <c r="T2139" t="s">
        <v>29</v>
      </c>
      <c r="U2139" t="s">
        <v>29</v>
      </c>
      <c r="V2139" t="s">
        <v>29</v>
      </c>
      <c r="W2139" t="s">
        <v>2240</v>
      </c>
    </row>
    <row r="2140" spans="1:23">
      <c r="A2140">
        <v>2139</v>
      </c>
      <c r="B2140" t="s">
        <v>2237</v>
      </c>
      <c r="C2140" t="s">
        <v>2238</v>
      </c>
      <c r="D2140">
        <v>56</v>
      </c>
      <c r="E2140" t="s">
        <v>2421</v>
      </c>
      <c r="F2140" t="s">
        <v>154</v>
      </c>
      <c r="G2140" s="1" t="s">
        <v>2203</v>
      </c>
      <c r="H2140" t="s">
        <v>2422</v>
      </c>
      <c r="I2140" t="s">
        <v>2203</v>
      </c>
      <c r="J2140" t="s">
        <v>2422</v>
      </c>
      <c r="K2140">
        <v>1.0509999999999999</v>
      </c>
      <c r="L2140">
        <f t="shared" si="4"/>
        <v>1.0502963014780085</v>
      </c>
      <c r="M2140" t="s">
        <v>26</v>
      </c>
      <c r="N2140" t="s">
        <v>27</v>
      </c>
      <c r="O2140" t="s">
        <v>29</v>
      </c>
      <c r="P2140" t="s">
        <v>29</v>
      </c>
      <c r="Q2140" t="s">
        <v>29</v>
      </c>
      <c r="R2140" t="s">
        <v>29</v>
      </c>
      <c r="S2140" t="s">
        <v>29</v>
      </c>
      <c r="T2140" t="s">
        <v>29</v>
      </c>
      <c r="U2140" t="s">
        <v>29</v>
      </c>
      <c r="V2140" t="s">
        <v>29</v>
      </c>
      <c r="W2140" t="s">
        <v>2240</v>
      </c>
    </row>
    <row r="2141" spans="1:23">
      <c r="A2141">
        <v>2140</v>
      </c>
      <c r="B2141" t="s">
        <v>2237</v>
      </c>
      <c r="C2141" t="s">
        <v>2238</v>
      </c>
      <c r="D2141">
        <v>56</v>
      </c>
      <c r="E2141" t="s">
        <v>2423</v>
      </c>
      <c r="F2141" t="s">
        <v>154</v>
      </c>
      <c r="G2141" s="1" t="s">
        <v>2203</v>
      </c>
      <c r="H2141" t="s">
        <v>2424</v>
      </c>
      <c r="I2141" t="s">
        <v>2203</v>
      </c>
      <c r="J2141" t="s">
        <v>2424</v>
      </c>
      <c r="K2141">
        <v>6.3E-2</v>
      </c>
      <c r="L2141">
        <f t="shared" si="4"/>
        <v>6.2957818261764539E-2</v>
      </c>
      <c r="M2141" t="s">
        <v>26</v>
      </c>
      <c r="N2141" t="s">
        <v>74</v>
      </c>
      <c r="O2141" t="s">
        <v>29</v>
      </c>
      <c r="P2141" t="s">
        <v>29</v>
      </c>
      <c r="Q2141" t="s">
        <v>29</v>
      </c>
      <c r="R2141" t="s">
        <v>29</v>
      </c>
      <c r="S2141" t="s">
        <v>29</v>
      </c>
      <c r="T2141" t="s">
        <v>29</v>
      </c>
      <c r="U2141" t="s">
        <v>29</v>
      </c>
      <c r="V2141" t="s">
        <v>29</v>
      </c>
      <c r="W2141" t="s">
        <v>2240</v>
      </c>
    </row>
    <row r="2142" spans="1:23">
      <c r="A2142">
        <v>2141</v>
      </c>
      <c r="B2142" t="s">
        <v>2237</v>
      </c>
      <c r="C2142" t="s">
        <v>2238</v>
      </c>
      <c r="D2142">
        <v>56</v>
      </c>
      <c r="E2142" t="s">
        <v>2423</v>
      </c>
      <c r="F2142" t="s">
        <v>154</v>
      </c>
      <c r="G2142" s="1" t="s">
        <v>2203</v>
      </c>
      <c r="H2142" t="s">
        <v>2424</v>
      </c>
      <c r="I2142" t="s">
        <v>2203</v>
      </c>
      <c r="J2142" t="s">
        <v>2424</v>
      </c>
      <c r="K2142">
        <v>4.3449999999999998</v>
      </c>
      <c r="L2142">
        <f t="shared" si="4"/>
        <v>4.3420907991645548</v>
      </c>
      <c r="M2142" t="s">
        <v>26</v>
      </c>
      <c r="N2142" t="s">
        <v>27</v>
      </c>
      <c r="O2142" t="s">
        <v>29</v>
      </c>
      <c r="P2142" t="s">
        <v>29</v>
      </c>
      <c r="Q2142" t="s">
        <v>29</v>
      </c>
      <c r="R2142" t="s">
        <v>29</v>
      </c>
      <c r="S2142" t="s">
        <v>29</v>
      </c>
      <c r="T2142" t="s">
        <v>29</v>
      </c>
      <c r="U2142" t="s">
        <v>29</v>
      </c>
      <c r="V2142" t="s">
        <v>29</v>
      </c>
      <c r="W2142" t="s">
        <v>2240</v>
      </c>
    </row>
    <row r="2143" spans="1:23">
      <c r="A2143">
        <v>2142</v>
      </c>
      <c r="B2143" t="s">
        <v>2237</v>
      </c>
      <c r="C2143" t="s">
        <v>2238</v>
      </c>
      <c r="D2143">
        <v>56</v>
      </c>
      <c r="E2143" t="s">
        <v>2423</v>
      </c>
      <c r="F2143" t="s">
        <v>154</v>
      </c>
      <c r="G2143" s="1" t="s">
        <v>2203</v>
      </c>
      <c r="H2143" t="s">
        <v>2424</v>
      </c>
      <c r="I2143" t="s">
        <v>2203</v>
      </c>
      <c r="J2143" t="s">
        <v>2424</v>
      </c>
      <c r="K2143">
        <v>4.3040000000000003</v>
      </c>
      <c r="L2143">
        <f t="shared" si="4"/>
        <v>4.3011182507719781</v>
      </c>
      <c r="M2143" t="s">
        <v>26</v>
      </c>
      <c r="N2143" t="s">
        <v>53</v>
      </c>
      <c r="O2143" t="s">
        <v>29</v>
      </c>
      <c r="P2143" t="s">
        <v>29</v>
      </c>
      <c r="Q2143" t="s">
        <v>29</v>
      </c>
      <c r="R2143" t="s">
        <v>29</v>
      </c>
      <c r="S2143" t="s">
        <v>29</v>
      </c>
      <c r="T2143" t="s">
        <v>29</v>
      </c>
      <c r="U2143" t="s">
        <v>29</v>
      </c>
      <c r="V2143" t="s">
        <v>29</v>
      </c>
      <c r="W2143" t="s">
        <v>2240</v>
      </c>
    </row>
    <row r="2144" spans="1:23">
      <c r="A2144">
        <v>2143</v>
      </c>
      <c r="B2144" t="s">
        <v>2237</v>
      </c>
      <c r="C2144" t="s">
        <v>2238</v>
      </c>
      <c r="D2144">
        <v>56</v>
      </c>
      <c r="E2144" t="s">
        <v>2425</v>
      </c>
      <c r="F2144" t="s">
        <v>154</v>
      </c>
      <c r="G2144" s="1" t="s">
        <v>2203</v>
      </c>
      <c r="H2144" t="s">
        <v>29</v>
      </c>
      <c r="I2144" t="s">
        <v>2203</v>
      </c>
      <c r="J2144" t="s">
        <v>29</v>
      </c>
      <c r="K2144">
        <v>1.071</v>
      </c>
      <c r="L2144">
        <f t="shared" si="4"/>
        <v>1.0702829104499971</v>
      </c>
      <c r="M2144" t="s">
        <v>26</v>
      </c>
      <c r="N2144" t="s">
        <v>74</v>
      </c>
      <c r="O2144" t="s">
        <v>29</v>
      </c>
      <c r="P2144" t="s">
        <v>29</v>
      </c>
      <c r="Q2144" t="s">
        <v>29</v>
      </c>
      <c r="R2144" t="s">
        <v>29</v>
      </c>
      <c r="S2144" t="s">
        <v>29</v>
      </c>
      <c r="T2144" t="s">
        <v>29</v>
      </c>
      <c r="U2144" t="s">
        <v>29</v>
      </c>
      <c r="V2144" t="s">
        <v>29</v>
      </c>
      <c r="W2144" t="s">
        <v>2240</v>
      </c>
    </row>
    <row r="2145" spans="1:23">
      <c r="A2145">
        <v>2144</v>
      </c>
      <c r="B2145" t="s">
        <v>2237</v>
      </c>
      <c r="C2145" t="s">
        <v>2238</v>
      </c>
      <c r="D2145">
        <v>56</v>
      </c>
      <c r="E2145" t="s">
        <v>2425</v>
      </c>
      <c r="F2145" t="s">
        <v>154</v>
      </c>
      <c r="G2145" s="1" t="s">
        <v>2203</v>
      </c>
      <c r="H2145" t="s">
        <v>29</v>
      </c>
      <c r="I2145" t="s">
        <v>2203</v>
      </c>
      <c r="J2145" t="s">
        <v>29</v>
      </c>
      <c r="K2145">
        <v>1.853</v>
      </c>
      <c r="L2145">
        <f t="shared" si="4"/>
        <v>1.8517593212547572</v>
      </c>
      <c r="M2145" t="s">
        <v>26</v>
      </c>
      <c r="N2145" t="s">
        <v>27</v>
      </c>
      <c r="O2145" t="s">
        <v>29</v>
      </c>
      <c r="P2145" t="s">
        <v>29</v>
      </c>
      <c r="Q2145" t="s">
        <v>29</v>
      </c>
      <c r="R2145" t="s">
        <v>29</v>
      </c>
      <c r="S2145" t="s">
        <v>29</v>
      </c>
      <c r="T2145" t="s">
        <v>29</v>
      </c>
      <c r="U2145" t="s">
        <v>29</v>
      </c>
      <c r="V2145" t="s">
        <v>29</v>
      </c>
      <c r="W2145" t="s">
        <v>2240</v>
      </c>
    </row>
    <row r="2146" spans="1:23">
      <c r="A2146">
        <v>2145</v>
      </c>
      <c r="B2146" t="s">
        <v>2237</v>
      </c>
      <c r="C2146" t="s">
        <v>2238</v>
      </c>
      <c r="D2146">
        <v>56</v>
      </c>
      <c r="E2146" t="s">
        <v>2425</v>
      </c>
      <c r="F2146" t="s">
        <v>154</v>
      </c>
      <c r="G2146" s="1" t="s">
        <v>2203</v>
      </c>
      <c r="H2146" t="s">
        <v>29</v>
      </c>
      <c r="I2146" t="s">
        <v>2203</v>
      </c>
      <c r="J2146" t="s">
        <v>29</v>
      </c>
      <c r="K2146">
        <v>0.61899999999999999</v>
      </c>
      <c r="L2146">
        <f t="shared" si="4"/>
        <v>0.61858554768305152</v>
      </c>
      <c r="M2146" t="s">
        <v>26</v>
      </c>
      <c r="N2146" t="s">
        <v>53</v>
      </c>
      <c r="O2146" t="s">
        <v>29</v>
      </c>
      <c r="P2146" t="s">
        <v>29</v>
      </c>
      <c r="Q2146" t="s">
        <v>29</v>
      </c>
      <c r="R2146" t="s">
        <v>29</v>
      </c>
      <c r="S2146" t="s">
        <v>29</v>
      </c>
      <c r="T2146" t="s">
        <v>29</v>
      </c>
      <c r="U2146" t="s">
        <v>29</v>
      </c>
      <c r="V2146" t="s">
        <v>29</v>
      </c>
      <c r="W2146" t="s">
        <v>2240</v>
      </c>
    </row>
    <row r="2147" spans="1:23">
      <c r="A2147">
        <v>2146</v>
      </c>
      <c r="B2147" t="s">
        <v>2237</v>
      </c>
      <c r="C2147" t="s">
        <v>2238</v>
      </c>
      <c r="D2147">
        <v>56</v>
      </c>
      <c r="E2147" t="s">
        <v>2425</v>
      </c>
      <c r="F2147" t="s">
        <v>154</v>
      </c>
      <c r="G2147" s="1" t="s">
        <v>2203</v>
      </c>
      <c r="H2147" t="s">
        <v>29</v>
      </c>
      <c r="I2147" t="s">
        <v>2203</v>
      </c>
      <c r="J2147" t="s">
        <v>29</v>
      </c>
      <c r="K2147">
        <v>0.24299999999999999</v>
      </c>
      <c r="L2147">
        <f t="shared" si="4"/>
        <v>0.24283729900966322</v>
      </c>
      <c r="M2147" t="s">
        <v>26</v>
      </c>
      <c r="N2147" t="s">
        <v>63</v>
      </c>
      <c r="O2147" t="s">
        <v>29</v>
      </c>
      <c r="P2147" t="s">
        <v>29</v>
      </c>
      <c r="Q2147" t="s">
        <v>29</v>
      </c>
      <c r="R2147" t="s">
        <v>29</v>
      </c>
      <c r="S2147" t="s">
        <v>29</v>
      </c>
      <c r="T2147" t="s">
        <v>29</v>
      </c>
      <c r="U2147" t="s">
        <v>29</v>
      </c>
      <c r="V2147" t="s">
        <v>29</v>
      </c>
      <c r="W2147" t="s">
        <v>2240</v>
      </c>
    </row>
    <row r="2148" spans="1:23">
      <c r="A2148">
        <v>2147</v>
      </c>
      <c r="B2148" t="s">
        <v>2237</v>
      </c>
      <c r="C2148" t="s">
        <v>2238</v>
      </c>
      <c r="D2148">
        <v>56</v>
      </c>
      <c r="E2148" t="s">
        <v>2426</v>
      </c>
      <c r="F2148" t="s">
        <v>154</v>
      </c>
      <c r="G2148" s="1" t="s">
        <v>2427</v>
      </c>
      <c r="H2148" t="s">
        <v>2332</v>
      </c>
      <c r="I2148" t="s">
        <v>2427</v>
      </c>
      <c r="J2148" t="s">
        <v>2332</v>
      </c>
      <c r="K2148">
        <v>6.6000000000000003E-2</v>
      </c>
      <c r="L2148">
        <f t="shared" si="4"/>
        <v>6.5955809607562851E-2</v>
      </c>
      <c r="M2148" t="s">
        <v>26</v>
      </c>
      <c r="N2148" t="s">
        <v>74</v>
      </c>
      <c r="O2148" t="s">
        <v>29</v>
      </c>
      <c r="P2148" t="s">
        <v>29</v>
      </c>
      <c r="Q2148" t="s">
        <v>29</v>
      </c>
      <c r="R2148" t="s">
        <v>29</v>
      </c>
      <c r="S2148" t="s">
        <v>29</v>
      </c>
      <c r="T2148" t="s">
        <v>29</v>
      </c>
      <c r="U2148" t="s">
        <v>29</v>
      </c>
      <c r="V2148" t="s">
        <v>29</v>
      </c>
      <c r="W2148" t="s">
        <v>2240</v>
      </c>
    </row>
    <row r="2149" spans="1:23">
      <c r="A2149">
        <v>2148</v>
      </c>
      <c r="B2149" t="s">
        <v>2237</v>
      </c>
      <c r="C2149" t="s">
        <v>2238</v>
      </c>
      <c r="D2149">
        <v>56</v>
      </c>
      <c r="E2149" t="s">
        <v>2426</v>
      </c>
      <c r="F2149" t="s">
        <v>154</v>
      </c>
      <c r="G2149" s="1" t="s">
        <v>2427</v>
      </c>
      <c r="H2149" t="s">
        <v>2332</v>
      </c>
      <c r="I2149" t="s">
        <v>2427</v>
      </c>
      <c r="J2149" t="s">
        <v>2332</v>
      </c>
      <c r="K2149">
        <v>6.8000000000000005E-2</v>
      </c>
      <c r="L2149">
        <f t="shared" si="4"/>
        <v>6.7954470504761735E-2</v>
      </c>
      <c r="M2149" t="s">
        <v>26</v>
      </c>
      <c r="N2149" t="s">
        <v>27</v>
      </c>
      <c r="O2149" t="s">
        <v>29</v>
      </c>
      <c r="P2149" t="s">
        <v>29</v>
      </c>
      <c r="Q2149" t="s">
        <v>29</v>
      </c>
      <c r="R2149" t="s">
        <v>29</v>
      </c>
      <c r="S2149" t="s">
        <v>29</v>
      </c>
      <c r="T2149" t="s">
        <v>29</v>
      </c>
      <c r="U2149" t="s">
        <v>29</v>
      </c>
      <c r="V2149" t="s">
        <v>29</v>
      </c>
      <c r="W2149" t="s">
        <v>2240</v>
      </c>
    </row>
    <row r="2150" spans="1:23">
      <c r="A2150">
        <v>2149</v>
      </c>
      <c r="B2150" t="s">
        <v>2237</v>
      </c>
      <c r="C2150" t="s">
        <v>2238</v>
      </c>
      <c r="D2150">
        <v>56</v>
      </c>
      <c r="E2150" t="s">
        <v>2428</v>
      </c>
      <c r="F2150" t="s">
        <v>154</v>
      </c>
      <c r="G2150" s="1" t="s">
        <v>2429</v>
      </c>
      <c r="H2150" t="s">
        <v>29</v>
      </c>
      <c r="I2150" t="s">
        <v>2429</v>
      </c>
      <c r="J2150" t="s">
        <v>29</v>
      </c>
      <c r="K2150">
        <v>1.2999999999999999E-2</v>
      </c>
      <c r="L2150">
        <f t="shared" si="4"/>
        <v>1.2991295831792682E-2</v>
      </c>
      <c r="M2150" t="s">
        <v>26</v>
      </c>
      <c r="N2150" t="s">
        <v>74</v>
      </c>
      <c r="O2150" t="s">
        <v>29</v>
      </c>
      <c r="P2150" t="s">
        <v>29</v>
      </c>
      <c r="Q2150" t="s">
        <v>29</v>
      </c>
      <c r="R2150" t="s">
        <v>29</v>
      </c>
      <c r="S2150" t="s">
        <v>29</v>
      </c>
      <c r="T2150" t="s">
        <v>29</v>
      </c>
      <c r="U2150" t="s">
        <v>29</v>
      </c>
      <c r="V2150" t="s">
        <v>29</v>
      </c>
      <c r="W2150" t="s">
        <v>2240</v>
      </c>
    </row>
    <row r="2151" spans="1:23">
      <c r="A2151">
        <v>2150</v>
      </c>
      <c r="B2151" t="s">
        <v>2237</v>
      </c>
      <c r="C2151" t="s">
        <v>2238</v>
      </c>
      <c r="D2151">
        <v>56</v>
      </c>
      <c r="E2151" t="s">
        <v>154</v>
      </c>
      <c r="F2151" t="s">
        <v>154</v>
      </c>
      <c r="G2151" s="1" t="s">
        <v>29</v>
      </c>
      <c r="H2151" t="s">
        <v>29</v>
      </c>
      <c r="I2151" t="s">
        <v>29</v>
      </c>
      <c r="J2151" t="s">
        <v>29</v>
      </c>
      <c r="K2151">
        <v>0.17499999999999999</v>
      </c>
      <c r="L2151">
        <f t="shared" si="4"/>
        <v>0.1748828285049015</v>
      </c>
      <c r="M2151" t="s">
        <v>26</v>
      </c>
      <c r="N2151" t="s">
        <v>74</v>
      </c>
      <c r="O2151" t="s">
        <v>29</v>
      </c>
      <c r="P2151" t="s">
        <v>29</v>
      </c>
      <c r="Q2151" t="s">
        <v>29</v>
      </c>
      <c r="R2151" t="s">
        <v>29</v>
      </c>
      <c r="S2151" t="s">
        <v>29</v>
      </c>
      <c r="T2151" t="s">
        <v>29</v>
      </c>
      <c r="U2151" t="s">
        <v>29</v>
      </c>
      <c r="V2151" t="s">
        <v>29</v>
      </c>
      <c r="W2151" t="s">
        <v>2240</v>
      </c>
    </row>
    <row r="2152" spans="1:23">
      <c r="A2152">
        <v>2151</v>
      </c>
      <c r="B2152" t="s">
        <v>2237</v>
      </c>
      <c r="C2152" t="s">
        <v>2238</v>
      </c>
      <c r="D2152">
        <v>56</v>
      </c>
      <c r="E2152" t="s">
        <v>2430</v>
      </c>
      <c r="F2152" t="s">
        <v>270</v>
      </c>
      <c r="G2152" s="1" t="s">
        <v>709</v>
      </c>
      <c r="H2152" t="s">
        <v>29</v>
      </c>
      <c r="I2152" t="s">
        <v>709</v>
      </c>
      <c r="J2152" t="s">
        <v>29</v>
      </c>
      <c r="K2152">
        <v>0.02</v>
      </c>
      <c r="L2152">
        <f t="shared" si="4"/>
        <v>1.9986608971988742E-2</v>
      </c>
      <c r="M2152" t="s">
        <v>26</v>
      </c>
      <c r="N2152" t="s">
        <v>74</v>
      </c>
      <c r="O2152" t="s">
        <v>29</v>
      </c>
      <c r="P2152" t="s">
        <v>29</v>
      </c>
      <c r="Q2152" t="s">
        <v>29</v>
      </c>
      <c r="R2152" t="s">
        <v>29</v>
      </c>
      <c r="S2152" t="s">
        <v>29</v>
      </c>
      <c r="T2152" t="s">
        <v>29</v>
      </c>
      <c r="U2152" t="s">
        <v>29</v>
      </c>
      <c r="V2152" t="s">
        <v>29</v>
      </c>
      <c r="W2152" t="s">
        <v>2240</v>
      </c>
    </row>
    <row r="2153" spans="1:23">
      <c r="A2153">
        <v>2152</v>
      </c>
      <c r="B2153" t="s">
        <v>2237</v>
      </c>
      <c r="C2153" t="s">
        <v>2238</v>
      </c>
      <c r="D2153">
        <v>56</v>
      </c>
      <c r="E2153" t="s">
        <v>2431</v>
      </c>
      <c r="F2153" t="s">
        <v>270</v>
      </c>
      <c r="G2153" s="1" t="s">
        <v>700</v>
      </c>
      <c r="H2153" t="s">
        <v>2325</v>
      </c>
      <c r="I2153" t="s">
        <v>700</v>
      </c>
      <c r="J2153" t="s">
        <v>2325</v>
      </c>
      <c r="K2153">
        <v>0.45500000000000002</v>
      </c>
      <c r="L2153">
        <f t="shared" si="4"/>
        <v>0.45469535411274392</v>
      </c>
      <c r="M2153" t="s">
        <v>26</v>
      </c>
      <c r="N2153" t="s">
        <v>74</v>
      </c>
      <c r="O2153" t="s">
        <v>29</v>
      </c>
      <c r="P2153" t="s">
        <v>29</v>
      </c>
      <c r="Q2153" t="s">
        <v>29</v>
      </c>
      <c r="R2153" t="s">
        <v>29</v>
      </c>
      <c r="S2153" t="s">
        <v>29</v>
      </c>
      <c r="T2153" t="s">
        <v>29</v>
      </c>
      <c r="U2153" t="s">
        <v>29</v>
      </c>
      <c r="V2153" t="s">
        <v>29</v>
      </c>
      <c r="W2153" t="s">
        <v>2240</v>
      </c>
    </row>
    <row r="2154" spans="1:23">
      <c r="A2154">
        <v>2153</v>
      </c>
      <c r="B2154" t="s">
        <v>2237</v>
      </c>
      <c r="C2154" t="s">
        <v>2238</v>
      </c>
      <c r="D2154">
        <v>56</v>
      </c>
      <c r="E2154" t="s">
        <v>2432</v>
      </c>
      <c r="F2154" t="s">
        <v>270</v>
      </c>
      <c r="G2154" s="1" t="s">
        <v>700</v>
      </c>
      <c r="H2154" t="s">
        <v>29</v>
      </c>
      <c r="I2154" t="s">
        <v>700</v>
      </c>
      <c r="J2154" t="s">
        <v>29</v>
      </c>
      <c r="K2154">
        <v>0.56399999999999995</v>
      </c>
      <c r="L2154">
        <f t="shared" si="4"/>
        <v>0.56362237301008256</v>
      </c>
      <c r="M2154" t="s">
        <v>26</v>
      </c>
      <c r="N2154" t="s">
        <v>74</v>
      </c>
      <c r="O2154" t="s">
        <v>29</v>
      </c>
      <c r="P2154" t="s">
        <v>29</v>
      </c>
      <c r="Q2154" t="s">
        <v>29</v>
      </c>
      <c r="R2154" t="s">
        <v>29</v>
      </c>
      <c r="S2154" t="s">
        <v>29</v>
      </c>
      <c r="T2154" t="s">
        <v>29</v>
      </c>
      <c r="U2154" t="s">
        <v>29</v>
      </c>
      <c r="V2154" t="s">
        <v>29</v>
      </c>
      <c r="W2154" t="s">
        <v>2240</v>
      </c>
    </row>
    <row r="2155" spans="1:23">
      <c r="A2155">
        <v>2154</v>
      </c>
      <c r="B2155" t="s">
        <v>2237</v>
      </c>
      <c r="C2155" t="s">
        <v>2238</v>
      </c>
      <c r="D2155">
        <v>56</v>
      </c>
      <c r="E2155" t="s">
        <v>2432</v>
      </c>
      <c r="F2155" t="s">
        <v>270</v>
      </c>
      <c r="G2155" s="1" t="s">
        <v>700</v>
      </c>
      <c r="H2155" t="s">
        <v>29</v>
      </c>
      <c r="I2155" t="s">
        <v>700</v>
      </c>
      <c r="J2155" t="s">
        <v>29</v>
      </c>
      <c r="K2155">
        <v>0.28399999999999997</v>
      </c>
      <c r="L2155">
        <f t="shared" si="4"/>
        <v>0.28380984740224013</v>
      </c>
      <c r="M2155" t="s">
        <v>26</v>
      </c>
      <c r="N2155" t="s">
        <v>53</v>
      </c>
      <c r="O2155" t="s">
        <v>29</v>
      </c>
      <c r="P2155" t="s">
        <v>29</v>
      </c>
      <c r="Q2155" t="s">
        <v>29</v>
      </c>
      <c r="R2155" t="s">
        <v>29</v>
      </c>
      <c r="S2155" t="s">
        <v>29</v>
      </c>
      <c r="T2155" t="s">
        <v>29</v>
      </c>
      <c r="U2155" t="s">
        <v>29</v>
      </c>
      <c r="V2155" t="s">
        <v>29</v>
      </c>
      <c r="W2155" t="s">
        <v>2240</v>
      </c>
    </row>
    <row r="2156" spans="1:23">
      <c r="A2156">
        <v>2155</v>
      </c>
      <c r="B2156" t="s">
        <v>2237</v>
      </c>
      <c r="C2156" t="s">
        <v>2238</v>
      </c>
      <c r="D2156">
        <v>56</v>
      </c>
      <c r="E2156" t="s">
        <v>2433</v>
      </c>
      <c r="F2156" t="s">
        <v>1718</v>
      </c>
      <c r="G2156" s="1" t="s">
        <v>2434</v>
      </c>
      <c r="H2156" t="s">
        <v>2435</v>
      </c>
      <c r="I2156" t="s">
        <v>2434</v>
      </c>
      <c r="J2156" t="s">
        <v>2435</v>
      </c>
      <c r="K2156">
        <v>7.0000000000000001E-3</v>
      </c>
      <c r="L2156">
        <f t="shared" si="4"/>
        <v>6.99531314019606E-3</v>
      </c>
      <c r="M2156" t="s">
        <v>26</v>
      </c>
      <c r="N2156" t="s">
        <v>27</v>
      </c>
      <c r="O2156" t="s">
        <v>29</v>
      </c>
      <c r="P2156" t="s">
        <v>29</v>
      </c>
      <c r="Q2156" t="s">
        <v>29</v>
      </c>
      <c r="R2156" t="s">
        <v>29</v>
      </c>
      <c r="S2156" t="s">
        <v>29</v>
      </c>
      <c r="T2156" t="s">
        <v>29</v>
      </c>
      <c r="U2156" t="s">
        <v>29</v>
      </c>
      <c r="V2156" t="s">
        <v>29</v>
      </c>
      <c r="W2156" t="s">
        <v>2240</v>
      </c>
    </row>
    <row r="2157" spans="1:23">
      <c r="A2157">
        <v>2156</v>
      </c>
      <c r="B2157" t="s">
        <v>2237</v>
      </c>
      <c r="C2157" t="s">
        <v>2238</v>
      </c>
      <c r="D2157">
        <v>56</v>
      </c>
      <c r="E2157" t="s">
        <v>2436</v>
      </c>
      <c r="F2157" t="s">
        <v>2437</v>
      </c>
      <c r="G2157" s="1" t="s">
        <v>2438</v>
      </c>
      <c r="H2157" t="s">
        <v>29</v>
      </c>
      <c r="I2157" t="s">
        <v>2438</v>
      </c>
      <c r="J2157" t="s">
        <v>29</v>
      </c>
      <c r="K2157">
        <v>0.26</v>
      </c>
      <c r="L2157">
        <f t="shared" si="4"/>
        <v>0.25982591663585364</v>
      </c>
      <c r="M2157" t="s">
        <v>26</v>
      </c>
      <c r="N2157" t="s">
        <v>74</v>
      </c>
      <c r="O2157" t="s">
        <v>29</v>
      </c>
      <c r="P2157" t="s">
        <v>29</v>
      </c>
      <c r="Q2157" t="s">
        <v>29</v>
      </c>
      <c r="R2157" t="s">
        <v>29</v>
      </c>
      <c r="S2157" t="s">
        <v>29</v>
      </c>
      <c r="T2157" t="s">
        <v>29</v>
      </c>
      <c r="U2157" t="s">
        <v>29</v>
      </c>
      <c r="V2157" t="s">
        <v>29</v>
      </c>
      <c r="W2157" t="s">
        <v>2240</v>
      </c>
    </row>
    <row r="2158" spans="1:23">
      <c r="A2158">
        <v>2157</v>
      </c>
      <c r="B2158" t="s">
        <v>2237</v>
      </c>
      <c r="C2158" t="s">
        <v>2238</v>
      </c>
      <c r="D2158">
        <v>56</v>
      </c>
      <c r="E2158" t="s">
        <v>2439</v>
      </c>
      <c r="F2158" t="s">
        <v>558</v>
      </c>
      <c r="G2158" s="1" t="s">
        <v>1266</v>
      </c>
      <c r="H2158" t="s">
        <v>524</v>
      </c>
      <c r="I2158" t="s">
        <v>1266</v>
      </c>
      <c r="J2158" t="s">
        <v>524</v>
      </c>
      <c r="K2158">
        <v>5.5E-2</v>
      </c>
      <c r="L2158">
        <f t="shared" si="4"/>
        <v>5.4963174672969045E-2</v>
      </c>
      <c r="M2158" t="s">
        <v>26</v>
      </c>
      <c r="N2158" t="s">
        <v>74</v>
      </c>
      <c r="O2158" t="s">
        <v>29</v>
      </c>
      <c r="P2158" t="s">
        <v>29</v>
      </c>
      <c r="Q2158" t="s">
        <v>29</v>
      </c>
      <c r="R2158" t="s">
        <v>29</v>
      </c>
      <c r="S2158" t="s">
        <v>29</v>
      </c>
      <c r="T2158" t="s">
        <v>29</v>
      </c>
      <c r="U2158" t="s">
        <v>29</v>
      </c>
      <c r="V2158" t="s">
        <v>29</v>
      </c>
      <c r="W2158" t="s">
        <v>2240</v>
      </c>
    </row>
    <row r="2159" spans="1:23">
      <c r="A2159">
        <v>2158</v>
      </c>
      <c r="B2159" t="s">
        <v>2237</v>
      </c>
      <c r="C2159" t="s">
        <v>2238</v>
      </c>
      <c r="D2159">
        <v>56</v>
      </c>
      <c r="E2159" t="s">
        <v>2440</v>
      </c>
      <c r="F2159" t="s">
        <v>558</v>
      </c>
      <c r="G2159" s="1" t="s">
        <v>1266</v>
      </c>
      <c r="H2159" t="s">
        <v>29</v>
      </c>
      <c r="I2159" t="s">
        <v>1266</v>
      </c>
      <c r="J2159" t="s">
        <v>29</v>
      </c>
      <c r="K2159">
        <v>2.1999999999999999E-2</v>
      </c>
      <c r="L2159">
        <f t="shared" si="4"/>
        <v>2.1985269869187616E-2</v>
      </c>
      <c r="M2159" t="s">
        <v>26</v>
      </c>
      <c r="N2159" t="s">
        <v>53</v>
      </c>
      <c r="O2159" t="s">
        <v>29</v>
      </c>
      <c r="P2159" t="s">
        <v>29</v>
      </c>
      <c r="Q2159" t="s">
        <v>29</v>
      </c>
      <c r="R2159" t="s">
        <v>29</v>
      </c>
      <c r="S2159" t="s">
        <v>29</v>
      </c>
      <c r="T2159" t="s">
        <v>29</v>
      </c>
      <c r="U2159" t="s">
        <v>29</v>
      </c>
      <c r="V2159" t="s">
        <v>29</v>
      </c>
      <c r="W2159" t="s">
        <v>2240</v>
      </c>
    </row>
    <row r="2160" spans="1:23">
      <c r="A2160">
        <v>2159</v>
      </c>
      <c r="B2160" t="s">
        <v>2237</v>
      </c>
      <c r="C2160" t="s">
        <v>2238</v>
      </c>
      <c r="D2160">
        <v>56</v>
      </c>
      <c r="E2160" t="s">
        <v>2441</v>
      </c>
      <c r="F2160" t="s">
        <v>558</v>
      </c>
      <c r="G2160" s="1" t="s">
        <v>726</v>
      </c>
      <c r="H2160" t="s">
        <v>29</v>
      </c>
      <c r="I2160" t="s">
        <v>726</v>
      </c>
      <c r="J2160" t="s">
        <v>29</v>
      </c>
      <c r="K2160">
        <v>2.1999999999999999E-2</v>
      </c>
      <c r="L2160">
        <f t="shared" si="4"/>
        <v>2.1985269869187616E-2</v>
      </c>
      <c r="M2160" t="s">
        <v>26</v>
      </c>
      <c r="N2160" t="s">
        <v>74</v>
      </c>
      <c r="O2160" t="s">
        <v>29</v>
      </c>
      <c r="P2160" t="s">
        <v>29</v>
      </c>
      <c r="Q2160" t="s">
        <v>29</v>
      </c>
      <c r="R2160" t="s">
        <v>29</v>
      </c>
      <c r="S2160" t="s">
        <v>29</v>
      </c>
      <c r="T2160" t="s">
        <v>29</v>
      </c>
      <c r="U2160" t="s">
        <v>29</v>
      </c>
      <c r="V2160" t="s">
        <v>29</v>
      </c>
      <c r="W2160" t="s">
        <v>2240</v>
      </c>
    </row>
    <row r="2161" spans="1:23">
      <c r="A2161">
        <v>2160</v>
      </c>
      <c r="B2161" t="s">
        <v>2237</v>
      </c>
      <c r="C2161" t="s">
        <v>2238</v>
      </c>
      <c r="D2161">
        <v>56</v>
      </c>
      <c r="E2161" t="s">
        <v>2441</v>
      </c>
      <c r="F2161" t="s">
        <v>558</v>
      </c>
      <c r="G2161" s="1" t="s">
        <v>726</v>
      </c>
      <c r="H2161" t="s">
        <v>29</v>
      </c>
      <c r="I2161" t="s">
        <v>726</v>
      </c>
      <c r="J2161" t="s">
        <v>29</v>
      </c>
      <c r="K2161">
        <v>4.5999999999999999E-2</v>
      </c>
      <c r="L2161">
        <f t="shared" si="4"/>
        <v>4.5969200635574109E-2</v>
      </c>
      <c r="M2161" t="s">
        <v>26</v>
      </c>
      <c r="N2161" t="s">
        <v>27</v>
      </c>
      <c r="O2161" t="s">
        <v>29</v>
      </c>
      <c r="P2161" t="s">
        <v>29</v>
      </c>
      <c r="Q2161" t="s">
        <v>29</v>
      </c>
      <c r="R2161" t="s">
        <v>29</v>
      </c>
      <c r="S2161" t="s">
        <v>29</v>
      </c>
      <c r="T2161" t="s">
        <v>29</v>
      </c>
      <c r="U2161" t="s">
        <v>29</v>
      </c>
      <c r="V2161" t="s">
        <v>29</v>
      </c>
      <c r="W2161" t="s">
        <v>2240</v>
      </c>
    </row>
    <row r="2162" spans="1:23">
      <c r="A2162">
        <v>2161</v>
      </c>
      <c r="B2162" t="s">
        <v>2237</v>
      </c>
      <c r="C2162" t="s">
        <v>2238</v>
      </c>
      <c r="D2162">
        <v>56</v>
      </c>
      <c r="E2162" t="s">
        <v>2442</v>
      </c>
      <c r="F2162" t="s">
        <v>558</v>
      </c>
      <c r="G2162" s="1" t="s">
        <v>2443</v>
      </c>
      <c r="H2162" t="s">
        <v>2444</v>
      </c>
      <c r="I2162" t="s">
        <v>2443</v>
      </c>
      <c r="J2162" t="s">
        <v>8851</v>
      </c>
      <c r="K2162">
        <v>0.157</v>
      </c>
      <c r="L2162">
        <f t="shared" si="4"/>
        <v>0.15689488043011163</v>
      </c>
      <c r="M2162" t="s">
        <v>26</v>
      </c>
      <c r="N2162" t="s">
        <v>74</v>
      </c>
      <c r="O2162" t="s">
        <v>29</v>
      </c>
      <c r="P2162" t="s">
        <v>29</v>
      </c>
      <c r="Q2162" t="s">
        <v>29</v>
      </c>
      <c r="R2162" t="s">
        <v>29</v>
      </c>
      <c r="S2162" t="s">
        <v>29</v>
      </c>
      <c r="T2162" t="s">
        <v>29</v>
      </c>
      <c r="U2162" t="s">
        <v>29</v>
      </c>
      <c r="V2162" t="s">
        <v>29</v>
      </c>
      <c r="W2162" t="s">
        <v>2240</v>
      </c>
    </row>
    <row r="2163" spans="1:23">
      <c r="A2163">
        <v>2162</v>
      </c>
      <c r="B2163" t="s">
        <v>2237</v>
      </c>
      <c r="C2163" t="s">
        <v>2238</v>
      </c>
      <c r="D2163">
        <v>56</v>
      </c>
      <c r="E2163" t="s">
        <v>2445</v>
      </c>
      <c r="F2163" t="s">
        <v>1364</v>
      </c>
      <c r="G2163" s="1" t="s">
        <v>2446</v>
      </c>
      <c r="H2163" t="s">
        <v>2447</v>
      </c>
      <c r="I2163" t="s">
        <v>2446</v>
      </c>
      <c r="J2163" t="s">
        <v>2447</v>
      </c>
      <c r="K2163">
        <v>2E-3</v>
      </c>
      <c r="L2163">
        <f t="shared" si="4"/>
        <v>1.9986608971988744E-3</v>
      </c>
      <c r="M2163" t="s">
        <v>26</v>
      </c>
      <c r="N2163" t="s">
        <v>74</v>
      </c>
      <c r="O2163" t="s">
        <v>29</v>
      </c>
      <c r="P2163" t="s">
        <v>29</v>
      </c>
      <c r="Q2163" t="s">
        <v>29</v>
      </c>
      <c r="R2163" t="s">
        <v>29</v>
      </c>
      <c r="S2163" t="s">
        <v>29</v>
      </c>
      <c r="T2163" t="s">
        <v>29</v>
      </c>
      <c r="U2163" t="s">
        <v>29</v>
      </c>
      <c r="V2163" t="s">
        <v>29</v>
      </c>
      <c r="W2163" t="s">
        <v>2240</v>
      </c>
    </row>
    <row r="2164" spans="1:23">
      <c r="A2164">
        <v>2163</v>
      </c>
      <c r="B2164" t="s">
        <v>2237</v>
      </c>
      <c r="C2164" t="s">
        <v>2238</v>
      </c>
      <c r="D2164">
        <v>56</v>
      </c>
      <c r="E2164" t="s">
        <v>2448</v>
      </c>
      <c r="F2164" t="s">
        <v>1364</v>
      </c>
      <c r="G2164" s="1" t="s">
        <v>2446</v>
      </c>
      <c r="H2164" t="s">
        <v>29</v>
      </c>
      <c r="I2164" t="s">
        <v>2446</v>
      </c>
      <c r="J2164" t="s">
        <v>29</v>
      </c>
      <c r="K2164">
        <v>0.30199999999999999</v>
      </c>
      <c r="L2164">
        <f t="shared" si="4"/>
        <v>0.30179779547703001</v>
      </c>
      <c r="M2164" t="s">
        <v>26</v>
      </c>
      <c r="N2164" t="s">
        <v>74</v>
      </c>
      <c r="O2164" t="s">
        <v>29</v>
      </c>
      <c r="P2164" t="s">
        <v>29</v>
      </c>
      <c r="Q2164" t="s">
        <v>29</v>
      </c>
      <c r="R2164" t="s">
        <v>29</v>
      </c>
      <c r="S2164" t="s">
        <v>29</v>
      </c>
      <c r="T2164" t="s">
        <v>29</v>
      </c>
      <c r="U2164" t="s">
        <v>29</v>
      </c>
      <c r="V2164" t="s">
        <v>29</v>
      </c>
      <c r="W2164" t="s">
        <v>2240</v>
      </c>
    </row>
    <row r="2165" spans="1:23">
      <c r="A2165">
        <v>2164</v>
      </c>
      <c r="B2165" t="s">
        <v>2237</v>
      </c>
      <c r="C2165" t="s">
        <v>2238</v>
      </c>
      <c r="D2165">
        <v>56</v>
      </c>
      <c r="E2165" t="s">
        <v>2448</v>
      </c>
      <c r="F2165" t="s">
        <v>1364</v>
      </c>
      <c r="G2165" s="1" t="s">
        <v>2446</v>
      </c>
      <c r="H2165" t="s">
        <v>29</v>
      </c>
      <c r="I2165" t="s">
        <v>2446</v>
      </c>
      <c r="J2165" t="s">
        <v>29</v>
      </c>
      <c r="K2165">
        <v>8.9999999999999993E-3</v>
      </c>
      <c r="L2165">
        <f t="shared" si="4"/>
        <v>8.9939740373949344E-3</v>
      </c>
      <c r="M2165" t="s">
        <v>26</v>
      </c>
      <c r="N2165" t="s">
        <v>63</v>
      </c>
      <c r="O2165" t="s">
        <v>29</v>
      </c>
      <c r="P2165" t="s">
        <v>29</v>
      </c>
      <c r="Q2165" t="s">
        <v>29</v>
      </c>
      <c r="R2165" t="s">
        <v>29</v>
      </c>
      <c r="S2165" t="s">
        <v>29</v>
      </c>
      <c r="T2165" t="s">
        <v>29</v>
      </c>
      <c r="U2165" t="s">
        <v>29</v>
      </c>
      <c r="V2165" t="s">
        <v>29</v>
      </c>
      <c r="W2165" t="s">
        <v>2240</v>
      </c>
    </row>
    <row r="2166" spans="1:23">
      <c r="A2166">
        <v>2165</v>
      </c>
      <c r="B2166" t="s">
        <v>2237</v>
      </c>
      <c r="C2166" t="s">
        <v>2238</v>
      </c>
      <c r="D2166">
        <v>56</v>
      </c>
      <c r="E2166" t="s">
        <v>2449</v>
      </c>
      <c r="F2166" t="s">
        <v>1364</v>
      </c>
      <c r="G2166" s="1" t="s">
        <v>2450</v>
      </c>
      <c r="H2166" t="s">
        <v>29</v>
      </c>
      <c r="I2166" t="s">
        <v>2450</v>
      </c>
      <c r="J2166" t="s">
        <v>29</v>
      </c>
      <c r="K2166">
        <v>4.0000000000000001E-3</v>
      </c>
      <c r="L2166">
        <f t="shared" si="4"/>
        <v>3.9973217943977488E-3</v>
      </c>
      <c r="M2166" t="s">
        <v>26</v>
      </c>
      <c r="N2166" t="s">
        <v>27</v>
      </c>
      <c r="O2166" t="s">
        <v>29</v>
      </c>
      <c r="P2166" t="s">
        <v>29</v>
      </c>
      <c r="Q2166" t="s">
        <v>29</v>
      </c>
      <c r="R2166" t="s">
        <v>29</v>
      </c>
      <c r="S2166" t="s">
        <v>29</v>
      </c>
      <c r="T2166" t="s">
        <v>29</v>
      </c>
      <c r="U2166" t="s">
        <v>29</v>
      </c>
      <c r="V2166" t="s">
        <v>29</v>
      </c>
      <c r="W2166" t="s">
        <v>2240</v>
      </c>
    </row>
    <row r="2167" spans="1:23">
      <c r="A2167">
        <v>2166</v>
      </c>
      <c r="B2167" t="s">
        <v>2237</v>
      </c>
      <c r="C2167" t="s">
        <v>2238</v>
      </c>
      <c r="D2167">
        <v>56</v>
      </c>
      <c r="E2167" t="s">
        <v>2451</v>
      </c>
      <c r="F2167" t="s">
        <v>248</v>
      </c>
      <c r="G2167" s="1" t="s">
        <v>2452</v>
      </c>
      <c r="H2167" t="s">
        <v>1318</v>
      </c>
      <c r="I2167" t="s">
        <v>2452</v>
      </c>
      <c r="J2167" t="s">
        <v>1318</v>
      </c>
      <c r="K2167">
        <v>4.0000000000000001E-3</v>
      </c>
      <c r="L2167">
        <f t="shared" si="4"/>
        <v>3.9973217943977488E-3</v>
      </c>
      <c r="M2167" t="s">
        <v>26</v>
      </c>
      <c r="N2167" t="s">
        <v>53</v>
      </c>
      <c r="O2167" t="s">
        <v>29</v>
      </c>
      <c r="P2167" t="s">
        <v>29</v>
      </c>
      <c r="Q2167" t="s">
        <v>29</v>
      </c>
      <c r="R2167" t="s">
        <v>29</v>
      </c>
      <c r="S2167" t="s">
        <v>29</v>
      </c>
      <c r="T2167" t="s">
        <v>29</v>
      </c>
      <c r="U2167" t="s">
        <v>29</v>
      </c>
      <c r="V2167" t="s">
        <v>29</v>
      </c>
      <c r="W2167" t="s">
        <v>2240</v>
      </c>
    </row>
    <row r="2168" spans="1:23">
      <c r="A2168">
        <v>2167</v>
      </c>
      <c r="B2168" t="s">
        <v>2237</v>
      </c>
      <c r="C2168" t="s">
        <v>2238</v>
      </c>
      <c r="D2168">
        <v>56</v>
      </c>
      <c r="E2168" t="s">
        <v>2453</v>
      </c>
      <c r="F2168" t="s">
        <v>248</v>
      </c>
      <c r="G2168" s="1" t="s">
        <v>2452</v>
      </c>
      <c r="H2168" t="s">
        <v>1198</v>
      </c>
      <c r="I2168" t="s">
        <v>2452</v>
      </c>
      <c r="J2168" t="s">
        <v>1198</v>
      </c>
      <c r="K2168">
        <v>7.5999999999999998E-2</v>
      </c>
      <c r="L2168">
        <f t="shared" si="4"/>
        <v>7.5949114093557216E-2</v>
      </c>
      <c r="M2168" t="s">
        <v>26</v>
      </c>
      <c r="N2168" t="s">
        <v>74</v>
      </c>
      <c r="O2168" t="s">
        <v>29</v>
      </c>
      <c r="P2168" t="s">
        <v>29</v>
      </c>
      <c r="Q2168" t="s">
        <v>29</v>
      </c>
      <c r="R2168" t="s">
        <v>29</v>
      </c>
      <c r="S2168" t="s">
        <v>29</v>
      </c>
      <c r="T2168" t="s">
        <v>29</v>
      </c>
      <c r="U2168" t="s">
        <v>29</v>
      </c>
      <c r="V2168" t="s">
        <v>29</v>
      </c>
      <c r="W2168" t="s">
        <v>2240</v>
      </c>
    </row>
    <row r="2169" spans="1:23">
      <c r="A2169">
        <v>2168</v>
      </c>
      <c r="B2169" t="s">
        <v>2237</v>
      </c>
      <c r="C2169" t="s">
        <v>2238</v>
      </c>
      <c r="D2169">
        <v>56</v>
      </c>
      <c r="E2169" t="s">
        <v>2453</v>
      </c>
      <c r="F2169" t="s">
        <v>248</v>
      </c>
      <c r="G2169" s="1" t="s">
        <v>2452</v>
      </c>
      <c r="H2169" t="s">
        <v>1198</v>
      </c>
      <c r="I2169" t="s">
        <v>2452</v>
      </c>
      <c r="J2169" t="s">
        <v>1198</v>
      </c>
      <c r="K2169">
        <v>6.8000000000000005E-2</v>
      </c>
      <c r="L2169">
        <f t="shared" si="4"/>
        <v>6.7954470504761735E-2</v>
      </c>
      <c r="M2169" t="s">
        <v>26</v>
      </c>
      <c r="N2169" t="s">
        <v>53</v>
      </c>
      <c r="O2169" t="s">
        <v>29</v>
      </c>
      <c r="P2169" t="s">
        <v>29</v>
      </c>
      <c r="Q2169" t="s">
        <v>29</v>
      </c>
      <c r="R2169" t="s">
        <v>29</v>
      </c>
      <c r="S2169" t="s">
        <v>29</v>
      </c>
      <c r="T2169" t="s">
        <v>29</v>
      </c>
      <c r="U2169" t="s">
        <v>29</v>
      </c>
      <c r="V2169" t="s">
        <v>29</v>
      </c>
      <c r="W2169" t="s">
        <v>2240</v>
      </c>
    </row>
    <row r="2170" spans="1:23">
      <c r="A2170">
        <v>2169</v>
      </c>
      <c r="B2170" t="s">
        <v>2237</v>
      </c>
      <c r="C2170" t="s">
        <v>2238</v>
      </c>
      <c r="D2170">
        <v>56</v>
      </c>
      <c r="E2170" t="s">
        <v>2454</v>
      </c>
      <c r="F2170" t="s">
        <v>248</v>
      </c>
      <c r="G2170" s="1" t="s">
        <v>2452</v>
      </c>
      <c r="H2170" t="s">
        <v>29</v>
      </c>
      <c r="I2170" t="s">
        <v>2452</v>
      </c>
      <c r="J2170" t="s">
        <v>29</v>
      </c>
      <c r="K2170">
        <v>2.5999999999999999E-2</v>
      </c>
      <c r="L2170">
        <f t="shared" si="4"/>
        <v>2.5982591663585363E-2</v>
      </c>
      <c r="M2170" t="s">
        <v>26</v>
      </c>
      <c r="N2170" t="s">
        <v>53</v>
      </c>
      <c r="O2170" t="s">
        <v>29</v>
      </c>
      <c r="P2170" t="s">
        <v>29</v>
      </c>
      <c r="Q2170" t="s">
        <v>29</v>
      </c>
      <c r="R2170" t="s">
        <v>29</v>
      </c>
      <c r="S2170" t="s">
        <v>29</v>
      </c>
      <c r="T2170" t="s">
        <v>29</v>
      </c>
      <c r="U2170" t="s">
        <v>29</v>
      </c>
      <c r="V2170" t="s">
        <v>29</v>
      </c>
      <c r="W2170" t="s">
        <v>2240</v>
      </c>
    </row>
    <row r="2171" spans="1:23">
      <c r="A2171">
        <v>2170</v>
      </c>
      <c r="B2171" t="s">
        <v>2237</v>
      </c>
      <c r="C2171" t="s">
        <v>2238</v>
      </c>
      <c r="D2171">
        <v>56</v>
      </c>
      <c r="E2171" t="s">
        <v>2455</v>
      </c>
      <c r="F2171" t="s">
        <v>2225</v>
      </c>
      <c r="G2171" s="1" t="s">
        <v>2456</v>
      </c>
      <c r="H2171" t="s">
        <v>2457</v>
      </c>
      <c r="I2171" t="s">
        <v>2456</v>
      </c>
      <c r="J2171" t="s">
        <v>2457</v>
      </c>
      <c r="K2171">
        <v>0.02</v>
      </c>
      <c r="L2171">
        <f t="shared" si="4"/>
        <v>1.9986608971988742E-2</v>
      </c>
      <c r="M2171" t="s">
        <v>26</v>
      </c>
      <c r="N2171" t="s">
        <v>74</v>
      </c>
      <c r="O2171" t="s">
        <v>29</v>
      </c>
      <c r="P2171" t="s">
        <v>29</v>
      </c>
      <c r="Q2171" t="s">
        <v>29</v>
      </c>
      <c r="R2171" t="s">
        <v>29</v>
      </c>
      <c r="S2171" t="s">
        <v>29</v>
      </c>
      <c r="T2171" t="s">
        <v>29</v>
      </c>
      <c r="U2171" t="s">
        <v>29</v>
      </c>
      <c r="V2171" t="s">
        <v>29</v>
      </c>
      <c r="W2171" t="s">
        <v>2240</v>
      </c>
    </row>
    <row r="2172" spans="1:23">
      <c r="A2172">
        <v>2171</v>
      </c>
      <c r="B2172" t="s">
        <v>2237</v>
      </c>
      <c r="C2172" t="s">
        <v>2238</v>
      </c>
      <c r="D2172">
        <v>56</v>
      </c>
      <c r="E2172" t="s">
        <v>2458</v>
      </c>
      <c r="F2172" t="s">
        <v>2084</v>
      </c>
      <c r="G2172" s="1" t="s">
        <v>2085</v>
      </c>
      <c r="H2172" t="s">
        <v>2459</v>
      </c>
      <c r="I2172" t="s">
        <v>8512</v>
      </c>
      <c r="J2172" t="s">
        <v>2459</v>
      </c>
      <c r="K2172">
        <v>7.0000000000000001E-3</v>
      </c>
      <c r="L2172">
        <f t="shared" si="4"/>
        <v>6.99531314019606E-3</v>
      </c>
      <c r="M2172" t="s">
        <v>26</v>
      </c>
      <c r="N2172" t="s">
        <v>74</v>
      </c>
      <c r="O2172" t="s">
        <v>29</v>
      </c>
      <c r="P2172" t="s">
        <v>29</v>
      </c>
      <c r="Q2172" t="s">
        <v>29</v>
      </c>
      <c r="R2172" t="s">
        <v>29</v>
      </c>
      <c r="S2172" t="s">
        <v>29</v>
      </c>
      <c r="T2172" t="s">
        <v>29</v>
      </c>
      <c r="U2172" t="s">
        <v>29</v>
      </c>
      <c r="V2172" t="s">
        <v>29</v>
      </c>
      <c r="W2172" t="s">
        <v>2240</v>
      </c>
    </row>
    <row r="2173" spans="1:23">
      <c r="A2173">
        <v>2172</v>
      </c>
      <c r="B2173" t="s">
        <v>2237</v>
      </c>
      <c r="C2173" t="s">
        <v>2238</v>
      </c>
      <c r="D2173">
        <v>56</v>
      </c>
      <c r="E2173" t="s">
        <v>2460</v>
      </c>
      <c r="F2173" t="s">
        <v>505</v>
      </c>
      <c r="G2173" s="1" t="s">
        <v>2461</v>
      </c>
      <c r="H2173" t="s">
        <v>933</v>
      </c>
      <c r="I2173" t="s">
        <v>2461</v>
      </c>
      <c r="J2173" t="s">
        <v>933</v>
      </c>
      <c r="K2173">
        <v>9.8000000000000004E-2</v>
      </c>
      <c r="L2173">
        <f t="shared" si="4"/>
        <v>9.7934383962744842E-2</v>
      </c>
      <c r="M2173" t="s">
        <v>26</v>
      </c>
      <c r="N2173" t="s">
        <v>74</v>
      </c>
      <c r="O2173" t="s">
        <v>29</v>
      </c>
      <c r="P2173" t="s">
        <v>29</v>
      </c>
      <c r="Q2173" t="s">
        <v>29</v>
      </c>
      <c r="R2173" t="s">
        <v>29</v>
      </c>
      <c r="S2173" t="s">
        <v>29</v>
      </c>
      <c r="T2173" t="s">
        <v>29</v>
      </c>
      <c r="U2173" t="s">
        <v>29</v>
      </c>
      <c r="V2173" t="s">
        <v>29</v>
      </c>
      <c r="W2173" t="s">
        <v>2240</v>
      </c>
    </row>
    <row r="2174" spans="1:23">
      <c r="A2174">
        <v>2173</v>
      </c>
      <c r="B2174" t="s">
        <v>2237</v>
      </c>
      <c r="C2174" t="s">
        <v>2238</v>
      </c>
      <c r="D2174">
        <v>56</v>
      </c>
      <c r="E2174" t="s">
        <v>2462</v>
      </c>
      <c r="F2174" t="s">
        <v>505</v>
      </c>
      <c r="G2174" s="1" t="s">
        <v>2463</v>
      </c>
      <c r="H2174" t="s">
        <v>29</v>
      </c>
      <c r="I2174" t="s">
        <v>2463</v>
      </c>
      <c r="J2174" t="s">
        <v>29</v>
      </c>
      <c r="K2174">
        <v>0.68200000000000005</v>
      </c>
      <c r="L2174">
        <f t="shared" si="4"/>
        <v>0.68154336594481624</v>
      </c>
      <c r="M2174" t="s">
        <v>26</v>
      </c>
      <c r="N2174" t="s">
        <v>74</v>
      </c>
      <c r="O2174" t="s">
        <v>29</v>
      </c>
      <c r="P2174" t="s">
        <v>29</v>
      </c>
      <c r="Q2174" t="s">
        <v>29</v>
      </c>
      <c r="R2174" t="s">
        <v>29</v>
      </c>
      <c r="S2174" t="s">
        <v>29</v>
      </c>
      <c r="T2174" t="s">
        <v>29</v>
      </c>
      <c r="U2174" t="s">
        <v>29</v>
      </c>
      <c r="V2174" t="s">
        <v>29</v>
      </c>
      <c r="W2174" t="s">
        <v>2240</v>
      </c>
    </row>
    <row r="2175" spans="1:23">
      <c r="A2175">
        <v>2174</v>
      </c>
      <c r="B2175" t="s">
        <v>2237</v>
      </c>
      <c r="C2175" t="s">
        <v>2238</v>
      </c>
      <c r="D2175">
        <v>56</v>
      </c>
      <c r="E2175" t="s">
        <v>2464</v>
      </c>
      <c r="F2175" t="s">
        <v>505</v>
      </c>
      <c r="G2175" s="1" t="s">
        <v>2463</v>
      </c>
      <c r="H2175" t="s">
        <v>29</v>
      </c>
      <c r="I2175" t="s">
        <v>2463</v>
      </c>
      <c r="J2175" t="s">
        <v>29</v>
      </c>
      <c r="K2175">
        <v>2E-3</v>
      </c>
      <c r="L2175">
        <f t="shared" si="4"/>
        <v>1.9986608971988744E-3</v>
      </c>
      <c r="M2175" t="s">
        <v>26</v>
      </c>
      <c r="N2175" t="s">
        <v>74</v>
      </c>
      <c r="O2175" t="s">
        <v>29</v>
      </c>
      <c r="P2175" t="s">
        <v>29</v>
      </c>
      <c r="Q2175" t="s">
        <v>29</v>
      </c>
      <c r="R2175" t="s">
        <v>29</v>
      </c>
      <c r="S2175" t="s">
        <v>29</v>
      </c>
      <c r="T2175" t="s">
        <v>29</v>
      </c>
      <c r="U2175" t="s">
        <v>29</v>
      </c>
      <c r="V2175" t="s">
        <v>29</v>
      </c>
      <c r="W2175" t="s">
        <v>2240</v>
      </c>
    </row>
    <row r="2176" spans="1:23">
      <c r="A2176">
        <v>2175</v>
      </c>
      <c r="B2176" t="s">
        <v>2237</v>
      </c>
      <c r="C2176" t="s">
        <v>2238</v>
      </c>
      <c r="D2176">
        <v>56</v>
      </c>
      <c r="E2176" t="s">
        <v>2465</v>
      </c>
      <c r="F2176" t="s">
        <v>505</v>
      </c>
      <c r="G2176" s="1" t="s">
        <v>2463</v>
      </c>
      <c r="H2176" t="s">
        <v>29</v>
      </c>
      <c r="I2176" t="s">
        <v>2463</v>
      </c>
      <c r="J2176" t="s">
        <v>29</v>
      </c>
      <c r="K2176">
        <v>9.1999999999999998E-2</v>
      </c>
      <c r="L2176">
        <f t="shared" si="4"/>
        <v>9.1938401271148218E-2</v>
      </c>
      <c r="M2176" t="s">
        <v>26</v>
      </c>
      <c r="N2176" t="s">
        <v>74</v>
      </c>
      <c r="O2176" t="s">
        <v>29</v>
      </c>
      <c r="P2176" t="s">
        <v>29</v>
      </c>
      <c r="Q2176" t="s">
        <v>29</v>
      </c>
      <c r="R2176" t="s">
        <v>29</v>
      </c>
      <c r="S2176" t="s">
        <v>29</v>
      </c>
      <c r="T2176" t="s">
        <v>29</v>
      </c>
      <c r="U2176" t="s">
        <v>29</v>
      </c>
      <c r="V2176" t="s">
        <v>29</v>
      </c>
      <c r="W2176" t="s">
        <v>2240</v>
      </c>
    </row>
    <row r="2177" spans="1:23">
      <c r="A2177">
        <v>2176</v>
      </c>
      <c r="B2177" t="s">
        <v>2237</v>
      </c>
      <c r="C2177" t="s">
        <v>2238</v>
      </c>
      <c r="D2177">
        <v>56</v>
      </c>
      <c r="E2177" t="s">
        <v>2466</v>
      </c>
      <c r="F2177" t="s">
        <v>505</v>
      </c>
      <c r="G2177" s="1" t="s">
        <v>2467</v>
      </c>
      <c r="H2177" t="s">
        <v>2468</v>
      </c>
      <c r="I2177" t="s">
        <v>2467</v>
      </c>
      <c r="J2177" t="s">
        <v>4349</v>
      </c>
      <c r="K2177">
        <v>1.0999999999999999E-2</v>
      </c>
      <c r="L2177">
        <f t="shared" si="4"/>
        <v>1.0992634934593808E-2</v>
      </c>
      <c r="M2177" t="s">
        <v>26</v>
      </c>
      <c r="N2177" t="s">
        <v>74</v>
      </c>
      <c r="O2177" t="s">
        <v>29</v>
      </c>
      <c r="P2177" t="s">
        <v>29</v>
      </c>
      <c r="Q2177" t="s">
        <v>29</v>
      </c>
      <c r="R2177" t="s">
        <v>29</v>
      </c>
      <c r="S2177" t="s">
        <v>29</v>
      </c>
      <c r="T2177" t="s">
        <v>29</v>
      </c>
      <c r="U2177" t="s">
        <v>29</v>
      </c>
      <c r="V2177" t="s">
        <v>29</v>
      </c>
      <c r="W2177" t="s">
        <v>2240</v>
      </c>
    </row>
    <row r="2178" spans="1:23">
      <c r="A2178">
        <v>2177</v>
      </c>
      <c r="B2178" t="s">
        <v>2237</v>
      </c>
      <c r="C2178" t="s">
        <v>2238</v>
      </c>
      <c r="D2178">
        <v>56</v>
      </c>
      <c r="E2178" t="s">
        <v>2469</v>
      </c>
      <c r="F2178" t="s">
        <v>505</v>
      </c>
      <c r="G2178" s="1" t="s">
        <v>2467</v>
      </c>
      <c r="H2178" t="s">
        <v>29</v>
      </c>
      <c r="I2178" t="s">
        <v>2467</v>
      </c>
      <c r="J2178" t="s">
        <v>29</v>
      </c>
      <c r="K2178">
        <v>2E-3</v>
      </c>
      <c r="L2178">
        <f t="shared" si="4"/>
        <v>1.9986608971988744E-3</v>
      </c>
      <c r="M2178" t="s">
        <v>26</v>
      </c>
      <c r="N2178" t="s">
        <v>74</v>
      </c>
      <c r="O2178" t="s">
        <v>29</v>
      </c>
      <c r="P2178" t="s">
        <v>29</v>
      </c>
      <c r="Q2178" t="s">
        <v>29</v>
      </c>
      <c r="R2178" t="s">
        <v>29</v>
      </c>
      <c r="S2178" t="s">
        <v>29</v>
      </c>
      <c r="T2178" t="s">
        <v>29</v>
      </c>
      <c r="U2178" t="s">
        <v>29</v>
      </c>
      <c r="V2178" t="s">
        <v>29</v>
      </c>
      <c r="W2178" t="s">
        <v>2240</v>
      </c>
    </row>
    <row r="2179" spans="1:23">
      <c r="A2179">
        <v>2178</v>
      </c>
      <c r="B2179" t="s">
        <v>2237</v>
      </c>
      <c r="C2179" t="s">
        <v>2238</v>
      </c>
      <c r="D2179">
        <v>56</v>
      </c>
      <c r="E2179" t="s">
        <v>2470</v>
      </c>
      <c r="F2179" t="s">
        <v>505</v>
      </c>
      <c r="G2179" s="1" t="s">
        <v>2471</v>
      </c>
      <c r="H2179" t="s">
        <v>2472</v>
      </c>
      <c r="I2179" t="s">
        <v>2471</v>
      </c>
      <c r="J2179" t="s">
        <v>2472</v>
      </c>
      <c r="K2179">
        <v>0.14199999999999999</v>
      </c>
      <c r="L2179">
        <f t="shared" si="4"/>
        <v>0.14190492370112007</v>
      </c>
      <c r="M2179" t="s">
        <v>26</v>
      </c>
      <c r="N2179" t="s">
        <v>74</v>
      </c>
      <c r="O2179" t="s">
        <v>29</v>
      </c>
      <c r="P2179" t="s">
        <v>29</v>
      </c>
      <c r="Q2179" t="s">
        <v>29</v>
      </c>
      <c r="R2179" t="s">
        <v>29</v>
      </c>
      <c r="S2179" t="s">
        <v>29</v>
      </c>
      <c r="T2179" t="s">
        <v>29</v>
      </c>
      <c r="U2179" t="s">
        <v>29</v>
      </c>
      <c r="V2179" t="s">
        <v>29</v>
      </c>
      <c r="W2179" t="s">
        <v>2240</v>
      </c>
    </row>
    <row r="2180" spans="1:23">
      <c r="A2180">
        <v>2179</v>
      </c>
      <c r="B2180" t="s">
        <v>2237</v>
      </c>
      <c r="C2180" t="s">
        <v>2238</v>
      </c>
      <c r="D2180">
        <v>56</v>
      </c>
      <c r="E2180" t="s">
        <v>505</v>
      </c>
      <c r="F2180" t="s">
        <v>505</v>
      </c>
      <c r="G2180" s="1" t="s">
        <v>29</v>
      </c>
      <c r="H2180" t="s">
        <v>29</v>
      </c>
      <c r="I2180" t="s">
        <v>29</v>
      </c>
      <c r="J2180" t="s">
        <v>29</v>
      </c>
      <c r="K2180">
        <v>0.27100000000000002</v>
      </c>
      <c r="L2180">
        <f t="shared" ref="L2180:L2243" si="5">K2180/SUM($K$1987:$K$2287)*100</f>
        <v>0.27081855157044749</v>
      </c>
      <c r="M2180" t="s">
        <v>26</v>
      </c>
      <c r="N2180" t="s">
        <v>74</v>
      </c>
      <c r="O2180" t="s">
        <v>29</v>
      </c>
      <c r="P2180" t="s">
        <v>29</v>
      </c>
      <c r="Q2180" t="s">
        <v>29</v>
      </c>
      <c r="R2180" t="s">
        <v>29</v>
      </c>
      <c r="S2180" t="s">
        <v>29</v>
      </c>
      <c r="T2180" t="s">
        <v>29</v>
      </c>
      <c r="U2180" t="s">
        <v>29</v>
      </c>
      <c r="V2180" t="s">
        <v>29</v>
      </c>
      <c r="W2180" t="s">
        <v>2240</v>
      </c>
    </row>
    <row r="2181" spans="1:23">
      <c r="A2181">
        <v>2180</v>
      </c>
      <c r="B2181" t="s">
        <v>2237</v>
      </c>
      <c r="C2181" t="s">
        <v>2238</v>
      </c>
      <c r="D2181">
        <v>56</v>
      </c>
      <c r="E2181" t="s">
        <v>505</v>
      </c>
      <c r="F2181" t="s">
        <v>505</v>
      </c>
      <c r="G2181" s="1" t="s">
        <v>29</v>
      </c>
      <c r="H2181" t="s">
        <v>29</v>
      </c>
      <c r="I2181" t="s">
        <v>29</v>
      </c>
      <c r="J2181" t="s">
        <v>29</v>
      </c>
      <c r="K2181">
        <v>0.17499999999999999</v>
      </c>
      <c r="L2181">
        <f t="shared" si="5"/>
        <v>0.1748828285049015</v>
      </c>
      <c r="M2181" t="s">
        <v>26</v>
      </c>
      <c r="N2181" t="s">
        <v>27</v>
      </c>
      <c r="O2181" t="s">
        <v>29</v>
      </c>
      <c r="P2181" t="s">
        <v>29</v>
      </c>
      <c r="Q2181" t="s">
        <v>29</v>
      </c>
      <c r="R2181" t="s">
        <v>29</v>
      </c>
      <c r="S2181" t="s">
        <v>29</v>
      </c>
      <c r="T2181" t="s">
        <v>29</v>
      </c>
      <c r="U2181" t="s">
        <v>29</v>
      </c>
      <c r="V2181" t="s">
        <v>29</v>
      </c>
      <c r="W2181" t="s">
        <v>2240</v>
      </c>
    </row>
    <row r="2182" spans="1:23">
      <c r="A2182">
        <v>2181</v>
      </c>
      <c r="B2182" t="s">
        <v>2237</v>
      </c>
      <c r="C2182" t="s">
        <v>2238</v>
      </c>
      <c r="D2182">
        <v>56</v>
      </c>
      <c r="E2182" t="s">
        <v>2473</v>
      </c>
      <c r="F2182" t="s">
        <v>185</v>
      </c>
      <c r="G2182" s="1" t="s">
        <v>2060</v>
      </c>
      <c r="H2182" t="s">
        <v>29</v>
      </c>
      <c r="I2182" t="s">
        <v>2060</v>
      </c>
      <c r="J2182" t="s">
        <v>29</v>
      </c>
      <c r="K2182">
        <v>0.49399999999999999</v>
      </c>
      <c r="L2182">
        <f t="shared" si="5"/>
        <v>0.49366924160812192</v>
      </c>
      <c r="M2182" t="s">
        <v>26</v>
      </c>
      <c r="N2182" t="s">
        <v>74</v>
      </c>
      <c r="O2182" t="s">
        <v>29</v>
      </c>
      <c r="P2182" t="s">
        <v>29</v>
      </c>
      <c r="Q2182" t="s">
        <v>29</v>
      </c>
      <c r="R2182" t="s">
        <v>29</v>
      </c>
      <c r="S2182" t="s">
        <v>29</v>
      </c>
      <c r="T2182" t="s">
        <v>29</v>
      </c>
      <c r="U2182" t="s">
        <v>29</v>
      </c>
      <c r="V2182" t="s">
        <v>29</v>
      </c>
      <c r="W2182" t="s">
        <v>2240</v>
      </c>
    </row>
    <row r="2183" spans="1:23">
      <c r="A2183">
        <v>2182</v>
      </c>
      <c r="B2183" t="s">
        <v>2237</v>
      </c>
      <c r="C2183" t="s">
        <v>2238</v>
      </c>
      <c r="D2183">
        <v>56</v>
      </c>
      <c r="E2183" t="s">
        <v>2473</v>
      </c>
      <c r="F2183" t="s">
        <v>185</v>
      </c>
      <c r="G2183" s="1" t="s">
        <v>2060</v>
      </c>
      <c r="H2183" t="s">
        <v>29</v>
      </c>
      <c r="I2183" t="s">
        <v>2060</v>
      </c>
      <c r="J2183" t="s">
        <v>29</v>
      </c>
      <c r="K2183">
        <v>0.02</v>
      </c>
      <c r="L2183">
        <f t="shared" si="5"/>
        <v>1.9986608971988742E-2</v>
      </c>
      <c r="M2183" t="s">
        <v>26</v>
      </c>
      <c r="N2183" t="s">
        <v>27</v>
      </c>
      <c r="O2183" t="s">
        <v>29</v>
      </c>
      <c r="P2183" t="s">
        <v>29</v>
      </c>
      <c r="Q2183" t="s">
        <v>29</v>
      </c>
      <c r="R2183" t="s">
        <v>29</v>
      </c>
      <c r="S2183" t="s">
        <v>29</v>
      </c>
      <c r="T2183" t="s">
        <v>29</v>
      </c>
      <c r="U2183" t="s">
        <v>29</v>
      </c>
      <c r="V2183" t="s">
        <v>29</v>
      </c>
      <c r="W2183" t="s">
        <v>2240</v>
      </c>
    </row>
    <row r="2184" spans="1:23">
      <c r="A2184">
        <v>2183</v>
      </c>
      <c r="B2184" t="s">
        <v>2237</v>
      </c>
      <c r="C2184" t="s">
        <v>2238</v>
      </c>
      <c r="D2184">
        <v>56</v>
      </c>
      <c r="E2184" t="s">
        <v>2473</v>
      </c>
      <c r="F2184" t="s">
        <v>185</v>
      </c>
      <c r="G2184" s="1" t="s">
        <v>2060</v>
      </c>
      <c r="H2184" t="s">
        <v>29</v>
      </c>
      <c r="I2184" t="s">
        <v>2060</v>
      </c>
      <c r="J2184" t="s">
        <v>29</v>
      </c>
      <c r="K2184">
        <v>4.0000000000000001E-3</v>
      </c>
      <c r="L2184">
        <f t="shared" si="5"/>
        <v>3.9973217943977488E-3</v>
      </c>
      <c r="M2184" t="s">
        <v>26</v>
      </c>
      <c r="N2184" t="s">
        <v>53</v>
      </c>
      <c r="O2184" t="s">
        <v>29</v>
      </c>
      <c r="P2184" t="s">
        <v>29</v>
      </c>
      <c r="Q2184" t="s">
        <v>29</v>
      </c>
      <c r="R2184" t="s">
        <v>29</v>
      </c>
      <c r="S2184" t="s">
        <v>29</v>
      </c>
      <c r="T2184" t="s">
        <v>29</v>
      </c>
      <c r="U2184" t="s">
        <v>29</v>
      </c>
      <c r="V2184" t="s">
        <v>29</v>
      </c>
      <c r="W2184" t="s">
        <v>2240</v>
      </c>
    </row>
    <row r="2185" spans="1:23">
      <c r="A2185">
        <v>2184</v>
      </c>
      <c r="B2185" t="s">
        <v>2237</v>
      </c>
      <c r="C2185" t="s">
        <v>2238</v>
      </c>
      <c r="D2185">
        <v>56</v>
      </c>
      <c r="E2185" t="s">
        <v>1149</v>
      </c>
      <c r="F2185" t="s">
        <v>185</v>
      </c>
      <c r="G2185" s="1" t="s">
        <v>186</v>
      </c>
      <c r="H2185" t="s">
        <v>1150</v>
      </c>
      <c r="I2185" t="s">
        <v>186</v>
      </c>
      <c r="J2185" t="s">
        <v>1150</v>
      </c>
      <c r="K2185">
        <v>0.55500000000000005</v>
      </c>
      <c r="L2185">
        <f t="shared" si="5"/>
        <v>0.55462839897268768</v>
      </c>
      <c r="M2185" t="s">
        <v>26</v>
      </c>
      <c r="N2185" t="s">
        <v>74</v>
      </c>
      <c r="O2185" t="s">
        <v>29</v>
      </c>
      <c r="P2185" t="s">
        <v>29</v>
      </c>
      <c r="Q2185" t="s">
        <v>29</v>
      </c>
      <c r="R2185" t="s">
        <v>29</v>
      </c>
      <c r="S2185" t="s">
        <v>29</v>
      </c>
      <c r="T2185" t="s">
        <v>29</v>
      </c>
      <c r="U2185" t="s">
        <v>29</v>
      </c>
      <c r="V2185" t="s">
        <v>29</v>
      </c>
      <c r="W2185" t="s">
        <v>2240</v>
      </c>
    </row>
    <row r="2186" spans="1:23">
      <c r="A2186">
        <v>2185</v>
      </c>
      <c r="B2186" t="s">
        <v>2237</v>
      </c>
      <c r="C2186" t="s">
        <v>2238</v>
      </c>
      <c r="D2186">
        <v>56</v>
      </c>
      <c r="E2186" t="s">
        <v>1149</v>
      </c>
      <c r="F2186" t="s">
        <v>185</v>
      </c>
      <c r="G2186" s="1" t="s">
        <v>186</v>
      </c>
      <c r="H2186" t="s">
        <v>1150</v>
      </c>
      <c r="I2186" t="s">
        <v>186</v>
      </c>
      <c r="J2186" t="s">
        <v>1150</v>
      </c>
      <c r="K2186">
        <v>0.63600000000000001</v>
      </c>
      <c r="L2186">
        <f t="shared" si="5"/>
        <v>0.63557416530924205</v>
      </c>
      <c r="M2186" t="s">
        <v>26</v>
      </c>
      <c r="N2186" t="s">
        <v>27</v>
      </c>
      <c r="O2186" t="s">
        <v>29</v>
      </c>
      <c r="P2186" t="s">
        <v>29</v>
      </c>
      <c r="Q2186" t="s">
        <v>29</v>
      </c>
      <c r="R2186" t="s">
        <v>29</v>
      </c>
      <c r="S2186" t="s">
        <v>29</v>
      </c>
      <c r="T2186" t="s">
        <v>29</v>
      </c>
      <c r="U2186" t="s">
        <v>29</v>
      </c>
      <c r="V2186" t="s">
        <v>29</v>
      </c>
      <c r="W2186" t="s">
        <v>2240</v>
      </c>
    </row>
    <row r="2187" spans="1:23">
      <c r="A2187">
        <v>2186</v>
      </c>
      <c r="B2187" t="s">
        <v>2237</v>
      </c>
      <c r="C2187" t="s">
        <v>2238</v>
      </c>
      <c r="D2187">
        <v>56</v>
      </c>
      <c r="E2187" t="s">
        <v>2474</v>
      </c>
      <c r="F2187" t="s">
        <v>185</v>
      </c>
      <c r="G2187" s="1" t="s">
        <v>186</v>
      </c>
      <c r="H2187" t="s">
        <v>237</v>
      </c>
      <c r="I2187" t="s">
        <v>186</v>
      </c>
      <c r="J2187" t="s">
        <v>237</v>
      </c>
      <c r="K2187">
        <v>0.188</v>
      </c>
      <c r="L2187">
        <f t="shared" si="5"/>
        <v>0.18787412433669418</v>
      </c>
      <c r="M2187" t="s">
        <v>26</v>
      </c>
      <c r="N2187" t="s">
        <v>74</v>
      </c>
      <c r="O2187" t="s">
        <v>29</v>
      </c>
      <c r="P2187" t="s">
        <v>29</v>
      </c>
      <c r="Q2187" t="s">
        <v>29</v>
      </c>
      <c r="R2187" t="s">
        <v>29</v>
      </c>
      <c r="S2187" t="s">
        <v>29</v>
      </c>
      <c r="T2187" t="s">
        <v>29</v>
      </c>
      <c r="U2187" t="s">
        <v>29</v>
      </c>
      <c r="V2187" t="s">
        <v>29</v>
      </c>
      <c r="W2187" t="s">
        <v>2240</v>
      </c>
    </row>
    <row r="2188" spans="1:23">
      <c r="A2188">
        <v>2187</v>
      </c>
      <c r="B2188" t="s">
        <v>2237</v>
      </c>
      <c r="C2188" t="s">
        <v>2238</v>
      </c>
      <c r="D2188">
        <v>56</v>
      </c>
      <c r="E2188" t="s">
        <v>2475</v>
      </c>
      <c r="F2188" t="s">
        <v>185</v>
      </c>
      <c r="G2188" s="1" t="s">
        <v>186</v>
      </c>
      <c r="H2188" t="s">
        <v>466</v>
      </c>
      <c r="I2188" t="s">
        <v>186</v>
      </c>
      <c r="J2188" t="s">
        <v>466</v>
      </c>
      <c r="K2188">
        <v>2.5070000000000001</v>
      </c>
      <c r="L2188">
        <f t="shared" si="5"/>
        <v>2.5053214346387893</v>
      </c>
      <c r="M2188" t="s">
        <v>26</v>
      </c>
      <c r="N2188" t="s">
        <v>74</v>
      </c>
      <c r="O2188" t="s">
        <v>29</v>
      </c>
      <c r="P2188" t="s">
        <v>29</v>
      </c>
      <c r="Q2188" t="s">
        <v>29</v>
      </c>
      <c r="R2188" t="s">
        <v>29</v>
      </c>
      <c r="S2188" t="s">
        <v>29</v>
      </c>
      <c r="T2188" t="s">
        <v>29</v>
      </c>
      <c r="U2188" t="s">
        <v>29</v>
      </c>
      <c r="V2188" t="s">
        <v>29</v>
      </c>
      <c r="W2188" t="s">
        <v>2240</v>
      </c>
    </row>
    <row r="2189" spans="1:23">
      <c r="A2189">
        <v>2188</v>
      </c>
      <c r="B2189" t="s">
        <v>2237</v>
      </c>
      <c r="C2189" t="s">
        <v>2238</v>
      </c>
      <c r="D2189">
        <v>56</v>
      </c>
      <c r="E2189" t="s">
        <v>2476</v>
      </c>
      <c r="F2189" t="s">
        <v>185</v>
      </c>
      <c r="G2189" s="1" t="s">
        <v>186</v>
      </c>
      <c r="H2189" t="s">
        <v>2477</v>
      </c>
      <c r="I2189" t="s">
        <v>186</v>
      </c>
      <c r="J2189" t="s">
        <v>2477</v>
      </c>
      <c r="K2189">
        <v>0.245</v>
      </c>
      <c r="L2189">
        <f t="shared" si="5"/>
        <v>0.24483595990686208</v>
      </c>
      <c r="M2189" t="s">
        <v>26</v>
      </c>
      <c r="N2189" t="s">
        <v>74</v>
      </c>
      <c r="O2189" t="s">
        <v>29</v>
      </c>
      <c r="P2189" t="s">
        <v>29</v>
      </c>
      <c r="Q2189" t="s">
        <v>29</v>
      </c>
      <c r="R2189" t="s">
        <v>29</v>
      </c>
      <c r="S2189" t="s">
        <v>29</v>
      </c>
      <c r="T2189" t="s">
        <v>29</v>
      </c>
      <c r="U2189" t="s">
        <v>29</v>
      </c>
      <c r="V2189" t="s">
        <v>29</v>
      </c>
      <c r="W2189" t="s">
        <v>2240</v>
      </c>
    </row>
    <row r="2190" spans="1:23">
      <c r="A2190">
        <v>2189</v>
      </c>
      <c r="B2190" t="s">
        <v>2237</v>
      </c>
      <c r="C2190" t="s">
        <v>2238</v>
      </c>
      <c r="D2190">
        <v>56</v>
      </c>
      <c r="E2190" t="s">
        <v>2476</v>
      </c>
      <c r="F2190" t="s">
        <v>185</v>
      </c>
      <c r="G2190" s="1" t="s">
        <v>186</v>
      </c>
      <c r="H2190" t="s">
        <v>2477</v>
      </c>
      <c r="I2190" t="s">
        <v>186</v>
      </c>
      <c r="J2190" t="s">
        <v>2477</v>
      </c>
      <c r="K2190">
        <v>0.23400000000000001</v>
      </c>
      <c r="L2190">
        <f t="shared" si="5"/>
        <v>0.23384332497226831</v>
      </c>
      <c r="M2190" t="s">
        <v>26</v>
      </c>
      <c r="N2190" t="s">
        <v>27</v>
      </c>
      <c r="O2190" t="s">
        <v>29</v>
      </c>
      <c r="P2190" t="s">
        <v>29</v>
      </c>
      <c r="Q2190" t="s">
        <v>29</v>
      </c>
      <c r="R2190" t="s">
        <v>29</v>
      </c>
      <c r="S2190" t="s">
        <v>29</v>
      </c>
      <c r="T2190" t="s">
        <v>29</v>
      </c>
      <c r="U2190" t="s">
        <v>29</v>
      </c>
      <c r="V2190" t="s">
        <v>29</v>
      </c>
      <c r="W2190" t="s">
        <v>2240</v>
      </c>
    </row>
    <row r="2191" spans="1:23">
      <c r="A2191">
        <v>2190</v>
      </c>
      <c r="B2191" t="s">
        <v>2237</v>
      </c>
      <c r="C2191" t="s">
        <v>2238</v>
      </c>
      <c r="D2191">
        <v>56</v>
      </c>
      <c r="E2191" t="s">
        <v>2478</v>
      </c>
      <c r="F2191" t="s">
        <v>185</v>
      </c>
      <c r="G2191" s="1" t="s">
        <v>186</v>
      </c>
      <c r="H2191" t="s">
        <v>1464</v>
      </c>
      <c r="I2191" t="s">
        <v>186</v>
      </c>
      <c r="J2191" t="s">
        <v>1464</v>
      </c>
      <c r="K2191">
        <v>6.3E-2</v>
      </c>
      <c r="L2191">
        <f t="shared" si="5"/>
        <v>6.2957818261764539E-2</v>
      </c>
      <c r="M2191" t="s">
        <v>26</v>
      </c>
      <c r="N2191" t="s">
        <v>74</v>
      </c>
      <c r="O2191" t="s">
        <v>29</v>
      </c>
      <c r="P2191" t="s">
        <v>29</v>
      </c>
      <c r="Q2191" t="s">
        <v>29</v>
      </c>
      <c r="R2191" t="s">
        <v>29</v>
      </c>
      <c r="S2191" t="s">
        <v>29</v>
      </c>
      <c r="T2191" t="s">
        <v>29</v>
      </c>
      <c r="U2191" t="s">
        <v>29</v>
      </c>
      <c r="V2191" t="s">
        <v>29</v>
      </c>
      <c r="W2191" t="s">
        <v>2240</v>
      </c>
    </row>
    <row r="2192" spans="1:23">
      <c r="A2192">
        <v>2191</v>
      </c>
      <c r="B2192" t="s">
        <v>2237</v>
      </c>
      <c r="C2192" t="s">
        <v>2238</v>
      </c>
      <c r="D2192">
        <v>56</v>
      </c>
      <c r="E2192" t="s">
        <v>2478</v>
      </c>
      <c r="F2192" t="s">
        <v>185</v>
      </c>
      <c r="G2192" s="1" t="s">
        <v>186</v>
      </c>
      <c r="H2192" t="s">
        <v>1464</v>
      </c>
      <c r="I2192" t="s">
        <v>186</v>
      </c>
      <c r="J2192" t="s">
        <v>1464</v>
      </c>
      <c r="K2192">
        <v>0.47</v>
      </c>
      <c r="L2192">
        <f t="shared" si="5"/>
        <v>0.46968531084173543</v>
      </c>
      <c r="M2192" t="s">
        <v>26</v>
      </c>
      <c r="N2192" t="s">
        <v>27</v>
      </c>
      <c r="O2192" t="s">
        <v>29</v>
      </c>
      <c r="P2192" t="s">
        <v>29</v>
      </c>
      <c r="Q2192" t="s">
        <v>29</v>
      </c>
      <c r="R2192" t="s">
        <v>29</v>
      </c>
      <c r="S2192" t="s">
        <v>29</v>
      </c>
      <c r="T2192" t="s">
        <v>29</v>
      </c>
      <c r="U2192" t="s">
        <v>29</v>
      </c>
      <c r="V2192" t="s">
        <v>29</v>
      </c>
      <c r="W2192" t="s">
        <v>2240</v>
      </c>
    </row>
    <row r="2193" spans="1:23">
      <c r="A2193">
        <v>2192</v>
      </c>
      <c r="B2193" t="s">
        <v>2237</v>
      </c>
      <c r="C2193" t="s">
        <v>2238</v>
      </c>
      <c r="D2193">
        <v>56</v>
      </c>
      <c r="E2193" t="s">
        <v>2479</v>
      </c>
      <c r="F2193" t="s">
        <v>185</v>
      </c>
      <c r="G2193" s="1" t="s">
        <v>186</v>
      </c>
      <c r="H2193" t="s">
        <v>2480</v>
      </c>
      <c r="I2193" t="s">
        <v>186</v>
      </c>
      <c r="J2193" t="s">
        <v>8636</v>
      </c>
      <c r="K2193">
        <v>5.1999999999999998E-2</v>
      </c>
      <c r="L2193">
        <f t="shared" si="5"/>
        <v>5.1965183327170726E-2</v>
      </c>
      <c r="M2193" t="s">
        <v>26</v>
      </c>
      <c r="N2193" t="s">
        <v>74</v>
      </c>
      <c r="O2193" t="s">
        <v>29</v>
      </c>
      <c r="P2193" t="s">
        <v>29</v>
      </c>
      <c r="Q2193" t="s">
        <v>29</v>
      </c>
      <c r="R2193" t="s">
        <v>29</v>
      </c>
      <c r="S2193" t="s">
        <v>29</v>
      </c>
      <c r="T2193" t="s">
        <v>29</v>
      </c>
      <c r="U2193" t="s">
        <v>29</v>
      </c>
      <c r="V2193" t="s">
        <v>29</v>
      </c>
      <c r="W2193" t="s">
        <v>2240</v>
      </c>
    </row>
    <row r="2194" spans="1:23">
      <c r="A2194">
        <v>2193</v>
      </c>
      <c r="B2194" t="s">
        <v>2237</v>
      </c>
      <c r="C2194" t="s">
        <v>2238</v>
      </c>
      <c r="D2194">
        <v>56</v>
      </c>
      <c r="E2194" t="s">
        <v>2481</v>
      </c>
      <c r="F2194" t="s">
        <v>185</v>
      </c>
      <c r="G2194" s="1" t="s">
        <v>186</v>
      </c>
      <c r="H2194" t="s">
        <v>2482</v>
      </c>
      <c r="I2194" t="s">
        <v>186</v>
      </c>
      <c r="J2194" t="s">
        <v>2482</v>
      </c>
      <c r="K2194">
        <v>0.41499999999999998</v>
      </c>
      <c r="L2194">
        <f t="shared" si="5"/>
        <v>0.41472213616876635</v>
      </c>
      <c r="M2194" t="s">
        <v>26</v>
      </c>
      <c r="N2194" t="s">
        <v>74</v>
      </c>
      <c r="O2194" t="s">
        <v>29</v>
      </c>
      <c r="P2194" t="s">
        <v>29</v>
      </c>
      <c r="Q2194" t="s">
        <v>29</v>
      </c>
      <c r="R2194" t="s">
        <v>29</v>
      </c>
      <c r="S2194" t="s">
        <v>29</v>
      </c>
      <c r="T2194" t="s">
        <v>29</v>
      </c>
      <c r="U2194" t="s">
        <v>29</v>
      </c>
      <c r="V2194" t="s">
        <v>29</v>
      </c>
      <c r="W2194" t="s">
        <v>2240</v>
      </c>
    </row>
    <row r="2195" spans="1:23">
      <c r="A2195">
        <v>2194</v>
      </c>
      <c r="B2195" t="s">
        <v>2237</v>
      </c>
      <c r="C2195" t="s">
        <v>2238</v>
      </c>
      <c r="D2195">
        <v>56</v>
      </c>
      <c r="E2195" t="s">
        <v>2481</v>
      </c>
      <c r="F2195" t="s">
        <v>185</v>
      </c>
      <c r="G2195" s="1" t="s">
        <v>186</v>
      </c>
      <c r="H2195" t="s">
        <v>2482</v>
      </c>
      <c r="I2195" t="s">
        <v>186</v>
      </c>
      <c r="J2195" t="s">
        <v>2482</v>
      </c>
      <c r="K2195">
        <v>9.6000000000000002E-2</v>
      </c>
      <c r="L2195">
        <f t="shared" si="5"/>
        <v>9.5935723065545972E-2</v>
      </c>
      <c r="M2195" t="s">
        <v>26</v>
      </c>
      <c r="N2195" t="s">
        <v>27</v>
      </c>
      <c r="O2195" t="s">
        <v>29</v>
      </c>
      <c r="P2195" t="s">
        <v>29</v>
      </c>
      <c r="Q2195" t="s">
        <v>29</v>
      </c>
      <c r="R2195" t="s">
        <v>29</v>
      </c>
      <c r="S2195" t="s">
        <v>29</v>
      </c>
      <c r="T2195" t="s">
        <v>29</v>
      </c>
      <c r="U2195" t="s">
        <v>29</v>
      </c>
      <c r="V2195" t="s">
        <v>29</v>
      </c>
      <c r="W2195" t="s">
        <v>2240</v>
      </c>
    </row>
    <row r="2196" spans="1:23">
      <c r="A2196">
        <v>2195</v>
      </c>
      <c r="B2196" t="s">
        <v>2237</v>
      </c>
      <c r="C2196" t="s">
        <v>2238</v>
      </c>
      <c r="D2196">
        <v>56</v>
      </c>
      <c r="E2196" t="s">
        <v>2483</v>
      </c>
      <c r="F2196" t="s">
        <v>185</v>
      </c>
      <c r="G2196" s="1" t="s">
        <v>186</v>
      </c>
      <c r="H2196" t="s">
        <v>2484</v>
      </c>
      <c r="I2196" t="s">
        <v>186</v>
      </c>
      <c r="J2196" t="s">
        <v>2484</v>
      </c>
      <c r="K2196">
        <v>6.36</v>
      </c>
      <c r="L2196">
        <f t="shared" si="5"/>
        <v>6.3557416530924211</v>
      </c>
      <c r="M2196" t="s">
        <v>26</v>
      </c>
      <c r="N2196" t="s">
        <v>74</v>
      </c>
      <c r="O2196" t="s">
        <v>29</v>
      </c>
      <c r="P2196" t="s">
        <v>29</v>
      </c>
      <c r="Q2196" t="s">
        <v>29</v>
      </c>
      <c r="R2196" t="s">
        <v>29</v>
      </c>
      <c r="S2196" t="s">
        <v>29</v>
      </c>
      <c r="T2196" t="s">
        <v>29</v>
      </c>
      <c r="U2196" t="s">
        <v>29</v>
      </c>
      <c r="V2196" t="s">
        <v>29</v>
      </c>
      <c r="W2196" t="s">
        <v>2240</v>
      </c>
    </row>
    <row r="2197" spans="1:23">
      <c r="A2197">
        <v>2196</v>
      </c>
      <c r="B2197" t="s">
        <v>2237</v>
      </c>
      <c r="C2197" t="s">
        <v>2238</v>
      </c>
      <c r="D2197">
        <v>56</v>
      </c>
      <c r="E2197" t="s">
        <v>2485</v>
      </c>
      <c r="F2197" t="s">
        <v>185</v>
      </c>
      <c r="G2197" s="1" t="s">
        <v>186</v>
      </c>
      <c r="H2197" t="s">
        <v>2486</v>
      </c>
      <c r="I2197" t="s">
        <v>186</v>
      </c>
      <c r="J2197" t="s">
        <v>2486</v>
      </c>
      <c r="K2197">
        <v>4.0000000000000001E-3</v>
      </c>
      <c r="L2197">
        <f t="shared" si="5"/>
        <v>3.9973217943977488E-3</v>
      </c>
      <c r="M2197" t="s">
        <v>26</v>
      </c>
      <c r="N2197" t="s">
        <v>74</v>
      </c>
      <c r="O2197" t="s">
        <v>29</v>
      </c>
      <c r="P2197" t="s">
        <v>29</v>
      </c>
      <c r="Q2197" t="s">
        <v>29</v>
      </c>
      <c r="R2197" t="s">
        <v>29</v>
      </c>
      <c r="S2197" t="s">
        <v>29</v>
      </c>
      <c r="T2197" t="s">
        <v>29</v>
      </c>
      <c r="U2197" t="s">
        <v>29</v>
      </c>
      <c r="V2197" t="s">
        <v>29</v>
      </c>
      <c r="W2197" t="s">
        <v>2240</v>
      </c>
    </row>
    <row r="2198" spans="1:23">
      <c r="A2198">
        <v>2197</v>
      </c>
      <c r="B2198" t="s">
        <v>2237</v>
      </c>
      <c r="C2198" t="s">
        <v>2238</v>
      </c>
      <c r="D2198">
        <v>56</v>
      </c>
      <c r="E2198" t="s">
        <v>2487</v>
      </c>
      <c r="F2198" t="s">
        <v>185</v>
      </c>
      <c r="G2198" s="1" t="s">
        <v>186</v>
      </c>
      <c r="H2198" t="s">
        <v>29</v>
      </c>
      <c r="I2198" t="s">
        <v>186</v>
      </c>
      <c r="J2198" t="s">
        <v>29</v>
      </c>
      <c r="K2198">
        <v>5.4820000000000002</v>
      </c>
      <c r="L2198">
        <f t="shared" si="5"/>
        <v>5.4783295192221146</v>
      </c>
      <c r="M2198" t="s">
        <v>26</v>
      </c>
      <c r="N2198" t="s">
        <v>74</v>
      </c>
      <c r="O2198" t="s">
        <v>29</v>
      </c>
      <c r="P2198" t="s">
        <v>29</v>
      </c>
      <c r="Q2198" t="s">
        <v>29</v>
      </c>
      <c r="R2198" t="s">
        <v>29</v>
      </c>
      <c r="S2198" t="s">
        <v>29</v>
      </c>
      <c r="T2198" t="s">
        <v>29</v>
      </c>
      <c r="U2198" t="s">
        <v>29</v>
      </c>
      <c r="V2198" t="s">
        <v>29</v>
      </c>
      <c r="W2198" t="s">
        <v>2240</v>
      </c>
    </row>
    <row r="2199" spans="1:23">
      <c r="A2199">
        <v>2198</v>
      </c>
      <c r="B2199" t="s">
        <v>2237</v>
      </c>
      <c r="C2199" t="s">
        <v>2238</v>
      </c>
      <c r="D2199">
        <v>56</v>
      </c>
      <c r="E2199" t="s">
        <v>2487</v>
      </c>
      <c r="F2199" t="s">
        <v>185</v>
      </c>
      <c r="G2199" s="1" t="s">
        <v>186</v>
      </c>
      <c r="H2199" t="s">
        <v>29</v>
      </c>
      <c r="I2199" t="s">
        <v>186</v>
      </c>
      <c r="J2199" t="s">
        <v>29</v>
      </c>
      <c r="K2199">
        <v>1.353</v>
      </c>
      <c r="L2199">
        <f t="shared" si="5"/>
        <v>1.3520940969550386</v>
      </c>
      <c r="M2199" t="s">
        <v>26</v>
      </c>
      <c r="N2199" t="s">
        <v>27</v>
      </c>
      <c r="O2199" t="s">
        <v>29</v>
      </c>
      <c r="P2199" t="s">
        <v>29</v>
      </c>
      <c r="Q2199" t="s">
        <v>29</v>
      </c>
      <c r="R2199" t="s">
        <v>29</v>
      </c>
      <c r="S2199" t="s">
        <v>29</v>
      </c>
      <c r="T2199" t="s">
        <v>29</v>
      </c>
      <c r="U2199" t="s">
        <v>29</v>
      </c>
      <c r="V2199" t="s">
        <v>29</v>
      </c>
      <c r="W2199" t="s">
        <v>2240</v>
      </c>
    </row>
    <row r="2200" spans="1:23">
      <c r="A2200">
        <v>2199</v>
      </c>
      <c r="B2200" t="s">
        <v>2237</v>
      </c>
      <c r="C2200" t="s">
        <v>2238</v>
      </c>
      <c r="D2200">
        <v>56</v>
      </c>
      <c r="E2200" t="s">
        <v>2487</v>
      </c>
      <c r="F2200" t="s">
        <v>185</v>
      </c>
      <c r="G2200" s="1" t="s">
        <v>186</v>
      </c>
      <c r="H2200" t="s">
        <v>29</v>
      </c>
      <c r="I2200" t="s">
        <v>186</v>
      </c>
      <c r="J2200" t="s">
        <v>29</v>
      </c>
      <c r="K2200">
        <v>0.60099999999999998</v>
      </c>
      <c r="L2200">
        <f t="shared" si="5"/>
        <v>0.60059759960826165</v>
      </c>
      <c r="M2200" t="s">
        <v>26</v>
      </c>
      <c r="N2200" t="s">
        <v>53</v>
      </c>
      <c r="O2200" t="s">
        <v>29</v>
      </c>
      <c r="P2200" t="s">
        <v>29</v>
      </c>
      <c r="Q2200" t="s">
        <v>29</v>
      </c>
      <c r="R2200" t="s">
        <v>29</v>
      </c>
      <c r="S2200" t="s">
        <v>29</v>
      </c>
      <c r="T2200" t="s">
        <v>29</v>
      </c>
      <c r="U2200" t="s">
        <v>29</v>
      </c>
      <c r="V2200" t="s">
        <v>29</v>
      </c>
      <c r="W2200" t="s">
        <v>2240</v>
      </c>
    </row>
    <row r="2201" spans="1:23">
      <c r="A2201">
        <v>2200</v>
      </c>
      <c r="B2201" t="s">
        <v>2237</v>
      </c>
      <c r="C2201" t="s">
        <v>2238</v>
      </c>
      <c r="D2201">
        <v>56</v>
      </c>
      <c r="E2201" t="s">
        <v>2488</v>
      </c>
      <c r="F2201" t="s">
        <v>459</v>
      </c>
      <c r="G2201" s="1" t="s">
        <v>2489</v>
      </c>
      <c r="H2201" t="s">
        <v>2490</v>
      </c>
      <c r="I2201" t="s">
        <v>2489</v>
      </c>
      <c r="J2201" t="s">
        <v>2490</v>
      </c>
      <c r="K2201">
        <v>0.20100000000000001</v>
      </c>
      <c r="L2201">
        <f t="shared" si="5"/>
        <v>0.20086542016848688</v>
      </c>
      <c r="M2201" t="s">
        <v>26</v>
      </c>
      <c r="N2201" t="s">
        <v>74</v>
      </c>
      <c r="O2201" t="s">
        <v>29</v>
      </c>
      <c r="P2201" t="s">
        <v>29</v>
      </c>
      <c r="Q2201" t="s">
        <v>29</v>
      </c>
      <c r="R2201" t="s">
        <v>29</v>
      </c>
      <c r="S2201" t="s">
        <v>29</v>
      </c>
      <c r="T2201" t="s">
        <v>29</v>
      </c>
      <c r="U2201" t="s">
        <v>29</v>
      </c>
      <c r="V2201" t="s">
        <v>29</v>
      </c>
      <c r="W2201" t="s">
        <v>2240</v>
      </c>
    </row>
    <row r="2202" spans="1:23">
      <c r="A2202">
        <v>2201</v>
      </c>
      <c r="B2202" t="s">
        <v>2237</v>
      </c>
      <c r="C2202" t="s">
        <v>2238</v>
      </c>
      <c r="D2202">
        <v>56</v>
      </c>
      <c r="E2202" t="s">
        <v>2491</v>
      </c>
      <c r="F2202" t="s">
        <v>459</v>
      </c>
      <c r="G2202" s="1" t="s">
        <v>2489</v>
      </c>
      <c r="H2202" t="s">
        <v>29</v>
      </c>
      <c r="I2202" t="s">
        <v>2489</v>
      </c>
      <c r="J2202" t="s">
        <v>29</v>
      </c>
      <c r="K2202">
        <v>1.0999999999999999E-2</v>
      </c>
      <c r="L2202">
        <f t="shared" si="5"/>
        <v>1.0992634934593808E-2</v>
      </c>
      <c r="M2202" t="s">
        <v>26</v>
      </c>
      <c r="N2202" t="s">
        <v>74</v>
      </c>
      <c r="O2202" t="s">
        <v>29</v>
      </c>
      <c r="P2202" t="s">
        <v>29</v>
      </c>
      <c r="Q2202" t="s">
        <v>29</v>
      </c>
      <c r="R2202" t="s">
        <v>29</v>
      </c>
      <c r="S2202" t="s">
        <v>29</v>
      </c>
      <c r="T2202" t="s">
        <v>29</v>
      </c>
      <c r="U2202" t="s">
        <v>29</v>
      </c>
      <c r="V2202" t="s">
        <v>29</v>
      </c>
      <c r="W2202" t="s">
        <v>2240</v>
      </c>
    </row>
    <row r="2203" spans="1:23">
      <c r="A2203">
        <v>2202</v>
      </c>
      <c r="B2203" t="s">
        <v>2237</v>
      </c>
      <c r="C2203" t="s">
        <v>2238</v>
      </c>
      <c r="D2203">
        <v>56</v>
      </c>
      <c r="E2203" t="s">
        <v>2491</v>
      </c>
      <c r="F2203" t="s">
        <v>459</v>
      </c>
      <c r="G2203" s="1" t="s">
        <v>2489</v>
      </c>
      <c r="H2203" t="s">
        <v>29</v>
      </c>
      <c r="I2203" t="s">
        <v>2489</v>
      </c>
      <c r="J2203" t="s">
        <v>29</v>
      </c>
      <c r="K2203">
        <v>7.9000000000000001E-2</v>
      </c>
      <c r="L2203">
        <f t="shared" si="5"/>
        <v>7.8947105439355528E-2</v>
      </c>
      <c r="M2203" t="s">
        <v>26</v>
      </c>
      <c r="N2203" t="s">
        <v>63</v>
      </c>
      <c r="O2203" t="s">
        <v>29</v>
      </c>
      <c r="P2203" t="s">
        <v>29</v>
      </c>
      <c r="Q2203" t="s">
        <v>29</v>
      </c>
      <c r="R2203" t="s">
        <v>29</v>
      </c>
      <c r="S2203" t="s">
        <v>29</v>
      </c>
      <c r="T2203" t="s">
        <v>29</v>
      </c>
      <c r="U2203" t="s">
        <v>29</v>
      </c>
      <c r="V2203" t="s">
        <v>29</v>
      </c>
      <c r="W2203" t="s">
        <v>2240</v>
      </c>
    </row>
    <row r="2204" spans="1:23">
      <c r="A2204">
        <v>2203</v>
      </c>
      <c r="B2204" t="s">
        <v>2237</v>
      </c>
      <c r="C2204" t="s">
        <v>2238</v>
      </c>
      <c r="D2204">
        <v>56</v>
      </c>
      <c r="E2204" t="s">
        <v>2492</v>
      </c>
      <c r="F2204" t="s">
        <v>251</v>
      </c>
      <c r="G2204" s="1" t="s">
        <v>252</v>
      </c>
      <c r="H2204" t="s">
        <v>2493</v>
      </c>
      <c r="I2204" t="s">
        <v>487</v>
      </c>
      <c r="J2204" t="s">
        <v>2493</v>
      </c>
      <c r="K2204">
        <v>0.105</v>
      </c>
      <c r="L2204">
        <f t="shared" si="5"/>
        <v>0.10492969710294089</v>
      </c>
      <c r="M2204" t="s">
        <v>26</v>
      </c>
      <c r="N2204" t="s">
        <v>74</v>
      </c>
      <c r="O2204" t="s">
        <v>29</v>
      </c>
      <c r="P2204" t="s">
        <v>29</v>
      </c>
      <c r="Q2204" t="s">
        <v>29</v>
      </c>
      <c r="R2204" t="s">
        <v>29</v>
      </c>
      <c r="S2204" t="s">
        <v>29</v>
      </c>
      <c r="T2204" t="s">
        <v>29</v>
      </c>
      <c r="U2204" t="s">
        <v>29</v>
      </c>
      <c r="V2204" t="s">
        <v>29</v>
      </c>
      <c r="W2204" t="s">
        <v>2240</v>
      </c>
    </row>
    <row r="2205" spans="1:23">
      <c r="A2205">
        <v>2204</v>
      </c>
      <c r="B2205" t="s">
        <v>2237</v>
      </c>
      <c r="C2205" t="s">
        <v>2238</v>
      </c>
      <c r="D2205">
        <v>56</v>
      </c>
      <c r="E2205" t="s">
        <v>2494</v>
      </c>
      <c r="F2205" t="s">
        <v>251</v>
      </c>
      <c r="G2205" s="1" t="s">
        <v>252</v>
      </c>
      <c r="H2205" t="s">
        <v>29</v>
      </c>
      <c r="I2205" t="s">
        <v>252</v>
      </c>
      <c r="J2205" t="s">
        <v>29</v>
      </c>
      <c r="K2205">
        <v>2.8000000000000001E-2</v>
      </c>
      <c r="L2205">
        <f t="shared" si="5"/>
        <v>2.798125256078424E-2</v>
      </c>
      <c r="M2205" t="s">
        <v>26</v>
      </c>
      <c r="N2205" t="s">
        <v>74</v>
      </c>
      <c r="O2205" t="s">
        <v>29</v>
      </c>
      <c r="P2205" t="s">
        <v>29</v>
      </c>
      <c r="Q2205" t="s">
        <v>29</v>
      </c>
      <c r="R2205" t="s">
        <v>29</v>
      </c>
      <c r="S2205" t="s">
        <v>29</v>
      </c>
      <c r="T2205" t="s">
        <v>29</v>
      </c>
      <c r="U2205" t="s">
        <v>29</v>
      </c>
      <c r="V2205" t="s">
        <v>29</v>
      </c>
      <c r="W2205" t="s">
        <v>2240</v>
      </c>
    </row>
    <row r="2206" spans="1:23">
      <c r="A2206">
        <v>2205</v>
      </c>
      <c r="B2206" t="s">
        <v>2237</v>
      </c>
      <c r="C2206" t="s">
        <v>2238</v>
      </c>
      <c r="D2206">
        <v>56</v>
      </c>
      <c r="E2206" t="s">
        <v>2495</v>
      </c>
      <c r="F2206" t="s">
        <v>251</v>
      </c>
      <c r="G2206" s="1" t="s">
        <v>252</v>
      </c>
      <c r="H2206" t="s">
        <v>29</v>
      </c>
      <c r="I2206" t="s">
        <v>252</v>
      </c>
      <c r="J2206" t="s">
        <v>29</v>
      </c>
      <c r="K2206">
        <v>0.13600000000000001</v>
      </c>
      <c r="L2206">
        <f t="shared" si="5"/>
        <v>0.13590894100952347</v>
      </c>
      <c r="M2206" t="s">
        <v>26</v>
      </c>
      <c r="N2206" t="s">
        <v>74</v>
      </c>
      <c r="O2206" t="s">
        <v>29</v>
      </c>
      <c r="P2206" t="s">
        <v>29</v>
      </c>
      <c r="Q2206" t="s">
        <v>29</v>
      </c>
      <c r="R2206" t="s">
        <v>29</v>
      </c>
      <c r="S2206" t="s">
        <v>29</v>
      </c>
      <c r="T2206" t="s">
        <v>29</v>
      </c>
      <c r="U2206" t="s">
        <v>29</v>
      </c>
      <c r="V2206" t="s">
        <v>29</v>
      </c>
      <c r="W2206" t="s">
        <v>2240</v>
      </c>
    </row>
    <row r="2207" spans="1:23">
      <c r="A2207">
        <v>2206</v>
      </c>
      <c r="B2207" t="s">
        <v>2237</v>
      </c>
      <c r="C2207" t="s">
        <v>2238</v>
      </c>
      <c r="D2207">
        <v>56</v>
      </c>
      <c r="E2207" t="s">
        <v>2496</v>
      </c>
      <c r="F2207" t="s">
        <v>251</v>
      </c>
      <c r="G2207" s="1" t="s">
        <v>252</v>
      </c>
      <c r="H2207" t="s">
        <v>29</v>
      </c>
      <c r="I2207" t="s">
        <v>252</v>
      </c>
      <c r="J2207" t="s">
        <v>29</v>
      </c>
      <c r="K2207">
        <v>8.9999999999999993E-3</v>
      </c>
      <c r="L2207">
        <f t="shared" si="5"/>
        <v>8.9939740373949344E-3</v>
      </c>
      <c r="M2207" t="s">
        <v>26</v>
      </c>
      <c r="N2207" t="s">
        <v>74</v>
      </c>
      <c r="O2207" t="s">
        <v>29</v>
      </c>
      <c r="P2207" t="s">
        <v>29</v>
      </c>
      <c r="Q2207" t="s">
        <v>29</v>
      </c>
      <c r="R2207" t="s">
        <v>29</v>
      </c>
      <c r="S2207" t="s">
        <v>29</v>
      </c>
      <c r="T2207" t="s">
        <v>29</v>
      </c>
      <c r="U2207" t="s">
        <v>29</v>
      </c>
      <c r="V2207" t="s">
        <v>29</v>
      </c>
      <c r="W2207" t="s">
        <v>2240</v>
      </c>
    </row>
    <row r="2208" spans="1:23">
      <c r="A2208">
        <v>2207</v>
      </c>
      <c r="B2208" t="s">
        <v>2237</v>
      </c>
      <c r="C2208" t="s">
        <v>2238</v>
      </c>
      <c r="D2208">
        <v>56</v>
      </c>
      <c r="E2208" t="s">
        <v>2497</v>
      </c>
      <c r="F2208" t="s">
        <v>251</v>
      </c>
      <c r="G2208" s="1" t="s">
        <v>487</v>
      </c>
      <c r="H2208" t="s">
        <v>29</v>
      </c>
      <c r="I2208" t="s">
        <v>487</v>
      </c>
      <c r="J2208" t="s">
        <v>29</v>
      </c>
      <c r="K2208">
        <v>0.20799999999999999</v>
      </c>
      <c r="L2208">
        <f t="shared" si="5"/>
        <v>0.2078607333086829</v>
      </c>
      <c r="M2208" t="s">
        <v>26</v>
      </c>
      <c r="N2208" t="s">
        <v>74</v>
      </c>
      <c r="O2208" t="s">
        <v>29</v>
      </c>
      <c r="P2208" t="s">
        <v>29</v>
      </c>
      <c r="Q2208" t="s">
        <v>29</v>
      </c>
      <c r="R2208" t="s">
        <v>29</v>
      </c>
      <c r="S2208" t="s">
        <v>29</v>
      </c>
      <c r="T2208" t="s">
        <v>29</v>
      </c>
      <c r="U2208" t="s">
        <v>29</v>
      </c>
      <c r="V2208" t="s">
        <v>29</v>
      </c>
      <c r="W2208" t="s">
        <v>2240</v>
      </c>
    </row>
    <row r="2209" spans="1:23">
      <c r="A2209">
        <v>2208</v>
      </c>
      <c r="B2209" t="s">
        <v>2237</v>
      </c>
      <c r="C2209" t="s">
        <v>2238</v>
      </c>
      <c r="D2209">
        <v>56</v>
      </c>
      <c r="E2209" t="s">
        <v>2498</v>
      </c>
      <c r="F2209" t="s">
        <v>858</v>
      </c>
      <c r="G2209" s="1" t="s">
        <v>2499</v>
      </c>
      <c r="H2209" t="s">
        <v>2500</v>
      </c>
      <c r="I2209" t="s">
        <v>2499</v>
      </c>
      <c r="J2209" t="s">
        <v>2500</v>
      </c>
      <c r="K2209">
        <v>0.90900000000000003</v>
      </c>
      <c r="L2209">
        <f t="shared" si="5"/>
        <v>0.9083913777768885</v>
      </c>
      <c r="M2209" t="s">
        <v>26</v>
      </c>
      <c r="N2209" t="s">
        <v>74</v>
      </c>
      <c r="O2209" t="s">
        <v>29</v>
      </c>
      <c r="P2209" t="s">
        <v>29</v>
      </c>
      <c r="Q2209" t="s">
        <v>29</v>
      </c>
      <c r="R2209" t="s">
        <v>29</v>
      </c>
      <c r="S2209" t="s">
        <v>29</v>
      </c>
      <c r="T2209" t="s">
        <v>29</v>
      </c>
      <c r="U2209" t="s">
        <v>29</v>
      </c>
      <c r="V2209" t="s">
        <v>29</v>
      </c>
      <c r="W2209" t="s">
        <v>2240</v>
      </c>
    </row>
    <row r="2210" spans="1:23">
      <c r="A2210">
        <v>2209</v>
      </c>
      <c r="B2210" t="s">
        <v>2237</v>
      </c>
      <c r="C2210" t="s">
        <v>2238</v>
      </c>
      <c r="D2210">
        <v>56</v>
      </c>
      <c r="E2210" t="s">
        <v>2501</v>
      </c>
      <c r="F2210" t="s">
        <v>1286</v>
      </c>
      <c r="G2210" s="1" t="s">
        <v>2502</v>
      </c>
      <c r="H2210" t="s">
        <v>29</v>
      </c>
      <c r="I2210" t="s">
        <v>2502</v>
      </c>
      <c r="J2210" t="s">
        <v>29</v>
      </c>
      <c r="K2210">
        <v>4.0000000000000001E-3</v>
      </c>
      <c r="L2210">
        <f t="shared" si="5"/>
        <v>3.9973217943977488E-3</v>
      </c>
      <c r="M2210" t="s">
        <v>26</v>
      </c>
      <c r="N2210" t="s">
        <v>29</v>
      </c>
      <c r="O2210" t="s">
        <v>29</v>
      </c>
      <c r="P2210" t="s">
        <v>29</v>
      </c>
      <c r="Q2210" t="s">
        <v>29</v>
      </c>
      <c r="R2210" t="s">
        <v>29</v>
      </c>
      <c r="S2210" t="s">
        <v>29</v>
      </c>
      <c r="T2210" t="s">
        <v>29</v>
      </c>
      <c r="U2210" t="s">
        <v>29</v>
      </c>
      <c r="V2210" t="s">
        <v>29</v>
      </c>
      <c r="W2210" t="s">
        <v>2240</v>
      </c>
    </row>
    <row r="2211" spans="1:23">
      <c r="A2211">
        <v>2210</v>
      </c>
      <c r="B2211" t="s">
        <v>2237</v>
      </c>
      <c r="C2211" t="s">
        <v>2238</v>
      </c>
      <c r="D2211">
        <v>56</v>
      </c>
      <c r="E2211" t="s">
        <v>2503</v>
      </c>
      <c r="F2211" t="s">
        <v>2504</v>
      </c>
      <c r="G2211" s="1" t="s">
        <v>2505</v>
      </c>
      <c r="H2211" t="s">
        <v>29</v>
      </c>
      <c r="I2211" t="s">
        <v>2505</v>
      </c>
      <c r="J2211" t="s">
        <v>29</v>
      </c>
      <c r="K2211">
        <v>3.3000000000000002E-2</v>
      </c>
      <c r="L2211">
        <f t="shared" si="5"/>
        <v>3.2977904803781426E-2</v>
      </c>
      <c r="M2211" t="s">
        <v>26</v>
      </c>
      <c r="N2211" t="s">
        <v>29</v>
      </c>
      <c r="O2211" t="s">
        <v>29</v>
      </c>
      <c r="P2211" t="s">
        <v>29</v>
      </c>
      <c r="Q2211" t="s">
        <v>29</v>
      </c>
      <c r="R2211" t="s">
        <v>29</v>
      </c>
      <c r="S2211" t="s">
        <v>29</v>
      </c>
      <c r="T2211" t="s">
        <v>29</v>
      </c>
      <c r="U2211" t="s">
        <v>29</v>
      </c>
      <c r="V2211" t="s">
        <v>29</v>
      </c>
      <c r="W2211" t="s">
        <v>2240</v>
      </c>
    </row>
    <row r="2212" spans="1:23">
      <c r="A2212">
        <v>2211</v>
      </c>
      <c r="B2212" t="s">
        <v>2237</v>
      </c>
      <c r="C2212" t="s">
        <v>2238</v>
      </c>
      <c r="D2212">
        <v>56</v>
      </c>
      <c r="E2212" t="s">
        <v>2506</v>
      </c>
      <c r="F2212" t="s">
        <v>108</v>
      </c>
      <c r="G2212" s="1" t="s">
        <v>2507</v>
      </c>
      <c r="H2212" t="s">
        <v>29</v>
      </c>
      <c r="I2212" t="s">
        <v>2507</v>
      </c>
      <c r="J2212" t="s">
        <v>29</v>
      </c>
      <c r="K2212">
        <v>0.439</v>
      </c>
      <c r="L2212">
        <f t="shared" si="5"/>
        <v>0.43870606693515291</v>
      </c>
      <c r="M2212" t="s">
        <v>26</v>
      </c>
      <c r="N2212" t="s">
        <v>29</v>
      </c>
      <c r="O2212" t="s">
        <v>29</v>
      </c>
      <c r="P2212" t="s">
        <v>29</v>
      </c>
      <c r="Q2212" t="s">
        <v>29</v>
      </c>
      <c r="R2212" t="s">
        <v>29</v>
      </c>
      <c r="S2212" t="s">
        <v>29</v>
      </c>
      <c r="T2212" t="s">
        <v>29</v>
      </c>
      <c r="U2212" t="s">
        <v>29</v>
      </c>
      <c r="V2212" t="s">
        <v>29</v>
      </c>
      <c r="W2212" t="s">
        <v>2240</v>
      </c>
    </row>
    <row r="2213" spans="1:23">
      <c r="A2213">
        <v>2212</v>
      </c>
      <c r="B2213" t="s">
        <v>2237</v>
      </c>
      <c r="C2213" t="s">
        <v>2238</v>
      </c>
      <c r="D2213">
        <v>56</v>
      </c>
      <c r="E2213" t="s">
        <v>2508</v>
      </c>
      <c r="F2213" t="s">
        <v>82</v>
      </c>
      <c r="G2213" s="1" t="s">
        <v>2509</v>
      </c>
      <c r="H2213" t="s">
        <v>29</v>
      </c>
      <c r="I2213" t="s">
        <v>8829</v>
      </c>
      <c r="J2213" t="s">
        <v>29</v>
      </c>
      <c r="K2213">
        <v>7.0000000000000001E-3</v>
      </c>
      <c r="L2213">
        <f t="shared" si="5"/>
        <v>6.99531314019606E-3</v>
      </c>
      <c r="M2213" t="s">
        <v>26</v>
      </c>
      <c r="N2213" t="s">
        <v>27</v>
      </c>
      <c r="O2213" t="s">
        <v>29</v>
      </c>
      <c r="P2213" t="s">
        <v>29</v>
      </c>
      <c r="Q2213" t="s">
        <v>29</v>
      </c>
      <c r="R2213" t="s">
        <v>29</v>
      </c>
      <c r="S2213" t="s">
        <v>29</v>
      </c>
      <c r="T2213" t="s">
        <v>29</v>
      </c>
      <c r="U2213" t="s">
        <v>29</v>
      </c>
      <c r="V2213" t="s">
        <v>29</v>
      </c>
      <c r="W2213" t="s">
        <v>2240</v>
      </c>
    </row>
    <row r="2214" spans="1:23">
      <c r="A2214">
        <v>2213</v>
      </c>
      <c r="B2214" t="s">
        <v>2237</v>
      </c>
      <c r="C2214" t="s">
        <v>2238</v>
      </c>
      <c r="D2214">
        <v>56</v>
      </c>
      <c r="E2214" t="s">
        <v>2510</v>
      </c>
      <c r="F2214" t="s">
        <v>1396</v>
      </c>
      <c r="G2214" s="1" t="s">
        <v>2511</v>
      </c>
      <c r="H2214" t="s">
        <v>2512</v>
      </c>
      <c r="I2214" t="s">
        <v>2511</v>
      </c>
      <c r="J2214" t="s">
        <v>2517</v>
      </c>
      <c r="K2214">
        <v>0.41499999999999998</v>
      </c>
      <c r="L2214">
        <f t="shared" si="5"/>
        <v>0.41472213616876635</v>
      </c>
      <c r="M2214" t="s">
        <v>26</v>
      </c>
      <c r="N2214" t="s">
        <v>27</v>
      </c>
      <c r="O2214" t="s">
        <v>29</v>
      </c>
      <c r="P2214" t="s">
        <v>29</v>
      </c>
      <c r="Q2214" t="s">
        <v>29</v>
      </c>
      <c r="R2214" t="s">
        <v>29</v>
      </c>
      <c r="S2214" t="s">
        <v>29</v>
      </c>
      <c r="T2214" t="s">
        <v>29</v>
      </c>
      <c r="U2214" t="s">
        <v>29</v>
      </c>
      <c r="V2214" t="s">
        <v>29</v>
      </c>
      <c r="W2214" t="s">
        <v>2240</v>
      </c>
    </row>
    <row r="2215" spans="1:23">
      <c r="A2215">
        <v>2214</v>
      </c>
      <c r="B2215" t="s">
        <v>2237</v>
      </c>
      <c r="C2215" t="s">
        <v>2238</v>
      </c>
      <c r="D2215">
        <v>56</v>
      </c>
      <c r="E2215" t="s">
        <v>2510</v>
      </c>
      <c r="F2215" t="s">
        <v>1396</v>
      </c>
      <c r="G2215" s="1" t="s">
        <v>2511</v>
      </c>
      <c r="H2215" t="s">
        <v>2512</v>
      </c>
      <c r="I2215" t="s">
        <v>2511</v>
      </c>
      <c r="J2215" t="s">
        <v>2517</v>
      </c>
      <c r="K2215">
        <v>9.8000000000000004E-2</v>
      </c>
      <c r="L2215">
        <f t="shared" si="5"/>
        <v>9.7934383962744842E-2</v>
      </c>
      <c r="M2215" t="s">
        <v>26</v>
      </c>
      <c r="N2215" t="s">
        <v>63</v>
      </c>
      <c r="O2215" t="s">
        <v>29</v>
      </c>
      <c r="P2215" t="s">
        <v>29</v>
      </c>
      <c r="Q2215" t="s">
        <v>29</v>
      </c>
      <c r="R2215" t="s">
        <v>29</v>
      </c>
      <c r="S2215" t="s">
        <v>29</v>
      </c>
      <c r="T2215" t="s">
        <v>29</v>
      </c>
      <c r="U2215" t="s">
        <v>29</v>
      </c>
      <c r="V2215" t="s">
        <v>29</v>
      </c>
      <c r="W2215" t="s">
        <v>2240</v>
      </c>
    </row>
    <row r="2216" spans="1:23">
      <c r="A2216">
        <v>2215</v>
      </c>
      <c r="B2216" t="s">
        <v>2237</v>
      </c>
      <c r="C2216" t="s">
        <v>2238</v>
      </c>
      <c r="D2216">
        <v>56</v>
      </c>
      <c r="E2216" t="s">
        <v>2513</v>
      </c>
      <c r="F2216" t="s">
        <v>1396</v>
      </c>
      <c r="G2216" s="1" t="s">
        <v>2511</v>
      </c>
      <c r="H2216" t="s">
        <v>2514</v>
      </c>
      <c r="I2216" t="s">
        <v>2511</v>
      </c>
      <c r="J2216" t="s">
        <v>8637</v>
      </c>
      <c r="K2216">
        <v>0.754</v>
      </c>
      <c r="L2216">
        <f t="shared" si="5"/>
        <v>0.75349515824397562</v>
      </c>
      <c r="M2216" t="s">
        <v>26</v>
      </c>
      <c r="N2216" t="s">
        <v>27</v>
      </c>
      <c r="O2216" t="s">
        <v>29</v>
      </c>
      <c r="P2216" t="s">
        <v>29</v>
      </c>
      <c r="Q2216" t="s">
        <v>29</v>
      </c>
      <c r="R2216" t="s">
        <v>29</v>
      </c>
      <c r="S2216" t="s">
        <v>29</v>
      </c>
      <c r="T2216" t="s">
        <v>29</v>
      </c>
      <c r="U2216" t="s">
        <v>29</v>
      </c>
      <c r="V2216" t="s">
        <v>29</v>
      </c>
      <c r="W2216" t="s">
        <v>2240</v>
      </c>
    </row>
    <row r="2217" spans="1:23">
      <c r="A2217">
        <v>2216</v>
      </c>
      <c r="B2217" t="s">
        <v>2237</v>
      </c>
      <c r="C2217" t="s">
        <v>2238</v>
      </c>
      <c r="D2217">
        <v>56</v>
      </c>
      <c r="E2217" t="s">
        <v>2515</v>
      </c>
      <c r="F2217" t="s">
        <v>1396</v>
      </c>
      <c r="G2217" s="1" t="s">
        <v>2511</v>
      </c>
      <c r="H2217" t="s">
        <v>440</v>
      </c>
      <c r="I2217" t="s">
        <v>2511</v>
      </c>
      <c r="J2217" t="s">
        <v>440</v>
      </c>
      <c r="K2217">
        <v>0.245</v>
      </c>
      <c r="L2217">
        <f t="shared" si="5"/>
        <v>0.24483595990686208</v>
      </c>
      <c r="M2217" t="s">
        <v>26</v>
      </c>
      <c r="N2217" t="s">
        <v>27</v>
      </c>
      <c r="O2217" t="s">
        <v>29</v>
      </c>
      <c r="P2217" t="s">
        <v>29</v>
      </c>
      <c r="Q2217" t="s">
        <v>29</v>
      </c>
      <c r="R2217" t="s">
        <v>29</v>
      </c>
      <c r="S2217" t="s">
        <v>29</v>
      </c>
      <c r="T2217" t="s">
        <v>29</v>
      </c>
      <c r="U2217" t="s">
        <v>29</v>
      </c>
      <c r="V2217" t="s">
        <v>29</v>
      </c>
      <c r="W2217" t="s">
        <v>2240</v>
      </c>
    </row>
    <row r="2218" spans="1:23">
      <c r="A2218">
        <v>2217</v>
      </c>
      <c r="B2218" t="s">
        <v>2237</v>
      </c>
      <c r="C2218" t="s">
        <v>2238</v>
      </c>
      <c r="D2218">
        <v>56</v>
      </c>
      <c r="E2218" t="s">
        <v>2516</v>
      </c>
      <c r="F2218" t="s">
        <v>1396</v>
      </c>
      <c r="G2218" s="1" t="s">
        <v>2511</v>
      </c>
      <c r="H2218" t="s">
        <v>2517</v>
      </c>
      <c r="I2218" t="s">
        <v>2511</v>
      </c>
      <c r="J2218" t="s">
        <v>2517</v>
      </c>
      <c r="K2218">
        <v>0.155</v>
      </c>
      <c r="L2218">
        <f t="shared" si="5"/>
        <v>0.15489621953291274</v>
      </c>
      <c r="M2218" t="s">
        <v>26</v>
      </c>
      <c r="N2218" t="s">
        <v>27</v>
      </c>
      <c r="O2218" t="s">
        <v>29</v>
      </c>
      <c r="P2218" t="s">
        <v>29</v>
      </c>
      <c r="Q2218" t="s">
        <v>29</v>
      </c>
      <c r="R2218" t="s">
        <v>29</v>
      </c>
      <c r="S2218" t="s">
        <v>29</v>
      </c>
      <c r="T2218" t="s">
        <v>29</v>
      </c>
      <c r="U2218" t="s">
        <v>29</v>
      </c>
      <c r="V2218" t="s">
        <v>29</v>
      </c>
      <c r="W2218" t="s">
        <v>2240</v>
      </c>
    </row>
    <row r="2219" spans="1:23">
      <c r="A2219">
        <v>2218</v>
      </c>
      <c r="B2219" t="s">
        <v>2237</v>
      </c>
      <c r="C2219" t="s">
        <v>2238</v>
      </c>
      <c r="D2219">
        <v>56</v>
      </c>
      <c r="E2219" t="s">
        <v>2518</v>
      </c>
      <c r="F2219" t="s">
        <v>1396</v>
      </c>
      <c r="G2219" s="1" t="s">
        <v>2511</v>
      </c>
      <c r="H2219" t="s">
        <v>29</v>
      </c>
      <c r="I2219" t="s">
        <v>2511</v>
      </c>
      <c r="J2219" t="s">
        <v>29</v>
      </c>
      <c r="K2219">
        <v>6.8000000000000005E-2</v>
      </c>
      <c r="L2219">
        <f t="shared" si="5"/>
        <v>6.7954470504761735E-2</v>
      </c>
      <c r="M2219" t="s">
        <v>26</v>
      </c>
      <c r="N2219" t="s">
        <v>74</v>
      </c>
      <c r="O2219" t="s">
        <v>29</v>
      </c>
      <c r="P2219" t="s">
        <v>29</v>
      </c>
      <c r="Q2219" t="s">
        <v>29</v>
      </c>
      <c r="R2219" t="s">
        <v>29</v>
      </c>
      <c r="S2219" t="s">
        <v>29</v>
      </c>
      <c r="T2219" t="s">
        <v>29</v>
      </c>
      <c r="U2219" t="s">
        <v>29</v>
      </c>
      <c r="V2219" t="s">
        <v>29</v>
      </c>
      <c r="W2219" t="s">
        <v>2240</v>
      </c>
    </row>
    <row r="2220" spans="1:23">
      <c r="A2220">
        <v>2219</v>
      </c>
      <c r="B2220" t="s">
        <v>2237</v>
      </c>
      <c r="C2220" t="s">
        <v>2238</v>
      </c>
      <c r="D2220">
        <v>56</v>
      </c>
      <c r="E2220" t="s">
        <v>2518</v>
      </c>
      <c r="F2220" t="s">
        <v>1396</v>
      </c>
      <c r="G2220" s="1" t="s">
        <v>2511</v>
      </c>
      <c r="H2220" t="s">
        <v>29</v>
      </c>
      <c r="I2220" t="s">
        <v>2511</v>
      </c>
      <c r="J2220" t="s">
        <v>29</v>
      </c>
      <c r="K2220">
        <v>0.33400000000000002</v>
      </c>
      <c r="L2220">
        <f t="shared" si="5"/>
        <v>0.33377636983221204</v>
      </c>
      <c r="M2220" t="s">
        <v>26</v>
      </c>
      <c r="N2220" t="s">
        <v>27</v>
      </c>
      <c r="O2220" t="s">
        <v>29</v>
      </c>
      <c r="P2220" t="s">
        <v>29</v>
      </c>
      <c r="Q2220" t="s">
        <v>29</v>
      </c>
      <c r="R2220" t="s">
        <v>29</v>
      </c>
      <c r="S2220" t="s">
        <v>29</v>
      </c>
      <c r="T2220" t="s">
        <v>29</v>
      </c>
      <c r="U2220" t="s">
        <v>29</v>
      </c>
      <c r="V2220" t="s">
        <v>29</v>
      </c>
      <c r="W2220" t="s">
        <v>2240</v>
      </c>
    </row>
    <row r="2221" spans="1:23">
      <c r="A2221">
        <v>2220</v>
      </c>
      <c r="B2221" t="s">
        <v>2237</v>
      </c>
      <c r="C2221" t="s">
        <v>2238</v>
      </c>
      <c r="D2221">
        <v>56</v>
      </c>
      <c r="E2221" t="s">
        <v>2519</v>
      </c>
      <c r="F2221" t="s">
        <v>2520</v>
      </c>
      <c r="G2221" s="1" t="s">
        <v>2521</v>
      </c>
      <c r="H2221" t="s">
        <v>2522</v>
      </c>
      <c r="I2221" t="s">
        <v>2521</v>
      </c>
      <c r="J2221" t="s">
        <v>2522</v>
      </c>
      <c r="K2221">
        <v>2.5999999999999999E-2</v>
      </c>
      <c r="L2221">
        <f t="shared" si="5"/>
        <v>2.5982591663585363E-2</v>
      </c>
      <c r="M2221" t="s">
        <v>26</v>
      </c>
      <c r="N2221" t="s">
        <v>74</v>
      </c>
      <c r="O2221" t="s">
        <v>29</v>
      </c>
      <c r="P2221" t="s">
        <v>29</v>
      </c>
      <c r="Q2221" t="s">
        <v>29</v>
      </c>
      <c r="R2221" t="s">
        <v>29</v>
      </c>
      <c r="S2221" t="s">
        <v>29</v>
      </c>
      <c r="T2221" t="s">
        <v>29</v>
      </c>
      <c r="U2221" t="s">
        <v>29</v>
      </c>
      <c r="V2221" t="s">
        <v>29</v>
      </c>
      <c r="W2221" t="s">
        <v>2240</v>
      </c>
    </row>
    <row r="2222" spans="1:23">
      <c r="A2222">
        <v>2221</v>
      </c>
      <c r="B2222" t="s">
        <v>2237</v>
      </c>
      <c r="C2222" t="s">
        <v>2238</v>
      </c>
      <c r="D2222">
        <v>56</v>
      </c>
      <c r="E2222" t="s">
        <v>2523</v>
      </c>
      <c r="F2222" t="s">
        <v>312</v>
      </c>
      <c r="G2222" s="1" t="s">
        <v>2524</v>
      </c>
      <c r="H2222" t="s">
        <v>2525</v>
      </c>
      <c r="I2222" t="s">
        <v>2524</v>
      </c>
      <c r="J2222" t="s">
        <v>2525</v>
      </c>
      <c r="K2222">
        <v>0.45200000000000001</v>
      </c>
      <c r="L2222">
        <f t="shared" si="5"/>
        <v>0.45169736276694561</v>
      </c>
      <c r="M2222" t="s">
        <v>26</v>
      </c>
      <c r="N2222" t="s">
        <v>74</v>
      </c>
      <c r="O2222" t="s">
        <v>29</v>
      </c>
      <c r="P2222" t="s">
        <v>29</v>
      </c>
      <c r="Q2222" t="s">
        <v>29</v>
      </c>
      <c r="R2222" t="s">
        <v>29</v>
      </c>
      <c r="S2222" t="s">
        <v>29</v>
      </c>
      <c r="T2222" t="s">
        <v>29</v>
      </c>
      <c r="U2222" t="s">
        <v>29</v>
      </c>
      <c r="V2222" t="s">
        <v>29</v>
      </c>
      <c r="W2222" t="s">
        <v>2240</v>
      </c>
    </row>
    <row r="2223" spans="1:23">
      <c r="A2223">
        <v>2222</v>
      </c>
      <c r="B2223" t="s">
        <v>2237</v>
      </c>
      <c r="C2223" t="s">
        <v>2238</v>
      </c>
      <c r="D2223">
        <v>56</v>
      </c>
      <c r="E2223" t="s">
        <v>2526</v>
      </c>
      <c r="F2223" t="s">
        <v>312</v>
      </c>
      <c r="G2223" s="1" t="s">
        <v>2524</v>
      </c>
      <c r="H2223" t="s">
        <v>2332</v>
      </c>
      <c r="I2223" t="s">
        <v>2524</v>
      </c>
      <c r="J2223" t="s">
        <v>2332</v>
      </c>
      <c r="K2223">
        <v>0.19</v>
      </c>
      <c r="L2223">
        <f t="shared" si="5"/>
        <v>0.18987278523389306</v>
      </c>
      <c r="M2223" t="s">
        <v>26</v>
      </c>
      <c r="N2223" t="s">
        <v>74</v>
      </c>
      <c r="O2223" t="s">
        <v>29</v>
      </c>
      <c r="P2223" t="s">
        <v>29</v>
      </c>
      <c r="Q2223" t="s">
        <v>29</v>
      </c>
      <c r="R2223" t="s">
        <v>29</v>
      </c>
      <c r="S2223" t="s">
        <v>29</v>
      </c>
      <c r="T2223" t="s">
        <v>29</v>
      </c>
      <c r="U2223" t="s">
        <v>29</v>
      </c>
      <c r="V2223" t="s">
        <v>29</v>
      </c>
      <c r="W2223" t="s">
        <v>2240</v>
      </c>
    </row>
    <row r="2224" spans="1:23">
      <c r="A2224">
        <v>2223</v>
      </c>
      <c r="B2224" t="s">
        <v>2237</v>
      </c>
      <c r="C2224" t="s">
        <v>2238</v>
      </c>
      <c r="D2224">
        <v>56</v>
      </c>
      <c r="E2224" t="s">
        <v>2527</v>
      </c>
      <c r="F2224" t="s">
        <v>23</v>
      </c>
      <c r="G2224" s="1" t="s">
        <v>2528</v>
      </c>
      <c r="H2224" t="s">
        <v>2332</v>
      </c>
      <c r="I2224" t="s">
        <v>2528</v>
      </c>
      <c r="J2224" t="s">
        <v>2332</v>
      </c>
      <c r="K2224">
        <v>0.52500000000000002</v>
      </c>
      <c r="L2224">
        <f t="shared" si="5"/>
        <v>0.52464848551470455</v>
      </c>
      <c r="M2224" t="s">
        <v>26</v>
      </c>
      <c r="N2224" t="s">
        <v>63</v>
      </c>
      <c r="O2224" t="s">
        <v>29</v>
      </c>
      <c r="P2224" t="s">
        <v>29</v>
      </c>
      <c r="Q2224" t="s">
        <v>29</v>
      </c>
      <c r="R2224" t="s">
        <v>29</v>
      </c>
      <c r="S2224" t="s">
        <v>29</v>
      </c>
      <c r="T2224" t="s">
        <v>29</v>
      </c>
      <c r="U2224" t="s">
        <v>29</v>
      </c>
      <c r="V2224" t="s">
        <v>29</v>
      </c>
      <c r="W2224" t="s">
        <v>2240</v>
      </c>
    </row>
    <row r="2225" spans="1:23">
      <c r="A2225">
        <v>2224</v>
      </c>
      <c r="B2225" t="s">
        <v>2237</v>
      </c>
      <c r="C2225" t="s">
        <v>2238</v>
      </c>
      <c r="D2225">
        <v>56</v>
      </c>
      <c r="E2225" t="s">
        <v>2529</v>
      </c>
      <c r="F2225" t="s">
        <v>23</v>
      </c>
      <c r="G2225" s="1" t="s">
        <v>1171</v>
      </c>
      <c r="H2225" t="s">
        <v>2530</v>
      </c>
      <c r="I2225" t="s">
        <v>1171</v>
      </c>
      <c r="J2225" t="s">
        <v>2530</v>
      </c>
      <c r="K2225">
        <v>1.2999999999999999E-2</v>
      </c>
      <c r="L2225">
        <f t="shared" si="5"/>
        <v>1.2991295831792682E-2</v>
      </c>
      <c r="M2225" t="s">
        <v>26</v>
      </c>
      <c r="N2225" t="s">
        <v>63</v>
      </c>
      <c r="O2225" t="s">
        <v>29</v>
      </c>
      <c r="P2225" t="s">
        <v>29</v>
      </c>
      <c r="Q2225" t="s">
        <v>29</v>
      </c>
      <c r="R2225" t="s">
        <v>29</v>
      </c>
      <c r="S2225" t="s">
        <v>29</v>
      </c>
      <c r="T2225" t="s">
        <v>29</v>
      </c>
      <c r="U2225" t="s">
        <v>29</v>
      </c>
      <c r="V2225" t="s">
        <v>29</v>
      </c>
      <c r="W2225" t="s">
        <v>2240</v>
      </c>
    </row>
    <row r="2226" spans="1:23">
      <c r="A2226">
        <v>2225</v>
      </c>
      <c r="B2226" t="s">
        <v>2237</v>
      </c>
      <c r="C2226" t="s">
        <v>2238</v>
      </c>
      <c r="D2226">
        <v>56</v>
      </c>
      <c r="E2226" t="s">
        <v>2531</v>
      </c>
      <c r="F2226" t="s">
        <v>23</v>
      </c>
      <c r="G2226" s="1" t="s">
        <v>2532</v>
      </c>
      <c r="H2226" t="s">
        <v>1228</v>
      </c>
      <c r="I2226" t="s">
        <v>2532</v>
      </c>
      <c r="J2226" t="s">
        <v>1228</v>
      </c>
      <c r="K2226">
        <v>6.6000000000000003E-2</v>
      </c>
      <c r="L2226">
        <f t="shared" si="5"/>
        <v>6.5955809607562851E-2</v>
      </c>
      <c r="M2226" t="s">
        <v>26</v>
      </c>
      <c r="N2226" t="s">
        <v>74</v>
      </c>
      <c r="O2226" t="s">
        <v>29</v>
      </c>
      <c r="P2226" t="s">
        <v>29</v>
      </c>
      <c r="Q2226" t="s">
        <v>29</v>
      </c>
      <c r="R2226" t="s">
        <v>29</v>
      </c>
      <c r="S2226" t="s">
        <v>29</v>
      </c>
      <c r="T2226" t="s">
        <v>29</v>
      </c>
      <c r="U2226" t="s">
        <v>29</v>
      </c>
      <c r="V2226" t="s">
        <v>29</v>
      </c>
      <c r="W2226" t="s">
        <v>2240</v>
      </c>
    </row>
    <row r="2227" spans="1:23">
      <c r="A2227">
        <v>2226</v>
      </c>
      <c r="B2227" t="s">
        <v>2237</v>
      </c>
      <c r="C2227" t="s">
        <v>2238</v>
      </c>
      <c r="D2227">
        <v>56</v>
      </c>
      <c r="E2227" t="s">
        <v>2533</v>
      </c>
      <c r="F2227" t="s">
        <v>23</v>
      </c>
      <c r="G2227" s="1" t="s">
        <v>2534</v>
      </c>
      <c r="H2227" t="s">
        <v>29</v>
      </c>
      <c r="I2227" t="s">
        <v>2534</v>
      </c>
      <c r="J2227" t="s">
        <v>29</v>
      </c>
      <c r="K2227">
        <v>2.4E-2</v>
      </c>
      <c r="L2227">
        <f t="shared" si="5"/>
        <v>2.3983930766386493E-2</v>
      </c>
      <c r="M2227" t="s">
        <v>26</v>
      </c>
      <c r="N2227" t="s">
        <v>27</v>
      </c>
      <c r="O2227" t="s">
        <v>29</v>
      </c>
      <c r="P2227" t="s">
        <v>29</v>
      </c>
      <c r="Q2227" t="s">
        <v>29</v>
      </c>
      <c r="R2227" t="s">
        <v>29</v>
      </c>
      <c r="S2227" t="s">
        <v>29</v>
      </c>
      <c r="T2227" t="s">
        <v>29</v>
      </c>
      <c r="U2227" t="s">
        <v>29</v>
      </c>
      <c r="V2227" t="s">
        <v>29</v>
      </c>
      <c r="W2227" t="s">
        <v>2240</v>
      </c>
    </row>
    <row r="2228" spans="1:23">
      <c r="A2228">
        <v>2227</v>
      </c>
      <c r="B2228" t="s">
        <v>2237</v>
      </c>
      <c r="C2228" t="s">
        <v>2238</v>
      </c>
      <c r="D2228">
        <v>56</v>
      </c>
      <c r="E2228" t="s">
        <v>23</v>
      </c>
      <c r="F2228" t="s">
        <v>23</v>
      </c>
      <c r="G2228" s="1" t="s">
        <v>29</v>
      </c>
      <c r="H2228" t="s">
        <v>29</v>
      </c>
      <c r="I2228" t="s">
        <v>29</v>
      </c>
      <c r="J2228" t="s">
        <v>29</v>
      </c>
      <c r="K2228">
        <v>8.3000000000000004E-2</v>
      </c>
      <c r="L2228">
        <f t="shared" si="5"/>
        <v>8.2944427233753282E-2</v>
      </c>
      <c r="M2228" t="s">
        <v>26</v>
      </c>
      <c r="N2228" t="s">
        <v>74</v>
      </c>
      <c r="O2228" t="s">
        <v>29</v>
      </c>
      <c r="P2228" t="s">
        <v>29</v>
      </c>
      <c r="Q2228" t="s">
        <v>29</v>
      </c>
      <c r="R2228" t="s">
        <v>29</v>
      </c>
      <c r="S2228" t="s">
        <v>29</v>
      </c>
      <c r="T2228" t="s">
        <v>29</v>
      </c>
      <c r="U2228" t="s">
        <v>29</v>
      </c>
      <c r="V2228" t="s">
        <v>29</v>
      </c>
      <c r="W2228" t="s">
        <v>2240</v>
      </c>
    </row>
    <row r="2229" spans="1:23">
      <c r="A2229">
        <v>2228</v>
      </c>
      <c r="B2229" t="s">
        <v>2237</v>
      </c>
      <c r="C2229" t="s">
        <v>2238</v>
      </c>
      <c r="D2229">
        <v>56</v>
      </c>
      <c r="E2229" t="s">
        <v>2535</v>
      </c>
      <c r="F2229" t="s">
        <v>611</v>
      </c>
      <c r="G2229" s="1" t="s">
        <v>2536</v>
      </c>
      <c r="H2229" t="s">
        <v>29</v>
      </c>
      <c r="I2229" t="s">
        <v>2536</v>
      </c>
      <c r="J2229" t="s">
        <v>29</v>
      </c>
      <c r="K2229">
        <v>1.7000000000000001E-2</v>
      </c>
      <c r="L2229">
        <f t="shared" si="5"/>
        <v>1.6988617626190434E-2</v>
      </c>
      <c r="M2229" t="s">
        <v>26</v>
      </c>
      <c r="N2229" t="s">
        <v>74</v>
      </c>
      <c r="O2229" t="s">
        <v>29</v>
      </c>
      <c r="P2229" t="s">
        <v>29</v>
      </c>
      <c r="Q2229" t="s">
        <v>29</v>
      </c>
      <c r="R2229" t="s">
        <v>29</v>
      </c>
      <c r="S2229" t="s">
        <v>29</v>
      </c>
      <c r="T2229" t="s">
        <v>29</v>
      </c>
      <c r="U2229" t="s">
        <v>29</v>
      </c>
      <c r="V2229" t="s">
        <v>29</v>
      </c>
      <c r="W2229" t="s">
        <v>2240</v>
      </c>
    </row>
    <row r="2230" spans="1:23">
      <c r="A2230">
        <v>2229</v>
      </c>
      <c r="B2230" t="s">
        <v>2237</v>
      </c>
      <c r="C2230" t="s">
        <v>2238</v>
      </c>
      <c r="D2230">
        <v>56</v>
      </c>
      <c r="E2230" t="s">
        <v>2537</v>
      </c>
      <c r="F2230" t="s">
        <v>176</v>
      </c>
      <c r="G2230" s="1" t="s">
        <v>2538</v>
      </c>
      <c r="H2230" t="s">
        <v>2539</v>
      </c>
      <c r="I2230" t="s">
        <v>2538</v>
      </c>
      <c r="J2230" t="s">
        <v>2539</v>
      </c>
      <c r="K2230">
        <v>0.80200000000000005</v>
      </c>
      <c r="L2230">
        <f t="shared" si="5"/>
        <v>0.80146301977674861</v>
      </c>
      <c r="M2230" t="s">
        <v>26</v>
      </c>
      <c r="N2230" t="s">
        <v>74</v>
      </c>
      <c r="O2230" t="s">
        <v>29</v>
      </c>
      <c r="P2230" t="s">
        <v>29</v>
      </c>
      <c r="Q2230" t="s">
        <v>29</v>
      </c>
      <c r="R2230" t="s">
        <v>29</v>
      </c>
      <c r="S2230" t="s">
        <v>29</v>
      </c>
      <c r="T2230" t="s">
        <v>29</v>
      </c>
      <c r="U2230" t="s">
        <v>29</v>
      </c>
      <c r="V2230" t="s">
        <v>29</v>
      </c>
      <c r="W2230" t="s">
        <v>2240</v>
      </c>
    </row>
    <row r="2231" spans="1:23">
      <c r="A2231">
        <v>2230</v>
      </c>
      <c r="B2231" t="s">
        <v>2237</v>
      </c>
      <c r="C2231" t="s">
        <v>2238</v>
      </c>
      <c r="D2231">
        <v>56</v>
      </c>
      <c r="E2231" t="s">
        <v>2540</v>
      </c>
      <c r="F2231" t="s">
        <v>176</v>
      </c>
      <c r="G2231" s="1" t="s">
        <v>2538</v>
      </c>
      <c r="H2231" t="s">
        <v>29</v>
      </c>
      <c r="I2231" t="s">
        <v>2538</v>
      </c>
      <c r="J2231" t="s">
        <v>29</v>
      </c>
      <c r="K2231">
        <v>7.0000000000000001E-3</v>
      </c>
      <c r="L2231">
        <f t="shared" si="5"/>
        <v>6.99531314019606E-3</v>
      </c>
      <c r="M2231" t="s">
        <v>26</v>
      </c>
      <c r="N2231" t="s">
        <v>27</v>
      </c>
      <c r="O2231" t="s">
        <v>29</v>
      </c>
      <c r="P2231" t="s">
        <v>29</v>
      </c>
      <c r="Q2231" t="s">
        <v>29</v>
      </c>
      <c r="R2231" t="s">
        <v>29</v>
      </c>
      <c r="S2231" t="s">
        <v>29</v>
      </c>
      <c r="T2231" t="s">
        <v>29</v>
      </c>
      <c r="U2231" t="s">
        <v>29</v>
      </c>
      <c r="V2231" t="s">
        <v>29</v>
      </c>
      <c r="W2231" t="s">
        <v>2240</v>
      </c>
    </row>
    <row r="2232" spans="1:23">
      <c r="A2232">
        <v>2231</v>
      </c>
      <c r="B2232" t="s">
        <v>2237</v>
      </c>
      <c r="C2232" t="s">
        <v>2238</v>
      </c>
      <c r="D2232">
        <v>56</v>
      </c>
      <c r="E2232" t="s">
        <v>2541</v>
      </c>
      <c r="F2232" t="s">
        <v>176</v>
      </c>
      <c r="G2232" s="1" t="s">
        <v>2542</v>
      </c>
      <c r="H2232" t="s">
        <v>29</v>
      </c>
      <c r="I2232" t="s">
        <v>2542</v>
      </c>
      <c r="J2232" t="s">
        <v>29</v>
      </c>
      <c r="K2232">
        <v>3.9E-2</v>
      </c>
      <c r="L2232">
        <f t="shared" si="5"/>
        <v>3.897388749537805E-2</v>
      </c>
      <c r="M2232" t="s">
        <v>26</v>
      </c>
      <c r="N2232" t="s">
        <v>74</v>
      </c>
      <c r="O2232" t="s">
        <v>29</v>
      </c>
      <c r="P2232" t="s">
        <v>29</v>
      </c>
      <c r="Q2232" t="s">
        <v>29</v>
      </c>
      <c r="R2232" t="s">
        <v>29</v>
      </c>
      <c r="S2232" t="s">
        <v>29</v>
      </c>
      <c r="T2232" t="s">
        <v>29</v>
      </c>
      <c r="U2232" t="s">
        <v>29</v>
      </c>
      <c r="V2232" t="s">
        <v>29</v>
      </c>
      <c r="W2232" t="s">
        <v>2240</v>
      </c>
    </row>
    <row r="2233" spans="1:23">
      <c r="A2233">
        <v>2232</v>
      </c>
      <c r="B2233" t="s">
        <v>2237</v>
      </c>
      <c r="C2233" t="s">
        <v>2238</v>
      </c>
      <c r="D2233">
        <v>56</v>
      </c>
      <c r="E2233" t="s">
        <v>2543</v>
      </c>
      <c r="F2233" t="s">
        <v>176</v>
      </c>
      <c r="G2233" s="1" t="s">
        <v>2098</v>
      </c>
      <c r="H2233" t="s">
        <v>2544</v>
      </c>
      <c r="I2233" t="s">
        <v>2098</v>
      </c>
      <c r="J2233" t="s">
        <v>2544</v>
      </c>
      <c r="K2233">
        <v>0.107</v>
      </c>
      <c r="L2233">
        <f t="shared" si="5"/>
        <v>0.10692835800013976</v>
      </c>
      <c r="M2233" t="s">
        <v>26</v>
      </c>
      <c r="N2233" t="s">
        <v>74</v>
      </c>
      <c r="O2233" t="s">
        <v>29</v>
      </c>
      <c r="P2233" t="s">
        <v>29</v>
      </c>
      <c r="Q2233" t="s">
        <v>29</v>
      </c>
      <c r="R2233" t="s">
        <v>29</v>
      </c>
      <c r="S2233" t="s">
        <v>29</v>
      </c>
      <c r="T2233" t="s">
        <v>29</v>
      </c>
      <c r="U2233" t="s">
        <v>29</v>
      </c>
      <c r="V2233" t="s">
        <v>29</v>
      </c>
      <c r="W2233" t="s">
        <v>2240</v>
      </c>
    </row>
    <row r="2234" spans="1:23">
      <c r="A2234">
        <v>2233</v>
      </c>
      <c r="B2234" t="s">
        <v>2237</v>
      </c>
      <c r="C2234" t="s">
        <v>2238</v>
      </c>
      <c r="D2234">
        <v>56</v>
      </c>
      <c r="E2234" t="s">
        <v>2545</v>
      </c>
      <c r="F2234" t="s">
        <v>176</v>
      </c>
      <c r="G2234" s="1" t="s">
        <v>2098</v>
      </c>
      <c r="H2234" t="s">
        <v>29</v>
      </c>
      <c r="I2234" t="s">
        <v>2098</v>
      </c>
      <c r="J2234" t="s">
        <v>29</v>
      </c>
      <c r="K2234">
        <v>4.3999999999999997E-2</v>
      </c>
      <c r="L2234">
        <f t="shared" si="5"/>
        <v>4.3970539738375232E-2</v>
      </c>
      <c r="M2234" t="s">
        <v>26</v>
      </c>
      <c r="N2234" t="s">
        <v>74</v>
      </c>
      <c r="O2234" t="s">
        <v>29</v>
      </c>
      <c r="P2234" t="s">
        <v>29</v>
      </c>
      <c r="Q2234" t="s">
        <v>29</v>
      </c>
      <c r="R2234" t="s">
        <v>29</v>
      </c>
      <c r="S2234" t="s">
        <v>29</v>
      </c>
      <c r="T2234" t="s">
        <v>29</v>
      </c>
      <c r="U2234" t="s">
        <v>29</v>
      </c>
      <c r="V2234" t="s">
        <v>29</v>
      </c>
      <c r="W2234" t="s">
        <v>2240</v>
      </c>
    </row>
    <row r="2235" spans="1:23">
      <c r="A2235">
        <v>2234</v>
      </c>
      <c r="B2235" t="s">
        <v>2237</v>
      </c>
      <c r="C2235" t="s">
        <v>2238</v>
      </c>
      <c r="D2235">
        <v>56</v>
      </c>
      <c r="E2235" t="s">
        <v>2545</v>
      </c>
      <c r="F2235" t="s">
        <v>176</v>
      </c>
      <c r="G2235" s="1" t="s">
        <v>2098</v>
      </c>
      <c r="H2235" t="s">
        <v>29</v>
      </c>
      <c r="I2235" t="s">
        <v>2098</v>
      </c>
      <c r="J2235" t="s">
        <v>29</v>
      </c>
      <c r="K2235">
        <v>8.3000000000000004E-2</v>
      </c>
      <c r="L2235">
        <f t="shared" si="5"/>
        <v>8.2944427233753282E-2</v>
      </c>
      <c r="M2235" t="s">
        <v>26</v>
      </c>
      <c r="N2235" t="s">
        <v>27</v>
      </c>
      <c r="O2235" t="s">
        <v>29</v>
      </c>
      <c r="P2235" t="s">
        <v>29</v>
      </c>
      <c r="Q2235" t="s">
        <v>29</v>
      </c>
      <c r="R2235" t="s">
        <v>29</v>
      </c>
      <c r="S2235" t="s">
        <v>29</v>
      </c>
      <c r="T2235" t="s">
        <v>29</v>
      </c>
      <c r="U2235" t="s">
        <v>29</v>
      </c>
      <c r="V2235" t="s">
        <v>29</v>
      </c>
      <c r="W2235" t="s">
        <v>2240</v>
      </c>
    </row>
    <row r="2236" spans="1:23">
      <c r="A2236">
        <v>2235</v>
      </c>
      <c r="B2236" t="s">
        <v>2237</v>
      </c>
      <c r="C2236" t="s">
        <v>2238</v>
      </c>
      <c r="D2236">
        <v>56</v>
      </c>
      <c r="E2236" t="s">
        <v>2546</v>
      </c>
      <c r="F2236" t="s">
        <v>176</v>
      </c>
      <c r="G2236" s="1" t="s">
        <v>2547</v>
      </c>
      <c r="H2236" t="s">
        <v>2548</v>
      </c>
      <c r="I2236" t="s">
        <v>2547</v>
      </c>
      <c r="J2236" t="s">
        <v>2548</v>
      </c>
      <c r="K2236">
        <v>6.8000000000000005E-2</v>
      </c>
      <c r="L2236">
        <f t="shared" si="5"/>
        <v>6.7954470504761735E-2</v>
      </c>
      <c r="M2236" t="s">
        <v>26</v>
      </c>
      <c r="N2236" t="s">
        <v>53</v>
      </c>
      <c r="O2236" t="s">
        <v>29</v>
      </c>
      <c r="P2236" t="s">
        <v>29</v>
      </c>
      <c r="Q2236" t="s">
        <v>29</v>
      </c>
      <c r="R2236" t="s">
        <v>29</v>
      </c>
      <c r="S2236" t="s">
        <v>29</v>
      </c>
      <c r="T2236" t="s">
        <v>29</v>
      </c>
      <c r="U2236" t="s">
        <v>29</v>
      </c>
      <c r="V2236" t="s">
        <v>29</v>
      </c>
      <c r="W2236" t="s">
        <v>2240</v>
      </c>
    </row>
    <row r="2237" spans="1:23">
      <c r="A2237">
        <v>2236</v>
      </c>
      <c r="B2237" t="s">
        <v>2237</v>
      </c>
      <c r="C2237" t="s">
        <v>2238</v>
      </c>
      <c r="D2237">
        <v>56</v>
      </c>
      <c r="E2237" t="s">
        <v>2549</v>
      </c>
      <c r="F2237" t="s">
        <v>176</v>
      </c>
      <c r="G2237" s="1" t="s">
        <v>2550</v>
      </c>
      <c r="H2237" t="s">
        <v>1173</v>
      </c>
      <c r="I2237" t="s">
        <v>2550</v>
      </c>
      <c r="J2237" t="s">
        <v>1173</v>
      </c>
      <c r="K2237">
        <v>4.8000000000000001E-2</v>
      </c>
      <c r="L2237">
        <f t="shared" si="5"/>
        <v>4.7967861532772986E-2</v>
      </c>
      <c r="M2237" t="s">
        <v>26</v>
      </c>
      <c r="N2237" t="s">
        <v>74</v>
      </c>
      <c r="O2237" t="s">
        <v>29</v>
      </c>
      <c r="P2237" t="s">
        <v>29</v>
      </c>
      <c r="Q2237" t="s">
        <v>29</v>
      </c>
      <c r="R2237" t="s">
        <v>29</v>
      </c>
      <c r="S2237" t="s">
        <v>29</v>
      </c>
      <c r="T2237" t="s">
        <v>29</v>
      </c>
      <c r="U2237" t="s">
        <v>29</v>
      </c>
      <c r="V2237" t="s">
        <v>29</v>
      </c>
      <c r="W2237" t="s">
        <v>2240</v>
      </c>
    </row>
    <row r="2238" spans="1:23">
      <c r="A2238">
        <v>2237</v>
      </c>
      <c r="B2238" t="s">
        <v>2237</v>
      </c>
      <c r="C2238" t="s">
        <v>2238</v>
      </c>
      <c r="D2238">
        <v>56</v>
      </c>
      <c r="E2238" t="s">
        <v>2549</v>
      </c>
      <c r="F2238" t="s">
        <v>176</v>
      </c>
      <c r="G2238" s="1" t="s">
        <v>2550</v>
      </c>
      <c r="H2238" t="s">
        <v>1173</v>
      </c>
      <c r="I2238" t="s">
        <v>2550</v>
      </c>
      <c r="J2238" t="s">
        <v>1173</v>
      </c>
      <c r="K2238">
        <v>3.9E-2</v>
      </c>
      <c r="L2238">
        <f t="shared" si="5"/>
        <v>3.897388749537805E-2</v>
      </c>
      <c r="M2238" t="s">
        <v>26</v>
      </c>
      <c r="N2238" t="s">
        <v>27</v>
      </c>
      <c r="O2238" t="s">
        <v>29</v>
      </c>
      <c r="P2238" t="s">
        <v>29</v>
      </c>
      <c r="Q2238" t="s">
        <v>29</v>
      </c>
      <c r="R2238" t="s">
        <v>29</v>
      </c>
      <c r="S2238" t="s">
        <v>29</v>
      </c>
      <c r="T2238" t="s">
        <v>29</v>
      </c>
      <c r="U2238" t="s">
        <v>29</v>
      </c>
      <c r="V2238" t="s">
        <v>29</v>
      </c>
      <c r="W2238" t="s">
        <v>2240</v>
      </c>
    </row>
    <row r="2239" spans="1:23">
      <c r="A2239">
        <v>2238</v>
      </c>
      <c r="B2239" t="s">
        <v>2237</v>
      </c>
      <c r="C2239" t="s">
        <v>2238</v>
      </c>
      <c r="D2239">
        <v>56</v>
      </c>
      <c r="E2239" t="s">
        <v>2551</v>
      </c>
      <c r="F2239" t="s">
        <v>176</v>
      </c>
      <c r="G2239" s="1" t="s">
        <v>2550</v>
      </c>
      <c r="H2239" t="s">
        <v>29</v>
      </c>
      <c r="I2239" t="s">
        <v>2550</v>
      </c>
      <c r="J2239" t="s">
        <v>29</v>
      </c>
      <c r="K2239">
        <v>4.5999999999999999E-2</v>
      </c>
      <c r="L2239">
        <f t="shared" si="5"/>
        <v>4.5969200635574109E-2</v>
      </c>
      <c r="M2239" t="s">
        <v>26</v>
      </c>
      <c r="N2239" t="s">
        <v>74</v>
      </c>
      <c r="O2239" t="s">
        <v>29</v>
      </c>
      <c r="P2239" t="s">
        <v>29</v>
      </c>
      <c r="Q2239" t="s">
        <v>29</v>
      </c>
      <c r="R2239" t="s">
        <v>29</v>
      </c>
      <c r="S2239" t="s">
        <v>29</v>
      </c>
      <c r="T2239" t="s">
        <v>29</v>
      </c>
      <c r="U2239" t="s">
        <v>29</v>
      </c>
      <c r="V2239" t="s">
        <v>29</v>
      </c>
      <c r="W2239" t="s">
        <v>2240</v>
      </c>
    </row>
    <row r="2240" spans="1:23">
      <c r="A2240">
        <v>2239</v>
      </c>
      <c r="B2240" t="s">
        <v>2237</v>
      </c>
      <c r="C2240" t="s">
        <v>2238</v>
      </c>
      <c r="D2240">
        <v>56</v>
      </c>
      <c r="E2240" t="s">
        <v>2552</v>
      </c>
      <c r="F2240" t="s">
        <v>196</v>
      </c>
      <c r="G2240" s="1" t="s">
        <v>2553</v>
      </c>
      <c r="H2240" t="s">
        <v>29</v>
      </c>
      <c r="I2240" t="s">
        <v>2553</v>
      </c>
      <c r="J2240" t="s">
        <v>29</v>
      </c>
      <c r="K2240">
        <v>7.0000000000000007E-2</v>
      </c>
      <c r="L2240">
        <f t="shared" si="5"/>
        <v>6.9953131401960605E-2</v>
      </c>
      <c r="M2240" t="s">
        <v>26</v>
      </c>
      <c r="N2240" t="s">
        <v>74</v>
      </c>
      <c r="O2240" t="s">
        <v>29</v>
      </c>
      <c r="P2240" t="s">
        <v>29</v>
      </c>
      <c r="Q2240" t="s">
        <v>29</v>
      </c>
      <c r="R2240" t="s">
        <v>29</v>
      </c>
      <c r="S2240" t="s">
        <v>29</v>
      </c>
      <c r="T2240" t="s">
        <v>29</v>
      </c>
      <c r="U2240" t="s">
        <v>29</v>
      </c>
      <c r="V2240" t="s">
        <v>29</v>
      </c>
      <c r="W2240" t="s">
        <v>2240</v>
      </c>
    </row>
    <row r="2241" spans="1:23">
      <c r="A2241">
        <v>2240</v>
      </c>
      <c r="B2241" t="s">
        <v>2237</v>
      </c>
      <c r="C2241" t="s">
        <v>2238</v>
      </c>
      <c r="D2241">
        <v>56</v>
      </c>
      <c r="E2241" t="s">
        <v>2554</v>
      </c>
      <c r="F2241" t="s">
        <v>196</v>
      </c>
      <c r="G2241" s="1" t="s">
        <v>2555</v>
      </c>
      <c r="H2241" t="s">
        <v>29</v>
      </c>
      <c r="I2241" t="s">
        <v>2555</v>
      </c>
      <c r="J2241" t="s">
        <v>29</v>
      </c>
      <c r="K2241">
        <v>6.8000000000000005E-2</v>
      </c>
      <c r="L2241">
        <f t="shared" si="5"/>
        <v>6.7954470504761735E-2</v>
      </c>
      <c r="M2241" t="s">
        <v>26</v>
      </c>
      <c r="N2241" t="s">
        <v>74</v>
      </c>
      <c r="O2241" t="s">
        <v>29</v>
      </c>
      <c r="P2241" t="s">
        <v>29</v>
      </c>
      <c r="Q2241" t="s">
        <v>29</v>
      </c>
      <c r="R2241" t="s">
        <v>29</v>
      </c>
      <c r="S2241" t="s">
        <v>29</v>
      </c>
      <c r="T2241" t="s">
        <v>29</v>
      </c>
      <c r="U2241" t="s">
        <v>29</v>
      </c>
      <c r="V2241" t="s">
        <v>29</v>
      </c>
      <c r="W2241" t="s">
        <v>2240</v>
      </c>
    </row>
    <row r="2242" spans="1:23">
      <c r="A2242">
        <v>2241</v>
      </c>
      <c r="B2242" t="s">
        <v>2237</v>
      </c>
      <c r="C2242" t="s">
        <v>2238</v>
      </c>
      <c r="D2242">
        <v>56</v>
      </c>
      <c r="E2242" t="s">
        <v>2556</v>
      </c>
      <c r="F2242" t="s">
        <v>196</v>
      </c>
      <c r="G2242" s="1" t="s">
        <v>2557</v>
      </c>
      <c r="H2242" t="s">
        <v>727</v>
      </c>
      <c r="I2242" t="s">
        <v>2557</v>
      </c>
      <c r="J2242" t="s">
        <v>727</v>
      </c>
      <c r="K2242">
        <v>2.5999999999999999E-2</v>
      </c>
      <c r="L2242">
        <f t="shared" si="5"/>
        <v>2.5982591663585363E-2</v>
      </c>
      <c r="M2242" t="s">
        <v>26</v>
      </c>
      <c r="N2242" t="s">
        <v>74</v>
      </c>
      <c r="O2242" t="s">
        <v>29</v>
      </c>
      <c r="P2242" t="s">
        <v>29</v>
      </c>
      <c r="Q2242" t="s">
        <v>29</v>
      </c>
      <c r="R2242" t="s">
        <v>29</v>
      </c>
      <c r="S2242" t="s">
        <v>29</v>
      </c>
      <c r="T2242" t="s">
        <v>29</v>
      </c>
      <c r="U2242" t="s">
        <v>29</v>
      </c>
      <c r="V2242" t="s">
        <v>29</v>
      </c>
      <c r="W2242" t="s">
        <v>2240</v>
      </c>
    </row>
    <row r="2243" spans="1:23">
      <c r="A2243">
        <v>2242</v>
      </c>
      <c r="B2243" t="s">
        <v>2237</v>
      </c>
      <c r="C2243" t="s">
        <v>2238</v>
      </c>
      <c r="D2243">
        <v>56</v>
      </c>
      <c r="E2243" t="s">
        <v>2558</v>
      </c>
      <c r="F2243" t="s">
        <v>2559</v>
      </c>
      <c r="G2243" s="1" t="s">
        <v>2560</v>
      </c>
      <c r="H2243" t="s">
        <v>2561</v>
      </c>
      <c r="I2243" t="s">
        <v>2560</v>
      </c>
      <c r="J2243" t="s">
        <v>2561</v>
      </c>
      <c r="K2243">
        <v>4.8000000000000001E-2</v>
      </c>
      <c r="L2243">
        <f t="shared" si="5"/>
        <v>4.7967861532772986E-2</v>
      </c>
      <c r="M2243" t="s">
        <v>26</v>
      </c>
      <c r="N2243" t="s">
        <v>27</v>
      </c>
      <c r="O2243" t="s">
        <v>29</v>
      </c>
      <c r="P2243" t="s">
        <v>29</v>
      </c>
      <c r="Q2243" t="s">
        <v>29</v>
      </c>
      <c r="R2243" t="s">
        <v>29</v>
      </c>
      <c r="S2243" t="s">
        <v>29</v>
      </c>
      <c r="T2243" t="s">
        <v>29</v>
      </c>
      <c r="U2243" t="s">
        <v>29</v>
      </c>
      <c r="V2243" t="s">
        <v>29</v>
      </c>
      <c r="W2243" t="s">
        <v>2240</v>
      </c>
    </row>
    <row r="2244" spans="1:23">
      <c r="A2244">
        <v>2243</v>
      </c>
      <c r="B2244" t="s">
        <v>2237</v>
      </c>
      <c r="C2244" t="s">
        <v>2238</v>
      </c>
      <c r="D2244">
        <v>56</v>
      </c>
      <c r="E2244" t="s">
        <v>2558</v>
      </c>
      <c r="F2244" t="s">
        <v>2559</v>
      </c>
      <c r="G2244" s="1" t="s">
        <v>2560</v>
      </c>
      <c r="H2244" t="s">
        <v>2561</v>
      </c>
      <c r="I2244" t="s">
        <v>2560</v>
      </c>
      <c r="J2244" t="s">
        <v>2561</v>
      </c>
      <c r="K2244">
        <v>1.0999999999999999E-2</v>
      </c>
      <c r="L2244">
        <f t="shared" ref="L2244:L2287" si="6">K2244/SUM($K$1987:$K$2287)*100</f>
        <v>1.0992634934593808E-2</v>
      </c>
      <c r="M2244" t="s">
        <v>26</v>
      </c>
      <c r="N2244" t="s">
        <v>53</v>
      </c>
      <c r="O2244" t="s">
        <v>29</v>
      </c>
      <c r="P2244" t="s">
        <v>29</v>
      </c>
      <c r="Q2244" t="s">
        <v>29</v>
      </c>
      <c r="R2244" t="s">
        <v>29</v>
      </c>
      <c r="S2244" t="s">
        <v>29</v>
      </c>
      <c r="T2244" t="s">
        <v>29</v>
      </c>
      <c r="U2244" t="s">
        <v>29</v>
      </c>
      <c r="V2244" t="s">
        <v>29</v>
      </c>
      <c r="W2244" t="s">
        <v>2240</v>
      </c>
    </row>
    <row r="2245" spans="1:23">
      <c r="A2245">
        <v>2244</v>
      </c>
      <c r="B2245" t="s">
        <v>2237</v>
      </c>
      <c r="C2245" t="s">
        <v>2238</v>
      </c>
      <c r="D2245">
        <v>56</v>
      </c>
      <c r="E2245" t="s">
        <v>2562</v>
      </c>
      <c r="F2245" t="s">
        <v>2559</v>
      </c>
      <c r="G2245" s="1" t="s">
        <v>2560</v>
      </c>
      <c r="H2245" t="s">
        <v>29</v>
      </c>
      <c r="I2245" t="s">
        <v>2560</v>
      </c>
      <c r="J2245" t="s">
        <v>29</v>
      </c>
      <c r="K2245">
        <v>5.1999999999999998E-2</v>
      </c>
      <c r="L2245">
        <f t="shared" si="6"/>
        <v>5.1965183327170726E-2</v>
      </c>
      <c r="M2245" t="s">
        <v>26</v>
      </c>
      <c r="N2245" t="s">
        <v>27</v>
      </c>
      <c r="O2245" t="s">
        <v>29</v>
      </c>
      <c r="P2245" t="s">
        <v>29</v>
      </c>
      <c r="Q2245" t="s">
        <v>29</v>
      </c>
      <c r="R2245" t="s">
        <v>29</v>
      </c>
      <c r="S2245" t="s">
        <v>29</v>
      </c>
      <c r="T2245" t="s">
        <v>29</v>
      </c>
      <c r="U2245" t="s">
        <v>29</v>
      </c>
      <c r="V2245" t="s">
        <v>29</v>
      </c>
      <c r="W2245" t="s">
        <v>2240</v>
      </c>
    </row>
    <row r="2246" spans="1:23">
      <c r="A2246">
        <v>2245</v>
      </c>
      <c r="B2246" t="s">
        <v>2237</v>
      </c>
      <c r="C2246" t="s">
        <v>2238</v>
      </c>
      <c r="D2246">
        <v>56</v>
      </c>
      <c r="E2246" t="s">
        <v>2563</v>
      </c>
      <c r="F2246" t="s">
        <v>168</v>
      </c>
      <c r="G2246" s="1" t="s">
        <v>1204</v>
      </c>
      <c r="H2246" t="s">
        <v>29</v>
      </c>
      <c r="I2246" t="s">
        <v>1204</v>
      </c>
      <c r="J2246" t="s">
        <v>29</v>
      </c>
      <c r="K2246">
        <v>7.0000000000000001E-3</v>
      </c>
      <c r="L2246">
        <f t="shared" si="6"/>
        <v>6.99531314019606E-3</v>
      </c>
      <c r="M2246" t="s">
        <v>26</v>
      </c>
      <c r="N2246" t="s">
        <v>74</v>
      </c>
      <c r="O2246" t="s">
        <v>29</v>
      </c>
      <c r="P2246" t="s">
        <v>29</v>
      </c>
      <c r="Q2246" t="s">
        <v>29</v>
      </c>
      <c r="R2246" t="s">
        <v>29</v>
      </c>
      <c r="S2246" t="s">
        <v>29</v>
      </c>
      <c r="T2246" t="s">
        <v>29</v>
      </c>
      <c r="U2246" t="s">
        <v>29</v>
      </c>
      <c r="V2246" t="s">
        <v>29</v>
      </c>
      <c r="W2246" t="s">
        <v>2240</v>
      </c>
    </row>
    <row r="2247" spans="1:23">
      <c r="A2247">
        <v>2246</v>
      </c>
      <c r="B2247" t="s">
        <v>2237</v>
      </c>
      <c r="C2247" t="s">
        <v>2238</v>
      </c>
      <c r="D2247">
        <v>56</v>
      </c>
      <c r="E2247" t="s">
        <v>2564</v>
      </c>
      <c r="F2247" t="s">
        <v>716</v>
      </c>
      <c r="G2247" s="1" t="s">
        <v>717</v>
      </c>
      <c r="H2247" t="s">
        <v>1249</v>
      </c>
      <c r="I2247" t="s">
        <v>717</v>
      </c>
      <c r="J2247" t="s">
        <v>1249</v>
      </c>
      <c r="K2247">
        <v>0.13800000000000001</v>
      </c>
      <c r="L2247">
        <f t="shared" si="6"/>
        <v>0.13790760190672235</v>
      </c>
      <c r="M2247" t="s">
        <v>26</v>
      </c>
      <c r="N2247" t="s">
        <v>27</v>
      </c>
      <c r="O2247" t="s">
        <v>29</v>
      </c>
      <c r="P2247" t="s">
        <v>29</v>
      </c>
      <c r="Q2247" t="s">
        <v>29</v>
      </c>
      <c r="R2247" t="s">
        <v>29</v>
      </c>
      <c r="S2247" t="s">
        <v>29</v>
      </c>
      <c r="T2247" t="s">
        <v>29</v>
      </c>
      <c r="U2247" t="s">
        <v>29</v>
      </c>
      <c r="V2247" t="s">
        <v>29</v>
      </c>
      <c r="W2247" t="s">
        <v>2240</v>
      </c>
    </row>
    <row r="2248" spans="1:23">
      <c r="A2248">
        <v>2247</v>
      </c>
      <c r="B2248" t="s">
        <v>2237</v>
      </c>
      <c r="C2248" t="s">
        <v>2238</v>
      </c>
      <c r="D2248">
        <v>56</v>
      </c>
      <c r="E2248" t="s">
        <v>2565</v>
      </c>
      <c r="F2248" t="s">
        <v>168</v>
      </c>
      <c r="G2248" s="1" t="s">
        <v>2566</v>
      </c>
      <c r="H2248" t="s">
        <v>1164</v>
      </c>
      <c r="I2248" t="s">
        <v>2566</v>
      </c>
      <c r="J2248" t="s">
        <v>1164</v>
      </c>
      <c r="K2248">
        <v>9.1999999999999998E-2</v>
      </c>
      <c r="L2248">
        <f t="shared" si="6"/>
        <v>9.1938401271148218E-2</v>
      </c>
      <c r="M2248" t="s">
        <v>26</v>
      </c>
      <c r="N2248" t="s">
        <v>53</v>
      </c>
      <c r="O2248" t="s">
        <v>29</v>
      </c>
      <c r="P2248" t="s">
        <v>29</v>
      </c>
      <c r="Q2248" t="s">
        <v>29</v>
      </c>
      <c r="R2248" t="s">
        <v>29</v>
      </c>
      <c r="S2248" t="s">
        <v>29</v>
      </c>
      <c r="T2248" t="s">
        <v>29</v>
      </c>
      <c r="U2248" t="s">
        <v>29</v>
      </c>
      <c r="V2248" t="s">
        <v>29</v>
      </c>
      <c r="W2248" t="s">
        <v>2240</v>
      </c>
    </row>
    <row r="2249" spans="1:23">
      <c r="A2249">
        <v>2248</v>
      </c>
      <c r="B2249" t="s">
        <v>2237</v>
      </c>
      <c r="C2249" t="s">
        <v>2238</v>
      </c>
      <c r="D2249">
        <v>56</v>
      </c>
      <c r="E2249" t="s">
        <v>2567</v>
      </c>
      <c r="F2249" t="s">
        <v>168</v>
      </c>
      <c r="G2249" s="1" t="s">
        <v>2568</v>
      </c>
      <c r="H2249" t="s">
        <v>2569</v>
      </c>
      <c r="I2249" t="s">
        <v>2234</v>
      </c>
      <c r="J2249" t="s">
        <v>2569</v>
      </c>
      <c r="K2249">
        <v>0.122</v>
      </c>
      <c r="L2249">
        <f t="shared" si="6"/>
        <v>0.12191831472913132</v>
      </c>
      <c r="M2249" t="s">
        <v>26</v>
      </c>
      <c r="N2249" t="s">
        <v>74</v>
      </c>
      <c r="O2249" t="s">
        <v>29</v>
      </c>
      <c r="P2249" t="s">
        <v>29</v>
      </c>
      <c r="Q2249" t="s">
        <v>29</v>
      </c>
      <c r="R2249" t="s">
        <v>29</v>
      </c>
      <c r="S2249" t="s">
        <v>29</v>
      </c>
      <c r="T2249" t="s">
        <v>29</v>
      </c>
      <c r="U2249" t="s">
        <v>29</v>
      </c>
      <c r="V2249" t="s">
        <v>29</v>
      </c>
      <c r="W2249" t="s">
        <v>2240</v>
      </c>
    </row>
    <row r="2250" spans="1:23">
      <c r="A2250">
        <v>2249</v>
      </c>
      <c r="B2250" t="s">
        <v>2237</v>
      </c>
      <c r="C2250" t="s">
        <v>2238</v>
      </c>
      <c r="D2250">
        <v>56</v>
      </c>
      <c r="E2250" t="s">
        <v>2570</v>
      </c>
      <c r="F2250" t="s">
        <v>168</v>
      </c>
      <c r="G2250" s="1" t="s">
        <v>2571</v>
      </c>
      <c r="H2250" t="s">
        <v>8638</v>
      </c>
      <c r="I2250" t="s">
        <v>2571</v>
      </c>
      <c r="J2250" t="s">
        <v>8638</v>
      </c>
      <c r="K2250">
        <v>1.0999999999999999E-2</v>
      </c>
      <c r="L2250">
        <f t="shared" si="6"/>
        <v>1.0992634934593808E-2</v>
      </c>
      <c r="M2250" t="s">
        <v>26</v>
      </c>
      <c r="N2250" t="s">
        <v>53</v>
      </c>
      <c r="O2250" t="s">
        <v>29</v>
      </c>
      <c r="P2250" t="s">
        <v>29</v>
      </c>
      <c r="Q2250" t="s">
        <v>29</v>
      </c>
      <c r="R2250" t="s">
        <v>29</v>
      </c>
      <c r="S2250" t="s">
        <v>29</v>
      </c>
      <c r="T2250" t="s">
        <v>29</v>
      </c>
      <c r="U2250" t="s">
        <v>29</v>
      </c>
      <c r="V2250" t="s">
        <v>29</v>
      </c>
      <c r="W2250" t="s">
        <v>2240</v>
      </c>
    </row>
    <row r="2251" spans="1:23">
      <c r="A2251">
        <v>2250</v>
      </c>
      <c r="B2251" t="s">
        <v>2237</v>
      </c>
      <c r="C2251" t="s">
        <v>2238</v>
      </c>
      <c r="D2251">
        <v>56</v>
      </c>
      <c r="E2251" t="s">
        <v>2572</v>
      </c>
      <c r="F2251" t="s">
        <v>168</v>
      </c>
      <c r="G2251" s="1" t="s">
        <v>2234</v>
      </c>
      <c r="H2251" t="s">
        <v>2053</v>
      </c>
      <c r="I2251" t="s">
        <v>2234</v>
      </c>
      <c r="J2251" t="s">
        <v>2053</v>
      </c>
      <c r="K2251">
        <v>0.82199999999999995</v>
      </c>
      <c r="L2251">
        <f t="shared" si="6"/>
        <v>0.82144962874873728</v>
      </c>
      <c r="M2251" t="s">
        <v>26</v>
      </c>
      <c r="N2251" t="s">
        <v>74</v>
      </c>
      <c r="O2251" t="s">
        <v>29</v>
      </c>
      <c r="P2251" t="s">
        <v>29</v>
      </c>
      <c r="Q2251" t="s">
        <v>29</v>
      </c>
      <c r="R2251" t="s">
        <v>29</v>
      </c>
      <c r="S2251" t="s">
        <v>29</v>
      </c>
      <c r="T2251" t="s">
        <v>29</v>
      </c>
      <c r="U2251" t="s">
        <v>29</v>
      </c>
      <c r="V2251" t="s">
        <v>29</v>
      </c>
      <c r="W2251" t="s">
        <v>2240</v>
      </c>
    </row>
    <row r="2252" spans="1:23">
      <c r="A2252">
        <v>2251</v>
      </c>
      <c r="B2252" t="s">
        <v>2237</v>
      </c>
      <c r="C2252" t="s">
        <v>2238</v>
      </c>
      <c r="D2252">
        <v>56</v>
      </c>
      <c r="E2252" t="s">
        <v>2573</v>
      </c>
      <c r="F2252" t="s">
        <v>41</v>
      </c>
      <c r="G2252" s="1" t="s">
        <v>2574</v>
      </c>
      <c r="H2252" t="s">
        <v>2147</v>
      </c>
      <c r="I2252" t="s">
        <v>2574</v>
      </c>
      <c r="J2252" t="s">
        <v>2147</v>
      </c>
      <c r="K2252">
        <v>1.0999999999999999E-2</v>
      </c>
      <c r="L2252">
        <f t="shared" si="6"/>
        <v>1.0992634934593808E-2</v>
      </c>
      <c r="M2252" t="s">
        <v>26</v>
      </c>
      <c r="N2252" t="s">
        <v>27</v>
      </c>
      <c r="O2252" t="s">
        <v>29</v>
      </c>
      <c r="P2252" t="s">
        <v>29</v>
      </c>
      <c r="Q2252" t="s">
        <v>29</v>
      </c>
      <c r="R2252" t="s">
        <v>29</v>
      </c>
      <c r="S2252" t="s">
        <v>29</v>
      </c>
      <c r="T2252" t="s">
        <v>29</v>
      </c>
      <c r="U2252" t="s">
        <v>29</v>
      </c>
      <c r="V2252" t="s">
        <v>29</v>
      </c>
      <c r="W2252" t="s">
        <v>2240</v>
      </c>
    </row>
    <row r="2253" spans="1:23">
      <c r="A2253">
        <v>2252</v>
      </c>
      <c r="B2253" t="s">
        <v>2237</v>
      </c>
      <c r="C2253" t="s">
        <v>2238</v>
      </c>
      <c r="D2253">
        <v>56</v>
      </c>
      <c r="E2253" t="s">
        <v>2575</v>
      </c>
      <c r="F2253" t="s">
        <v>41</v>
      </c>
      <c r="G2253" s="1" t="s">
        <v>2576</v>
      </c>
      <c r="H2253" t="s">
        <v>29</v>
      </c>
      <c r="I2253" t="s">
        <v>2576</v>
      </c>
      <c r="J2253" t="s">
        <v>29</v>
      </c>
      <c r="K2253">
        <v>0.17699999999999999</v>
      </c>
      <c r="L2253">
        <f t="shared" si="6"/>
        <v>0.17688148940210038</v>
      </c>
      <c r="M2253" t="s">
        <v>26</v>
      </c>
      <c r="N2253" t="s">
        <v>27</v>
      </c>
      <c r="O2253" t="s">
        <v>29</v>
      </c>
      <c r="P2253" t="s">
        <v>29</v>
      </c>
      <c r="Q2253" t="s">
        <v>29</v>
      </c>
      <c r="R2253" t="s">
        <v>29</v>
      </c>
      <c r="S2253" t="s">
        <v>29</v>
      </c>
      <c r="T2253" t="s">
        <v>29</v>
      </c>
      <c r="U2253" t="s">
        <v>29</v>
      </c>
      <c r="V2253" t="s">
        <v>29</v>
      </c>
      <c r="W2253" t="s">
        <v>2240</v>
      </c>
    </row>
    <row r="2254" spans="1:23">
      <c r="A2254">
        <v>2253</v>
      </c>
      <c r="B2254" t="s">
        <v>2237</v>
      </c>
      <c r="C2254" t="s">
        <v>2238</v>
      </c>
      <c r="D2254">
        <v>56</v>
      </c>
      <c r="E2254" t="s">
        <v>2575</v>
      </c>
      <c r="F2254" t="s">
        <v>41</v>
      </c>
      <c r="G2254" s="1" t="s">
        <v>2576</v>
      </c>
      <c r="H2254" t="s">
        <v>29</v>
      </c>
      <c r="I2254" t="s">
        <v>2576</v>
      </c>
      <c r="J2254" t="s">
        <v>29</v>
      </c>
      <c r="K2254">
        <v>7.1999999999999995E-2</v>
      </c>
      <c r="L2254">
        <f t="shared" si="6"/>
        <v>7.1951792299159475E-2</v>
      </c>
      <c r="M2254" t="s">
        <v>26</v>
      </c>
      <c r="N2254" t="s">
        <v>53</v>
      </c>
      <c r="O2254" t="s">
        <v>29</v>
      </c>
      <c r="P2254" t="s">
        <v>29</v>
      </c>
      <c r="Q2254" t="s">
        <v>29</v>
      </c>
      <c r="R2254" t="s">
        <v>29</v>
      </c>
      <c r="S2254" t="s">
        <v>29</v>
      </c>
      <c r="T2254" t="s">
        <v>29</v>
      </c>
      <c r="U2254" t="s">
        <v>29</v>
      </c>
      <c r="V2254" t="s">
        <v>29</v>
      </c>
      <c r="W2254" t="s">
        <v>2240</v>
      </c>
    </row>
    <row r="2255" spans="1:23">
      <c r="A2255">
        <v>2254</v>
      </c>
      <c r="B2255" t="s">
        <v>2237</v>
      </c>
      <c r="C2255" t="s">
        <v>2238</v>
      </c>
      <c r="D2255">
        <v>56</v>
      </c>
      <c r="E2255" t="s">
        <v>2575</v>
      </c>
      <c r="F2255" t="s">
        <v>41</v>
      </c>
      <c r="G2255" s="1" t="s">
        <v>2576</v>
      </c>
      <c r="H2255" t="s">
        <v>29</v>
      </c>
      <c r="I2255" t="s">
        <v>2576</v>
      </c>
      <c r="J2255" t="s">
        <v>29</v>
      </c>
      <c r="K2255">
        <v>0.54</v>
      </c>
      <c r="L2255">
        <f t="shared" si="6"/>
        <v>0.53963844224369606</v>
      </c>
      <c r="M2255" t="s">
        <v>26</v>
      </c>
      <c r="N2255" t="s">
        <v>63</v>
      </c>
      <c r="O2255" t="s">
        <v>29</v>
      </c>
      <c r="P2255" t="s">
        <v>29</v>
      </c>
      <c r="Q2255" t="s">
        <v>29</v>
      </c>
      <c r="R2255" t="s">
        <v>29</v>
      </c>
      <c r="S2255" t="s">
        <v>29</v>
      </c>
      <c r="T2255" t="s">
        <v>29</v>
      </c>
      <c r="U2255" t="s">
        <v>29</v>
      </c>
      <c r="V2255" t="s">
        <v>29</v>
      </c>
      <c r="W2255" t="s">
        <v>2240</v>
      </c>
    </row>
    <row r="2256" spans="1:23">
      <c r="A2256">
        <v>2255</v>
      </c>
      <c r="B2256" t="s">
        <v>2237</v>
      </c>
      <c r="C2256" t="s">
        <v>2238</v>
      </c>
      <c r="D2256">
        <v>56</v>
      </c>
      <c r="E2256" t="s">
        <v>2577</v>
      </c>
      <c r="F2256" t="s">
        <v>516</v>
      </c>
      <c r="G2256" s="1" t="s">
        <v>751</v>
      </c>
      <c r="H2256" t="s">
        <v>29</v>
      </c>
      <c r="I2256" t="s">
        <v>751</v>
      </c>
      <c r="J2256" t="s">
        <v>29</v>
      </c>
      <c r="K2256">
        <v>3.6999999999999998E-2</v>
      </c>
      <c r="L2256">
        <f t="shared" si="6"/>
        <v>3.6975226598179173E-2</v>
      </c>
      <c r="M2256" t="s">
        <v>26</v>
      </c>
      <c r="N2256" t="s">
        <v>53</v>
      </c>
      <c r="O2256" t="s">
        <v>29</v>
      </c>
      <c r="P2256" t="s">
        <v>29</v>
      </c>
      <c r="Q2256" t="s">
        <v>29</v>
      </c>
      <c r="R2256" t="s">
        <v>29</v>
      </c>
      <c r="S2256" t="s">
        <v>29</v>
      </c>
      <c r="T2256" t="s">
        <v>29</v>
      </c>
      <c r="U2256" t="s">
        <v>29</v>
      </c>
      <c r="V2256" t="s">
        <v>29</v>
      </c>
      <c r="W2256" t="s">
        <v>2240</v>
      </c>
    </row>
    <row r="2257" spans="1:23">
      <c r="A2257">
        <v>2256</v>
      </c>
      <c r="B2257" t="s">
        <v>2237</v>
      </c>
      <c r="C2257" t="s">
        <v>2238</v>
      </c>
      <c r="D2257">
        <v>56</v>
      </c>
      <c r="E2257" t="s">
        <v>2578</v>
      </c>
      <c r="F2257" t="s">
        <v>516</v>
      </c>
      <c r="G2257" s="1" t="s">
        <v>2579</v>
      </c>
      <c r="H2257" t="s">
        <v>29</v>
      </c>
      <c r="I2257" t="s">
        <v>2579</v>
      </c>
      <c r="J2257" t="s">
        <v>29</v>
      </c>
      <c r="K2257">
        <v>4.5999999999999999E-2</v>
      </c>
      <c r="L2257">
        <f t="shared" si="6"/>
        <v>4.5969200635574109E-2</v>
      </c>
      <c r="M2257" t="s">
        <v>26</v>
      </c>
      <c r="N2257" t="s">
        <v>27</v>
      </c>
      <c r="O2257" t="s">
        <v>29</v>
      </c>
      <c r="P2257" t="s">
        <v>29</v>
      </c>
      <c r="Q2257" t="s">
        <v>29</v>
      </c>
      <c r="R2257" t="s">
        <v>29</v>
      </c>
      <c r="S2257" t="s">
        <v>29</v>
      </c>
      <c r="T2257" t="s">
        <v>29</v>
      </c>
      <c r="U2257" t="s">
        <v>29</v>
      </c>
      <c r="V2257" t="s">
        <v>29</v>
      </c>
      <c r="W2257" t="s">
        <v>2240</v>
      </c>
    </row>
    <row r="2258" spans="1:23">
      <c r="A2258">
        <v>2257</v>
      </c>
      <c r="B2258" t="s">
        <v>2237</v>
      </c>
      <c r="C2258" t="s">
        <v>2238</v>
      </c>
      <c r="D2258">
        <v>56</v>
      </c>
      <c r="E2258" t="s">
        <v>2578</v>
      </c>
      <c r="F2258" t="s">
        <v>516</v>
      </c>
      <c r="G2258" s="1" t="s">
        <v>2579</v>
      </c>
      <c r="H2258" t="s">
        <v>29</v>
      </c>
      <c r="I2258" t="s">
        <v>2579</v>
      </c>
      <c r="J2258" t="s">
        <v>29</v>
      </c>
      <c r="K2258">
        <v>2.4E-2</v>
      </c>
      <c r="L2258">
        <f t="shared" si="6"/>
        <v>2.3983930766386493E-2</v>
      </c>
      <c r="M2258" t="s">
        <v>26</v>
      </c>
      <c r="N2258" t="s">
        <v>53</v>
      </c>
      <c r="O2258" t="s">
        <v>29</v>
      </c>
      <c r="P2258" t="s">
        <v>29</v>
      </c>
      <c r="Q2258" t="s">
        <v>29</v>
      </c>
      <c r="R2258" t="s">
        <v>29</v>
      </c>
      <c r="S2258" t="s">
        <v>29</v>
      </c>
      <c r="T2258" t="s">
        <v>29</v>
      </c>
      <c r="U2258" t="s">
        <v>29</v>
      </c>
      <c r="V2258" t="s">
        <v>29</v>
      </c>
      <c r="W2258" t="s">
        <v>2240</v>
      </c>
    </row>
    <row r="2259" spans="1:23">
      <c r="A2259">
        <v>2258</v>
      </c>
      <c r="B2259" t="s">
        <v>2237</v>
      </c>
      <c r="C2259" t="s">
        <v>2238</v>
      </c>
      <c r="D2259">
        <v>56</v>
      </c>
      <c r="E2259" t="s">
        <v>1608</v>
      </c>
      <c r="F2259" t="s">
        <v>1608</v>
      </c>
      <c r="G2259" s="1" t="s">
        <v>29</v>
      </c>
      <c r="H2259" t="s">
        <v>29</v>
      </c>
      <c r="I2259" t="s">
        <v>29</v>
      </c>
      <c r="J2259" t="s">
        <v>29</v>
      </c>
      <c r="K2259">
        <v>0.05</v>
      </c>
      <c r="L2259">
        <f t="shared" si="6"/>
        <v>4.9966522429971863E-2</v>
      </c>
      <c r="M2259" t="s">
        <v>26</v>
      </c>
      <c r="N2259" t="s">
        <v>74</v>
      </c>
      <c r="O2259" t="s">
        <v>29</v>
      </c>
      <c r="P2259" t="s">
        <v>29</v>
      </c>
      <c r="Q2259" t="s">
        <v>29</v>
      </c>
      <c r="R2259" t="s">
        <v>29</v>
      </c>
      <c r="S2259" t="s">
        <v>29</v>
      </c>
      <c r="T2259" t="s">
        <v>29</v>
      </c>
      <c r="U2259" t="s">
        <v>29</v>
      </c>
      <c r="V2259" t="s">
        <v>29</v>
      </c>
      <c r="W2259" t="s">
        <v>2240</v>
      </c>
    </row>
    <row r="2260" spans="1:23">
      <c r="A2260">
        <v>2259</v>
      </c>
      <c r="B2260" t="s">
        <v>2237</v>
      </c>
      <c r="C2260" t="s">
        <v>2238</v>
      </c>
      <c r="D2260">
        <v>56</v>
      </c>
      <c r="E2260" t="s">
        <v>2580</v>
      </c>
      <c r="F2260" t="s">
        <v>248</v>
      </c>
      <c r="G2260" s="1" t="s">
        <v>2581</v>
      </c>
      <c r="H2260" t="s">
        <v>29</v>
      </c>
      <c r="I2260" t="s">
        <v>2581</v>
      </c>
      <c r="J2260" t="s">
        <v>29</v>
      </c>
      <c r="K2260">
        <v>0.68400000000000005</v>
      </c>
      <c r="L2260">
        <f t="shared" si="6"/>
        <v>0.68354202684201504</v>
      </c>
      <c r="M2260" t="s">
        <v>26</v>
      </c>
      <c r="N2260" t="s">
        <v>74</v>
      </c>
      <c r="O2260" t="s">
        <v>29</v>
      </c>
      <c r="P2260" t="s">
        <v>29</v>
      </c>
      <c r="Q2260" t="s">
        <v>29</v>
      </c>
      <c r="R2260" t="s">
        <v>29</v>
      </c>
      <c r="S2260" t="s">
        <v>29</v>
      </c>
      <c r="T2260" t="s">
        <v>29</v>
      </c>
      <c r="U2260" t="s">
        <v>29</v>
      </c>
      <c r="V2260" t="s">
        <v>29</v>
      </c>
      <c r="W2260" t="s">
        <v>2240</v>
      </c>
    </row>
    <row r="2261" spans="1:23">
      <c r="A2261">
        <v>2260</v>
      </c>
      <c r="B2261" t="s">
        <v>2237</v>
      </c>
      <c r="C2261" t="s">
        <v>2238</v>
      </c>
      <c r="D2261">
        <v>56</v>
      </c>
      <c r="E2261" t="s">
        <v>2580</v>
      </c>
      <c r="F2261" t="s">
        <v>248</v>
      </c>
      <c r="G2261" s="1" t="s">
        <v>2581</v>
      </c>
      <c r="H2261" t="s">
        <v>29</v>
      </c>
      <c r="I2261" t="s">
        <v>2581</v>
      </c>
      <c r="J2261" t="s">
        <v>29</v>
      </c>
      <c r="K2261">
        <v>4.2000000000000003E-2</v>
      </c>
      <c r="L2261">
        <f t="shared" si="6"/>
        <v>4.1971878841176362E-2</v>
      </c>
      <c r="M2261" t="s">
        <v>26</v>
      </c>
      <c r="N2261" t="s">
        <v>63</v>
      </c>
      <c r="O2261" t="s">
        <v>29</v>
      </c>
      <c r="P2261" t="s">
        <v>29</v>
      </c>
      <c r="Q2261" t="s">
        <v>29</v>
      </c>
      <c r="R2261" t="s">
        <v>29</v>
      </c>
      <c r="S2261" t="s">
        <v>29</v>
      </c>
      <c r="T2261" t="s">
        <v>29</v>
      </c>
      <c r="U2261" t="s">
        <v>29</v>
      </c>
      <c r="V2261" t="s">
        <v>29</v>
      </c>
      <c r="W2261" t="s">
        <v>2240</v>
      </c>
    </row>
    <row r="2262" spans="1:23">
      <c r="A2262">
        <v>2261</v>
      </c>
      <c r="B2262" t="s">
        <v>2237</v>
      </c>
      <c r="C2262" t="s">
        <v>2238</v>
      </c>
      <c r="D2262">
        <v>56</v>
      </c>
      <c r="E2262" t="s">
        <v>2582</v>
      </c>
      <c r="F2262" t="s">
        <v>1520</v>
      </c>
      <c r="G2262" s="1" t="s">
        <v>2583</v>
      </c>
      <c r="H2262" t="s">
        <v>29</v>
      </c>
      <c r="I2262" t="s">
        <v>2583</v>
      </c>
      <c r="J2262" t="s">
        <v>29</v>
      </c>
      <c r="K2262">
        <v>7.1999999999999995E-2</v>
      </c>
      <c r="L2262">
        <f t="shared" si="6"/>
        <v>7.1951792299159475E-2</v>
      </c>
      <c r="M2262" t="s">
        <v>26</v>
      </c>
      <c r="N2262" t="s">
        <v>29</v>
      </c>
      <c r="O2262" t="s">
        <v>29</v>
      </c>
      <c r="P2262" t="s">
        <v>29</v>
      </c>
      <c r="Q2262" t="s">
        <v>29</v>
      </c>
      <c r="R2262" t="s">
        <v>29</v>
      </c>
      <c r="S2262" t="s">
        <v>29</v>
      </c>
      <c r="T2262" t="s">
        <v>29</v>
      </c>
      <c r="U2262" t="s">
        <v>29</v>
      </c>
      <c r="V2262" t="s">
        <v>29</v>
      </c>
      <c r="W2262" t="s">
        <v>2240</v>
      </c>
    </row>
    <row r="2263" spans="1:23">
      <c r="A2263">
        <v>2262</v>
      </c>
      <c r="B2263" t="s">
        <v>2237</v>
      </c>
      <c r="C2263" t="s">
        <v>2238</v>
      </c>
      <c r="D2263">
        <v>56</v>
      </c>
      <c r="E2263" t="s">
        <v>2584</v>
      </c>
      <c r="F2263" t="s">
        <v>1520</v>
      </c>
      <c r="G2263" s="1" t="s">
        <v>2585</v>
      </c>
      <c r="H2263" t="s">
        <v>29</v>
      </c>
      <c r="I2263" t="s">
        <v>2585</v>
      </c>
      <c r="J2263" t="s">
        <v>29</v>
      </c>
      <c r="K2263">
        <v>4.5999999999999999E-2</v>
      </c>
      <c r="L2263">
        <f t="shared" si="6"/>
        <v>4.5969200635574109E-2</v>
      </c>
      <c r="M2263" t="s">
        <v>26</v>
      </c>
      <c r="N2263" t="s">
        <v>29</v>
      </c>
      <c r="O2263" t="s">
        <v>29</v>
      </c>
      <c r="P2263" t="s">
        <v>29</v>
      </c>
      <c r="Q2263" t="s">
        <v>29</v>
      </c>
      <c r="R2263" t="s">
        <v>29</v>
      </c>
      <c r="S2263" t="s">
        <v>29</v>
      </c>
      <c r="T2263" t="s">
        <v>29</v>
      </c>
      <c r="U2263" t="s">
        <v>29</v>
      </c>
      <c r="V2263" t="s">
        <v>29</v>
      </c>
      <c r="W2263" t="s">
        <v>2240</v>
      </c>
    </row>
    <row r="2264" spans="1:23">
      <c r="A2264">
        <v>2263</v>
      </c>
      <c r="B2264" t="s">
        <v>2237</v>
      </c>
      <c r="C2264" t="s">
        <v>2238</v>
      </c>
      <c r="D2264">
        <v>56</v>
      </c>
      <c r="E2264" t="s">
        <v>2586</v>
      </c>
      <c r="F2264" t="s">
        <v>1520</v>
      </c>
      <c r="G2264" s="1" t="s">
        <v>2587</v>
      </c>
      <c r="H2264" t="s">
        <v>29</v>
      </c>
      <c r="I2264" t="s">
        <v>2587</v>
      </c>
      <c r="J2264" t="s">
        <v>29</v>
      </c>
      <c r="K2264">
        <v>0.17699999999999999</v>
      </c>
      <c r="L2264">
        <f t="shared" si="6"/>
        <v>0.17688148940210038</v>
      </c>
      <c r="M2264" t="s">
        <v>26</v>
      </c>
      <c r="N2264" t="s">
        <v>29</v>
      </c>
      <c r="O2264" t="s">
        <v>29</v>
      </c>
      <c r="P2264" t="s">
        <v>29</v>
      </c>
      <c r="Q2264" t="s">
        <v>29</v>
      </c>
      <c r="R2264" t="s">
        <v>29</v>
      </c>
      <c r="S2264" t="s">
        <v>29</v>
      </c>
      <c r="T2264" t="s">
        <v>29</v>
      </c>
      <c r="U2264" t="s">
        <v>29</v>
      </c>
      <c r="V2264" t="s">
        <v>29</v>
      </c>
      <c r="W2264" t="s">
        <v>2240</v>
      </c>
    </row>
    <row r="2265" spans="1:23">
      <c r="A2265">
        <v>2264</v>
      </c>
      <c r="B2265" t="s">
        <v>2237</v>
      </c>
      <c r="C2265" t="s">
        <v>2238</v>
      </c>
      <c r="D2265">
        <v>56</v>
      </c>
      <c r="E2265" t="s">
        <v>2588</v>
      </c>
      <c r="F2265" t="s">
        <v>93</v>
      </c>
      <c r="G2265" s="1" t="s">
        <v>29</v>
      </c>
      <c r="H2265" t="s">
        <v>29</v>
      </c>
      <c r="I2265" t="s">
        <v>29</v>
      </c>
      <c r="J2265" t="s">
        <v>29</v>
      </c>
      <c r="K2265">
        <v>8.3000000000000004E-2</v>
      </c>
      <c r="L2265">
        <f t="shared" si="6"/>
        <v>8.2944427233753282E-2</v>
      </c>
      <c r="M2265" t="s">
        <v>26</v>
      </c>
      <c r="N2265" t="s">
        <v>29</v>
      </c>
      <c r="O2265" t="s">
        <v>29</v>
      </c>
      <c r="P2265" t="s">
        <v>29</v>
      </c>
      <c r="Q2265" t="s">
        <v>29</v>
      </c>
      <c r="R2265" t="s">
        <v>29</v>
      </c>
      <c r="S2265" t="s">
        <v>29</v>
      </c>
      <c r="T2265" t="s">
        <v>29</v>
      </c>
      <c r="U2265" t="s">
        <v>29</v>
      </c>
      <c r="V2265" t="s">
        <v>29</v>
      </c>
      <c r="W2265" t="s">
        <v>2240</v>
      </c>
    </row>
    <row r="2266" spans="1:23">
      <c r="A2266">
        <v>2265</v>
      </c>
      <c r="B2266" t="s">
        <v>2237</v>
      </c>
      <c r="C2266" t="s">
        <v>2238</v>
      </c>
      <c r="D2266">
        <v>56</v>
      </c>
      <c r="E2266" t="s">
        <v>2589</v>
      </c>
      <c r="F2266" t="s">
        <v>93</v>
      </c>
      <c r="G2266" s="1" t="s">
        <v>29</v>
      </c>
      <c r="H2266" t="s">
        <v>29</v>
      </c>
      <c r="I2266" t="s">
        <v>29</v>
      </c>
      <c r="J2266" t="s">
        <v>29</v>
      </c>
      <c r="K2266">
        <v>4.5999999999999999E-2</v>
      </c>
      <c r="L2266">
        <f t="shared" si="6"/>
        <v>4.5969200635574109E-2</v>
      </c>
      <c r="M2266" t="s">
        <v>26</v>
      </c>
      <c r="N2266" t="s">
        <v>29</v>
      </c>
      <c r="O2266" t="s">
        <v>29</v>
      </c>
      <c r="P2266" t="s">
        <v>29</v>
      </c>
      <c r="Q2266" t="s">
        <v>29</v>
      </c>
      <c r="R2266" t="s">
        <v>29</v>
      </c>
      <c r="S2266" t="s">
        <v>29</v>
      </c>
      <c r="T2266" t="s">
        <v>29</v>
      </c>
      <c r="U2266" t="s">
        <v>29</v>
      </c>
      <c r="V2266" t="s">
        <v>29</v>
      </c>
      <c r="W2266" t="s">
        <v>2240</v>
      </c>
    </row>
    <row r="2267" spans="1:23">
      <c r="A2267">
        <v>2266</v>
      </c>
      <c r="B2267" t="s">
        <v>2237</v>
      </c>
      <c r="C2267" t="s">
        <v>2238</v>
      </c>
      <c r="D2267">
        <v>56</v>
      </c>
      <c r="E2267" t="s">
        <v>77</v>
      </c>
      <c r="F2267" t="s">
        <v>76</v>
      </c>
      <c r="G2267" s="1" t="s">
        <v>29</v>
      </c>
      <c r="H2267" t="s">
        <v>29</v>
      </c>
      <c r="I2267" t="s">
        <v>29</v>
      </c>
      <c r="J2267" t="s">
        <v>29</v>
      </c>
      <c r="K2267">
        <v>7.0000000000000001E-3</v>
      </c>
      <c r="L2267">
        <f t="shared" si="6"/>
        <v>6.99531314019606E-3</v>
      </c>
      <c r="M2267" t="s">
        <v>77</v>
      </c>
      <c r="N2267" t="s">
        <v>29</v>
      </c>
      <c r="O2267" t="s">
        <v>29</v>
      </c>
      <c r="P2267" t="s">
        <v>29</v>
      </c>
      <c r="Q2267" t="s">
        <v>29</v>
      </c>
      <c r="R2267" t="s">
        <v>29</v>
      </c>
      <c r="S2267" t="s">
        <v>29</v>
      </c>
      <c r="T2267" t="s">
        <v>29</v>
      </c>
      <c r="U2267" t="s">
        <v>29</v>
      </c>
      <c r="V2267" t="s">
        <v>29</v>
      </c>
      <c r="W2267" t="s">
        <v>2240</v>
      </c>
    </row>
    <row r="2268" spans="1:23">
      <c r="A2268">
        <v>2267</v>
      </c>
      <c r="B2268" t="s">
        <v>2237</v>
      </c>
      <c r="C2268" t="s">
        <v>2238</v>
      </c>
      <c r="D2268">
        <v>56</v>
      </c>
      <c r="E2268" t="s">
        <v>2590</v>
      </c>
      <c r="F2268" t="s">
        <v>93</v>
      </c>
      <c r="G2268" s="1" t="s">
        <v>29</v>
      </c>
      <c r="H2268" t="s">
        <v>29</v>
      </c>
      <c r="I2268" t="s">
        <v>29</v>
      </c>
      <c r="J2268" t="s">
        <v>29</v>
      </c>
      <c r="K2268">
        <v>0.49399999999999999</v>
      </c>
      <c r="L2268">
        <f t="shared" si="6"/>
        <v>0.49366924160812192</v>
      </c>
      <c r="M2268" t="s">
        <v>26</v>
      </c>
      <c r="N2268" t="s">
        <v>74</v>
      </c>
      <c r="O2268" t="s">
        <v>29</v>
      </c>
      <c r="P2268" t="s">
        <v>29</v>
      </c>
      <c r="Q2268" t="s">
        <v>29</v>
      </c>
      <c r="R2268" t="s">
        <v>29</v>
      </c>
      <c r="S2268" t="s">
        <v>29</v>
      </c>
      <c r="T2268" t="s">
        <v>29</v>
      </c>
      <c r="U2268" t="s">
        <v>29</v>
      </c>
      <c r="V2268" t="s">
        <v>29</v>
      </c>
      <c r="W2268" t="s">
        <v>2240</v>
      </c>
    </row>
    <row r="2269" spans="1:23">
      <c r="A2269">
        <v>2268</v>
      </c>
      <c r="B2269" t="s">
        <v>2237</v>
      </c>
      <c r="C2269" t="s">
        <v>2238</v>
      </c>
      <c r="D2269">
        <v>56</v>
      </c>
      <c r="E2269" t="s">
        <v>2590</v>
      </c>
      <c r="F2269" t="s">
        <v>93</v>
      </c>
      <c r="G2269" s="1" t="s">
        <v>29</v>
      </c>
      <c r="H2269" t="s">
        <v>29</v>
      </c>
      <c r="I2269" t="s">
        <v>29</v>
      </c>
      <c r="J2269" t="s">
        <v>29</v>
      </c>
      <c r="K2269">
        <v>1.716</v>
      </c>
      <c r="L2269">
        <f t="shared" si="6"/>
        <v>1.7148510497966341</v>
      </c>
      <c r="M2269" t="s">
        <v>26</v>
      </c>
      <c r="N2269" t="s">
        <v>27</v>
      </c>
      <c r="O2269" t="s">
        <v>29</v>
      </c>
      <c r="P2269" t="s">
        <v>29</v>
      </c>
      <c r="Q2269" t="s">
        <v>29</v>
      </c>
      <c r="R2269" t="s">
        <v>29</v>
      </c>
      <c r="S2269" t="s">
        <v>29</v>
      </c>
      <c r="T2269" t="s">
        <v>29</v>
      </c>
      <c r="U2269" t="s">
        <v>29</v>
      </c>
      <c r="V2269" t="s">
        <v>29</v>
      </c>
      <c r="W2269" t="s">
        <v>2240</v>
      </c>
    </row>
    <row r="2270" spans="1:23">
      <c r="A2270">
        <v>2269</v>
      </c>
      <c r="B2270" t="s">
        <v>2237</v>
      </c>
      <c r="C2270" t="s">
        <v>2238</v>
      </c>
      <c r="D2270">
        <v>56</v>
      </c>
      <c r="E2270" t="s">
        <v>2590</v>
      </c>
      <c r="F2270" t="s">
        <v>93</v>
      </c>
      <c r="G2270" s="1" t="s">
        <v>29</v>
      </c>
      <c r="H2270" t="s">
        <v>29</v>
      </c>
      <c r="I2270" t="s">
        <v>29</v>
      </c>
      <c r="J2270" t="s">
        <v>29</v>
      </c>
      <c r="K2270">
        <v>1.5629999999999999</v>
      </c>
      <c r="L2270">
        <f t="shared" si="6"/>
        <v>1.5619534911609203</v>
      </c>
      <c r="M2270" t="s">
        <v>26</v>
      </c>
      <c r="N2270" t="s">
        <v>53</v>
      </c>
      <c r="O2270" t="s">
        <v>29</v>
      </c>
      <c r="P2270" t="s">
        <v>29</v>
      </c>
      <c r="Q2270" t="s">
        <v>29</v>
      </c>
      <c r="R2270" t="s">
        <v>29</v>
      </c>
      <c r="S2270" t="s">
        <v>29</v>
      </c>
      <c r="T2270" t="s">
        <v>29</v>
      </c>
      <c r="U2270" t="s">
        <v>29</v>
      </c>
      <c r="V2270" t="s">
        <v>29</v>
      </c>
      <c r="W2270" t="s">
        <v>2240</v>
      </c>
    </row>
    <row r="2271" spans="1:23">
      <c r="A2271">
        <v>2270</v>
      </c>
      <c r="B2271" t="s">
        <v>2237</v>
      </c>
      <c r="C2271" t="s">
        <v>2238</v>
      </c>
      <c r="D2271">
        <v>56</v>
      </c>
      <c r="E2271" t="s">
        <v>2590</v>
      </c>
      <c r="F2271" t="s">
        <v>93</v>
      </c>
      <c r="G2271" s="1" t="s">
        <v>29</v>
      </c>
      <c r="H2271" t="s">
        <v>29</v>
      </c>
      <c r="I2271" t="s">
        <v>29</v>
      </c>
      <c r="J2271" t="s">
        <v>29</v>
      </c>
      <c r="K2271">
        <v>1.7000000000000001E-2</v>
      </c>
      <c r="L2271">
        <f t="shared" si="6"/>
        <v>1.6988617626190434E-2</v>
      </c>
      <c r="M2271" t="s">
        <v>26</v>
      </c>
      <c r="N2271" t="s">
        <v>63</v>
      </c>
      <c r="O2271" t="s">
        <v>29</v>
      </c>
      <c r="P2271" t="s">
        <v>29</v>
      </c>
      <c r="Q2271" t="s">
        <v>29</v>
      </c>
      <c r="R2271" t="s">
        <v>29</v>
      </c>
      <c r="S2271" t="s">
        <v>29</v>
      </c>
      <c r="T2271" t="s">
        <v>29</v>
      </c>
      <c r="U2271" t="s">
        <v>29</v>
      </c>
      <c r="V2271" t="s">
        <v>29</v>
      </c>
      <c r="W2271" t="s">
        <v>2240</v>
      </c>
    </row>
    <row r="2272" spans="1:23">
      <c r="A2272">
        <v>2271</v>
      </c>
      <c r="B2272" t="s">
        <v>2237</v>
      </c>
      <c r="C2272" t="s">
        <v>2238</v>
      </c>
      <c r="D2272">
        <v>56</v>
      </c>
      <c r="E2272" t="s">
        <v>2590</v>
      </c>
      <c r="F2272" t="s">
        <v>93</v>
      </c>
      <c r="G2272" s="1" t="s">
        <v>29</v>
      </c>
      <c r="H2272" t="s">
        <v>29</v>
      </c>
      <c r="I2272" t="s">
        <v>29</v>
      </c>
      <c r="J2272" t="s">
        <v>29</v>
      </c>
      <c r="K2272">
        <v>3.3000000000000002E-2</v>
      </c>
      <c r="L2272">
        <f t="shared" si="6"/>
        <v>3.2977904803781426E-2</v>
      </c>
      <c r="M2272" t="s">
        <v>26</v>
      </c>
      <c r="N2272" t="s">
        <v>29</v>
      </c>
      <c r="O2272" t="s">
        <v>29</v>
      </c>
      <c r="P2272" t="s">
        <v>29</v>
      </c>
      <c r="Q2272" t="s">
        <v>29</v>
      </c>
      <c r="R2272" t="s">
        <v>29</v>
      </c>
      <c r="S2272" t="s">
        <v>29</v>
      </c>
      <c r="T2272" t="s">
        <v>29</v>
      </c>
      <c r="U2272" t="s">
        <v>29</v>
      </c>
      <c r="V2272" t="s">
        <v>29</v>
      </c>
      <c r="W2272" t="s">
        <v>2240</v>
      </c>
    </row>
    <row r="2273" spans="1:23">
      <c r="A2273">
        <v>2272</v>
      </c>
      <c r="B2273" t="s">
        <v>2237</v>
      </c>
      <c r="C2273" t="s">
        <v>2238</v>
      </c>
      <c r="D2273">
        <v>56</v>
      </c>
      <c r="E2273" t="s">
        <v>2591</v>
      </c>
      <c r="F2273" t="s">
        <v>93</v>
      </c>
      <c r="G2273" s="1" t="s">
        <v>29</v>
      </c>
      <c r="H2273" t="s">
        <v>29</v>
      </c>
      <c r="I2273" t="s">
        <v>29</v>
      </c>
      <c r="J2273" t="s">
        <v>29</v>
      </c>
      <c r="K2273">
        <v>7.0000000000000001E-3</v>
      </c>
      <c r="L2273">
        <f t="shared" si="6"/>
        <v>6.99531314019606E-3</v>
      </c>
      <c r="M2273" t="s">
        <v>26</v>
      </c>
      <c r="N2273" t="s">
        <v>29</v>
      </c>
      <c r="O2273" t="s">
        <v>29</v>
      </c>
      <c r="P2273" t="s">
        <v>29</v>
      </c>
      <c r="Q2273" t="s">
        <v>29</v>
      </c>
      <c r="R2273" t="s">
        <v>29</v>
      </c>
      <c r="S2273" t="s">
        <v>29</v>
      </c>
      <c r="T2273" t="s">
        <v>29</v>
      </c>
      <c r="U2273" t="s">
        <v>29</v>
      </c>
      <c r="V2273" t="s">
        <v>29</v>
      </c>
      <c r="W2273" t="s">
        <v>2240</v>
      </c>
    </row>
    <row r="2274" spans="1:23">
      <c r="A2274">
        <v>2273</v>
      </c>
      <c r="B2274" t="s">
        <v>2237</v>
      </c>
      <c r="C2274" t="s">
        <v>2238</v>
      </c>
      <c r="D2274">
        <v>56</v>
      </c>
      <c r="E2274" t="s">
        <v>2592</v>
      </c>
      <c r="F2274" t="s">
        <v>93</v>
      </c>
      <c r="G2274" s="1" t="s">
        <v>29</v>
      </c>
      <c r="H2274" t="s">
        <v>29</v>
      </c>
      <c r="I2274" t="s">
        <v>29</v>
      </c>
      <c r="J2274" t="s">
        <v>29</v>
      </c>
      <c r="K2274">
        <v>1.4450000000000001</v>
      </c>
      <c r="L2274">
        <f t="shared" si="6"/>
        <v>1.4440324982261867</v>
      </c>
      <c r="M2274" t="s">
        <v>26</v>
      </c>
      <c r="N2274" t="s">
        <v>74</v>
      </c>
      <c r="O2274" t="s">
        <v>29</v>
      </c>
      <c r="P2274" t="s">
        <v>29</v>
      </c>
      <c r="Q2274" t="s">
        <v>29</v>
      </c>
      <c r="R2274" t="s">
        <v>29</v>
      </c>
      <c r="S2274" t="s">
        <v>29</v>
      </c>
      <c r="T2274" t="s">
        <v>29</v>
      </c>
      <c r="U2274" t="s">
        <v>29</v>
      </c>
      <c r="V2274" t="s">
        <v>29</v>
      </c>
      <c r="W2274" t="s">
        <v>2240</v>
      </c>
    </row>
    <row r="2275" spans="1:23">
      <c r="A2275">
        <v>2274</v>
      </c>
      <c r="B2275" t="s">
        <v>2237</v>
      </c>
      <c r="C2275" t="s">
        <v>2238</v>
      </c>
      <c r="D2275">
        <v>56</v>
      </c>
      <c r="E2275" t="s">
        <v>2592</v>
      </c>
      <c r="F2275" t="s">
        <v>93</v>
      </c>
      <c r="G2275" s="1" t="s">
        <v>29</v>
      </c>
      <c r="H2275" t="s">
        <v>29</v>
      </c>
      <c r="I2275" t="s">
        <v>29</v>
      </c>
      <c r="J2275" t="s">
        <v>29</v>
      </c>
      <c r="K2275">
        <v>0.34300000000000003</v>
      </c>
      <c r="L2275">
        <f t="shared" si="6"/>
        <v>0.34277034386960697</v>
      </c>
      <c r="M2275" t="s">
        <v>26</v>
      </c>
      <c r="N2275" t="s">
        <v>27</v>
      </c>
      <c r="O2275" t="s">
        <v>29</v>
      </c>
      <c r="P2275" t="s">
        <v>29</v>
      </c>
      <c r="Q2275" t="s">
        <v>29</v>
      </c>
      <c r="R2275" t="s">
        <v>29</v>
      </c>
      <c r="S2275" t="s">
        <v>29</v>
      </c>
      <c r="T2275" t="s">
        <v>29</v>
      </c>
      <c r="U2275" t="s">
        <v>29</v>
      </c>
      <c r="V2275" t="s">
        <v>29</v>
      </c>
      <c r="W2275" t="s">
        <v>2240</v>
      </c>
    </row>
    <row r="2276" spans="1:23">
      <c r="A2276">
        <v>2275</v>
      </c>
      <c r="B2276" t="s">
        <v>2237</v>
      </c>
      <c r="C2276" t="s">
        <v>2238</v>
      </c>
      <c r="D2276">
        <v>56</v>
      </c>
      <c r="E2276" t="s">
        <v>2592</v>
      </c>
      <c r="F2276" t="s">
        <v>93</v>
      </c>
      <c r="G2276" s="1" t="s">
        <v>29</v>
      </c>
      <c r="H2276" t="s">
        <v>29</v>
      </c>
      <c r="I2276" t="s">
        <v>29</v>
      </c>
      <c r="J2276" t="s">
        <v>29</v>
      </c>
      <c r="K2276">
        <v>0.214</v>
      </c>
      <c r="L2276">
        <f t="shared" si="6"/>
        <v>0.21385671600027953</v>
      </c>
      <c r="M2276" t="s">
        <v>26</v>
      </c>
      <c r="N2276" t="s">
        <v>53</v>
      </c>
      <c r="O2276" t="s">
        <v>29</v>
      </c>
      <c r="P2276" t="s">
        <v>29</v>
      </c>
      <c r="Q2276" t="s">
        <v>29</v>
      </c>
      <c r="R2276" t="s">
        <v>29</v>
      </c>
      <c r="S2276" t="s">
        <v>29</v>
      </c>
      <c r="T2276" t="s">
        <v>29</v>
      </c>
      <c r="U2276" t="s">
        <v>29</v>
      </c>
      <c r="V2276" t="s">
        <v>29</v>
      </c>
      <c r="W2276" t="s">
        <v>2240</v>
      </c>
    </row>
    <row r="2277" spans="1:23">
      <c r="A2277">
        <v>2276</v>
      </c>
      <c r="B2277" t="s">
        <v>2237</v>
      </c>
      <c r="C2277" t="s">
        <v>2238</v>
      </c>
      <c r="D2277">
        <v>56</v>
      </c>
      <c r="E2277" t="s">
        <v>2592</v>
      </c>
      <c r="F2277" t="s">
        <v>93</v>
      </c>
      <c r="G2277" s="1" t="s">
        <v>29</v>
      </c>
      <c r="H2277" t="s">
        <v>29</v>
      </c>
      <c r="I2277" t="s">
        <v>29</v>
      </c>
      <c r="J2277" t="s">
        <v>29</v>
      </c>
      <c r="K2277">
        <v>4.2000000000000003E-2</v>
      </c>
      <c r="L2277">
        <f t="shared" si="6"/>
        <v>4.1971878841176362E-2</v>
      </c>
      <c r="M2277" t="s">
        <v>26</v>
      </c>
      <c r="N2277" t="s">
        <v>63</v>
      </c>
      <c r="O2277" t="s">
        <v>29</v>
      </c>
      <c r="P2277" t="s">
        <v>29</v>
      </c>
      <c r="Q2277" t="s">
        <v>29</v>
      </c>
      <c r="R2277" t="s">
        <v>29</v>
      </c>
      <c r="S2277" t="s">
        <v>29</v>
      </c>
      <c r="T2277" t="s">
        <v>29</v>
      </c>
      <c r="U2277" t="s">
        <v>29</v>
      </c>
      <c r="V2277" t="s">
        <v>29</v>
      </c>
      <c r="W2277" t="s">
        <v>2240</v>
      </c>
    </row>
    <row r="2278" spans="1:23">
      <c r="A2278">
        <v>2277</v>
      </c>
      <c r="B2278" t="s">
        <v>2237</v>
      </c>
      <c r="C2278" t="s">
        <v>2238</v>
      </c>
      <c r="D2278">
        <v>56</v>
      </c>
      <c r="E2278" t="s">
        <v>2592</v>
      </c>
      <c r="F2278" t="s">
        <v>93</v>
      </c>
      <c r="G2278" s="1" t="s">
        <v>29</v>
      </c>
      <c r="H2278" t="s">
        <v>29</v>
      </c>
      <c r="I2278" t="s">
        <v>29</v>
      </c>
      <c r="J2278" t="s">
        <v>29</v>
      </c>
      <c r="K2278">
        <v>3.1E-2</v>
      </c>
      <c r="L2278">
        <f t="shared" si="6"/>
        <v>3.0979243906582549E-2</v>
      </c>
      <c r="M2278" t="s">
        <v>26</v>
      </c>
      <c r="N2278" t="s">
        <v>29</v>
      </c>
      <c r="O2278" t="s">
        <v>29</v>
      </c>
      <c r="P2278" t="s">
        <v>29</v>
      </c>
      <c r="Q2278" t="s">
        <v>29</v>
      </c>
      <c r="R2278" t="s">
        <v>29</v>
      </c>
      <c r="S2278" t="s">
        <v>29</v>
      </c>
      <c r="T2278" t="s">
        <v>29</v>
      </c>
      <c r="U2278" t="s">
        <v>29</v>
      </c>
      <c r="V2278" t="s">
        <v>29</v>
      </c>
      <c r="W2278" t="s">
        <v>2240</v>
      </c>
    </row>
    <row r="2279" spans="1:23">
      <c r="A2279">
        <v>2278</v>
      </c>
      <c r="B2279" t="s">
        <v>2237</v>
      </c>
      <c r="C2279" t="s">
        <v>2238</v>
      </c>
      <c r="D2279">
        <v>56</v>
      </c>
      <c r="E2279" t="s">
        <v>136</v>
      </c>
      <c r="F2279" t="s">
        <v>93</v>
      </c>
      <c r="G2279" s="1" t="s">
        <v>29</v>
      </c>
      <c r="H2279" t="s">
        <v>29</v>
      </c>
      <c r="I2279" t="s">
        <v>29</v>
      </c>
      <c r="J2279" t="s">
        <v>29</v>
      </c>
      <c r="K2279">
        <v>0.29099999999999998</v>
      </c>
      <c r="L2279">
        <f t="shared" si="6"/>
        <v>0.29080516054243621</v>
      </c>
      <c r="M2279" t="s">
        <v>26</v>
      </c>
      <c r="N2279" t="s">
        <v>74</v>
      </c>
      <c r="O2279" t="s">
        <v>29</v>
      </c>
      <c r="P2279" t="s">
        <v>29</v>
      </c>
      <c r="Q2279" t="s">
        <v>29</v>
      </c>
      <c r="R2279" t="s">
        <v>29</v>
      </c>
      <c r="S2279" t="s">
        <v>29</v>
      </c>
      <c r="T2279" t="s">
        <v>29</v>
      </c>
      <c r="U2279" t="s">
        <v>29</v>
      </c>
      <c r="V2279" t="s">
        <v>29</v>
      </c>
      <c r="W2279" t="s">
        <v>2240</v>
      </c>
    </row>
    <row r="2280" spans="1:23">
      <c r="A2280">
        <v>2279</v>
      </c>
      <c r="B2280" t="s">
        <v>2237</v>
      </c>
      <c r="C2280" t="s">
        <v>2238</v>
      </c>
      <c r="D2280">
        <v>56</v>
      </c>
      <c r="E2280" t="s">
        <v>136</v>
      </c>
      <c r="F2280" t="s">
        <v>93</v>
      </c>
      <c r="G2280" s="1" t="s">
        <v>29</v>
      </c>
      <c r="H2280" t="s">
        <v>29</v>
      </c>
      <c r="I2280" t="s">
        <v>29</v>
      </c>
      <c r="J2280" t="s">
        <v>29</v>
      </c>
      <c r="K2280">
        <v>0.78</v>
      </c>
      <c r="L2280">
        <f t="shared" si="6"/>
        <v>0.77947774990756102</v>
      </c>
      <c r="M2280" t="s">
        <v>26</v>
      </c>
      <c r="N2280" t="s">
        <v>27</v>
      </c>
      <c r="O2280" t="s">
        <v>29</v>
      </c>
      <c r="P2280" t="s">
        <v>29</v>
      </c>
      <c r="Q2280" t="s">
        <v>29</v>
      </c>
      <c r="R2280" t="s">
        <v>29</v>
      </c>
      <c r="S2280" t="s">
        <v>29</v>
      </c>
      <c r="T2280" t="s">
        <v>29</v>
      </c>
      <c r="U2280" t="s">
        <v>29</v>
      </c>
      <c r="V2280" t="s">
        <v>29</v>
      </c>
      <c r="W2280" t="s">
        <v>2240</v>
      </c>
    </row>
    <row r="2281" spans="1:23">
      <c r="A2281">
        <v>2280</v>
      </c>
      <c r="B2281" t="s">
        <v>2237</v>
      </c>
      <c r="C2281" t="s">
        <v>2238</v>
      </c>
      <c r="D2281">
        <v>56</v>
      </c>
      <c r="E2281" t="s">
        <v>136</v>
      </c>
      <c r="F2281" t="s">
        <v>93</v>
      </c>
      <c r="G2281" s="1" t="s">
        <v>29</v>
      </c>
      <c r="H2281" t="s">
        <v>29</v>
      </c>
      <c r="I2281" t="s">
        <v>29</v>
      </c>
      <c r="J2281" t="s">
        <v>29</v>
      </c>
      <c r="K2281">
        <v>9.1999999999999998E-2</v>
      </c>
      <c r="L2281">
        <f t="shared" si="6"/>
        <v>9.1938401271148218E-2</v>
      </c>
      <c r="M2281" t="s">
        <v>26</v>
      </c>
      <c r="N2281" t="s">
        <v>53</v>
      </c>
      <c r="O2281" t="s">
        <v>29</v>
      </c>
      <c r="P2281" t="s">
        <v>29</v>
      </c>
      <c r="Q2281" t="s">
        <v>29</v>
      </c>
      <c r="R2281" t="s">
        <v>29</v>
      </c>
      <c r="S2281" t="s">
        <v>29</v>
      </c>
      <c r="T2281" t="s">
        <v>29</v>
      </c>
      <c r="U2281" t="s">
        <v>29</v>
      </c>
      <c r="V2281" t="s">
        <v>29</v>
      </c>
      <c r="W2281" t="s">
        <v>2240</v>
      </c>
    </row>
    <row r="2282" spans="1:23">
      <c r="A2282">
        <v>2281</v>
      </c>
      <c r="B2282" t="s">
        <v>2237</v>
      </c>
      <c r="C2282" t="s">
        <v>2238</v>
      </c>
      <c r="D2282">
        <v>56</v>
      </c>
      <c r="E2282" t="s">
        <v>136</v>
      </c>
      <c r="F2282" t="s">
        <v>93</v>
      </c>
      <c r="G2282" s="1" t="s">
        <v>29</v>
      </c>
      <c r="H2282" t="s">
        <v>29</v>
      </c>
      <c r="I2282" t="s">
        <v>29</v>
      </c>
      <c r="J2282" t="s">
        <v>29</v>
      </c>
      <c r="K2282">
        <v>2E-3</v>
      </c>
      <c r="L2282">
        <f t="shared" si="6"/>
        <v>1.9986608971988744E-3</v>
      </c>
      <c r="M2282" t="s">
        <v>26</v>
      </c>
      <c r="N2282" t="s">
        <v>63</v>
      </c>
      <c r="O2282" t="s">
        <v>29</v>
      </c>
      <c r="P2282" t="s">
        <v>29</v>
      </c>
      <c r="Q2282" t="s">
        <v>29</v>
      </c>
      <c r="R2282" t="s">
        <v>29</v>
      </c>
      <c r="S2282" t="s">
        <v>29</v>
      </c>
      <c r="T2282" t="s">
        <v>29</v>
      </c>
      <c r="U2282" t="s">
        <v>29</v>
      </c>
      <c r="V2282" t="s">
        <v>29</v>
      </c>
      <c r="W2282" t="s">
        <v>2240</v>
      </c>
    </row>
    <row r="2283" spans="1:23">
      <c r="A2283">
        <v>2282</v>
      </c>
      <c r="B2283" t="s">
        <v>2237</v>
      </c>
      <c r="C2283" t="s">
        <v>2238</v>
      </c>
      <c r="D2283">
        <v>56</v>
      </c>
      <c r="E2283" t="s">
        <v>136</v>
      </c>
      <c r="F2283" t="s">
        <v>93</v>
      </c>
      <c r="G2283" s="1" t="s">
        <v>29</v>
      </c>
      <c r="H2283" t="s">
        <v>29</v>
      </c>
      <c r="I2283" t="s">
        <v>29</v>
      </c>
      <c r="J2283" t="s">
        <v>29</v>
      </c>
      <c r="K2283">
        <v>0.33900000000000002</v>
      </c>
      <c r="L2283">
        <f t="shared" si="6"/>
        <v>0.33877302207520921</v>
      </c>
      <c r="M2283" t="s">
        <v>26</v>
      </c>
      <c r="N2283" t="s">
        <v>29</v>
      </c>
      <c r="O2283" t="s">
        <v>29</v>
      </c>
      <c r="P2283" t="s">
        <v>29</v>
      </c>
      <c r="Q2283" t="s">
        <v>29</v>
      </c>
      <c r="R2283" t="s">
        <v>29</v>
      </c>
      <c r="S2283" t="s">
        <v>29</v>
      </c>
      <c r="T2283" t="s">
        <v>29</v>
      </c>
      <c r="U2283" t="s">
        <v>29</v>
      </c>
      <c r="V2283" t="s">
        <v>29</v>
      </c>
      <c r="W2283" t="s">
        <v>2240</v>
      </c>
    </row>
    <row r="2284" spans="1:23">
      <c r="A2284">
        <v>2283</v>
      </c>
      <c r="B2284" t="s">
        <v>2237</v>
      </c>
      <c r="C2284" t="s">
        <v>2238</v>
      </c>
      <c r="D2284">
        <v>56</v>
      </c>
      <c r="E2284" t="s">
        <v>8938</v>
      </c>
      <c r="F2284" t="s">
        <v>76</v>
      </c>
      <c r="G2284" s="1" t="s">
        <v>29</v>
      </c>
      <c r="H2284" t="s">
        <v>29</v>
      </c>
      <c r="I2284" t="s">
        <v>29</v>
      </c>
      <c r="J2284" t="s">
        <v>29</v>
      </c>
      <c r="K2284">
        <v>8.1000000000000003E-2</v>
      </c>
      <c r="L2284">
        <f t="shared" si="6"/>
        <v>8.0945766336554412E-2</v>
      </c>
      <c r="M2284" t="s">
        <v>687</v>
      </c>
      <c r="N2284" t="s">
        <v>29</v>
      </c>
      <c r="O2284" t="s">
        <v>29</v>
      </c>
      <c r="P2284" t="s">
        <v>29</v>
      </c>
      <c r="Q2284" t="s">
        <v>29</v>
      </c>
      <c r="R2284" t="s">
        <v>29</v>
      </c>
      <c r="S2284" t="s">
        <v>29</v>
      </c>
      <c r="T2284" t="s">
        <v>29</v>
      </c>
      <c r="U2284" t="s">
        <v>29</v>
      </c>
      <c r="V2284" t="s">
        <v>29</v>
      </c>
      <c r="W2284" t="s">
        <v>2240</v>
      </c>
    </row>
    <row r="2285" spans="1:23">
      <c r="A2285">
        <v>2284</v>
      </c>
      <c r="B2285" t="s">
        <v>2237</v>
      </c>
      <c r="C2285" t="s">
        <v>2238</v>
      </c>
      <c r="D2285">
        <v>56</v>
      </c>
      <c r="E2285" t="s">
        <v>8939</v>
      </c>
      <c r="F2285" t="s">
        <v>76</v>
      </c>
      <c r="G2285" s="1" t="s">
        <v>29</v>
      </c>
      <c r="H2285" t="s">
        <v>29</v>
      </c>
      <c r="I2285" t="s">
        <v>29</v>
      </c>
      <c r="J2285" t="s">
        <v>29</v>
      </c>
      <c r="K2285">
        <v>0.46600000000000003</v>
      </c>
      <c r="L2285">
        <f t="shared" si="6"/>
        <v>0.46568798904733771</v>
      </c>
      <c r="M2285" t="s">
        <v>687</v>
      </c>
      <c r="N2285" t="s">
        <v>29</v>
      </c>
      <c r="O2285" t="s">
        <v>29</v>
      </c>
      <c r="P2285" t="s">
        <v>29</v>
      </c>
      <c r="Q2285" t="s">
        <v>29</v>
      </c>
      <c r="R2285" t="s">
        <v>29</v>
      </c>
      <c r="S2285" t="s">
        <v>29</v>
      </c>
      <c r="T2285" t="s">
        <v>29</v>
      </c>
      <c r="U2285" t="s">
        <v>29</v>
      </c>
      <c r="V2285" t="s">
        <v>29</v>
      </c>
      <c r="W2285" t="s">
        <v>2240</v>
      </c>
    </row>
    <row r="2286" spans="1:23">
      <c r="A2286">
        <v>2285</v>
      </c>
      <c r="B2286" t="s">
        <v>2237</v>
      </c>
      <c r="C2286" t="s">
        <v>2238</v>
      </c>
      <c r="D2286">
        <v>56</v>
      </c>
      <c r="E2286" t="s">
        <v>8940</v>
      </c>
      <c r="F2286" t="s">
        <v>76</v>
      </c>
      <c r="G2286" s="1" t="s">
        <v>29</v>
      </c>
      <c r="H2286" t="s">
        <v>29</v>
      </c>
      <c r="I2286" t="s">
        <v>29</v>
      </c>
      <c r="J2286" t="s">
        <v>29</v>
      </c>
      <c r="K2286">
        <v>7.0000000000000001E-3</v>
      </c>
      <c r="L2286">
        <f t="shared" si="6"/>
        <v>6.99531314019606E-3</v>
      </c>
      <c r="M2286" t="s">
        <v>1550</v>
      </c>
      <c r="N2286" t="s">
        <v>29</v>
      </c>
      <c r="O2286" t="s">
        <v>29</v>
      </c>
      <c r="P2286" t="s">
        <v>29</v>
      </c>
      <c r="Q2286" t="s">
        <v>29</v>
      </c>
      <c r="R2286" t="s">
        <v>29</v>
      </c>
      <c r="S2286" t="s">
        <v>29</v>
      </c>
      <c r="T2286" t="s">
        <v>29</v>
      </c>
      <c r="U2286" t="s">
        <v>29</v>
      </c>
      <c r="V2286" t="s">
        <v>29</v>
      </c>
      <c r="W2286" t="s">
        <v>2240</v>
      </c>
    </row>
    <row r="2287" spans="1:23">
      <c r="A2287">
        <v>2286</v>
      </c>
      <c r="B2287" t="s">
        <v>2237</v>
      </c>
      <c r="C2287" t="s">
        <v>2238</v>
      </c>
      <c r="D2287">
        <v>56</v>
      </c>
      <c r="E2287" t="s">
        <v>1610</v>
      </c>
      <c r="F2287" t="s">
        <v>76</v>
      </c>
      <c r="G2287" s="1" t="s">
        <v>29</v>
      </c>
      <c r="H2287" t="s">
        <v>29</v>
      </c>
      <c r="I2287" t="s">
        <v>29</v>
      </c>
      <c r="J2287" t="s">
        <v>29</v>
      </c>
      <c r="K2287">
        <v>4.0000000000000001E-3</v>
      </c>
      <c r="L2287">
        <f t="shared" si="6"/>
        <v>3.9973217943977488E-3</v>
      </c>
      <c r="M2287" t="s">
        <v>1610</v>
      </c>
      <c r="N2287" t="s">
        <v>29</v>
      </c>
      <c r="O2287" t="s">
        <v>29</v>
      </c>
      <c r="P2287" t="s">
        <v>29</v>
      </c>
      <c r="Q2287" t="s">
        <v>29</v>
      </c>
      <c r="R2287" t="s">
        <v>29</v>
      </c>
      <c r="S2287" t="s">
        <v>29</v>
      </c>
      <c r="T2287" t="s">
        <v>29</v>
      </c>
      <c r="U2287" t="s">
        <v>29</v>
      </c>
      <c r="V2287" t="s">
        <v>29</v>
      </c>
      <c r="W2287" t="s">
        <v>2240</v>
      </c>
    </row>
    <row r="2288" spans="1:23">
      <c r="A2288">
        <v>2287</v>
      </c>
      <c r="B2288" t="s">
        <v>2593</v>
      </c>
      <c r="C2288" t="s">
        <v>2593</v>
      </c>
      <c r="D2288">
        <v>57</v>
      </c>
      <c r="E2288" t="s">
        <v>2594</v>
      </c>
      <c r="F2288" t="s">
        <v>176</v>
      </c>
      <c r="G2288" s="1" t="s">
        <v>573</v>
      </c>
      <c r="H2288" t="s">
        <v>2595</v>
      </c>
      <c r="I2288" t="s">
        <v>573</v>
      </c>
      <c r="J2288" t="s">
        <v>2595</v>
      </c>
      <c r="K2288">
        <v>0.1</v>
      </c>
      <c r="L2288">
        <v>0.1</v>
      </c>
      <c r="M2288" t="s">
        <v>26</v>
      </c>
      <c r="N2288" t="s">
        <v>63</v>
      </c>
      <c r="O2288" t="s">
        <v>29</v>
      </c>
      <c r="P2288" t="s">
        <v>29</v>
      </c>
      <c r="Q2288" t="s">
        <v>29</v>
      </c>
      <c r="R2288" t="s">
        <v>29</v>
      </c>
      <c r="S2288" t="s">
        <v>29</v>
      </c>
      <c r="T2288" t="s">
        <v>29</v>
      </c>
      <c r="U2288" t="s">
        <v>29</v>
      </c>
      <c r="V2288" t="s">
        <v>29</v>
      </c>
      <c r="W2288" t="s">
        <v>2596</v>
      </c>
    </row>
    <row r="2289" spans="1:23">
      <c r="A2289">
        <v>2288</v>
      </c>
      <c r="B2289" t="s">
        <v>2593</v>
      </c>
      <c r="C2289" t="s">
        <v>2593</v>
      </c>
      <c r="D2289">
        <v>57</v>
      </c>
      <c r="E2289" t="s">
        <v>2597</v>
      </c>
      <c r="F2289" t="s">
        <v>2598</v>
      </c>
      <c r="G2289" s="1" t="s">
        <v>2599</v>
      </c>
      <c r="H2289" t="s">
        <v>2600</v>
      </c>
      <c r="I2289" t="s">
        <v>2599</v>
      </c>
      <c r="J2289" t="s">
        <v>2600</v>
      </c>
      <c r="K2289">
        <v>0.8</v>
      </c>
      <c r="L2289">
        <v>0.8</v>
      </c>
      <c r="M2289" t="s">
        <v>26</v>
      </c>
      <c r="N2289" t="s">
        <v>74</v>
      </c>
      <c r="O2289" t="s">
        <v>29</v>
      </c>
      <c r="P2289" t="s">
        <v>29</v>
      </c>
      <c r="Q2289" t="s">
        <v>29</v>
      </c>
      <c r="R2289" t="s">
        <v>29</v>
      </c>
      <c r="S2289" t="s">
        <v>29</v>
      </c>
      <c r="T2289" t="s">
        <v>29</v>
      </c>
      <c r="U2289" t="s">
        <v>29</v>
      </c>
      <c r="V2289" t="s">
        <v>29</v>
      </c>
      <c r="W2289" t="s">
        <v>2596</v>
      </c>
    </row>
    <row r="2290" spans="1:23">
      <c r="A2290">
        <v>2289</v>
      </c>
      <c r="B2290" t="s">
        <v>2593</v>
      </c>
      <c r="C2290" t="s">
        <v>2593</v>
      </c>
      <c r="D2290">
        <v>57</v>
      </c>
      <c r="E2290" t="s">
        <v>2601</v>
      </c>
      <c r="F2290" t="s">
        <v>2598</v>
      </c>
      <c r="G2290" s="1" t="s">
        <v>2599</v>
      </c>
      <c r="H2290" t="s">
        <v>2602</v>
      </c>
      <c r="I2290" t="s">
        <v>2599</v>
      </c>
      <c r="J2290" t="s">
        <v>2602</v>
      </c>
      <c r="K2290">
        <v>0.1</v>
      </c>
      <c r="L2290">
        <v>0.1</v>
      </c>
      <c r="M2290" t="s">
        <v>26</v>
      </c>
      <c r="N2290" t="s">
        <v>74</v>
      </c>
      <c r="O2290" t="s">
        <v>29</v>
      </c>
      <c r="P2290" t="s">
        <v>29</v>
      </c>
      <c r="Q2290" t="s">
        <v>29</v>
      </c>
      <c r="R2290" t="s">
        <v>29</v>
      </c>
      <c r="S2290" t="s">
        <v>29</v>
      </c>
      <c r="T2290" t="s">
        <v>29</v>
      </c>
      <c r="U2290" t="s">
        <v>29</v>
      </c>
      <c r="V2290" t="s">
        <v>29</v>
      </c>
      <c r="W2290" t="s">
        <v>2596</v>
      </c>
    </row>
    <row r="2291" spans="1:23">
      <c r="A2291">
        <v>2290</v>
      </c>
      <c r="B2291" t="s">
        <v>2593</v>
      </c>
      <c r="C2291" t="s">
        <v>2593</v>
      </c>
      <c r="D2291">
        <v>57</v>
      </c>
      <c r="E2291" t="s">
        <v>2603</v>
      </c>
      <c r="F2291" t="s">
        <v>255</v>
      </c>
      <c r="G2291" s="1" t="s">
        <v>2604</v>
      </c>
      <c r="H2291" t="s">
        <v>2605</v>
      </c>
      <c r="I2291" t="s">
        <v>2604</v>
      </c>
      <c r="J2291" t="s">
        <v>2605</v>
      </c>
      <c r="K2291">
        <v>0.6</v>
      </c>
      <c r="L2291">
        <v>0.6</v>
      </c>
      <c r="M2291" t="s">
        <v>26</v>
      </c>
      <c r="N2291" t="s">
        <v>74</v>
      </c>
      <c r="O2291" t="s">
        <v>29</v>
      </c>
      <c r="P2291" t="s">
        <v>29</v>
      </c>
      <c r="Q2291" t="s">
        <v>29</v>
      </c>
      <c r="R2291" t="s">
        <v>29</v>
      </c>
      <c r="S2291" t="s">
        <v>29</v>
      </c>
      <c r="T2291" t="s">
        <v>29</v>
      </c>
      <c r="U2291" t="s">
        <v>29</v>
      </c>
      <c r="V2291" t="s">
        <v>29</v>
      </c>
      <c r="W2291" t="s">
        <v>2596</v>
      </c>
    </row>
    <row r="2292" spans="1:23">
      <c r="A2292">
        <v>2291</v>
      </c>
      <c r="B2292" t="s">
        <v>2593</v>
      </c>
      <c r="C2292" t="s">
        <v>2593</v>
      </c>
      <c r="D2292">
        <v>57</v>
      </c>
      <c r="E2292" t="s">
        <v>2606</v>
      </c>
      <c r="F2292" t="s">
        <v>1378</v>
      </c>
      <c r="G2292" s="1" t="s">
        <v>1379</v>
      </c>
      <c r="H2292" t="s">
        <v>2607</v>
      </c>
      <c r="I2292" t="s">
        <v>1379</v>
      </c>
      <c r="J2292" t="s">
        <v>2607</v>
      </c>
      <c r="K2292">
        <v>0.5</v>
      </c>
      <c r="L2292">
        <v>0.5</v>
      </c>
      <c r="M2292" t="s">
        <v>26</v>
      </c>
      <c r="N2292" t="s">
        <v>63</v>
      </c>
      <c r="O2292" t="s">
        <v>29</v>
      </c>
      <c r="P2292" t="s">
        <v>29</v>
      </c>
      <c r="Q2292" t="s">
        <v>29</v>
      </c>
      <c r="R2292" t="s">
        <v>29</v>
      </c>
      <c r="S2292" t="s">
        <v>29</v>
      </c>
      <c r="T2292" t="s">
        <v>29</v>
      </c>
      <c r="U2292" t="s">
        <v>29</v>
      </c>
      <c r="V2292" t="s">
        <v>29</v>
      </c>
      <c r="W2292" t="s">
        <v>2596</v>
      </c>
    </row>
    <row r="2293" spans="1:23">
      <c r="A2293">
        <v>2292</v>
      </c>
      <c r="B2293" t="s">
        <v>2593</v>
      </c>
      <c r="C2293" t="s">
        <v>2593</v>
      </c>
      <c r="D2293">
        <v>57</v>
      </c>
      <c r="E2293" t="s">
        <v>2608</v>
      </c>
      <c r="F2293" t="s">
        <v>289</v>
      </c>
      <c r="G2293" s="1" t="s">
        <v>2609</v>
      </c>
      <c r="H2293" t="s">
        <v>2610</v>
      </c>
      <c r="I2293" t="s">
        <v>3558</v>
      </c>
      <c r="J2293" t="s">
        <v>2610</v>
      </c>
      <c r="K2293">
        <v>3.9</v>
      </c>
      <c r="L2293">
        <v>3.9</v>
      </c>
      <c r="M2293" t="s">
        <v>26</v>
      </c>
      <c r="N2293" t="s">
        <v>74</v>
      </c>
      <c r="O2293" t="s">
        <v>27</v>
      </c>
      <c r="P2293" t="s">
        <v>28</v>
      </c>
      <c r="Q2293" t="s">
        <v>29</v>
      </c>
      <c r="R2293" t="s">
        <v>29</v>
      </c>
      <c r="S2293" t="s">
        <v>29</v>
      </c>
      <c r="T2293" t="s">
        <v>29</v>
      </c>
      <c r="U2293" t="s">
        <v>29</v>
      </c>
      <c r="V2293" t="s">
        <v>29</v>
      </c>
      <c r="W2293" t="s">
        <v>2596</v>
      </c>
    </row>
    <row r="2294" spans="1:23">
      <c r="A2294">
        <v>2293</v>
      </c>
      <c r="B2294" t="s">
        <v>2593</v>
      </c>
      <c r="C2294" t="s">
        <v>2593</v>
      </c>
      <c r="D2294">
        <v>57</v>
      </c>
      <c r="E2294" t="s">
        <v>2611</v>
      </c>
      <c r="F2294" t="s">
        <v>289</v>
      </c>
      <c r="G2294" s="1" t="s">
        <v>2612</v>
      </c>
      <c r="H2294" t="s">
        <v>1755</v>
      </c>
      <c r="I2294" t="s">
        <v>2612</v>
      </c>
      <c r="J2294" t="s">
        <v>1755</v>
      </c>
      <c r="K2294">
        <v>0.3</v>
      </c>
      <c r="L2294">
        <v>0.3</v>
      </c>
      <c r="M2294" t="s">
        <v>26</v>
      </c>
      <c r="N2294" t="s">
        <v>27</v>
      </c>
      <c r="O2294" t="s">
        <v>29</v>
      </c>
      <c r="P2294" t="s">
        <v>29</v>
      </c>
      <c r="Q2294" t="s">
        <v>29</v>
      </c>
      <c r="R2294" t="s">
        <v>29</v>
      </c>
      <c r="S2294" t="s">
        <v>29</v>
      </c>
      <c r="T2294" t="s">
        <v>29</v>
      </c>
      <c r="U2294" t="s">
        <v>29</v>
      </c>
      <c r="V2294" t="s">
        <v>29</v>
      </c>
      <c r="W2294" t="s">
        <v>2596</v>
      </c>
    </row>
    <row r="2295" spans="1:23">
      <c r="A2295">
        <v>2294</v>
      </c>
      <c r="B2295" t="s">
        <v>2593</v>
      </c>
      <c r="C2295" t="s">
        <v>2593</v>
      </c>
      <c r="D2295">
        <v>57</v>
      </c>
      <c r="E2295" t="s">
        <v>2613</v>
      </c>
      <c r="F2295" t="s">
        <v>1638</v>
      </c>
      <c r="G2295" s="1" t="s">
        <v>2614</v>
      </c>
      <c r="H2295" t="s">
        <v>2615</v>
      </c>
      <c r="I2295" t="s">
        <v>2614</v>
      </c>
      <c r="J2295" t="s">
        <v>2615</v>
      </c>
      <c r="K2295">
        <v>0.1</v>
      </c>
      <c r="L2295">
        <v>0.1</v>
      </c>
      <c r="M2295" t="s">
        <v>26</v>
      </c>
      <c r="N2295" t="s">
        <v>27</v>
      </c>
      <c r="O2295" t="s">
        <v>29</v>
      </c>
      <c r="P2295" t="s">
        <v>29</v>
      </c>
      <c r="Q2295" t="s">
        <v>29</v>
      </c>
      <c r="R2295" t="s">
        <v>29</v>
      </c>
      <c r="S2295" t="s">
        <v>29</v>
      </c>
      <c r="T2295" t="s">
        <v>29</v>
      </c>
      <c r="U2295" t="s">
        <v>29</v>
      </c>
      <c r="V2295" t="s">
        <v>29</v>
      </c>
      <c r="W2295" t="s">
        <v>2596</v>
      </c>
    </row>
    <row r="2296" spans="1:23">
      <c r="A2296">
        <v>2295</v>
      </c>
      <c r="B2296" t="s">
        <v>2593</v>
      </c>
      <c r="C2296" t="s">
        <v>2593</v>
      </c>
      <c r="D2296">
        <v>57</v>
      </c>
      <c r="E2296" t="s">
        <v>2616</v>
      </c>
      <c r="F2296" t="s">
        <v>584</v>
      </c>
      <c r="G2296" s="1" t="s">
        <v>585</v>
      </c>
      <c r="H2296" t="s">
        <v>2617</v>
      </c>
      <c r="I2296" t="s">
        <v>585</v>
      </c>
      <c r="J2296" t="s">
        <v>2617</v>
      </c>
      <c r="K2296">
        <v>13.1</v>
      </c>
      <c r="L2296">
        <v>13.1</v>
      </c>
      <c r="M2296" t="s">
        <v>26</v>
      </c>
      <c r="N2296" t="s">
        <v>27</v>
      </c>
      <c r="O2296" t="s">
        <v>230</v>
      </c>
      <c r="P2296" t="s">
        <v>29</v>
      </c>
      <c r="Q2296" t="s">
        <v>29</v>
      </c>
      <c r="R2296" t="s">
        <v>29</v>
      </c>
      <c r="S2296" t="s">
        <v>29</v>
      </c>
      <c r="T2296" t="s">
        <v>29</v>
      </c>
      <c r="U2296" t="s">
        <v>29</v>
      </c>
      <c r="V2296" t="s">
        <v>29</v>
      </c>
      <c r="W2296" t="s">
        <v>2596</v>
      </c>
    </row>
    <row r="2297" spans="1:23">
      <c r="A2297">
        <v>2296</v>
      </c>
      <c r="B2297" t="s">
        <v>2593</v>
      </c>
      <c r="C2297" t="s">
        <v>2593</v>
      </c>
      <c r="D2297">
        <v>57</v>
      </c>
      <c r="E2297" t="s">
        <v>630</v>
      </c>
      <c r="F2297" t="s">
        <v>630</v>
      </c>
      <c r="G2297" s="1" t="s">
        <v>29</v>
      </c>
      <c r="H2297" t="s">
        <v>29</v>
      </c>
      <c r="I2297" t="s">
        <v>29</v>
      </c>
      <c r="J2297" t="s">
        <v>29</v>
      </c>
      <c r="K2297">
        <v>0.2</v>
      </c>
      <c r="L2297">
        <v>0.2</v>
      </c>
      <c r="M2297" t="s">
        <v>26</v>
      </c>
      <c r="N2297" t="s">
        <v>27</v>
      </c>
      <c r="O2297" t="s">
        <v>29</v>
      </c>
      <c r="P2297" t="s">
        <v>29</v>
      </c>
      <c r="Q2297" t="s">
        <v>29</v>
      </c>
      <c r="R2297" t="s">
        <v>29</v>
      </c>
      <c r="S2297" t="s">
        <v>29</v>
      </c>
      <c r="T2297" t="s">
        <v>29</v>
      </c>
      <c r="U2297" t="s">
        <v>29</v>
      </c>
      <c r="V2297" t="s">
        <v>29</v>
      </c>
      <c r="W2297" t="s">
        <v>2596</v>
      </c>
    </row>
    <row r="2298" spans="1:23">
      <c r="A2298">
        <v>2297</v>
      </c>
      <c r="B2298" t="s">
        <v>2593</v>
      </c>
      <c r="C2298" t="s">
        <v>2593</v>
      </c>
      <c r="D2298">
        <v>57</v>
      </c>
      <c r="E2298" t="s">
        <v>2618</v>
      </c>
      <c r="F2298" t="s">
        <v>598</v>
      </c>
      <c r="G2298" s="1" t="s">
        <v>599</v>
      </c>
      <c r="H2298" t="s">
        <v>2619</v>
      </c>
      <c r="I2298" t="s">
        <v>599</v>
      </c>
      <c r="J2298" t="s">
        <v>2619</v>
      </c>
      <c r="K2298">
        <v>0.7</v>
      </c>
      <c r="L2298">
        <v>0.7</v>
      </c>
      <c r="M2298" t="s">
        <v>26</v>
      </c>
      <c r="N2298" t="s">
        <v>74</v>
      </c>
      <c r="O2298" t="s">
        <v>29</v>
      </c>
      <c r="P2298" t="s">
        <v>29</v>
      </c>
      <c r="Q2298" t="s">
        <v>29</v>
      </c>
      <c r="R2298" t="s">
        <v>29</v>
      </c>
      <c r="S2298" t="s">
        <v>29</v>
      </c>
      <c r="T2298" t="s">
        <v>29</v>
      </c>
      <c r="U2298" t="s">
        <v>29</v>
      </c>
      <c r="V2298" t="s">
        <v>29</v>
      </c>
      <c r="W2298" t="s">
        <v>2596</v>
      </c>
    </row>
    <row r="2299" spans="1:23">
      <c r="A2299">
        <v>2298</v>
      </c>
      <c r="B2299" t="s">
        <v>2593</v>
      </c>
      <c r="C2299" t="s">
        <v>2593</v>
      </c>
      <c r="D2299">
        <v>57</v>
      </c>
      <c r="E2299" t="s">
        <v>597</v>
      </c>
      <c r="F2299" t="s">
        <v>598</v>
      </c>
      <c r="G2299" s="1" t="s">
        <v>599</v>
      </c>
      <c r="H2299" t="s">
        <v>600</v>
      </c>
      <c r="I2299" t="s">
        <v>599</v>
      </c>
      <c r="J2299" t="s">
        <v>600</v>
      </c>
      <c r="K2299">
        <v>1.2</v>
      </c>
      <c r="L2299">
        <v>1.2</v>
      </c>
      <c r="M2299" t="s">
        <v>26</v>
      </c>
      <c r="N2299" t="s">
        <v>74</v>
      </c>
      <c r="O2299" t="s">
        <v>27</v>
      </c>
      <c r="P2299" t="s">
        <v>29</v>
      </c>
      <c r="Q2299" t="s">
        <v>29</v>
      </c>
      <c r="R2299" t="s">
        <v>29</v>
      </c>
      <c r="S2299" t="s">
        <v>29</v>
      </c>
      <c r="T2299" t="s">
        <v>29</v>
      </c>
      <c r="U2299" t="s">
        <v>29</v>
      </c>
      <c r="V2299" t="s">
        <v>29</v>
      </c>
      <c r="W2299" t="s">
        <v>2596</v>
      </c>
    </row>
    <row r="2300" spans="1:23">
      <c r="A2300">
        <v>2299</v>
      </c>
      <c r="B2300" t="s">
        <v>2593</v>
      </c>
      <c r="C2300" t="s">
        <v>2593</v>
      </c>
      <c r="D2300">
        <v>57</v>
      </c>
      <c r="E2300" t="s">
        <v>2620</v>
      </c>
      <c r="F2300" t="s">
        <v>2621</v>
      </c>
      <c r="G2300" s="1" t="s">
        <v>2622</v>
      </c>
      <c r="H2300" t="s">
        <v>29</v>
      </c>
      <c r="I2300" t="s">
        <v>2622</v>
      </c>
      <c r="J2300" t="s">
        <v>29</v>
      </c>
      <c r="K2300">
        <v>0.1</v>
      </c>
      <c r="L2300">
        <v>0.1</v>
      </c>
      <c r="M2300" t="s">
        <v>26</v>
      </c>
      <c r="N2300" t="s">
        <v>74</v>
      </c>
      <c r="O2300" t="s">
        <v>29</v>
      </c>
      <c r="P2300" t="s">
        <v>29</v>
      </c>
      <c r="Q2300" t="s">
        <v>29</v>
      </c>
      <c r="R2300" t="s">
        <v>29</v>
      </c>
      <c r="S2300" t="s">
        <v>29</v>
      </c>
      <c r="T2300" t="s">
        <v>29</v>
      </c>
      <c r="U2300" t="s">
        <v>29</v>
      </c>
      <c r="V2300" t="s">
        <v>29</v>
      </c>
      <c r="W2300" t="s">
        <v>2596</v>
      </c>
    </row>
    <row r="2301" spans="1:23">
      <c r="A2301">
        <v>2300</v>
      </c>
      <c r="B2301" t="s">
        <v>2593</v>
      </c>
      <c r="C2301" t="s">
        <v>2593</v>
      </c>
      <c r="D2301">
        <v>57</v>
      </c>
      <c r="E2301" t="s">
        <v>2623</v>
      </c>
      <c r="F2301" t="s">
        <v>1049</v>
      </c>
      <c r="G2301" s="1" t="s">
        <v>1050</v>
      </c>
      <c r="H2301" t="s">
        <v>2624</v>
      </c>
      <c r="I2301" t="s">
        <v>1050</v>
      </c>
      <c r="J2301" t="s">
        <v>2624</v>
      </c>
      <c r="K2301">
        <v>0.2</v>
      </c>
      <c r="L2301">
        <v>0.2</v>
      </c>
      <c r="M2301" t="s">
        <v>26</v>
      </c>
      <c r="N2301" t="s">
        <v>74</v>
      </c>
      <c r="O2301" t="s">
        <v>29</v>
      </c>
      <c r="P2301" t="s">
        <v>29</v>
      </c>
      <c r="Q2301" t="s">
        <v>29</v>
      </c>
      <c r="R2301" t="s">
        <v>29</v>
      </c>
      <c r="S2301" t="s">
        <v>29</v>
      </c>
      <c r="T2301" t="s">
        <v>29</v>
      </c>
      <c r="U2301" t="s">
        <v>29</v>
      </c>
      <c r="V2301" t="s">
        <v>29</v>
      </c>
      <c r="W2301" t="s">
        <v>2596</v>
      </c>
    </row>
    <row r="2302" spans="1:23">
      <c r="A2302">
        <v>2301</v>
      </c>
      <c r="B2302" t="s">
        <v>2593</v>
      </c>
      <c r="C2302" t="s">
        <v>2593</v>
      </c>
      <c r="D2302">
        <v>57</v>
      </c>
      <c r="E2302" t="s">
        <v>2625</v>
      </c>
      <c r="F2302" t="s">
        <v>1682</v>
      </c>
      <c r="G2302" s="1" t="s">
        <v>2626</v>
      </c>
      <c r="H2302" t="s">
        <v>2627</v>
      </c>
      <c r="I2302" t="s">
        <v>2626</v>
      </c>
      <c r="J2302" t="s">
        <v>2627</v>
      </c>
      <c r="K2302">
        <v>0.7</v>
      </c>
      <c r="L2302">
        <v>0.7</v>
      </c>
      <c r="M2302" t="s">
        <v>26</v>
      </c>
      <c r="N2302" t="s">
        <v>230</v>
      </c>
      <c r="O2302" t="s">
        <v>29</v>
      </c>
      <c r="P2302" t="s">
        <v>29</v>
      </c>
      <c r="Q2302" t="s">
        <v>29</v>
      </c>
      <c r="R2302" t="s">
        <v>29</v>
      </c>
      <c r="S2302" t="s">
        <v>29</v>
      </c>
      <c r="T2302" t="s">
        <v>29</v>
      </c>
      <c r="U2302" t="s">
        <v>29</v>
      </c>
      <c r="V2302" t="s">
        <v>29</v>
      </c>
      <c r="W2302" t="s">
        <v>2596</v>
      </c>
    </row>
    <row r="2303" spans="1:23">
      <c r="A2303">
        <v>2302</v>
      </c>
      <c r="B2303" t="s">
        <v>2593</v>
      </c>
      <c r="C2303" t="s">
        <v>2593</v>
      </c>
      <c r="D2303">
        <v>57</v>
      </c>
      <c r="E2303" t="s">
        <v>2628</v>
      </c>
      <c r="F2303" t="s">
        <v>1682</v>
      </c>
      <c r="G2303" s="1" t="s">
        <v>2626</v>
      </c>
      <c r="H2303" t="s">
        <v>2629</v>
      </c>
      <c r="I2303" t="s">
        <v>2626</v>
      </c>
      <c r="J2303" t="s">
        <v>2629</v>
      </c>
      <c r="K2303">
        <v>1.8</v>
      </c>
      <c r="L2303">
        <v>1.8</v>
      </c>
      <c r="M2303" t="s">
        <v>26</v>
      </c>
      <c r="N2303" t="s">
        <v>63</v>
      </c>
      <c r="O2303" t="s">
        <v>29</v>
      </c>
      <c r="P2303" t="s">
        <v>29</v>
      </c>
      <c r="Q2303" t="s">
        <v>29</v>
      </c>
      <c r="R2303" t="s">
        <v>29</v>
      </c>
      <c r="S2303" t="s">
        <v>29</v>
      </c>
      <c r="T2303" t="s">
        <v>29</v>
      </c>
      <c r="U2303" t="s">
        <v>29</v>
      </c>
      <c r="V2303" t="s">
        <v>29</v>
      </c>
      <c r="W2303" t="s">
        <v>2596</v>
      </c>
    </row>
    <row r="2304" spans="1:23">
      <c r="A2304">
        <v>2303</v>
      </c>
      <c r="B2304" t="s">
        <v>2593</v>
      </c>
      <c r="C2304" t="s">
        <v>2593</v>
      </c>
      <c r="D2304">
        <v>57</v>
      </c>
      <c r="E2304" t="s">
        <v>2630</v>
      </c>
      <c r="F2304" t="s">
        <v>1682</v>
      </c>
      <c r="G2304" s="1" t="s">
        <v>2626</v>
      </c>
      <c r="H2304" t="s">
        <v>2631</v>
      </c>
      <c r="I2304" t="s">
        <v>2626</v>
      </c>
      <c r="J2304" t="s">
        <v>2631</v>
      </c>
      <c r="K2304">
        <v>0.7</v>
      </c>
      <c r="L2304">
        <v>0.7</v>
      </c>
      <c r="M2304" t="s">
        <v>26</v>
      </c>
      <c r="N2304" t="s">
        <v>63</v>
      </c>
      <c r="O2304" t="s">
        <v>27</v>
      </c>
      <c r="P2304" t="s">
        <v>29</v>
      </c>
      <c r="Q2304" t="s">
        <v>29</v>
      </c>
      <c r="R2304" t="s">
        <v>29</v>
      </c>
      <c r="S2304" t="s">
        <v>29</v>
      </c>
      <c r="T2304" t="s">
        <v>29</v>
      </c>
      <c r="U2304" t="s">
        <v>29</v>
      </c>
      <c r="V2304" t="s">
        <v>29</v>
      </c>
      <c r="W2304" t="s">
        <v>2596</v>
      </c>
    </row>
    <row r="2305" spans="1:23">
      <c r="A2305">
        <v>2304</v>
      </c>
      <c r="B2305" t="s">
        <v>2593</v>
      </c>
      <c r="C2305" t="s">
        <v>2593</v>
      </c>
      <c r="D2305">
        <v>57</v>
      </c>
      <c r="E2305" t="s">
        <v>2632</v>
      </c>
      <c r="F2305" t="s">
        <v>1682</v>
      </c>
      <c r="G2305" s="1" t="s">
        <v>2626</v>
      </c>
      <c r="H2305" t="s">
        <v>2633</v>
      </c>
      <c r="I2305" t="s">
        <v>2626</v>
      </c>
      <c r="J2305" t="s">
        <v>2633</v>
      </c>
      <c r="K2305">
        <v>0.2</v>
      </c>
      <c r="L2305">
        <v>0.2</v>
      </c>
      <c r="M2305" t="s">
        <v>26</v>
      </c>
      <c r="N2305" t="s">
        <v>63</v>
      </c>
      <c r="O2305" t="s">
        <v>29</v>
      </c>
      <c r="P2305" t="s">
        <v>29</v>
      </c>
      <c r="Q2305" t="s">
        <v>29</v>
      </c>
      <c r="R2305" t="s">
        <v>29</v>
      </c>
      <c r="S2305" t="s">
        <v>29</v>
      </c>
      <c r="T2305" t="s">
        <v>29</v>
      </c>
      <c r="U2305" t="s">
        <v>29</v>
      </c>
      <c r="V2305" t="s">
        <v>29</v>
      </c>
      <c r="W2305" t="s">
        <v>2596</v>
      </c>
    </row>
    <row r="2306" spans="1:23">
      <c r="A2306">
        <v>2305</v>
      </c>
      <c r="B2306" t="s">
        <v>2593</v>
      </c>
      <c r="C2306" t="s">
        <v>2593</v>
      </c>
      <c r="D2306">
        <v>57</v>
      </c>
      <c r="E2306" t="s">
        <v>2634</v>
      </c>
      <c r="F2306" t="s">
        <v>1682</v>
      </c>
      <c r="G2306" s="1" t="s">
        <v>2635</v>
      </c>
      <c r="H2306" t="s">
        <v>1852</v>
      </c>
      <c r="I2306" t="s">
        <v>2635</v>
      </c>
      <c r="J2306" t="s">
        <v>1852</v>
      </c>
      <c r="K2306">
        <v>0.2</v>
      </c>
      <c r="L2306">
        <v>0.2</v>
      </c>
      <c r="M2306" t="s">
        <v>26</v>
      </c>
      <c r="N2306" t="s">
        <v>74</v>
      </c>
      <c r="O2306" t="s">
        <v>29</v>
      </c>
      <c r="P2306" t="s">
        <v>29</v>
      </c>
      <c r="Q2306" t="s">
        <v>29</v>
      </c>
      <c r="R2306" t="s">
        <v>29</v>
      </c>
      <c r="S2306" t="s">
        <v>29</v>
      </c>
      <c r="T2306" t="s">
        <v>29</v>
      </c>
      <c r="U2306" t="s">
        <v>29</v>
      </c>
      <c r="V2306" t="s">
        <v>29</v>
      </c>
      <c r="W2306" t="s">
        <v>2596</v>
      </c>
    </row>
    <row r="2307" spans="1:23">
      <c r="A2307">
        <v>2306</v>
      </c>
      <c r="B2307" t="s">
        <v>2593</v>
      </c>
      <c r="C2307" t="s">
        <v>2593</v>
      </c>
      <c r="D2307">
        <v>57</v>
      </c>
      <c r="E2307" t="s">
        <v>2636</v>
      </c>
      <c r="F2307" t="s">
        <v>1682</v>
      </c>
      <c r="G2307" s="1" t="s">
        <v>2626</v>
      </c>
      <c r="H2307" t="s">
        <v>2637</v>
      </c>
      <c r="I2307" t="s">
        <v>2626</v>
      </c>
      <c r="J2307" t="s">
        <v>2637</v>
      </c>
      <c r="K2307">
        <v>0.1</v>
      </c>
      <c r="L2307">
        <v>0.1</v>
      </c>
      <c r="M2307" t="s">
        <v>26</v>
      </c>
      <c r="N2307" t="s">
        <v>63</v>
      </c>
      <c r="O2307" t="s">
        <v>29</v>
      </c>
      <c r="P2307" t="s">
        <v>29</v>
      </c>
      <c r="Q2307" t="s">
        <v>29</v>
      </c>
      <c r="R2307" t="s">
        <v>29</v>
      </c>
      <c r="S2307" t="s">
        <v>29</v>
      </c>
      <c r="T2307" t="s">
        <v>29</v>
      </c>
      <c r="U2307" t="s">
        <v>29</v>
      </c>
      <c r="V2307" t="s">
        <v>29</v>
      </c>
      <c r="W2307" t="s">
        <v>2596</v>
      </c>
    </row>
    <row r="2308" spans="1:23">
      <c r="A2308">
        <v>2307</v>
      </c>
      <c r="B2308" t="s">
        <v>2593</v>
      </c>
      <c r="C2308" t="s">
        <v>2593</v>
      </c>
      <c r="D2308">
        <v>57</v>
      </c>
      <c r="E2308" t="s">
        <v>2638</v>
      </c>
      <c r="F2308" t="s">
        <v>2437</v>
      </c>
      <c r="G2308" s="1" t="s">
        <v>2438</v>
      </c>
      <c r="H2308" t="s">
        <v>2639</v>
      </c>
      <c r="I2308" t="s">
        <v>2438</v>
      </c>
      <c r="J2308" t="s">
        <v>2639</v>
      </c>
      <c r="K2308">
        <v>1.8</v>
      </c>
      <c r="L2308">
        <v>1.8</v>
      </c>
      <c r="M2308" t="s">
        <v>26</v>
      </c>
      <c r="N2308" t="s">
        <v>74</v>
      </c>
      <c r="O2308" t="s">
        <v>29</v>
      </c>
      <c r="P2308" t="s">
        <v>29</v>
      </c>
      <c r="Q2308" t="s">
        <v>29</v>
      </c>
      <c r="R2308" t="s">
        <v>29</v>
      </c>
      <c r="S2308" t="s">
        <v>29</v>
      </c>
      <c r="T2308" t="s">
        <v>29</v>
      </c>
      <c r="U2308" t="s">
        <v>29</v>
      </c>
      <c r="V2308" t="s">
        <v>29</v>
      </c>
      <c r="W2308" t="s">
        <v>2596</v>
      </c>
    </row>
    <row r="2309" spans="1:23">
      <c r="A2309">
        <v>2308</v>
      </c>
      <c r="B2309" t="s">
        <v>2593</v>
      </c>
      <c r="C2309" t="s">
        <v>2593</v>
      </c>
      <c r="D2309">
        <v>57</v>
      </c>
      <c r="E2309" t="s">
        <v>2640</v>
      </c>
      <c r="F2309" t="s">
        <v>705</v>
      </c>
      <c r="G2309" s="1" t="s">
        <v>2641</v>
      </c>
      <c r="H2309" t="s">
        <v>2642</v>
      </c>
      <c r="I2309" t="s">
        <v>2641</v>
      </c>
      <c r="J2309" t="s">
        <v>2642</v>
      </c>
      <c r="K2309">
        <v>0.2</v>
      </c>
      <c r="L2309">
        <v>0.2</v>
      </c>
      <c r="M2309" t="s">
        <v>26</v>
      </c>
      <c r="N2309" t="s">
        <v>27</v>
      </c>
      <c r="O2309" t="s">
        <v>230</v>
      </c>
      <c r="P2309" t="s">
        <v>29</v>
      </c>
      <c r="Q2309" t="s">
        <v>29</v>
      </c>
      <c r="R2309" t="s">
        <v>29</v>
      </c>
      <c r="S2309" t="s">
        <v>29</v>
      </c>
      <c r="T2309" t="s">
        <v>29</v>
      </c>
      <c r="U2309" t="s">
        <v>29</v>
      </c>
      <c r="V2309" t="s">
        <v>29</v>
      </c>
      <c r="W2309" t="s">
        <v>2596</v>
      </c>
    </row>
    <row r="2310" spans="1:23">
      <c r="A2310">
        <v>2309</v>
      </c>
      <c r="B2310" t="s">
        <v>2593</v>
      </c>
      <c r="C2310" t="s">
        <v>2593</v>
      </c>
      <c r="D2310">
        <v>57</v>
      </c>
      <c r="E2310" t="s">
        <v>2643</v>
      </c>
      <c r="F2310" t="s">
        <v>2644</v>
      </c>
      <c r="G2310" s="1" t="s">
        <v>2645</v>
      </c>
      <c r="H2310" t="s">
        <v>2646</v>
      </c>
      <c r="I2310" t="s">
        <v>2645</v>
      </c>
      <c r="J2310" t="s">
        <v>2646</v>
      </c>
      <c r="K2310">
        <v>0.2</v>
      </c>
      <c r="L2310">
        <v>0.2</v>
      </c>
      <c r="M2310" t="s">
        <v>26</v>
      </c>
      <c r="N2310" t="s">
        <v>74</v>
      </c>
      <c r="O2310" t="s">
        <v>230</v>
      </c>
      <c r="P2310" t="s">
        <v>29</v>
      </c>
      <c r="Q2310" t="s">
        <v>29</v>
      </c>
      <c r="R2310" t="s">
        <v>29</v>
      </c>
      <c r="S2310" t="s">
        <v>29</v>
      </c>
      <c r="T2310" t="s">
        <v>29</v>
      </c>
      <c r="U2310" t="s">
        <v>29</v>
      </c>
      <c r="V2310" t="s">
        <v>29</v>
      </c>
      <c r="W2310" t="s">
        <v>2596</v>
      </c>
    </row>
    <row r="2311" spans="1:23">
      <c r="A2311">
        <v>2310</v>
      </c>
      <c r="B2311" t="s">
        <v>2593</v>
      </c>
      <c r="C2311" t="s">
        <v>2593</v>
      </c>
      <c r="D2311">
        <v>57</v>
      </c>
      <c r="E2311" t="s">
        <v>2647</v>
      </c>
      <c r="F2311" t="s">
        <v>576</v>
      </c>
      <c r="G2311" s="1" t="s">
        <v>2648</v>
      </c>
      <c r="H2311" t="s">
        <v>2649</v>
      </c>
      <c r="I2311" t="s">
        <v>2648</v>
      </c>
      <c r="J2311" t="s">
        <v>2649</v>
      </c>
      <c r="K2311">
        <v>0.2</v>
      </c>
      <c r="L2311">
        <v>0.2</v>
      </c>
      <c r="M2311" t="s">
        <v>26</v>
      </c>
      <c r="N2311" t="s">
        <v>27</v>
      </c>
      <c r="O2311" t="s">
        <v>29</v>
      </c>
      <c r="P2311" t="s">
        <v>29</v>
      </c>
      <c r="Q2311" t="s">
        <v>29</v>
      </c>
      <c r="R2311" t="s">
        <v>29</v>
      </c>
      <c r="S2311" t="s">
        <v>29</v>
      </c>
      <c r="T2311" t="s">
        <v>29</v>
      </c>
      <c r="U2311" t="s">
        <v>29</v>
      </c>
      <c r="V2311" t="s">
        <v>29</v>
      </c>
      <c r="W2311" t="s">
        <v>2596</v>
      </c>
    </row>
    <row r="2312" spans="1:23">
      <c r="A2312">
        <v>2311</v>
      </c>
      <c r="B2312" t="s">
        <v>2593</v>
      </c>
      <c r="C2312" t="s">
        <v>2593</v>
      </c>
      <c r="D2312">
        <v>57</v>
      </c>
      <c r="E2312" t="s">
        <v>2650</v>
      </c>
      <c r="F2312" t="s">
        <v>516</v>
      </c>
      <c r="G2312" s="1" t="s">
        <v>2651</v>
      </c>
      <c r="H2312" t="s">
        <v>2652</v>
      </c>
      <c r="I2312" t="s">
        <v>2651</v>
      </c>
      <c r="J2312" t="s">
        <v>2652</v>
      </c>
      <c r="K2312">
        <v>4.5</v>
      </c>
      <c r="L2312">
        <v>4.5</v>
      </c>
      <c r="M2312" t="s">
        <v>26</v>
      </c>
      <c r="N2312" t="s">
        <v>27</v>
      </c>
      <c r="O2312" t="s">
        <v>29</v>
      </c>
      <c r="P2312" t="s">
        <v>29</v>
      </c>
      <c r="Q2312" t="s">
        <v>29</v>
      </c>
      <c r="R2312" t="s">
        <v>29</v>
      </c>
      <c r="S2312" t="s">
        <v>29</v>
      </c>
      <c r="T2312" t="s">
        <v>29</v>
      </c>
      <c r="U2312" t="s">
        <v>29</v>
      </c>
      <c r="V2312" t="s">
        <v>29</v>
      </c>
      <c r="W2312" t="s">
        <v>2596</v>
      </c>
    </row>
    <row r="2313" spans="1:23">
      <c r="A2313">
        <v>2312</v>
      </c>
      <c r="B2313" t="s">
        <v>2593</v>
      </c>
      <c r="C2313" t="s">
        <v>2593</v>
      </c>
      <c r="D2313">
        <v>57</v>
      </c>
      <c r="E2313" t="s">
        <v>2653</v>
      </c>
      <c r="F2313" t="s">
        <v>558</v>
      </c>
      <c r="G2313" s="1" t="s">
        <v>726</v>
      </c>
      <c r="H2313" t="s">
        <v>2654</v>
      </c>
      <c r="I2313" t="s">
        <v>726</v>
      </c>
      <c r="J2313" t="s">
        <v>2654</v>
      </c>
      <c r="K2313">
        <v>0.1</v>
      </c>
      <c r="L2313">
        <v>0.1</v>
      </c>
      <c r="M2313" t="s">
        <v>26</v>
      </c>
      <c r="N2313" t="s">
        <v>63</v>
      </c>
      <c r="O2313" t="s">
        <v>29</v>
      </c>
      <c r="P2313" t="s">
        <v>29</v>
      </c>
      <c r="Q2313" t="s">
        <v>29</v>
      </c>
      <c r="R2313" t="s">
        <v>29</v>
      </c>
      <c r="S2313" t="s">
        <v>29</v>
      </c>
      <c r="T2313" t="s">
        <v>29</v>
      </c>
      <c r="U2313" t="s">
        <v>29</v>
      </c>
      <c r="V2313" t="s">
        <v>29</v>
      </c>
      <c r="W2313" t="s">
        <v>2596</v>
      </c>
    </row>
    <row r="2314" spans="1:23">
      <c r="A2314">
        <v>2313</v>
      </c>
      <c r="B2314" t="s">
        <v>2593</v>
      </c>
      <c r="C2314" t="s">
        <v>2593</v>
      </c>
      <c r="D2314">
        <v>57</v>
      </c>
      <c r="E2314" t="s">
        <v>2655</v>
      </c>
      <c r="F2314" t="s">
        <v>558</v>
      </c>
      <c r="G2314" s="1" t="s">
        <v>726</v>
      </c>
      <c r="H2314" t="s">
        <v>29</v>
      </c>
      <c r="I2314" t="s">
        <v>726</v>
      </c>
      <c r="J2314" t="s">
        <v>29</v>
      </c>
      <c r="K2314">
        <v>0.1</v>
      </c>
      <c r="L2314">
        <v>0.1</v>
      </c>
      <c r="M2314" t="s">
        <v>26</v>
      </c>
      <c r="N2314" t="s">
        <v>74</v>
      </c>
      <c r="O2314" t="s">
        <v>29</v>
      </c>
      <c r="P2314" t="s">
        <v>29</v>
      </c>
      <c r="Q2314" t="s">
        <v>29</v>
      </c>
      <c r="R2314" t="s">
        <v>29</v>
      </c>
      <c r="S2314" t="s">
        <v>29</v>
      </c>
      <c r="T2314" t="s">
        <v>29</v>
      </c>
      <c r="U2314" t="s">
        <v>29</v>
      </c>
      <c r="V2314" t="s">
        <v>29</v>
      </c>
      <c r="W2314" t="s">
        <v>2596</v>
      </c>
    </row>
    <row r="2315" spans="1:23">
      <c r="A2315">
        <v>2314</v>
      </c>
      <c r="B2315" t="s">
        <v>2593</v>
      </c>
      <c r="C2315" t="s">
        <v>2593</v>
      </c>
      <c r="D2315">
        <v>57</v>
      </c>
      <c r="E2315" t="s">
        <v>2656</v>
      </c>
      <c r="F2315" t="s">
        <v>114</v>
      </c>
      <c r="G2315" s="1" t="s">
        <v>2657</v>
      </c>
      <c r="H2315" t="s">
        <v>2631</v>
      </c>
      <c r="I2315" t="s">
        <v>2657</v>
      </c>
      <c r="J2315" t="s">
        <v>2631</v>
      </c>
      <c r="K2315">
        <v>0.9</v>
      </c>
      <c r="L2315">
        <v>0.9</v>
      </c>
      <c r="M2315" t="s">
        <v>26</v>
      </c>
      <c r="N2315" t="s">
        <v>74</v>
      </c>
      <c r="O2315" t="s">
        <v>29</v>
      </c>
      <c r="P2315" t="s">
        <v>29</v>
      </c>
      <c r="Q2315" t="s">
        <v>29</v>
      </c>
      <c r="R2315" t="s">
        <v>29</v>
      </c>
      <c r="S2315" t="s">
        <v>29</v>
      </c>
      <c r="T2315" t="s">
        <v>29</v>
      </c>
      <c r="U2315" t="s">
        <v>29</v>
      </c>
      <c r="V2315" t="s">
        <v>29</v>
      </c>
      <c r="W2315" t="s">
        <v>2596</v>
      </c>
    </row>
    <row r="2316" spans="1:23">
      <c r="A2316">
        <v>2315</v>
      </c>
      <c r="B2316" t="s">
        <v>2593</v>
      </c>
      <c r="C2316" t="s">
        <v>2593</v>
      </c>
      <c r="D2316">
        <v>57</v>
      </c>
      <c r="E2316" t="s">
        <v>2658</v>
      </c>
      <c r="F2316" t="s">
        <v>2084</v>
      </c>
      <c r="G2316" s="1" t="s">
        <v>2085</v>
      </c>
      <c r="H2316" t="s">
        <v>2659</v>
      </c>
      <c r="I2316" t="s">
        <v>8512</v>
      </c>
      <c r="J2316" t="s">
        <v>2659</v>
      </c>
      <c r="K2316">
        <v>0.3</v>
      </c>
      <c r="L2316">
        <v>0.3</v>
      </c>
      <c r="M2316" t="s">
        <v>26</v>
      </c>
      <c r="N2316" t="s">
        <v>63</v>
      </c>
      <c r="O2316" t="s">
        <v>29</v>
      </c>
      <c r="P2316" t="s">
        <v>29</v>
      </c>
      <c r="Q2316" t="s">
        <v>29</v>
      </c>
      <c r="R2316" t="s">
        <v>29</v>
      </c>
      <c r="S2316" t="s">
        <v>29</v>
      </c>
      <c r="T2316" t="s">
        <v>29</v>
      </c>
      <c r="U2316" t="s">
        <v>29</v>
      </c>
      <c r="V2316" t="s">
        <v>29</v>
      </c>
      <c r="W2316" t="s">
        <v>2596</v>
      </c>
    </row>
    <row r="2317" spans="1:23">
      <c r="A2317">
        <v>2316</v>
      </c>
      <c r="B2317" t="s">
        <v>2593</v>
      </c>
      <c r="C2317" t="s">
        <v>2593</v>
      </c>
      <c r="D2317">
        <v>57</v>
      </c>
      <c r="E2317" t="s">
        <v>2660</v>
      </c>
      <c r="F2317" t="s">
        <v>185</v>
      </c>
      <c r="G2317" s="1" t="s">
        <v>186</v>
      </c>
      <c r="H2317" t="s">
        <v>2661</v>
      </c>
      <c r="I2317" t="s">
        <v>186</v>
      </c>
      <c r="J2317" t="s">
        <v>2661</v>
      </c>
      <c r="K2317">
        <v>21.6</v>
      </c>
      <c r="L2317">
        <v>21.6</v>
      </c>
      <c r="M2317" t="s">
        <v>26</v>
      </c>
      <c r="N2317" t="s">
        <v>74</v>
      </c>
      <c r="O2317" t="s">
        <v>27</v>
      </c>
      <c r="P2317" t="s">
        <v>29</v>
      </c>
      <c r="Q2317" t="s">
        <v>29</v>
      </c>
      <c r="R2317" t="s">
        <v>29</v>
      </c>
      <c r="S2317" t="s">
        <v>29</v>
      </c>
      <c r="T2317" t="s">
        <v>29</v>
      </c>
      <c r="U2317" t="s">
        <v>29</v>
      </c>
      <c r="V2317" t="s">
        <v>29</v>
      </c>
      <c r="W2317" t="s">
        <v>2596</v>
      </c>
    </row>
    <row r="2318" spans="1:23">
      <c r="A2318">
        <v>2317</v>
      </c>
      <c r="B2318" t="s">
        <v>2593</v>
      </c>
      <c r="C2318" t="s">
        <v>2593</v>
      </c>
      <c r="D2318">
        <v>57</v>
      </c>
      <c r="E2318" t="s">
        <v>2662</v>
      </c>
      <c r="F2318" t="s">
        <v>185</v>
      </c>
      <c r="G2318" s="1" t="s">
        <v>186</v>
      </c>
      <c r="H2318" t="s">
        <v>2663</v>
      </c>
      <c r="I2318" t="s">
        <v>186</v>
      </c>
      <c r="J2318" t="s">
        <v>2663</v>
      </c>
      <c r="K2318">
        <v>2.2999999999999998</v>
      </c>
      <c r="L2318">
        <v>2.2999999999999998</v>
      </c>
      <c r="M2318" t="s">
        <v>26</v>
      </c>
      <c r="N2318" t="s">
        <v>74</v>
      </c>
      <c r="O2318" t="s">
        <v>29</v>
      </c>
      <c r="P2318" t="s">
        <v>29</v>
      </c>
      <c r="Q2318" t="s">
        <v>29</v>
      </c>
      <c r="R2318" t="s">
        <v>29</v>
      </c>
      <c r="S2318" t="s">
        <v>29</v>
      </c>
      <c r="T2318" t="s">
        <v>29</v>
      </c>
      <c r="U2318" t="s">
        <v>29</v>
      </c>
      <c r="V2318" t="s">
        <v>29</v>
      </c>
      <c r="W2318" t="s">
        <v>2596</v>
      </c>
    </row>
    <row r="2319" spans="1:23">
      <c r="A2319">
        <v>2318</v>
      </c>
      <c r="B2319" t="s">
        <v>2593</v>
      </c>
      <c r="C2319" t="s">
        <v>2593</v>
      </c>
      <c r="D2319">
        <v>57</v>
      </c>
      <c r="E2319" t="s">
        <v>2664</v>
      </c>
      <c r="F2319" t="s">
        <v>185</v>
      </c>
      <c r="G2319" s="1" t="s">
        <v>186</v>
      </c>
      <c r="H2319" t="s">
        <v>2665</v>
      </c>
      <c r="I2319" t="s">
        <v>186</v>
      </c>
      <c r="J2319" t="s">
        <v>2665</v>
      </c>
      <c r="K2319">
        <v>0.5</v>
      </c>
      <c r="L2319">
        <v>0.5</v>
      </c>
      <c r="M2319" t="s">
        <v>26</v>
      </c>
      <c r="N2319" t="s">
        <v>74</v>
      </c>
      <c r="O2319" t="s">
        <v>29</v>
      </c>
      <c r="P2319" t="s">
        <v>29</v>
      </c>
      <c r="Q2319" t="s">
        <v>29</v>
      </c>
      <c r="R2319" t="s">
        <v>29</v>
      </c>
      <c r="S2319" t="s">
        <v>29</v>
      </c>
      <c r="T2319" t="s">
        <v>29</v>
      </c>
      <c r="U2319" t="s">
        <v>29</v>
      </c>
      <c r="V2319" t="s">
        <v>29</v>
      </c>
      <c r="W2319" t="s">
        <v>2596</v>
      </c>
    </row>
    <row r="2320" spans="1:23">
      <c r="A2320">
        <v>2319</v>
      </c>
      <c r="B2320" t="s">
        <v>2593</v>
      </c>
      <c r="C2320" t="s">
        <v>2593</v>
      </c>
      <c r="D2320">
        <v>57</v>
      </c>
      <c r="E2320" t="s">
        <v>2666</v>
      </c>
      <c r="F2320" t="s">
        <v>712</v>
      </c>
      <c r="G2320" s="1" t="s">
        <v>713</v>
      </c>
      <c r="H2320" t="s">
        <v>2667</v>
      </c>
      <c r="I2320" t="s">
        <v>713</v>
      </c>
      <c r="J2320" t="s">
        <v>2667</v>
      </c>
      <c r="K2320">
        <v>0.3</v>
      </c>
      <c r="L2320">
        <v>0.3</v>
      </c>
      <c r="M2320" t="s">
        <v>26</v>
      </c>
      <c r="N2320" t="s">
        <v>74</v>
      </c>
      <c r="O2320" t="s">
        <v>29</v>
      </c>
      <c r="P2320" t="s">
        <v>29</v>
      </c>
      <c r="Q2320" t="s">
        <v>29</v>
      </c>
      <c r="R2320" t="s">
        <v>29</v>
      </c>
      <c r="S2320" t="s">
        <v>29</v>
      </c>
      <c r="T2320" t="s">
        <v>29</v>
      </c>
      <c r="U2320" t="s">
        <v>29</v>
      </c>
      <c r="V2320" t="s">
        <v>29</v>
      </c>
      <c r="W2320" t="s">
        <v>2596</v>
      </c>
    </row>
    <row r="2321" spans="1:23">
      <c r="A2321">
        <v>2320</v>
      </c>
      <c r="B2321" t="s">
        <v>2593</v>
      </c>
      <c r="C2321" t="s">
        <v>2593</v>
      </c>
      <c r="D2321">
        <v>57</v>
      </c>
      <c r="E2321" t="s">
        <v>2668</v>
      </c>
      <c r="F2321" t="s">
        <v>103</v>
      </c>
      <c r="G2321" s="1" t="s">
        <v>1123</v>
      </c>
      <c r="H2321" t="s">
        <v>2669</v>
      </c>
      <c r="I2321" t="s">
        <v>1123</v>
      </c>
      <c r="J2321" t="s">
        <v>2669</v>
      </c>
      <c r="K2321">
        <v>1.1000000000000001</v>
      </c>
      <c r="L2321">
        <v>1.1000000000000001</v>
      </c>
      <c r="M2321" t="s">
        <v>26</v>
      </c>
      <c r="N2321" t="s">
        <v>74</v>
      </c>
      <c r="O2321" t="s">
        <v>27</v>
      </c>
      <c r="P2321" t="s">
        <v>29</v>
      </c>
      <c r="Q2321" t="s">
        <v>29</v>
      </c>
      <c r="R2321" t="s">
        <v>29</v>
      </c>
      <c r="S2321" t="s">
        <v>29</v>
      </c>
      <c r="T2321" t="s">
        <v>29</v>
      </c>
      <c r="U2321" t="s">
        <v>29</v>
      </c>
      <c r="V2321" t="s">
        <v>29</v>
      </c>
      <c r="W2321" t="s">
        <v>2596</v>
      </c>
    </row>
    <row r="2322" spans="1:23">
      <c r="A2322">
        <v>2321</v>
      </c>
      <c r="B2322" t="s">
        <v>2593</v>
      </c>
      <c r="C2322" t="s">
        <v>2593</v>
      </c>
      <c r="D2322">
        <v>57</v>
      </c>
      <c r="E2322" t="s">
        <v>2670</v>
      </c>
      <c r="F2322" t="s">
        <v>103</v>
      </c>
      <c r="G2322" s="1" t="s">
        <v>2671</v>
      </c>
      <c r="H2322" t="s">
        <v>2672</v>
      </c>
      <c r="I2322" t="s">
        <v>2671</v>
      </c>
      <c r="J2322" t="s">
        <v>2672</v>
      </c>
      <c r="K2322">
        <v>0.7</v>
      </c>
      <c r="L2322">
        <v>0.7</v>
      </c>
      <c r="M2322" t="s">
        <v>26</v>
      </c>
      <c r="N2322" t="s">
        <v>74</v>
      </c>
      <c r="O2322" t="s">
        <v>29</v>
      </c>
      <c r="P2322" t="s">
        <v>29</v>
      </c>
      <c r="Q2322" t="s">
        <v>29</v>
      </c>
      <c r="R2322" t="s">
        <v>29</v>
      </c>
      <c r="S2322" t="s">
        <v>29</v>
      </c>
      <c r="T2322" t="s">
        <v>29</v>
      </c>
      <c r="U2322" t="s">
        <v>29</v>
      </c>
      <c r="V2322" t="s">
        <v>29</v>
      </c>
      <c r="W2322" t="s">
        <v>2596</v>
      </c>
    </row>
    <row r="2323" spans="1:23">
      <c r="A2323">
        <v>2322</v>
      </c>
      <c r="B2323" t="s">
        <v>2593</v>
      </c>
      <c r="C2323" t="s">
        <v>2593</v>
      </c>
      <c r="D2323">
        <v>57</v>
      </c>
      <c r="E2323" t="s">
        <v>2673</v>
      </c>
      <c r="F2323" t="s">
        <v>1286</v>
      </c>
      <c r="G2323" s="1" t="s">
        <v>2674</v>
      </c>
      <c r="H2323" t="s">
        <v>2675</v>
      </c>
      <c r="I2323" t="s">
        <v>2674</v>
      </c>
      <c r="J2323" t="s">
        <v>2675</v>
      </c>
      <c r="K2323">
        <v>7.8</v>
      </c>
      <c r="L2323">
        <v>7.8</v>
      </c>
      <c r="M2323" t="s">
        <v>26</v>
      </c>
      <c r="N2323" t="s">
        <v>27</v>
      </c>
      <c r="O2323" t="s">
        <v>29</v>
      </c>
      <c r="P2323" t="s">
        <v>29</v>
      </c>
      <c r="Q2323" t="s">
        <v>29</v>
      </c>
      <c r="R2323" t="s">
        <v>29</v>
      </c>
      <c r="S2323" t="s">
        <v>29</v>
      </c>
      <c r="T2323" t="s">
        <v>29</v>
      </c>
      <c r="U2323" t="s">
        <v>29</v>
      </c>
      <c r="V2323" t="s">
        <v>29</v>
      </c>
      <c r="W2323" t="s">
        <v>2596</v>
      </c>
    </row>
    <row r="2324" spans="1:23">
      <c r="A2324">
        <v>2323</v>
      </c>
      <c r="B2324" t="s">
        <v>2593</v>
      </c>
      <c r="C2324" t="s">
        <v>2593</v>
      </c>
      <c r="D2324">
        <v>57</v>
      </c>
      <c r="E2324" t="s">
        <v>2676</v>
      </c>
      <c r="F2324" t="s">
        <v>2677</v>
      </c>
      <c r="G2324" s="1" t="s">
        <v>2678</v>
      </c>
      <c r="H2324" t="s">
        <v>2679</v>
      </c>
      <c r="I2324" t="s">
        <v>2678</v>
      </c>
      <c r="J2324" t="s">
        <v>2679</v>
      </c>
      <c r="K2324">
        <v>0.3</v>
      </c>
      <c r="L2324">
        <v>0.3</v>
      </c>
      <c r="M2324" t="s">
        <v>26</v>
      </c>
      <c r="N2324" t="s">
        <v>27</v>
      </c>
      <c r="O2324" t="s">
        <v>29</v>
      </c>
      <c r="P2324" t="s">
        <v>29</v>
      </c>
      <c r="Q2324" t="s">
        <v>29</v>
      </c>
      <c r="R2324" t="s">
        <v>29</v>
      </c>
      <c r="S2324" t="s">
        <v>29</v>
      </c>
      <c r="T2324" t="s">
        <v>29</v>
      </c>
      <c r="U2324" t="s">
        <v>29</v>
      </c>
      <c r="V2324" t="s">
        <v>29</v>
      </c>
      <c r="W2324" t="s">
        <v>2596</v>
      </c>
    </row>
    <row r="2325" spans="1:23">
      <c r="A2325">
        <v>2324</v>
      </c>
      <c r="B2325" t="s">
        <v>2593</v>
      </c>
      <c r="C2325" t="s">
        <v>2593</v>
      </c>
      <c r="D2325">
        <v>57</v>
      </c>
      <c r="E2325" t="s">
        <v>2680</v>
      </c>
      <c r="F2325" t="s">
        <v>43</v>
      </c>
      <c r="G2325" s="1" t="s">
        <v>2681</v>
      </c>
      <c r="H2325" t="s">
        <v>2682</v>
      </c>
      <c r="I2325" t="s">
        <v>2681</v>
      </c>
      <c r="J2325" t="s">
        <v>4227</v>
      </c>
      <c r="K2325">
        <v>2.2999999999999998</v>
      </c>
      <c r="L2325">
        <v>2.2999999999999998</v>
      </c>
      <c r="M2325" t="s">
        <v>26</v>
      </c>
      <c r="N2325" t="s">
        <v>74</v>
      </c>
      <c r="O2325" t="s">
        <v>29</v>
      </c>
      <c r="P2325" t="s">
        <v>29</v>
      </c>
      <c r="Q2325" t="s">
        <v>29</v>
      </c>
      <c r="R2325" t="s">
        <v>29</v>
      </c>
      <c r="S2325" t="s">
        <v>29</v>
      </c>
      <c r="T2325" t="s">
        <v>29</v>
      </c>
      <c r="U2325" t="s">
        <v>29</v>
      </c>
      <c r="V2325" t="s">
        <v>29</v>
      </c>
      <c r="W2325" t="s">
        <v>2596</v>
      </c>
    </row>
    <row r="2326" spans="1:23">
      <c r="A2326">
        <v>2325</v>
      </c>
      <c r="B2326" t="s">
        <v>2593</v>
      </c>
      <c r="C2326" t="s">
        <v>2593</v>
      </c>
      <c r="D2326">
        <v>57</v>
      </c>
      <c r="E2326" t="s">
        <v>2683</v>
      </c>
      <c r="F2326" t="s">
        <v>43</v>
      </c>
      <c r="G2326" s="1" t="s">
        <v>2684</v>
      </c>
      <c r="H2326" t="s">
        <v>2685</v>
      </c>
      <c r="I2326" t="s">
        <v>2684</v>
      </c>
      <c r="J2326" t="s">
        <v>2685</v>
      </c>
      <c r="K2326">
        <v>0.5</v>
      </c>
      <c r="L2326">
        <v>0.5</v>
      </c>
      <c r="M2326" t="s">
        <v>26</v>
      </c>
      <c r="N2326" t="s">
        <v>74</v>
      </c>
      <c r="O2326" t="s">
        <v>29</v>
      </c>
      <c r="P2326" t="s">
        <v>29</v>
      </c>
      <c r="Q2326" t="s">
        <v>29</v>
      </c>
      <c r="R2326" t="s">
        <v>29</v>
      </c>
      <c r="S2326" t="s">
        <v>29</v>
      </c>
      <c r="T2326" t="s">
        <v>29</v>
      </c>
      <c r="U2326" t="s">
        <v>29</v>
      </c>
      <c r="V2326" t="s">
        <v>29</v>
      </c>
      <c r="W2326" t="s">
        <v>2596</v>
      </c>
    </row>
    <row r="2327" spans="1:23">
      <c r="A2327">
        <v>2326</v>
      </c>
      <c r="B2327" t="s">
        <v>2593</v>
      </c>
      <c r="C2327" t="s">
        <v>2593</v>
      </c>
      <c r="D2327">
        <v>57</v>
      </c>
      <c r="E2327" t="s">
        <v>2686</v>
      </c>
      <c r="F2327" t="s">
        <v>43</v>
      </c>
      <c r="G2327" s="1" t="s">
        <v>2681</v>
      </c>
      <c r="H2327" t="s">
        <v>29</v>
      </c>
      <c r="I2327" t="s">
        <v>2681</v>
      </c>
      <c r="J2327" t="s">
        <v>29</v>
      </c>
      <c r="K2327">
        <v>0.5</v>
      </c>
      <c r="L2327">
        <v>0.5</v>
      </c>
      <c r="M2327" t="s">
        <v>26</v>
      </c>
      <c r="N2327" t="s">
        <v>74</v>
      </c>
      <c r="O2327" t="s">
        <v>29</v>
      </c>
      <c r="P2327" t="s">
        <v>29</v>
      </c>
      <c r="Q2327" t="s">
        <v>29</v>
      </c>
      <c r="R2327" t="s">
        <v>29</v>
      </c>
      <c r="S2327" t="s">
        <v>29</v>
      </c>
      <c r="T2327" t="s">
        <v>29</v>
      </c>
      <c r="U2327" t="s">
        <v>29</v>
      </c>
      <c r="V2327" t="s">
        <v>29</v>
      </c>
      <c r="W2327" t="s">
        <v>2596</v>
      </c>
    </row>
    <row r="2328" spans="1:23">
      <c r="A2328">
        <v>2327</v>
      </c>
      <c r="B2328" t="s">
        <v>2593</v>
      </c>
      <c r="C2328" t="s">
        <v>2593</v>
      </c>
      <c r="D2328">
        <v>57</v>
      </c>
      <c r="E2328" t="s">
        <v>2687</v>
      </c>
      <c r="F2328" t="s">
        <v>43</v>
      </c>
      <c r="G2328" s="1" t="s">
        <v>2681</v>
      </c>
      <c r="H2328" t="s">
        <v>2688</v>
      </c>
      <c r="I2328" t="s">
        <v>2681</v>
      </c>
      <c r="J2328" t="s">
        <v>2561</v>
      </c>
      <c r="K2328">
        <v>0.3</v>
      </c>
      <c r="L2328">
        <v>0.3</v>
      </c>
      <c r="M2328" t="s">
        <v>26</v>
      </c>
      <c r="N2328" t="s">
        <v>74</v>
      </c>
      <c r="O2328" t="s">
        <v>29</v>
      </c>
      <c r="P2328" t="s">
        <v>29</v>
      </c>
      <c r="Q2328" t="s">
        <v>29</v>
      </c>
      <c r="R2328" t="s">
        <v>29</v>
      </c>
      <c r="S2328" t="s">
        <v>29</v>
      </c>
      <c r="T2328" t="s">
        <v>29</v>
      </c>
      <c r="U2328" t="s">
        <v>29</v>
      </c>
      <c r="V2328" t="s">
        <v>29</v>
      </c>
      <c r="W2328" t="s">
        <v>2596</v>
      </c>
    </row>
    <row r="2329" spans="1:23">
      <c r="A2329">
        <v>2328</v>
      </c>
      <c r="B2329" t="s">
        <v>2593</v>
      </c>
      <c r="C2329" t="s">
        <v>2593</v>
      </c>
      <c r="D2329">
        <v>57</v>
      </c>
      <c r="E2329" t="s">
        <v>2689</v>
      </c>
      <c r="F2329" t="s">
        <v>569</v>
      </c>
      <c r="G2329" s="1" t="s">
        <v>614</v>
      </c>
      <c r="H2329" t="s">
        <v>2690</v>
      </c>
      <c r="I2329" t="s">
        <v>614</v>
      </c>
      <c r="J2329" t="s">
        <v>2690</v>
      </c>
      <c r="K2329">
        <v>2.2000000000000002</v>
      </c>
      <c r="L2329">
        <v>2.2000000000000002</v>
      </c>
      <c r="M2329" t="s">
        <v>26</v>
      </c>
      <c r="N2329" t="s">
        <v>74</v>
      </c>
      <c r="O2329" t="s">
        <v>27</v>
      </c>
      <c r="P2329" t="s">
        <v>29</v>
      </c>
      <c r="Q2329" t="s">
        <v>29</v>
      </c>
      <c r="R2329" t="s">
        <v>29</v>
      </c>
      <c r="S2329" t="s">
        <v>29</v>
      </c>
      <c r="T2329" t="s">
        <v>29</v>
      </c>
      <c r="U2329" t="s">
        <v>29</v>
      </c>
      <c r="V2329" t="s">
        <v>29</v>
      </c>
      <c r="W2329" t="s">
        <v>2596</v>
      </c>
    </row>
    <row r="2330" spans="1:23">
      <c r="A2330">
        <v>2329</v>
      </c>
      <c r="B2330" t="s">
        <v>2593</v>
      </c>
      <c r="C2330" t="s">
        <v>2593</v>
      </c>
      <c r="D2330">
        <v>57</v>
      </c>
      <c r="E2330" t="s">
        <v>2691</v>
      </c>
      <c r="F2330" t="s">
        <v>569</v>
      </c>
      <c r="G2330" s="1" t="s">
        <v>570</v>
      </c>
      <c r="H2330" t="s">
        <v>2692</v>
      </c>
      <c r="I2330" t="s">
        <v>570</v>
      </c>
      <c r="J2330" t="s">
        <v>2692</v>
      </c>
      <c r="K2330">
        <v>0.4</v>
      </c>
      <c r="L2330">
        <v>0.4</v>
      </c>
      <c r="M2330" t="s">
        <v>26</v>
      </c>
      <c r="N2330" t="s">
        <v>27</v>
      </c>
      <c r="O2330" t="s">
        <v>29</v>
      </c>
      <c r="P2330" t="s">
        <v>29</v>
      </c>
      <c r="Q2330" t="s">
        <v>29</v>
      </c>
      <c r="R2330" t="s">
        <v>29</v>
      </c>
      <c r="S2330" t="s">
        <v>29</v>
      </c>
      <c r="T2330" t="s">
        <v>29</v>
      </c>
      <c r="U2330" t="s">
        <v>29</v>
      </c>
      <c r="V2330" t="s">
        <v>29</v>
      </c>
      <c r="W2330" t="s">
        <v>2596</v>
      </c>
    </row>
    <row r="2331" spans="1:23">
      <c r="A2331">
        <v>2330</v>
      </c>
      <c r="B2331" t="s">
        <v>2593</v>
      </c>
      <c r="C2331" t="s">
        <v>2593</v>
      </c>
      <c r="D2331">
        <v>57</v>
      </c>
      <c r="E2331" t="s">
        <v>2693</v>
      </c>
      <c r="F2331" t="s">
        <v>2598</v>
      </c>
      <c r="G2331" s="1" t="s">
        <v>2694</v>
      </c>
      <c r="H2331" t="s">
        <v>2685</v>
      </c>
      <c r="I2331" t="s">
        <v>2694</v>
      </c>
      <c r="J2331" t="s">
        <v>2685</v>
      </c>
      <c r="K2331">
        <v>5.9</v>
      </c>
      <c r="L2331">
        <v>5.9</v>
      </c>
      <c r="M2331" t="s">
        <v>26</v>
      </c>
      <c r="N2331" t="s">
        <v>74</v>
      </c>
      <c r="O2331" t="s">
        <v>27</v>
      </c>
      <c r="P2331" t="s">
        <v>29</v>
      </c>
      <c r="Q2331" t="s">
        <v>29</v>
      </c>
      <c r="R2331" t="s">
        <v>29</v>
      </c>
      <c r="S2331" t="s">
        <v>29</v>
      </c>
      <c r="T2331" t="s">
        <v>29</v>
      </c>
      <c r="U2331" t="s">
        <v>29</v>
      </c>
      <c r="V2331" t="s">
        <v>29</v>
      </c>
      <c r="W2331" t="s">
        <v>2596</v>
      </c>
    </row>
    <row r="2332" spans="1:23">
      <c r="A2332">
        <v>2331</v>
      </c>
      <c r="B2332" t="s">
        <v>2593</v>
      </c>
      <c r="C2332" t="s">
        <v>2593</v>
      </c>
      <c r="D2332">
        <v>57</v>
      </c>
      <c r="E2332" t="s">
        <v>2695</v>
      </c>
      <c r="F2332" t="s">
        <v>576</v>
      </c>
      <c r="G2332" s="1" t="s">
        <v>2696</v>
      </c>
      <c r="H2332" t="s">
        <v>1158</v>
      </c>
      <c r="I2332" t="s">
        <v>2696</v>
      </c>
      <c r="J2332" t="s">
        <v>1158</v>
      </c>
      <c r="K2332">
        <v>7.1</v>
      </c>
      <c r="L2332">
        <v>7.1</v>
      </c>
      <c r="M2332" t="s">
        <v>26</v>
      </c>
      <c r="N2332" t="s">
        <v>74</v>
      </c>
      <c r="O2332" t="s">
        <v>63</v>
      </c>
      <c r="P2332" t="s">
        <v>29</v>
      </c>
      <c r="Q2332" t="s">
        <v>29</v>
      </c>
      <c r="R2332" t="s">
        <v>29</v>
      </c>
      <c r="S2332" t="s">
        <v>29</v>
      </c>
      <c r="T2332" t="s">
        <v>29</v>
      </c>
      <c r="U2332" t="s">
        <v>29</v>
      </c>
      <c r="V2332" t="s">
        <v>29</v>
      </c>
      <c r="W2332" t="s">
        <v>2596</v>
      </c>
    </row>
    <row r="2333" spans="1:23">
      <c r="A2333">
        <v>2332</v>
      </c>
      <c r="B2333" t="s">
        <v>2593</v>
      </c>
      <c r="C2333" t="s">
        <v>2593</v>
      </c>
      <c r="D2333">
        <v>57</v>
      </c>
      <c r="E2333" t="s">
        <v>2697</v>
      </c>
      <c r="F2333" t="s">
        <v>716</v>
      </c>
      <c r="G2333" s="1" t="s">
        <v>717</v>
      </c>
      <c r="H2333" t="s">
        <v>2698</v>
      </c>
      <c r="I2333" t="s">
        <v>717</v>
      </c>
      <c r="J2333" t="s">
        <v>2698</v>
      </c>
      <c r="K2333">
        <v>1.3</v>
      </c>
      <c r="L2333">
        <v>1.3</v>
      </c>
      <c r="M2333" t="s">
        <v>26</v>
      </c>
      <c r="N2333" t="s">
        <v>74</v>
      </c>
      <c r="O2333" t="s">
        <v>29</v>
      </c>
      <c r="P2333" t="s">
        <v>29</v>
      </c>
      <c r="Q2333" t="s">
        <v>29</v>
      </c>
      <c r="R2333" t="s">
        <v>29</v>
      </c>
      <c r="S2333" t="s">
        <v>29</v>
      </c>
      <c r="T2333" t="s">
        <v>29</v>
      </c>
      <c r="U2333" t="s">
        <v>29</v>
      </c>
      <c r="V2333" t="s">
        <v>29</v>
      </c>
      <c r="W2333" t="s">
        <v>2596</v>
      </c>
    </row>
    <row r="2334" spans="1:23">
      <c r="A2334">
        <v>2333</v>
      </c>
      <c r="B2334" t="s">
        <v>2593</v>
      </c>
      <c r="C2334" t="s">
        <v>2593</v>
      </c>
      <c r="D2334">
        <v>57</v>
      </c>
      <c r="E2334" t="s">
        <v>2699</v>
      </c>
      <c r="F2334" t="s">
        <v>41</v>
      </c>
      <c r="G2334" s="1" t="s">
        <v>2700</v>
      </c>
      <c r="H2334" t="s">
        <v>485</v>
      </c>
      <c r="I2334" t="s">
        <v>2700</v>
      </c>
      <c r="J2334" t="s">
        <v>485</v>
      </c>
      <c r="K2334">
        <v>0.2</v>
      </c>
      <c r="L2334">
        <v>0.2</v>
      </c>
      <c r="M2334" t="s">
        <v>26</v>
      </c>
      <c r="N2334" t="s">
        <v>63</v>
      </c>
      <c r="O2334" t="s">
        <v>27</v>
      </c>
      <c r="P2334" t="s">
        <v>29</v>
      </c>
      <c r="Q2334" t="s">
        <v>29</v>
      </c>
      <c r="R2334" t="s">
        <v>29</v>
      </c>
      <c r="S2334" t="s">
        <v>29</v>
      </c>
      <c r="T2334" t="s">
        <v>29</v>
      </c>
      <c r="U2334" t="s">
        <v>29</v>
      </c>
      <c r="V2334" t="s">
        <v>29</v>
      </c>
      <c r="W2334" t="s">
        <v>2596</v>
      </c>
    </row>
    <row r="2335" spans="1:23">
      <c r="A2335">
        <v>2334</v>
      </c>
      <c r="B2335" t="s">
        <v>2593</v>
      </c>
      <c r="C2335" t="s">
        <v>2593</v>
      </c>
      <c r="D2335">
        <v>57</v>
      </c>
      <c r="E2335" t="s">
        <v>2701</v>
      </c>
      <c r="F2335" t="s">
        <v>248</v>
      </c>
      <c r="G2335" s="1" t="s">
        <v>2581</v>
      </c>
      <c r="H2335" t="s">
        <v>2702</v>
      </c>
      <c r="I2335" t="s">
        <v>2581</v>
      </c>
      <c r="J2335" t="s">
        <v>2631</v>
      </c>
      <c r="K2335">
        <v>8.1</v>
      </c>
      <c r="L2335">
        <v>8.1</v>
      </c>
      <c r="M2335" t="s">
        <v>26</v>
      </c>
      <c r="N2335" t="s">
        <v>74</v>
      </c>
      <c r="O2335" t="s">
        <v>27</v>
      </c>
      <c r="P2335" t="s">
        <v>29</v>
      </c>
      <c r="Q2335" t="s">
        <v>29</v>
      </c>
      <c r="R2335" t="s">
        <v>29</v>
      </c>
      <c r="S2335" t="s">
        <v>29</v>
      </c>
      <c r="T2335" t="s">
        <v>29</v>
      </c>
      <c r="U2335" t="s">
        <v>29</v>
      </c>
      <c r="V2335" t="s">
        <v>29</v>
      </c>
      <c r="W2335" t="s">
        <v>2596</v>
      </c>
    </row>
    <row r="2336" spans="1:23">
      <c r="A2336">
        <v>2335</v>
      </c>
      <c r="B2336" t="s">
        <v>2593</v>
      </c>
      <c r="C2336" t="s">
        <v>2593</v>
      </c>
      <c r="D2336">
        <v>57</v>
      </c>
      <c r="E2336" t="s">
        <v>2703</v>
      </c>
      <c r="F2336" t="s">
        <v>248</v>
      </c>
      <c r="G2336" s="1" t="s">
        <v>2704</v>
      </c>
      <c r="H2336" t="s">
        <v>2705</v>
      </c>
      <c r="I2336" t="s">
        <v>2704</v>
      </c>
      <c r="J2336" t="s">
        <v>2705</v>
      </c>
      <c r="K2336">
        <v>0.3</v>
      </c>
      <c r="L2336">
        <v>0.3</v>
      </c>
      <c r="M2336" t="s">
        <v>26</v>
      </c>
      <c r="N2336" t="s">
        <v>27</v>
      </c>
      <c r="O2336" t="s">
        <v>29</v>
      </c>
      <c r="P2336" t="s">
        <v>29</v>
      </c>
      <c r="Q2336" t="s">
        <v>29</v>
      </c>
      <c r="R2336" t="s">
        <v>29</v>
      </c>
      <c r="S2336" t="s">
        <v>29</v>
      </c>
      <c r="T2336" t="s">
        <v>29</v>
      </c>
      <c r="U2336" t="s">
        <v>29</v>
      </c>
      <c r="V2336" t="s">
        <v>29</v>
      </c>
      <c r="W2336" t="s">
        <v>2596</v>
      </c>
    </row>
    <row r="2337" spans="1:23">
      <c r="A2337">
        <v>2336</v>
      </c>
      <c r="B2337" t="s">
        <v>2593</v>
      </c>
      <c r="C2337" t="s">
        <v>2593</v>
      </c>
      <c r="D2337">
        <v>57</v>
      </c>
      <c r="E2337" t="s">
        <v>2706</v>
      </c>
      <c r="F2337" t="s">
        <v>248</v>
      </c>
      <c r="G2337" s="1" t="s">
        <v>2581</v>
      </c>
      <c r="H2337" t="s">
        <v>2707</v>
      </c>
      <c r="I2337" t="s">
        <v>2581</v>
      </c>
      <c r="J2337" t="s">
        <v>2707</v>
      </c>
      <c r="K2337">
        <v>0.3</v>
      </c>
      <c r="L2337">
        <v>0.3</v>
      </c>
      <c r="M2337" t="s">
        <v>26</v>
      </c>
      <c r="N2337" t="s">
        <v>74</v>
      </c>
      <c r="O2337" t="s">
        <v>29</v>
      </c>
      <c r="P2337" t="s">
        <v>29</v>
      </c>
      <c r="Q2337" t="s">
        <v>29</v>
      </c>
      <c r="R2337" t="s">
        <v>29</v>
      </c>
      <c r="S2337" t="s">
        <v>29</v>
      </c>
      <c r="T2337" t="s">
        <v>29</v>
      </c>
      <c r="U2337" t="s">
        <v>29</v>
      </c>
      <c r="V2337" t="s">
        <v>29</v>
      </c>
      <c r="W2337" t="s">
        <v>2596</v>
      </c>
    </row>
    <row r="2338" spans="1:23">
      <c r="A2338">
        <v>2337</v>
      </c>
      <c r="B2338" t="s">
        <v>2593</v>
      </c>
      <c r="C2338" t="s">
        <v>2593</v>
      </c>
      <c r="D2338">
        <v>57</v>
      </c>
      <c r="E2338" t="s">
        <v>2708</v>
      </c>
      <c r="F2338" t="s">
        <v>93</v>
      </c>
      <c r="G2338" s="1" t="s">
        <v>29</v>
      </c>
      <c r="H2338" t="s">
        <v>29</v>
      </c>
      <c r="I2338" t="s">
        <v>29</v>
      </c>
      <c r="J2338" t="s">
        <v>29</v>
      </c>
      <c r="K2338">
        <v>0.3</v>
      </c>
      <c r="L2338">
        <v>0.3</v>
      </c>
      <c r="M2338" t="s">
        <v>26</v>
      </c>
      <c r="N2338" t="s">
        <v>63</v>
      </c>
      <c r="O2338" t="s">
        <v>29</v>
      </c>
      <c r="P2338" t="s">
        <v>29</v>
      </c>
      <c r="Q2338" t="s">
        <v>29</v>
      </c>
      <c r="R2338" t="s">
        <v>29</v>
      </c>
      <c r="S2338" t="s">
        <v>29</v>
      </c>
      <c r="T2338" t="s">
        <v>29</v>
      </c>
      <c r="U2338" t="s">
        <v>29</v>
      </c>
      <c r="V2338" t="s">
        <v>29</v>
      </c>
      <c r="W2338" t="s">
        <v>2596</v>
      </c>
    </row>
    <row r="2339" spans="1:23">
      <c r="A2339">
        <v>2338</v>
      </c>
      <c r="B2339" t="s">
        <v>2593</v>
      </c>
      <c r="C2339" t="s">
        <v>2593</v>
      </c>
      <c r="D2339">
        <v>57</v>
      </c>
      <c r="E2339" t="s">
        <v>2709</v>
      </c>
      <c r="F2339" t="s">
        <v>93</v>
      </c>
      <c r="G2339" s="1" t="s">
        <v>29</v>
      </c>
      <c r="H2339" t="s">
        <v>29</v>
      </c>
      <c r="I2339" t="s">
        <v>29</v>
      </c>
      <c r="J2339" t="s">
        <v>29</v>
      </c>
      <c r="K2339">
        <v>0.2</v>
      </c>
      <c r="L2339">
        <v>0.2</v>
      </c>
      <c r="M2339" t="s">
        <v>26</v>
      </c>
      <c r="N2339" t="s">
        <v>27</v>
      </c>
      <c r="O2339" t="s">
        <v>29</v>
      </c>
      <c r="P2339" t="s">
        <v>29</v>
      </c>
      <c r="Q2339" t="s">
        <v>29</v>
      </c>
      <c r="R2339" t="s">
        <v>29</v>
      </c>
      <c r="S2339" t="s">
        <v>29</v>
      </c>
      <c r="T2339" t="s">
        <v>29</v>
      </c>
      <c r="U2339" t="s">
        <v>29</v>
      </c>
      <c r="V2339" t="s">
        <v>29</v>
      </c>
      <c r="W2339" t="s">
        <v>2596</v>
      </c>
    </row>
    <row r="2340" spans="1:23">
      <c r="A2340">
        <v>2339</v>
      </c>
      <c r="B2340" t="s">
        <v>2593</v>
      </c>
      <c r="C2340" t="s">
        <v>2593</v>
      </c>
      <c r="D2340">
        <v>57</v>
      </c>
      <c r="E2340" t="s">
        <v>2710</v>
      </c>
      <c r="F2340" t="s">
        <v>76</v>
      </c>
      <c r="G2340" s="1" t="s">
        <v>29</v>
      </c>
      <c r="H2340" t="s">
        <v>29</v>
      </c>
      <c r="I2340" t="s">
        <v>29</v>
      </c>
      <c r="J2340" t="s">
        <v>29</v>
      </c>
      <c r="K2340">
        <v>0.3</v>
      </c>
      <c r="L2340">
        <v>0.3</v>
      </c>
      <c r="M2340" t="s">
        <v>687</v>
      </c>
      <c r="N2340" t="s">
        <v>29</v>
      </c>
      <c r="O2340" t="s">
        <v>29</v>
      </c>
      <c r="P2340" t="s">
        <v>29</v>
      </c>
      <c r="Q2340" t="s">
        <v>29</v>
      </c>
      <c r="R2340" t="s">
        <v>29</v>
      </c>
      <c r="S2340" t="s">
        <v>29</v>
      </c>
      <c r="T2340" t="s">
        <v>29</v>
      </c>
      <c r="U2340" t="s">
        <v>29</v>
      </c>
      <c r="V2340" t="s">
        <v>29</v>
      </c>
      <c r="W2340" t="s">
        <v>2596</v>
      </c>
    </row>
    <row r="2341" spans="1:23">
      <c r="A2341">
        <v>2340</v>
      </c>
      <c r="B2341" t="s">
        <v>2593</v>
      </c>
      <c r="C2341" t="s">
        <v>2593</v>
      </c>
      <c r="D2341">
        <v>57</v>
      </c>
      <c r="E2341" t="s">
        <v>8941</v>
      </c>
      <c r="F2341" t="s">
        <v>136</v>
      </c>
      <c r="G2341" s="1" t="s">
        <v>29</v>
      </c>
      <c r="H2341" t="s">
        <v>29</v>
      </c>
      <c r="I2341" t="s">
        <v>29</v>
      </c>
      <c r="J2341" t="s">
        <v>29</v>
      </c>
      <c r="K2341">
        <v>1.3</v>
      </c>
      <c r="L2341">
        <v>1.3</v>
      </c>
      <c r="M2341" t="s">
        <v>136</v>
      </c>
      <c r="N2341" t="s">
        <v>29</v>
      </c>
      <c r="O2341" t="s">
        <v>29</v>
      </c>
      <c r="P2341" t="s">
        <v>29</v>
      </c>
      <c r="Q2341" t="s">
        <v>29</v>
      </c>
      <c r="R2341" t="s">
        <v>29</v>
      </c>
      <c r="S2341" t="s">
        <v>29</v>
      </c>
      <c r="T2341" t="s">
        <v>29</v>
      </c>
      <c r="U2341" t="s">
        <v>29</v>
      </c>
      <c r="V2341" t="s">
        <v>29</v>
      </c>
      <c r="W2341" t="s">
        <v>2596</v>
      </c>
    </row>
    <row r="2342" spans="1:23">
      <c r="A2342">
        <v>2341</v>
      </c>
      <c r="B2342" t="s">
        <v>2711</v>
      </c>
      <c r="C2342" t="s">
        <v>2711</v>
      </c>
      <c r="D2342">
        <v>58</v>
      </c>
      <c r="E2342" t="s">
        <v>2712</v>
      </c>
      <c r="F2342" t="s">
        <v>289</v>
      </c>
      <c r="G2342" s="1" t="s">
        <v>2713</v>
      </c>
      <c r="H2342" t="s">
        <v>2714</v>
      </c>
      <c r="I2342" t="s">
        <v>2713</v>
      </c>
      <c r="J2342" t="s">
        <v>2714</v>
      </c>
      <c r="K2342">
        <v>1.18</v>
      </c>
      <c r="L2342">
        <v>1.18</v>
      </c>
      <c r="M2342" t="s">
        <v>26</v>
      </c>
      <c r="N2342" t="s">
        <v>74</v>
      </c>
      <c r="O2342" t="s">
        <v>29</v>
      </c>
      <c r="P2342" t="s">
        <v>29</v>
      </c>
      <c r="Q2342" t="s">
        <v>29</v>
      </c>
      <c r="R2342" t="s">
        <v>29</v>
      </c>
      <c r="S2342" t="s">
        <v>29</v>
      </c>
      <c r="T2342" t="s">
        <v>29</v>
      </c>
      <c r="U2342" t="s">
        <v>29</v>
      </c>
      <c r="V2342" t="s">
        <v>29</v>
      </c>
      <c r="W2342" t="s">
        <v>2715</v>
      </c>
    </row>
    <row r="2343" spans="1:23">
      <c r="A2343">
        <v>2342</v>
      </c>
      <c r="B2343" t="s">
        <v>2711</v>
      </c>
      <c r="C2343" t="s">
        <v>2711</v>
      </c>
      <c r="D2343">
        <v>58</v>
      </c>
      <c r="E2343" t="s">
        <v>2716</v>
      </c>
      <c r="F2343" t="s">
        <v>255</v>
      </c>
      <c r="G2343" s="1" t="s">
        <v>2717</v>
      </c>
      <c r="H2343" t="s">
        <v>2718</v>
      </c>
      <c r="I2343" t="s">
        <v>2717</v>
      </c>
      <c r="J2343" t="s">
        <v>8639</v>
      </c>
      <c r="K2343">
        <v>0.88</v>
      </c>
      <c r="L2343">
        <v>0.88</v>
      </c>
      <c r="M2343" t="s">
        <v>26</v>
      </c>
      <c r="N2343" t="s">
        <v>219</v>
      </c>
      <c r="O2343" t="s">
        <v>232</v>
      </c>
      <c r="P2343" t="s">
        <v>29</v>
      </c>
      <c r="Q2343" t="s">
        <v>29</v>
      </c>
      <c r="R2343" t="s">
        <v>29</v>
      </c>
      <c r="S2343" t="s">
        <v>29</v>
      </c>
      <c r="T2343" t="s">
        <v>29</v>
      </c>
      <c r="U2343" t="s">
        <v>29</v>
      </c>
      <c r="V2343" t="s">
        <v>29</v>
      </c>
      <c r="W2343" t="s">
        <v>2715</v>
      </c>
    </row>
    <row r="2344" spans="1:23">
      <c r="A2344">
        <v>2343</v>
      </c>
      <c r="B2344" t="s">
        <v>2711</v>
      </c>
      <c r="C2344" t="s">
        <v>2711</v>
      </c>
      <c r="D2344">
        <v>58</v>
      </c>
      <c r="E2344" t="s">
        <v>2719</v>
      </c>
      <c r="F2344" t="s">
        <v>255</v>
      </c>
      <c r="G2344" s="1" t="s">
        <v>947</v>
      </c>
      <c r="H2344" t="s">
        <v>2720</v>
      </c>
      <c r="I2344" t="s">
        <v>947</v>
      </c>
      <c r="J2344" t="s">
        <v>2720</v>
      </c>
      <c r="K2344">
        <v>0.39</v>
      </c>
      <c r="L2344">
        <v>0.39</v>
      </c>
      <c r="M2344" t="s">
        <v>26</v>
      </c>
      <c r="N2344" t="s">
        <v>74</v>
      </c>
      <c r="O2344" t="s">
        <v>53</v>
      </c>
      <c r="P2344" t="s">
        <v>29</v>
      </c>
      <c r="Q2344" t="s">
        <v>29</v>
      </c>
      <c r="R2344" t="s">
        <v>29</v>
      </c>
      <c r="S2344" t="s">
        <v>29</v>
      </c>
      <c r="T2344" t="s">
        <v>29</v>
      </c>
      <c r="U2344" t="s">
        <v>29</v>
      </c>
      <c r="V2344" t="s">
        <v>29</v>
      </c>
      <c r="W2344" t="s">
        <v>2715</v>
      </c>
    </row>
    <row r="2345" spans="1:23">
      <c r="A2345">
        <v>2344</v>
      </c>
      <c r="B2345" t="s">
        <v>2711</v>
      </c>
      <c r="C2345" t="s">
        <v>2711</v>
      </c>
      <c r="D2345">
        <v>58</v>
      </c>
      <c r="E2345" t="s">
        <v>2721</v>
      </c>
      <c r="F2345" t="s">
        <v>255</v>
      </c>
      <c r="G2345" s="1" t="s">
        <v>2722</v>
      </c>
      <c r="H2345" t="s">
        <v>2723</v>
      </c>
      <c r="I2345" t="s">
        <v>2722</v>
      </c>
      <c r="J2345" t="s">
        <v>2723</v>
      </c>
      <c r="K2345">
        <v>0.18</v>
      </c>
      <c r="L2345">
        <v>0.18</v>
      </c>
      <c r="M2345" t="s">
        <v>26</v>
      </c>
      <c r="N2345" t="s">
        <v>74</v>
      </c>
      <c r="O2345" t="s">
        <v>29</v>
      </c>
      <c r="P2345" t="s">
        <v>29</v>
      </c>
      <c r="Q2345" t="s">
        <v>29</v>
      </c>
      <c r="R2345" t="s">
        <v>29</v>
      </c>
      <c r="S2345" t="s">
        <v>29</v>
      </c>
      <c r="T2345" t="s">
        <v>29</v>
      </c>
      <c r="U2345" t="s">
        <v>29</v>
      </c>
      <c r="V2345" t="s">
        <v>29</v>
      </c>
      <c r="W2345" t="s">
        <v>2715</v>
      </c>
    </row>
    <row r="2346" spans="1:23">
      <c r="A2346">
        <v>2345</v>
      </c>
      <c r="B2346" t="s">
        <v>2711</v>
      </c>
      <c r="C2346" t="s">
        <v>2711</v>
      </c>
      <c r="D2346">
        <v>58</v>
      </c>
      <c r="E2346" t="s">
        <v>2724</v>
      </c>
      <c r="F2346" t="s">
        <v>1062</v>
      </c>
      <c r="G2346" s="1" t="s">
        <v>2197</v>
      </c>
      <c r="H2346" t="s">
        <v>2725</v>
      </c>
      <c r="I2346" t="s">
        <v>2197</v>
      </c>
      <c r="J2346" t="s">
        <v>8640</v>
      </c>
      <c r="K2346">
        <v>5.31</v>
      </c>
      <c r="L2346">
        <v>5.31</v>
      </c>
      <c r="M2346" t="s">
        <v>26</v>
      </c>
      <c r="N2346" t="s">
        <v>219</v>
      </c>
      <c r="O2346" t="s">
        <v>232</v>
      </c>
      <c r="P2346" t="s">
        <v>63</v>
      </c>
      <c r="Q2346" t="s">
        <v>29</v>
      </c>
      <c r="R2346" t="s">
        <v>29</v>
      </c>
      <c r="S2346" t="s">
        <v>29</v>
      </c>
      <c r="T2346" t="s">
        <v>29</v>
      </c>
      <c r="U2346" t="s">
        <v>29</v>
      </c>
      <c r="V2346" t="s">
        <v>29</v>
      </c>
      <c r="W2346" t="s">
        <v>2715</v>
      </c>
    </row>
    <row r="2347" spans="1:23">
      <c r="A2347">
        <v>2346</v>
      </c>
      <c r="B2347" t="s">
        <v>2711</v>
      </c>
      <c r="C2347" t="s">
        <v>2711</v>
      </c>
      <c r="D2347">
        <v>58</v>
      </c>
      <c r="E2347" t="s">
        <v>2726</v>
      </c>
      <c r="F2347" t="s">
        <v>1062</v>
      </c>
      <c r="G2347" s="1" t="s">
        <v>2254</v>
      </c>
      <c r="H2347" t="s">
        <v>2727</v>
      </c>
      <c r="I2347" t="s">
        <v>2254</v>
      </c>
      <c r="J2347" t="s">
        <v>2727</v>
      </c>
      <c r="K2347">
        <v>0.06</v>
      </c>
      <c r="L2347">
        <v>0.06</v>
      </c>
      <c r="M2347" t="s">
        <v>26</v>
      </c>
      <c r="N2347" t="s">
        <v>219</v>
      </c>
      <c r="O2347" t="s">
        <v>29</v>
      </c>
      <c r="P2347" t="s">
        <v>29</v>
      </c>
      <c r="Q2347" t="s">
        <v>29</v>
      </c>
      <c r="R2347" t="s">
        <v>29</v>
      </c>
      <c r="S2347" t="s">
        <v>29</v>
      </c>
      <c r="T2347" t="s">
        <v>29</v>
      </c>
      <c r="U2347" t="s">
        <v>29</v>
      </c>
      <c r="V2347" t="s">
        <v>29</v>
      </c>
      <c r="W2347" t="s">
        <v>2715</v>
      </c>
    </row>
    <row r="2348" spans="1:23">
      <c r="A2348">
        <v>2347</v>
      </c>
      <c r="B2348" t="s">
        <v>2711</v>
      </c>
      <c r="C2348" t="s">
        <v>2711</v>
      </c>
      <c r="D2348">
        <v>58</v>
      </c>
      <c r="E2348" t="s">
        <v>2728</v>
      </c>
      <c r="F2348" t="s">
        <v>344</v>
      </c>
      <c r="G2348" s="1" t="s">
        <v>2188</v>
      </c>
      <c r="H2348" t="s">
        <v>1166</v>
      </c>
      <c r="I2348" t="s">
        <v>2188</v>
      </c>
      <c r="J2348" t="s">
        <v>1166</v>
      </c>
      <c r="K2348">
        <v>1.81</v>
      </c>
      <c r="L2348">
        <v>1.81</v>
      </c>
      <c r="M2348" t="s">
        <v>26</v>
      </c>
      <c r="N2348" t="s">
        <v>219</v>
      </c>
      <c r="O2348" t="s">
        <v>232</v>
      </c>
      <c r="P2348" t="s">
        <v>63</v>
      </c>
      <c r="Q2348" t="s">
        <v>118</v>
      </c>
      <c r="R2348" t="s">
        <v>29</v>
      </c>
      <c r="S2348" t="s">
        <v>29</v>
      </c>
      <c r="T2348" t="s">
        <v>29</v>
      </c>
      <c r="U2348" t="s">
        <v>29</v>
      </c>
      <c r="V2348" t="s">
        <v>29</v>
      </c>
      <c r="W2348" t="s">
        <v>2715</v>
      </c>
    </row>
    <row r="2349" spans="1:23">
      <c r="A2349">
        <v>2348</v>
      </c>
      <c r="B2349" t="s">
        <v>2711</v>
      </c>
      <c r="C2349" t="s">
        <v>2711</v>
      </c>
      <c r="D2349">
        <v>58</v>
      </c>
      <c r="E2349" t="s">
        <v>8820</v>
      </c>
      <c r="F2349" t="s">
        <v>415</v>
      </c>
      <c r="G2349" s="1" t="s">
        <v>2729</v>
      </c>
      <c r="H2349" t="s">
        <v>6378</v>
      </c>
      <c r="I2349" t="s">
        <v>2729</v>
      </c>
      <c r="J2349" t="s">
        <v>6378</v>
      </c>
      <c r="K2349">
        <v>0.12</v>
      </c>
      <c r="L2349">
        <v>0.12</v>
      </c>
      <c r="M2349" t="s">
        <v>26</v>
      </c>
      <c r="N2349" t="s">
        <v>121</v>
      </c>
      <c r="O2349" t="s">
        <v>29</v>
      </c>
      <c r="P2349" t="s">
        <v>29</v>
      </c>
      <c r="Q2349" t="s">
        <v>29</v>
      </c>
      <c r="R2349" t="s">
        <v>29</v>
      </c>
      <c r="S2349" t="s">
        <v>29</v>
      </c>
      <c r="T2349" t="s">
        <v>29</v>
      </c>
      <c r="U2349" t="s">
        <v>29</v>
      </c>
      <c r="V2349" t="s">
        <v>29</v>
      </c>
      <c r="W2349" t="s">
        <v>2715</v>
      </c>
    </row>
    <row r="2350" spans="1:23">
      <c r="A2350">
        <v>2349</v>
      </c>
      <c r="B2350" t="s">
        <v>2711</v>
      </c>
      <c r="C2350" t="s">
        <v>2711</v>
      </c>
      <c r="D2350">
        <v>58</v>
      </c>
      <c r="E2350" t="s">
        <v>2731</v>
      </c>
      <c r="F2350" t="s">
        <v>1850</v>
      </c>
      <c r="G2350" s="1" t="s">
        <v>1851</v>
      </c>
      <c r="H2350" t="s">
        <v>2730</v>
      </c>
      <c r="I2350" t="s">
        <v>1851</v>
      </c>
      <c r="J2350" t="s">
        <v>2730</v>
      </c>
      <c r="K2350">
        <v>0.03</v>
      </c>
      <c r="L2350">
        <v>0.03</v>
      </c>
      <c r="M2350" t="s">
        <v>26</v>
      </c>
      <c r="N2350" t="s">
        <v>232</v>
      </c>
      <c r="O2350" t="s">
        <v>29</v>
      </c>
      <c r="P2350" t="s">
        <v>29</v>
      </c>
      <c r="Q2350" t="s">
        <v>29</v>
      </c>
      <c r="R2350" t="s">
        <v>29</v>
      </c>
      <c r="S2350" t="s">
        <v>29</v>
      </c>
      <c r="T2350" t="s">
        <v>29</v>
      </c>
      <c r="U2350" t="s">
        <v>29</v>
      </c>
      <c r="V2350" t="s">
        <v>29</v>
      </c>
      <c r="W2350" t="s">
        <v>2715</v>
      </c>
    </row>
    <row r="2351" spans="1:23">
      <c r="A2351">
        <v>2350</v>
      </c>
      <c r="B2351" t="s">
        <v>2711</v>
      </c>
      <c r="C2351" t="s">
        <v>2711</v>
      </c>
      <c r="D2351">
        <v>58</v>
      </c>
      <c r="E2351" t="s">
        <v>2732</v>
      </c>
      <c r="F2351" t="s">
        <v>344</v>
      </c>
      <c r="G2351" s="1" t="s">
        <v>2733</v>
      </c>
      <c r="H2351" t="s">
        <v>2734</v>
      </c>
      <c r="I2351" t="s">
        <v>2733</v>
      </c>
      <c r="J2351" t="s">
        <v>2734</v>
      </c>
      <c r="K2351">
        <v>0.09</v>
      </c>
      <c r="L2351">
        <v>0.09</v>
      </c>
      <c r="M2351" t="s">
        <v>26</v>
      </c>
      <c r="N2351" t="s">
        <v>118</v>
      </c>
      <c r="O2351" t="s">
        <v>29</v>
      </c>
      <c r="P2351" t="s">
        <v>29</v>
      </c>
      <c r="Q2351" t="s">
        <v>29</v>
      </c>
      <c r="R2351" t="s">
        <v>29</v>
      </c>
      <c r="S2351" t="s">
        <v>29</v>
      </c>
      <c r="T2351" t="s">
        <v>29</v>
      </c>
      <c r="U2351" t="s">
        <v>29</v>
      </c>
      <c r="V2351" t="s">
        <v>29</v>
      </c>
      <c r="W2351" t="s">
        <v>2715</v>
      </c>
    </row>
    <row r="2352" spans="1:23">
      <c r="A2352">
        <v>2351</v>
      </c>
      <c r="B2352" t="s">
        <v>2711</v>
      </c>
      <c r="C2352" t="s">
        <v>2711</v>
      </c>
      <c r="D2352">
        <v>58</v>
      </c>
      <c r="E2352" t="s">
        <v>4472</v>
      </c>
      <c r="F2352" t="s">
        <v>108</v>
      </c>
      <c r="G2352" s="1" t="s">
        <v>2735</v>
      </c>
      <c r="H2352" t="s">
        <v>4473</v>
      </c>
      <c r="I2352" t="s">
        <v>2735</v>
      </c>
      <c r="J2352" t="s">
        <v>29</v>
      </c>
      <c r="K2352">
        <v>0.03</v>
      </c>
      <c r="L2352">
        <v>0.03</v>
      </c>
      <c r="M2352" t="s">
        <v>26</v>
      </c>
      <c r="N2352" t="s">
        <v>121</v>
      </c>
      <c r="O2352" t="s">
        <v>29</v>
      </c>
      <c r="P2352" t="s">
        <v>29</v>
      </c>
      <c r="Q2352" t="s">
        <v>29</v>
      </c>
      <c r="R2352" t="s">
        <v>29</v>
      </c>
      <c r="S2352" t="s">
        <v>29</v>
      </c>
      <c r="T2352" t="s">
        <v>29</v>
      </c>
      <c r="U2352" t="s">
        <v>29</v>
      </c>
      <c r="V2352" t="s">
        <v>29</v>
      </c>
      <c r="W2352" t="s">
        <v>2715</v>
      </c>
    </row>
    <row r="2353" spans="1:23">
      <c r="A2353">
        <v>2352</v>
      </c>
      <c r="B2353" t="s">
        <v>2711</v>
      </c>
      <c r="C2353" t="s">
        <v>2711</v>
      </c>
      <c r="D2353">
        <v>58</v>
      </c>
      <c r="E2353" t="s">
        <v>2737</v>
      </c>
      <c r="F2353" t="s">
        <v>2738</v>
      </c>
      <c r="G2353" s="1" t="s">
        <v>2739</v>
      </c>
      <c r="H2353" t="s">
        <v>2736</v>
      </c>
      <c r="I2353" t="s">
        <v>2739</v>
      </c>
      <c r="J2353" t="s">
        <v>2736</v>
      </c>
      <c r="K2353">
        <v>0.97</v>
      </c>
      <c r="L2353">
        <v>0.97</v>
      </c>
      <c r="M2353" t="s">
        <v>26</v>
      </c>
      <c r="N2353" t="s">
        <v>56</v>
      </c>
      <c r="O2353" t="s">
        <v>29</v>
      </c>
      <c r="P2353" t="s">
        <v>29</v>
      </c>
      <c r="Q2353" t="s">
        <v>29</v>
      </c>
      <c r="R2353" t="s">
        <v>29</v>
      </c>
      <c r="S2353" t="s">
        <v>29</v>
      </c>
      <c r="T2353" t="s">
        <v>29</v>
      </c>
      <c r="U2353" t="s">
        <v>29</v>
      </c>
      <c r="V2353" t="s">
        <v>29</v>
      </c>
      <c r="W2353" t="s">
        <v>2715</v>
      </c>
    </row>
    <row r="2354" spans="1:23">
      <c r="A2354">
        <v>2353</v>
      </c>
      <c r="B2354" t="s">
        <v>2711</v>
      </c>
      <c r="C2354" t="s">
        <v>2711</v>
      </c>
      <c r="D2354">
        <v>58</v>
      </c>
      <c r="E2354" t="s">
        <v>2740</v>
      </c>
      <c r="F2354" t="s">
        <v>206</v>
      </c>
      <c r="G2354" s="1" t="s">
        <v>2741</v>
      </c>
      <c r="H2354" t="s">
        <v>2742</v>
      </c>
      <c r="I2354" t="s">
        <v>2741</v>
      </c>
      <c r="J2354" t="s">
        <v>2742</v>
      </c>
      <c r="K2354">
        <v>0.15</v>
      </c>
      <c r="L2354">
        <v>0.15</v>
      </c>
      <c r="M2354" t="s">
        <v>26</v>
      </c>
      <c r="N2354" t="s">
        <v>219</v>
      </c>
      <c r="O2354" t="s">
        <v>29</v>
      </c>
      <c r="P2354" t="s">
        <v>29</v>
      </c>
      <c r="Q2354" t="s">
        <v>29</v>
      </c>
      <c r="R2354" t="s">
        <v>29</v>
      </c>
      <c r="S2354" t="s">
        <v>29</v>
      </c>
      <c r="T2354" t="s">
        <v>29</v>
      </c>
      <c r="U2354" t="s">
        <v>29</v>
      </c>
      <c r="V2354" t="s">
        <v>29</v>
      </c>
      <c r="W2354" t="s">
        <v>2715</v>
      </c>
    </row>
    <row r="2355" spans="1:23">
      <c r="A2355">
        <v>2354</v>
      </c>
      <c r="B2355" t="s">
        <v>2711</v>
      </c>
      <c r="C2355" t="s">
        <v>2711</v>
      </c>
      <c r="D2355">
        <v>58</v>
      </c>
      <c r="E2355" t="s">
        <v>2743</v>
      </c>
      <c r="F2355" t="s">
        <v>154</v>
      </c>
      <c r="G2355" s="1" t="s">
        <v>2194</v>
      </c>
      <c r="H2355" t="s">
        <v>29</v>
      </c>
      <c r="I2355" t="s">
        <v>2194</v>
      </c>
      <c r="J2355" t="s">
        <v>29</v>
      </c>
      <c r="K2355">
        <v>4.59</v>
      </c>
      <c r="L2355">
        <v>4.59</v>
      </c>
      <c r="M2355" t="s">
        <v>26</v>
      </c>
      <c r="N2355" t="s">
        <v>219</v>
      </c>
      <c r="O2355" t="s">
        <v>118</v>
      </c>
      <c r="P2355" t="s">
        <v>29</v>
      </c>
      <c r="Q2355" t="s">
        <v>29</v>
      </c>
      <c r="R2355" t="s">
        <v>29</v>
      </c>
      <c r="S2355" t="s">
        <v>29</v>
      </c>
      <c r="T2355" t="s">
        <v>29</v>
      </c>
      <c r="U2355" t="s">
        <v>29</v>
      </c>
      <c r="V2355" t="s">
        <v>29</v>
      </c>
      <c r="W2355" t="s">
        <v>2715</v>
      </c>
    </row>
    <row r="2356" spans="1:23">
      <c r="A2356">
        <v>2355</v>
      </c>
      <c r="B2356" t="s">
        <v>2711</v>
      </c>
      <c r="C2356" t="s">
        <v>2711</v>
      </c>
      <c r="D2356">
        <v>58</v>
      </c>
      <c r="E2356" t="s">
        <v>2744</v>
      </c>
      <c r="F2356" t="s">
        <v>154</v>
      </c>
      <c r="G2356" s="1" t="s">
        <v>2745</v>
      </c>
      <c r="H2356" t="s">
        <v>2746</v>
      </c>
      <c r="I2356" t="s">
        <v>2745</v>
      </c>
      <c r="J2356" t="s">
        <v>2746</v>
      </c>
      <c r="K2356">
        <v>1.51</v>
      </c>
      <c r="L2356">
        <v>1.51</v>
      </c>
      <c r="M2356" t="s">
        <v>26</v>
      </c>
      <c r="N2356" t="s">
        <v>219</v>
      </c>
      <c r="O2356" t="s">
        <v>29</v>
      </c>
      <c r="P2356" t="s">
        <v>29</v>
      </c>
      <c r="Q2356" t="s">
        <v>29</v>
      </c>
      <c r="R2356" t="s">
        <v>29</v>
      </c>
      <c r="S2356" t="s">
        <v>29</v>
      </c>
      <c r="T2356" t="s">
        <v>29</v>
      </c>
      <c r="U2356" t="s">
        <v>29</v>
      </c>
      <c r="V2356" t="s">
        <v>29</v>
      </c>
      <c r="W2356" t="s">
        <v>2715</v>
      </c>
    </row>
    <row r="2357" spans="1:23">
      <c r="A2357">
        <v>2356</v>
      </c>
      <c r="B2357" t="s">
        <v>2711</v>
      </c>
      <c r="C2357" t="s">
        <v>2711</v>
      </c>
      <c r="D2357">
        <v>58</v>
      </c>
      <c r="E2357" t="s">
        <v>2747</v>
      </c>
      <c r="F2357" t="s">
        <v>154</v>
      </c>
      <c r="G2357" s="1" t="s">
        <v>2194</v>
      </c>
      <c r="H2357" t="s">
        <v>2748</v>
      </c>
      <c r="I2357" t="s">
        <v>2194</v>
      </c>
      <c r="J2357" t="s">
        <v>2748</v>
      </c>
      <c r="K2357">
        <v>0.09</v>
      </c>
      <c r="L2357">
        <v>0.09</v>
      </c>
      <c r="M2357" t="s">
        <v>26</v>
      </c>
      <c r="N2357" t="s">
        <v>219</v>
      </c>
      <c r="O2357" t="s">
        <v>232</v>
      </c>
      <c r="P2357" t="s">
        <v>29</v>
      </c>
      <c r="Q2357" t="s">
        <v>29</v>
      </c>
      <c r="R2357" t="s">
        <v>29</v>
      </c>
      <c r="S2357" t="s">
        <v>29</v>
      </c>
      <c r="T2357" t="s">
        <v>29</v>
      </c>
      <c r="U2357" t="s">
        <v>29</v>
      </c>
      <c r="V2357" t="s">
        <v>29</v>
      </c>
      <c r="W2357" t="s">
        <v>2715</v>
      </c>
    </row>
    <row r="2358" spans="1:23">
      <c r="A2358">
        <v>2357</v>
      </c>
      <c r="B2358" t="s">
        <v>2711</v>
      </c>
      <c r="C2358" t="s">
        <v>2711</v>
      </c>
      <c r="D2358">
        <v>58</v>
      </c>
      <c r="E2358" t="s">
        <v>2749</v>
      </c>
      <c r="F2358" t="s">
        <v>630</v>
      </c>
      <c r="G2358" s="1" t="s">
        <v>2750</v>
      </c>
      <c r="H2358" t="s">
        <v>2751</v>
      </c>
      <c r="I2358" t="s">
        <v>2750</v>
      </c>
      <c r="J2358" t="s">
        <v>2751</v>
      </c>
      <c r="K2358">
        <v>0.27</v>
      </c>
      <c r="L2358">
        <v>0.27</v>
      </c>
      <c r="M2358" t="s">
        <v>26</v>
      </c>
      <c r="N2358" t="s">
        <v>219</v>
      </c>
      <c r="O2358" t="s">
        <v>29</v>
      </c>
      <c r="P2358" t="s">
        <v>29</v>
      </c>
      <c r="Q2358" t="s">
        <v>29</v>
      </c>
      <c r="R2358" t="s">
        <v>29</v>
      </c>
      <c r="S2358" t="s">
        <v>29</v>
      </c>
      <c r="T2358" t="s">
        <v>29</v>
      </c>
      <c r="U2358" t="s">
        <v>29</v>
      </c>
      <c r="V2358" t="s">
        <v>29</v>
      </c>
      <c r="W2358" t="s">
        <v>2715</v>
      </c>
    </row>
    <row r="2359" spans="1:23">
      <c r="A2359">
        <v>2358</v>
      </c>
      <c r="B2359" t="s">
        <v>2711</v>
      </c>
      <c r="C2359" t="s">
        <v>2711</v>
      </c>
      <c r="D2359">
        <v>58</v>
      </c>
      <c r="E2359" t="s">
        <v>2752</v>
      </c>
      <c r="F2359" t="s">
        <v>358</v>
      </c>
      <c r="G2359" s="1" t="s">
        <v>2753</v>
      </c>
      <c r="H2359" t="s">
        <v>2754</v>
      </c>
      <c r="I2359" t="s">
        <v>2753</v>
      </c>
      <c r="J2359" t="s">
        <v>2754</v>
      </c>
      <c r="K2359">
        <v>1.3</v>
      </c>
      <c r="L2359">
        <v>1.3</v>
      </c>
      <c r="M2359" t="s">
        <v>26</v>
      </c>
      <c r="N2359" t="s">
        <v>74</v>
      </c>
      <c r="O2359" t="s">
        <v>63</v>
      </c>
      <c r="P2359" t="s">
        <v>28</v>
      </c>
      <c r="Q2359" t="s">
        <v>29</v>
      </c>
      <c r="R2359" t="s">
        <v>29</v>
      </c>
      <c r="S2359" t="s">
        <v>29</v>
      </c>
      <c r="T2359" t="s">
        <v>29</v>
      </c>
      <c r="U2359" t="s">
        <v>29</v>
      </c>
      <c r="V2359" t="s">
        <v>29</v>
      </c>
      <c r="W2359" t="s">
        <v>2715</v>
      </c>
    </row>
    <row r="2360" spans="1:23">
      <c r="A2360">
        <v>2359</v>
      </c>
      <c r="B2360" t="s">
        <v>2711</v>
      </c>
      <c r="C2360" t="s">
        <v>2711</v>
      </c>
      <c r="D2360">
        <v>58</v>
      </c>
      <c r="E2360" t="s">
        <v>2755</v>
      </c>
      <c r="F2360" t="s">
        <v>358</v>
      </c>
      <c r="G2360" s="1" t="s">
        <v>2756</v>
      </c>
      <c r="H2360" t="s">
        <v>2757</v>
      </c>
      <c r="I2360" t="s">
        <v>2756</v>
      </c>
      <c r="J2360" t="s">
        <v>8641</v>
      </c>
      <c r="K2360">
        <v>0.12</v>
      </c>
      <c r="L2360">
        <v>0.12</v>
      </c>
      <c r="M2360" t="s">
        <v>26</v>
      </c>
      <c r="N2360" t="s">
        <v>219</v>
      </c>
      <c r="O2360" t="s">
        <v>28</v>
      </c>
      <c r="P2360" t="s">
        <v>29</v>
      </c>
      <c r="Q2360" t="s">
        <v>29</v>
      </c>
      <c r="R2360" t="s">
        <v>29</v>
      </c>
      <c r="S2360" t="s">
        <v>29</v>
      </c>
      <c r="T2360" t="s">
        <v>29</v>
      </c>
      <c r="U2360" t="s">
        <v>29</v>
      </c>
      <c r="V2360" t="s">
        <v>29</v>
      </c>
      <c r="W2360" t="s">
        <v>2715</v>
      </c>
    </row>
    <row r="2361" spans="1:23">
      <c r="A2361">
        <v>2360</v>
      </c>
      <c r="B2361" t="s">
        <v>2711</v>
      </c>
      <c r="C2361" t="s">
        <v>2711</v>
      </c>
      <c r="D2361">
        <v>58</v>
      </c>
      <c r="E2361" t="s">
        <v>2758</v>
      </c>
      <c r="F2361" t="s">
        <v>1049</v>
      </c>
      <c r="G2361" s="1" t="s">
        <v>1050</v>
      </c>
      <c r="H2361" t="s">
        <v>2759</v>
      </c>
      <c r="I2361" t="s">
        <v>1050</v>
      </c>
      <c r="J2361" t="s">
        <v>8642</v>
      </c>
      <c r="K2361">
        <v>1.1499999999999999</v>
      </c>
      <c r="L2361">
        <v>1.1499999999999999</v>
      </c>
      <c r="M2361" t="s">
        <v>26</v>
      </c>
      <c r="N2361" t="s">
        <v>219</v>
      </c>
      <c r="O2361" t="s">
        <v>74</v>
      </c>
      <c r="P2361" t="s">
        <v>29</v>
      </c>
      <c r="Q2361" t="s">
        <v>29</v>
      </c>
      <c r="R2361" t="s">
        <v>29</v>
      </c>
      <c r="S2361" t="s">
        <v>29</v>
      </c>
      <c r="T2361" t="s">
        <v>29</v>
      </c>
      <c r="U2361" t="s">
        <v>29</v>
      </c>
      <c r="V2361" t="s">
        <v>29</v>
      </c>
      <c r="W2361" t="s">
        <v>2715</v>
      </c>
    </row>
    <row r="2362" spans="1:23">
      <c r="A2362">
        <v>2361</v>
      </c>
      <c r="B2362" t="s">
        <v>2711</v>
      </c>
      <c r="C2362" t="s">
        <v>2711</v>
      </c>
      <c r="D2362">
        <v>58</v>
      </c>
      <c r="E2362" t="s">
        <v>901</v>
      </c>
      <c r="F2362" t="s">
        <v>522</v>
      </c>
      <c r="G2362" s="1" t="s">
        <v>902</v>
      </c>
      <c r="H2362" t="s">
        <v>903</v>
      </c>
      <c r="I2362" t="s">
        <v>902</v>
      </c>
      <c r="J2362" t="s">
        <v>903</v>
      </c>
      <c r="K2362">
        <v>0.18</v>
      </c>
      <c r="L2362">
        <v>0.18</v>
      </c>
      <c r="M2362" t="s">
        <v>26</v>
      </c>
      <c r="N2362" t="s">
        <v>219</v>
      </c>
      <c r="O2362" t="s">
        <v>29</v>
      </c>
      <c r="P2362" t="s">
        <v>29</v>
      </c>
      <c r="Q2362" t="s">
        <v>29</v>
      </c>
      <c r="R2362" t="s">
        <v>29</v>
      </c>
      <c r="S2362" t="s">
        <v>29</v>
      </c>
      <c r="T2362" t="s">
        <v>29</v>
      </c>
      <c r="U2362" t="s">
        <v>29</v>
      </c>
      <c r="V2362" t="s">
        <v>29</v>
      </c>
      <c r="W2362" t="s">
        <v>2715</v>
      </c>
    </row>
    <row r="2363" spans="1:23">
      <c r="A2363">
        <v>2362</v>
      </c>
      <c r="B2363" t="s">
        <v>2711</v>
      </c>
      <c r="C2363" t="s">
        <v>2711</v>
      </c>
      <c r="D2363">
        <v>58</v>
      </c>
      <c r="E2363" t="s">
        <v>2760</v>
      </c>
      <c r="F2363" t="s">
        <v>438</v>
      </c>
      <c r="G2363" s="1" t="s">
        <v>2761</v>
      </c>
      <c r="H2363" t="s">
        <v>2762</v>
      </c>
      <c r="I2363" t="s">
        <v>2761</v>
      </c>
      <c r="J2363" t="s">
        <v>2762</v>
      </c>
      <c r="K2363">
        <v>0.12</v>
      </c>
      <c r="L2363">
        <v>0.12</v>
      </c>
      <c r="M2363" t="s">
        <v>26</v>
      </c>
      <c r="N2363" t="s">
        <v>219</v>
      </c>
      <c r="O2363" t="s">
        <v>29</v>
      </c>
      <c r="P2363" t="s">
        <v>29</v>
      </c>
      <c r="Q2363" t="s">
        <v>29</v>
      </c>
      <c r="R2363" t="s">
        <v>29</v>
      </c>
      <c r="S2363" t="s">
        <v>29</v>
      </c>
      <c r="T2363" t="s">
        <v>29</v>
      </c>
      <c r="U2363" t="s">
        <v>29</v>
      </c>
      <c r="V2363" t="s">
        <v>29</v>
      </c>
      <c r="W2363" t="s">
        <v>2715</v>
      </c>
    </row>
    <row r="2364" spans="1:23">
      <c r="A2364">
        <v>2363</v>
      </c>
      <c r="B2364" t="s">
        <v>2711</v>
      </c>
      <c r="C2364" t="s">
        <v>2711</v>
      </c>
      <c r="D2364">
        <v>58</v>
      </c>
      <c r="E2364" t="s">
        <v>2763</v>
      </c>
      <c r="F2364" t="s">
        <v>438</v>
      </c>
      <c r="G2364" s="1" t="s">
        <v>2764</v>
      </c>
      <c r="H2364" t="s">
        <v>2765</v>
      </c>
      <c r="I2364" t="s">
        <v>8516</v>
      </c>
      <c r="J2364" t="s">
        <v>2765</v>
      </c>
      <c r="K2364">
        <v>0.09</v>
      </c>
      <c r="L2364">
        <v>0.09</v>
      </c>
      <c r="M2364" t="s">
        <v>26</v>
      </c>
      <c r="N2364" t="s">
        <v>232</v>
      </c>
      <c r="O2364" t="s">
        <v>29</v>
      </c>
      <c r="P2364" t="s">
        <v>29</v>
      </c>
      <c r="Q2364" t="s">
        <v>29</v>
      </c>
      <c r="R2364" t="s">
        <v>29</v>
      </c>
      <c r="S2364" t="s">
        <v>29</v>
      </c>
      <c r="T2364" t="s">
        <v>29</v>
      </c>
      <c r="U2364" t="s">
        <v>29</v>
      </c>
      <c r="V2364" t="s">
        <v>29</v>
      </c>
      <c r="W2364" t="s">
        <v>2715</v>
      </c>
    </row>
    <row r="2365" spans="1:23">
      <c r="A2365">
        <v>2364</v>
      </c>
      <c r="B2365" t="s">
        <v>2711</v>
      </c>
      <c r="C2365" t="s">
        <v>2711</v>
      </c>
      <c r="D2365">
        <v>58</v>
      </c>
      <c r="E2365" t="s">
        <v>2638</v>
      </c>
      <c r="F2365" t="s">
        <v>2437</v>
      </c>
      <c r="G2365" s="1" t="s">
        <v>2438</v>
      </c>
      <c r="H2365" t="s">
        <v>2639</v>
      </c>
      <c r="I2365" t="s">
        <v>2438</v>
      </c>
      <c r="J2365" t="s">
        <v>2639</v>
      </c>
      <c r="K2365">
        <v>0.54</v>
      </c>
      <c r="L2365">
        <v>0.54</v>
      </c>
      <c r="M2365" t="s">
        <v>26</v>
      </c>
      <c r="N2365" t="s">
        <v>219</v>
      </c>
      <c r="O2365" t="s">
        <v>232</v>
      </c>
      <c r="P2365" t="s">
        <v>118</v>
      </c>
      <c r="Q2365" t="s">
        <v>29</v>
      </c>
      <c r="R2365" t="s">
        <v>29</v>
      </c>
      <c r="S2365" t="s">
        <v>29</v>
      </c>
      <c r="T2365" t="s">
        <v>29</v>
      </c>
      <c r="U2365" t="s">
        <v>29</v>
      </c>
      <c r="V2365" t="s">
        <v>29</v>
      </c>
      <c r="W2365" t="s">
        <v>2715</v>
      </c>
    </row>
    <row r="2366" spans="1:23">
      <c r="A2366">
        <v>2365</v>
      </c>
      <c r="B2366" t="s">
        <v>2711</v>
      </c>
      <c r="C2366" t="s">
        <v>2711</v>
      </c>
      <c r="D2366">
        <v>58</v>
      </c>
      <c r="E2366" t="s">
        <v>2766</v>
      </c>
      <c r="F2366" t="s">
        <v>498</v>
      </c>
      <c r="G2366" s="1" t="s">
        <v>499</v>
      </c>
      <c r="H2366" t="s">
        <v>2767</v>
      </c>
      <c r="I2366" t="s">
        <v>499</v>
      </c>
      <c r="J2366" t="s">
        <v>2767</v>
      </c>
      <c r="K2366">
        <v>6.28</v>
      </c>
      <c r="L2366">
        <v>6.28</v>
      </c>
      <c r="M2366" t="s">
        <v>26</v>
      </c>
      <c r="N2366" t="s">
        <v>121</v>
      </c>
      <c r="O2366" t="s">
        <v>29</v>
      </c>
      <c r="P2366" t="s">
        <v>29</v>
      </c>
      <c r="Q2366" t="s">
        <v>29</v>
      </c>
      <c r="R2366" t="s">
        <v>29</v>
      </c>
      <c r="S2366" t="s">
        <v>29</v>
      </c>
      <c r="T2366" t="s">
        <v>29</v>
      </c>
      <c r="U2366" t="s">
        <v>29</v>
      </c>
      <c r="V2366" t="s">
        <v>29</v>
      </c>
      <c r="W2366" t="s">
        <v>2715</v>
      </c>
    </row>
    <row r="2367" spans="1:23">
      <c r="A2367">
        <v>2366</v>
      </c>
      <c r="B2367" t="s">
        <v>2711</v>
      </c>
      <c r="C2367" t="s">
        <v>2711</v>
      </c>
      <c r="D2367">
        <v>58</v>
      </c>
      <c r="E2367" t="s">
        <v>2768</v>
      </c>
      <c r="F2367" t="s">
        <v>9221</v>
      </c>
      <c r="G2367" s="1" t="s">
        <v>2770</v>
      </c>
      <c r="H2367" t="s">
        <v>2771</v>
      </c>
      <c r="I2367" t="s">
        <v>2770</v>
      </c>
      <c r="J2367" t="s">
        <v>2771</v>
      </c>
      <c r="K2367">
        <v>1.33</v>
      </c>
      <c r="L2367">
        <v>1.33</v>
      </c>
      <c r="M2367" t="s">
        <v>26</v>
      </c>
      <c r="N2367" t="s">
        <v>219</v>
      </c>
      <c r="O2367" t="s">
        <v>29</v>
      </c>
      <c r="P2367" t="s">
        <v>29</v>
      </c>
      <c r="Q2367" t="s">
        <v>29</v>
      </c>
      <c r="R2367" t="s">
        <v>29</v>
      </c>
      <c r="S2367" t="s">
        <v>29</v>
      </c>
      <c r="T2367" t="s">
        <v>29</v>
      </c>
      <c r="U2367" t="s">
        <v>29</v>
      </c>
      <c r="V2367" t="s">
        <v>29</v>
      </c>
      <c r="W2367" t="s">
        <v>2715</v>
      </c>
    </row>
    <row r="2368" spans="1:23">
      <c r="A2368">
        <v>2367</v>
      </c>
      <c r="B2368" t="s">
        <v>2711</v>
      </c>
      <c r="C2368" t="s">
        <v>2711</v>
      </c>
      <c r="D2368">
        <v>58</v>
      </c>
      <c r="E2368" t="s">
        <v>2772</v>
      </c>
      <c r="F2368" t="s">
        <v>2769</v>
      </c>
      <c r="G2368" s="1" t="s">
        <v>2773</v>
      </c>
      <c r="H2368" t="s">
        <v>2774</v>
      </c>
      <c r="I2368" t="s">
        <v>2773</v>
      </c>
      <c r="J2368" t="s">
        <v>2774</v>
      </c>
      <c r="K2368">
        <v>0.18</v>
      </c>
      <c r="L2368">
        <v>0.18</v>
      </c>
      <c r="M2368" t="s">
        <v>26</v>
      </c>
      <c r="N2368" t="s">
        <v>118</v>
      </c>
      <c r="O2368" t="s">
        <v>29</v>
      </c>
      <c r="P2368" t="s">
        <v>29</v>
      </c>
      <c r="Q2368" t="s">
        <v>29</v>
      </c>
      <c r="R2368" t="s">
        <v>29</v>
      </c>
      <c r="S2368" t="s">
        <v>29</v>
      </c>
      <c r="T2368" t="s">
        <v>29</v>
      </c>
      <c r="U2368" t="s">
        <v>29</v>
      </c>
      <c r="V2368" t="s">
        <v>29</v>
      </c>
      <c r="W2368" t="s">
        <v>2715</v>
      </c>
    </row>
    <row r="2369" spans="1:23">
      <c r="A2369">
        <v>2368</v>
      </c>
      <c r="B2369" t="s">
        <v>2711</v>
      </c>
      <c r="C2369" t="s">
        <v>2711</v>
      </c>
      <c r="D2369">
        <v>58</v>
      </c>
      <c r="E2369" t="s">
        <v>2775</v>
      </c>
      <c r="F2369" t="s">
        <v>558</v>
      </c>
      <c r="G2369" s="1" t="s">
        <v>1160</v>
      </c>
      <c r="H2369" t="s">
        <v>2776</v>
      </c>
      <c r="I2369" t="s">
        <v>1160</v>
      </c>
      <c r="J2369" t="s">
        <v>2776</v>
      </c>
      <c r="K2369">
        <v>0.24</v>
      </c>
      <c r="L2369">
        <v>0.24</v>
      </c>
      <c r="M2369" t="s">
        <v>26</v>
      </c>
      <c r="N2369" t="s">
        <v>63</v>
      </c>
      <c r="O2369" t="s">
        <v>29</v>
      </c>
      <c r="P2369" t="s">
        <v>29</v>
      </c>
      <c r="Q2369" t="s">
        <v>29</v>
      </c>
      <c r="R2369" t="s">
        <v>29</v>
      </c>
      <c r="S2369" t="s">
        <v>29</v>
      </c>
      <c r="T2369" t="s">
        <v>29</v>
      </c>
      <c r="U2369" t="s">
        <v>29</v>
      </c>
      <c r="V2369" t="s">
        <v>29</v>
      </c>
      <c r="W2369" t="s">
        <v>2715</v>
      </c>
    </row>
    <row r="2370" spans="1:23">
      <c r="A2370">
        <v>2369</v>
      </c>
      <c r="B2370" t="s">
        <v>2711</v>
      </c>
      <c r="C2370" t="s">
        <v>2711</v>
      </c>
      <c r="D2370">
        <v>58</v>
      </c>
      <c r="E2370" t="s">
        <v>2777</v>
      </c>
      <c r="F2370" t="s">
        <v>558</v>
      </c>
      <c r="G2370" s="1" t="s">
        <v>1160</v>
      </c>
      <c r="H2370" t="s">
        <v>2778</v>
      </c>
      <c r="I2370" t="s">
        <v>1160</v>
      </c>
      <c r="J2370" t="s">
        <v>2778</v>
      </c>
      <c r="K2370">
        <v>0.12</v>
      </c>
      <c r="L2370">
        <v>0.12</v>
      </c>
      <c r="M2370" t="s">
        <v>26</v>
      </c>
      <c r="N2370" t="s">
        <v>219</v>
      </c>
      <c r="O2370" t="s">
        <v>29</v>
      </c>
      <c r="P2370" t="s">
        <v>29</v>
      </c>
      <c r="Q2370" t="s">
        <v>29</v>
      </c>
      <c r="R2370" t="s">
        <v>29</v>
      </c>
      <c r="S2370" t="s">
        <v>29</v>
      </c>
      <c r="T2370" t="s">
        <v>29</v>
      </c>
      <c r="U2370" t="s">
        <v>29</v>
      </c>
      <c r="V2370" t="s">
        <v>29</v>
      </c>
      <c r="W2370" t="s">
        <v>2715</v>
      </c>
    </row>
    <row r="2371" spans="1:23">
      <c r="A2371">
        <v>2370</v>
      </c>
      <c r="B2371" t="s">
        <v>2711</v>
      </c>
      <c r="C2371" t="s">
        <v>2711</v>
      </c>
      <c r="D2371">
        <v>58</v>
      </c>
      <c r="E2371" t="s">
        <v>2653</v>
      </c>
      <c r="F2371" t="s">
        <v>558</v>
      </c>
      <c r="G2371" s="1" t="s">
        <v>726</v>
      </c>
      <c r="H2371" t="s">
        <v>2654</v>
      </c>
      <c r="I2371" t="s">
        <v>726</v>
      </c>
      <c r="J2371" t="s">
        <v>2654</v>
      </c>
      <c r="K2371">
        <v>0.03</v>
      </c>
      <c r="L2371">
        <v>0.03</v>
      </c>
      <c r="M2371" t="s">
        <v>26</v>
      </c>
      <c r="N2371" t="s">
        <v>63</v>
      </c>
      <c r="O2371" t="s">
        <v>29</v>
      </c>
      <c r="P2371" t="s">
        <v>29</v>
      </c>
      <c r="Q2371" t="s">
        <v>29</v>
      </c>
      <c r="R2371" t="s">
        <v>29</v>
      </c>
      <c r="S2371" t="s">
        <v>29</v>
      </c>
      <c r="T2371" t="s">
        <v>29</v>
      </c>
      <c r="U2371" t="s">
        <v>29</v>
      </c>
      <c r="V2371" t="s">
        <v>29</v>
      </c>
      <c r="W2371" t="s">
        <v>2715</v>
      </c>
    </row>
    <row r="2372" spans="1:23">
      <c r="A2372">
        <v>2371</v>
      </c>
      <c r="B2372" t="s">
        <v>2711</v>
      </c>
      <c r="C2372" t="s">
        <v>2711</v>
      </c>
      <c r="D2372">
        <v>58</v>
      </c>
      <c r="E2372" t="s">
        <v>2779</v>
      </c>
      <c r="F2372" t="s">
        <v>2780</v>
      </c>
      <c r="G2372" s="1" t="s">
        <v>2781</v>
      </c>
      <c r="H2372" t="s">
        <v>2782</v>
      </c>
      <c r="I2372" t="s">
        <v>2781</v>
      </c>
      <c r="J2372" t="s">
        <v>2782</v>
      </c>
      <c r="K2372">
        <v>2.5</v>
      </c>
      <c r="L2372">
        <v>2.5</v>
      </c>
      <c r="M2372" t="s">
        <v>26</v>
      </c>
      <c r="N2372" t="s">
        <v>219</v>
      </c>
      <c r="O2372" t="s">
        <v>63</v>
      </c>
      <c r="P2372" t="s">
        <v>29</v>
      </c>
      <c r="Q2372" t="s">
        <v>29</v>
      </c>
      <c r="R2372" t="s">
        <v>29</v>
      </c>
      <c r="S2372" t="s">
        <v>29</v>
      </c>
      <c r="T2372" t="s">
        <v>29</v>
      </c>
      <c r="U2372" t="s">
        <v>29</v>
      </c>
      <c r="V2372" t="s">
        <v>29</v>
      </c>
      <c r="W2372" t="s">
        <v>2715</v>
      </c>
    </row>
    <row r="2373" spans="1:23">
      <c r="A2373">
        <v>2372</v>
      </c>
      <c r="B2373" t="s">
        <v>2711</v>
      </c>
      <c r="C2373" t="s">
        <v>2711</v>
      </c>
      <c r="D2373">
        <v>58</v>
      </c>
      <c r="E2373" t="s">
        <v>2783</v>
      </c>
      <c r="F2373" t="s">
        <v>391</v>
      </c>
      <c r="G2373" s="1" t="s">
        <v>2784</v>
      </c>
      <c r="H2373" t="s">
        <v>2785</v>
      </c>
      <c r="I2373" t="s">
        <v>2784</v>
      </c>
      <c r="J2373" t="s">
        <v>2785</v>
      </c>
      <c r="K2373">
        <v>0.03</v>
      </c>
      <c r="L2373">
        <v>0.03</v>
      </c>
      <c r="M2373" t="s">
        <v>26</v>
      </c>
      <c r="N2373" t="s">
        <v>219</v>
      </c>
      <c r="O2373" t="s">
        <v>29</v>
      </c>
      <c r="P2373" t="s">
        <v>29</v>
      </c>
      <c r="Q2373" t="s">
        <v>29</v>
      </c>
      <c r="R2373" t="s">
        <v>29</v>
      </c>
      <c r="S2373" t="s">
        <v>29</v>
      </c>
      <c r="T2373" t="s">
        <v>29</v>
      </c>
      <c r="U2373" t="s">
        <v>29</v>
      </c>
      <c r="V2373" t="s">
        <v>29</v>
      </c>
      <c r="W2373" t="s">
        <v>2715</v>
      </c>
    </row>
    <row r="2374" spans="1:23">
      <c r="A2374">
        <v>2373</v>
      </c>
      <c r="B2374" t="s">
        <v>2711</v>
      </c>
      <c r="C2374" t="s">
        <v>2711</v>
      </c>
      <c r="D2374">
        <v>58</v>
      </c>
      <c r="E2374" t="s">
        <v>2786</v>
      </c>
      <c r="F2374" t="s">
        <v>505</v>
      </c>
      <c r="G2374" s="1" t="s">
        <v>2787</v>
      </c>
      <c r="H2374" t="s">
        <v>2788</v>
      </c>
      <c r="I2374" t="s">
        <v>2787</v>
      </c>
      <c r="J2374" t="s">
        <v>1018</v>
      </c>
      <c r="K2374">
        <v>0.51</v>
      </c>
      <c r="L2374">
        <v>0.51</v>
      </c>
      <c r="M2374" t="s">
        <v>26</v>
      </c>
      <c r="N2374" t="s">
        <v>219</v>
      </c>
      <c r="O2374" t="s">
        <v>74</v>
      </c>
      <c r="P2374" t="s">
        <v>29</v>
      </c>
      <c r="Q2374" t="s">
        <v>29</v>
      </c>
      <c r="R2374" t="s">
        <v>29</v>
      </c>
      <c r="S2374" t="s">
        <v>29</v>
      </c>
      <c r="T2374" t="s">
        <v>29</v>
      </c>
      <c r="U2374" t="s">
        <v>29</v>
      </c>
      <c r="V2374" t="s">
        <v>29</v>
      </c>
      <c r="W2374" t="s">
        <v>2715</v>
      </c>
    </row>
    <row r="2375" spans="1:23">
      <c r="A2375">
        <v>2374</v>
      </c>
      <c r="B2375" t="s">
        <v>2711</v>
      </c>
      <c r="C2375" t="s">
        <v>2711</v>
      </c>
      <c r="D2375">
        <v>58</v>
      </c>
      <c r="E2375" t="s">
        <v>2789</v>
      </c>
      <c r="F2375" t="s">
        <v>1976</v>
      </c>
      <c r="G2375" s="1" t="s">
        <v>2790</v>
      </c>
      <c r="H2375" t="s">
        <v>2791</v>
      </c>
      <c r="I2375" t="s">
        <v>2790</v>
      </c>
      <c r="J2375" t="s">
        <v>2791</v>
      </c>
      <c r="K2375">
        <v>0.6</v>
      </c>
      <c r="L2375">
        <v>0.6</v>
      </c>
      <c r="M2375" t="s">
        <v>26</v>
      </c>
      <c r="N2375" t="s">
        <v>219</v>
      </c>
      <c r="O2375" t="s">
        <v>29</v>
      </c>
      <c r="P2375" t="s">
        <v>29</v>
      </c>
      <c r="Q2375" t="s">
        <v>29</v>
      </c>
      <c r="R2375" t="s">
        <v>29</v>
      </c>
      <c r="S2375" t="s">
        <v>29</v>
      </c>
      <c r="T2375" t="s">
        <v>29</v>
      </c>
      <c r="U2375" t="s">
        <v>29</v>
      </c>
      <c r="V2375" t="s">
        <v>29</v>
      </c>
      <c r="W2375" t="s">
        <v>2715</v>
      </c>
    </row>
    <row r="2376" spans="1:23">
      <c r="A2376">
        <v>2375</v>
      </c>
      <c r="B2376" t="s">
        <v>2711</v>
      </c>
      <c r="C2376" t="s">
        <v>2711</v>
      </c>
      <c r="D2376">
        <v>58</v>
      </c>
      <c r="E2376" t="s">
        <v>2792</v>
      </c>
      <c r="F2376" t="s">
        <v>154</v>
      </c>
      <c r="G2376" s="1" t="s">
        <v>203</v>
      </c>
      <c r="H2376" t="s">
        <v>2793</v>
      </c>
      <c r="I2376" t="s">
        <v>3491</v>
      </c>
      <c r="J2376" t="s">
        <v>2793</v>
      </c>
      <c r="K2376">
        <v>13.82</v>
      </c>
      <c r="L2376">
        <v>13.82</v>
      </c>
      <c r="M2376" t="s">
        <v>26</v>
      </c>
      <c r="N2376" t="s">
        <v>219</v>
      </c>
      <c r="O2376" t="s">
        <v>232</v>
      </c>
      <c r="P2376" t="s">
        <v>118</v>
      </c>
      <c r="Q2376" t="s">
        <v>29</v>
      </c>
      <c r="R2376" t="s">
        <v>29</v>
      </c>
      <c r="S2376" t="s">
        <v>29</v>
      </c>
      <c r="T2376" t="s">
        <v>29</v>
      </c>
      <c r="U2376" t="s">
        <v>29</v>
      </c>
      <c r="V2376" t="s">
        <v>29</v>
      </c>
      <c r="W2376" t="s">
        <v>2715</v>
      </c>
    </row>
    <row r="2377" spans="1:23">
      <c r="A2377">
        <v>2376</v>
      </c>
      <c r="B2377" t="s">
        <v>2711</v>
      </c>
      <c r="C2377" t="s">
        <v>2711</v>
      </c>
      <c r="D2377">
        <v>58</v>
      </c>
      <c r="E2377" t="s">
        <v>2794</v>
      </c>
      <c r="F2377" t="s">
        <v>154</v>
      </c>
      <c r="G2377" s="1" t="s">
        <v>2795</v>
      </c>
      <c r="H2377" t="s">
        <v>436</v>
      </c>
      <c r="I2377" t="s">
        <v>2795</v>
      </c>
      <c r="J2377" t="s">
        <v>436</v>
      </c>
      <c r="K2377">
        <v>1.99</v>
      </c>
      <c r="L2377">
        <v>1.99</v>
      </c>
      <c r="M2377" t="s">
        <v>26</v>
      </c>
      <c r="N2377" t="s">
        <v>219</v>
      </c>
      <c r="O2377" t="s">
        <v>232</v>
      </c>
      <c r="P2377" t="s">
        <v>63</v>
      </c>
      <c r="Q2377" t="s">
        <v>29</v>
      </c>
      <c r="R2377" t="s">
        <v>29</v>
      </c>
      <c r="S2377" t="s">
        <v>29</v>
      </c>
      <c r="T2377" t="s">
        <v>29</v>
      </c>
      <c r="U2377" t="s">
        <v>29</v>
      </c>
      <c r="V2377" t="s">
        <v>29</v>
      </c>
      <c r="W2377" t="s">
        <v>2715</v>
      </c>
    </row>
    <row r="2378" spans="1:23">
      <c r="A2378">
        <v>2377</v>
      </c>
      <c r="B2378" t="s">
        <v>2711</v>
      </c>
      <c r="C2378" t="s">
        <v>2711</v>
      </c>
      <c r="D2378">
        <v>58</v>
      </c>
      <c r="E2378" t="s">
        <v>800</v>
      </c>
      <c r="F2378" t="s">
        <v>154</v>
      </c>
      <c r="G2378" s="1" t="s">
        <v>155</v>
      </c>
      <c r="H2378" t="s">
        <v>801</v>
      </c>
      <c r="I2378" t="s">
        <v>155</v>
      </c>
      <c r="J2378" t="s">
        <v>801</v>
      </c>
      <c r="K2378">
        <v>1.51</v>
      </c>
      <c r="L2378">
        <v>1.51</v>
      </c>
      <c r="M2378" t="s">
        <v>26</v>
      </c>
      <c r="N2378" t="s">
        <v>118</v>
      </c>
      <c r="O2378" t="s">
        <v>29</v>
      </c>
      <c r="P2378" t="s">
        <v>29</v>
      </c>
      <c r="Q2378" t="s">
        <v>29</v>
      </c>
      <c r="R2378" t="s">
        <v>29</v>
      </c>
      <c r="S2378" t="s">
        <v>29</v>
      </c>
      <c r="T2378" t="s">
        <v>29</v>
      </c>
      <c r="U2378" t="s">
        <v>29</v>
      </c>
      <c r="V2378" t="s">
        <v>29</v>
      </c>
      <c r="W2378" t="s">
        <v>2715</v>
      </c>
    </row>
    <row r="2379" spans="1:23">
      <c r="A2379">
        <v>2378</v>
      </c>
      <c r="B2379" t="s">
        <v>2711</v>
      </c>
      <c r="C2379" t="s">
        <v>2711</v>
      </c>
      <c r="D2379">
        <v>58</v>
      </c>
      <c r="E2379" t="s">
        <v>2796</v>
      </c>
      <c r="F2379" t="s">
        <v>154</v>
      </c>
      <c r="G2379" s="1" t="s">
        <v>435</v>
      </c>
      <c r="H2379" t="s">
        <v>2797</v>
      </c>
      <c r="I2379" t="s">
        <v>435</v>
      </c>
      <c r="J2379" t="s">
        <v>2797</v>
      </c>
      <c r="K2379">
        <v>0.12</v>
      </c>
      <c r="L2379">
        <v>0.12</v>
      </c>
      <c r="M2379" t="s">
        <v>26</v>
      </c>
      <c r="N2379" t="s">
        <v>232</v>
      </c>
      <c r="O2379" t="s">
        <v>29</v>
      </c>
      <c r="P2379" t="s">
        <v>29</v>
      </c>
      <c r="Q2379" t="s">
        <v>29</v>
      </c>
      <c r="R2379" t="s">
        <v>29</v>
      </c>
      <c r="S2379" t="s">
        <v>29</v>
      </c>
      <c r="T2379" t="s">
        <v>29</v>
      </c>
      <c r="U2379" t="s">
        <v>29</v>
      </c>
      <c r="V2379" t="s">
        <v>29</v>
      </c>
      <c r="W2379" t="s">
        <v>2715</v>
      </c>
    </row>
    <row r="2380" spans="1:23">
      <c r="A2380">
        <v>2379</v>
      </c>
      <c r="B2380" t="s">
        <v>2711</v>
      </c>
      <c r="C2380" t="s">
        <v>2711</v>
      </c>
      <c r="D2380">
        <v>58</v>
      </c>
      <c r="E2380" t="s">
        <v>2798</v>
      </c>
      <c r="F2380" t="s">
        <v>185</v>
      </c>
      <c r="G2380" s="1" t="s">
        <v>186</v>
      </c>
      <c r="H2380" t="s">
        <v>2799</v>
      </c>
      <c r="I2380" t="s">
        <v>186</v>
      </c>
      <c r="J2380" t="s">
        <v>2799</v>
      </c>
      <c r="K2380">
        <v>9.7200000000000006</v>
      </c>
      <c r="L2380">
        <v>9.7200000000000006</v>
      </c>
      <c r="M2380" t="s">
        <v>26</v>
      </c>
      <c r="N2380" t="s">
        <v>219</v>
      </c>
      <c r="O2380" t="s">
        <v>232</v>
      </c>
      <c r="P2380" t="s">
        <v>74</v>
      </c>
      <c r="Q2380" t="s">
        <v>29</v>
      </c>
      <c r="R2380" t="s">
        <v>29</v>
      </c>
      <c r="S2380" t="s">
        <v>29</v>
      </c>
      <c r="T2380" t="s">
        <v>29</v>
      </c>
      <c r="U2380" t="s">
        <v>29</v>
      </c>
      <c r="V2380" t="s">
        <v>29</v>
      </c>
      <c r="W2380" t="s">
        <v>2715</v>
      </c>
    </row>
    <row r="2381" spans="1:23">
      <c r="A2381">
        <v>2380</v>
      </c>
      <c r="B2381" t="s">
        <v>2711</v>
      </c>
      <c r="C2381" t="s">
        <v>2711</v>
      </c>
      <c r="D2381">
        <v>58</v>
      </c>
      <c r="E2381" t="s">
        <v>2475</v>
      </c>
      <c r="F2381" t="s">
        <v>185</v>
      </c>
      <c r="G2381" s="1" t="s">
        <v>186</v>
      </c>
      <c r="H2381" t="s">
        <v>466</v>
      </c>
      <c r="I2381" t="s">
        <v>186</v>
      </c>
      <c r="J2381" t="s">
        <v>466</v>
      </c>
      <c r="K2381">
        <v>5.46</v>
      </c>
      <c r="L2381">
        <v>5.46</v>
      </c>
      <c r="M2381" t="s">
        <v>26</v>
      </c>
      <c r="N2381" t="s">
        <v>219</v>
      </c>
      <c r="O2381" t="s">
        <v>232</v>
      </c>
      <c r="P2381" t="s">
        <v>29</v>
      </c>
      <c r="Q2381" t="s">
        <v>29</v>
      </c>
      <c r="R2381" t="s">
        <v>29</v>
      </c>
      <c r="S2381" t="s">
        <v>29</v>
      </c>
      <c r="T2381" t="s">
        <v>29</v>
      </c>
      <c r="U2381" t="s">
        <v>29</v>
      </c>
      <c r="V2381" t="s">
        <v>29</v>
      </c>
      <c r="W2381" t="s">
        <v>2715</v>
      </c>
    </row>
    <row r="2382" spans="1:23">
      <c r="A2382">
        <v>2381</v>
      </c>
      <c r="B2382" t="s">
        <v>2711</v>
      </c>
      <c r="C2382" t="s">
        <v>2711</v>
      </c>
      <c r="D2382">
        <v>58</v>
      </c>
      <c r="E2382" t="s">
        <v>2800</v>
      </c>
      <c r="F2382" t="s">
        <v>185</v>
      </c>
      <c r="G2382" s="1" t="s">
        <v>186</v>
      </c>
      <c r="H2382" t="s">
        <v>436</v>
      </c>
      <c r="I2382" t="s">
        <v>186</v>
      </c>
      <c r="J2382" t="s">
        <v>436</v>
      </c>
      <c r="K2382">
        <v>2.14</v>
      </c>
      <c r="L2382">
        <v>2.14</v>
      </c>
      <c r="M2382" t="s">
        <v>26</v>
      </c>
      <c r="N2382" t="s">
        <v>219</v>
      </c>
      <c r="O2382" t="s">
        <v>232</v>
      </c>
      <c r="P2382" t="s">
        <v>74</v>
      </c>
      <c r="Q2382" t="s">
        <v>121</v>
      </c>
      <c r="R2382" t="s">
        <v>29</v>
      </c>
      <c r="S2382" t="s">
        <v>29</v>
      </c>
      <c r="T2382" t="s">
        <v>29</v>
      </c>
      <c r="U2382" t="s">
        <v>29</v>
      </c>
      <c r="V2382" t="s">
        <v>29</v>
      </c>
      <c r="W2382" t="s">
        <v>2715</v>
      </c>
    </row>
    <row r="2383" spans="1:23">
      <c r="A2383">
        <v>2382</v>
      </c>
      <c r="B2383" t="s">
        <v>2711</v>
      </c>
      <c r="C2383" t="s">
        <v>2711</v>
      </c>
      <c r="D2383">
        <v>58</v>
      </c>
      <c r="E2383" t="s">
        <v>2801</v>
      </c>
      <c r="F2383" t="s">
        <v>185</v>
      </c>
      <c r="G2383" s="1" t="s">
        <v>2802</v>
      </c>
      <c r="H2383" t="s">
        <v>2803</v>
      </c>
      <c r="I2383" t="s">
        <v>5152</v>
      </c>
      <c r="J2383" t="s">
        <v>3103</v>
      </c>
      <c r="K2383">
        <v>1.45</v>
      </c>
      <c r="L2383">
        <v>1.45</v>
      </c>
      <c r="M2383" t="s">
        <v>26</v>
      </c>
      <c r="N2383" t="s">
        <v>219</v>
      </c>
      <c r="O2383" t="s">
        <v>232</v>
      </c>
      <c r="P2383" t="s">
        <v>29</v>
      </c>
      <c r="Q2383" t="s">
        <v>29</v>
      </c>
      <c r="R2383" t="s">
        <v>29</v>
      </c>
      <c r="S2383" t="s">
        <v>29</v>
      </c>
      <c r="T2383" t="s">
        <v>29</v>
      </c>
      <c r="U2383" t="s">
        <v>29</v>
      </c>
      <c r="V2383" t="s">
        <v>29</v>
      </c>
      <c r="W2383" t="s">
        <v>2715</v>
      </c>
    </row>
    <row r="2384" spans="1:23">
      <c r="A2384">
        <v>2383</v>
      </c>
      <c r="B2384" t="s">
        <v>2711</v>
      </c>
      <c r="C2384" t="s">
        <v>2711</v>
      </c>
      <c r="D2384">
        <v>58</v>
      </c>
      <c r="E2384" t="s">
        <v>189</v>
      </c>
      <c r="F2384" t="s">
        <v>185</v>
      </c>
      <c r="G2384" s="1" t="s">
        <v>186</v>
      </c>
      <c r="H2384" t="s">
        <v>29</v>
      </c>
      <c r="I2384" t="s">
        <v>186</v>
      </c>
      <c r="J2384" t="s">
        <v>29</v>
      </c>
      <c r="K2384">
        <v>0.24</v>
      </c>
      <c r="L2384">
        <v>0.24</v>
      </c>
      <c r="M2384" t="s">
        <v>26</v>
      </c>
      <c r="N2384" t="s">
        <v>219</v>
      </c>
      <c r="O2384" t="s">
        <v>29</v>
      </c>
      <c r="P2384" t="s">
        <v>29</v>
      </c>
      <c r="Q2384" t="s">
        <v>29</v>
      </c>
      <c r="R2384" t="s">
        <v>29</v>
      </c>
      <c r="S2384" t="s">
        <v>29</v>
      </c>
      <c r="T2384" t="s">
        <v>29</v>
      </c>
      <c r="U2384" t="s">
        <v>29</v>
      </c>
      <c r="V2384" t="s">
        <v>29</v>
      </c>
      <c r="W2384" t="s">
        <v>2715</v>
      </c>
    </row>
    <row r="2385" spans="1:23">
      <c r="A2385">
        <v>2384</v>
      </c>
      <c r="B2385" t="s">
        <v>2711</v>
      </c>
      <c r="C2385" t="s">
        <v>2711</v>
      </c>
      <c r="D2385">
        <v>58</v>
      </c>
      <c r="E2385" t="s">
        <v>1189</v>
      </c>
      <c r="F2385" t="s">
        <v>185</v>
      </c>
      <c r="G2385" s="1" t="s">
        <v>186</v>
      </c>
      <c r="H2385" t="s">
        <v>1190</v>
      </c>
      <c r="I2385" t="s">
        <v>186</v>
      </c>
      <c r="J2385" t="s">
        <v>1190</v>
      </c>
      <c r="K2385">
        <v>0.24</v>
      </c>
      <c r="L2385">
        <v>0.24</v>
      </c>
      <c r="M2385" t="s">
        <v>26</v>
      </c>
      <c r="N2385" t="s">
        <v>219</v>
      </c>
      <c r="O2385" t="s">
        <v>29</v>
      </c>
      <c r="P2385" t="s">
        <v>29</v>
      </c>
      <c r="Q2385" t="s">
        <v>29</v>
      </c>
      <c r="R2385" t="s">
        <v>29</v>
      </c>
      <c r="S2385" t="s">
        <v>29</v>
      </c>
      <c r="T2385" t="s">
        <v>29</v>
      </c>
      <c r="U2385" t="s">
        <v>29</v>
      </c>
      <c r="V2385" t="s">
        <v>29</v>
      </c>
      <c r="W2385" t="s">
        <v>2715</v>
      </c>
    </row>
    <row r="2386" spans="1:23">
      <c r="A2386">
        <v>2385</v>
      </c>
      <c r="B2386" t="s">
        <v>2711</v>
      </c>
      <c r="C2386" t="s">
        <v>2711</v>
      </c>
      <c r="D2386">
        <v>58</v>
      </c>
      <c r="E2386" t="s">
        <v>2804</v>
      </c>
      <c r="F2386" t="s">
        <v>185</v>
      </c>
      <c r="G2386" s="1" t="s">
        <v>2805</v>
      </c>
      <c r="H2386" t="s">
        <v>2806</v>
      </c>
      <c r="I2386" t="s">
        <v>2805</v>
      </c>
      <c r="J2386" t="s">
        <v>2806</v>
      </c>
      <c r="K2386">
        <v>0.09</v>
      </c>
      <c r="L2386">
        <v>0.09</v>
      </c>
      <c r="M2386" t="s">
        <v>26</v>
      </c>
      <c r="N2386" t="s">
        <v>232</v>
      </c>
      <c r="O2386" t="s">
        <v>63</v>
      </c>
      <c r="P2386" t="s">
        <v>29</v>
      </c>
      <c r="Q2386" t="s">
        <v>29</v>
      </c>
      <c r="R2386" t="s">
        <v>29</v>
      </c>
      <c r="S2386" t="s">
        <v>29</v>
      </c>
      <c r="T2386" t="s">
        <v>29</v>
      </c>
      <c r="U2386" t="s">
        <v>29</v>
      </c>
      <c r="V2386" t="s">
        <v>29</v>
      </c>
      <c r="W2386" t="s">
        <v>2715</v>
      </c>
    </row>
    <row r="2387" spans="1:23">
      <c r="A2387">
        <v>2386</v>
      </c>
      <c r="B2387" t="s">
        <v>2711</v>
      </c>
      <c r="C2387" t="s">
        <v>2711</v>
      </c>
      <c r="D2387">
        <v>58</v>
      </c>
      <c r="E2387" t="s">
        <v>189</v>
      </c>
      <c r="F2387" t="s">
        <v>185</v>
      </c>
      <c r="G2387" s="1" t="s">
        <v>186</v>
      </c>
      <c r="H2387" t="s">
        <v>29</v>
      </c>
      <c r="I2387" t="s">
        <v>186</v>
      </c>
      <c r="J2387" t="s">
        <v>29</v>
      </c>
      <c r="K2387">
        <v>0.06</v>
      </c>
      <c r="L2387">
        <v>0.06</v>
      </c>
      <c r="M2387" t="s">
        <v>26</v>
      </c>
      <c r="N2387" t="s">
        <v>219</v>
      </c>
      <c r="O2387" t="s">
        <v>29</v>
      </c>
      <c r="P2387" t="s">
        <v>29</v>
      </c>
      <c r="Q2387" t="s">
        <v>29</v>
      </c>
      <c r="R2387" t="s">
        <v>29</v>
      </c>
      <c r="S2387" t="s">
        <v>29</v>
      </c>
      <c r="T2387" t="s">
        <v>29</v>
      </c>
      <c r="U2387" t="s">
        <v>29</v>
      </c>
      <c r="V2387" t="s">
        <v>29</v>
      </c>
      <c r="W2387" t="s">
        <v>2715</v>
      </c>
    </row>
    <row r="2388" spans="1:23">
      <c r="A2388">
        <v>2387</v>
      </c>
      <c r="B2388" t="s">
        <v>2711</v>
      </c>
      <c r="C2388" t="s">
        <v>2711</v>
      </c>
      <c r="D2388">
        <v>58</v>
      </c>
      <c r="E2388" t="s">
        <v>189</v>
      </c>
      <c r="F2388" t="s">
        <v>185</v>
      </c>
      <c r="G2388" s="1" t="s">
        <v>186</v>
      </c>
      <c r="H2388" t="s">
        <v>29</v>
      </c>
      <c r="I2388" t="s">
        <v>186</v>
      </c>
      <c r="J2388" t="s">
        <v>29</v>
      </c>
      <c r="K2388">
        <v>0.06</v>
      </c>
      <c r="L2388">
        <v>0.06</v>
      </c>
      <c r="M2388" t="s">
        <v>26</v>
      </c>
      <c r="N2388" t="s">
        <v>219</v>
      </c>
      <c r="O2388" t="s">
        <v>29</v>
      </c>
      <c r="P2388" t="s">
        <v>29</v>
      </c>
      <c r="Q2388" t="s">
        <v>29</v>
      </c>
      <c r="R2388" t="s">
        <v>29</v>
      </c>
      <c r="S2388" t="s">
        <v>29</v>
      </c>
      <c r="T2388" t="s">
        <v>29</v>
      </c>
      <c r="U2388" t="s">
        <v>29</v>
      </c>
      <c r="V2388" t="s">
        <v>29</v>
      </c>
      <c r="W2388" t="s">
        <v>2715</v>
      </c>
    </row>
    <row r="2389" spans="1:23">
      <c r="A2389">
        <v>2388</v>
      </c>
      <c r="B2389" t="s">
        <v>2711</v>
      </c>
      <c r="C2389" t="s">
        <v>2711</v>
      </c>
      <c r="D2389">
        <v>58</v>
      </c>
      <c r="E2389" t="s">
        <v>2807</v>
      </c>
      <c r="F2389" t="s">
        <v>185</v>
      </c>
      <c r="G2389" s="1" t="s">
        <v>2808</v>
      </c>
      <c r="H2389" t="s">
        <v>360</v>
      </c>
      <c r="I2389" t="s">
        <v>1989</v>
      </c>
      <c r="J2389" t="s">
        <v>360</v>
      </c>
      <c r="K2389">
        <v>0.03</v>
      </c>
      <c r="L2389">
        <v>0.03</v>
      </c>
      <c r="M2389" t="s">
        <v>26</v>
      </c>
      <c r="N2389" t="s">
        <v>232</v>
      </c>
      <c r="O2389" t="s">
        <v>29</v>
      </c>
      <c r="P2389" t="s">
        <v>29</v>
      </c>
      <c r="Q2389" t="s">
        <v>29</v>
      </c>
      <c r="R2389" t="s">
        <v>29</v>
      </c>
      <c r="S2389" t="s">
        <v>29</v>
      </c>
      <c r="T2389" t="s">
        <v>29</v>
      </c>
      <c r="U2389" t="s">
        <v>29</v>
      </c>
      <c r="V2389" t="s">
        <v>29</v>
      </c>
      <c r="W2389" t="s">
        <v>2715</v>
      </c>
    </row>
    <row r="2390" spans="1:23">
      <c r="A2390">
        <v>2389</v>
      </c>
      <c r="B2390" t="s">
        <v>2711</v>
      </c>
      <c r="C2390" t="s">
        <v>2711</v>
      </c>
      <c r="D2390">
        <v>58</v>
      </c>
      <c r="E2390" t="s">
        <v>2809</v>
      </c>
      <c r="F2390" t="s">
        <v>103</v>
      </c>
      <c r="G2390" s="1" t="s">
        <v>1123</v>
      </c>
      <c r="H2390" t="s">
        <v>360</v>
      </c>
      <c r="I2390" t="s">
        <v>1123</v>
      </c>
      <c r="J2390" t="s">
        <v>360</v>
      </c>
      <c r="K2390">
        <v>0.72</v>
      </c>
      <c r="L2390">
        <v>0.72</v>
      </c>
      <c r="M2390" t="s">
        <v>26</v>
      </c>
      <c r="N2390" t="s">
        <v>219</v>
      </c>
      <c r="O2390" t="s">
        <v>232</v>
      </c>
      <c r="P2390" t="s">
        <v>29</v>
      </c>
      <c r="Q2390" t="s">
        <v>29</v>
      </c>
      <c r="R2390" t="s">
        <v>29</v>
      </c>
      <c r="S2390" t="s">
        <v>29</v>
      </c>
      <c r="T2390" t="s">
        <v>29</v>
      </c>
      <c r="U2390" t="s">
        <v>29</v>
      </c>
      <c r="V2390" t="s">
        <v>29</v>
      </c>
      <c r="W2390" t="s">
        <v>2715</v>
      </c>
    </row>
    <row r="2391" spans="1:23">
      <c r="A2391">
        <v>2390</v>
      </c>
      <c r="B2391" t="s">
        <v>2711</v>
      </c>
      <c r="C2391" t="s">
        <v>2711</v>
      </c>
      <c r="D2391">
        <v>58</v>
      </c>
      <c r="E2391" t="s">
        <v>2810</v>
      </c>
      <c r="F2391" t="s">
        <v>103</v>
      </c>
      <c r="G2391" s="1" t="s">
        <v>1123</v>
      </c>
      <c r="H2391" t="s">
        <v>2811</v>
      </c>
      <c r="I2391" t="s">
        <v>1123</v>
      </c>
      <c r="J2391" t="s">
        <v>4402</v>
      </c>
      <c r="K2391">
        <v>0.15</v>
      </c>
      <c r="L2391">
        <v>0.15</v>
      </c>
      <c r="M2391" t="s">
        <v>26</v>
      </c>
      <c r="N2391" t="s">
        <v>121</v>
      </c>
      <c r="O2391" t="s">
        <v>29</v>
      </c>
      <c r="P2391" t="s">
        <v>29</v>
      </c>
      <c r="Q2391" t="s">
        <v>29</v>
      </c>
      <c r="R2391" t="s">
        <v>29</v>
      </c>
      <c r="S2391" t="s">
        <v>29</v>
      </c>
      <c r="T2391" t="s">
        <v>29</v>
      </c>
      <c r="U2391" t="s">
        <v>29</v>
      </c>
      <c r="V2391" t="s">
        <v>29</v>
      </c>
      <c r="W2391" t="s">
        <v>2715</v>
      </c>
    </row>
    <row r="2392" spans="1:23">
      <c r="A2392">
        <v>2391</v>
      </c>
      <c r="B2392" t="s">
        <v>2711</v>
      </c>
      <c r="C2392" t="s">
        <v>2711</v>
      </c>
      <c r="D2392">
        <v>58</v>
      </c>
      <c r="E2392" t="s">
        <v>2812</v>
      </c>
      <c r="F2392" t="s">
        <v>251</v>
      </c>
      <c r="G2392" s="1" t="s">
        <v>487</v>
      </c>
      <c r="H2392" t="s">
        <v>29</v>
      </c>
      <c r="I2392" t="s">
        <v>487</v>
      </c>
      <c r="J2392" t="s">
        <v>29</v>
      </c>
      <c r="K2392">
        <v>0.03</v>
      </c>
      <c r="L2392">
        <v>0.03</v>
      </c>
      <c r="M2392" t="s">
        <v>26</v>
      </c>
      <c r="N2392" t="s">
        <v>232</v>
      </c>
      <c r="O2392" t="s">
        <v>29</v>
      </c>
      <c r="P2392" t="s">
        <v>29</v>
      </c>
      <c r="Q2392" t="s">
        <v>29</v>
      </c>
      <c r="R2392" t="s">
        <v>29</v>
      </c>
      <c r="S2392" t="s">
        <v>29</v>
      </c>
      <c r="T2392" t="s">
        <v>29</v>
      </c>
      <c r="U2392" t="s">
        <v>29</v>
      </c>
      <c r="V2392" t="s">
        <v>29</v>
      </c>
      <c r="W2392" t="s">
        <v>2715</v>
      </c>
    </row>
    <row r="2393" spans="1:23">
      <c r="A2393">
        <v>2392</v>
      </c>
      <c r="B2393" t="s">
        <v>2711</v>
      </c>
      <c r="C2393" t="s">
        <v>2711</v>
      </c>
      <c r="D2393">
        <v>58</v>
      </c>
      <c r="E2393" t="s">
        <v>2813</v>
      </c>
      <c r="F2393" t="s">
        <v>2814</v>
      </c>
      <c r="G2393" s="1" t="s">
        <v>2815</v>
      </c>
      <c r="H2393" t="s">
        <v>2816</v>
      </c>
      <c r="I2393" t="s">
        <v>2815</v>
      </c>
      <c r="J2393" t="s">
        <v>2816</v>
      </c>
      <c r="K2393">
        <v>0.54</v>
      </c>
      <c r="L2393">
        <v>0.54</v>
      </c>
      <c r="M2393" t="s">
        <v>26</v>
      </c>
      <c r="N2393" t="s">
        <v>219</v>
      </c>
      <c r="O2393" t="s">
        <v>232</v>
      </c>
      <c r="P2393" t="s">
        <v>121</v>
      </c>
      <c r="Q2393" t="s">
        <v>29</v>
      </c>
      <c r="R2393" t="s">
        <v>29</v>
      </c>
      <c r="S2393" t="s">
        <v>29</v>
      </c>
      <c r="T2393" t="s">
        <v>29</v>
      </c>
      <c r="U2393" t="s">
        <v>29</v>
      </c>
      <c r="V2393" t="s">
        <v>29</v>
      </c>
      <c r="W2393" t="s">
        <v>2715</v>
      </c>
    </row>
    <row r="2394" spans="1:23">
      <c r="A2394">
        <v>2393</v>
      </c>
      <c r="B2394" t="s">
        <v>2711</v>
      </c>
      <c r="C2394" t="s">
        <v>2711</v>
      </c>
      <c r="D2394">
        <v>58</v>
      </c>
      <c r="E2394" t="s">
        <v>2817</v>
      </c>
      <c r="F2394" t="s">
        <v>1286</v>
      </c>
      <c r="G2394" s="1" t="s">
        <v>2818</v>
      </c>
      <c r="H2394" t="s">
        <v>2819</v>
      </c>
      <c r="I2394" t="s">
        <v>2818</v>
      </c>
      <c r="J2394" t="s">
        <v>8643</v>
      </c>
      <c r="K2394">
        <v>0.15</v>
      </c>
      <c r="L2394">
        <v>0.15</v>
      </c>
      <c r="M2394" t="s">
        <v>26</v>
      </c>
      <c r="N2394" t="s">
        <v>29</v>
      </c>
      <c r="O2394" t="s">
        <v>29</v>
      </c>
      <c r="P2394" t="s">
        <v>29</v>
      </c>
      <c r="Q2394" t="s">
        <v>29</v>
      </c>
      <c r="R2394" t="s">
        <v>29</v>
      </c>
      <c r="S2394" t="s">
        <v>29</v>
      </c>
      <c r="T2394" t="s">
        <v>29</v>
      </c>
      <c r="U2394" t="s">
        <v>29</v>
      </c>
      <c r="V2394" t="s">
        <v>29</v>
      </c>
      <c r="W2394" t="s">
        <v>2715</v>
      </c>
    </row>
    <row r="2395" spans="1:23">
      <c r="A2395">
        <v>2394</v>
      </c>
      <c r="B2395" t="s">
        <v>2711</v>
      </c>
      <c r="C2395" t="s">
        <v>2711</v>
      </c>
      <c r="D2395">
        <v>58</v>
      </c>
      <c r="E2395" t="s">
        <v>2820</v>
      </c>
      <c r="F2395" t="s">
        <v>1286</v>
      </c>
      <c r="G2395" s="1" t="s">
        <v>2821</v>
      </c>
      <c r="H2395" t="s">
        <v>2822</v>
      </c>
      <c r="I2395" t="s">
        <v>2821</v>
      </c>
      <c r="J2395" t="s">
        <v>2822</v>
      </c>
      <c r="K2395">
        <v>0.09</v>
      </c>
      <c r="L2395">
        <v>0.09</v>
      </c>
      <c r="M2395" t="s">
        <v>26</v>
      </c>
      <c r="N2395" t="s">
        <v>219</v>
      </c>
      <c r="O2395" t="s">
        <v>29</v>
      </c>
      <c r="P2395" t="s">
        <v>29</v>
      </c>
      <c r="Q2395" t="s">
        <v>29</v>
      </c>
      <c r="R2395" t="s">
        <v>29</v>
      </c>
      <c r="S2395" t="s">
        <v>29</v>
      </c>
      <c r="T2395" t="s">
        <v>29</v>
      </c>
      <c r="U2395" t="s">
        <v>29</v>
      </c>
      <c r="V2395" t="s">
        <v>29</v>
      </c>
      <c r="W2395" t="s">
        <v>2715</v>
      </c>
    </row>
    <row r="2396" spans="1:23">
      <c r="A2396">
        <v>2395</v>
      </c>
      <c r="B2396" t="s">
        <v>2711</v>
      </c>
      <c r="C2396" t="s">
        <v>2711</v>
      </c>
      <c r="D2396">
        <v>58</v>
      </c>
      <c r="E2396" t="s">
        <v>2823</v>
      </c>
      <c r="F2396" t="s">
        <v>154</v>
      </c>
      <c r="G2396" s="1" t="s">
        <v>2824</v>
      </c>
      <c r="H2396" t="s">
        <v>2825</v>
      </c>
      <c r="I2396" t="s">
        <v>2824</v>
      </c>
      <c r="J2396" t="s">
        <v>2459</v>
      </c>
      <c r="K2396">
        <v>0.69</v>
      </c>
      <c r="L2396">
        <v>0.69</v>
      </c>
      <c r="M2396" t="s">
        <v>26</v>
      </c>
      <c r="N2396" t="s">
        <v>219</v>
      </c>
      <c r="O2396" t="s">
        <v>232</v>
      </c>
      <c r="P2396" t="s">
        <v>118</v>
      </c>
      <c r="Q2396" t="s">
        <v>29</v>
      </c>
      <c r="R2396" t="s">
        <v>29</v>
      </c>
      <c r="S2396" t="s">
        <v>29</v>
      </c>
      <c r="T2396" t="s">
        <v>29</v>
      </c>
      <c r="U2396" t="s">
        <v>29</v>
      </c>
      <c r="V2396" t="s">
        <v>29</v>
      </c>
      <c r="W2396" t="s">
        <v>2715</v>
      </c>
    </row>
    <row r="2397" spans="1:23">
      <c r="A2397">
        <v>2396</v>
      </c>
      <c r="B2397" t="s">
        <v>2711</v>
      </c>
      <c r="C2397" t="s">
        <v>2711</v>
      </c>
      <c r="D2397">
        <v>58</v>
      </c>
      <c r="E2397" t="s">
        <v>2826</v>
      </c>
      <c r="F2397" t="s">
        <v>154</v>
      </c>
      <c r="G2397" s="1" t="s">
        <v>2827</v>
      </c>
      <c r="H2397" t="s">
        <v>2828</v>
      </c>
      <c r="I2397" t="s">
        <v>2827</v>
      </c>
      <c r="J2397" t="s">
        <v>2828</v>
      </c>
      <c r="K2397">
        <v>0.12</v>
      </c>
      <c r="L2397">
        <v>0.12</v>
      </c>
      <c r="M2397" t="s">
        <v>26</v>
      </c>
      <c r="N2397" t="s">
        <v>219</v>
      </c>
      <c r="O2397" t="s">
        <v>29</v>
      </c>
      <c r="P2397" t="s">
        <v>29</v>
      </c>
      <c r="Q2397" t="s">
        <v>29</v>
      </c>
      <c r="R2397" t="s">
        <v>29</v>
      </c>
      <c r="S2397" t="s">
        <v>29</v>
      </c>
      <c r="T2397" t="s">
        <v>29</v>
      </c>
      <c r="U2397" t="s">
        <v>29</v>
      </c>
      <c r="V2397" t="s">
        <v>29</v>
      </c>
      <c r="W2397" t="s">
        <v>2715</v>
      </c>
    </row>
    <row r="2398" spans="1:23">
      <c r="A2398">
        <v>2397</v>
      </c>
      <c r="B2398" t="s">
        <v>2711</v>
      </c>
      <c r="C2398" t="s">
        <v>2711</v>
      </c>
      <c r="D2398">
        <v>58</v>
      </c>
      <c r="E2398" t="s">
        <v>2829</v>
      </c>
      <c r="F2398" t="s">
        <v>1091</v>
      </c>
      <c r="G2398" s="1" t="s">
        <v>1092</v>
      </c>
      <c r="H2398" t="s">
        <v>2830</v>
      </c>
      <c r="I2398" t="s">
        <v>1092</v>
      </c>
      <c r="J2398" t="s">
        <v>2830</v>
      </c>
      <c r="K2398">
        <v>0.33</v>
      </c>
      <c r="L2398">
        <v>0.33</v>
      </c>
      <c r="M2398" t="s">
        <v>26</v>
      </c>
      <c r="N2398" t="s">
        <v>219</v>
      </c>
      <c r="O2398" t="s">
        <v>29</v>
      </c>
      <c r="P2398" t="s">
        <v>29</v>
      </c>
      <c r="Q2398" t="s">
        <v>29</v>
      </c>
      <c r="R2398" t="s">
        <v>29</v>
      </c>
      <c r="S2398" t="s">
        <v>29</v>
      </c>
      <c r="T2398" t="s">
        <v>29</v>
      </c>
      <c r="U2398" t="s">
        <v>29</v>
      </c>
      <c r="V2398" t="s">
        <v>29</v>
      </c>
      <c r="W2398" t="s">
        <v>2715</v>
      </c>
    </row>
    <row r="2399" spans="1:23">
      <c r="A2399">
        <v>2398</v>
      </c>
      <c r="B2399" t="s">
        <v>2711</v>
      </c>
      <c r="C2399" t="s">
        <v>2711</v>
      </c>
      <c r="D2399">
        <v>58</v>
      </c>
      <c r="E2399" t="s">
        <v>2831</v>
      </c>
      <c r="F2399" t="s">
        <v>1396</v>
      </c>
      <c r="G2399" s="1" t="s">
        <v>2832</v>
      </c>
      <c r="H2399" t="s">
        <v>2833</v>
      </c>
      <c r="I2399" t="s">
        <v>2832</v>
      </c>
      <c r="J2399" t="s">
        <v>2833</v>
      </c>
      <c r="K2399">
        <v>5.19</v>
      </c>
      <c r="L2399">
        <v>5.19</v>
      </c>
      <c r="M2399" t="s">
        <v>26</v>
      </c>
      <c r="N2399" t="s">
        <v>219</v>
      </c>
      <c r="O2399" t="s">
        <v>232</v>
      </c>
      <c r="P2399" t="s">
        <v>74</v>
      </c>
      <c r="Q2399" t="s">
        <v>29</v>
      </c>
      <c r="R2399" t="s">
        <v>29</v>
      </c>
      <c r="S2399" t="s">
        <v>29</v>
      </c>
      <c r="T2399" t="s">
        <v>29</v>
      </c>
      <c r="U2399" t="s">
        <v>29</v>
      </c>
      <c r="V2399" t="s">
        <v>29</v>
      </c>
      <c r="W2399" t="s">
        <v>2715</v>
      </c>
    </row>
    <row r="2400" spans="1:23">
      <c r="A2400">
        <v>2399</v>
      </c>
      <c r="B2400" t="s">
        <v>2711</v>
      </c>
      <c r="C2400" t="s">
        <v>2711</v>
      </c>
      <c r="D2400">
        <v>58</v>
      </c>
      <c r="E2400" t="s">
        <v>2834</v>
      </c>
      <c r="F2400" t="s">
        <v>312</v>
      </c>
      <c r="G2400" s="1" t="s">
        <v>2835</v>
      </c>
      <c r="H2400" t="s">
        <v>2836</v>
      </c>
      <c r="I2400" t="s">
        <v>2835</v>
      </c>
      <c r="J2400" t="s">
        <v>6180</v>
      </c>
      <c r="K2400">
        <v>0.45</v>
      </c>
      <c r="L2400">
        <v>0.45</v>
      </c>
      <c r="M2400" t="s">
        <v>26</v>
      </c>
      <c r="N2400" t="s">
        <v>74</v>
      </c>
      <c r="O2400" t="s">
        <v>29</v>
      </c>
      <c r="P2400" t="s">
        <v>29</v>
      </c>
      <c r="Q2400" t="s">
        <v>29</v>
      </c>
      <c r="R2400" t="s">
        <v>29</v>
      </c>
      <c r="S2400" t="s">
        <v>29</v>
      </c>
      <c r="T2400" t="s">
        <v>29</v>
      </c>
      <c r="U2400" t="s">
        <v>29</v>
      </c>
      <c r="V2400" t="s">
        <v>29</v>
      </c>
      <c r="W2400" t="s">
        <v>2715</v>
      </c>
    </row>
    <row r="2401" spans="1:23">
      <c r="A2401">
        <v>2400</v>
      </c>
      <c r="B2401" t="s">
        <v>2711</v>
      </c>
      <c r="C2401" t="s">
        <v>2711</v>
      </c>
      <c r="D2401">
        <v>58</v>
      </c>
      <c r="E2401" t="s">
        <v>2837</v>
      </c>
      <c r="F2401" t="s">
        <v>312</v>
      </c>
      <c r="G2401" s="1" t="s">
        <v>2524</v>
      </c>
      <c r="H2401" t="s">
        <v>2838</v>
      </c>
      <c r="I2401" t="s">
        <v>2524</v>
      </c>
      <c r="J2401" t="s">
        <v>8644</v>
      </c>
      <c r="K2401">
        <v>0.06</v>
      </c>
      <c r="L2401">
        <v>0.06</v>
      </c>
      <c r="M2401" t="s">
        <v>26</v>
      </c>
      <c r="N2401" t="s">
        <v>232</v>
      </c>
      <c r="O2401" t="s">
        <v>29</v>
      </c>
      <c r="P2401" t="s">
        <v>29</v>
      </c>
      <c r="Q2401" t="s">
        <v>29</v>
      </c>
      <c r="R2401" t="s">
        <v>29</v>
      </c>
      <c r="S2401" t="s">
        <v>29</v>
      </c>
      <c r="T2401" t="s">
        <v>29</v>
      </c>
      <c r="U2401" t="s">
        <v>29</v>
      </c>
      <c r="V2401" t="s">
        <v>29</v>
      </c>
      <c r="W2401" t="s">
        <v>2715</v>
      </c>
    </row>
    <row r="2402" spans="1:23">
      <c r="A2402">
        <v>2401</v>
      </c>
      <c r="B2402" t="s">
        <v>2711</v>
      </c>
      <c r="C2402" t="s">
        <v>2711</v>
      </c>
      <c r="D2402">
        <v>58</v>
      </c>
      <c r="E2402" t="s">
        <v>2839</v>
      </c>
      <c r="F2402" t="s">
        <v>43</v>
      </c>
      <c r="G2402" s="1" t="s">
        <v>2840</v>
      </c>
      <c r="H2402" t="s">
        <v>2841</v>
      </c>
      <c r="I2402" t="s">
        <v>2840</v>
      </c>
      <c r="J2402" t="s">
        <v>2841</v>
      </c>
      <c r="K2402">
        <v>0.09</v>
      </c>
      <c r="L2402">
        <v>0.09</v>
      </c>
      <c r="M2402" t="s">
        <v>26</v>
      </c>
      <c r="N2402" t="s">
        <v>219</v>
      </c>
      <c r="O2402" t="s">
        <v>29</v>
      </c>
      <c r="P2402" t="s">
        <v>29</v>
      </c>
      <c r="Q2402" t="s">
        <v>29</v>
      </c>
      <c r="R2402" t="s">
        <v>29</v>
      </c>
      <c r="S2402" t="s">
        <v>29</v>
      </c>
      <c r="T2402" t="s">
        <v>29</v>
      </c>
      <c r="U2402" t="s">
        <v>29</v>
      </c>
      <c r="V2402" t="s">
        <v>29</v>
      </c>
      <c r="W2402" t="s">
        <v>2715</v>
      </c>
    </row>
    <row r="2403" spans="1:23">
      <c r="A2403">
        <v>2402</v>
      </c>
      <c r="B2403" t="s">
        <v>2711</v>
      </c>
      <c r="C2403" t="s">
        <v>2711</v>
      </c>
      <c r="D2403">
        <v>58</v>
      </c>
      <c r="E2403" t="s">
        <v>2842</v>
      </c>
      <c r="F2403" t="s">
        <v>23</v>
      </c>
      <c r="G2403" s="1" t="s">
        <v>2843</v>
      </c>
      <c r="H2403" t="s">
        <v>2844</v>
      </c>
      <c r="I2403" t="s">
        <v>8517</v>
      </c>
      <c r="J2403" t="s">
        <v>8645</v>
      </c>
      <c r="K2403">
        <v>3.41</v>
      </c>
      <c r="L2403">
        <v>3.41</v>
      </c>
      <c r="M2403" t="s">
        <v>26</v>
      </c>
      <c r="N2403" t="s">
        <v>219</v>
      </c>
      <c r="O2403" t="s">
        <v>232</v>
      </c>
      <c r="P2403" t="s">
        <v>63</v>
      </c>
      <c r="Q2403" t="s">
        <v>29</v>
      </c>
      <c r="R2403" t="s">
        <v>29</v>
      </c>
      <c r="S2403" t="s">
        <v>29</v>
      </c>
      <c r="T2403" t="s">
        <v>29</v>
      </c>
      <c r="U2403" t="s">
        <v>29</v>
      </c>
      <c r="V2403" t="s">
        <v>29</v>
      </c>
      <c r="W2403" t="s">
        <v>2715</v>
      </c>
    </row>
    <row r="2404" spans="1:23">
      <c r="A2404">
        <v>2403</v>
      </c>
      <c r="B2404" t="s">
        <v>2711</v>
      </c>
      <c r="C2404" t="s">
        <v>2711</v>
      </c>
      <c r="D2404">
        <v>58</v>
      </c>
      <c r="E2404" t="s">
        <v>2845</v>
      </c>
      <c r="F2404" t="s">
        <v>23</v>
      </c>
      <c r="G2404" s="1" t="s">
        <v>309</v>
      </c>
      <c r="H2404" t="s">
        <v>628</v>
      </c>
      <c r="I2404" t="s">
        <v>6749</v>
      </c>
      <c r="J2404" t="s">
        <v>628</v>
      </c>
      <c r="K2404">
        <v>1.6</v>
      </c>
      <c r="L2404">
        <v>1.6</v>
      </c>
      <c r="M2404" t="s">
        <v>26</v>
      </c>
      <c r="N2404" t="s">
        <v>219</v>
      </c>
      <c r="O2404" t="s">
        <v>232</v>
      </c>
      <c r="P2404" t="s">
        <v>74</v>
      </c>
      <c r="Q2404" t="s">
        <v>29</v>
      </c>
      <c r="R2404" t="s">
        <v>29</v>
      </c>
      <c r="S2404" t="s">
        <v>29</v>
      </c>
      <c r="T2404" t="s">
        <v>29</v>
      </c>
      <c r="U2404" t="s">
        <v>29</v>
      </c>
      <c r="V2404" t="s">
        <v>29</v>
      </c>
      <c r="W2404" t="s">
        <v>2715</v>
      </c>
    </row>
    <row r="2405" spans="1:23">
      <c r="A2405">
        <v>2404</v>
      </c>
      <c r="B2405" t="s">
        <v>2711</v>
      </c>
      <c r="C2405" t="s">
        <v>2711</v>
      </c>
      <c r="D2405">
        <v>58</v>
      </c>
      <c r="E2405" t="s">
        <v>2846</v>
      </c>
      <c r="F2405" t="s">
        <v>23</v>
      </c>
      <c r="G2405" s="1" t="s">
        <v>2847</v>
      </c>
      <c r="H2405" t="s">
        <v>360</v>
      </c>
      <c r="I2405" t="s">
        <v>2847</v>
      </c>
      <c r="J2405" t="s">
        <v>5778</v>
      </c>
      <c r="K2405">
        <v>0.09</v>
      </c>
      <c r="L2405">
        <v>0.09</v>
      </c>
      <c r="M2405" t="s">
        <v>26</v>
      </c>
      <c r="N2405" t="s">
        <v>219</v>
      </c>
      <c r="O2405" t="s">
        <v>29</v>
      </c>
      <c r="P2405" t="s">
        <v>29</v>
      </c>
      <c r="Q2405" t="s">
        <v>29</v>
      </c>
      <c r="R2405" t="s">
        <v>29</v>
      </c>
      <c r="S2405" t="s">
        <v>29</v>
      </c>
      <c r="T2405" t="s">
        <v>29</v>
      </c>
      <c r="U2405" t="s">
        <v>29</v>
      </c>
      <c r="V2405" t="s">
        <v>29</v>
      </c>
      <c r="W2405" t="s">
        <v>2715</v>
      </c>
    </row>
    <row r="2406" spans="1:23">
      <c r="A2406">
        <v>2405</v>
      </c>
      <c r="B2406" t="s">
        <v>2711</v>
      </c>
      <c r="C2406" t="s">
        <v>2711</v>
      </c>
      <c r="D2406">
        <v>58</v>
      </c>
      <c r="E2406" t="s">
        <v>2848</v>
      </c>
      <c r="F2406" t="s">
        <v>23</v>
      </c>
      <c r="G2406" s="1" t="s">
        <v>2212</v>
      </c>
      <c r="H2406" t="s">
        <v>299</v>
      </c>
      <c r="I2406" t="s">
        <v>8518</v>
      </c>
      <c r="J2406" t="s">
        <v>299</v>
      </c>
      <c r="K2406">
        <v>0.03</v>
      </c>
      <c r="L2406">
        <v>0.03</v>
      </c>
      <c r="M2406" t="s">
        <v>26</v>
      </c>
      <c r="N2406" t="s">
        <v>219</v>
      </c>
      <c r="O2406" t="s">
        <v>29</v>
      </c>
      <c r="P2406" t="s">
        <v>29</v>
      </c>
      <c r="Q2406" t="s">
        <v>29</v>
      </c>
      <c r="R2406" t="s">
        <v>29</v>
      </c>
      <c r="S2406" t="s">
        <v>29</v>
      </c>
      <c r="T2406" t="s">
        <v>29</v>
      </c>
      <c r="U2406" t="s">
        <v>29</v>
      </c>
      <c r="V2406" t="s">
        <v>29</v>
      </c>
      <c r="W2406" t="s">
        <v>2715</v>
      </c>
    </row>
    <row r="2407" spans="1:23">
      <c r="A2407">
        <v>2406</v>
      </c>
      <c r="B2407" t="s">
        <v>2711</v>
      </c>
      <c r="C2407" t="s">
        <v>2711</v>
      </c>
      <c r="D2407">
        <v>58</v>
      </c>
      <c r="E2407" t="s">
        <v>2849</v>
      </c>
      <c r="F2407" t="s">
        <v>611</v>
      </c>
      <c r="G2407" s="1" t="s">
        <v>612</v>
      </c>
      <c r="H2407" t="s">
        <v>360</v>
      </c>
      <c r="I2407" t="s">
        <v>612</v>
      </c>
      <c r="J2407" t="s">
        <v>360</v>
      </c>
      <c r="K2407">
        <v>0.3</v>
      </c>
      <c r="L2407">
        <v>0.3</v>
      </c>
      <c r="M2407" t="s">
        <v>26</v>
      </c>
      <c r="N2407" t="s">
        <v>63</v>
      </c>
      <c r="O2407" t="s">
        <v>29</v>
      </c>
      <c r="P2407" t="s">
        <v>29</v>
      </c>
      <c r="Q2407" t="s">
        <v>29</v>
      </c>
      <c r="R2407" t="s">
        <v>29</v>
      </c>
      <c r="S2407" t="s">
        <v>29</v>
      </c>
      <c r="T2407" t="s">
        <v>29</v>
      </c>
      <c r="U2407" t="s">
        <v>29</v>
      </c>
      <c r="V2407" t="s">
        <v>29</v>
      </c>
      <c r="W2407" t="s">
        <v>2715</v>
      </c>
    </row>
    <row r="2408" spans="1:23">
      <c r="A2408">
        <v>2407</v>
      </c>
      <c r="B2408" t="s">
        <v>2711</v>
      </c>
      <c r="C2408" t="s">
        <v>2711</v>
      </c>
      <c r="D2408">
        <v>58</v>
      </c>
      <c r="E2408" t="s">
        <v>2850</v>
      </c>
      <c r="F2408" t="s">
        <v>611</v>
      </c>
      <c r="G2408" s="1" t="s">
        <v>2851</v>
      </c>
      <c r="H2408" t="s">
        <v>1201</v>
      </c>
      <c r="I2408" t="s">
        <v>2851</v>
      </c>
      <c r="J2408" t="s">
        <v>382</v>
      </c>
      <c r="K2408">
        <v>0.12</v>
      </c>
      <c r="L2408">
        <v>0.12</v>
      </c>
      <c r="M2408" t="s">
        <v>26</v>
      </c>
      <c r="N2408" t="s">
        <v>219</v>
      </c>
      <c r="O2408" t="s">
        <v>29</v>
      </c>
      <c r="P2408" t="s">
        <v>29</v>
      </c>
      <c r="Q2408" t="s">
        <v>29</v>
      </c>
      <c r="R2408" t="s">
        <v>29</v>
      </c>
      <c r="S2408" t="s">
        <v>29</v>
      </c>
      <c r="T2408" t="s">
        <v>29</v>
      </c>
      <c r="U2408" t="s">
        <v>29</v>
      </c>
      <c r="V2408" t="s">
        <v>29</v>
      </c>
      <c r="W2408" t="s">
        <v>2715</v>
      </c>
    </row>
    <row r="2409" spans="1:23">
      <c r="A2409">
        <v>2408</v>
      </c>
      <c r="B2409" t="s">
        <v>2711</v>
      </c>
      <c r="C2409" t="s">
        <v>2711</v>
      </c>
      <c r="D2409">
        <v>58</v>
      </c>
      <c r="E2409" t="s">
        <v>2852</v>
      </c>
      <c r="F2409" t="s">
        <v>611</v>
      </c>
      <c r="G2409" s="1" t="s">
        <v>1212</v>
      </c>
      <c r="H2409" t="s">
        <v>756</v>
      </c>
      <c r="I2409" t="s">
        <v>1212</v>
      </c>
      <c r="J2409" t="s">
        <v>8646</v>
      </c>
      <c r="K2409">
        <v>0.06</v>
      </c>
      <c r="L2409">
        <v>0.06</v>
      </c>
      <c r="M2409" t="s">
        <v>26</v>
      </c>
      <c r="N2409" t="s">
        <v>219</v>
      </c>
      <c r="O2409" t="s">
        <v>29</v>
      </c>
      <c r="P2409" t="s">
        <v>29</v>
      </c>
      <c r="Q2409" t="s">
        <v>29</v>
      </c>
      <c r="R2409" t="s">
        <v>29</v>
      </c>
      <c r="S2409" t="s">
        <v>29</v>
      </c>
      <c r="T2409" t="s">
        <v>29</v>
      </c>
      <c r="U2409" t="s">
        <v>29</v>
      </c>
      <c r="V2409" t="s">
        <v>29</v>
      </c>
      <c r="W2409" t="s">
        <v>2715</v>
      </c>
    </row>
    <row r="2410" spans="1:23">
      <c r="A2410">
        <v>2409</v>
      </c>
      <c r="B2410" t="s">
        <v>2711</v>
      </c>
      <c r="C2410" t="s">
        <v>2711</v>
      </c>
      <c r="D2410">
        <v>58</v>
      </c>
      <c r="E2410" t="s">
        <v>2853</v>
      </c>
      <c r="F2410" t="s">
        <v>176</v>
      </c>
      <c r="G2410" s="1" t="s">
        <v>2854</v>
      </c>
      <c r="H2410" t="s">
        <v>372</v>
      </c>
      <c r="I2410" t="s">
        <v>2854</v>
      </c>
      <c r="J2410" t="s">
        <v>5322</v>
      </c>
      <c r="K2410">
        <v>2.29</v>
      </c>
      <c r="L2410">
        <v>2.29</v>
      </c>
      <c r="M2410" t="s">
        <v>26</v>
      </c>
      <c r="N2410" t="s">
        <v>219</v>
      </c>
      <c r="O2410" t="s">
        <v>232</v>
      </c>
      <c r="P2410" t="s">
        <v>29</v>
      </c>
      <c r="Q2410" t="s">
        <v>29</v>
      </c>
      <c r="R2410" t="s">
        <v>29</v>
      </c>
      <c r="S2410" t="s">
        <v>29</v>
      </c>
      <c r="T2410" t="s">
        <v>29</v>
      </c>
      <c r="U2410" t="s">
        <v>29</v>
      </c>
      <c r="V2410" t="s">
        <v>29</v>
      </c>
      <c r="W2410" t="s">
        <v>2715</v>
      </c>
    </row>
    <row r="2411" spans="1:23">
      <c r="A2411">
        <v>2410</v>
      </c>
      <c r="B2411" t="s">
        <v>2711</v>
      </c>
      <c r="C2411" t="s">
        <v>2711</v>
      </c>
      <c r="D2411">
        <v>58</v>
      </c>
      <c r="E2411" t="s">
        <v>2537</v>
      </c>
      <c r="F2411" t="s">
        <v>176</v>
      </c>
      <c r="G2411" s="1" t="s">
        <v>2538</v>
      </c>
      <c r="H2411" t="s">
        <v>2539</v>
      </c>
      <c r="I2411" t="s">
        <v>2538</v>
      </c>
      <c r="J2411" t="s">
        <v>2539</v>
      </c>
      <c r="K2411">
        <v>0.03</v>
      </c>
      <c r="L2411">
        <v>0.03</v>
      </c>
      <c r="M2411" t="s">
        <v>26</v>
      </c>
      <c r="N2411" t="s">
        <v>232</v>
      </c>
      <c r="O2411" t="s">
        <v>29</v>
      </c>
      <c r="P2411" t="s">
        <v>29</v>
      </c>
      <c r="Q2411" t="s">
        <v>29</v>
      </c>
      <c r="R2411" t="s">
        <v>29</v>
      </c>
      <c r="S2411" t="s">
        <v>29</v>
      </c>
      <c r="T2411" t="s">
        <v>29</v>
      </c>
      <c r="U2411" t="s">
        <v>29</v>
      </c>
      <c r="V2411" t="s">
        <v>29</v>
      </c>
      <c r="W2411" t="s">
        <v>2715</v>
      </c>
    </row>
    <row r="2412" spans="1:23">
      <c r="A2412">
        <v>2411</v>
      </c>
      <c r="B2412" t="s">
        <v>2711</v>
      </c>
      <c r="C2412" t="s">
        <v>2711</v>
      </c>
      <c r="D2412">
        <v>58</v>
      </c>
      <c r="E2412" t="s">
        <v>2855</v>
      </c>
      <c r="F2412" t="s">
        <v>196</v>
      </c>
      <c r="G2412" s="1" t="s">
        <v>2856</v>
      </c>
      <c r="H2412" t="s">
        <v>2857</v>
      </c>
      <c r="I2412" t="s">
        <v>8519</v>
      </c>
      <c r="J2412" t="s">
        <v>2857</v>
      </c>
      <c r="K2412">
        <v>5.94</v>
      </c>
      <c r="L2412">
        <v>5.94</v>
      </c>
      <c r="M2412" t="s">
        <v>26</v>
      </c>
      <c r="N2412" t="s">
        <v>219</v>
      </c>
      <c r="O2412" t="s">
        <v>29</v>
      </c>
      <c r="P2412" t="s">
        <v>29</v>
      </c>
      <c r="Q2412" t="s">
        <v>29</v>
      </c>
      <c r="R2412" t="s">
        <v>29</v>
      </c>
      <c r="S2412" t="s">
        <v>29</v>
      </c>
      <c r="T2412" t="s">
        <v>29</v>
      </c>
      <c r="U2412" t="s">
        <v>29</v>
      </c>
      <c r="V2412" t="s">
        <v>29</v>
      </c>
      <c r="W2412" t="s">
        <v>2715</v>
      </c>
    </row>
    <row r="2413" spans="1:23">
      <c r="A2413">
        <v>2412</v>
      </c>
      <c r="B2413" t="s">
        <v>2711</v>
      </c>
      <c r="C2413" t="s">
        <v>2711</v>
      </c>
      <c r="D2413">
        <v>58</v>
      </c>
      <c r="E2413" t="s">
        <v>2858</v>
      </c>
      <c r="F2413" t="s">
        <v>196</v>
      </c>
      <c r="G2413" s="1" t="s">
        <v>197</v>
      </c>
      <c r="H2413" t="s">
        <v>2859</v>
      </c>
      <c r="I2413" t="s">
        <v>2006</v>
      </c>
      <c r="J2413" t="s">
        <v>2859</v>
      </c>
      <c r="K2413">
        <v>0.06</v>
      </c>
      <c r="L2413">
        <v>0.06</v>
      </c>
      <c r="M2413" t="s">
        <v>26</v>
      </c>
      <c r="N2413" t="s">
        <v>219</v>
      </c>
      <c r="O2413" t="s">
        <v>29</v>
      </c>
      <c r="P2413" t="s">
        <v>29</v>
      </c>
      <c r="Q2413" t="s">
        <v>29</v>
      </c>
      <c r="R2413" t="s">
        <v>29</v>
      </c>
      <c r="S2413" t="s">
        <v>29</v>
      </c>
      <c r="T2413" t="s">
        <v>29</v>
      </c>
      <c r="U2413" t="s">
        <v>29</v>
      </c>
      <c r="V2413" t="s">
        <v>29</v>
      </c>
      <c r="W2413" t="s">
        <v>2715</v>
      </c>
    </row>
    <row r="2414" spans="1:23">
      <c r="A2414">
        <v>2413</v>
      </c>
      <c r="B2414" t="s">
        <v>2711</v>
      </c>
      <c r="C2414" t="s">
        <v>2711</v>
      </c>
      <c r="D2414">
        <v>58</v>
      </c>
      <c r="E2414" t="s">
        <v>2860</v>
      </c>
      <c r="F2414" t="s">
        <v>168</v>
      </c>
      <c r="G2414" s="1" t="s">
        <v>2861</v>
      </c>
      <c r="H2414" t="s">
        <v>2730</v>
      </c>
      <c r="I2414" t="s">
        <v>2861</v>
      </c>
      <c r="J2414" t="s">
        <v>2730</v>
      </c>
      <c r="K2414">
        <v>0.51</v>
      </c>
      <c r="L2414">
        <v>0.51</v>
      </c>
      <c r="M2414" t="s">
        <v>26</v>
      </c>
      <c r="N2414" t="s">
        <v>219</v>
      </c>
      <c r="O2414" t="s">
        <v>29</v>
      </c>
      <c r="P2414" t="s">
        <v>29</v>
      </c>
      <c r="Q2414" t="s">
        <v>29</v>
      </c>
      <c r="R2414" t="s">
        <v>29</v>
      </c>
      <c r="S2414" t="s">
        <v>29</v>
      </c>
      <c r="T2414" t="s">
        <v>29</v>
      </c>
      <c r="U2414" t="s">
        <v>29</v>
      </c>
      <c r="V2414" t="s">
        <v>29</v>
      </c>
      <c r="W2414" t="s">
        <v>2715</v>
      </c>
    </row>
    <row r="2415" spans="1:23">
      <c r="A2415">
        <v>2414</v>
      </c>
      <c r="B2415" t="s">
        <v>2711</v>
      </c>
      <c r="C2415" t="s">
        <v>2711</v>
      </c>
      <c r="D2415">
        <v>58</v>
      </c>
      <c r="E2415" t="s">
        <v>2862</v>
      </c>
      <c r="F2415" t="s">
        <v>168</v>
      </c>
      <c r="G2415" s="1" t="s">
        <v>301</v>
      </c>
      <c r="H2415" t="s">
        <v>1096</v>
      </c>
      <c r="I2415" t="s">
        <v>301</v>
      </c>
      <c r="J2415" t="s">
        <v>1096</v>
      </c>
      <c r="K2415">
        <v>0.03</v>
      </c>
      <c r="L2415">
        <v>0.03</v>
      </c>
      <c r="M2415" t="s">
        <v>26</v>
      </c>
      <c r="N2415" t="s">
        <v>219</v>
      </c>
      <c r="O2415" t="s">
        <v>29</v>
      </c>
      <c r="P2415" t="s">
        <v>29</v>
      </c>
      <c r="Q2415" t="s">
        <v>29</v>
      </c>
      <c r="R2415" t="s">
        <v>29</v>
      </c>
      <c r="S2415" t="s">
        <v>29</v>
      </c>
      <c r="T2415" t="s">
        <v>29</v>
      </c>
      <c r="U2415" t="s">
        <v>29</v>
      </c>
      <c r="V2415" t="s">
        <v>29</v>
      </c>
      <c r="W2415" t="s">
        <v>2715</v>
      </c>
    </row>
    <row r="2416" spans="1:23">
      <c r="A2416">
        <v>2415</v>
      </c>
      <c r="B2416" t="s">
        <v>2711</v>
      </c>
      <c r="C2416" t="s">
        <v>2711</v>
      </c>
      <c r="D2416">
        <v>58</v>
      </c>
      <c r="E2416" t="s">
        <v>2863</v>
      </c>
      <c r="F2416" t="s">
        <v>168</v>
      </c>
      <c r="G2416" s="1" t="s">
        <v>2864</v>
      </c>
      <c r="H2416" t="s">
        <v>2865</v>
      </c>
      <c r="I2416" t="s">
        <v>2864</v>
      </c>
      <c r="J2416" t="s">
        <v>2865</v>
      </c>
      <c r="K2416">
        <v>1.27</v>
      </c>
      <c r="L2416">
        <v>1.27</v>
      </c>
      <c r="M2416" t="s">
        <v>26</v>
      </c>
      <c r="N2416" t="s">
        <v>74</v>
      </c>
      <c r="O2416" t="s">
        <v>63</v>
      </c>
      <c r="P2416" t="s">
        <v>29</v>
      </c>
      <c r="Q2416" t="s">
        <v>29</v>
      </c>
      <c r="R2416" t="s">
        <v>29</v>
      </c>
      <c r="S2416" t="s">
        <v>29</v>
      </c>
      <c r="T2416" t="s">
        <v>29</v>
      </c>
      <c r="U2416" t="s">
        <v>29</v>
      </c>
      <c r="V2416" t="s">
        <v>29</v>
      </c>
      <c r="W2416" t="s">
        <v>2715</v>
      </c>
    </row>
    <row r="2417" spans="1:23">
      <c r="A2417">
        <v>2416</v>
      </c>
      <c r="B2417" t="s">
        <v>2711</v>
      </c>
      <c r="C2417" t="s">
        <v>2711</v>
      </c>
      <c r="D2417">
        <v>58</v>
      </c>
      <c r="E2417" t="s">
        <v>2866</v>
      </c>
      <c r="F2417" t="s">
        <v>731</v>
      </c>
      <c r="G2417" s="1" t="s">
        <v>845</v>
      </c>
      <c r="H2417" t="s">
        <v>2867</v>
      </c>
      <c r="I2417" t="s">
        <v>845</v>
      </c>
      <c r="J2417" t="s">
        <v>1210</v>
      </c>
      <c r="K2417">
        <v>0.33</v>
      </c>
      <c r="L2417">
        <v>0.33</v>
      </c>
      <c r="M2417" t="s">
        <v>26</v>
      </c>
      <c r="N2417" t="s">
        <v>219</v>
      </c>
      <c r="O2417" t="s">
        <v>232</v>
      </c>
      <c r="P2417" t="s">
        <v>29</v>
      </c>
      <c r="Q2417" t="s">
        <v>29</v>
      </c>
      <c r="R2417" t="s">
        <v>29</v>
      </c>
      <c r="S2417" t="s">
        <v>29</v>
      </c>
      <c r="T2417" t="s">
        <v>29</v>
      </c>
      <c r="U2417" t="s">
        <v>29</v>
      </c>
      <c r="V2417" t="s">
        <v>29</v>
      </c>
      <c r="W2417" t="s">
        <v>2715</v>
      </c>
    </row>
    <row r="2418" spans="1:23">
      <c r="A2418">
        <v>2417</v>
      </c>
      <c r="B2418" t="s">
        <v>2711</v>
      </c>
      <c r="C2418" t="s">
        <v>2711</v>
      </c>
      <c r="D2418">
        <v>58</v>
      </c>
      <c r="E2418" t="s">
        <v>2868</v>
      </c>
      <c r="F2418" t="s">
        <v>41</v>
      </c>
      <c r="G2418" s="1" t="s">
        <v>2869</v>
      </c>
      <c r="H2418" t="s">
        <v>2870</v>
      </c>
      <c r="I2418" t="s">
        <v>2869</v>
      </c>
      <c r="J2418" t="s">
        <v>2870</v>
      </c>
      <c r="K2418">
        <v>0.06</v>
      </c>
      <c r="L2418">
        <v>0.06</v>
      </c>
      <c r="M2418" t="s">
        <v>26</v>
      </c>
      <c r="N2418" t="s">
        <v>63</v>
      </c>
      <c r="O2418" t="s">
        <v>29</v>
      </c>
      <c r="P2418" t="s">
        <v>29</v>
      </c>
      <c r="Q2418" t="s">
        <v>29</v>
      </c>
      <c r="R2418" t="s">
        <v>29</v>
      </c>
      <c r="S2418" t="s">
        <v>29</v>
      </c>
      <c r="T2418" t="s">
        <v>29</v>
      </c>
      <c r="U2418" t="s">
        <v>29</v>
      </c>
      <c r="V2418" t="s">
        <v>29</v>
      </c>
      <c r="W2418" t="s">
        <v>2715</v>
      </c>
    </row>
    <row r="2419" spans="1:23">
      <c r="A2419">
        <v>2418</v>
      </c>
      <c r="B2419" t="s">
        <v>2711</v>
      </c>
      <c r="C2419" t="s">
        <v>2711</v>
      </c>
      <c r="D2419">
        <v>58</v>
      </c>
      <c r="E2419" t="s">
        <v>2871</v>
      </c>
      <c r="F2419" t="s">
        <v>516</v>
      </c>
      <c r="G2419" s="1" t="s">
        <v>517</v>
      </c>
      <c r="H2419" t="s">
        <v>2730</v>
      </c>
      <c r="I2419" t="s">
        <v>517</v>
      </c>
      <c r="J2419" t="s">
        <v>2730</v>
      </c>
      <c r="K2419">
        <v>0.03</v>
      </c>
      <c r="L2419">
        <v>0.03</v>
      </c>
      <c r="M2419" t="s">
        <v>26</v>
      </c>
      <c r="N2419" t="s">
        <v>219</v>
      </c>
      <c r="O2419" t="s">
        <v>29</v>
      </c>
      <c r="P2419" t="s">
        <v>29</v>
      </c>
      <c r="Q2419" t="s">
        <v>29</v>
      </c>
      <c r="R2419" t="s">
        <v>29</v>
      </c>
      <c r="S2419" t="s">
        <v>29</v>
      </c>
      <c r="T2419" t="s">
        <v>29</v>
      </c>
      <c r="U2419" t="s">
        <v>29</v>
      </c>
      <c r="V2419" t="s">
        <v>29</v>
      </c>
      <c r="W2419" t="s">
        <v>2715</v>
      </c>
    </row>
    <row r="2420" spans="1:23">
      <c r="A2420">
        <v>2419</v>
      </c>
      <c r="B2420" t="s">
        <v>2711</v>
      </c>
      <c r="C2420" t="s">
        <v>2711</v>
      </c>
      <c r="D2420">
        <v>58</v>
      </c>
      <c r="E2420" t="s">
        <v>2872</v>
      </c>
      <c r="F2420" t="s">
        <v>248</v>
      </c>
      <c r="G2420" s="1" t="s">
        <v>2581</v>
      </c>
      <c r="H2420" t="s">
        <v>2873</v>
      </c>
      <c r="I2420" t="s">
        <v>2581</v>
      </c>
      <c r="J2420" t="s">
        <v>2873</v>
      </c>
      <c r="K2420">
        <v>2.08</v>
      </c>
      <c r="L2420">
        <v>2.08</v>
      </c>
      <c r="M2420" t="s">
        <v>26</v>
      </c>
      <c r="N2420" t="s">
        <v>219</v>
      </c>
      <c r="O2420" t="s">
        <v>74</v>
      </c>
      <c r="P2420" t="s">
        <v>28</v>
      </c>
      <c r="Q2420" t="s">
        <v>121</v>
      </c>
      <c r="R2420" t="s">
        <v>29</v>
      </c>
      <c r="S2420" t="s">
        <v>29</v>
      </c>
      <c r="T2420" t="s">
        <v>29</v>
      </c>
      <c r="U2420" t="s">
        <v>29</v>
      </c>
      <c r="V2420" t="s">
        <v>29</v>
      </c>
      <c r="W2420" t="s">
        <v>2715</v>
      </c>
    </row>
    <row r="2421" spans="1:23">
      <c r="A2421">
        <v>2420</v>
      </c>
      <c r="B2421" t="s">
        <v>2711</v>
      </c>
      <c r="C2421" t="s">
        <v>2711</v>
      </c>
      <c r="D2421">
        <v>58</v>
      </c>
      <c r="E2421" t="s">
        <v>2874</v>
      </c>
      <c r="F2421" t="s">
        <v>248</v>
      </c>
      <c r="G2421" s="1" t="s">
        <v>2581</v>
      </c>
      <c r="H2421" t="s">
        <v>2875</v>
      </c>
      <c r="I2421" t="s">
        <v>2581</v>
      </c>
      <c r="J2421" t="s">
        <v>2875</v>
      </c>
      <c r="K2421">
        <v>0.27</v>
      </c>
      <c r="L2421">
        <v>0.27</v>
      </c>
      <c r="M2421" t="s">
        <v>26</v>
      </c>
      <c r="N2421" t="s">
        <v>232</v>
      </c>
      <c r="O2421" t="s">
        <v>28</v>
      </c>
      <c r="P2421" t="s">
        <v>121</v>
      </c>
      <c r="Q2421" t="s">
        <v>29</v>
      </c>
      <c r="R2421" t="s">
        <v>29</v>
      </c>
      <c r="S2421" t="s">
        <v>29</v>
      </c>
      <c r="T2421" t="s">
        <v>29</v>
      </c>
      <c r="U2421" t="s">
        <v>29</v>
      </c>
      <c r="V2421" t="s">
        <v>29</v>
      </c>
      <c r="W2421" t="s">
        <v>2715</v>
      </c>
    </row>
    <row r="2422" spans="1:23">
      <c r="A2422">
        <v>2421</v>
      </c>
      <c r="B2422" t="s">
        <v>2711</v>
      </c>
      <c r="C2422" t="s">
        <v>2711</v>
      </c>
      <c r="D2422">
        <v>58</v>
      </c>
      <c r="E2422" t="s">
        <v>2876</v>
      </c>
      <c r="F2422" t="s">
        <v>93</v>
      </c>
      <c r="G2422" s="1" t="s">
        <v>29</v>
      </c>
      <c r="H2422" t="s">
        <v>29</v>
      </c>
      <c r="I2422" t="s">
        <v>29</v>
      </c>
      <c r="J2422" t="s">
        <v>29</v>
      </c>
      <c r="K2422">
        <v>0.97</v>
      </c>
      <c r="L2422">
        <v>0.97</v>
      </c>
      <c r="M2422" t="s">
        <v>26</v>
      </c>
      <c r="N2422" t="s">
        <v>219</v>
      </c>
      <c r="O2422" t="s">
        <v>232</v>
      </c>
      <c r="P2422" t="s">
        <v>63</v>
      </c>
      <c r="Q2422" t="s">
        <v>29</v>
      </c>
      <c r="R2422" t="s">
        <v>29</v>
      </c>
      <c r="S2422" t="s">
        <v>29</v>
      </c>
      <c r="T2422" t="s">
        <v>29</v>
      </c>
      <c r="U2422" t="s">
        <v>29</v>
      </c>
      <c r="V2422" t="s">
        <v>29</v>
      </c>
      <c r="W2422" t="s">
        <v>2715</v>
      </c>
    </row>
    <row r="2423" spans="1:23">
      <c r="A2423">
        <v>2422</v>
      </c>
      <c r="B2423" t="s">
        <v>2711</v>
      </c>
      <c r="C2423" t="s">
        <v>2711</v>
      </c>
      <c r="D2423">
        <v>58</v>
      </c>
      <c r="E2423" t="s">
        <v>2877</v>
      </c>
      <c r="F2423" t="s">
        <v>93</v>
      </c>
      <c r="G2423" s="1" t="s">
        <v>29</v>
      </c>
      <c r="H2423" t="s">
        <v>29</v>
      </c>
      <c r="I2423" t="s">
        <v>29</v>
      </c>
      <c r="J2423" t="s">
        <v>29</v>
      </c>
      <c r="K2423">
        <v>0.78</v>
      </c>
      <c r="L2423">
        <v>0.78</v>
      </c>
      <c r="M2423" t="s">
        <v>26</v>
      </c>
      <c r="N2423" t="s">
        <v>219</v>
      </c>
      <c r="O2423" t="s">
        <v>53</v>
      </c>
      <c r="P2423" t="s">
        <v>29</v>
      </c>
      <c r="Q2423" t="s">
        <v>29</v>
      </c>
      <c r="R2423" t="s">
        <v>29</v>
      </c>
      <c r="S2423" t="s">
        <v>29</v>
      </c>
      <c r="T2423" t="s">
        <v>29</v>
      </c>
      <c r="U2423" t="s">
        <v>29</v>
      </c>
      <c r="V2423" t="s">
        <v>29</v>
      </c>
      <c r="W2423" t="s">
        <v>2715</v>
      </c>
    </row>
    <row r="2424" spans="1:23">
      <c r="A2424">
        <v>2423</v>
      </c>
      <c r="B2424" t="s">
        <v>2711</v>
      </c>
      <c r="C2424" t="s">
        <v>2711</v>
      </c>
      <c r="D2424">
        <v>58</v>
      </c>
      <c r="E2424" t="s">
        <v>2878</v>
      </c>
      <c r="F2424" t="s">
        <v>93</v>
      </c>
      <c r="G2424" s="1" t="s">
        <v>29</v>
      </c>
      <c r="H2424" t="s">
        <v>29</v>
      </c>
      <c r="I2424" t="s">
        <v>29</v>
      </c>
      <c r="J2424" t="s">
        <v>29</v>
      </c>
      <c r="K2424">
        <v>0.69</v>
      </c>
      <c r="L2424">
        <v>0.69</v>
      </c>
      <c r="M2424" t="s">
        <v>26</v>
      </c>
      <c r="N2424" t="s">
        <v>219</v>
      </c>
      <c r="O2424" t="s">
        <v>29</v>
      </c>
      <c r="P2424" t="s">
        <v>29</v>
      </c>
      <c r="Q2424" t="s">
        <v>29</v>
      </c>
      <c r="R2424" t="s">
        <v>29</v>
      </c>
      <c r="S2424" t="s">
        <v>29</v>
      </c>
      <c r="T2424" t="s">
        <v>29</v>
      </c>
      <c r="U2424" t="s">
        <v>29</v>
      </c>
      <c r="V2424" t="s">
        <v>29</v>
      </c>
      <c r="W2424" t="s">
        <v>2715</v>
      </c>
    </row>
    <row r="2425" spans="1:23">
      <c r="A2425">
        <v>2424</v>
      </c>
      <c r="B2425" t="s">
        <v>2711</v>
      </c>
      <c r="C2425" t="s">
        <v>2711</v>
      </c>
      <c r="D2425">
        <v>58</v>
      </c>
      <c r="E2425" t="s">
        <v>2879</v>
      </c>
      <c r="F2425" t="s">
        <v>93</v>
      </c>
      <c r="G2425" s="1" t="s">
        <v>29</v>
      </c>
      <c r="H2425" t="s">
        <v>29</v>
      </c>
      <c r="I2425" t="s">
        <v>29</v>
      </c>
      <c r="J2425" t="s">
        <v>29</v>
      </c>
      <c r="K2425">
        <v>0.15</v>
      </c>
      <c r="L2425">
        <v>0.15</v>
      </c>
      <c r="M2425" t="s">
        <v>26</v>
      </c>
      <c r="N2425" t="s">
        <v>28</v>
      </c>
      <c r="O2425" t="s">
        <v>29</v>
      </c>
      <c r="P2425" t="s">
        <v>29</v>
      </c>
      <c r="Q2425" t="s">
        <v>29</v>
      </c>
      <c r="R2425" t="s">
        <v>29</v>
      </c>
      <c r="S2425" t="s">
        <v>29</v>
      </c>
      <c r="T2425" t="s">
        <v>29</v>
      </c>
      <c r="U2425" t="s">
        <v>29</v>
      </c>
      <c r="V2425" t="s">
        <v>29</v>
      </c>
      <c r="W2425" t="s">
        <v>2715</v>
      </c>
    </row>
    <row r="2426" spans="1:23">
      <c r="A2426">
        <v>2425</v>
      </c>
      <c r="B2426" t="s">
        <v>2711</v>
      </c>
      <c r="C2426" t="s">
        <v>2711</v>
      </c>
      <c r="D2426">
        <v>58</v>
      </c>
      <c r="E2426" t="s">
        <v>2880</v>
      </c>
      <c r="F2426" t="s">
        <v>93</v>
      </c>
      <c r="G2426" s="1" t="s">
        <v>29</v>
      </c>
      <c r="H2426" t="s">
        <v>29</v>
      </c>
      <c r="I2426" t="s">
        <v>29</v>
      </c>
      <c r="J2426" t="s">
        <v>29</v>
      </c>
      <c r="K2426">
        <v>0.09</v>
      </c>
      <c r="L2426">
        <v>0.09</v>
      </c>
      <c r="M2426" t="s">
        <v>26</v>
      </c>
      <c r="N2426" t="s">
        <v>219</v>
      </c>
      <c r="O2426" t="s">
        <v>29</v>
      </c>
      <c r="P2426" t="s">
        <v>29</v>
      </c>
      <c r="Q2426" t="s">
        <v>29</v>
      </c>
      <c r="R2426" t="s">
        <v>29</v>
      </c>
      <c r="S2426" t="s">
        <v>29</v>
      </c>
      <c r="T2426" t="s">
        <v>29</v>
      </c>
      <c r="U2426" t="s">
        <v>29</v>
      </c>
      <c r="V2426" t="s">
        <v>29</v>
      </c>
      <c r="W2426" t="s">
        <v>2715</v>
      </c>
    </row>
    <row r="2427" spans="1:23">
      <c r="A2427">
        <v>2426</v>
      </c>
      <c r="B2427" t="s">
        <v>2711</v>
      </c>
      <c r="C2427" t="s">
        <v>2711</v>
      </c>
      <c r="D2427">
        <v>58</v>
      </c>
      <c r="E2427" t="s">
        <v>2881</v>
      </c>
      <c r="F2427" t="s">
        <v>93</v>
      </c>
      <c r="G2427" s="1" t="s">
        <v>29</v>
      </c>
      <c r="H2427" t="s">
        <v>29</v>
      </c>
      <c r="I2427" t="s">
        <v>29</v>
      </c>
      <c r="J2427" t="s">
        <v>29</v>
      </c>
      <c r="K2427">
        <v>0.09</v>
      </c>
      <c r="L2427">
        <v>0.09</v>
      </c>
      <c r="M2427" t="s">
        <v>26</v>
      </c>
      <c r="N2427" t="s">
        <v>63</v>
      </c>
      <c r="O2427" t="s">
        <v>29</v>
      </c>
      <c r="P2427" t="s">
        <v>29</v>
      </c>
      <c r="Q2427" t="s">
        <v>29</v>
      </c>
      <c r="R2427" t="s">
        <v>29</v>
      </c>
      <c r="S2427" t="s">
        <v>29</v>
      </c>
      <c r="T2427" t="s">
        <v>29</v>
      </c>
      <c r="U2427" t="s">
        <v>29</v>
      </c>
      <c r="V2427" t="s">
        <v>29</v>
      </c>
      <c r="W2427" t="s">
        <v>2715</v>
      </c>
    </row>
    <row r="2428" spans="1:23">
      <c r="A2428">
        <v>2427</v>
      </c>
      <c r="B2428" t="s">
        <v>2711</v>
      </c>
      <c r="C2428" t="s">
        <v>2711</v>
      </c>
      <c r="D2428">
        <v>58</v>
      </c>
      <c r="E2428" t="s">
        <v>2882</v>
      </c>
      <c r="F2428" t="s">
        <v>93</v>
      </c>
      <c r="G2428" s="1" t="s">
        <v>29</v>
      </c>
      <c r="H2428" t="s">
        <v>29</v>
      </c>
      <c r="I2428" t="s">
        <v>29</v>
      </c>
      <c r="J2428" t="s">
        <v>29</v>
      </c>
      <c r="K2428">
        <v>0.06</v>
      </c>
      <c r="L2428">
        <v>0.06</v>
      </c>
      <c r="M2428" t="s">
        <v>26</v>
      </c>
      <c r="N2428" t="s">
        <v>232</v>
      </c>
      <c r="O2428" t="s">
        <v>63</v>
      </c>
      <c r="P2428" t="s">
        <v>29</v>
      </c>
      <c r="Q2428" t="s">
        <v>29</v>
      </c>
      <c r="R2428" t="s">
        <v>29</v>
      </c>
      <c r="S2428" t="s">
        <v>29</v>
      </c>
      <c r="T2428" t="s">
        <v>29</v>
      </c>
      <c r="U2428" t="s">
        <v>29</v>
      </c>
      <c r="V2428" t="s">
        <v>29</v>
      </c>
      <c r="W2428" t="s">
        <v>2715</v>
      </c>
    </row>
    <row r="2429" spans="1:23">
      <c r="A2429">
        <v>2428</v>
      </c>
      <c r="B2429" t="s">
        <v>2711</v>
      </c>
      <c r="C2429" t="s">
        <v>2711</v>
      </c>
      <c r="D2429">
        <v>58</v>
      </c>
      <c r="E2429" t="s">
        <v>2883</v>
      </c>
      <c r="F2429" t="s">
        <v>93</v>
      </c>
      <c r="G2429" s="1" t="s">
        <v>29</v>
      </c>
      <c r="H2429" t="s">
        <v>29</v>
      </c>
      <c r="I2429" t="s">
        <v>29</v>
      </c>
      <c r="J2429" t="s">
        <v>29</v>
      </c>
      <c r="K2429">
        <v>0.03</v>
      </c>
      <c r="L2429">
        <v>0.03</v>
      </c>
      <c r="M2429" t="s">
        <v>26</v>
      </c>
      <c r="N2429" t="s">
        <v>121</v>
      </c>
      <c r="O2429" t="s">
        <v>29</v>
      </c>
      <c r="P2429" t="s">
        <v>29</v>
      </c>
      <c r="Q2429" t="s">
        <v>29</v>
      </c>
      <c r="R2429" t="s">
        <v>29</v>
      </c>
      <c r="S2429" t="s">
        <v>29</v>
      </c>
      <c r="T2429" t="s">
        <v>29</v>
      </c>
      <c r="U2429" t="s">
        <v>29</v>
      </c>
      <c r="V2429" t="s">
        <v>29</v>
      </c>
      <c r="W2429" t="s">
        <v>2715</v>
      </c>
    </row>
    <row r="2430" spans="1:23">
      <c r="A2430">
        <v>2429</v>
      </c>
      <c r="B2430" t="s">
        <v>2711</v>
      </c>
      <c r="C2430" t="s">
        <v>2711</v>
      </c>
      <c r="D2430">
        <v>58</v>
      </c>
      <c r="E2430" t="s">
        <v>2884</v>
      </c>
      <c r="F2430" t="s">
        <v>93</v>
      </c>
      <c r="G2430" s="1" t="s">
        <v>29</v>
      </c>
      <c r="H2430" t="s">
        <v>29</v>
      </c>
      <c r="I2430" t="s">
        <v>29</v>
      </c>
      <c r="J2430" t="s">
        <v>29</v>
      </c>
      <c r="K2430">
        <v>0.03</v>
      </c>
      <c r="L2430">
        <v>0.03</v>
      </c>
      <c r="M2430" t="s">
        <v>26</v>
      </c>
      <c r="N2430" t="s">
        <v>29</v>
      </c>
      <c r="O2430" t="s">
        <v>29</v>
      </c>
      <c r="P2430" t="s">
        <v>29</v>
      </c>
      <c r="Q2430" t="s">
        <v>29</v>
      </c>
      <c r="R2430" t="s">
        <v>29</v>
      </c>
      <c r="S2430" t="s">
        <v>29</v>
      </c>
      <c r="T2430" t="s">
        <v>29</v>
      </c>
      <c r="U2430" t="s">
        <v>29</v>
      </c>
      <c r="V2430" t="s">
        <v>29</v>
      </c>
      <c r="W2430" t="s">
        <v>2715</v>
      </c>
    </row>
    <row r="2431" spans="1:23">
      <c r="A2431">
        <v>2430</v>
      </c>
      <c r="B2431" t="s">
        <v>2711</v>
      </c>
      <c r="C2431" t="s">
        <v>2711</v>
      </c>
      <c r="D2431">
        <v>58</v>
      </c>
      <c r="E2431" t="s">
        <v>2885</v>
      </c>
      <c r="F2431" t="s">
        <v>93</v>
      </c>
      <c r="G2431" s="1" t="s">
        <v>29</v>
      </c>
      <c r="H2431" t="s">
        <v>29</v>
      </c>
      <c r="I2431" t="s">
        <v>29</v>
      </c>
      <c r="J2431" t="s">
        <v>29</v>
      </c>
      <c r="K2431">
        <v>0.03</v>
      </c>
      <c r="L2431">
        <v>0.03</v>
      </c>
      <c r="M2431" t="s">
        <v>26</v>
      </c>
      <c r="N2431" t="s">
        <v>63</v>
      </c>
      <c r="O2431" t="s">
        <v>29</v>
      </c>
      <c r="P2431" t="s">
        <v>29</v>
      </c>
      <c r="Q2431" t="s">
        <v>29</v>
      </c>
      <c r="R2431" t="s">
        <v>29</v>
      </c>
      <c r="S2431" t="s">
        <v>29</v>
      </c>
      <c r="T2431" t="s">
        <v>29</v>
      </c>
      <c r="U2431" t="s">
        <v>29</v>
      </c>
      <c r="V2431" t="s">
        <v>29</v>
      </c>
      <c r="W2431" t="s">
        <v>2715</v>
      </c>
    </row>
    <row r="2432" spans="1:23">
      <c r="A2432">
        <v>2431</v>
      </c>
      <c r="B2432" t="s">
        <v>2711</v>
      </c>
      <c r="C2432" t="s">
        <v>2711</v>
      </c>
      <c r="D2432">
        <v>58</v>
      </c>
      <c r="E2432" t="s">
        <v>135</v>
      </c>
      <c r="F2432" t="s">
        <v>136</v>
      </c>
      <c r="G2432" s="1" t="s">
        <v>29</v>
      </c>
      <c r="H2432" t="s">
        <v>29</v>
      </c>
      <c r="I2432" t="s">
        <v>29</v>
      </c>
      <c r="J2432" t="s">
        <v>29</v>
      </c>
      <c r="K2432">
        <v>0.05</v>
      </c>
      <c r="L2432">
        <v>0.05</v>
      </c>
      <c r="M2432" t="s">
        <v>136</v>
      </c>
      <c r="N2432" t="s">
        <v>29</v>
      </c>
      <c r="O2432" t="s">
        <v>29</v>
      </c>
      <c r="P2432" t="s">
        <v>29</v>
      </c>
      <c r="Q2432" t="s">
        <v>29</v>
      </c>
      <c r="R2432" t="s">
        <v>29</v>
      </c>
      <c r="S2432" t="s">
        <v>29</v>
      </c>
      <c r="T2432" t="s">
        <v>29</v>
      </c>
      <c r="U2432" t="s">
        <v>29</v>
      </c>
      <c r="V2432" t="s">
        <v>29</v>
      </c>
      <c r="W2432" t="s">
        <v>2715</v>
      </c>
    </row>
    <row r="2433" spans="1:23">
      <c r="A2433">
        <v>2432</v>
      </c>
      <c r="B2433" t="s">
        <v>2886</v>
      </c>
      <c r="C2433" t="s">
        <v>2887</v>
      </c>
      <c r="D2433">
        <v>59</v>
      </c>
      <c r="E2433" t="s">
        <v>2888</v>
      </c>
      <c r="F2433" t="s">
        <v>258</v>
      </c>
      <c r="G2433" s="1" t="s">
        <v>2889</v>
      </c>
      <c r="H2433" t="s">
        <v>2890</v>
      </c>
      <c r="I2433" t="s">
        <v>2889</v>
      </c>
      <c r="J2433" t="s">
        <v>2890</v>
      </c>
      <c r="K2433">
        <v>1.0309999999999999</v>
      </c>
      <c r="L2433">
        <v>1.0309999999999999</v>
      </c>
      <c r="M2433" t="s">
        <v>26</v>
      </c>
      <c r="N2433" t="s">
        <v>118</v>
      </c>
      <c r="O2433" t="s">
        <v>29</v>
      </c>
      <c r="P2433" t="s">
        <v>29</v>
      </c>
      <c r="Q2433" t="s">
        <v>29</v>
      </c>
      <c r="R2433" t="s">
        <v>29</v>
      </c>
      <c r="S2433" t="s">
        <v>29</v>
      </c>
      <c r="T2433" t="s">
        <v>29</v>
      </c>
      <c r="U2433" t="s">
        <v>29</v>
      </c>
      <c r="V2433" t="s">
        <v>29</v>
      </c>
      <c r="W2433" t="s">
        <v>2891</v>
      </c>
    </row>
    <row r="2434" spans="1:23">
      <c r="A2434">
        <v>2433</v>
      </c>
      <c r="B2434" t="s">
        <v>2886</v>
      </c>
      <c r="C2434" t="s">
        <v>2887</v>
      </c>
      <c r="D2434">
        <v>59</v>
      </c>
      <c r="E2434" t="s">
        <v>2892</v>
      </c>
      <c r="F2434" t="s">
        <v>1594</v>
      </c>
      <c r="G2434" s="1" t="s">
        <v>2893</v>
      </c>
      <c r="H2434" t="s">
        <v>2894</v>
      </c>
      <c r="I2434" t="s">
        <v>2893</v>
      </c>
      <c r="J2434" t="s">
        <v>2894</v>
      </c>
      <c r="K2434">
        <v>3.0209999999999999</v>
      </c>
      <c r="L2434">
        <v>3.0209999999999999</v>
      </c>
      <c r="M2434" t="s">
        <v>26</v>
      </c>
      <c r="N2434" t="s">
        <v>63</v>
      </c>
      <c r="O2434" t="s">
        <v>764</v>
      </c>
      <c r="P2434" t="s">
        <v>29</v>
      </c>
      <c r="Q2434" t="s">
        <v>29</v>
      </c>
      <c r="R2434" t="s">
        <v>29</v>
      </c>
      <c r="S2434" t="s">
        <v>29</v>
      </c>
      <c r="T2434" t="s">
        <v>29</v>
      </c>
      <c r="U2434" t="s">
        <v>29</v>
      </c>
      <c r="V2434" t="s">
        <v>29</v>
      </c>
      <c r="W2434" t="s">
        <v>2891</v>
      </c>
    </row>
    <row r="2435" spans="1:23">
      <c r="A2435">
        <v>2434</v>
      </c>
      <c r="B2435" t="s">
        <v>2886</v>
      </c>
      <c r="C2435" t="s">
        <v>2887</v>
      </c>
      <c r="D2435">
        <v>59</v>
      </c>
      <c r="E2435" t="s">
        <v>2895</v>
      </c>
      <c r="F2435" t="s">
        <v>1594</v>
      </c>
      <c r="G2435" s="1" t="s">
        <v>2896</v>
      </c>
      <c r="H2435" t="s">
        <v>2897</v>
      </c>
      <c r="I2435" t="s">
        <v>2896</v>
      </c>
      <c r="J2435" t="s">
        <v>2897</v>
      </c>
      <c r="K2435">
        <v>0.01</v>
      </c>
      <c r="L2435">
        <v>0.01</v>
      </c>
      <c r="M2435" t="s">
        <v>26</v>
      </c>
      <c r="N2435" t="s">
        <v>56</v>
      </c>
      <c r="O2435" t="s">
        <v>29</v>
      </c>
      <c r="P2435" t="s">
        <v>29</v>
      </c>
      <c r="Q2435" t="s">
        <v>29</v>
      </c>
      <c r="R2435" t="s">
        <v>29</v>
      </c>
      <c r="S2435" t="s">
        <v>29</v>
      </c>
      <c r="T2435" t="s">
        <v>29</v>
      </c>
      <c r="U2435" t="s">
        <v>29</v>
      </c>
      <c r="V2435" t="s">
        <v>29</v>
      </c>
      <c r="W2435" t="s">
        <v>2891</v>
      </c>
    </row>
    <row r="2436" spans="1:23">
      <c r="A2436">
        <v>2435</v>
      </c>
      <c r="B2436" t="s">
        <v>2886</v>
      </c>
      <c r="C2436" t="s">
        <v>2887</v>
      </c>
      <c r="D2436">
        <v>59</v>
      </c>
      <c r="E2436" t="s">
        <v>2898</v>
      </c>
      <c r="F2436" t="s">
        <v>3071</v>
      </c>
      <c r="G2436" s="1" t="s">
        <v>2899</v>
      </c>
      <c r="H2436" t="s">
        <v>2900</v>
      </c>
      <c r="I2436" t="s">
        <v>8830</v>
      </c>
      <c r="J2436" t="s">
        <v>2900</v>
      </c>
      <c r="K2436">
        <v>0.17499999999999999</v>
      </c>
      <c r="L2436">
        <v>0.17499999999999999</v>
      </c>
      <c r="M2436" t="s">
        <v>26</v>
      </c>
      <c r="N2436" t="s">
        <v>74</v>
      </c>
      <c r="O2436" t="s">
        <v>29</v>
      </c>
      <c r="P2436" t="s">
        <v>29</v>
      </c>
      <c r="Q2436" t="s">
        <v>29</v>
      </c>
      <c r="R2436" t="s">
        <v>29</v>
      </c>
      <c r="S2436" t="s">
        <v>29</v>
      </c>
      <c r="T2436" t="s">
        <v>29</v>
      </c>
      <c r="U2436" t="s">
        <v>29</v>
      </c>
      <c r="V2436" t="s">
        <v>29</v>
      </c>
      <c r="W2436" t="s">
        <v>2891</v>
      </c>
    </row>
    <row r="2437" spans="1:23">
      <c r="A2437">
        <v>2436</v>
      </c>
      <c r="B2437" t="s">
        <v>2886</v>
      </c>
      <c r="C2437" t="s">
        <v>2887</v>
      </c>
      <c r="D2437">
        <v>59</v>
      </c>
      <c r="E2437" t="s">
        <v>2901</v>
      </c>
      <c r="F2437" t="s">
        <v>344</v>
      </c>
      <c r="G2437" s="1" t="s">
        <v>2902</v>
      </c>
      <c r="H2437" t="s">
        <v>2903</v>
      </c>
      <c r="I2437" t="s">
        <v>2902</v>
      </c>
      <c r="J2437" t="s">
        <v>2903</v>
      </c>
      <c r="K2437">
        <v>2.778</v>
      </c>
      <c r="L2437">
        <v>2.778</v>
      </c>
      <c r="M2437" t="s">
        <v>26</v>
      </c>
      <c r="N2437" t="s">
        <v>219</v>
      </c>
      <c r="O2437" t="s">
        <v>28</v>
      </c>
      <c r="P2437" t="s">
        <v>2904</v>
      </c>
      <c r="Q2437" t="s">
        <v>29</v>
      </c>
      <c r="R2437" t="s">
        <v>29</v>
      </c>
      <c r="S2437" t="s">
        <v>29</v>
      </c>
      <c r="T2437" t="s">
        <v>29</v>
      </c>
      <c r="U2437" t="s">
        <v>29</v>
      </c>
      <c r="V2437" t="s">
        <v>29</v>
      </c>
      <c r="W2437" t="s">
        <v>2891</v>
      </c>
    </row>
    <row r="2438" spans="1:23">
      <c r="A2438">
        <v>2437</v>
      </c>
      <c r="B2438" t="s">
        <v>2886</v>
      </c>
      <c r="C2438" t="s">
        <v>2887</v>
      </c>
      <c r="D2438">
        <v>59</v>
      </c>
      <c r="E2438" t="s">
        <v>2905</v>
      </c>
      <c r="F2438" t="s">
        <v>1052</v>
      </c>
      <c r="G2438" s="1" t="s">
        <v>1053</v>
      </c>
      <c r="H2438" t="s">
        <v>2906</v>
      </c>
      <c r="I2438" t="s">
        <v>1053</v>
      </c>
      <c r="J2438" t="s">
        <v>2906</v>
      </c>
      <c r="K2438">
        <v>1.677</v>
      </c>
      <c r="L2438">
        <v>1.677</v>
      </c>
      <c r="M2438" t="s">
        <v>26</v>
      </c>
      <c r="N2438" t="s">
        <v>27</v>
      </c>
      <c r="O2438" t="s">
        <v>74</v>
      </c>
      <c r="P2438" t="s">
        <v>29</v>
      </c>
      <c r="Q2438" t="s">
        <v>29</v>
      </c>
      <c r="R2438" t="s">
        <v>29</v>
      </c>
      <c r="S2438" t="s">
        <v>29</v>
      </c>
      <c r="T2438" t="s">
        <v>29</v>
      </c>
      <c r="U2438" t="s">
        <v>29</v>
      </c>
      <c r="V2438" t="s">
        <v>29</v>
      </c>
      <c r="W2438" t="s">
        <v>2891</v>
      </c>
    </row>
    <row r="2439" spans="1:23">
      <c r="A2439">
        <v>2438</v>
      </c>
      <c r="B2439" t="s">
        <v>2886</v>
      </c>
      <c r="C2439" t="s">
        <v>2887</v>
      </c>
      <c r="D2439">
        <v>59</v>
      </c>
      <c r="E2439" t="s">
        <v>2907</v>
      </c>
      <c r="F2439" t="s">
        <v>358</v>
      </c>
      <c r="G2439" s="1" t="s">
        <v>1860</v>
      </c>
      <c r="H2439" t="s">
        <v>2908</v>
      </c>
      <c r="I2439" t="s">
        <v>1860</v>
      </c>
      <c r="J2439" t="s">
        <v>2908</v>
      </c>
      <c r="K2439">
        <v>0.27900000000000003</v>
      </c>
      <c r="L2439">
        <v>0.27900000000000003</v>
      </c>
      <c r="M2439" t="s">
        <v>26</v>
      </c>
      <c r="N2439" t="s">
        <v>328</v>
      </c>
      <c r="O2439" t="s">
        <v>29</v>
      </c>
      <c r="P2439" t="s">
        <v>29</v>
      </c>
      <c r="Q2439" t="s">
        <v>29</v>
      </c>
      <c r="R2439" t="s">
        <v>29</v>
      </c>
      <c r="S2439" t="s">
        <v>29</v>
      </c>
      <c r="T2439" t="s">
        <v>29</v>
      </c>
      <c r="U2439" t="s">
        <v>29</v>
      </c>
      <c r="V2439" t="s">
        <v>29</v>
      </c>
      <c r="W2439" t="s">
        <v>2891</v>
      </c>
    </row>
    <row r="2440" spans="1:23">
      <c r="A2440">
        <v>2439</v>
      </c>
      <c r="B2440" t="s">
        <v>2886</v>
      </c>
      <c r="C2440" t="s">
        <v>2887</v>
      </c>
      <c r="D2440">
        <v>59</v>
      </c>
      <c r="E2440" t="s">
        <v>2909</v>
      </c>
      <c r="F2440" t="s">
        <v>358</v>
      </c>
      <c r="G2440" s="1" t="s">
        <v>2910</v>
      </c>
      <c r="H2440" t="s">
        <v>1044</v>
      </c>
      <c r="I2440" t="s">
        <v>2910</v>
      </c>
      <c r="J2440" t="s">
        <v>1044</v>
      </c>
      <c r="K2440">
        <v>5.7050000000000001</v>
      </c>
      <c r="L2440">
        <v>5.7050000000000001</v>
      </c>
      <c r="M2440" t="s">
        <v>26</v>
      </c>
      <c r="N2440" t="s">
        <v>118</v>
      </c>
      <c r="O2440" t="s">
        <v>29</v>
      </c>
      <c r="P2440" t="s">
        <v>29</v>
      </c>
      <c r="Q2440" t="s">
        <v>29</v>
      </c>
      <c r="R2440" t="s">
        <v>29</v>
      </c>
      <c r="S2440" t="s">
        <v>29</v>
      </c>
      <c r="T2440" t="s">
        <v>29</v>
      </c>
      <c r="U2440" t="s">
        <v>29</v>
      </c>
      <c r="V2440" t="s">
        <v>29</v>
      </c>
      <c r="W2440" t="s">
        <v>2891</v>
      </c>
    </row>
    <row r="2441" spans="1:23">
      <c r="A2441">
        <v>2440</v>
      </c>
      <c r="B2441" t="s">
        <v>2886</v>
      </c>
      <c r="C2441" t="s">
        <v>2887</v>
      </c>
      <c r="D2441">
        <v>59</v>
      </c>
      <c r="E2441" t="s">
        <v>2911</v>
      </c>
      <c r="F2441" t="s">
        <v>358</v>
      </c>
      <c r="G2441" s="1" t="s">
        <v>2910</v>
      </c>
      <c r="H2441" t="s">
        <v>1029</v>
      </c>
      <c r="I2441" t="s">
        <v>2910</v>
      </c>
      <c r="J2441" t="s">
        <v>1029</v>
      </c>
      <c r="K2441">
        <v>0.14399999999999999</v>
      </c>
      <c r="L2441">
        <v>0.14399999999999999</v>
      </c>
      <c r="M2441" t="s">
        <v>26</v>
      </c>
      <c r="N2441" t="s">
        <v>27</v>
      </c>
      <c r="O2441" t="s">
        <v>29</v>
      </c>
      <c r="P2441" t="s">
        <v>29</v>
      </c>
      <c r="Q2441" t="s">
        <v>29</v>
      </c>
      <c r="R2441" t="s">
        <v>29</v>
      </c>
      <c r="S2441" t="s">
        <v>29</v>
      </c>
      <c r="T2441" t="s">
        <v>29</v>
      </c>
      <c r="U2441" t="s">
        <v>29</v>
      </c>
      <c r="V2441" t="s">
        <v>29</v>
      </c>
      <c r="W2441" t="s">
        <v>2891</v>
      </c>
    </row>
    <row r="2442" spans="1:23">
      <c r="A2442">
        <v>2441</v>
      </c>
      <c r="B2442" t="s">
        <v>2886</v>
      </c>
      <c r="C2442" t="s">
        <v>2887</v>
      </c>
      <c r="D2442">
        <v>59</v>
      </c>
      <c r="E2442" t="s">
        <v>2912</v>
      </c>
      <c r="F2442" t="s">
        <v>79</v>
      </c>
      <c r="G2442" s="1" t="s">
        <v>1537</v>
      </c>
      <c r="H2442" t="s">
        <v>2913</v>
      </c>
      <c r="I2442" t="s">
        <v>1537</v>
      </c>
      <c r="J2442" t="s">
        <v>2913</v>
      </c>
      <c r="K2442">
        <v>6.2050000000000001</v>
      </c>
      <c r="L2442">
        <v>6.2050000000000001</v>
      </c>
      <c r="M2442" t="s">
        <v>26</v>
      </c>
      <c r="N2442" t="s">
        <v>63</v>
      </c>
      <c r="O2442" t="s">
        <v>28</v>
      </c>
      <c r="P2442" t="s">
        <v>29</v>
      </c>
      <c r="Q2442" t="s">
        <v>29</v>
      </c>
      <c r="R2442" t="s">
        <v>29</v>
      </c>
      <c r="S2442" t="s">
        <v>29</v>
      </c>
      <c r="T2442" t="s">
        <v>29</v>
      </c>
      <c r="U2442" t="s">
        <v>29</v>
      </c>
      <c r="V2442" t="s">
        <v>29</v>
      </c>
      <c r="W2442" t="s">
        <v>2891</v>
      </c>
    </row>
    <row r="2443" spans="1:23">
      <c r="A2443">
        <v>2442</v>
      </c>
      <c r="B2443" t="s">
        <v>2886</v>
      </c>
      <c r="C2443" t="s">
        <v>2887</v>
      </c>
      <c r="D2443">
        <v>59</v>
      </c>
      <c r="E2443" t="s">
        <v>2914</v>
      </c>
      <c r="F2443" t="s">
        <v>79</v>
      </c>
      <c r="G2443" s="1" t="s">
        <v>1537</v>
      </c>
      <c r="H2443" t="s">
        <v>2915</v>
      </c>
      <c r="I2443" t="s">
        <v>1537</v>
      </c>
      <c r="J2443" t="s">
        <v>2915</v>
      </c>
      <c r="K2443">
        <v>0.44400000000000001</v>
      </c>
      <c r="L2443">
        <v>0.44400000000000001</v>
      </c>
      <c r="M2443" t="s">
        <v>26</v>
      </c>
      <c r="N2443" t="s">
        <v>56</v>
      </c>
      <c r="O2443" t="s">
        <v>29</v>
      </c>
      <c r="P2443" t="s">
        <v>29</v>
      </c>
      <c r="Q2443" t="s">
        <v>29</v>
      </c>
      <c r="R2443" t="s">
        <v>29</v>
      </c>
      <c r="S2443" t="s">
        <v>29</v>
      </c>
      <c r="T2443" t="s">
        <v>29</v>
      </c>
      <c r="U2443" t="s">
        <v>29</v>
      </c>
      <c r="V2443" t="s">
        <v>29</v>
      </c>
      <c r="W2443" t="s">
        <v>2891</v>
      </c>
    </row>
    <row r="2444" spans="1:23">
      <c r="A2444">
        <v>2443</v>
      </c>
      <c r="B2444" t="s">
        <v>2886</v>
      </c>
      <c r="C2444" t="s">
        <v>2887</v>
      </c>
      <c r="D2444">
        <v>59</v>
      </c>
      <c r="E2444" t="s">
        <v>2916</v>
      </c>
      <c r="F2444" t="s">
        <v>108</v>
      </c>
      <c r="G2444" s="1" t="s">
        <v>2917</v>
      </c>
      <c r="H2444" t="s">
        <v>2918</v>
      </c>
      <c r="I2444" t="s">
        <v>2917</v>
      </c>
      <c r="J2444" t="s">
        <v>2918</v>
      </c>
      <c r="K2444">
        <v>5.1999999999999998E-2</v>
      </c>
      <c r="L2444">
        <v>5.1999999999999998E-2</v>
      </c>
      <c r="M2444" t="s">
        <v>26</v>
      </c>
      <c r="N2444" t="s">
        <v>118</v>
      </c>
      <c r="O2444" t="s">
        <v>29</v>
      </c>
      <c r="P2444" t="s">
        <v>29</v>
      </c>
      <c r="Q2444" t="s">
        <v>29</v>
      </c>
      <c r="R2444" t="s">
        <v>29</v>
      </c>
      <c r="S2444" t="s">
        <v>29</v>
      </c>
      <c r="T2444" t="s">
        <v>29</v>
      </c>
      <c r="U2444" t="s">
        <v>29</v>
      </c>
      <c r="V2444" t="s">
        <v>29</v>
      </c>
      <c r="W2444" t="s">
        <v>2891</v>
      </c>
    </row>
    <row r="2445" spans="1:23">
      <c r="A2445">
        <v>2444</v>
      </c>
      <c r="B2445" t="s">
        <v>2886</v>
      </c>
      <c r="C2445" t="s">
        <v>2887</v>
      </c>
      <c r="D2445">
        <v>59</v>
      </c>
      <c r="E2445" t="s">
        <v>2919</v>
      </c>
      <c r="F2445" t="s">
        <v>108</v>
      </c>
      <c r="G2445" s="1" t="s">
        <v>2920</v>
      </c>
      <c r="H2445" t="s">
        <v>2921</v>
      </c>
      <c r="I2445" t="s">
        <v>2920</v>
      </c>
      <c r="J2445" t="s">
        <v>2921</v>
      </c>
      <c r="K2445">
        <v>0.28499999999999998</v>
      </c>
      <c r="L2445">
        <v>0.28499999999999998</v>
      </c>
      <c r="M2445" t="s">
        <v>26</v>
      </c>
      <c r="N2445" t="s">
        <v>27</v>
      </c>
      <c r="O2445" t="s">
        <v>63</v>
      </c>
      <c r="P2445" t="s">
        <v>29</v>
      </c>
      <c r="Q2445" t="s">
        <v>29</v>
      </c>
      <c r="R2445" t="s">
        <v>29</v>
      </c>
      <c r="S2445" t="s">
        <v>29</v>
      </c>
      <c r="T2445" t="s">
        <v>29</v>
      </c>
      <c r="U2445" t="s">
        <v>29</v>
      </c>
      <c r="V2445" t="s">
        <v>29</v>
      </c>
      <c r="W2445" t="s">
        <v>2891</v>
      </c>
    </row>
    <row r="2446" spans="1:23">
      <c r="A2446">
        <v>2445</v>
      </c>
      <c r="B2446" t="s">
        <v>2886</v>
      </c>
      <c r="C2446" t="s">
        <v>2887</v>
      </c>
      <c r="D2446">
        <v>59</v>
      </c>
      <c r="E2446" t="s">
        <v>2922</v>
      </c>
      <c r="F2446" t="s">
        <v>108</v>
      </c>
      <c r="G2446" s="1" t="s">
        <v>2923</v>
      </c>
      <c r="H2446" t="s">
        <v>2924</v>
      </c>
      <c r="I2446" t="s">
        <v>2923</v>
      </c>
      <c r="J2446" t="s">
        <v>2924</v>
      </c>
      <c r="K2446">
        <v>0.38100000000000001</v>
      </c>
      <c r="L2446">
        <v>0.38100000000000001</v>
      </c>
      <c r="M2446" t="s">
        <v>26</v>
      </c>
      <c r="N2446" t="s">
        <v>219</v>
      </c>
      <c r="O2446" t="s">
        <v>63</v>
      </c>
      <c r="P2446" t="s">
        <v>29</v>
      </c>
      <c r="Q2446" t="s">
        <v>29</v>
      </c>
      <c r="R2446" t="s">
        <v>29</v>
      </c>
      <c r="S2446" t="s">
        <v>29</v>
      </c>
      <c r="T2446" t="s">
        <v>29</v>
      </c>
      <c r="U2446" t="s">
        <v>29</v>
      </c>
      <c r="V2446" t="s">
        <v>29</v>
      </c>
      <c r="W2446" t="s">
        <v>2891</v>
      </c>
    </row>
    <row r="2447" spans="1:23">
      <c r="A2447">
        <v>2446</v>
      </c>
      <c r="B2447" t="s">
        <v>2886</v>
      </c>
      <c r="C2447" t="s">
        <v>2887</v>
      </c>
      <c r="D2447">
        <v>59</v>
      </c>
      <c r="E2447" t="s">
        <v>2925</v>
      </c>
      <c r="F2447" t="s">
        <v>108</v>
      </c>
      <c r="G2447" s="1" t="s">
        <v>2926</v>
      </c>
      <c r="H2447" t="s">
        <v>2927</v>
      </c>
      <c r="I2447" t="s">
        <v>2926</v>
      </c>
      <c r="J2447" t="s">
        <v>2927</v>
      </c>
      <c r="K2447">
        <v>0.80600000000000005</v>
      </c>
      <c r="L2447">
        <v>0.80600000000000005</v>
      </c>
      <c r="M2447" t="s">
        <v>26</v>
      </c>
      <c r="N2447" t="s">
        <v>27</v>
      </c>
      <c r="O2447" t="s">
        <v>28</v>
      </c>
      <c r="P2447" t="s">
        <v>29</v>
      </c>
      <c r="Q2447" t="s">
        <v>29</v>
      </c>
      <c r="R2447" t="s">
        <v>29</v>
      </c>
      <c r="S2447" t="s">
        <v>29</v>
      </c>
      <c r="T2447" t="s">
        <v>29</v>
      </c>
      <c r="U2447" t="s">
        <v>29</v>
      </c>
      <c r="V2447" t="s">
        <v>29</v>
      </c>
      <c r="W2447" t="s">
        <v>2891</v>
      </c>
    </row>
    <row r="2448" spans="1:23">
      <c r="A2448">
        <v>2447</v>
      </c>
      <c r="B2448" t="s">
        <v>2886</v>
      </c>
      <c r="C2448" t="s">
        <v>2887</v>
      </c>
      <c r="D2448">
        <v>59</v>
      </c>
      <c r="E2448" t="s">
        <v>2928</v>
      </c>
      <c r="F2448" t="s">
        <v>108</v>
      </c>
      <c r="G2448" s="1" t="s">
        <v>2926</v>
      </c>
      <c r="H2448" t="s">
        <v>2929</v>
      </c>
      <c r="I2448" t="s">
        <v>2926</v>
      </c>
      <c r="J2448" t="s">
        <v>2929</v>
      </c>
      <c r="K2448">
        <v>0.4</v>
      </c>
      <c r="L2448">
        <v>0.4</v>
      </c>
      <c r="M2448" t="s">
        <v>26</v>
      </c>
      <c r="N2448" t="s">
        <v>63</v>
      </c>
      <c r="O2448" t="s">
        <v>118</v>
      </c>
      <c r="P2448" t="s">
        <v>29</v>
      </c>
      <c r="Q2448" t="s">
        <v>29</v>
      </c>
      <c r="R2448" t="s">
        <v>29</v>
      </c>
      <c r="S2448" t="s">
        <v>29</v>
      </c>
      <c r="T2448" t="s">
        <v>29</v>
      </c>
      <c r="U2448" t="s">
        <v>29</v>
      </c>
      <c r="V2448" t="s">
        <v>29</v>
      </c>
      <c r="W2448" t="s">
        <v>2891</v>
      </c>
    </row>
    <row r="2449" spans="1:23">
      <c r="A2449">
        <v>2448</v>
      </c>
      <c r="B2449" t="s">
        <v>2886</v>
      </c>
      <c r="C2449" t="s">
        <v>2887</v>
      </c>
      <c r="D2449">
        <v>59</v>
      </c>
      <c r="E2449" t="s">
        <v>2930</v>
      </c>
      <c r="F2449" t="s">
        <v>108</v>
      </c>
      <c r="G2449" s="1" t="s">
        <v>2926</v>
      </c>
      <c r="H2449" t="s">
        <v>2931</v>
      </c>
      <c r="I2449" t="s">
        <v>2926</v>
      </c>
      <c r="J2449" t="s">
        <v>2931</v>
      </c>
      <c r="K2449">
        <v>0.33800000000000002</v>
      </c>
      <c r="L2449">
        <v>0.33800000000000002</v>
      </c>
      <c r="M2449" t="s">
        <v>26</v>
      </c>
      <c r="N2449" t="s">
        <v>27</v>
      </c>
      <c r="O2449" t="s">
        <v>29</v>
      </c>
      <c r="P2449" t="s">
        <v>29</v>
      </c>
      <c r="Q2449" t="s">
        <v>29</v>
      </c>
      <c r="R2449" t="s">
        <v>29</v>
      </c>
      <c r="S2449" t="s">
        <v>29</v>
      </c>
      <c r="T2449" t="s">
        <v>29</v>
      </c>
      <c r="U2449" t="s">
        <v>29</v>
      </c>
      <c r="V2449" t="s">
        <v>29</v>
      </c>
      <c r="W2449" t="s">
        <v>2891</v>
      </c>
    </row>
    <row r="2450" spans="1:23">
      <c r="A2450">
        <v>2449</v>
      </c>
      <c r="B2450" t="s">
        <v>2886</v>
      </c>
      <c r="C2450" t="s">
        <v>2887</v>
      </c>
      <c r="D2450">
        <v>59</v>
      </c>
      <c r="E2450" t="s">
        <v>2932</v>
      </c>
      <c r="F2450" t="s">
        <v>108</v>
      </c>
      <c r="G2450" s="1" t="s">
        <v>2933</v>
      </c>
      <c r="H2450" t="s">
        <v>2934</v>
      </c>
      <c r="I2450" t="s">
        <v>8520</v>
      </c>
      <c r="J2450" t="s">
        <v>2934</v>
      </c>
      <c r="K2450">
        <v>0.23799999999999999</v>
      </c>
      <c r="L2450">
        <v>0.23799999999999999</v>
      </c>
      <c r="M2450" t="s">
        <v>26</v>
      </c>
      <c r="N2450" t="s">
        <v>27</v>
      </c>
      <c r="O2450" t="s">
        <v>29</v>
      </c>
      <c r="P2450" t="s">
        <v>29</v>
      </c>
      <c r="Q2450" t="s">
        <v>29</v>
      </c>
      <c r="R2450" t="s">
        <v>29</v>
      </c>
      <c r="S2450" t="s">
        <v>29</v>
      </c>
      <c r="T2450" t="s">
        <v>29</v>
      </c>
      <c r="U2450" t="s">
        <v>29</v>
      </c>
      <c r="V2450" t="s">
        <v>29</v>
      </c>
      <c r="W2450" t="s">
        <v>2891</v>
      </c>
    </row>
    <row r="2451" spans="1:23">
      <c r="A2451">
        <v>2450</v>
      </c>
      <c r="B2451" t="s">
        <v>2886</v>
      </c>
      <c r="C2451" t="s">
        <v>2887</v>
      </c>
      <c r="D2451">
        <v>59</v>
      </c>
      <c r="E2451" t="s">
        <v>2935</v>
      </c>
      <c r="F2451" t="s">
        <v>516</v>
      </c>
      <c r="G2451" s="1" t="s">
        <v>2936</v>
      </c>
      <c r="H2451" t="s">
        <v>2937</v>
      </c>
      <c r="I2451" t="s">
        <v>2936</v>
      </c>
      <c r="J2451" t="s">
        <v>2937</v>
      </c>
      <c r="K2451">
        <v>0.104</v>
      </c>
      <c r="L2451">
        <v>0.104</v>
      </c>
      <c r="M2451" t="s">
        <v>26</v>
      </c>
      <c r="N2451" t="s">
        <v>27</v>
      </c>
      <c r="O2451" t="s">
        <v>29</v>
      </c>
      <c r="P2451" t="s">
        <v>29</v>
      </c>
      <c r="Q2451" t="s">
        <v>29</v>
      </c>
      <c r="R2451" t="s">
        <v>29</v>
      </c>
      <c r="S2451" t="s">
        <v>29</v>
      </c>
      <c r="T2451" t="s">
        <v>29</v>
      </c>
      <c r="U2451" t="s">
        <v>29</v>
      </c>
      <c r="V2451" t="s">
        <v>29</v>
      </c>
      <c r="W2451" t="s">
        <v>2891</v>
      </c>
    </row>
    <row r="2452" spans="1:23">
      <c r="A2452">
        <v>2451</v>
      </c>
      <c r="B2452" t="s">
        <v>2886</v>
      </c>
      <c r="C2452" t="s">
        <v>2887</v>
      </c>
      <c r="D2452">
        <v>59</v>
      </c>
      <c r="E2452" t="s">
        <v>2938</v>
      </c>
      <c r="F2452" t="s">
        <v>168</v>
      </c>
      <c r="G2452" s="1" t="s">
        <v>1341</v>
      </c>
      <c r="H2452" t="s">
        <v>2939</v>
      </c>
      <c r="I2452" t="s">
        <v>1341</v>
      </c>
      <c r="J2452" t="s">
        <v>2939</v>
      </c>
      <c r="K2452">
        <v>1.2999999999999999E-2</v>
      </c>
      <c r="L2452">
        <v>1.2999999999999999E-2</v>
      </c>
      <c r="M2452" t="s">
        <v>26</v>
      </c>
      <c r="N2452" t="s">
        <v>27</v>
      </c>
      <c r="O2452" t="s">
        <v>29</v>
      </c>
      <c r="P2452" t="s">
        <v>29</v>
      </c>
      <c r="Q2452" t="s">
        <v>29</v>
      </c>
      <c r="R2452" t="s">
        <v>29</v>
      </c>
      <c r="S2452" t="s">
        <v>29</v>
      </c>
      <c r="T2452" t="s">
        <v>29</v>
      </c>
      <c r="U2452" t="s">
        <v>29</v>
      </c>
      <c r="V2452" t="s">
        <v>29</v>
      </c>
      <c r="W2452" t="s">
        <v>2891</v>
      </c>
    </row>
    <row r="2453" spans="1:23">
      <c r="A2453">
        <v>2452</v>
      </c>
      <c r="B2453" t="s">
        <v>2886</v>
      </c>
      <c r="C2453" t="s">
        <v>2887</v>
      </c>
      <c r="D2453">
        <v>59</v>
      </c>
      <c r="E2453" t="s">
        <v>2940</v>
      </c>
      <c r="F2453" t="s">
        <v>154</v>
      </c>
      <c r="G2453" s="1" t="s">
        <v>155</v>
      </c>
      <c r="H2453" t="s">
        <v>2941</v>
      </c>
      <c r="I2453" t="s">
        <v>155</v>
      </c>
      <c r="J2453" t="s">
        <v>2941</v>
      </c>
      <c r="K2453">
        <v>2.988</v>
      </c>
      <c r="L2453">
        <v>2.988</v>
      </c>
      <c r="M2453" t="s">
        <v>26</v>
      </c>
      <c r="N2453" t="s">
        <v>219</v>
      </c>
      <c r="O2453" t="s">
        <v>118</v>
      </c>
      <c r="P2453" t="s">
        <v>29</v>
      </c>
      <c r="Q2453" t="s">
        <v>29</v>
      </c>
      <c r="R2453" t="s">
        <v>29</v>
      </c>
      <c r="S2453" t="s">
        <v>29</v>
      </c>
      <c r="T2453" t="s">
        <v>29</v>
      </c>
      <c r="U2453" t="s">
        <v>29</v>
      </c>
      <c r="V2453" t="s">
        <v>29</v>
      </c>
      <c r="W2453" t="s">
        <v>2891</v>
      </c>
    </row>
    <row r="2454" spans="1:23">
      <c r="A2454">
        <v>2453</v>
      </c>
      <c r="B2454" t="s">
        <v>2886</v>
      </c>
      <c r="C2454" t="s">
        <v>2887</v>
      </c>
      <c r="D2454">
        <v>59</v>
      </c>
      <c r="E2454" t="s">
        <v>2942</v>
      </c>
      <c r="F2454" t="s">
        <v>154</v>
      </c>
      <c r="G2454" s="1" t="s">
        <v>155</v>
      </c>
      <c r="H2454" t="s">
        <v>2943</v>
      </c>
      <c r="I2454" t="s">
        <v>155</v>
      </c>
      <c r="J2454" t="s">
        <v>8647</v>
      </c>
      <c r="K2454">
        <v>0.29199999999999998</v>
      </c>
      <c r="L2454">
        <v>0.29199999999999998</v>
      </c>
      <c r="M2454" t="s">
        <v>26</v>
      </c>
      <c r="N2454" t="s">
        <v>118</v>
      </c>
      <c r="O2454" t="s">
        <v>29</v>
      </c>
      <c r="P2454" t="s">
        <v>29</v>
      </c>
      <c r="Q2454" t="s">
        <v>29</v>
      </c>
      <c r="R2454" t="s">
        <v>29</v>
      </c>
      <c r="S2454" t="s">
        <v>29</v>
      </c>
      <c r="T2454" t="s">
        <v>29</v>
      </c>
      <c r="U2454" t="s">
        <v>29</v>
      </c>
      <c r="V2454" t="s">
        <v>29</v>
      </c>
      <c r="W2454" t="s">
        <v>2891</v>
      </c>
    </row>
    <row r="2455" spans="1:23">
      <c r="A2455">
        <v>2454</v>
      </c>
      <c r="B2455" t="s">
        <v>2886</v>
      </c>
      <c r="C2455" t="s">
        <v>2887</v>
      </c>
      <c r="D2455">
        <v>59</v>
      </c>
      <c r="E2455" t="s">
        <v>2944</v>
      </c>
      <c r="F2455" t="s">
        <v>154</v>
      </c>
      <c r="G2455" s="1" t="s">
        <v>155</v>
      </c>
      <c r="H2455" t="s">
        <v>2945</v>
      </c>
      <c r="I2455" t="s">
        <v>155</v>
      </c>
      <c r="J2455" t="s">
        <v>2945</v>
      </c>
      <c r="K2455">
        <v>11.617000000000001</v>
      </c>
      <c r="L2455">
        <v>11.617000000000001</v>
      </c>
      <c r="M2455" t="s">
        <v>26</v>
      </c>
      <c r="N2455" t="s">
        <v>27</v>
      </c>
      <c r="O2455" t="s">
        <v>63</v>
      </c>
      <c r="P2455" t="s">
        <v>118</v>
      </c>
      <c r="Q2455" t="s">
        <v>664</v>
      </c>
      <c r="R2455" t="s">
        <v>29</v>
      </c>
      <c r="S2455" t="s">
        <v>29</v>
      </c>
      <c r="T2455" t="s">
        <v>29</v>
      </c>
      <c r="U2455" t="s">
        <v>29</v>
      </c>
      <c r="V2455" t="s">
        <v>29</v>
      </c>
      <c r="W2455" t="s">
        <v>2891</v>
      </c>
    </row>
    <row r="2456" spans="1:23">
      <c r="A2456">
        <v>2455</v>
      </c>
      <c r="B2456" t="s">
        <v>2886</v>
      </c>
      <c r="C2456" t="s">
        <v>2887</v>
      </c>
      <c r="D2456">
        <v>59</v>
      </c>
      <c r="E2456" t="s">
        <v>153</v>
      </c>
      <c r="F2456" t="s">
        <v>154</v>
      </c>
      <c r="G2456" s="1" t="s">
        <v>155</v>
      </c>
      <c r="H2456" t="s">
        <v>156</v>
      </c>
      <c r="I2456" t="s">
        <v>155</v>
      </c>
      <c r="J2456" t="s">
        <v>156</v>
      </c>
      <c r="K2456">
        <v>3.6840000000000002</v>
      </c>
      <c r="L2456">
        <v>3.6840000000000002</v>
      </c>
      <c r="M2456" t="s">
        <v>26</v>
      </c>
      <c r="N2456" t="s">
        <v>219</v>
      </c>
      <c r="O2456" t="s">
        <v>29</v>
      </c>
      <c r="P2456" t="s">
        <v>29</v>
      </c>
      <c r="Q2456" t="s">
        <v>29</v>
      </c>
      <c r="R2456" t="s">
        <v>29</v>
      </c>
      <c r="S2456" t="s">
        <v>29</v>
      </c>
      <c r="T2456" t="s">
        <v>29</v>
      </c>
      <c r="U2456" t="s">
        <v>29</v>
      </c>
      <c r="V2456" t="s">
        <v>29</v>
      </c>
      <c r="W2456" t="s">
        <v>2891</v>
      </c>
    </row>
    <row r="2457" spans="1:23">
      <c r="A2457">
        <v>2456</v>
      </c>
      <c r="B2457" t="s">
        <v>2886</v>
      </c>
      <c r="C2457" t="s">
        <v>2887</v>
      </c>
      <c r="D2457">
        <v>59</v>
      </c>
      <c r="E2457" t="s">
        <v>2946</v>
      </c>
      <c r="F2457" t="s">
        <v>181</v>
      </c>
      <c r="G2457" s="1" t="s">
        <v>182</v>
      </c>
      <c r="H2457" t="s">
        <v>2947</v>
      </c>
      <c r="I2457" t="s">
        <v>182</v>
      </c>
      <c r="J2457" t="s">
        <v>2947</v>
      </c>
      <c r="K2457">
        <v>47.421999999999997</v>
      </c>
      <c r="L2457">
        <v>47.421999999999997</v>
      </c>
      <c r="M2457" t="s">
        <v>26</v>
      </c>
      <c r="N2457" t="s">
        <v>74</v>
      </c>
      <c r="O2457" t="s">
        <v>29</v>
      </c>
      <c r="P2457" t="s">
        <v>29</v>
      </c>
      <c r="Q2457" t="s">
        <v>29</v>
      </c>
      <c r="R2457" t="s">
        <v>29</v>
      </c>
      <c r="S2457" t="s">
        <v>29</v>
      </c>
      <c r="T2457" t="s">
        <v>29</v>
      </c>
      <c r="U2457" t="s">
        <v>29</v>
      </c>
      <c r="V2457" t="s">
        <v>29</v>
      </c>
      <c r="W2457" t="s">
        <v>2891</v>
      </c>
    </row>
    <row r="2458" spans="1:23">
      <c r="A2458">
        <v>2457</v>
      </c>
      <c r="B2458" t="s">
        <v>2886</v>
      </c>
      <c r="C2458" t="s">
        <v>2887</v>
      </c>
      <c r="D2458">
        <v>59</v>
      </c>
      <c r="E2458" t="s">
        <v>2948</v>
      </c>
      <c r="F2458" t="s">
        <v>154</v>
      </c>
      <c r="G2458" s="1" t="s">
        <v>2949</v>
      </c>
      <c r="H2458" t="s">
        <v>374</v>
      </c>
      <c r="I2458" t="s">
        <v>2949</v>
      </c>
      <c r="J2458" t="s">
        <v>374</v>
      </c>
      <c r="K2458">
        <v>2.1000000000000001E-2</v>
      </c>
      <c r="L2458">
        <v>2.1000000000000001E-2</v>
      </c>
      <c r="M2458" t="s">
        <v>26</v>
      </c>
      <c r="N2458" t="s">
        <v>328</v>
      </c>
      <c r="O2458" t="s">
        <v>29</v>
      </c>
      <c r="P2458" t="s">
        <v>29</v>
      </c>
      <c r="Q2458" t="s">
        <v>29</v>
      </c>
      <c r="R2458" t="s">
        <v>29</v>
      </c>
      <c r="S2458" t="s">
        <v>29</v>
      </c>
      <c r="T2458" t="s">
        <v>29</v>
      </c>
      <c r="U2458" t="s">
        <v>29</v>
      </c>
      <c r="V2458" t="s">
        <v>29</v>
      </c>
      <c r="W2458" t="s">
        <v>2891</v>
      </c>
    </row>
    <row r="2459" spans="1:23">
      <c r="A2459">
        <v>2458</v>
      </c>
      <c r="B2459" t="s">
        <v>2886</v>
      </c>
      <c r="C2459" t="s">
        <v>2887</v>
      </c>
      <c r="D2459">
        <v>59</v>
      </c>
      <c r="E2459" t="s">
        <v>2950</v>
      </c>
      <c r="F2459" t="s">
        <v>168</v>
      </c>
      <c r="G2459" s="1" t="s">
        <v>2568</v>
      </c>
      <c r="H2459" t="s">
        <v>2951</v>
      </c>
      <c r="I2459" t="s">
        <v>2568</v>
      </c>
      <c r="J2459" t="s">
        <v>2951</v>
      </c>
      <c r="K2459">
        <v>0.221</v>
      </c>
      <c r="L2459">
        <v>0.221</v>
      </c>
      <c r="M2459" t="s">
        <v>26</v>
      </c>
      <c r="N2459" t="s">
        <v>74</v>
      </c>
      <c r="O2459" t="s">
        <v>29</v>
      </c>
      <c r="P2459" t="s">
        <v>29</v>
      </c>
      <c r="Q2459" t="s">
        <v>29</v>
      </c>
      <c r="R2459" t="s">
        <v>29</v>
      </c>
      <c r="S2459" t="s">
        <v>29</v>
      </c>
      <c r="T2459" t="s">
        <v>29</v>
      </c>
      <c r="U2459" t="s">
        <v>29</v>
      </c>
      <c r="V2459" t="s">
        <v>29</v>
      </c>
      <c r="W2459" t="s">
        <v>2891</v>
      </c>
    </row>
    <row r="2460" spans="1:23">
      <c r="A2460">
        <v>2459</v>
      </c>
      <c r="B2460" t="s">
        <v>2886</v>
      </c>
      <c r="C2460" t="s">
        <v>2887</v>
      </c>
      <c r="D2460">
        <v>59</v>
      </c>
      <c r="E2460" t="s">
        <v>2952</v>
      </c>
      <c r="F2460" t="s">
        <v>168</v>
      </c>
      <c r="G2460" s="1" t="s">
        <v>2568</v>
      </c>
      <c r="H2460" t="s">
        <v>2953</v>
      </c>
      <c r="I2460" t="s">
        <v>2568</v>
      </c>
      <c r="J2460" t="s">
        <v>2953</v>
      </c>
      <c r="K2460">
        <v>8.7999999999999995E-2</v>
      </c>
      <c r="L2460">
        <v>8.7999999999999995E-2</v>
      </c>
      <c r="M2460" t="s">
        <v>26</v>
      </c>
      <c r="N2460" t="s">
        <v>219</v>
      </c>
      <c r="O2460" t="s">
        <v>74</v>
      </c>
      <c r="P2460" t="s">
        <v>29</v>
      </c>
      <c r="Q2460" t="s">
        <v>29</v>
      </c>
      <c r="R2460" t="s">
        <v>29</v>
      </c>
      <c r="S2460" t="s">
        <v>29</v>
      </c>
      <c r="T2460" t="s">
        <v>29</v>
      </c>
      <c r="U2460" t="s">
        <v>29</v>
      </c>
      <c r="V2460" t="s">
        <v>29</v>
      </c>
      <c r="W2460" t="s">
        <v>2891</v>
      </c>
    </row>
    <row r="2461" spans="1:23">
      <c r="A2461">
        <v>2460</v>
      </c>
      <c r="B2461" t="s">
        <v>2886</v>
      </c>
      <c r="C2461" t="s">
        <v>2887</v>
      </c>
      <c r="D2461">
        <v>59</v>
      </c>
      <c r="E2461" t="s">
        <v>2954</v>
      </c>
      <c r="F2461" t="s">
        <v>168</v>
      </c>
      <c r="G2461" s="1" t="s">
        <v>2568</v>
      </c>
      <c r="H2461" t="s">
        <v>374</v>
      </c>
      <c r="I2461" t="s">
        <v>2568</v>
      </c>
      <c r="J2461" t="s">
        <v>374</v>
      </c>
      <c r="K2461">
        <v>2E-3</v>
      </c>
      <c r="L2461">
        <v>2E-3</v>
      </c>
      <c r="M2461" t="s">
        <v>26</v>
      </c>
      <c r="N2461" t="s">
        <v>74</v>
      </c>
      <c r="O2461" t="s">
        <v>29</v>
      </c>
      <c r="P2461" t="s">
        <v>29</v>
      </c>
      <c r="Q2461" t="s">
        <v>29</v>
      </c>
      <c r="R2461" t="s">
        <v>29</v>
      </c>
      <c r="S2461" t="s">
        <v>29</v>
      </c>
      <c r="T2461" t="s">
        <v>29</v>
      </c>
      <c r="U2461" t="s">
        <v>29</v>
      </c>
      <c r="V2461" t="s">
        <v>29</v>
      </c>
      <c r="W2461" t="s">
        <v>2891</v>
      </c>
    </row>
    <row r="2462" spans="1:23">
      <c r="A2462">
        <v>2461</v>
      </c>
      <c r="B2462" t="s">
        <v>2886</v>
      </c>
      <c r="C2462" t="s">
        <v>2887</v>
      </c>
      <c r="D2462">
        <v>59</v>
      </c>
      <c r="E2462" t="s">
        <v>2955</v>
      </c>
      <c r="F2462" t="s">
        <v>2956</v>
      </c>
      <c r="G2462" s="1" t="s">
        <v>2957</v>
      </c>
      <c r="H2462" t="s">
        <v>1029</v>
      </c>
      <c r="I2462" t="s">
        <v>2957</v>
      </c>
      <c r="J2462" t="s">
        <v>1029</v>
      </c>
      <c r="K2462">
        <v>4.1859999999999999</v>
      </c>
      <c r="L2462">
        <v>4.1859999999999999</v>
      </c>
      <c r="M2462" t="s">
        <v>26</v>
      </c>
      <c r="N2462" t="s">
        <v>56</v>
      </c>
      <c r="O2462" t="s">
        <v>29</v>
      </c>
      <c r="P2462" t="s">
        <v>29</v>
      </c>
      <c r="Q2462" t="s">
        <v>29</v>
      </c>
      <c r="R2462" t="s">
        <v>29</v>
      </c>
      <c r="S2462" t="s">
        <v>29</v>
      </c>
      <c r="T2462" t="s">
        <v>29</v>
      </c>
      <c r="U2462" t="s">
        <v>29</v>
      </c>
      <c r="V2462" t="s">
        <v>29</v>
      </c>
      <c r="W2462" t="s">
        <v>2891</v>
      </c>
    </row>
    <row r="2463" spans="1:23">
      <c r="A2463">
        <v>2462</v>
      </c>
      <c r="B2463" t="s">
        <v>2886</v>
      </c>
      <c r="C2463" t="s">
        <v>2887</v>
      </c>
      <c r="D2463">
        <v>59</v>
      </c>
      <c r="E2463" t="s">
        <v>2958</v>
      </c>
      <c r="F2463" t="s">
        <v>1608</v>
      </c>
      <c r="G2463" s="1" t="s">
        <v>2959</v>
      </c>
      <c r="H2463" t="s">
        <v>2960</v>
      </c>
      <c r="I2463" t="s">
        <v>8521</v>
      </c>
      <c r="J2463" t="s">
        <v>2960</v>
      </c>
      <c r="K2463">
        <v>4.2000000000000003E-2</v>
      </c>
      <c r="L2463">
        <v>4.2000000000000003E-2</v>
      </c>
      <c r="M2463" t="s">
        <v>26</v>
      </c>
      <c r="N2463" t="s">
        <v>118</v>
      </c>
      <c r="O2463" t="s">
        <v>29</v>
      </c>
      <c r="P2463" t="s">
        <v>29</v>
      </c>
      <c r="Q2463" t="s">
        <v>29</v>
      </c>
      <c r="R2463" t="s">
        <v>29</v>
      </c>
      <c r="S2463" t="s">
        <v>29</v>
      </c>
      <c r="T2463" t="s">
        <v>29</v>
      </c>
      <c r="U2463" t="s">
        <v>29</v>
      </c>
      <c r="V2463" t="s">
        <v>29</v>
      </c>
      <c r="W2463" t="s">
        <v>2891</v>
      </c>
    </row>
    <row r="2464" spans="1:23">
      <c r="A2464">
        <v>2463</v>
      </c>
      <c r="B2464" t="s">
        <v>2886</v>
      </c>
      <c r="C2464" t="s">
        <v>2887</v>
      </c>
      <c r="D2464">
        <v>59</v>
      </c>
      <c r="E2464" t="s">
        <v>2961</v>
      </c>
      <c r="F2464" t="s">
        <v>1052</v>
      </c>
      <c r="G2464" s="1" t="s">
        <v>2962</v>
      </c>
      <c r="H2464" t="s">
        <v>2963</v>
      </c>
      <c r="I2464" t="s">
        <v>2962</v>
      </c>
      <c r="J2464" t="s">
        <v>2963</v>
      </c>
      <c r="K2464">
        <v>4.3280000000000003</v>
      </c>
      <c r="L2464">
        <v>4.3280000000000003</v>
      </c>
      <c r="M2464" t="s">
        <v>26</v>
      </c>
      <c r="N2464" t="s">
        <v>219</v>
      </c>
      <c r="O2464" t="s">
        <v>118</v>
      </c>
      <c r="P2464" t="s">
        <v>29</v>
      </c>
      <c r="Q2464" t="s">
        <v>29</v>
      </c>
      <c r="R2464" t="s">
        <v>29</v>
      </c>
      <c r="S2464" t="s">
        <v>29</v>
      </c>
      <c r="T2464" t="s">
        <v>29</v>
      </c>
      <c r="U2464" t="s">
        <v>29</v>
      </c>
      <c r="V2464" t="s">
        <v>29</v>
      </c>
      <c r="W2464" t="s">
        <v>2891</v>
      </c>
    </row>
    <row r="2465" spans="1:23">
      <c r="A2465">
        <v>2464</v>
      </c>
      <c r="B2465" t="s">
        <v>2886</v>
      </c>
      <c r="C2465" t="s">
        <v>2887</v>
      </c>
      <c r="D2465">
        <v>59</v>
      </c>
      <c r="E2465" t="s">
        <v>2964</v>
      </c>
      <c r="F2465" t="s">
        <v>136</v>
      </c>
      <c r="G2465" s="1" t="s">
        <v>29</v>
      </c>
      <c r="H2465" t="s">
        <v>29</v>
      </c>
      <c r="I2465" t="s">
        <v>29</v>
      </c>
      <c r="J2465" t="s">
        <v>29</v>
      </c>
      <c r="K2465">
        <v>3.7999999999999999E-2</v>
      </c>
      <c r="L2465">
        <v>3.7999999999999999E-2</v>
      </c>
      <c r="M2465" t="s">
        <v>136</v>
      </c>
      <c r="N2465" t="s">
        <v>29</v>
      </c>
      <c r="O2465" t="s">
        <v>29</v>
      </c>
      <c r="P2465" t="s">
        <v>29</v>
      </c>
      <c r="Q2465" t="s">
        <v>29</v>
      </c>
      <c r="R2465" t="s">
        <v>29</v>
      </c>
      <c r="S2465" t="s">
        <v>29</v>
      </c>
      <c r="T2465" t="s">
        <v>29</v>
      </c>
      <c r="U2465" t="s">
        <v>29</v>
      </c>
      <c r="V2465" t="s">
        <v>29</v>
      </c>
      <c r="W2465" t="s">
        <v>2891</v>
      </c>
    </row>
    <row r="2466" spans="1:23">
      <c r="A2466">
        <v>2465</v>
      </c>
      <c r="B2466" t="s">
        <v>2886</v>
      </c>
      <c r="C2466" t="s">
        <v>2887</v>
      </c>
      <c r="D2466">
        <v>59</v>
      </c>
      <c r="E2466" t="s">
        <v>2965</v>
      </c>
      <c r="F2466" t="s">
        <v>76</v>
      </c>
      <c r="G2466" s="1" t="s">
        <v>29</v>
      </c>
      <c r="H2466" t="s">
        <v>29</v>
      </c>
      <c r="I2466" t="s">
        <v>29</v>
      </c>
      <c r="J2466" t="s">
        <v>29</v>
      </c>
      <c r="K2466">
        <v>0.254</v>
      </c>
      <c r="L2466">
        <v>0.254</v>
      </c>
      <c r="M2466" t="s">
        <v>687</v>
      </c>
      <c r="N2466" t="s">
        <v>29</v>
      </c>
      <c r="O2466" t="s">
        <v>29</v>
      </c>
      <c r="P2466" t="s">
        <v>29</v>
      </c>
      <c r="Q2466" t="s">
        <v>29</v>
      </c>
      <c r="R2466" t="s">
        <v>29</v>
      </c>
      <c r="S2466" t="s">
        <v>29</v>
      </c>
      <c r="T2466" t="s">
        <v>29</v>
      </c>
      <c r="U2466" t="s">
        <v>29</v>
      </c>
      <c r="V2466" t="s">
        <v>29</v>
      </c>
      <c r="W2466" t="s">
        <v>2891</v>
      </c>
    </row>
    <row r="2467" spans="1:23">
      <c r="A2467">
        <v>2466</v>
      </c>
      <c r="B2467" t="s">
        <v>2886</v>
      </c>
      <c r="C2467" t="s">
        <v>2887</v>
      </c>
      <c r="D2467">
        <v>59</v>
      </c>
      <c r="E2467" t="s">
        <v>8941</v>
      </c>
      <c r="F2467" t="s">
        <v>136</v>
      </c>
      <c r="G2467" s="1" t="s">
        <v>29</v>
      </c>
      <c r="H2467" t="s">
        <v>29</v>
      </c>
      <c r="I2467" t="s">
        <v>29</v>
      </c>
      <c r="J2467" t="s">
        <v>29</v>
      </c>
      <c r="K2467">
        <v>0.73099999999999998</v>
      </c>
      <c r="L2467">
        <v>0.73099999999999998</v>
      </c>
      <c r="M2467" t="s">
        <v>136</v>
      </c>
      <c r="N2467" t="s">
        <v>29</v>
      </c>
      <c r="O2467" t="s">
        <v>29</v>
      </c>
      <c r="P2467" t="s">
        <v>29</v>
      </c>
      <c r="Q2467" t="s">
        <v>29</v>
      </c>
      <c r="R2467" t="s">
        <v>29</v>
      </c>
      <c r="S2467" t="s">
        <v>29</v>
      </c>
      <c r="T2467" t="s">
        <v>29</v>
      </c>
      <c r="U2467" t="s">
        <v>29</v>
      </c>
      <c r="V2467" t="s">
        <v>29</v>
      </c>
      <c r="W2467" t="s">
        <v>2891</v>
      </c>
    </row>
    <row r="2468" spans="1:23">
      <c r="A2468">
        <v>2467</v>
      </c>
      <c r="B2468" t="s">
        <v>2966</v>
      </c>
      <c r="C2468" t="s">
        <v>2967</v>
      </c>
      <c r="D2468">
        <v>60</v>
      </c>
      <c r="E2468" t="s">
        <v>1684</v>
      </c>
      <c r="F2468" t="s">
        <v>255</v>
      </c>
      <c r="G2468" s="1" t="s">
        <v>2968</v>
      </c>
      <c r="H2468" t="s">
        <v>1685</v>
      </c>
      <c r="I2468" t="s">
        <v>2968</v>
      </c>
      <c r="J2468" t="s">
        <v>1685</v>
      </c>
      <c r="K2468">
        <v>0.4</v>
      </c>
      <c r="L2468">
        <f>K2468/SUM($K$2468:$K$2556)*98.6</f>
        <v>0.3987866531850357</v>
      </c>
      <c r="M2468" t="s">
        <v>26</v>
      </c>
      <c r="N2468" t="s">
        <v>74</v>
      </c>
      <c r="O2468" t="s">
        <v>29</v>
      </c>
      <c r="P2468" t="s">
        <v>29</v>
      </c>
      <c r="Q2468" t="s">
        <v>29</v>
      </c>
      <c r="R2468" t="s">
        <v>29</v>
      </c>
      <c r="S2468" t="s">
        <v>29</v>
      </c>
      <c r="T2468" t="s">
        <v>29</v>
      </c>
      <c r="U2468" t="s">
        <v>29</v>
      </c>
      <c r="V2468" t="s">
        <v>29</v>
      </c>
      <c r="W2468" t="s">
        <v>2969</v>
      </c>
    </row>
    <row r="2469" spans="1:23">
      <c r="A2469">
        <v>2468</v>
      </c>
      <c r="B2469" t="s">
        <v>2966</v>
      </c>
      <c r="C2469" t="s">
        <v>2967</v>
      </c>
      <c r="D2469">
        <v>60</v>
      </c>
      <c r="E2469" t="s">
        <v>2970</v>
      </c>
      <c r="F2469" t="s">
        <v>1062</v>
      </c>
      <c r="G2469" s="1" t="s">
        <v>2971</v>
      </c>
      <c r="H2469" t="s">
        <v>2972</v>
      </c>
      <c r="I2469" t="s">
        <v>2971</v>
      </c>
      <c r="J2469" t="s">
        <v>2972</v>
      </c>
      <c r="K2469">
        <v>1.8</v>
      </c>
      <c r="L2469">
        <f t="shared" ref="L2469:L2532" si="7">K2469/SUM($K$2468:$K$2556)*98.6</f>
        <v>1.7945399393326609</v>
      </c>
      <c r="M2469" t="s">
        <v>26</v>
      </c>
      <c r="N2469" t="s">
        <v>74</v>
      </c>
      <c r="O2469" t="s">
        <v>29</v>
      </c>
      <c r="P2469" t="s">
        <v>29</v>
      </c>
      <c r="Q2469" t="s">
        <v>29</v>
      </c>
      <c r="R2469" t="s">
        <v>29</v>
      </c>
      <c r="S2469" t="s">
        <v>29</v>
      </c>
      <c r="T2469" t="s">
        <v>29</v>
      </c>
      <c r="U2469" t="s">
        <v>29</v>
      </c>
      <c r="V2469" t="s">
        <v>29</v>
      </c>
      <c r="W2469" t="s">
        <v>2969</v>
      </c>
    </row>
    <row r="2470" spans="1:23">
      <c r="A2470">
        <v>2469</v>
      </c>
      <c r="B2470" t="s">
        <v>2966</v>
      </c>
      <c r="C2470" t="s">
        <v>2967</v>
      </c>
      <c r="D2470">
        <v>60</v>
      </c>
      <c r="E2470" t="s">
        <v>2973</v>
      </c>
      <c r="F2470" t="s">
        <v>1062</v>
      </c>
      <c r="G2470" s="1" t="s">
        <v>2971</v>
      </c>
      <c r="H2470" t="s">
        <v>29</v>
      </c>
      <c r="I2470" t="s">
        <v>2971</v>
      </c>
      <c r="J2470" t="s">
        <v>29</v>
      </c>
      <c r="K2470">
        <v>0.8</v>
      </c>
      <c r="L2470">
        <f t="shared" si="7"/>
        <v>0.7975733063700714</v>
      </c>
      <c r="M2470" t="s">
        <v>26</v>
      </c>
      <c r="N2470" t="s">
        <v>219</v>
      </c>
      <c r="O2470" t="s">
        <v>29</v>
      </c>
      <c r="P2470" t="s">
        <v>29</v>
      </c>
      <c r="Q2470" t="s">
        <v>29</v>
      </c>
      <c r="R2470" t="s">
        <v>29</v>
      </c>
      <c r="S2470" t="s">
        <v>29</v>
      </c>
      <c r="T2470" t="s">
        <v>29</v>
      </c>
      <c r="U2470" t="s">
        <v>29</v>
      </c>
      <c r="V2470" t="s">
        <v>29</v>
      </c>
      <c r="W2470" t="s">
        <v>2969</v>
      </c>
    </row>
    <row r="2471" spans="1:23">
      <c r="A2471">
        <v>2470</v>
      </c>
      <c r="B2471" t="s">
        <v>2966</v>
      </c>
      <c r="C2471" t="s">
        <v>2967</v>
      </c>
      <c r="D2471">
        <v>60</v>
      </c>
      <c r="E2471" t="s">
        <v>2974</v>
      </c>
      <c r="F2471" t="s">
        <v>206</v>
      </c>
      <c r="G2471" s="1" t="s">
        <v>2975</v>
      </c>
      <c r="H2471" t="s">
        <v>2976</v>
      </c>
      <c r="I2471" t="s">
        <v>8508</v>
      </c>
      <c r="J2471" t="s">
        <v>2976</v>
      </c>
      <c r="K2471">
        <v>2.7</v>
      </c>
      <c r="L2471">
        <f t="shared" si="7"/>
        <v>2.6918099089989918</v>
      </c>
      <c r="M2471" t="s">
        <v>26</v>
      </c>
      <c r="N2471" t="s">
        <v>63</v>
      </c>
      <c r="O2471" t="s">
        <v>29</v>
      </c>
      <c r="P2471" t="s">
        <v>29</v>
      </c>
      <c r="Q2471" t="s">
        <v>29</v>
      </c>
      <c r="R2471" t="s">
        <v>29</v>
      </c>
      <c r="S2471" t="s">
        <v>29</v>
      </c>
      <c r="T2471" t="s">
        <v>29</v>
      </c>
      <c r="U2471" t="s">
        <v>29</v>
      </c>
      <c r="V2471" t="s">
        <v>29</v>
      </c>
      <c r="W2471" t="s">
        <v>2969</v>
      </c>
    </row>
    <row r="2472" spans="1:23">
      <c r="A2472">
        <v>2471</v>
      </c>
      <c r="B2472" t="s">
        <v>2966</v>
      </c>
      <c r="C2472" t="s">
        <v>2967</v>
      </c>
      <c r="D2472">
        <v>60</v>
      </c>
      <c r="E2472" t="s">
        <v>2977</v>
      </c>
      <c r="F2472" t="s">
        <v>206</v>
      </c>
      <c r="G2472" s="1" t="s">
        <v>207</v>
      </c>
      <c r="H2472" t="s">
        <v>29</v>
      </c>
      <c r="I2472" t="s">
        <v>207</v>
      </c>
      <c r="J2472" t="s">
        <v>29</v>
      </c>
      <c r="K2472">
        <v>0.3</v>
      </c>
      <c r="L2472">
        <f t="shared" si="7"/>
        <v>0.29908998988877677</v>
      </c>
      <c r="M2472" t="s">
        <v>26</v>
      </c>
      <c r="N2472" t="s">
        <v>219</v>
      </c>
      <c r="O2472" t="s">
        <v>29</v>
      </c>
      <c r="P2472" t="s">
        <v>29</v>
      </c>
      <c r="Q2472" t="s">
        <v>29</v>
      </c>
      <c r="R2472" t="s">
        <v>29</v>
      </c>
      <c r="S2472" t="s">
        <v>29</v>
      </c>
      <c r="T2472" t="s">
        <v>29</v>
      </c>
      <c r="U2472" t="s">
        <v>29</v>
      </c>
      <c r="V2472" t="s">
        <v>29</v>
      </c>
      <c r="W2472" t="s">
        <v>2969</v>
      </c>
    </row>
    <row r="2473" spans="1:23">
      <c r="A2473">
        <v>2472</v>
      </c>
      <c r="B2473" t="s">
        <v>2966</v>
      </c>
      <c r="C2473" t="s">
        <v>2967</v>
      </c>
      <c r="D2473">
        <v>60</v>
      </c>
      <c r="E2473" t="s">
        <v>361</v>
      </c>
      <c r="F2473" t="s">
        <v>206</v>
      </c>
      <c r="G2473" s="1" t="s">
        <v>207</v>
      </c>
      <c r="H2473" t="s">
        <v>362</v>
      </c>
      <c r="I2473" t="s">
        <v>5676</v>
      </c>
      <c r="J2473" t="s">
        <v>8589</v>
      </c>
      <c r="K2473">
        <v>0.9</v>
      </c>
      <c r="L2473">
        <f t="shared" si="7"/>
        <v>0.89726996966633044</v>
      </c>
      <c r="M2473" t="s">
        <v>26</v>
      </c>
      <c r="N2473" t="s">
        <v>63</v>
      </c>
      <c r="O2473" t="s">
        <v>29</v>
      </c>
      <c r="P2473" t="s">
        <v>29</v>
      </c>
      <c r="Q2473" t="s">
        <v>29</v>
      </c>
      <c r="R2473" t="s">
        <v>29</v>
      </c>
      <c r="S2473" t="s">
        <v>29</v>
      </c>
      <c r="T2473" t="s">
        <v>29</v>
      </c>
      <c r="U2473" t="s">
        <v>29</v>
      </c>
      <c r="V2473" t="s">
        <v>29</v>
      </c>
      <c r="W2473" t="s">
        <v>2969</v>
      </c>
    </row>
    <row r="2474" spans="1:23">
      <c r="A2474">
        <v>2473</v>
      </c>
      <c r="B2474" t="s">
        <v>2966</v>
      </c>
      <c r="C2474" t="s">
        <v>2967</v>
      </c>
      <c r="D2474">
        <v>60</v>
      </c>
      <c r="E2474" t="s">
        <v>2978</v>
      </c>
      <c r="F2474" t="s">
        <v>206</v>
      </c>
      <c r="G2474" s="1" t="s">
        <v>29</v>
      </c>
      <c r="H2474" t="s">
        <v>29</v>
      </c>
      <c r="I2474" t="s">
        <v>29</v>
      </c>
      <c r="J2474" t="s">
        <v>29</v>
      </c>
      <c r="K2474">
        <v>0.1</v>
      </c>
      <c r="L2474">
        <f t="shared" si="7"/>
        <v>9.9696663296258925E-2</v>
      </c>
      <c r="M2474" t="s">
        <v>26</v>
      </c>
      <c r="N2474" t="s">
        <v>63</v>
      </c>
      <c r="O2474" t="s">
        <v>29</v>
      </c>
      <c r="P2474" t="s">
        <v>29</v>
      </c>
      <c r="Q2474" t="s">
        <v>29</v>
      </c>
      <c r="R2474" t="s">
        <v>29</v>
      </c>
      <c r="S2474" t="s">
        <v>29</v>
      </c>
      <c r="T2474" t="s">
        <v>29</v>
      </c>
      <c r="U2474" t="s">
        <v>29</v>
      </c>
      <c r="V2474" t="s">
        <v>29</v>
      </c>
      <c r="W2474" t="s">
        <v>2969</v>
      </c>
    </row>
    <row r="2475" spans="1:23">
      <c r="A2475">
        <v>2474</v>
      </c>
      <c r="B2475" t="s">
        <v>2966</v>
      </c>
      <c r="C2475" t="s">
        <v>2967</v>
      </c>
      <c r="D2475">
        <v>60</v>
      </c>
      <c r="E2475" t="s">
        <v>346</v>
      </c>
      <c r="F2475" t="s">
        <v>216</v>
      </c>
      <c r="G2475" s="1" t="s">
        <v>347</v>
      </c>
      <c r="H2475" t="s">
        <v>348</v>
      </c>
      <c r="I2475" t="s">
        <v>347</v>
      </c>
      <c r="J2475" t="s">
        <v>348</v>
      </c>
      <c r="K2475">
        <v>0.9</v>
      </c>
      <c r="L2475">
        <f t="shared" si="7"/>
        <v>0.89726996966633044</v>
      </c>
      <c r="M2475" t="s">
        <v>26</v>
      </c>
      <c r="N2475" t="s">
        <v>74</v>
      </c>
      <c r="O2475" t="s">
        <v>29</v>
      </c>
      <c r="P2475" t="s">
        <v>29</v>
      </c>
      <c r="Q2475" t="s">
        <v>29</v>
      </c>
      <c r="R2475" t="s">
        <v>29</v>
      </c>
      <c r="S2475" t="s">
        <v>29</v>
      </c>
      <c r="T2475" t="s">
        <v>29</v>
      </c>
      <c r="U2475" t="s">
        <v>29</v>
      </c>
      <c r="V2475" t="s">
        <v>29</v>
      </c>
      <c r="W2475" t="s">
        <v>2969</v>
      </c>
    </row>
    <row r="2476" spans="1:23">
      <c r="A2476">
        <v>2475</v>
      </c>
      <c r="B2476" t="s">
        <v>2966</v>
      </c>
      <c r="C2476" t="s">
        <v>2967</v>
      </c>
      <c r="D2476">
        <v>60</v>
      </c>
      <c r="E2476" t="s">
        <v>346</v>
      </c>
      <c r="F2476" t="s">
        <v>216</v>
      </c>
      <c r="G2476" s="1" t="s">
        <v>347</v>
      </c>
      <c r="H2476" t="s">
        <v>348</v>
      </c>
      <c r="I2476" t="s">
        <v>347</v>
      </c>
      <c r="J2476" t="s">
        <v>348</v>
      </c>
      <c r="K2476">
        <v>0.3</v>
      </c>
      <c r="L2476">
        <f t="shared" si="7"/>
        <v>0.29908998988877677</v>
      </c>
      <c r="M2476" t="s">
        <v>26</v>
      </c>
      <c r="N2476" t="s">
        <v>219</v>
      </c>
      <c r="O2476" t="s">
        <v>29</v>
      </c>
      <c r="P2476" t="s">
        <v>29</v>
      </c>
      <c r="Q2476" t="s">
        <v>29</v>
      </c>
      <c r="R2476" t="s">
        <v>29</v>
      </c>
      <c r="S2476" t="s">
        <v>29</v>
      </c>
      <c r="T2476" t="s">
        <v>29</v>
      </c>
      <c r="U2476" t="s">
        <v>29</v>
      </c>
      <c r="V2476" t="s">
        <v>29</v>
      </c>
      <c r="W2476" t="s">
        <v>2969</v>
      </c>
    </row>
    <row r="2477" spans="1:23">
      <c r="A2477">
        <v>2476</v>
      </c>
      <c r="B2477" t="s">
        <v>2966</v>
      </c>
      <c r="C2477" t="s">
        <v>2967</v>
      </c>
      <c r="D2477">
        <v>60</v>
      </c>
      <c r="E2477" t="s">
        <v>1449</v>
      </c>
      <c r="F2477" t="s">
        <v>41</v>
      </c>
      <c r="G2477" s="1" t="s">
        <v>408</v>
      </c>
      <c r="H2477" t="s">
        <v>1450</v>
      </c>
      <c r="I2477" t="s">
        <v>408</v>
      </c>
      <c r="J2477" t="s">
        <v>1450</v>
      </c>
      <c r="K2477">
        <v>2.4</v>
      </c>
      <c r="L2477">
        <f t="shared" si="7"/>
        <v>2.3927199191102142</v>
      </c>
      <c r="M2477" t="s">
        <v>26</v>
      </c>
      <c r="N2477" t="s">
        <v>74</v>
      </c>
      <c r="O2477" t="s">
        <v>29</v>
      </c>
      <c r="P2477" t="s">
        <v>29</v>
      </c>
      <c r="Q2477" t="s">
        <v>29</v>
      </c>
      <c r="R2477" t="s">
        <v>29</v>
      </c>
      <c r="S2477" t="s">
        <v>29</v>
      </c>
      <c r="T2477" t="s">
        <v>29</v>
      </c>
      <c r="U2477" t="s">
        <v>29</v>
      </c>
      <c r="V2477" t="s">
        <v>29</v>
      </c>
      <c r="W2477" t="s">
        <v>2969</v>
      </c>
    </row>
    <row r="2478" spans="1:23">
      <c r="A2478">
        <v>2477</v>
      </c>
      <c r="B2478" t="s">
        <v>2966</v>
      </c>
      <c r="C2478" t="s">
        <v>2967</v>
      </c>
      <c r="D2478">
        <v>60</v>
      </c>
      <c r="E2478" t="s">
        <v>1449</v>
      </c>
      <c r="F2478" t="s">
        <v>41</v>
      </c>
      <c r="G2478" s="1" t="s">
        <v>408</v>
      </c>
      <c r="H2478" t="s">
        <v>1450</v>
      </c>
      <c r="I2478" t="s">
        <v>408</v>
      </c>
      <c r="J2478" t="s">
        <v>1450</v>
      </c>
      <c r="K2478">
        <v>0.3</v>
      </c>
      <c r="L2478">
        <f t="shared" si="7"/>
        <v>0.29908998988877677</v>
      </c>
      <c r="M2478" t="s">
        <v>26</v>
      </c>
      <c r="N2478" t="s">
        <v>219</v>
      </c>
      <c r="O2478" t="s">
        <v>29</v>
      </c>
      <c r="P2478" t="s">
        <v>29</v>
      </c>
      <c r="Q2478" t="s">
        <v>29</v>
      </c>
      <c r="R2478" t="s">
        <v>29</v>
      </c>
      <c r="S2478" t="s">
        <v>29</v>
      </c>
      <c r="T2478" t="s">
        <v>29</v>
      </c>
      <c r="U2478" t="s">
        <v>29</v>
      </c>
      <c r="V2478" t="s">
        <v>29</v>
      </c>
      <c r="W2478" t="s">
        <v>2969</v>
      </c>
    </row>
    <row r="2479" spans="1:23">
      <c r="A2479">
        <v>2478</v>
      </c>
      <c r="B2479" t="s">
        <v>2966</v>
      </c>
      <c r="C2479" t="s">
        <v>2967</v>
      </c>
      <c r="D2479">
        <v>60</v>
      </c>
      <c r="E2479" t="s">
        <v>339</v>
      </c>
      <c r="F2479" t="s">
        <v>340</v>
      </c>
      <c r="G2479" s="1" t="s">
        <v>341</v>
      </c>
      <c r="H2479" t="s">
        <v>342</v>
      </c>
      <c r="I2479" t="s">
        <v>341</v>
      </c>
      <c r="J2479" t="s">
        <v>342</v>
      </c>
      <c r="K2479">
        <v>5.2</v>
      </c>
      <c r="L2479">
        <f t="shared" si="7"/>
        <v>5.1842264914054645</v>
      </c>
      <c r="M2479" t="s">
        <v>26</v>
      </c>
      <c r="N2479" t="s">
        <v>74</v>
      </c>
      <c r="O2479" t="s">
        <v>29</v>
      </c>
      <c r="P2479" t="s">
        <v>29</v>
      </c>
      <c r="Q2479" t="s">
        <v>29</v>
      </c>
      <c r="R2479" t="s">
        <v>29</v>
      </c>
      <c r="S2479" t="s">
        <v>29</v>
      </c>
      <c r="T2479" t="s">
        <v>29</v>
      </c>
      <c r="U2479" t="s">
        <v>29</v>
      </c>
      <c r="V2479" t="s">
        <v>29</v>
      </c>
      <c r="W2479" t="s">
        <v>2969</v>
      </c>
    </row>
    <row r="2480" spans="1:23">
      <c r="A2480">
        <v>2479</v>
      </c>
      <c r="B2480" t="s">
        <v>2966</v>
      </c>
      <c r="C2480" t="s">
        <v>2967</v>
      </c>
      <c r="D2480">
        <v>60</v>
      </c>
      <c r="E2480" t="s">
        <v>2979</v>
      </c>
      <c r="F2480" t="s">
        <v>297</v>
      </c>
      <c r="G2480" s="1" t="s">
        <v>1713</v>
      </c>
      <c r="H2480" t="s">
        <v>302</v>
      </c>
      <c r="I2480" t="s">
        <v>1713</v>
      </c>
      <c r="J2480" t="s">
        <v>302</v>
      </c>
      <c r="K2480">
        <v>1</v>
      </c>
      <c r="L2480">
        <f t="shared" si="7"/>
        <v>0.99696663296258936</v>
      </c>
      <c r="M2480" t="s">
        <v>26</v>
      </c>
      <c r="N2480" t="s">
        <v>219</v>
      </c>
      <c r="O2480" t="s">
        <v>29</v>
      </c>
      <c r="P2480" t="s">
        <v>29</v>
      </c>
      <c r="Q2480" t="s">
        <v>29</v>
      </c>
      <c r="R2480" t="s">
        <v>29</v>
      </c>
      <c r="S2480" t="s">
        <v>29</v>
      </c>
      <c r="T2480" t="s">
        <v>29</v>
      </c>
      <c r="U2480" t="s">
        <v>29</v>
      </c>
      <c r="V2480" t="s">
        <v>29</v>
      </c>
      <c r="W2480" t="s">
        <v>2969</v>
      </c>
    </row>
    <row r="2481" spans="1:23">
      <c r="A2481">
        <v>2480</v>
      </c>
      <c r="B2481" t="s">
        <v>2966</v>
      </c>
      <c r="C2481" t="s">
        <v>2967</v>
      </c>
      <c r="D2481">
        <v>60</v>
      </c>
      <c r="E2481" t="s">
        <v>2980</v>
      </c>
      <c r="F2481" t="s">
        <v>297</v>
      </c>
      <c r="G2481" s="1" t="s">
        <v>1713</v>
      </c>
      <c r="H2481" t="s">
        <v>29</v>
      </c>
      <c r="I2481" t="s">
        <v>1713</v>
      </c>
      <c r="J2481" t="s">
        <v>29</v>
      </c>
      <c r="K2481">
        <v>0.4</v>
      </c>
      <c r="L2481">
        <f t="shared" si="7"/>
        <v>0.3987866531850357</v>
      </c>
      <c r="M2481" t="s">
        <v>26</v>
      </c>
      <c r="N2481" t="s">
        <v>53</v>
      </c>
      <c r="O2481" t="s">
        <v>29</v>
      </c>
      <c r="P2481" t="s">
        <v>29</v>
      </c>
      <c r="Q2481" t="s">
        <v>29</v>
      </c>
      <c r="R2481" t="s">
        <v>29</v>
      </c>
      <c r="S2481" t="s">
        <v>29</v>
      </c>
      <c r="T2481" t="s">
        <v>29</v>
      </c>
      <c r="U2481" t="s">
        <v>29</v>
      </c>
      <c r="V2481" t="s">
        <v>29</v>
      </c>
      <c r="W2481" t="s">
        <v>2969</v>
      </c>
    </row>
    <row r="2482" spans="1:23">
      <c r="A2482">
        <v>2481</v>
      </c>
      <c r="B2482" t="s">
        <v>2966</v>
      </c>
      <c r="C2482" t="s">
        <v>2967</v>
      </c>
      <c r="D2482">
        <v>60</v>
      </c>
      <c r="E2482" t="s">
        <v>2980</v>
      </c>
      <c r="F2482" t="s">
        <v>297</v>
      </c>
      <c r="G2482" s="1" t="s">
        <v>1713</v>
      </c>
      <c r="H2482" t="s">
        <v>29</v>
      </c>
      <c r="I2482" t="s">
        <v>1713</v>
      </c>
      <c r="J2482" t="s">
        <v>29</v>
      </c>
      <c r="K2482">
        <v>0.8</v>
      </c>
      <c r="L2482">
        <f t="shared" si="7"/>
        <v>0.7975733063700714</v>
      </c>
      <c r="M2482" t="s">
        <v>26</v>
      </c>
      <c r="N2482" t="s">
        <v>112</v>
      </c>
      <c r="O2482" t="s">
        <v>29</v>
      </c>
      <c r="P2482" t="s">
        <v>29</v>
      </c>
      <c r="Q2482" t="s">
        <v>29</v>
      </c>
      <c r="R2482" t="s">
        <v>29</v>
      </c>
      <c r="S2482" t="s">
        <v>29</v>
      </c>
      <c r="T2482" t="s">
        <v>29</v>
      </c>
      <c r="U2482" t="s">
        <v>29</v>
      </c>
      <c r="V2482" t="s">
        <v>29</v>
      </c>
      <c r="W2482" t="s">
        <v>2969</v>
      </c>
    </row>
    <row r="2483" spans="1:23">
      <c r="A2483">
        <v>2482</v>
      </c>
      <c r="B2483" t="s">
        <v>2966</v>
      </c>
      <c r="C2483" t="s">
        <v>2967</v>
      </c>
      <c r="D2483">
        <v>60</v>
      </c>
      <c r="E2483" t="s">
        <v>2981</v>
      </c>
      <c r="F2483" t="s">
        <v>297</v>
      </c>
      <c r="G2483" s="1" t="s">
        <v>1713</v>
      </c>
      <c r="H2483" t="s">
        <v>29</v>
      </c>
      <c r="I2483" t="s">
        <v>1713</v>
      </c>
      <c r="J2483" t="s">
        <v>29</v>
      </c>
      <c r="K2483">
        <v>0.3</v>
      </c>
      <c r="L2483">
        <f t="shared" si="7"/>
        <v>0.29908998988877677</v>
      </c>
      <c r="M2483" t="s">
        <v>26</v>
      </c>
      <c r="N2483" t="s">
        <v>219</v>
      </c>
      <c r="O2483" t="s">
        <v>29</v>
      </c>
      <c r="P2483" t="s">
        <v>29</v>
      </c>
      <c r="Q2483" t="s">
        <v>29</v>
      </c>
      <c r="R2483" t="s">
        <v>29</v>
      </c>
      <c r="S2483" t="s">
        <v>29</v>
      </c>
      <c r="T2483" t="s">
        <v>29</v>
      </c>
      <c r="U2483" t="s">
        <v>29</v>
      </c>
      <c r="V2483" t="s">
        <v>29</v>
      </c>
      <c r="W2483" t="s">
        <v>2969</v>
      </c>
    </row>
    <row r="2484" spans="1:23">
      <c r="A2484">
        <v>2483</v>
      </c>
      <c r="B2484" t="s">
        <v>2966</v>
      </c>
      <c r="C2484" t="s">
        <v>2967</v>
      </c>
      <c r="D2484">
        <v>60</v>
      </c>
      <c r="E2484" t="s">
        <v>2982</v>
      </c>
      <c r="F2484" t="s">
        <v>1273</v>
      </c>
      <c r="G2484" s="1" t="s">
        <v>2983</v>
      </c>
      <c r="H2484" t="s">
        <v>1259</v>
      </c>
      <c r="I2484" t="s">
        <v>2983</v>
      </c>
      <c r="J2484" t="s">
        <v>1259</v>
      </c>
      <c r="K2484">
        <v>1.3</v>
      </c>
      <c r="L2484">
        <f t="shared" si="7"/>
        <v>1.2960566228513661</v>
      </c>
      <c r="M2484" t="s">
        <v>26</v>
      </c>
      <c r="N2484" t="s">
        <v>53</v>
      </c>
      <c r="O2484" t="s">
        <v>29</v>
      </c>
      <c r="P2484" t="s">
        <v>29</v>
      </c>
      <c r="Q2484" t="s">
        <v>29</v>
      </c>
      <c r="R2484" t="s">
        <v>29</v>
      </c>
      <c r="S2484" t="s">
        <v>29</v>
      </c>
      <c r="T2484" t="s">
        <v>29</v>
      </c>
      <c r="U2484" t="s">
        <v>29</v>
      </c>
      <c r="V2484" t="s">
        <v>29</v>
      </c>
      <c r="W2484" t="s">
        <v>2969</v>
      </c>
    </row>
    <row r="2485" spans="1:23">
      <c r="A2485">
        <v>2484</v>
      </c>
      <c r="B2485" t="s">
        <v>2966</v>
      </c>
      <c r="C2485" t="s">
        <v>2967</v>
      </c>
      <c r="D2485">
        <v>60</v>
      </c>
      <c r="E2485" t="s">
        <v>2982</v>
      </c>
      <c r="F2485" t="s">
        <v>1273</v>
      </c>
      <c r="G2485" s="1" t="s">
        <v>2983</v>
      </c>
      <c r="H2485" t="s">
        <v>1259</v>
      </c>
      <c r="I2485" t="s">
        <v>2983</v>
      </c>
      <c r="J2485" t="s">
        <v>1259</v>
      </c>
      <c r="K2485">
        <v>1.3</v>
      </c>
      <c r="L2485">
        <f t="shared" si="7"/>
        <v>1.2960566228513661</v>
      </c>
      <c r="M2485" t="s">
        <v>26</v>
      </c>
      <c r="N2485" t="s">
        <v>112</v>
      </c>
      <c r="O2485" t="s">
        <v>29</v>
      </c>
      <c r="P2485" t="s">
        <v>29</v>
      </c>
      <c r="Q2485" t="s">
        <v>29</v>
      </c>
      <c r="R2485" t="s">
        <v>29</v>
      </c>
      <c r="S2485" t="s">
        <v>29</v>
      </c>
      <c r="T2485" t="s">
        <v>29</v>
      </c>
      <c r="U2485" t="s">
        <v>29</v>
      </c>
      <c r="V2485" t="s">
        <v>29</v>
      </c>
      <c r="W2485" t="s">
        <v>2969</v>
      </c>
    </row>
    <row r="2486" spans="1:23">
      <c r="A2486">
        <v>2485</v>
      </c>
      <c r="B2486" t="s">
        <v>2966</v>
      </c>
      <c r="C2486" t="s">
        <v>2967</v>
      </c>
      <c r="D2486">
        <v>60</v>
      </c>
      <c r="E2486" t="s">
        <v>2984</v>
      </c>
      <c r="F2486" t="s">
        <v>1049</v>
      </c>
      <c r="G2486" s="1" t="s">
        <v>1050</v>
      </c>
      <c r="H2486" t="s">
        <v>29</v>
      </c>
      <c r="I2486" t="s">
        <v>1050</v>
      </c>
      <c r="J2486" t="s">
        <v>29</v>
      </c>
      <c r="K2486">
        <v>0.3</v>
      </c>
      <c r="L2486">
        <f t="shared" si="7"/>
        <v>0.29908998988877677</v>
      </c>
      <c r="M2486" t="s">
        <v>26</v>
      </c>
      <c r="N2486" t="s">
        <v>74</v>
      </c>
      <c r="O2486" t="s">
        <v>29</v>
      </c>
      <c r="P2486" t="s">
        <v>29</v>
      </c>
      <c r="Q2486" t="s">
        <v>29</v>
      </c>
      <c r="R2486" t="s">
        <v>29</v>
      </c>
      <c r="S2486" t="s">
        <v>29</v>
      </c>
      <c r="T2486" t="s">
        <v>29</v>
      </c>
      <c r="U2486" t="s">
        <v>29</v>
      </c>
      <c r="V2486" t="s">
        <v>29</v>
      </c>
      <c r="W2486" t="s">
        <v>2969</v>
      </c>
    </row>
    <row r="2487" spans="1:23">
      <c r="A2487">
        <v>2486</v>
      </c>
      <c r="B2487" t="s">
        <v>2966</v>
      </c>
      <c r="C2487" t="s">
        <v>2967</v>
      </c>
      <c r="D2487">
        <v>60</v>
      </c>
      <c r="E2487" t="s">
        <v>2984</v>
      </c>
      <c r="F2487" t="s">
        <v>1049</v>
      </c>
      <c r="G2487" s="1" t="s">
        <v>1050</v>
      </c>
      <c r="H2487" t="s">
        <v>29</v>
      </c>
      <c r="I2487" t="s">
        <v>1050</v>
      </c>
      <c r="J2487" t="s">
        <v>29</v>
      </c>
      <c r="K2487">
        <v>0.1</v>
      </c>
      <c r="L2487">
        <f t="shared" si="7"/>
        <v>9.9696663296258925E-2</v>
      </c>
      <c r="M2487" t="s">
        <v>26</v>
      </c>
      <c r="N2487" t="s">
        <v>121</v>
      </c>
      <c r="O2487" t="s">
        <v>29</v>
      </c>
      <c r="P2487" t="s">
        <v>29</v>
      </c>
      <c r="Q2487" t="s">
        <v>29</v>
      </c>
      <c r="R2487" t="s">
        <v>29</v>
      </c>
      <c r="S2487" t="s">
        <v>29</v>
      </c>
      <c r="T2487" t="s">
        <v>29</v>
      </c>
      <c r="U2487" t="s">
        <v>29</v>
      </c>
      <c r="V2487" t="s">
        <v>29</v>
      </c>
      <c r="W2487" t="s">
        <v>2969</v>
      </c>
    </row>
    <row r="2488" spans="1:23">
      <c r="A2488">
        <v>2487</v>
      </c>
      <c r="B2488" t="s">
        <v>2966</v>
      </c>
      <c r="C2488" t="s">
        <v>2967</v>
      </c>
      <c r="D2488">
        <v>60</v>
      </c>
      <c r="E2488" t="s">
        <v>2985</v>
      </c>
      <c r="F2488" t="s">
        <v>221</v>
      </c>
      <c r="G2488" s="1" t="s">
        <v>222</v>
      </c>
      <c r="H2488" t="s">
        <v>2986</v>
      </c>
      <c r="I2488" t="s">
        <v>222</v>
      </c>
      <c r="J2488" t="s">
        <v>2986</v>
      </c>
      <c r="K2488">
        <v>0.1</v>
      </c>
      <c r="L2488">
        <f t="shared" si="7"/>
        <v>9.9696663296258925E-2</v>
      </c>
      <c r="M2488" t="s">
        <v>26</v>
      </c>
      <c r="N2488" t="s">
        <v>74</v>
      </c>
      <c r="O2488" t="s">
        <v>29</v>
      </c>
      <c r="P2488" t="s">
        <v>29</v>
      </c>
      <c r="Q2488" t="s">
        <v>29</v>
      </c>
      <c r="R2488" t="s">
        <v>29</v>
      </c>
      <c r="S2488" t="s">
        <v>29</v>
      </c>
      <c r="T2488" t="s">
        <v>29</v>
      </c>
      <c r="U2488" t="s">
        <v>29</v>
      </c>
      <c r="V2488" t="s">
        <v>29</v>
      </c>
      <c r="W2488" t="s">
        <v>2969</v>
      </c>
    </row>
    <row r="2489" spans="1:23">
      <c r="A2489">
        <v>2488</v>
      </c>
      <c r="B2489" t="s">
        <v>2966</v>
      </c>
      <c r="C2489" t="s">
        <v>2967</v>
      </c>
      <c r="D2489">
        <v>60</v>
      </c>
      <c r="E2489" t="s">
        <v>1724</v>
      </c>
      <c r="F2489" t="s">
        <v>598</v>
      </c>
      <c r="G2489" s="1" t="s">
        <v>914</v>
      </c>
      <c r="H2489" t="s">
        <v>1725</v>
      </c>
      <c r="I2489" t="s">
        <v>914</v>
      </c>
      <c r="J2489" t="s">
        <v>1725</v>
      </c>
      <c r="K2489">
        <v>0.9</v>
      </c>
      <c r="L2489">
        <f t="shared" si="7"/>
        <v>0.89726996966633044</v>
      </c>
      <c r="M2489" t="s">
        <v>26</v>
      </c>
      <c r="N2489" t="s">
        <v>74</v>
      </c>
      <c r="O2489" t="s">
        <v>29</v>
      </c>
      <c r="P2489" t="s">
        <v>29</v>
      </c>
      <c r="Q2489" t="s">
        <v>29</v>
      </c>
      <c r="R2489" t="s">
        <v>29</v>
      </c>
      <c r="S2489" t="s">
        <v>29</v>
      </c>
      <c r="T2489" t="s">
        <v>29</v>
      </c>
      <c r="U2489" t="s">
        <v>29</v>
      </c>
      <c r="V2489" t="s">
        <v>29</v>
      </c>
      <c r="W2489" t="s">
        <v>2969</v>
      </c>
    </row>
    <row r="2490" spans="1:23">
      <c r="A2490">
        <v>2489</v>
      </c>
      <c r="B2490" t="s">
        <v>2966</v>
      </c>
      <c r="C2490" t="s">
        <v>2967</v>
      </c>
      <c r="D2490">
        <v>60</v>
      </c>
      <c r="E2490" t="s">
        <v>2987</v>
      </c>
      <c r="F2490" t="s">
        <v>598</v>
      </c>
      <c r="G2490" s="1" t="s">
        <v>1100</v>
      </c>
      <c r="H2490" t="s">
        <v>29</v>
      </c>
      <c r="I2490" t="s">
        <v>1100</v>
      </c>
      <c r="J2490" t="s">
        <v>29</v>
      </c>
      <c r="K2490">
        <v>0.9</v>
      </c>
      <c r="L2490">
        <f t="shared" si="7"/>
        <v>0.89726996966633044</v>
      </c>
      <c r="M2490" t="s">
        <v>26</v>
      </c>
      <c r="N2490" t="s">
        <v>74</v>
      </c>
      <c r="O2490" t="s">
        <v>29</v>
      </c>
      <c r="P2490" t="s">
        <v>29</v>
      </c>
      <c r="Q2490" t="s">
        <v>29</v>
      </c>
      <c r="R2490" t="s">
        <v>29</v>
      </c>
      <c r="S2490" t="s">
        <v>29</v>
      </c>
      <c r="T2490" t="s">
        <v>29</v>
      </c>
      <c r="U2490" t="s">
        <v>29</v>
      </c>
      <c r="V2490" t="s">
        <v>29</v>
      </c>
      <c r="W2490" t="s">
        <v>2969</v>
      </c>
    </row>
    <row r="2491" spans="1:23">
      <c r="A2491">
        <v>2490</v>
      </c>
      <c r="B2491" t="s">
        <v>2966</v>
      </c>
      <c r="C2491" t="s">
        <v>2967</v>
      </c>
      <c r="D2491">
        <v>60</v>
      </c>
      <c r="E2491" t="s">
        <v>2988</v>
      </c>
      <c r="F2491" t="s">
        <v>558</v>
      </c>
      <c r="G2491" s="1" t="s">
        <v>29</v>
      </c>
      <c r="H2491" t="s">
        <v>29</v>
      </c>
      <c r="I2491" t="s">
        <v>29</v>
      </c>
      <c r="J2491" t="s">
        <v>29</v>
      </c>
      <c r="K2491">
        <v>0.6</v>
      </c>
      <c r="L2491">
        <f t="shared" si="7"/>
        <v>0.59817997977755355</v>
      </c>
      <c r="M2491" t="s">
        <v>26</v>
      </c>
      <c r="N2491" t="s">
        <v>74</v>
      </c>
      <c r="O2491" t="s">
        <v>29</v>
      </c>
      <c r="P2491" t="s">
        <v>29</v>
      </c>
      <c r="Q2491" t="s">
        <v>29</v>
      </c>
      <c r="R2491" t="s">
        <v>29</v>
      </c>
      <c r="S2491" t="s">
        <v>29</v>
      </c>
      <c r="T2491" t="s">
        <v>29</v>
      </c>
      <c r="U2491" t="s">
        <v>29</v>
      </c>
      <c r="V2491" t="s">
        <v>29</v>
      </c>
      <c r="W2491" t="s">
        <v>2969</v>
      </c>
    </row>
    <row r="2492" spans="1:23">
      <c r="A2492">
        <v>2491</v>
      </c>
      <c r="B2492" t="s">
        <v>2966</v>
      </c>
      <c r="C2492" t="s">
        <v>2967</v>
      </c>
      <c r="D2492">
        <v>60</v>
      </c>
      <c r="E2492" t="s">
        <v>2989</v>
      </c>
      <c r="F2492" t="s">
        <v>1364</v>
      </c>
      <c r="G2492" s="1" t="s">
        <v>1365</v>
      </c>
      <c r="H2492" t="s">
        <v>2990</v>
      </c>
      <c r="I2492" t="s">
        <v>8522</v>
      </c>
      <c r="J2492" t="s">
        <v>2990</v>
      </c>
      <c r="K2492">
        <v>0.3</v>
      </c>
      <c r="L2492">
        <f t="shared" si="7"/>
        <v>0.29908998988877677</v>
      </c>
      <c r="M2492" t="s">
        <v>26</v>
      </c>
      <c r="N2492" t="s">
        <v>219</v>
      </c>
      <c r="O2492" t="s">
        <v>29</v>
      </c>
      <c r="P2492" t="s">
        <v>29</v>
      </c>
      <c r="Q2492" t="s">
        <v>29</v>
      </c>
      <c r="R2492" t="s">
        <v>29</v>
      </c>
      <c r="S2492" t="s">
        <v>29</v>
      </c>
      <c r="T2492" t="s">
        <v>29</v>
      </c>
      <c r="U2492" t="s">
        <v>29</v>
      </c>
      <c r="V2492" t="s">
        <v>29</v>
      </c>
      <c r="W2492" t="s">
        <v>2969</v>
      </c>
    </row>
    <row r="2493" spans="1:23">
      <c r="A2493">
        <v>2492</v>
      </c>
      <c r="B2493" t="s">
        <v>2966</v>
      </c>
      <c r="C2493" t="s">
        <v>2967</v>
      </c>
      <c r="D2493">
        <v>60</v>
      </c>
      <c r="E2493" t="s">
        <v>1738</v>
      </c>
      <c r="F2493" t="s">
        <v>154</v>
      </c>
      <c r="G2493" s="1" t="s">
        <v>811</v>
      </c>
      <c r="H2493" t="s">
        <v>1739</v>
      </c>
      <c r="I2493" t="s">
        <v>811</v>
      </c>
      <c r="J2493" t="s">
        <v>1739</v>
      </c>
      <c r="K2493">
        <v>14</v>
      </c>
      <c r="L2493">
        <f t="shared" si="7"/>
        <v>13.957532861476253</v>
      </c>
      <c r="M2493" t="s">
        <v>26</v>
      </c>
      <c r="N2493" t="s">
        <v>74</v>
      </c>
      <c r="O2493" t="s">
        <v>29</v>
      </c>
      <c r="P2493" t="s">
        <v>29</v>
      </c>
      <c r="Q2493" t="s">
        <v>29</v>
      </c>
      <c r="R2493" t="s">
        <v>29</v>
      </c>
      <c r="S2493" t="s">
        <v>29</v>
      </c>
      <c r="T2493" t="s">
        <v>29</v>
      </c>
      <c r="U2493" t="s">
        <v>29</v>
      </c>
      <c r="V2493" t="s">
        <v>29</v>
      </c>
      <c r="W2493" t="s">
        <v>2969</v>
      </c>
    </row>
    <row r="2494" spans="1:23">
      <c r="A2494">
        <v>2493</v>
      </c>
      <c r="B2494" t="s">
        <v>2966</v>
      </c>
      <c r="C2494" t="s">
        <v>2967</v>
      </c>
      <c r="D2494">
        <v>60</v>
      </c>
      <c r="E2494" t="s">
        <v>1738</v>
      </c>
      <c r="F2494" t="s">
        <v>154</v>
      </c>
      <c r="G2494" s="1" t="s">
        <v>811</v>
      </c>
      <c r="H2494" t="s">
        <v>1739</v>
      </c>
      <c r="I2494" t="s">
        <v>811</v>
      </c>
      <c r="J2494" t="s">
        <v>1739</v>
      </c>
      <c r="K2494">
        <v>1.5</v>
      </c>
      <c r="L2494">
        <f t="shared" si="7"/>
        <v>1.4954499494438842</v>
      </c>
      <c r="M2494" t="s">
        <v>26</v>
      </c>
      <c r="N2494" t="s">
        <v>219</v>
      </c>
      <c r="O2494" t="s">
        <v>29</v>
      </c>
      <c r="P2494" t="s">
        <v>29</v>
      </c>
      <c r="Q2494" t="s">
        <v>29</v>
      </c>
      <c r="R2494" t="s">
        <v>29</v>
      </c>
      <c r="S2494" t="s">
        <v>29</v>
      </c>
      <c r="T2494" t="s">
        <v>29</v>
      </c>
      <c r="U2494" t="s">
        <v>29</v>
      </c>
      <c r="V2494" t="s">
        <v>29</v>
      </c>
      <c r="W2494" t="s">
        <v>2969</v>
      </c>
    </row>
    <row r="2495" spans="1:23">
      <c r="A2495">
        <v>2494</v>
      </c>
      <c r="B2495" t="s">
        <v>2966</v>
      </c>
      <c r="C2495" t="s">
        <v>2967</v>
      </c>
      <c r="D2495">
        <v>60</v>
      </c>
      <c r="E2495" t="s">
        <v>2991</v>
      </c>
      <c r="F2495" t="s">
        <v>154</v>
      </c>
      <c r="G2495" s="1" t="s">
        <v>228</v>
      </c>
      <c r="H2495" t="s">
        <v>2320</v>
      </c>
      <c r="I2495" t="s">
        <v>228</v>
      </c>
      <c r="J2495" t="s">
        <v>2320</v>
      </c>
      <c r="K2495">
        <v>0.3</v>
      </c>
      <c r="L2495">
        <f t="shared" si="7"/>
        <v>0.29908998988877677</v>
      </c>
      <c r="M2495" t="s">
        <v>26</v>
      </c>
      <c r="N2495" t="s">
        <v>74</v>
      </c>
      <c r="O2495" t="s">
        <v>29</v>
      </c>
      <c r="P2495" t="s">
        <v>29</v>
      </c>
      <c r="Q2495" t="s">
        <v>29</v>
      </c>
      <c r="R2495" t="s">
        <v>29</v>
      </c>
      <c r="S2495" t="s">
        <v>29</v>
      </c>
      <c r="T2495" t="s">
        <v>29</v>
      </c>
      <c r="U2495" t="s">
        <v>29</v>
      </c>
      <c r="V2495" t="s">
        <v>29</v>
      </c>
      <c r="W2495" t="s">
        <v>2969</v>
      </c>
    </row>
    <row r="2496" spans="1:23">
      <c r="A2496">
        <v>2495</v>
      </c>
      <c r="B2496" t="s">
        <v>2966</v>
      </c>
      <c r="C2496" t="s">
        <v>2967</v>
      </c>
      <c r="D2496">
        <v>60</v>
      </c>
      <c r="E2496" t="s">
        <v>2992</v>
      </c>
      <c r="F2496" t="s">
        <v>154</v>
      </c>
      <c r="G2496" s="1" t="s">
        <v>2993</v>
      </c>
      <c r="H2496" t="s">
        <v>2994</v>
      </c>
      <c r="I2496" t="s">
        <v>2993</v>
      </c>
      <c r="J2496" t="s">
        <v>8852</v>
      </c>
      <c r="K2496">
        <v>2.9</v>
      </c>
      <c r="L2496">
        <f t="shared" si="7"/>
        <v>2.8912032355915094</v>
      </c>
      <c r="M2496" t="s">
        <v>26</v>
      </c>
      <c r="N2496" t="s">
        <v>53</v>
      </c>
      <c r="O2496" t="s">
        <v>29</v>
      </c>
      <c r="P2496" t="s">
        <v>29</v>
      </c>
      <c r="Q2496" t="s">
        <v>29</v>
      </c>
      <c r="R2496" t="s">
        <v>29</v>
      </c>
      <c r="S2496" t="s">
        <v>29</v>
      </c>
      <c r="T2496" t="s">
        <v>29</v>
      </c>
      <c r="U2496" t="s">
        <v>29</v>
      </c>
      <c r="V2496" t="s">
        <v>29</v>
      </c>
      <c r="W2496" t="s">
        <v>2969</v>
      </c>
    </row>
    <row r="2497" spans="1:23">
      <c r="A2497">
        <v>2496</v>
      </c>
      <c r="B2497" t="s">
        <v>2966</v>
      </c>
      <c r="C2497" t="s">
        <v>2967</v>
      </c>
      <c r="D2497">
        <v>60</v>
      </c>
      <c r="E2497" t="s">
        <v>2992</v>
      </c>
      <c r="F2497" t="s">
        <v>154</v>
      </c>
      <c r="G2497" s="1" t="s">
        <v>2993</v>
      </c>
      <c r="H2497" t="s">
        <v>2994</v>
      </c>
      <c r="I2497" t="s">
        <v>2993</v>
      </c>
      <c r="J2497" t="s">
        <v>8852</v>
      </c>
      <c r="K2497">
        <v>0.2</v>
      </c>
      <c r="L2497">
        <f t="shared" si="7"/>
        <v>0.19939332659251785</v>
      </c>
      <c r="M2497" t="s">
        <v>26</v>
      </c>
      <c r="N2497" t="s">
        <v>112</v>
      </c>
      <c r="O2497" t="s">
        <v>29</v>
      </c>
      <c r="P2497" t="s">
        <v>29</v>
      </c>
      <c r="Q2497" t="s">
        <v>29</v>
      </c>
      <c r="R2497" t="s">
        <v>29</v>
      </c>
      <c r="S2497" t="s">
        <v>29</v>
      </c>
      <c r="T2497" t="s">
        <v>29</v>
      </c>
      <c r="U2497" t="s">
        <v>29</v>
      </c>
      <c r="V2497" t="s">
        <v>29</v>
      </c>
      <c r="W2497" t="s">
        <v>2969</v>
      </c>
    </row>
    <row r="2498" spans="1:23">
      <c r="A2498">
        <v>2497</v>
      </c>
      <c r="B2498" t="s">
        <v>2966</v>
      </c>
      <c r="C2498" t="s">
        <v>2967</v>
      </c>
      <c r="D2498">
        <v>60</v>
      </c>
      <c r="E2498" t="s">
        <v>2995</v>
      </c>
      <c r="F2498" t="s">
        <v>154</v>
      </c>
      <c r="G2498" s="1" t="s">
        <v>2993</v>
      </c>
      <c r="H2498" t="s">
        <v>2996</v>
      </c>
      <c r="I2498" t="s">
        <v>2993</v>
      </c>
      <c r="J2498" t="s">
        <v>2996</v>
      </c>
      <c r="K2498">
        <v>3.1</v>
      </c>
      <c r="L2498">
        <f t="shared" si="7"/>
        <v>3.090596562184027</v>
      </c>
      <c r="M2498" t="s">
        <v>26</v>
      </c>
      <c r="N2498" t="s">
        <v>219</v>
      </c>
      <c r="O2498" t="s">
        <v>29</v>
      </c>
      <c r="P2498" t="s">
        <v>29</v>
      </c>
      <c r="Q2498" t="s">
        <v>29</v>
      </c>
      <c r="R2498" t="s">
        <v>29</v>
      </c>
      <c r="S2498" t="s">
        <v>29</v>
      </c>
      <c r="T2498" t="s">
        <v>29</v>
      </c>
      <c r="U2498" t="s">
        <v>29</v>
      </c>
      <c r="V2498" t="s">
        <v>29</v>
      </c>
      <c r="W2498" t="s">
        <v>2969</v>
      </c>
    </row>
    <row r="2499" spans="1:23">
      <c r="A2499">
        <v>2498</v>
      </c>
      <c r="B2499" t="s">
        <v>2966</v>
      </c>
      <c r="C2499" t="s">
        <v>2967</v>
      </c>
      <c r="D2499">
        <v>60</v>
      </c>
      <c r="E2499" t="s">
        <v>2997</v>
      </c>
      <c r="F2499" t="s">
        <v>154</v>
      </c>
      <c r="G2499" s="1" t="s">
        <v>2998</v>
      </c>
      <c r="H2499" t="s">
        <v>29</v>
      </c>
      <c r="I2499" t="s">
        <v>2998</v>
      </c>
      <c r="J2499" t="s">
        <v>29</v>
      </c>
      <c r="K2499">
        <v>0.6</v>
      </c>
      <c r="L2499">
        <f t="shared" si="7"/>
        <v>0.59817997977755355</v>
      </c>
      <c r="M2499" t="s">
        <v>26</v>
      </c>
      <c r="N2499" t="s">
        <v>232</v>
      </c>
      <c r="O2499" t="s">
        <v>29</v>
      </c>
      <c r="P2499" t="s">
        <v>29</v>
      </c>
      <c r="Q2499" t="s">
        <v>29</v>
      </c>
      <c r="R2499" t="s">
        <v>29</v>
      </c>
      <c r="S2499" t="s">
        <v>29</v>
      </c>
      <c r="T2499" t="s">
        <v>29</v>
      </c>
      <c r="U2499" t="s">
        <v>29</v>
      </c>
      <c r="V2499" t="s">
        <v>29</v>
      </c>
      <c r="W2499" t="s">
        <v>2969</v>
      </c>
    </row>
    <row r="2500" spans="1:23">
      <c r="A2500">
        <v>2499</v>
      </c>
      <c r="B2500" t="s">
        <v>2966</v>
      </c>
      <c r="C2500" t="s">
        <v>2967</v>
      </c>
      <c r="D2500">
        <v>60</v>
      </c>
      <c r="E2500" t="s">
        <v>2999</v>
      </c>
      <c r="F2500" t="s">
        <v>154</v>
      </c>
      <c r="G2500" s="1" t="s">
        <v>155</v>
      </c>
      <c r="H2500" t="s">
        <v>29</v>
      </c>
      <c r="I2500" t="s">
        <v>155</v>
      </c>
      <c r="J2500" t="s">
        <v>29</v>
      </c>
      <c r="K2500">
        <v>2.2999999999999998</v>
      </c>
      <c r="L2500">
        <f t="shared" si="7"/>
        <v>2.2930232558139552</v>
      </c>
      <c r="M2500" t="s">
        <v>26</v>
      </c>
      <c r="N2500" t="s">
        <v>232</v>
      </c>
      <c r="O2500" t="s">
        <v>29</v>
      </c>
      <c r="P2500" t="s">
        <v>29</v>
      </c>
      <c r="Q2500" t="s">
        <v>29</v>
      </c>
      <c r="R2500" t="s">
        <v>29</v>
      </c>
      <c r="S2500" t="s">
        <v>29</v>
      </c>
      <c r="T2500" t="s">
        <v>29</v>
      </c>
      <c r="U2500" t="s">
        <v>29</v>
      </c>
      <c r="V2500" t="s">
        <v>29</v>
      </c>
      <c r="W2500" t="s">
        <v>2969</v>
      </c>
    </row>
    <row r="2501" spans="1:23">
      <c r="A2501">
        <v>2500</v>
      </c>
      <c r="B2501" t="s">
        <v>2966</v>
      </c>
      <c r="C2501" t="s">
        <v>2967</v>
      </c>
      <c r="D2501">
        <v>60</v>
      </c>
      <c r="E2501" t="s">
        <v>2999</v>
      </c>
      <c r="F2501" t="s">
        <v>154</v>
      </c>
      <c r="G2501" s="1" t="s">
        <v>155</v>
      </c>
      <c r="H2501" t="s">
        <v>29</v>
      </c>
      <c r="I2501" t="s">
        <v>155</v>
      </c>
      <c r="J2501" t="s">
        <v>29</v>
      </c>
      <c r="K2501">
        <v>4.3</v>
      </c>
      <c r="L2501">
        <f t="shared" si="7"/>
        <v>4.2869565217391346</v>
      </c>
      <c r="M2501" t="s">
        <v>26</v>
      </c>
      <c r="N2501" t="s">
        <v>219</v>
      </c>
      <c r="O2501" t="s">
        <v>29</v>
      </c>
      <c r="P2501" t="s">
        <v>29</v>
      </c>
      <c r="Q2501" t="s">
        <v>29</v>
      </c>
      <c r="R2501" t="s">
        <v>29</v>
      </c>
      <c r="S2501" t="s">
        <v>29</v>
      </c>
      <c r="T2501" t="s">
        <v>29</v>
      </c>
      <c r="U2501" t="s">
        <v>29</v>
      </c>
      <c r="V2501" t="s">
        <v>29</v>
      </c>
      <c r="W2501" t="s">
        <v>2969</v>
      </c>
    </row>
    <row r="2502" spans="1:23">
      <c r="A2502">
        <v>2501</v>
      </c>
      <c r="B2502" t="s">
        <v>2966</v>
      </c>
      <c r="C2502" t="s">
        <v>2967</v>
      </c>
      <c r="D2502">
        <v>60</v>
      </c>
      <c r="E2502" t="s">
        <v>3000</v>
      </c>
      <c r="F2502" t="s">
        <v>154</v>
      </c>
      <c r="G2502" s="1" t="s">
        <v>155</v>
      </c>
      <c r="H2502" t="s">
        <v>29</v>
      </c>
      <c r="I2502" t="s">
        <v>155</v>
      </c>
      <c r="J2502" t="s">
        <v>29</v>
      </c>
      <c r="K2502">
        <v>0.9</v>
      </c>
      <c r="L2502">
        <f t="shared" si="7"/>
        <v>0.89726996966633044</v>
      </c>
      <c r="M2502" t="s">
        <v>26</v>
      </c>
      <c r="N2502" t="s">
        <v>232</v>
      </c>
      <c r="O2502" t="s">
        <v>29</v>
      </c>
      <c r="P2502" t="s">
        <v>29</v>
      </c>
      <c r="Q2502" t="s">
        <v>29</v>
      </c>
      <c r="R2502" t="s">
        <v>29</v>
      </c>
      <c r="S2502" t="s">
        <v>29</v>
      </c>
      <c r="T2502" t="s">
        <v>29</v>
      </c>
      <c r="U2502" t="s">
        <v>29</v>
      </c>
      <c r="V2502" t="s">
        <v>29</v>
      </c>
      <c r="W2502" t="s">
        <v>2969</v>
      </c>
    </row>
    <row r="2503" spans="1:23">
      <c r="A2503">
        <v>2502</v>
      </c>
      <c r="B2503" t="s">
        <v>2966</v>
      </c>
      <c r="C2503" t="s">
        <v>2967</v>
      </c>
      <c r="D2503">
        <v>60</v>
      </c>
      <c r="E2503" t="s">
        <v>3000</v>
      </c>
      <c r="F2503" t="s">
        <v>154</v>
      </c>
      <c r="G2503" s="1" t="s">
        <v>155</v>
      </c>
      <c r="H2503" t="s">
        <v>29</v>
      </c>
      <c r="I2503" t="s">
        <v>155</v>
      </c>
      <c r="J2503" t="s">
        <v>29</v>
      </c>
      <c r="K2503">
        <v>0.8</v>
      </c>
      <c r="L2503">
        <f t="shared" si="7"/>
        <v>0.7975733063700714</v>
      </c>
      <c r="M2503" t="s">
        <v>26</v>
      </c>
      <c r="N2503" t="s">
        <v>219</v>
      </c>
      <c r="O2503" t="s">
        <v>29</v>
      </c>
      <c r="P2503" t="s">
        <v>29</v>
      </c>
      <c r="Q2503" t="s">
        <v>29</v>
      </c>
      <c r="R2503" t="s">
        <v>29</v>
      </c>
      <c r="S2503" t="s">
        <v>29</v>
      </c>
      <c r="T2503" t="s">
        <v>29</v>
      </c>
      <c r="U2503" t="s">
        <v>29</v>
      </c>
      <c r="V2503" t="s">
        <v>29</v>
      </c>
      <c r="W2503" t="s">
        <v>2969</v>
      </c>
    </row>
    <row r="2504" spans="1:23">
      <c r="A2504">
        <v>2503</v>
      </c>
      <c r="B2504" t="s">
        <v>2966</v>
      </c>
      <c r="C2504" t="s">
        <v>2967</v>
      </c>
      <c r="D2504">
        <v>60</v>
      </c>
      <c r="E2504" t="s">
        <v>3001</v>
      </c>
      <c r="F2504" t="s">
        <v>154</v>
      </c>
      <c r="G2504" s="1" t="s">
        <v>368</v>
      </c>
      <c r="H2504" t="s">
        <v>3002</v>
      </c>
      <c r="I2504" t="s">
        <v>368</v>
      </c>
      <c r="J2504" t="s">
        <v>3002</v>
      </c>
      <c r="K2504">
        <v>0.3</v>
      </c>
      <c r="L2504">
        <f t="shared" si="7"/>
        <v>0.29908998988877677</v>
      </c>
      <c r="M2504" t="s">
        <v>26</v>
      </c>
      <c r="N2504" t="s">
        <v>219</v>
      </c>
      <c r="O2504" t="s">
        <v>29</v>
      </c>
      <c r="P2504" t="s">
        <v>29</v>
      </c>
      <c r="Q2504" t="s">
        <v>29</v>
      </c>
      <c r="R2504" t="s">
        <v>29</v>
      </c>
      <c r="S2504" t="s">
        <v>29</v>
      </c>
      <c r="T2504" t="s">
        <v>29</v>
      </c>
      <c r="U2504" t="s">
        <v>29</v>
      </c>
      <c r="V2504" t="s">
        <v>29</v>
      </c>
      <c r="W2504" t="s">
        <v>2969</v>
      </c>
    </row>
    <row r="2505" spans="1:23">
      <c r="A2505">
        <v>2504</v>
      </c>
      <c r="B2505" t="s">
        <v>2966</v>
      </c>
      <c r="C2505" t="s">
        <v>2967</v>
      </c>
      <c r="D2505">
        <v>60</v>
      </c>
      <c r="E2505" t="s">
        <v>3003</v>
      </c>
      <c r="F2505" t="s">
        <v>154</v>
      </c>
      <c r="G2505" s="1" t="s">
        <v>803</v>
      </c>
      <c r="H2505" t="s">
        <v>3004</v>
      </c>
      <c r="I2505" t="s">
        <v>803</v>
      </c>
      <c r="J2505" t="s">
        <v>3004</v>
      </c>
      <c r="K2505">
        <v>0.9</v>
      </c>
      <c r="L2505">
        <f t="shared" si="7"/>
        <v>0.89726996966633044</v>
      </c>
      <c r="M2505" t="s">
        <v>26</v>
      </c>
      <c r="N2505" t="s">
        <v>63</v>
      </c>
      <c r="O2505" t="s">
        <v>29</v>
      </c>
      <c r="P2505" t="s">
        <v>29</v>
      </c>
      <c r="Q2505" t="s">
        <v>29</v>
      </c>
      <c r="R2505" t="s">
        <v>29</v>
      </c>
      <c r="S2505" t="s">
        <v>29</v>
      </c>
      <c r="T2505" t="s">
        <v>29</v>
      </c>
      <c r="U2505" t="s">
        <v>29</v>
      </c>
      <c r="V2505" t="s">
        <v>29</v>
      </c>
      <c r="W2505" t="s">
        <v>2969</v>
      </c>
    </row>
    <row r="2506" spans="1:23">
      <c r="A2506">
        <v>2505</v>
      </c>
      <c r="B2506" t="s">
        <v>2966</v>
      </c>
      <c r="C2506" t="s">
        <v>2967</v>
      </c>
      <c r="D2506">
        <v>60</v>
      </c>
      <c r="E2506" t="s">
        <v>3005</v>
      </c>
      <c r="F2506" t="s">
        <v>154</v>
      </c>
      <c r="G2506" s="1" t="s">
        <v>3006</v>
      </c>
      <c r="H2506" t="s">
        <v>3007</v>
      </c>
      <c r="I2506" t="s">
        <v>3006</v>
      </c>
      <c r="J2506" t="s">
        <v>3007</v>
      </c>
      <c r="K2506">
        <v>0.9</v>
      </c>
      <c r="L2506">
        <f t="shared" si="7"/>
        <v>0.89726996966633044</v>
      </c>
      <c r="M2506" t="s">
        <v>26</v>
      </c>
      <c r="N2506" t="s">
        <v>74</v>
      </c>
      <c r="O2506" t="s">
        <v>29</v>
      </c>
      <c r="P2506" t="s">
        <v>29</v>
      </c>
      <c r="Q2506" t="s">
        <v>29</v>
      </c>
      <c r="R2506" t="s">
        <v>29</v>
      </c>
      <c r="S2506" t="s">
        <v>29</v>
      </c>
      <c r="T2506" t="s">
        <v>29</v>
      </c>
      <c r="U2506" t="s">
        <v>29</v>
      </c>
      <c r="V2506" t="s">
        <v>29</v>
      </c>
      <c r="W2506" t="s">
        <v>2969</v>
      </c>
    </row>
    <row r="2507" spans="1:23">
      <c r="A2507">
        <v>2506</v>
      </c>
      <c r="B2507" t="s">
        <v>2966</v>
      </c>
      <c r="C2507" t="s">
        <v>2967</v>
      </c>
      <c r="D2507">
        <v>60</v>
      </c>
      <c r="E2507" t="s">
        <v>3008</v>
      </c>
      <c r="F2507" t="s">
        <v>154</v>
      </c>
      <c r="G2507" s="1" t="s">
        <v>3009</v>
      </c>
      <c r="H2507" t="s">
        <v>3010</v>
      </c>
      <c r="I2507" t="s">
        <v>3009</v>
      </c>
      <c r="J2507" t="s">
        <v>3010</v>
      </c>
      <c r="K2507">
        <v>1.1000000000000001</v>
      </c>
      <c r="L2507">
        <f t="shared" si="7"/>
        <v>1.0966632962588483</v>
      </c>
      <c r="M2507" t="s">
        <v>26</v>
      </c>
      <c r="N2507" t="s">
        <v>112</v>
      </c>
      <c r="O2507" t="s">
        <v>29</v>
      </c>
      <c r="P2507" t="s">
        <v>29</v>
      </c>
      <c r="Q2507" t="s">
        <v>29</v>
      </c>
      <c r="R2507" t="s">
        <v>29</v>
      </c>
      <c r="S2507" t="s">
        <v>29</v>
      </c>
      <c r="T2507" t="s">
        <v>29</v>
      </c>
      <c r="U2507" t="s">
        <v>29</v>
      </c>
      <c r="V2507" t="s">
        <v>29</v>
      </c>
      <c r="W2507" t="s">
        <v>2969</v>
      </c>
    </row>
    <row r="2508" spans="1:23">
      <c r="A2508">
        <v>2507</v>
      </c>
      <c r="B2508" t="s">
        <v>2966</v>
      </c>
      <c r="C2508" t="s">
        <v>2967</v>
      </c>
      <c r="D2508">
        <v>60</v>
      </c>
      <c r="E2508" t="s">
        <v>3011</v>
      </c>
      <c r="F2508" t="s">
        <v>154</v>
      </c>
      <c r="G2508" s="1" t="s">
        <v>3012</v>
      </c>
      <c r="H2508" t="s">
        <v>3013</v>
      </c>
      <c r="I2508" t="s">
        <v>3012</v>
      </c>
      <c r="J2508" t="s">
        <v>3013</v>
      </c>
      <c r="K2508">
        <v>0.6</v>
      </c>
      <c r="L2508">
        <f t="shared" si="7"/>
        <v>0.59817997977755355</v>
      </c>
      <c r="M2508" t="s">
        <v>26</v>
      </c>
      <c r="N2508" t="s">
        <v>219</v>
      </c>
      <c r="O2508" t="s">
        <v>29</v>
      </c>
      <c r="P2508" t="s">
        <v>29</v>
      </c>
      <c r="Q2508" t="s">
        <v>29</v>
      </c>
      <c r="R2508" t="s">
        <v>29</v>
      </c>
      <c r="S2508" t="s">
        <v>29</v>
      </c>
      <c r="T2508" t="s">
        <v>29</v>
      </c>
      <c r="U2508" t="s">
        <v>29</v>
      </c>
      <c r="V2508" t="s">
        <v>29</v>
      </c>
      <c r="W2508" t="s">
        <v>2969</v>
      </c>
    </row>
    <row r="2509" spans="1:23">
      <c r="A2509">
        <v>2508</v>
      </c>
      <c r="B2509" t="s">
        <v>2966</v>
      </c>
      <c r="C2509" t="s">
        <v>2967</v>
      </c>
      <c r="D2509">
        <v>60</v>
      </c>
      <c r="E2509" t="s">
        <v>3014</v>
      </c>
      <c r="F2509" t="s">
        <v>154</v>
      </c>
      <c r="G2509" s="1" t="s">
        <v>3015</v>
      </c>
      <c r="H2509" t="s">
        <v>3016</v>
      </c>
      <c r="I2509" t="s">
        <v>3015</v>
      </c>
      <c r="J2509" t="s">
        <v>3016</v>
      </c>
      <c r="K2509">
        <v>0.3</v>
      </c>
      <c r="L2509">
        <f t="shared" si="7"/>
        <v>0.29908998988877677</v>
      </c>
      <c r="M2509" t="s">
        <v>26</v>
      </c>
      <c r="N2509" t="s">
        <v>63</v>
      </c>
      <c r="O2509" t="s">
        <v>29</v>
      </c>
      <c r="P2509" t="s">
        <v>29</v>
      </c>
      <c r="Q2509" t="s">
        <v>29</v>
      </c>
      <c r="R2509" t="s">
        <v>29</v>
      </c>
      <c r="S2509" t="s">
        <v>29</v>
      </c>
      <c r="T2509" t="s">
        <v>29</v>
      </c>
      <c r="U2509" t="s">
        <v>29</v>
      </c>
      <c r="V2509" t="s">
        <v>29</v>
      </c>
      <c r="W2509" t="s">
        <v>2969</v>
      </c>
    </row>
    <row r="2510" spans="1:23">
      <c r="A2510">
        <v>2509</v>
      </c>
      <c r="B2510" t="s">
        <v>2966</v>
      </c>
      <c r="C2510" t="s">
        <v>2967</v>
      </c>
      <c r="D2510">
        <v>60</v>
      </c>
      <c r="E2510" t="s">
        <v>3017</v>
      </c>
      <c r="F2510" t="s">
        <v>154</v>
      </c>
      <c r="G2510" s="1" t="s">
        <v>3015</v>
      </c>
      <c r="H2510" t="s">
        <v>29</v>
      </c>
      <c r="I2510" t="s">
        <v>3015</v>
      </c>
      <c r="J2510" t="s">
        <v>29</v>
      </c>
      <c r="K2510">
        <v>0.3</v>
      </c>
      <c r="L2510">
        <f t="shared" si="7"/>
        <v>0.29908998988877677</v>
      </c>
      <c r="M2510" t="s">
        <v>26</v>
      </c>
      <c r="N2510" t="s">
        <v>219</v>
      </c>
      <c r="O2510" t="s">
        <v>29</v>
      </c>
      <c r="P2510" t="s">
        <v>29</v>
      </c>
      <c r="Q2510" t="s">
        <v>29</v>
      </c>
      <c r="R2510" t="s">
        <v>29</v>
      </c>
      <c r="S2510" t="s">
        <v>29</v>
      </c>
      <c r="T2510" t="s">
        <v>29</v>
      </c>
      <c r="U2510" t="s">
        <v>29</v>
      </c>
      <c r="V2510" t="s">
        <v>29</v>
      </c>
      <c r="W2510" t="s">
        <v>2969</v>
      </c>
    </row>
    <row r="2511" spans="1:23">
      <c r="A2511">
        <v>2510</v>
      </c>
      <c r="B2511" t="s">
        <v>2966</v>
      </c>
      <c r="C2511" t="s">
        <v>2967</v>
      </c>
      <c r="D2511">
        <v>60</v>
      </c>
      <c r="E2511" t="s">
        <v>3018</v>
      </c>
      <c r="F2511" t="s">
        <v>154</v>
      </c>
      <c r="G2511" s="1" t="s">
        <v>976</v>
      </c>
      <c r="H2511" t="s">
        <v>29</v>
      </c>
      <c r="I2511" t="s">
        <v>976</v>
      </c>
      <c r="J2511" t="s">
        <v>29</v>
      </c>
      <c r="K2511">
        <v>0.1</v>
      </c>
      <c r="L2511">
        <f t="shared" si="7"/>
        <v>9.9696663296258925E-2</v>
      </c>
      <c r="M2511" t="s">
        <v>26</v>
      </c>
      <c r="N2511" t="s">
        <v>219</v>
      </c>
      <c r="O2511" t="s">
        <v>29</v>
      </c>
      <c r="P2511" t="s">
        <v>29</v>
      </c>
      <c r="Q2511" t="s">
        <v>29</v>
      </c>
      <c r="R2511" t="s">
        <v>29</v>
      </c>
      <c r="S2511" t="s">
        <v>29</v>
      </c>
      <c r="T2511" t="s">
        <v>29</v>
      </c>
      <c r="U2511" t="s">
        <v>29</v>
      </c>
      <c r="V2511" t="s">
        <v>29</v>
      </c>
      <c r="W2511" t="s">
        <v>2969</v>
      </c>
    </row>
    <row r="2512" spans="1:23">
      <c r="A2512">
        <v>2511</v>
      </c>
      <c r="B2512" t="s">
        <v>2966</v>
      </c>
      <c r="C2512" t="s">
        <v>2967</v>
      </c>
      <c r="D2512">
        <v>60</v>
      </c>
      <c r="E2512" t="s">
        <v>3019</v>
      </c>
      <c r="F2512" t="s">
        <v>154</v>
      </c>
      <c r="G2512" s="1" t="s">
        <v>29</v>
      </c>
      <c r="H2512" t="s">
        <v>29</v>
      </c>
      <c r="I2512" t="s">
        <v>29</v>
      </c>
      <c r="J2512" t="s">
        <v>29</v>
      </c>
      <c r="K2512">
        <v>0.3</v>
      </c>
      <c r="L2512">
        <f t="shared" si="7"/>
        <v>0.29908998988877677</v>
      </c>
      <c r="M2512" t="s">
        <v>26</v>
      </c>
      <c r="N2512" t="s">
        <v>63</v>
      </c>
      <c r="O2512" t="s">
        <v>29</v>
      </c>
      <c r="P2512" t="s">
        <v>29</v>
      </c>
      <c r="Q2512" t="s">
        <v>29</v>
      </c>
      <c r="R2512" t="s">
        <v>29</v>
      </c>
      <c r="S2512" t="s">
        <v>29</v>
      </c>
      <c r="T2512" t="s">
        <v>29</v>
      </c>
      <c r="U2512" t="s">
        <v>29</v>
      </c>
      <c r="V2512" t="s">
        <v>29</v>
      </c>
      <c r="W2512" t="s">
        <v>2969</v>
      </c>
    </row>
    <row r="2513" spans="1:23">
      <c r="A2513">
        <v>2512</v>
      </c>
      <c r="B2513" t="s">
        <v>2966</v>
      </c>
      <c r="C2513" t="s">
        <v>2967</v>
      </c>
      <c r="D2513">
        <v>60</v>
      </c>
      <c r="E2513" t="s">
        <v>3020</v>
      </c>
      <c r="F2513" t="s">
        <v>1460</v>
      </c>
      <c r="G2513" s="1" t="s">
        <v>1461</v>
      </c>
      <c r="H2513" t="s">
        <v>29</v>
      </c>
      <c r="I2513" t="s">
        <v>1461</v>
      </c>
      <c r="J2513" t="s">
        <v>29</v>
      </c>
      <c r="K2513">
        <v>0.6</v>
      </c>
      <c r="L2513">
        <f t="shared" si="7"/>
        <v>0.59817997977755355</v>
      </c>
      <c r="M2513" t="s">
        <v>26</v>
      </c>
      <c r="N2513" t="s">
        <v>74</v>
      </c>
      <c r="O2513" t="s">
        <v>29</v>
      </c>
      <c r="P2513" t="s">
        <v>29</v>
      </c>
      <c r="Q2513" t="s">
        <v>29</v>
      </c>
      <c r="R2513" t="s">
        <v>29</v>
      </c>
      <c r="S2513" t="s">
        <v>29</v>
      </c>
      <c r="T2513" t="s">
        <v>29</v>
      </c>
      <c r="U2513" t="s">
        <v>29</v>
      </c>
      <c r="V2513" t="s">
        <v>29</v>
      </c>
      <c r="W2513" t="s">
        <v>2969</v>
      </c>
    </row>
    <row r="2514" spans="1:23">
      <c r="A2514">
        <v>2513</v>
      </c>
      <c r="B2514" t="s">
        <v>2966</v>
      </c>
      <c r="C2514" t="s">
        <v>2967</v>
      </c>
      <c r="D2514">
        <v>60</v>
      </c>
      <c r="E2514" t="s">
        <v>3021</v>
      </c>
      <c r="F2514" t="s">
        <v>391</v>
      </c>
      <c r="G2514" s="1" t="s">
        <v>1620</v>
      </c>
      <c r="H2514" t="s">
        <v>3022</v>
      </c>
      <c r="I2514" t="s">
        <v>1620</v>
      </c>
      <c r="J2514" t="s">
        <v>3022</v>
      </c>
      <c r="K2514">
        <v>0.9</v>
      </c>
      <c r="L2514">
        <f t="shared" si="7"/>
        <v>0.89726996966633044</v>
      </c>
      <c r="M2514" t="s">
        <v>26</v>
      </c>
      <c r="N2514" t="s">
        <v>74</v>
      </c>
      <c r="O2514" t="s">
        <v>29</v>
      </c>
      <c r="P2514" t="s">
        <v>29</v>
      </c>
      <c r="Q2514" t="s">
        <v>29</v>
      </c>
      <c r="R2514" t="s">
        <v>29</v>
      </c>
      <c r="S2514" t="s">
        <v>29</v>
      </c>
      <c r="T2514" t="s">
        <v>29</v>
      </c>
      <c r="U2514" t="s">
        <v>29</v>
      </c>
      <c r="V2514" t="s">
        <v>29</v>
      </c>
      <c r="W2514" t="s">
        <v>2969</v>
      </c>
    </row>
    <row r="2515" spans="1:23">
      <c r="A2515">
        <v>2514</v>
      </c>
      <c r="B2515" t="s">
        <v>2966</v>
      </c>
      <c r="C2515" t="s">
        <v>2967</v>
      </c>
      <c r="D2515">
        <v>60</v>
      </c>
      <c r="E2515" t="s">
        <v>3023</v>
      </c>
      <c r="F2515" t="s">
        <v>391</v>
      </c>
      <c r="G2515" s="1" t="s">
        <v>392</v>
      </c>
      <c r="H2515" t="s">
        <v>29</v>
      </c>
      <c r="I2515" t="s">
        <v>392</v>
      </c>
      <c r="J2515" t="s">
        <v>29</v>
      </c>
      <c r="K2515">
        <v>0.6</v>
      </c>
      <c r="L2515">
        <f t="shared" si="7"/>
        <v>0.59817997977755355</v>
      </c>
      <c r="M2515" t="s">
        <v>26</v>
      </c>
      <c r="N2515" t="s">
        <v>74</v>
      </c>
      <c r="O2515" t="s">
        <v>29</v>
      </c>
      <c r="P2515" t="s">
        <v>29</v>
      </c>
      <c r="Q2515" t="s">
        <v>29</v>
      </c>
      <c r="R2515" t="s">
        <v>29</v>
      </c>
      <c r="S2515" t="s">
        <v>29</v>
      </c>
      <c r="T2515" t="s">
        <v>29</v>
      </c>
      <c r="U2515" t="s">
        <v>29</v>
      </c>
      <c r="V2515" t="s">
        <v>29</v>
      </c>
      <c r="W2515" t="s">
        <v>2969</v>
      </c>
    </row>
    <row r="2516" spans="1:23">
      <c r="A2516">
        <v>2515</v>
      </c>
      <c r="B2516" t="s">
        <v>2966</v>
      </c>
      <c r="C2516" t="s">
        <v>2967</v>
      </c>
      <c r="D2516">
        <v>60</v>
      </c>
      <c r="E2516" t="s">
        <v>1749</v>
      </c>
      <c r="F2516" t="s">
        <v>185</v>
      </c>
      <c r="G2516" s="1" t="s">
        <v>213</v>
      </c>
      <c r="H2516" t="s">
        <v>1739</v>
      </c>
      <c r="I2516" t="s">
        <v>213</v>
      </c>
      <c r="J2516" t="s">
        <v>1739</v>
      </c>
      <c r="K2516">
        <v>0.6</v>
      </c>
      <c r="L2516">
        <f t="shared" si="7"/>
        <v>0.59817997977755355</v>
      </c>
      <c r="M2516" t="s">
        <v>26</v>
      </c>
      <c r="N2516" t="s">
        <v>74</v>
      </c>
      <c r="O2516" t="s">
        <v>29</v>
      </c>
      <c r="P2516" t="s">
        <v>29</v>
      </c>
      <c r="Q2516" t="s">
        <v>29</v>
      </c>
      <c r="R2516" t="s">
        <v>29</v>
      </c>
      <c r="S2516" t="s">
        <v>29</v>
      </c>
      <c r="T2516" t="s">
        <v>29</v>
      </c>
      <c r="U2516" t="s">
        <v>29</v>
      </c>
      <c r="V2516" t="s">
        <v>29</v>
      </c>
      <c r="W2516" t="s">
        <v>2969</v>
      </c>
    </row>
    <row r="2517" spans="1:23">
      <c r="A2517">
        <v>2516</v>
      </c>
      <c r="B2517" t="s">
        <v>2966</v>
      </c>
      <c r="C2517" t="s">
        <v>2967</v>
      </c>
      <c r="D2517">
        <v>60</v>
      </c>
      <c r="E2517" t="s">
        <v>1749</v>
      </c>
      <c r="F2517" t="s">
        <v>185</v>
      </c>
      <c r="G2517" s="1" t="s">
        <v>213</v>
      </c>
      <c r="H2517" t="s">
        <v>1739</v>
      </c>
      <c r="I2517" t="s">
        <v>213</v>
      </c>
      <c r="J2517" t="s">
        <v>1739</v>
      </c>
      <c r="K2517">
        <v>0.3</v>
      </c>
      <c r="L2517">
        <f t="shared" si="7"/>
        <v>0.29908998988877677</v>
      </c>
      <c r="M2517" t="s">
        <v>26</v>
      </c>
      <c r="N2517" t="s">
        <v>219</v>
      </c>
      <c r="O2517" t="s">
        <v>29</v>
      </c>
      <c r="P2517" t="s">
        <v>29</v>
      </c>
      <c r="Q2517" t="s">
        <v>29</v>
      </c>
      <c r="R2517" t="s">
        <v>29</v>
      </c>
      <c r="S2517" t="s">
        <v>29</v>
      </c>
      <c r="T2517" t="s">
        <v>29</v>
      </c>
      <c r="U2517" t="s">
        <v>29</v>
      </c>
      <c r="V2517" t="s">
        <v>29</v>
      </c>
      <c r="W2517" t="s">
        <v>2969</v>
      </c>
    </row>
    <row r="2518" spans="1:23">
      <c r="A2518">
        <v>2517</v>
      </c>
      <c r="B2518" t="s">
        <v>2966</v>
      </c>
      <c r="C2518" t="s">
        <v>2967</v>
      </c>
      <c r="D2518">
        <v>60</v>
      </c>
      <c r="E2518" t="s">
        <v>1427</v>
      </c>
      <c r="F2518" t="s">
        <v>185</v>
      </c>
      <c r="G2518" s="1" t="s">
        <v>213</v>
      </c>
      <c r="H2518" t="s">
        <v>1428</v>
      </c>
      <c r="I2518" t="s">
        <v>213</v>
      </c>
      <c r="J2518" t="s">
        <v>1428</v>
      </c>
      <c r="K2518">
        <v>4.4000000000000004</v>
      </c>
      <c r="L2518">
        <f t="shared" si="7"/>
        <v>4.3866531850353931</v>
      </c>
      <c r="M2518" t="s">
        <v>26</v>
      </c>
      <c r="N2518" t="s">
        <v>74</v>
      </c>
      <c r="O2518" t="s">
        <v>29</v>
      </c>
      <c r="P2518" t="s">
        <v>29</v>
      </c>
      <c r="Q2518" t="s">
        <v>29</v>
      </c>
      <c r="R2518" t="s">
        <v>29</v>
      </c>
      <c r="S2518" t="s">
        <v>29</v>
      </c>
      <c r="T2518" t="s">
        <v>29</v>
      </c>
      <c r="U2518" t="s">
        <v>29</v>
      </c>
      <c r="V2518" t="s">
        <v>29</v>
      </c>
      <c r="W2518" t="s">
        <v>2969</v>
      </c>
    </row>
    <row r="2519" spans="1:23">
      <c r="A2519">
        <v>2518</v>
      </c>
      <c r="B2519" t="s">
        <v>2966</v>
      </c>
      <c r="C2519" t="s">
        <v>2967</v>
      </c>
      <c r="D2519">
        <v>60</v>
      </c>
      <c r="E2519" t="s">
        <v>3024</v>
      </c>
      <c r="F2519" t="s">
        <v>185</v>
      </c>
      <c r="G2519" s="1" t="s">
        <v>213</v>
      </c>
      <c r="H2519" t="s">
        <v>29</v>
      </c>
      <c r="I2519" t="s">
        <v>213</v>
      </c>
      <c r="J2519" t="s">
        <v>29</v>
      </c>
      <c r="K2519">
        <v>0.9</v>
      </c>
      <c r="L2519">
        <f t="shared" si="7"/>
        <v>0.89726996966633044</v>
      </c>
      <c r="M2519" t="s">
        <v>26</v>
      </c>
      <c r="N2519" t="s">
        <v>74</v>
      </c>
      <c r="O2519" t="s">
        <v>29</v>
      </c>
      <c r="P2519" t="s">
        <v>29</v>
      </c>
      <c r="Q2519" t="s">
        <v>29</v>
      </c>
      <c r="R2519" t="s">
        <v>29</v>
      </c>
      <c r="S2519" t="s">
        <v>29</v>
      </c>
      <c r="T2519" t="s">
        <v>29</v>
      </c>
      <c r="U2519" t="s">
        <v>29</v>
      </c>
      <c r="V2519" t="s">
        <v>29</v>
      </c>
      <c r="W2519" t="s">
        <v>2969</v>
      </c>
    </row>
    <row r="2520" spans="1:23">
      <c r="A2520">
        <v>2519</v>
      </c>
      <c r="B2520" t="s">
        <v>2966</v>
      </c>
      <c r="C2520" t="s">
        <v>2967</v>
      </c>
      <c r="D2520">
        <v>60</v>
      </c>
      <c r="E2520" t="s">
        <v>3024</v>
      </c>
      <c r="F2520" t="s">
        <v>185</v>
      </c>
      <c r="G2520" s="1" t="s">
        <v>213</v>
      </c>
      <c r="H2520" t="s">
        <v>29</v>
      </c>
      <c r="I2520" t="s">
        <v>213</v>
      </c>
      <c r="J2520" t="s">
        <v>29</v>
      </c>
      <c r="K2520">
        <v>0.3</v>
      </c>
      <c r="L2520">
        <f t="shared" si="7"/>
        <v>0.29908998988877677</v>
      </c>
      <c r="M2520" t="s">
        <v>26</v>
      </c>
      <c r="N2520" t="s">
        <v>219</v>
      </c>
      <c r="O2520" t="s">
        <v>29</v>
      </c>
      <c r="P2520" t="s">
        <v>29</v>
      </c>
      <c r="Q2520" t="s">
        <v>29</v>
      </c>
      <c r="R2520" t="s">
        <v>29</v>
      </c>
      <c r="S2520" t="s">
        <v>29</v>
      </c>
      <c r="T2520" t="s">
        <v>29</v>
      </c>
      <c r="U2520" t="s">
        <v>29</v>
      </c>
      <c r="V2520" t="s">
        <v>29</v>
      </c>
      <c r="W2520" t="s">
        <v>2969</v>
      </c>
    </row>
    <row r="2521" spans="1:23">
      <c r="A2521">
        <v>2520</v>
      </c>
      <c r="B2521" t="s">
        <v>2966</v>
      </c>
      <c r="C2521" t="s">
        <v>2967</v>
      </c>
      <c r="D2521">
        <v>60</v>
      </c>
      <c r="E2521" t="s">
        <v>3025</v>
      </c>
      <c r="F2521" t="s">
        <v>185</v>
      </c>
      <c r="G2521" s="1" t="s">
        <v>213</v>
      </c>
      <c r="H2521" t="s">
        <v>29</v>
      </c>
      <c r="I2521" t="s">
        <v>213</v>
      </c>
      <c r="J2521" t="s">
        <v>29</v>
      </c>
      <c r="K2521">
        <v>0.4</v>
      </c>
      <c r="L2521">
        <f t="shared" si="7"/>
        <v>0.3987866531850357</v>
      </c>
      <c r="M2521" t="s">
        <v>26</v>
      </c>
      <c r="N2521" t="s">
        <v>232</v>
      </c>
      <c r="O2521" t="s">
        <v>29</v>
      </c>
      <c r="P2521" t="s">
        <v>29</v>
      </c>
      <c r="Q2521" t="s">
        <v>29</v>
      </c>
      <c r="R2521" t="s">
        <v>29</v>
      </c>
      <c r="S2521" t="s">
        <v>29</v>
      </c>
      <c r="T2521" t="s">
        <v>29</v>
      </c>
      <c r="U2521" t="s">
        <v>29</v>
      </c>
      <c r="V2521" t="s">
        <v>29</v>
      </c>
      <c r="W2521" t="s">
        <v>2969</v>
      </c>
    </row>
    <row r="2522" spans="1:23">
      <c r="A2522">
        <v>2521</v>
      </c>
      <c r="B2522" t="s">
        <v>2966</v>
      </c>
      <c r="C2522" t="s">
        <v>2967</v>
      </c>
      <c r="D2522">
        <v>60</v>
      </c>
      <c r="E2522" t="s">
        <v>3025</v>
      </c>
      <c r="F2522" t="s">
        <v>185</v>
      </c>
      <c r="G2522" s="1" t="s">
        <v>213</v>
      </c>
      <c r="H2522" t="s">
        <v>29</v>
      </c>
      <c r="I2522" t="s">
        <v>213</v>
      </c>
      <c r="J2522" t="s">
        <v>29</v>
      </c>
      <c r="K2522">
        <v>1.6</v>
      </c>
      <c r="L2522">
        <f t="shared" si="7"/>
        <v>1.5951466127401428</v>
      </c>
      <c r="M2522" t="s">
        <v>26</v>
      </c>
      <c r="N2522" t="s">
        <v>219</v>
      </c>
      <c r="O2522" t="s">
        <v>29</v>
      </c>
      <c r="P2522" t="s">
        <v>29</v>
      </c>
      <c r="Q2522" t="s">
        <v>29</v>
      </c>
      <c r="R2522" t="s">
        <v>29</v>
      </c>
      <c r="S2522" t="s">
        <v>29</v>
      </c>
      <c r="T2522" t="s">
        <v>29</v>
      </c>
      <c r="U2522" t="s">
        <v>29</v>
      </c>
      <c r="V2522" t="s">
        <v>29</v>
      </c>
      <c r="W2522" t="s">
        <v>2969</v>
      </c>
    </row>
    <row r="2523" spans="1:23">
      <c r="A2523">
        <v>2522</v>
      </c>
      <c r="B2523" t="s">
        <v>2966</v>
      </c>
      <c r="C2523" t="s">
        <v>2967</v>
      </c>
      <c r="D2523">
        <v>60</v>
      </c>
      <c r="E2523" t="s">
        <v>3026</v>
      </c>
      <c r="F2523" t="s">
        <v>185</v>
      </c>
      <c r="G2523" s="1" t="s">
        <v>236</v>
      </c>
      <c r="H2523" t="s">
        <v>1425</v>
      </c>
      <c r="I2523" t="s">
        <v>236</v>
      </c>
      <c r="J2523" t="s">
        <v>1425</v>
      </c>
      <c r="K2523">
        <v>0.9</v>
      </c>
      <c r="L2523">
        <f t="shared" si="7"/>
        <v>0.89726996966633044</v>
      </c>
      <c r="M2523" t="s">
        <v>26</v>
      </c>
      <c r="N2523" t="s">
        <v>74</v>
      </c>
      <c r="O2523" t="s">
        <v>29</v>
      </c>
      <c r="P2523" t="s">
        <v>29</v>
      </c>
      <c r="Q2523" t="s">
        <v>29</v>
      </c>
      <c r="R2523" t="s">
        <v>29</v>
      </c>
      <c r="S2523" t="s">
        <v>29</v>
      </c>
      <c r="T2523" t="s">
        <v>29</v>
      </c>
      <c r="U2523" t="s">
        <v>29</v>
      </c>
      <c r="V2523" t="s">
        <v>29</v>
      </c>
      <c r="W2523" t="s">
        <v>2969</v>
      </c>
    </row>
    <row r="2524" spans="1:23">
      <c r="A2524">
        <v>2523</v>
      </c>
      <c r="B2524" t="s">
        <v>2966</v>
      </c>
      <c r="C2524" t="s">
        <v>2967</v>
      </c>
      <c r="D2524">
        <v>60</v>
      </c>
      <c r="E2524" t="s">
        <v>3027</v>
      </c>
      <c r="F2524" t="s">
        <v>185</v>
      </c>
      <c r="G2524" s="1" t="s">
        <v>236</v>
      </c>
      <c r="H2524" t="s">
        <v>29</v>
      </c>
      <c r="I2524" t="s">
        <v>236</v>
      </c>
      <c r="J2524" t="s">
        <v>29</v>
      </c>
      <c r="K2524">
        <v>2.6</v>
      </c>
      <c r="L2524">
        <f t="shared" si="7"/>
        <v>2.5921132457027323</v>
      </c>
      <c r="M2524" t="s">
        <v>26</v>
      </c>
      <c r="N2524" t="s">
        <v>74</v>
      </c>
      <c r="O2524" t="s">
        <v>29</v>
      </c>
      <c r="P2524" t="s">
        <v>29</v>
      </c>
      <c r="Q2524" t="s">
        <v>29</v>
      </c>
      <c r="R2524" t="s">
        <v>29</v>
      </c>
      <c r="S2524" t="s">
        <v>29</v>
      </c>
      <c r="T2524" t="s">
        <v>29</v>
      </c>
      <c r="U2524" t="s">
        <v>29</v>
      </c>
      <c r="V2524" t="s">
        <v>29</v>
      </c>
      <c r="W2524" t="s">
        <v>2969</v>
      </c>
    </row>
    <row r="2525" spans="1:23">
      <c r="A2525">
        <v>2524</v>
      </c>
      <c r="B2525" t="s">
        <v>2966</v>
      </c>
      <c r="C2525" t="s">
        <v>2967</v>
      </c>
      <c r="D2525">
        <v>60</v>
      </c>
      <c r="E2525" t="s">
        <v>3028</v>
      </c>
      <c r="F2525" t="s">
        <v>41</v>
      </c>
      <c r="G2525" s="1" t="s">
        <v>3029</v>
      </c>
      <c r="H2525" t="s">
        <v>3030</v>
      </c>
      <c r="I2525" t="s">
        <v>3029</v>
      </c>
      <c r="J2525" t="s">
        <v>3030</v>
      </c>
      <c r="K2525">
        <v>0.6</v>
      </c>
      <c r="L2525">
        <f t="shared" si="7"/>
        <v>0.59817997977755355</v>
      </c>
      <c r="M2525" t="s">
        <v>26</v>
      </c>
      <c r="N2525" t="s">
        <v>74</v>
      </c>
      <c r="O2525" t="s">
        <v>29</v>
      </c>
      <c r="P2525" t="s">
        <v>29</v>
      </c>
      <c r="Q2525" t="s">
        <v>29</v>
      </c>
      <c r="R2525" t="s">
        <v>29</v>
      </c>
      <c r="S2525" t="s">
        <v>29</v>
      </c>
      <c r="T2525" t="s">
        <v>29</v>
      </c>
      <c r="U2525" t="s">
        <v>29</v>
      </c>
      <c r="V2525" t="s">
        <v>29</v>
      </c>
      <c r="W2525" t="s">
        <v>2969</v>
      </c>
    </row>
    <row r="2526" spans="1:23">
      <c r="A2526">
        <v>2525</v>
      </c>
      <c r="B2526" t="s">
        <v>2966</v>
      </c>
      <c r="C2526" t="s">
        <v>2967</v>
      </c>
      <c r="D2526">
        <v>60</v>
      </c>
      <c r="E2526" t="s">
        <v>3031</v>
      </c>
      <c r="F2526" t="s">
        <v>185</v>
      </c>
      <c r="G2526" s="1" t="s">
        <v>186</v>
      </c>
      <c r="H2526" t="s">
        <v>3032</v>
      </c>
      <c r="I2526" t="s">
        <v>186</v>
      </c>
      <c r="J2526" t="s">
        <v>3032</v>
      </c>
      <c r="K2526">
        <v>0.3</v>
      </c>
      <c r="L2526">
        <f t="shared" si="7"/>
        <v>0.29908998988877677</v>
      </c>
      <c r="M2526" t="s">
        <v>26</v>
      </c>
      <c r="N2526" t="s">
        <v>74</v>
      </c>
      <c r="O2526" t="s">
        <v>29</v>
      </c>
      <c r="P2526" t="s">
        <v>29</v>
      </c>
      <c r="Q2526" t="s">
        <v>29</v>
      </c>
      <c r="R2526" t="s">
        <v>29</v>
      </c>
      <c r="S2526" t="s">
        <v>29</v>
      </c>
      <c r="T2526" t="s">
        <v>29</v>
      </c>
      <c r="U2526" t="s">
        <v>29</v>
      </c>
      <c r="V2526" t="s">
        <v>29</v>
      </c>
      <c r="W2526" t="s">
        <v>2969</v>
      </c>
    </row>
    <row r="2527" spans="1:23">
      <c r="A2527">
        <v>2526</v>
      </c>
      <c r="B2527" t="s">
        <v>2966</v>
      </c>
      <c r="C2527" t="s">
        <v>2967</v>
      </c>
      <c r="D2527">
        <v>60</v>
      </c>
      <c r="E2527" t="s">
        <v>3033</v>
      </c>
      <c r="F2527" t="s">
        <v>185</v>
      </c>
      <c r="G2527" s="1" t="s">
        <v>186</v>
      </c>
      <c r="H2527" t="s">
        <v>29</v>
      </c>
      <c r="I2527" t="s">
        <v>186</v>
      </c>
      <c r="J2527" t="s">
        <v>29</v>
      </c>
      <c r="K2527">
        <v>0.6</v>
      </c>
      <c r="L2527">
        <f t="shared" si="7"/>
        <v>0.59817997977755355</v>
      </c>
      <c r="M2527" t="s">
        <v>26</v>
      </c>
      <c r="N2527" t="s">
        <v>74</v>
      </c>
      <c r="O2527" t="s">
        <v>29</v>
      </c>
      <c r="P2527" t="s">
        <v>29</v>
      </c>
      <c r="Q2527" t="s">
        <v>29</v>
      </c>
      <c r="R2527" t="s">
        <v>29</v>
      </c>
      <c r="S2527" t="s">
        <v>29</v>
      </c>
      <c r="T2527" t="s">
        <v>29</v>
      </c>
      <c r="U2527" t="s">
        <v>29</v>
      </c>
      <c r="V2527" t="s">
        <v>29</v>
      </c>
      <c r="W2527" t="s">
        <v>2969</v>
      </c>
    </row>
    <row r="2528" spans="1:23">
      <c r="A2528">
        <v>2527</v>
      </c>
      <c r="B2528" t="s">
        <v>2966</v>
      </c>
      <c r="C2528" t="s">
        <v>2967</v>
      </c>
      <c r="D2528">
        <v>60</v>
      </c>
      <c r="E2528" t="s">
        <v>1752</v>
      </c>
      <c r="F2528" t="s">
        <v>185</v>
      </c>
      <c r="G2528" s="1" t="s">
        <v>186</v>
      </c>
      <c r="H2528" t="s">
        <v>1753</v>
      </c>
      <c r="I2528" t="s">
        <v>186</v>
      </c>
      <c r="J2528" t="s">
        <v>1753</v>
      </c>
      <c r="K2528">
        <v>0.8</v>
      </c>
      <c r="L2528">
        <f t="shared" si="7"/>
        <v>0.7975733063700714</v>
      </c>
      <c r="M2528" t="s">
        <v>26</v>
      </c>
      <c r="N2528" t="s">
        <v>121</v>
      </c>
      <c r="O2528" t="s">
        <v>29</v>
      </c>
      <c r="P2528" t="s">
        <v>29</v>
      </c>
      <c r="Q2528" t="s">
        <v>29</v>
      </c>
      <c r="R2528" t="s">
        <v>29</v>
      </c>
      <c r="S2528" t="s">
        <v>29</v>
      </c>
      <c r="T2528" t="s">
        <v>29</v>
      </c>
      <c r="U2528" t="s">
        <v>29</v>
      </c>
      <c r="V2528" t="s">
        <v>29</v>
      </c>
      <c r="W2528" t="s">
        <v>2969</v>
      </c>
    </row>
    <row r="2529" spans="1:23">
      <c r="A2529">
        <v>2528</v>
      </c>
      <c r="B2529" t="s">
        <v>2966</v>
      </c>
      <c r="C2529" t="s">
        <v>2967</v>
      </c>
      <c r="D2529">
        <v>60</v>
      </c>
      <c r="E2529" t="s">
        <v>2050</v>
      </c>
      <c r="F2529" t="s">
        <v>185</v>
      </c>
      <c r="G2529" s="1" t="s">
        <v>186</v>
      </c>
      <c r="H2529" t="s">
        <v>2051</v>
      </c>
      <c r="I2529" t="s">
        <v>186</v>
      </c>
      <c r="J2529" t="s">
        <v>2051</v>
      </c>
      <c r="K2529">
        <v>2.5</v>
      </c>
      <c r="L2529">
        <f t="shared" si="7"/>
        <v>2.4924165824064732</v>
      </c>
      <c r="M2529" t="s">
        <v>26</v>
      </c>
      <c r="N2529" t="s">
        <v>74</v>
      </c>
      <c r="O2529" t="s">
        <v>29</v>
      </c>
      <c r="P2529" t="s">
        <v>29</v>
      </c>
      <c r="Q2529" t="s">
        <v>29</v>
      </c>
      <c r="R2529" t="s">
        <v>29</v>
      </c>
      <c r="S2529" t="s">
        <v>29</v>
      </c>
      <c r="T2529" t="s">
        <v>29</v>
      </c>
      <c r="U2529" t="s">
        <v>29</v>
      </c>
      <c r="V2529" t="s">
        <v>29</v>
      </c>
      <c r="W2529" t="s">
        <v>2969</v>
      </c>
    </row>
    <row r="2530" spans="1:23">
      <c r="A2530">
        <v>2529</v>
      </c>
      <c r="B2530" t="s">
        <v>2966</v>
      </c>
      <c r="C2530" t="s">
        <v>2967</v>
      </c>
      <c r="D2530">
        <v>60</v>
      </c>
      <c r="E2530" t="s">
        <v>931</v>
      </c>
      <c r="F2530" t="s">
        <v>185</v>
      </c>
      <c r="G2530" s="1" t="s">
        <v>932</v>
      </c>
      <c r="H2530" t="s">
        <v>933</v>
      </c>
      <c r="I2530" t="s">
        <v>932</v>
      </c>
      <c r="J2530" t="s">
        <v>933</v>
      </c>
      <c r="K2530">
        <v>1.1000000000000001</v>
      </c>
      <c r="L2530">
        <f t="shared" si="7"/>
        <v>1.0966632962588483</v>
      </c>
      <c r="M2530" t="s">
        <v>26</v>
      </c>
      <c r="N2530" t="s">
        <v>74</v>
      </c>
      <c r="O2530" t="s">
        <v>29</v>
      </c>
      <c r="P2530" t="s">
        <v>29</v>
      </c>
      <c r="Q2530" t="s">
        <v>29</v>
      </c>
      <c r="R2530" t="s">
        <v>29</v>
      </c>
      <c r="S2530" t="s">
        <v>29</v>
      </c>
      <c r="T2530" t="s">
        <v>29</v>
      </c>
      <c r="U2530" t="s">
        <v>29</v>
      </c>
      <c r="V2530" t="s">
        <v>29</v>
      </c>
      <c r="W2530" t="s">
        <v>2969</v>
      </c>
    </row>
    <row r="2531" spans="1:23">
      <c r="A2531">
        <v>2530</v>
      </c>
      <c r="B2531" t="s">
        <v>2966</v>
      </c>
      <c r="C2531" t="s">
        <v>2967</v>
      </c>
      <c r="D2531">
        <v>60</v>
      </c>
      <c r="E2531" t="s">
        <v>931</v>
      </c>
      <c r="F2531" t="s">
        <v>185</v>
      </c>
      <c r="G2531" s="1" t="s">
        <v>932</v>
      </c>
      <c r="H2531" t="s">
        <v>933</v>
      </c>
      <c r="I2531" t="s">
        <v>932</v>
      </c>
      <c r="J2531" t="s">
        <v>933</v>
      </c>
      <c r="K2531">
        <v>0.8</v>
      </c>
      <c r="L2531">
        <f t="shared" si="7"/>
        <v>0.7975733063700714</v>
      </c>
      <c r="M2531" t="s">
        <v>26</v>
      </c>
      <c r="N2531" t="s">
        <v>232</v>
      </c>
      <c r="O2531" t="s">
        <v>29</v>
      </c>
      <c r="P2531" t="s">
        <v>29</v>
      </c>
      <c r="Q2531" t="s">
        <v>29</v>
      </c>
      <c r="R2531" t="s">
        <v>29</v>
      </c>
      <c r="S2531" t="s">
        <v>29</v>
      </c>
      <c r="T2531" t="s">
        <v>29</v>
      </c>
      <c r="U2531" t="s">
        <v>29</v>
      </c>
      <c r="V2531" t="s">
        <v>29</v>
      </c>
      <c r="W2531" t="s">
        <v>2969</v>
      </c>
    </row>
    <row r="2532" spans="1:23">
      <c r="A2532">
        <v>2531</v>
      </c>
      <c r="B2532" t="s">
        <v>2966</v>
      </c>
      <c r="C2532" t="s">
        <v>2967</v>
      </c>
      <c r="D2532">
        <v>60</v>
      </c>
      <c r="E2532" t="s">
        <v>931</v>
      </c>
      <c r="F2532" t="s">
        <v>185</v>
      </c>
      <c r="G2532" s="1" t="s">
        <v>932</v>
      </c>
      <c r="H2532" t="s">
        <v>933</v>
      </c>
      <c r="I2532" t="s">
        <v>932</v>
      </c>
      <c r="J2532" t="s">
        <v>933</v>
      </c>
      <c r="K2532">
        <v>0.8</v>
      </c>
      <c r="L2532">
        <f t="shared" si="7"/>
        <v>0.7975733063700714</v>
      </c>
      <c r="M2532" t="s">
        <v>26</v>
      </c>
      <c r="N2532" t="s">
        <v>219</v>
      </c>
      <c r="O2532" t="s">
        <v>29</v>
      </c>
      <c r="P2532" t="s">
        <v>29</v>
      </c>
      <c r="Q2532" t="s">
        <v>29</v>
      </c>
      <c r="R2532" t="s">
        <v>29</v>
      </c>
      <c r="S2532" t="s">
        <v>29</v>
      </c>
      <c r="T2532" t="s">
        <v>29</v>
      </c>
      <c r="U2532" t="s">
        <v>29</v>
      </c>
      <c r="V2532" t="s">
        <v>29</v>
      </c>
      <c r="W2532" t="s">
        <v>2969</v>
      </c>
    </row>
    <row r="2533" spans="1:23">
      <c r="A2533">
        <v>2532</v>
      </c>
      <c r="B2533" t="s">
        <v>2966</v>
      </c>
      <c r="C2533" t="s">
        <v>2967</v>
      </c>
      <c r="D2533">
        <v>60</v>
      </c>
      <c r="E2533" t="s">
        <v>931</v>
      </c>
      <c r="F2533" t="s">
        <v>185</v>
      </c>
      <c r="G2533" s="1" t="s">
        <v>932</v>
      </c>
      <c r="H2533" t="s">
        <v>933</v>
      </c>
      <c r="I2533" t="s">
        <v>932</v>
      </c>
      <c r="J2533" t="s">
        <v>933</v>
      </c>
      <c r="K2533">
        <v>0.3</v>
      </c>
      <c r="L2533">
        <f t="shared" ref="L2533:L2556" si="8">K2533/SUM($K$2468:$K$2556)*98.6</f>
        <v>0.29908998988877677</v>
      </c>
      <c r="M2533" t="s">
        <v>26</v>
      </c>
      <c r="N2533" t="s">
        <v>96</v>
      </c>
      <c r="O2533" t="s">
        <v>29</v>
      </c>
      <c r="P2533" t="s">
        <v>29</v>
      </c>
      <c r="Q2533" t="s">
        <v>29</v>
      </c>
      <c r="R2533" t="s">
        <v>29</v>
      </c>
      <c r="S2533" t="s">
        <v>29</v>
      </c>
      <c r="T2533" t="s">
        <v>29</v>
      </c>
      <c r="U2533" t="s">
        <v>29</v>
      </c>
      <c r="V2533" t="s">
        <v>29</v>
      </c>
      <c r="W2533" t="s">
        <v>2969</v>
      </c>
    </row>
    <row r="2534" spans="1:23">
      <c r="A2534">
        <v>2533</v>
      </c>
      <c r="B2534" t="s">
        <v>2966</v>
      </c>
      <c r="C2534" t="s">
        <v>2967</v>
      </c>
      <c r="D2534">
        <v>60</v>
      </c>
      <c r="E2534" t="s">
        <v>3034</v>
      </c>
      <c r="F2534" t="s">
        <v>185</v>
      </c>
      <c r="G2534" s="1" t="s">
        <v>3035</v>
      </c>
      <c r="H2534" t="s">
        <v>3036</v>
      </c>
      <c r="I2534" t="s">
        <v>3035</v>
      </c>
      <c r="J2534" t="s">
        <v>3036</v>
      </c>
      <c r="K2534">
        <v>0.2</v>
      </c>
      <c r="L2534">
        <f t="shared" si="8"/>
        <v>0.19939332659251785</v>
      </c>
      <c r="M2534" t="s">
        <v>26</v>
      </c>
      <c r="N2534" t="s">
        <v>232</v>
      </c>
      <c r="O2534" t="s">
        <v>29</v>
      </c>
      <c r="P2534" t="s">
        <v>29</v>
      </c>
      <c r="Q2534" t="s">
        <v>29</v>
      </c>
      <c r="R2534" t="s">
        <v>29</v>
      </c>
      <c r="S2534" t="s">
        <v>29</v>
      </c>
      <c r="T2534" t="s">
        <v>29</v>
      </c>
      <c r="U2534" t="s">
        <v>29</v>
      </c>
      <c r="V2534" t="s">
        <v>29</v>
      </c>
      <c r="W2534" t="s">
        <v>2969</v>
      </c>
    </row>
    <row r="2535" spans="1:23">
      <c r="A2535">
        <v>2534</v>
      </c>
      <c r="B2535" t="s">
        <v>2966</v>
      </c>
      <c r="C2535" t="s">
        <v>2967</v>
      </c>
      <c r="D2535">
        <v>60</v>
      </c>
      <c r="E2535" t="s">
        <v>3034</v>
      </c>
      <c r="F2535" t="s">
        <v>185</v>
      </c>
      <c r="G2535" s="1" t="s">
        <v>3035</v>
      </c>
      <c r="H2535" t="s">
        <v>3036</v>
      </c>
      <c r="I2535" t="s">
        <v>3035</v>
      </c>
      <c r="J2535" t="s">
        <v>3036</v>
      </c>
      <c r="K2535">
        <v>0.6</v>
      </c>
      <c r="L2535">
        <f t="shared" si="8"/>
        <v>0.59817997977755355</v>
      </c>
      <c r="M2535" t="s">
        <v>26</v>
      </c>
      <c r="N2535" t="s">
        <v>219</v>
      </c>
      <c r="O2535" t="s">
        <v>29</v>
      </c>
      <c r="P2535" t="s">
        <v>29</v>
      </c>
      <c r="Q2535" t="s">
        <v>29</v>
      </c>
      <c r="R2535" t="s">
        <v>29</v>
      </c>
      <c r="S2535" t="s">
        <v>29</v>
      </c>
      <c r="T2535" t="s">
        <v>29</v>
      </c>
      <c r="U2535" t="s">
        <v>29</v>
      </c>
      <c r="V2535" t="s">
        <v>29</v>
      </c>
      <c r="W2535" t="s">
        <v>2969</v>
      </c>
    </row>
    <row r="2536" spans="1:23">
      <c r="A2536">
        <v>2535</v>
      </c>
      <c r="B2536" t="s">
        <v>2966</v>
      </c>
      <c r="C2536" t="s">
        <v>2967</v>
      </c>
      <c r="D2536">
        <v>60</v>
      </c>
      <c r="E2536" t="s">
        <v>3037</v>
      </c>
      <c r="F2536" t="s">
        <v>185</v>
      </c>
      <c r="G2536" s="1" t="s">
        <v>3035</v>
      </c>
      <c r="H2536" t="s">
        <v>3038</v>
      </c>
      <c r="I2536" t="s">
        <v>3035</v>
      </c>
      <c r="J2536" t="s">
        <v>183</v>
      </c>
      <c r="K2536">
        <v>1.3</v>
      </c>
      <c r="L2536">
        <f t="shared" si="8"/>
        <v>1.2960566228513661</v>
      </c>
      <c r="M2536" t="s">
        <v>26</v>
      </c>
      <c r="N2536" t="s">
        <v>219</v>
      </c>
      <c r="O2536" t="s">
        <v>29</v>
      </c>
      <c r="P2536" t="s">
        <v>29</v>
      </c>
      <c r="Q2536" t="s">
        <v>29</v>
      </c>
      <c r="R2536" t="s">
        <v>29</v>
      </c>
      <c r="S2536" t="s">
        <v>29</v>
      </c>
      <c r="T2536" t="s">
        <v>29</v>
      </c>
      <c r="U2536" t="s">
        <v>29</v>
      </c>
      <c r="V2536" t="s">
        <v>29</v>
      </c>
      <c r="W2536" t="s">
        <v>2969</v>
      </c>
    </row>
    <row r="2537" spans="1:23">
      <c r="A2537">
        <v>2536</v>
      </c>
      <c r="B2537" t="s">
        <v>2966</v>
      </c>
      <c r="C2537" t="s">
        <v>2967</v>
      </c>
      <c r="D2537">
        <v>60</v>
      </c>
      <c r="E2537" t="s">
        <v>3039</v>
      </c>
      <c r="F2537" t="s">
        <v>185</v>
      </c>
      <c r="G2537" s="1" t="s">
        <v>3035</v>
      </c>
      <c r="H2537" t="s">
        <v>331</v>
      </c>
      <c r="I2537" t="s">
        <v>3035</v>
      </c>
      <c r="J2537" t="s">
        <v>331</v>
      </c>
      <c r="K2537">
        <v>1.3</v>
      </c>
      <c r="L2537">
        <f t="shared" si="8"/>
        <v>1.2960566228513661</v>
      </c>
      <c r="M2537" t="s">
        <v>26</v>
      </c>
      <c r="N2537" t="s">
        <v>74</v>
      </c>
      <c r="O2537" t="s">
        <v>29</v>
      </c>
      <c r="P2537" t="s">
        <v>29</v>
      </c>
      <c r="Q2537" t="s">
        <v>29</v>
      </c>
      <c r="R2537" t="s">
        <v>29</v>
      </c>
      <c r="S2537" t="s">
        <v>29</v>
      </c>
      <c r="T2537" t="s">
        <v>29</v>
      </c>
      <c r="U2537" t="s">
        <v>29</v>
      </c>
      <c r="V2537" t="s">
        <v>29</v>
      </c>
      <c r="W2537" t="s">
        <v>2969</v>
      </c>
    </row>
    <row r="2538" spans="1:23">
      <c r="A2538">
        <v>2537</v>
      </c>
      <c r="B2538" t="s">
        <v>2966</v>
      </c>
      <c r="C2538" t="s">
        <v>2967</v>
      </c>
      <c r="D2538">
        <v>60</v>
      </c>
      <c r="E2538" t="s">
        <v>3040</v>
      </c>
      <c r="F2538" t="s">
        <v>185</v>
      </c>
      <c r="G2538" s="1" t="s">
        <v>3035</v>
      </c>
      <c r="H2538" t="s">
        <v>29</v>
      </c>
      <c r="I2538" t="s">
        <v>3035</v>
      </c>
      <c r="J2538" t="s">
        <v>29</v>
      </c>
      <c r="K2538">
        <v>0.5</v>
      </c>
      <c r="L2538">
        <f t="shared" si="8"/>
        <v>0.49848331648129468</v>
      </c>
      <c r="M2538" t="s">
        <v>26</v>
      </c>
      <c r="N2538" t="s">
        <v>63</v>
      </c>
      <c r="O2538" t="s">
        <v>29</v>
      </c>
      <c r="P2538" t="s">
        <v>29</v>
      </c>
      <c r="Q2538" t="s">
        <v>29</v>
      </c>
      <c r="R2538" t="s">
        <v>29</v>
      </c>
      <c r="S2538" t="s">
        <v>29</v>
      </c>
      <c r="T2538" t="s">
        <v>29</v>
      </c>
      <c r="U2538" t="s">
        <v>29</v>
      </c>
      <c r="V2538" t="s">
        <v>29</v>
      </c>
      <c r="W2538" t="s">
        <v>2969</v>
      </c>
    </row>
    <row r="2539" spans="1:23">
      <c r="A2539">
        <v>2538</v>
      </c>
      <c r="B2539" t="s">
        <v>2966</v>
      </c>
      <c r="C2539" t="s">
        <v>2967</v>
      </c>
      <c r="D2539">
        <v>60</v>
      </c>
      <c r="E2539" t="s">
        <v>3041</v>
      </c>
      <c r="F2539" t="s">
        <v>185</v>
      </c>
      <c r="G2539" s="1" t="s">
        <v>1424</v>
      </c>
      <c r="H2539" t="s">
        <v>29</v>
      </c>
      <c r="I2539" t="s">
        <v>1424</v>
      </c>
      <c r="J2539" t="s">
        <v>29</v>
      </c>
      <c r="K2539">
        <v>0.2</v>
      </c>
      <c r="L2539">
        <f t="shared" si="8"/>
        <v>0.19939332659251785</v>
      </c>
      <c r="M2539" t="s">
        <v>26</v>
      </c>
      <c r="N2539" t="s">
        <v>63</v>
      </c>
      <c r="O2539" t="s">
        <v>29</v>
      </c>
      <c r="P2539" t="s">
        <v>29</v>
      </c>
      <c r="Q2539" t="s">
        <v>29</v>
      </c>
      <c r="R2539" t="s">
        <v>29</v>
      </c>
      <c r="S2539" t="s">
        <v>29</v>
      </c>
      <c r="T2539" t="s">
        <v>29</v>
      </c>
      <c r="U2539" t="s">
        <v>29</v>
      </c>
      <c r="V2539" t="s">
        <v>29</v>
      </c>
      <c r="W2539" t="s">
        <v>2969</v>
      </c>
    </row>
    <row r="2540" spans="1:23">
      <c r="A2540">
        <v>2539</v>
      </c>
      <c r="B2540" t="s">
        <v>2966</v>
      </c>
      <c r="C2540" t="s">
        <v>2967</v>
      </c>
      <c r="D2540">
        <v>60</v>
      </c>
      <c r="E2540" t="s">
        <v>3042</v>
      </c>
      <c r="F2540" t="s">
        <v>185</v>
      </c>
      <c r="G2540" s="1" t="s">
        <v>3043</v>
      </c>
      <c r="H2540" t="s">
        <v>2223</v>
      </c>
      <c r="I2540" t="s">
        <v>3043</v>
      </c>
      <c r="J2540" t="s">
        <v>2223</v>
      </c>
      <c r="K2540">
        <v>0.6</v>
      </c>
      <c r="L2540">
        <f t="shared" si="8"/>
        <v>0.59817997977755355</v>
      </c>
      <c r="M2540" t="s">
        <v>26</v>
      </c>
      <c r="N2540" t="s">
        <v>96</v>
      </c>
      <c r="O2540" t="s">
        <v>29</v>
      </c>
      <c r="P2540" t="s">
        <v>29</v>
      </c>
      <c r="Q2540" t="s">
        <v>29</v>
      </c>
      <c r="R2540" t="s">
        <v>29</v>
      </c>
      <c r="S2540" t="s">
        <v>29</v>
      </c>
      <c r="T2540" t="s">
        <v>29</v>
      </c>
      <c r="U2540" t="s">
        <v>29</v>
      </c>
      <c r="V2540" t="s">
        <v>29</v>
      </c>
      <c r="W2540" t="s">
        <v>2969</v>
      </c>
    </row>
    <row r="2541" spans="1:23">
      <c r="A2541">
        <v>2540</v>
      </c>
      <c r="B2541" t="s">
        <v>2966</v>
      </c>
      <c r="C2541" t="s">
        <v>2967</v>
      </c>
      <c r="D2541">
        <v>60</v>
      </c>
      <c r="E2541" t="s">
        <v>993</v>
      </c>
      <c r="F2541" t="s">
        <v>185</v>
      </c>
      <c r="G2541" s="1" t="s">
        <v>994</v>
      </c>
      <c r="H2541" t="s">
        <v>995</v>
      </c>
      <c r="I2541" t="s">
        <v>994</v>
      </c>
      <c r="J2541" t="s">
        <v>995</v>
      </c>
      <c r="K2541">
        <v>5.0999999999999996</v>
      </c>
      <c r="L2541">
        <f t="shared" si="8"/>
        <v>5.0845298281092051</v>
      </c>
      <c r="M2541" t="s">
        <v>26</v>
      </c>
      <c r="N2541" t="s">
        <v>74</v>
      </c>
      <c r="O2541" t="s">
        <v>29</v>
      </c>
      <c r="P2541" t="s">
        <v>29</v>
      </c>
      <c r="Q2541" t="s">
        <v>29</v>
      </c>
      <c r="R2541" t="s">
        <v>29</v>
      </c>
      <c r="S2541" t="s">
        <v>29</v>
      </c>
      <c r="T2541" t="s">
        <v>29</v>
      </c>
      <c r="U2541" t="s">
        <v>29</v>
      </c>
      <c r="V2541" t="s">
        <v>29</v>
      </c>
      <c r="W2541" t="s">
        <v>2969</v>
      </c>
    </row>
    <row r="2542" spans="1:23">
      <c r="A2542">
        <v>2541</v>
      </c>
      <c r="B2542" t="s">
        <v>2966</v>
      </c>
      <c r="C2542" t="s">
        <v>2967</v>
      </c>
      <c r="D2542">
        <v>60</v>
      </c>
      <c r="E2542" t="s">
        <v>3044</v>
      </c>
      <c r="F2542" t="s">
        <v>1286</v>
      </c>
      <c r="G2542" s="1" t="s">
        <v>3045</v>
      </c>
      <c r="H2542" t="s">
        <v>29</v>
      </c>
      <c r="I2542" t="s">
        <v>3045</v>
      </c>
      <c r="J2542" t="s">
        <v>29</v>
      </c>
      <c r="K2542">
        <v>0.1</v>
      </c>
      <c r="L2542">
        <f t="shared" si="8"/>
        <v>9.9696663296258925E-2</v>
      </c>
      <c r="M2542" t="s">
        <v>26</v>
      </c>
      <c r="N2542" t="s">
        <v>28</v>
      </c>
      <c r="O2542" t="s">
        <v>29</v>
      </c>
      <c r="P2542" t="s">
        <v>29</v>
      </c>
      <c r="Q2542" t="s">
        <v>29</v>
      </c>
      <c r="R2542" t="s">
        <v>29</v>
      </c>
      <c r="S2542" t="s">
        <v>29</v>
      </c>
      <c r="T2542" t="s">
        <v>29</v>
      </c>
      <c r="U2542" t="s">
        <v>29</v>
      </c>
      <c r="V2542" t="s">
        <v>29</v>
      </c>
      <c r="W2542" t="s">
        <v>2969</v>
      </c>
    </row>
    <row r="2543" spans="1:23">
      <c r="A2543">
        <v>2542</v>
      </c>
      <c r="B2543" t="s">
        <v>2966</v>
      </c>
      <c r="C2543" t="s">
        <v>2967</v>
      </c>
      <c r="D2543">
        <v>60</v>
      </c>
      <c r="E2543" t="s">
        <v>3046</v>
      </c>
      <c r="F2543" t="s">
        <v>196</v>
      </c>
      <c r="G2543" s="1" t="s">
        <v>928</v>
      </c>
      <c r="H2543" t="s">
        <v>3047</v>
      </c>
      <c r="I2543" t="s">
        <v>928</v>
      </c>
      <c r="J2543" t="s">
        <v>3047</v>
      </c>
      <c r="K2543">
        <v>0.3</v>
      </c>
      <c r="L2543">
        <f t="shared" si="8"/>
        <v>0.29908998988877677</v>
      </c>
      <c r="M2543" t="s">
        <v>26</v>
      </c>
      <c r="N2543" t="s">
        <v>74</v>
      </c>
      <c r="O2543" t="s">
        <v>29</v>
      </c>
      <c r="P2543" t="s">
        <v>29</v>
      </c>
      <c r="Q2543" t="s">
        <v>29</v>
      </c>
      <c r="R2543" t="s">
        <v>29</v>
      </c>
      <c r="S2543" t="s">
        <v>29</v>
      </c>
      <c r="T2543" t="s">
        <v>29</v>
      </c>
      <c r="U2543" t="s">
        <v>29</v>
      </c>
      <c r="V2543" t="s">
        <v>29</v>
      </c>
      <c r="W2543" t="s">
        <v>2969</v>
      </c>
    </row>
    <row r="2544" spans="1:23">
      <c r="A2544">
        <v>2543</v>
      </c>
      <c r="B2544" t="s">
        <v>2966</v>
      </c>
      <c r="C2544" t="s">
        <v>2967</v>
      </c>
      <c r="D2544">
        <v>60</v>
      </c>
      <c r="E2544" t="s">
        <v>3046</v>
      </c>
      <c r="F2544" t="s">
        <v>196</v>
      </c>
      <c r="G2544" s="1" t="s">
        <v>928</v>
      </c>
      <c r="H2544" t="s">
        <v>3047</v>
      </c>
      <c r="I2544" t="s">
        <v>928</v>
      </c>
      <c r="J2544" t="s">
        <v>3047</v>
      </c>
      <c r="K2544">
        <v>0.3</v>
      </c>
      <c r="L2544">
        <f t="shared" si="8"/>
        <v>0.29908998988877677</v>
      </c>
      <c r="M2544" t="s">
        <v>26</v>
      </c>
      <c r="N2544" t="s">
        <v>63</v>
      </c>
      <c r="O2544" t="s">
        <v>29</v>
      </c>
      <c r="P2544" t="s">
        <v>29</v>
      </c>
      <c r="Q2544" t="s">
        <v>29</v>
      </c>
      <c r="R2544" t="s">
        <v>29</v>
      </c>
      <c r="S2544" t="s">
        <v>29</v>
      </c>
      <c r="T2544" t="s">
        <v>29</v>
      </c>
      <c r="U2544" t="s">
        <v>29</v>
      </c>
      <c r="V2544" t="s">
        <v>29</v>
      </c>
      <c r="W2544" t="s">
        <v>2969</v>
      </c>
    </row>
    <row r="2545" spans="1:23">
      <c r="A2545">
        <v>2544</v>
      </c>
      <c r="B2545" t="s">
        <v>2966</v>
      </c>
      <c r="C2545" t="s">
        <v>2967</v>
      </c>
      <c r="D2545">
        <v>60</v>
      </c>
      <c r="E2545" t="s">
        <v>3048</v>
      </c>
      <c r="F2545" t="s">
        <v>196</v>
      </c>
      <c r="G2545" s="1" t="s">
        <v>928</v>
      </c>
      <c r="H2545" t="s">
        <v>29</v>
      </c>
      <c r="I2545" t="s">
        <v>928</v>
      </c>
      <c r="J2545" t="s">
        <v>29</v>
      </c>
      <c r="K2545">
        <v>1</v>
      </c>
      <c r="L2545">
        <f t="shared" si="8"/>
        <v>0.99696663296258936</v>
      </c>
      <c r="M2545" t="s">
        <v>26</v>
      </c>
      <c r="N2545" t="s">
        <v>74</v>
      </c>
      <c r="O2545" t="s">
        <v>29</v>
      </c>
      <c r="P2545" t="s">
        <v>29</v>
      </c>
      <c r="Q2545" t="s">
        <v>29</v>
      </c>
      <c r="R2545" t="s">
        <v>29</v>
      </c>
      <c r="S2545" t="s">
        <v>29</v>
      </c>
      <c r="T2545" t="s">
        <v>29</v>
      </c>
      <c r="U2545" t="s">
        <v>29</v>
      </c>
      <c r="V2545" t="s">
        <v>29</v>
      </c>
      <c r="W2545" t="s">
        <v>2969</v>
      </c>
    </row>
    <row r="2546" spans="1:23">
      <c r="A2546">
        <v>2545</v>
      </c>
      <c r="B2546" t="s">
        <v>2966</v>
      </c>
      <c r="C2546" t="s">
        <v>2967</v>
      </c>
      <c r="D2546">
        <v>60</v>
      </c>
      <c r="E2546" t="s">
        <v>3048</v>
      </c>
      <c r="F2546" t="s">
        <v>196</v>
      </c>
      <c r="G2546" s="1" t="s">
        <v>928</v>
      </c>
      <c r="H2546" t="s">
        <v>29</v>
      </c>
      <c r="I2546" t="s">
        <v>928</v>
      </c>
      <c r="J2546" t="s">
        <v>29</v>
      </c>
      <c r="K2546">
        <v>0.3</v>
      </c>
      <c r="L2546">
        <f t="shared" si="8"/>
        <v>0.29908998988877677</v>
      </c>
      <c r="M2546" t="s">
        <v>26</v>
      </c>
      <c r="N2546" t="s">
        <v>232</v>
      </c>
      <c r="O2546" t="s">
        <v>29</v>
      </c>
      <c r="P2546" t="s">
        <v>29</v>
      </c>
      <c r="Q2546" t="s">
        <v>29</v>
      </c>
      <c r="R2546" t="s">
        <v>29</v>
      </c>
      <c r="S2546" t="s">
        <v>29</v>
      </c>
      <c r="T2546" t="s">
        <v>29</v>
      </c>
      <c r="U2546" t="s">
        <v>29</v>
      </c>
      <c r="V2546" t="s">
        <v>29</v>
      </c>
      <c r="W2546" t="s">
        <v>2969</v>
      </c>
    </row>
    <row r="2547" spans="1:23">
      <c r="A2547">
        <v>2546</v>
      </c>
      <c r="B2547" t="s">
        <v>2966</v>
      </c>
      <c r="C2547" t="s">
        <v>2967</v>
      </c>
      <c r="D2547">
        <v>60</v>
      </c>
      <c r="E2547" t="s">
        <v>3048</v>
      </c>
      <c r="F2547" t="s">
        <v>196</v>
      </c>
      <c r="G2547" s="1" t="s">
        <v>928</v>
      </c>
      <c r="H2547" t="s">
        <v>29</v>
      </c>
      <c r="I2547" t="s">
        <v>928</v>
      </c>
      <c r="J2547" t="s">
        <v>29</v>
      </c>
      <c r="K2547">
        <v>0.3</v>
      </c>
      <c r="L2547">
        <f t="shared" si="8"/>
        <v>0.29908998988877677</v>
      </c>
      <c r="M2547" t="s">
        <v>26</v>
      </c>
      <c r="N2547" t="s">
        <v>219</v>
      </c>
      <c r="O2547" t="s">
        <v>29</v>
      </c>
      <c r="P2547" t="s">
        <v>29</v>
      </c>
      <c r="Q2547" t="s">
        <v>29</v>
      </c>
      <c r="R2547" t="s">
        <v>29</v>
      </c>
      <c r="S2547" t="s">
        <v>29</v>
      </c>
      <c r="T2547" t="s">
        <v>29</v>
      </c>
      <c r="U2547" t="s">
        <v>29</v>
      </c>
      <c r="V2547" t="s">
        <v>29</v>
      </c>
      <c r="W2547" t="s">
        <v>2969</v>
      </c>
    </row>
    <row r="2548" spans="1:23">
      <c r="A2548">
        <v>2547</v>
      </c>
      <c r="B2548" t="s">
        <v>2966</v>
      </c>
      <c r="C2548" t="s">
        <v>2967</v>
      </c>
      <c r="D2548">
        <v>60</v>
      </c>
      <c r="E2548" t="s">
        <v>1476</v>
      </c>
      <c r="F2548" t="s">
        <v>283</v>
      </c>
      <c r="G2548" s="1" t="s">
        <v>218</v>
      </c>
      <c r="H2548" t="s">
        <v>1477</v>
      </c>
      <c r="I2548" t="s">
        <v>218</v>
      </c>
      <c r="J2548" t="s">
        <v>1477</v>
      </c>
      <c r="K2548">
        <v>0.8</v>
      </c>
      <c r="L2548">
        <f t="shared" si="8"/>
        <v>0.7975733063700714</v>
      </c>
      <c r="M2548" t="s">
        <v>26</v>
      </c>
      <c r="N2548" t="s">
        <v>74</v>
      </c>
      <c r="O2548" t="s">
        <v>29</v>
      </c>
      <c r="P2548" t="s">
        <v>29</v>
      </c>
      <c r="Q2548" t="s">
        <v>29</v>
      </c>
      <c r="R2548" t="s">
        <v>29</v>
      </c>
      <c r="S2548" t="s">
        <v>29</v>
      </c>
      <c r="T2548" t="s">
        <v>29</v>
      </c>
      <c r="U2548" t="s">
        <v>29</v>
      </c>
      <c r="V2548" t="s">
        <v>29</v>
      </c>
      <c r="W2548" t="s">
        <v>2969</v>
      </c>
    </row>
    <row r="2549" spans="1:23">
      <c r="A2549">
        <v>2548</v>
      </c>
      <c r="B2549" t="s">
        <v>2966</v>
      </c>
      <c r="C2549" t="s">
        <v>2967</v>
      </c>
      <c r="D2549">
        <v>60</v>
      </c>
      <c r="E2549" t="s">
        <v>3049</v>
      </c>
      <c r="F2549" t="s">
        <v>3050</v>
      </c>
      <c r="G2549" s="1" t="s">
        <v>3051</v>
      </c>
      <c r="H2549" t="s">
        <v>3052</v>
      </c>
      <c r="I2549" t="s">
        <v>3051</v>
      </c>
      <c r="J2549" t="s">
        <v>3052</v>
      </c>
      <c r="K2549">
        <v>0.6</v>
      </c>
      <c r="L2549">
        <f t="shared" si="8"/>
        <v>0.59817997977755355</v>
      </c>
      <c r="M2549" t="s">
        <v>26</v>
      </c>
      <c r="N2549" t="s">
        <v>74</v>
      </c>
      <c r="O2549" t="s">
        <v>29</v>
      </c>
      <c r="P2549" t="s">
        <v>29</v>
      </c>
      <c r="Q2549" t="s">
        <v>29</v>
      </c>
      <c r="R2549" t="s">
        <v>29</v>
      </c>
      <c r="S2549" t="s">
        <v>29</v>
      </c>
      <c r="T2549" t="s">
        <v>29</v>
      </c>
      <c r="U2549" t="s">
        <v>29</v>
      </c>
      <c r="V2549" t="s">
        <v>29</v>
      </c>
      <c r="W2549" t="s">
        <v>2969</v>
      </c>
    </row>
    <row r="2550" spans="1:23">
      <c r="A2550">
        <v>2549</v>
      </c>
      <c r="B2550" t="s">
        <v>2966</v>
      </c>
      <c r="C2550" t="s">
        <v>2967</v>
      </c>
      <c r="D2550">
        <v>60</v>
      </c>
      <c r="E2550" t="s">
        <v>3049</v>
      </c>
      <c r="F2550" t="s">
        <v>3050</v>
      </c>
      <c r="G2550" s="1" t="s">
        <v>3051</v>
      </c>
      <c r="H2550" t="s">
        <v>3052</v>
      </c>
      <c r="I2550" t="s">
        <v>3051</v>
      </c>
      <c r="J2550" t="s">
        <v>3052</v>
      </c>
      <c r="K2550">
        <v>0.1</v>
      </c>
      <c r="L2550">
        <f t="shared" si="8"/>
        <v>9.9696663296258925E-2</v>
      </c>
      <c r="M2550" t="s">
        <v>26</v>
      </c>
      <c r="N2550" t="s">
        <v>219</v>
      </c>
      <c r="O2550" t="s">
        <v>29</v>
      </c>
      <c r="P2550" t="s">
        <v>29</v>
      </c>
      <c r="Q2550" t="s">
        <v>29</v>
      </c>
      <c r="R2550" t="s">
        <v>29</v>
      </c>
      <c r="S2550" t="s">
        <v>29</v>
      </c>
      <c r="T2550" t="s">
        <v>29</v>
      </c>
      <c r="U2550" t="s">
        <v>29</v>
      </c>
      <c r="V2550" t="s">
        <v>29</v>
      </c>
      <c r="W2550" t="s">
        <v>2969</v>
      </c>
    </row>
    <row r="2551" spans="1:23">
      <c r="A2551">
        <v>2550</v>
      </c>
      <c r="B2551" t="s">
        <v>2966</v>
      </c>
      <c r="C2551" t="s">
        <v>2967</v>
      </c>
      <c r="D2551">
        <v>60</v>
      </c>
      <c r="E2551" t="s">
        <v>3053</v>
      </c>
      <c r="F2551" t="s">
        <v>3050</v>
      </c>
      <c r="G2551" s="1" t="s">
        <v>3054</v>
      </c>
      <c r="H2551" t="s">
        <v>331</v>
      </c>
      <c r="I2551" t="s">
        <v>3054</v>
      </c>
      <c r="J2551" t="s">
        <v>331</v>
      </c>
      <c r="K2551">
        <v>0.5</v>
      </c>
      <c r="L2551">
        <f t="shared" si="8"/>
        <v>0.49848331648129468</v>
      </c>
      <c r="M2551" t="s">
        <v>26</v>
      </c>
      <c r="N2551" t="s">
        <v>74</v>
      </c>
      <c r="O2551" t="s">
        <v>29</v>
      </c>
      <c r="P2551" t="s">
        <v>29</v>
      </c>
      <c r="Q2551" t="s">
        <v>29</v>
      </c>
      <c r="R2551" t="s">
        <v>29</v>
      </c>
      <c r="S2551" t="s">
        <v>29</v>
      </c>
      <c r="T2551" t="s">
        <v>29</v>
      </c>
      <c r="U2551" t="s">
        <v>29</v>
      </c>
      <c r="V2551" t="s">
        <v>29</v>
      </c>
      <c r="W2551" t="s">
        <v>2969</v>
      </c>
    </row>
    <row r="2552" spans="1:23">
      <c r="A2552">
        <v>2551</v>
      </c>
      <c r="B2552" t="s">
        <v>2966</v>
      </c>
      <c r="C2552" t="s">
        <v>2967</v>
      </c>
      <c r="D2552">
        <v>60</v>
      </c>
      <c r="E2552" t="s">
        <v>3055</v>
      </c>
      <c r="F2552" t="s">
        <v>3056</v>
      </c>
      <c r="G2552" s="1" t="s">
        <v>3057</v>
      </c>
      <c r="H2552" t="s">
        <v>3058</v>
      </c>
      <c r="I2552" t="s">
        <v>3057</v>
      </c>
      <c r="J2552" t="s">
        <v>3058</v>
      </c>
      <c r="K2552">
        <v>0.1</v>
      </c>
      <c r="L2552">
        <f t="shared" si="8"/>
        <v>9.9696663296258925E-2</v>
      </c>
      <c r="M2552" t="s">
        <v>26</v>
      </c>
      <c r="N2552" t="s">
        <v>219</v>
      </c>
      <c r="O2552" t="s">
        <v>29</v>
      </c>
      <c r="P2552" t="s">
        <v>29</v>
      </c>
      <c r="Q2552" t="s">
        <v>29</v>
      </c>
      <c r="R2552" t="s">
        <v>29</v>
      </c>
      <c r="S2552" t="s">
        <v>29</v>
      </c>
      <c r="T2552" t="s">
        <v>29</v>
      </c>
      <c r="U2552" t="s">
        <v>29</v>
      </c>
      <c r="V2552" t="s">
        <v>29</v>
      </c>
      <c r="W2552" t="s">
        <v>2969</v>
      </c>
    </row>
    <row r="2553" spans="1:23">
      <c r="A2553">
        <v>2552</v>
      </c>
      <c r="B2553" t="s">
        <v>2966</v>
      </c>
      <c r="C2553" t="s">
        <v>2967</v>
      </c>
      <c r="D2553">
        <v>60</v>
      </c>
      <c r="E2553" t="s">
        <v>3059</v>
      </c>
      <c r="F2553" t="s">
        <v>93</v>
      </c>
      <c r="G2553" s="1" t="s">
        <v>29</v>
      </c>
      <c r="H2553" t="s">
        <v>29</v>
      </c>
      <c r="I2553" t="s">
        <v>29</v>
      </c>
      <c r="J2553" t="s">
        <v>29</v>
      </c>
      <c r="K2553">
        <v>0.1</v>
      </c>
      <c r="L2553">
        <f t="shared" si="8"/>
        <v>9.9696663296258925E-2</v>
      </c>
      <c r="M2553" t="s">
        <v>26</v>
      </c>
      <c r="N2553" t="s">
        <v>74</v>
      </c>
      <c r="O2553" t="s">
        <v>29</v>
      </c>
      <c r="P2553" t="s">
        <v>29</v>
      </c>
      <c r="Q2553" t="s">
        <v>29</v>
      </c>
      <c r="R2553" t="s">
        <v>29</v>
      </c>
      <c r="S2553" t="s">
        <v>29</v>
      </c>
      <c r="T2553" t="s">
        <v>29</v>
      </c>
      <c r="U2553" t="s">
        <v>29</v>
      </c>
      <c r="V2553" t="s">
        <v>29</v>
      </c>
      <c r="W2553" t="s">
        <v>2969</v>
      </c>
    </row>
    <row r="2554" spans="1:23">
      <c r="A2554">
        <v>2553</v>
      </c>
      <c r="B2554" t="s">
        <v>2966</v>
      </c>
      <c r="C2554" t="s">
        <v>2967</v>
      </c>
      <c r="D2554">
        <v>60</v>
      </c>
      <c r="E2554" t="s">
        <v>3060</v>
      </c>
      <c r="F2554" t="s">
        <v>93</v>
      </c>
      <c r="G2554" s="1" t="s">
        <v>29</v>
      </c>
      <c r="H2554" t="s">
        <v>29</v>
      </c>
      <c r="I2554" t="s">
        <v>29</v>
      </c>
      <c r="J2554" t="s">
        <v>29</v>
      </c>
      <c r="K2554">
        <v>0.2</v>
      </c>
      <c r="L2554">
        <f t="shared" si="8"/>
        <v>0.19939332659251785</v>
      </c>
      <c r="M2554" t="s">
        <v>26</v>
      </c>
      <c r="N2554" t="s">
        <v>74</v>
      </c>
      <c r="O2554" t="s">
        <v>29</v>
      </c>
      <c r="P2554" t="s">
        <v>29</v>
      </c>
      <c r="Q2554" t="s">
        <v>29</v>
      </c>
      <c r="R2554" t="s">
        <v>29</v>
      </c>
      <c r="S2554" t="s">
        <v>29</v>
      </c>
      <c r="T2554" t="s">
        <v>29</v>
      </c>
      <c r="U2554" t="s">
        <v>29</v>
      </c>
      <c r="V2554" t="s">
        <v>29</v>
      </c>
      <c r="W2554" t="s">
        <v>2969</v>
      </c>
    </row>
    <row r="2555" spans="1:23">
      <c r="A2555">
        <v>2554</v>
      </c>
      <c r="B2555" t="s">
        <v>2966</v>
      </c>
      <c r="C2555" t="s">
        <v>2967</v>
      </c>
      <c r="D2555">
        <v>60</v>
      </c>
      <c r="E2555" t="s">
        <v>3061</v>
      </c>
      <c r="F2555" t="s">
        <v>93</v>
      </c>
      <c r="G2555" s="1" t="s">
        <v>29</v>
      </c>
      <c r="H2555" t="s">
        <v>29</v>
      </c>
      <c r="I2555" t="s">
        <v>29</v>
      </c>
      <c r="J2555" t="s">
        <v>29</v>
      </c>
      <c r="K2555">
        <v>1.9</v>
      </c>
      <c r="L2555">
        <f t="shared" si="8"/>
        <v>1.8942366026289199</v>
      </c>
      <c r="M2555" t="s">
        <v>26</v>
      </c>
      <c r="N2555" t="s">
        <v>112</v>
      </c>
      <c r="O2555" t="s">
        <v>29</v>
      </c>
      <c r="P2555" t="s">
        <v>29</v>
      </c>
      <c r="Q2555" t="s">
        <v>29</v>
      </c>
      <c r="R2555" t="s">
        <v>29</v>
      </c>
      <c r="S2555" t="s">
        <v>29</v>
      </c>
      <c r="T2555" t="s">
        <v>29</v>
      </c>
      <c r="U2555" t="s">
        <v>29</v>
      </c>
      <c r="V2555" t="s">
        <v>29</v>
      </c>
      <c r="W2555" t="s">
        <v>2969</v>
      </c>
    </row>
    <row r="2556" spans="1:23">
      <c r="A2556">
        <v>2555</v>
      </c>
      <c r="B2556" t="s">
        <v>2966</v>
      </c>
      <c r="C2556" t="s">
        <v>2967</v>
      </c>
      <c r="D2556">
        <v>60</v>
      </c>
      <c r="E2556" t="s">
        <v>3062</v>
      </c>
      <c r="F2556" t="s">
        <v>93</v>
      </c>
      <c r="G2556" s="1" t="s">
        <v>29</v>
      </c>
      <c r="H2556" t="s">
        <v>29</v>
      </c>
      <c r="I2556" t="s">
        <v>29</v>
      </c>
      <c r="J2556" t="s">
        <v>29</v>
      </c>
      <c r="K2556">
        <v>0.5</v>
      </c>
      <c r="L2556">
        <f t="shared" si="8"/>
        <v>0.49848331648129468</v>
      </c>
      <c r="M2556" t="s">
        <v>26</v>
      </c>
      <c r="N2556" t="s">
        <v>112</v>
      </c>
      <c r="O2556" t="s">
        <v>29</v>
      </c>
      <c r="P2556" t="s">
        <v>29</v>
      </c>
      <c r="Q2556" t="s">
        <v>29</v>
      </c>
      <c r="R2556" t="s">
        <v>29</v>
      </c>
      <c r="S2556" t="s">
        <v>29</v>
      </c>
      <c r="T2556" t="s">
        <v>29</v>
      </c>
      <c r="U2556" t="s">
        <v>29</v>
      </c>
      <c r="V2556" t="s">
        <v>29</v>
      </c>
      <c r="W2556" t="s">
        <v>2969</v>
      </c>
    </row>
    <row r="2557" spans="1:23">
      <c r="A2557">
        <v>2556</v>
      </c>
      <c r="B2557" t="s">
        <v>2966</v>
      </c>
      <c r="C2557" t="s">
        <v>2967</v>
      </c>
      <c r="D2557">
        <v>60</v>
      </c>
      <c r="E2557" t="s">
        <v>135</v>
      </c>
      <c r="F2557" t="s">
        <v>136</v>
      </c>
      <c r="G2557" s="1" t="s">
        <v>29</v>
      </c>
      <c r="H2557" t="s">
        <v>29</v>
      </c>
      <c r="I2557" t="s">
        <v>29</v>
      </c>
      <c r="J2557" t="s">
        <v>29</v>
      </c>
      <c r="K2557">
        <v>1</v>
      </c>
      <c r="L2557">
        <v>1</v>
      </c>
      <c r="M2557" t="s">
        <v>136</v>
      </c>
      <c r="N2557" t="s">
        <v>29</v>
      </c>
      <c r="O2557" t="s">
        <v>29</v>
      </c>
      <c r="P2557" t="s">
        <v>29</v>
      </c>
      <c r="Q2557" t="s">
        <v>29</v>
      </c>
      <c r="R2557" t="s">
        <v>29</v>
      </c>
      <c r="S2557" t="s">
        <v>29</v>
      </c>
      <c r="T2557" t="s">
        <v>29</v>
      </c>
      <c r="U2557" t="s">
        <v>29</v>
      </c>
      <c r="V2557" t="s">
        <v>29</v>
      </c>
      <c r="W2557" t="s">
        <v>2969</v>
      </c>
    </row>
    <row r="2558" spans="1:23">
      <c r="A2558">
        <v>2557</v>
      </c>
      <c r="B2558" t="s">
        <v>2966</v>
      </c>
      <c r="C2558" t="s">
        <v>2967</v>
      </c>
      <c r="D2558">
        <v>60</v>
      </c>
      <c r="E2558" t="s">
        <v>8942</v>
      </c>
      <c r="F2558" t="s">
        <v>76</v>
      </c>
      <c r="G2558" s="1" t="s">
        <v>29</v>
      </c>
      <c r="H2558" t="s">
        <v>29</v>
      </c>
      <c r="I2558" t="s">
        <v>29</v>
      </c>
      <c r="J2558" t="s">
        <v>29</v>
      </c>
      <c r="K2558">
        <v>0.4</v>
      </c>
      <c r="L2558">
        <v>0.4</v>
      </c>
      <c r="M2558" t="s">
        <v>1610</v>
      </c>
      <c r="N2558" t="s">
        <v>29</v>
      </c>
      <c r="O2558" t="s">
        <v>29</v>
      </c>
      <c r="P2558" t="s">
        <v>29</v>
      </c>
      <c r="Q2558" t="s">
        <v>29</v>
      </c>
      <c r="R2558" t="s">
        <v>29</v>
      </c>
      <c r="S2558" t="s">
        <v>29</v>
      </c>
      <c r="T2558" t="s">
        <v>29</v>
      </c>
      <c r="U2558" t="s">
        <v>29</v>
      </c>
      <c r="V2558" t="s">
        <v>29</v>
      </c>
      <c r="W2558" t="s">
        <v>2969</v>
      </c>
    </row>
    <row r="2559" spans="1:23">
      <c r="A2559">
        <v>2558</v>
      </c>
      <c r="B2559" t="s">
        <v>3063</v>
      </c>
      <c r="C2559" t="s">
        <v>3063</v>
      </c>
      <c r="D2559">
        <v>61</v>
      </c>
      <c r="E2559" t="s">
        <v>2716</v>
      </c>
      <c r="F2559" t="s">
        <v>255</v>
      </c>
      <c r="G2559" s="1" t="s">
        <v>2717</v>
      </c>
      <c r="H2559" t="s">
        <v>2718</v>
      </c>
      <c r="I2559" t="s">
        <v>2717</v>
      </c>
      <c r="J2559" t="s">
        <v>8639</v>
      </c>
      <c r="K2559">
        <v>1.7</v>
      </c>
      <c r="L2559">
        <v>1.7</v>
      </c>
      <c r="M2559" t="s">
        <v>26</v>
      </c>
      <c r="N2559" t="s">
        <v>29</v>
      </c>
      <c r="O2559" t="s">
        <v>29</v>
      </c>
      <c r="P2559" t="s">
        <v>29</v>
      </c>
      <c r="Q2559" t="s">
        <v>29</v>
      </c>
      <c r="R2559" t="s">
        <v>29</v>
      </c>
      <c r="S2559" t="s">
        <v>29</v>
      </c>
      <c r="T2559" t="s">
        <v>29</v>
      </c>
      <c r="U2559" t="s">
        <v>29</v>
      </c>
      <c r="V2559" t="s">
        <v>29</v>
      </c>
      <c r="W2559" t="s">
        <v>3064</v>
      </c>
    </row>
    <row r="2560" spans="1:23">
      <c r="A2560">
        <v>2559</v>
      </c>
      <c r="B2560" t="s">
        <v>3063</v>
      </c>
      <c r="C2560" t="s">
        <v>3063</v>
      </c>
      <c r="D2560">
        <v>61</v>
      </c>
      <c r="E2560" t="s">
        <v>3065</v>
      </c>
      <c r="F2560" t="s">
        <v>344</v>
      </c>
      <c r="G2560" s="1" t="s">
        <v>3066</v>
      </c>
      <c r="H2560" t="s">
        <v>429</v>
      </c>
      <c r="I2560" t="s">
        <v>3066</v>
      </c>
      <c r="J2560" t="s">
        <v>8648</v>
      </c>
      <c r="K2560">
        <v>0.5</v>
      </c>
      <c r="L2560">
        <v>0.5</v>
      </c>
      <c r="M2560" t="s">
        <v>26</v>
      </c>
      <c r="N2560" t="s">
        <v>29</v>
      </c>
      <c r="O2560" t="s">
        <v>29</v>
      </c>
      <c r="P2560" t="s">
        <v>29</v>
      </c>
      <c r="Q2560" t="s">
        <v>29</v>
      </c>
      <c r="R2560" t="s">
        <v>29</v>
      </c>
      <c r="S2560" t="s">
        <v>29</v>
      </c>
      <c r="T2560" t="s">
        <v>29</v>
      </c>
      <c r="U2560" t="s">
        <v>29</v>
      </c>
      <c r="V2560" t="s">
        <v>29</v>
      </c>
      <c r="W2560" t="s">
        <v>3064</v>
      </c>
    </row>
    <row r="2561" spans="1:23">
      <c r="A2561">
        <v>2560</v>
      </c>
      <c r="B2561" t="s">
        <v>3063</v>
      </c>
      <c r="C2561" t="s">
        <v>3063</v>
      </c>
      <c r="D2561">
        <v>61</v>
      </c>
      <c r="E2561" t="s">
        <v>2740</v>
      </c>
      <c r="F2561" t="s">
        <v>206</v>
      </c>
      <c r="G2561" s="1" t="s">
        <v>2741</v>
      </c>
      <c r="H2561" t="s">
        <v>2742</v>
      </c>
      <c r="I2561" t="s">
        <v>2741</v>
      </c>
      <c r="J2561" t="s">
        <v>2742</v>
      </c>
      <c r="K2561">
        <v>0.4</v>
      </c>
      <c r="L2561">
        <v>0.4</v>
      </c>
      <c r="M2561" t="s">
        <v>26</v>
      </c>
      <c r="N2561" t="s">
        <v>29</v>
      </c>
      <c r="O2561" t="s">
        <v>29</v>
      </c>
      <c r="P2561" t="s">
        <v>29</v>
      </c>
      <c r="Q2561" t="s">
        <v>29</v>
      </c>
      <c r="R2561" t="s">
        <v>29</v>
      </c>
      <c r="S2561" t="s">
        <v>29</v>
      </c>
      <c r="T2561" t="s">
        <v>29</v>
      </c>
      <c r="U2561" t="s">
        <v>29</v>
      </c>
      <c r="V2561" t="s">
        <v>29</v>
      </c>
      <c r="W2561" t="s">
        <v>3064</v>
      </c>
    </row>
    <row r="2562" spans="1:23">
      <c r="A2562">
        <v>2561</v>
      </c>
      <c r="B2562" t="s">
        <v>3063</v>
      </c>
      <c r="C2562" t="s">
        <v>3063</v>
      </c>
      <c r="D2562">
        <v>61</v>
      </c>
      <c r="E2562" t="s">
        <v>3067</v>
      </c>
      <c r="F2562" t="s">
        <v>154</v>
      </c>
      <c r="G2562" s="1" t="s">
        <v>3068</v>
      </c>
      <c r="H2562" t="s">
        <v>3069</v>
      </c>
      <c r="I2562" t="s">
        <v>3068</v>
      </c>
      <c r="J2562" t="s">
        <v>3069</v>
      </c>
      <c r="K2562">
        <v>0.7</v>
      </c>
      <c r="L2562">
        <v>0.7</v>
      </c>
      <c r="M2562" t="s">
        <v>26</v>
      </c>
      <c r="N2562" t="s">
        <v>29</v>
      </c>
      <c r="O2562" t="s">
        <v>29</v>
      </c>
      <c r="P2562" t="s">
        <v>29</v>
      </c>
      <c r="Q2562" t="s">
        <v>29</v>
      </c>
      <c r="R2562" t="s">
        <v>29</v>
      </c>
      <c r="S2562" t="s">
        <v>29</v>
      </c>
      <c r="T2562" t="s">
        <v>29</v>
      </c>
      <c r="U2562" t="s">
        <v>29</v>
      </c>
      <c r="V2562" t="s">
        <v>29</v>
      </c>
      <c r="W2562" t="s">
        <v>3064</v>
      </c>
    </row>
    <row r="2563" spans="1:23">
      <c r="A2563">
        <v>2562</v>
      </c>
      <c r="B2563" t="s">
        <v>3063</v>
      </c>
      <c r="C2563" t="s">
        <v>3063</v>
      </c>
      <c r="D2563">
        <v>61</v>
      </c>
      <c r="E2563" t="s">
        <v>2744</v>
      </c>
      <c r="F2563" t="s">
        <v>154</v>
      </c>
      <c r="G2563" s="1" t="s">
        <v>2745</v>
      </c>
      <c r="H2563" t="s">
        <v>2746</v>
      </c>
      <c r="I2563" t="s">
        <v>2745</v>
      </c>
      <c r="J2563" t="s">
        <v>2746</v>
      </c>
      <c r="K2563">
        <v>0.6</v>
      </c>
      <c r="L2563">
        <v>0.6</v>
      </c>
      <c r="M2563" t="s">
        <v>26</v>
      </c>
      <c r="N2563" t="s">
        <v>29</v>
      </c>
      <c r="O2563" t="s">
        <v>29</v>
      </c>
      <c r="P2563" t="s">
        <v>29</v>
      </c>
      <c r="Q2563" t="s">
        <v>29</v>
      </c>
      <c r="R2563" t="s">
        <v>29</v>
      </c>
      <c r="S2563" t="s">
        <v>29</v>
      </c>
      <c r="T2563" t="s">
        <v>29</v>
      </c>
      <c r="U2563" t="s">
        <v>29</v>
      </c>
      <c r="V2563" t="s">
        <v>29</v>
      </c>
      <c r="W2563" t="s">
        <v>3064</v>
      </c>
    </row>
    <row r="2564" spans="1:23">
      <c r="A2564">
        <v>2563</v>
      </c>
      <c r="B2564" t="s">
        <v>3063</v>
      </c>
      <c r="C2564" t="s">
        <v>3063</v>
      </c>
      <c r="D2564">
        <v>61</v>
      </c>
      <c r="E2564" t="s">
        <v>3070</v>
      </c>
      <c r="F2564" t="s">
        <v>3071</v>
      </c>
      <c r="G2564" s="1" t="s">
        <v>3072</v>
      </c>
      <c r="H2564" t="s">
        <v>3073</v>
      </c>
      <c r="I2564" t="s">
        <v>3072</v>
      </c>
      <c r="J2564" t="s">
        <v>3073</v>
      </c>
      <c r="K2564">
        <v>9.3000000000000007</v>
      </c>
      <c r="L2564">
        <v>9.3000000000000007</v>
      </c>
      <c r="M2564" t="s">
        <v>26</v>
      </c>
      <c r="N2564" t="s">
        <v>29</v>
      </c>
      <c r="O2564" t="s">
        <v>29</v>
      </c>
      <c r="P2564" t="s">
        <v>29</v>
      </c>
      <c r="Q2564" t="s">
        <v>29</v>
      </c>
      <c r="R2564" t="s">
        <v>29</v>
      </c>
      <c r="S2564" t="s">
        <v>29</v>
      </c>
      <c r="T2564" t="s">
        <v>29</v>
      </c>
      <c r="U2564" t="s">
        <v>29</v>
      </c>
      <c r="V2564" t="s">
        <v>29</v>
      </c>
      <c r="W2564" t="s">
        <v>3064</v>
      </c>
    </row>
    <row r="2565" spans="1:23">
      <c r="A2565">
        <v>2564</v>
      </c>
      <c r="B2565" t="s">
        <v>3063</v>
      </c>
      <c r="C2565" t="s">
        <v>3063</v>
      </c>
      <c r="D2565">
        <v>61</v>
      </c>
      <c r="E2565" t="s">
        <v>3074</v>
      </c>
      <c r="F2565" t="s">
        <v>630</v>
      </c>
      <c r="G2565" s="1" t="s">
        <v>2750</v>
      </c>
      <c r="H2565" t="s">
        <v>615</v>
      </c>
      <c r="I2565" t="s">
        <v>2750</v>
      </c>
      <c r="J2565" t="s">
        <v>615</v>
      </c>
      <c r="K2565">
        <v>0.1</v>
      </c>
      <c r="L2565">
        <v>0.1</v>
      </c>
      <c r="M2565" t="s">
        <v>26</v>
      </c>
      <c r="N2565" t="s">
        <v>29</v>
      </c>
      <c r="O2565" t="s">
        <v>29</v>
      </c>
      <c r="P2565" t="s">
        <v>29</v>
      </c>
      <c r="Q2565" t="s">
        <v>29</v>
      </c>
      <c r="R2565" t="s">
        <v>29</v>
      </c>
      <c r="S2565" t="s">
        <v>29</v>
      </c>
      <c r="T2565" t="s">
        <v>29</v>
      </c>
      <c r="U2565" t="s">
        <v>29</v>
      </c>
      <c r="V2565" t="s">
        <v>29</v>
      </c>
      <c r="W2565" t="s">
        <v>3064</v>
      </c>
    </row>
    <row r="2566" spans="1:23">
      <c r="A2566">
        <v>2565</v>
      </c>
      <c r="B2566" t="s">
        <v>3063</v>
      </c>
      <c r="C2566" t="s">
        <v>3063</v>
      </c>
      <c r="D2566">
        <v>61</v>
      </c>
      <c r="E2566" t="s">
        <v>2752</v>
      </c>
      <c r="F2566" t="s">
        <v>358</v>
      </c>
      <c r="G2566" s="1" t="s">
        <v>2753</v>
      </c>
      <c r="H2566" t="s">
        <v>2754</v>
      </c>
      <c r="I2566" t="s">
        <v>2753</v>
      </c>
      <c r="J2566" t="s">
        <v>2754</v>
      </c>
      <c r="K2566">
        <v>2.2999999999999998</v>
      </c>
      <c r="L2566">
        <v>2.2999999999999998</v>
      </c>
      <c r="M2566" t="s">
        <v>26</v>
      </c>
      <c r="N2566" t="s">
        <v>29</v>
      </c>
      <c r="O2566" t="s">
        <v>29</v>
      </c>
      <c r="P2566" t="s">
        <v>29</v>
      </c>
      <c r="Q2566" t="s">
        <v>29</v>
      </c>
      <c r="R2566" t="s">
        <v>29</v>
      </c>
      <c r="S2566" t="s">
        <v>29</v>
      </c>
      <c r="T2566" t="s">
        <v>29</v>
      </c>
      <c r="U2566" t="s">
        <v>29</v>
      </c>
      <c r="V2566" t="s">
        <v>29</v>
      </c>
      <c r="W2566" t="s">
        <v>3064</v>
      </c>
    </row>
    <row r="2567" spans="1:23">
      <c r="A2567">
        <v>2566</v>
      </c>
      <c r="B2567" t="s">
        <v>3063</v>
      </c>
      <c r="C2567" t="s">
        <v>3063</v>
      </c>
      <c r="D2567">
        <v>61</v>
      </c>
      <c r="E2567" t="s">
        <v>3075</v>
      </c>
      <c r="F2567" t="s">
        <v>358</v>
      </c>
      <c r="G2567" s="1" t="s">
        <v>2756</v>
      </c>
      <c r="H2567" t="s">
        <v>3076</v>
      </c>
      <c r="I2567" t="s">
        <v>2756</v>
      </c>
      <c r="J2567" t="s">
        <v>3076</v>
      </c>
      <c r="K2567">
        <v>0.1</v>
      </c>
      <c r="L2567">
        <v>0.1</v>
      </c>
      <c r="M2567" t="s">
        <v>26</v>
      </c>
      <c r="N2567" t="s">
        <v>29</v>
      </c>
      <c r="O2567" t="s">
        <v>29</v>
      </c>
      <c r="P2567" t="s">
        <v>29</v>
      </c>
      <c r="Q2567" t="s">
        <v>29</v>
      </c>
      <c r="R2567" t="s">
        <v>29</v>
      </c>
      <c r="S2567" t="s">
        <v>29</v>
      </c>
      <c r="T2567" t="s">
        <v>29</v>
      </c>
      <c r="U2567" t="s">
        <v>29</v>
      </c>
      <c r="V2567" t="s">
        <v>29</v>
      </c>
      <c r="W2567" t="s">
        <v>3064</v>
      </c>
    </row>
    <row r="2568" spans="1:23">
      <c r="A2568">
        <v>2567</v>
      </c>
      <c r="B2568" t="s">
        <v>3063</v>
      </c>
      <c r="C2568" t="s">
        <v>3063</v>
      </c>
      <c r="D2568">
        <v>61</v>
      </c>
      <c r="E2568" t="s">
        <v>2755</v>
      </c>
      <c r="F2568" t="s">
        <v>358</v>
      </c>
      <c r="G2568" s="1" t="s">
        <v>2756</v>
      </c>
      <c r="H2568" t="s">
        <v>2757</v>
      </c>
      <c r="I2568" t="s">
        <v>2756</v>
      </c>
      <c r="J2568" t="s">
        <v>8641</v>
      </c>
      <c r="K2568">
        <v>0.1</v>
      </c>
      <c r="L2568">
        <v>0.1</v>
      </c>
      <c r="M2568" t="s">
        <v>26</v>
      </c>
      <c r="N2568" t="s">
        <v>29</v>
      </c>
      <c r="O2568" t="s">
        <v>29</v>
      </c>
      <c r="P2568" t="s">
        <v>29</v>
      </c>
      <c r="Q2568" t="s">
        <v>29</v>
      </c>
      <c r="R2568" t="s">
        <v>29</v>
      </c>
      <c r="S2568" t="s">
        <v>29</v>
      </c>
      <c r="T2568" t="s">
        <v>29</v>
      </c>
      <c r="U2568" t="s">
        <v>29</v>
      </c>
      <c r="V2568" t="s">
        <v>29</v>
      </c>
      <c r="W2568" t="s">
        <v>3064</v>
      </c>
    </row>
    <row r="2569" spans="1:23">
      <c r="A2569">
        <v>2568</v>
      </c>
      <c r="B2569" t="s">
        <v>3063</v>
      </c>
      <c r="C2569" t="s">
        <v>3063</v>
      </c>
      <c r="D2569">
        <v>61</v>
      </c>
      <c r="E2569" t="s">
        <v>3077</v>
      </c>
      <c r="F2569" t="s">
        <v>2077</v>
      </c>
      <c r="G2569" s="1" t="s">
        <v>3078</v>
      </c>
      <c r="H2569" t="s">
        <v>3079</v>
      </c>
      <c r="I2569" t="s">
        <v>3078</v>
      </c>
      <c r="J2569" t="s">
        <v>2663</v>
      </c>
      <c r="K2569">
        <v>5.6</v>
      </c>
      <c r="L2569">
        <v>5.6</v>
      </c>
      <c r="M2569" t="s">
        <v>26</v>
      </c>
      <c r="N2569" t="s">
        <v>29</v>
      </c>
      <c r="O2569" t="s">
        <v>29</v>
      </c>
      <c r="P2569" t="s">
        <v>29</v>
      </c>
      <c r="Q2569" t="s">
        <v>29</v>
      </c>
      <c r="R2569" t="s">
        <v>29</v>
      </c>
      <c r="S2569" t="s">
        <v>29</v>
      </c>
      <c r="T2569" t="s">
        <v>29</v>
      </c>
      <c r="U2569" t="s">
        <v>29</v>
      </c>
      <c r="V2569" t="s">
        <v>29</v>
      </c>
      <c r="W2569" t="s">
        <v>3064</v>
      </c>
    </row>
    <row r="2570" spans="1:23">
      <c r="A2570">
        <v>2569</v>
      </c>
      <c r="B2570" t="s">
        <v>3063</v>
      </c>
      <c r="C2570" t="s">
        <v>3063</v>
      </c>
      <c r="D2570">
        <v>61</v>
      </c>
      <c r="E2570" t="s">
        <v>3080</v>
      </c>
      <c r="F2570" t="s">
        <v>522</v>
      </c>
      <c r="G2570" s="1" t="s">
        <v>3081</v>
      </c>
      <c r="H2570" t="s">
        <v>3082</v>
      </c>
      <c r="I2570" t="s">
        <v>3081</v>
      </c>
      <c r="J2570" t="s">
        <v>3082</v>
      </c>
      <c r="K2570">
        <v>1.8</v>
      </c>
      <c r="L2570">
        <v>1.8</v>
      </c>
      <c r="M2570" t="s">
        <v>26</v>
      </c>
      <c r="N2570" t="s">
        <v>29</v>
      </c>
      <c r="O2570" t="s">
        <v>29</v>
      </c>
      <c r="P2570" t="s">
        <v>29</v>
      </c>
      <c r="Q2570" t="s">
        <v>29</v>
      </c>
      <c r="R2570" t="s">
        <v>29</v>
      </c>
      <c r="S2570" t="s">
        <v>29</v>
      </c>
      <c r="T2570" t="s">
        <v>29</v>
      </c>
      <c r="U2570" t="s">
        <v>29</v>
      </c>
      <c r="V2570" t="s">
        <v>29</v>
      </c>
      <c r="W2570" t="s">
        <v>3064</v>
      </c>
    </row>
    <row r="2571" spans="1:23">
      <c r="A2571">
        <v>2570</v>
      </c>
      <c r="B2571" t="s">
        <v>3063</v>
      </c>
      <c r="C2571" t="s">
        <v>3063</v>
      </c>
      <c r="D2571">
        <v>61</v>
      </c>
      <c r="E2571" t="s">
        <v>3083</v>
      </c>
      <c r="F2571" t="s">
        <v>522</v>
      </c>
      <c r="G2571" s="1" t="s">
        <v>538</v>
      </c>
      <c r="H2571" t="s">
        <v>2088</v>
      </c>
      <c r="I2571" t="s">
        <v>538</v>
      </c>
      <c r="J2571" t="s">
        <v>8649</v>
      </c>
      <c r="K2571">
        <v>1.1000000000000001</v>
      </c>
      <c r="L2571">
        <v>1.1000000000000001</v>
      </c>
      <c r="M2571" t="s">
        <v>26</v>
      </c>
      <c r="N2571" t="s">
        <v>29</v>
      </c>
      <c r="O2571" t="s">
        <v>29</v>
      </c>
      <c r="P2571" t="s">
        <v>29</v>
      </c>
      <c r="Q2571" t="s">
        <v>29</v>
      </c>
      <c r="R2571" t="s">
        <v>29</v>
      </c>
      <c r="S2571" t="s">
        <v>29</v>
      </c>
      <c r="T2571" t="s">
        <v>29</v>
      </c>
      <c r="U2571" t="s">
        <v>29</v>
      </c>
      <c r="V2571" t="s">
        <v>29</v>
      </c>
      <c r="W2571" t="s">
        <v>3064</v>
      </c>
    </row>
    <row r="2572" spans="1:23">
      <c r="A2572">
        <v>2571</v>
      </c>
      <c r="B2572" t="s">
        <v>3063</v>
      </c>
      <c r="C2572" t="s">
        <v>3063</v>
      </c>
      <c r="D2572">
        <v>61</v>
      </c>
      <c r="E2572" t="s">
        <v>3084</v>
      </c>
      <c r="F2572" t="s">
        <v>522</v>
      </c>
      <c r="G2572" s="1" t="s">
        <v>3085</v>
      </c>
      <c r="H2572" t="s">
        <v>1642</v>
      </c>
      <c r="I2572" t="s">
        <v>3085</v>
      </c>
      <c r="J2572" t="s">
        <v>1642</v>
      </c>
      <c r="K2572">
        <v>0.6</v>
      </c>
      <c r="L2572">
        <v>0.6</v>
      </c>
      <c r="M2572" t="s">
        <v>26</v>
      </c>
      <c r="N2572" t="s">
        <v>29</v>
      </c>
      <c r="O2572" t="s">
        <v>29</v>
      </c>
      <c r="P2572" t="s">
        <v>29</v>
      </c>
      <c r="Q2572" t="s">
        <v>29</v>
      </c>
      <c r="R2572" t="s">
        <v>29</v>
      </c>
      <c r="S2572" t="s">
        <v>29</v>
      </c>
      <c r="T2572" t="s">
        <v>29</v>
      </c>
      <c r="U2572" t="s">
        <v>29</v>
      </c>
      <c r="V2572" t="s">
        <v>29</v>
      </c>
      <c r="W2572" t="s">
        <v>3064</v>
      </c>
    </row>
    <row r="2573" spans="1:23">
      <c r="A2573">
        <v>2572</v>
      </c>
      <c r="B2573" t="s">
        <v>3063</v>
      </c>
      <c r="C2573" t="s">
        <v>3063</v>
      </c>
      <c r="D2573">
        <v>61</v>
      </c>
      <c r="E2573" t="s">
        <v>2638</v>
      </c>
      <c r="F2573" t="s">
        <v>2437</v>
      </c>
      <c r="G2573" s="1" t="s">
        <v>2438</v>
      </c>
      <c r="H2573" t="s">
        <v>2639</v>
      </c>
      <c r="I2573" t="s">
        <v>2438</v>
      </c>
      <c r="J2573" t="s">
        <v>2639</v>
      </c>
      <c r="K2573">
        <v>0.1</v>
      </c>
      <c r="L2573">
        <v>0.1</v>
      </c>
      <c r="M2573" t="s">
        <v>26</v>
      </c>
      <c r="N2573" t="s">
        <v>29</v>
      </c>
      <c r="O2573" t="s">
        <v>29</v>
      </c>
      <c r="P2573" t="s">
        <v>29</v>
      </c>
      <c r="Q2573" t="s">
        <v>29</v>
      </c>
      <c r="R2573" t="s">
        <v>29</v>
      </c>
      <c r="S2573" t="s">
        <v>29</v>
      </c>
      <c r="T2573" t="s">
        <v>29</v>
      </c>
      <c r="U2573" t="s">
        <v>29</v>
      </c>
      <c r="V2573" t="s">
        <v>29</v>
      </c>
      <c r="W2573" t="s">
        <v>3064</v>
      </c>
    </row>
    <row r="2574" spans="1:23">
      <c r="A2574">
        <v>2573</v>
      </c>
      <c r="B2574" t="s">
        <v>3063</v>
      </c>
      <c r="C2574" t="s">
        <v>3063</v>
      </c>
      <c r="D2574">
        <v>61</v>
      </c>
      <c r="E2574" t="s">
        <v>3086</v>
      </c>
      <c r="F2574" t="s">
        <v>2769</v>
      </c>
      <c r="G2574" s="1" t="s">
        <v>3087</v>
      </c>
      <c r="H2574" t="s">
        <v>3088</v>
      </c>
      <c r="I2574" t="s">
        <v>3087</v>
      </c>
      <c r="J2574" t="s">
        <v>3088</v>
      </c>
      <c r="K2574">
        <v>2.2000000000000002</v>
      </c>
      <c r="L2574">
        <v>2.2000000000000002</v>
      </c>
      <c r="M2574" t="s">
        <v>26</v>
      </c>
      <c r="N2574" t="s">
        <v>29</v>
      </c>
      <c r="O2574" t="s">
        <v>29</v>
      </c>
      <c r="P2574" t="s">
        <v>29</v>
      </c>
      <c r="Q2574" t="s">
        <v>29</v>
      </c>
      <c r="R2574" t="s">
        <v>29</v>
      </c>
      <c r="S2574" t="s">
        <v>29</v>
      </c>
      <c r="T2574" t="s">
        <v>29</v>
      </c>
      <c r="U2574" t="s">
        <v>29</v>
      </c>
      <c r="V2574" t="s">
        <v>29</v>
      </c>
      <c r="W2574" t="s">
        <v>3064</v>
      </c>
    </row>
    <row r="2575" spans="1:23">
      <c r="A2575">
        <v>2574</v>
      </c>
      <c r="B2575" t="s">
        <v>3063</v>
      </c>
      <c r="C2575" t="s">
        <v>3063</v>
      </c>
      <c r="D2575">
        <v>61</v>
      </c>
      <c r="E2575" t="s">
        <v>2768</v>
      </c>
      <c r="F2575" t="s">
        <v>9221</v>
      </c>
      <c r="G2575" s="1" t="s">
        <v>2770</v>
      </c>
      <c r="H2575" t="s">
        <v>2771</v>
      </c>
      <c r="I2575" t="s">
        <v>2770</v>
      </c>
      <c r="J2575" t="s">
        <v>2771</v>
      </c>
      <c r="K2575">
        <v>1.4</v>
      </c>
      <c r="L2575">
        <v>1.4</v>
      </c>
      <c r="M2575" t="s">
        <v>26</v>
      </c>
      <c r="N2575" t="s">
        <v>29</v>
      </c>
      <c r="O2575" t="s">
        <v>29</v>
      </c>
      <c r="P2575" t="s">
        <v>29</v>
      </c>
      <c r="Q2575" t="s">
        <v>29</v>
      </c>
      <c r="R2575" t="s">
        <v>29</v>
      </c>
      <c r="S2575" t="s">
        <v>29</v>
      </c>
      <c r="T2575" t="s">
        <v>29</v>
      </c>
      <c r="U2575" t="s">
        <v>29</v>
      </c>
      <c r="V2575" t="s">
        <v>29</v>
      </c>
      <c r="W2575" t="s">
        <v>3064</v>
      </c>
    </row>
    <row r="2576" spans="1:23">
      <c r="A2576">
        <v>2575</v>
      </c>
      <c r="B2576" t="s">
        <v>3063</v>
      </c>
      <c r="C2576" t="s">
        <v>3063</v>
      </c>
      <c r="D2576">
        <v>61</v>
      </c>
      <c r="E2576" t="s">
        <v>3089</v>
      </c>
      <c r="F2576" t="s">
        <v>2769</v>
      </c>
      <c r="G2576" s="1" t="s">
        <v>2773</v>
      </c>
      <c r="H2576" t="s">
        <v>3090</v>
      </c>
      <c r="I2576" t="s">
        <v>2773</v>
      </c>
      <c r="J2576" t="s">
        <v>4777</v>
      </c>
      <c r="K2576">
        <v>0.4</v>
      </c>
      <c r="L2576">
        <v>0.4</v>
      </c>
      <c r="M2576" t="s">
        <v>26</v>
      </c>
      <c r="N2576" t="s">
        <v>29</v>
      </c>
      <c r="O2576" t="s">
        <v>29</v>
      </c>
      <c r="P2576" t="s">
        <v>29</v>
      </c>
      <c r="Q2576" t="s">
        <v>29</v>
      </c>
      <c r="R2576" t="s">
        <v>29</v>
      </c>
      <c r="S2576" t="s">
        <v>29</v>
      </c>
      <c r="T2576" t="s">
        <v>29</v>
      </c>
      <c r="U2576" t="s">
        <v>29</v>
      </c>
      <c r="V2576" t="s">
        <v>29</v>
      </c>
      <c r="W2576" t="s">
        <v>3064</v>
      </c>
    </row>
    <row r="2577" spans="1:23">
      <c r="A2577">
        <v>2576</v>
      </c>
      <c r="B2577" t="s">
        <v>3063</v>
      </c>
      <c r="C2577" t="s">
        <v>3063</v>
      </c>
      <c r="D2577">
        <v>61</v>
      </c>
      <c r="E2577" t="s">
        <v>3091</v>
      </c>
      <c r="F2577" t="s">
        <v>558</v>
      </c>
      <c r="G2577" s="1" t="s">
        <v>559</v>
      </c>
      <c r="H2577" t="s">
        <v>3092</v>
      </c>
      <c r="I2577" t="s">
        <v>559</v>
      </c>
      <c r="J2577" t="s">
        <v>3092</v>
      </c>
      <c r="K2577">
        <v>4.9000000000000004</v>
      </c>
      <c r="L2577">
        <v>4.9000000000000004</v>
      </c>
      <c r="M2577" t="s">
        <v>26</v>
      </c>
      <c r="N2577" t="s">
        <v>29</v>
      </c>
      <c r="O2577" t="s">
        <v>29</v>
      </c>
      <c r="P2577" t="s">
        <v>29</v>
      </c>
      <c r="Q2577" t="s">
        <v>29</v>
      </c>
      <c r="R2577" t="s">
        <v>29</v>
      </c>
      <c r="S2577" t="s">
        <v>29</v>
      </c>
      <c r="T2577" t="s">
        <v>29</v>
      </c>
      <c r="U2577" t="s">
        <v>29</v>
      </c>
      <c r="V2577" t="s">
        <v>29</v>
      </c>
      <c r="W2577" t="s">
        <v>3064</v>
      </c>
    </row>
    <row r="2578" spans="1:23">
      <c r="A2578">
        <v>2577</v>
      </c>
      <c r="B2578" t="s">
        <v>3063</v>
      </c>
      <c r="C2578" t="s">
        <v>3063</v>
      </c>
      <c r="D2578">
        <v>61</v>
      </c>
      <c r="E2578" t="s">
        <v>3093</v>
      </c>
      <c r="F2578" t="s">
        <v>558</v>
      </c>
      <c r="G2578" s="1" t="s">
        <v>726</v>
      </c>
      <c r="H2578" t="s">
        <v>3094</v>
      </c>
      <c r="I2578" t="s">
        <v>726</v>
      </c>
      <c r="J2578" t="s">
        <v>2223</v>
      </c>
      <c r="K2578">
        <v>0.9</v>
      </c>
      <c r="L2578">
        <v>0.9</v>
      </c>
      <c r="M2578" t="s">
        <v>26</v>
      </c>
      <c r="N2578" t="s">
        <v>29</v>
      </c>
      <c r="O2578" t="s">
        <v>29</v>
      </c>
      <c r="P2578" t="s">
        <v>29</v>
      </c>
      <c r="Q2578" t="s">
        <v>29</v>
      </c>
      <c r="R2578" t="s">
        <v>29</v>
      </c>
      <c r="S2578" t="s">
        <v>29</v>
      </c>
      <c r="T2578" t="s">
        <v>29</v>
      </c>
      <c r="U2578" t="s">
        <v>29</v>
      </c>
      <c r="V2578" t="s">
        <v>29</v>
      </c>
      <c r="W2578" t="s">
        <v>3064</v>
      </c>
    </row>
    <row r="2579" spans="1:23">
      <c r="A2579">
        <v>2578</v>
      </c>
      <c r="B2579" t="s">
        <v>3063</v>
      </c>
      <c r="C2579" t="s">
        <v>3063</v>
      </c>
      <c r="D2579">
        <v>61</v>
      </c>
      <c r="E2579" t="s">
        <v>3095</v>
      </c>
      <c r="F2579" t="s">
        <v>505</v>
      </c>
      <c r="G2579" s="1" t="s">
        <v>3096</v>
      </c>
      <c r="H2579" t="s">
        <v>3097</v>
      </c>
      <c r="I2579" t="s">
        <v>3096</v>
      </c>
      <c r="J2579" t="s">
        <v>3097</v>
      </c>
      <c r="K2579">
        <v>0.1</v>
      </c>
      <c r="L2579">
        <v>0.1</v>
      </c>
      <c r="M2579" t="s">
        <v>26</v>
      </c>
      <c r="N2579" t="s">
        <v>29</v>
      </c>
      <c r="O2579" t="s">
        <v>29</v>
      </c>
      <c r="P2579" t="s">
        <v>29</v>
      </c>
      <c r="Q2579" t="s">
        <v>29</v>
      </c>
      <c r="R2579" t="s">
        <v>29</v>
      </c>
      <c r="S2579" t="s">
        <v>29</v>
      </c>
      <c r="T2579" t="s">
        <v>29</v>
      </c>
      <c r="U2579" t="s">
        <v>29</v>
      </c>
      <c r="V2579" t="s">
        <v>29</v>
      </c>
      <c r="W2579" t="s">
        <v>3064</v>
      </c>
    </row>
    <row r="2580" spans="1:23">
      <c r="A2580">
        <v>2579</v>
      </c>
      <c r="B2580" t="s">
        <v>3063</v>
      </c>
      <c r="C2580" t="s">
        <v>3063</v>
      </c>
      <c r="D2580">
        <v>61</v>
      </c>
      <c r="E2580" t="s">
        <v>3098</v>
      </c>
      <c r="F2580" t="s">
        <v>1976</v>
      </c>
      <c r="G2580" s="1" t="s">
        <v>3099</v>
      </c>
      <c r="H2580" t="s">
        <v>621</v>
      </c>
      <c r="I2580" t="s">
        <v>3099</v>
      </c>
      <c r="J2580" t="s">
        <v>621</v>
      </c>
      <c r="K2580">
        <v>0.1</v>
      </c>
      <c r="L2580">
        <v>0.1</v>
      </c>
      <c r="M2580" t="s">
        <v>26</v>
      </c>
      <c r="N2580" t="s">
        <v>29</v>
      </c>
      <c r="O2580" t="s">
        <v>29</v>
      </c>
      <c r="P2580" t="s">
        <v>29</v>
      </c>
      <c r="Q2580" t="s">
        <v>29</v>
      </c>
      <c r="R2580" t="s">
        <v>29</v>
      </c>
      <c r="S2580" t="s">
        <v>29</v>
      </c>
      <c r="T2580" t="s">
        <v>29</v>
      </c>
      <c r="U2580" t="s">
        <v>29</v>
      </c>
      <c r="V2580" t="s">
        <v>29</v>
      </c>
      <c r="W2580" t="s">
        <v>3064</v>
      </c>
    </row>
    <row r="2581" spans="1:23">
      <c r="A2581">
        <v>2580</v>
      </c>
      <c r="B2581" t="s">
        <v>3063</v>
      </c>
      <c r="C2581" t="s">
        <v>3063</v>
      </c>
      <c r="D2581">
        <v>61</v>
      </c>
      <c r="E2581" t="s">
        <v>2792</v>
      </c>
      <c r="F2581" t="s">
        <v>154</v>
      </c>
      <c r="G2581" s="1" t="s">
        <v>203</v>
      </c>
      <c r="H2581" t="s">
        <v>2793</v>
      </c>
      <c r="I2581" t="s">
        <v>3491</v>
      </c>
      <c r="J2581" t="s">
        <v>2793</v>
      </c>
      <c r="K2581">
        <v>2</v>
      </c>
      <c r="L2581">
        <v>2</v>
      </c>
      <c r="M2581" t="s">
        <v>26</v>
      </c>
      <c r="N2581" t="s">
        <v>29</v>
      </c>
      <c r="O2581" t="s">
        <v>29</v>
      </c>
      <c r="P2581" t="s">
        <v>29</v>
      </c>
      <c r="Q2581" t="s">
        <v>29</v>
      </c>
      <c r="R2581" t="s">
        <v>29</v>
      </c>
      <c r="S2581" t="s">
        <v>29</v>
      </c>
      <c r="T2581" t="s">
        <v>29</v>
      </c>
      <c r="U2581" t="s">
        <v>29</v>
      </c>
      <c r="V2581" t="s">
        <v>29</v>
      </c>
      <c r="W2581" t="s">
        <v>3064</v>
      </c>
    </row>
    <row r="2582" spans="1:23">
      <c r="A2582">
        <v>2581</v>
      </c>
      <c r="B2582" t="s">
        <v>3063</v>
      </c>
      <c r="C2582" t="s">
        <v>3063</v>
      </c>
      <c r="D2582">
        <v>61</v>
      </c>
      <c r="E2582" t="s">
        <v>2475</v>
      </c>
      <c r="F2582" t="s">
        <v>185</v>
      </c>
      <c r="G2582" s="1" t="s">
        <v>186</v>
      </c>
      <c r="H2582" t="s">
        <v>466</v>
      </c>
      <c r="I2582" t="s">
        <v>186</v>
      </c>
      <c r="J2582" t="s">
        <v>466</v>
      </c>
      <c r="K2582">
        <v>16</v>
      </c>
      <c r="L2582">
        <v>16</v>
      </c>
      <c r="M2582" t="s">
        <v>26</v>
      </c>
      <c r="N2582" t="s">
        <v>29</v>
      </c>
      <c r="O2582" t="s">
        <v>29</v>
      </c>
      <c r="P2582" t="s">
        <v>29</v>
      </c>
      <c r="Q2582" t="s">
        <v>29</v>
      </c>
      <c r="R2582" t="s">
        <v>29</v>
      </c>
      <c r="S2582" t="s">
        <v>29</v>
      </c>
      <c r="T2582" t="s">
        <v>29</v>
      </c>
      <c r="U2582" t="s">
        <v>29</v>
      </c>
      <c r="V2582" t="s">
        <v>29</v>
      </c>
      <c r="W2582" t="s">
        <v>3064</v>
      </c>
    </row>
    <row r="2583" spans="1:23">
      <c r="A2583">
        <v>2582</v>
      </c>
      <c r="B2583" t="s">
        <v>3063</v>
      </c>
      <c r="C2583" t="s">
        <v>3063</v>
      </c>
      <c r="D2583">
        <v>61</v>
      </c>
      <c r="E2583" t="s">
        <v>3100</v>
      </c>
      <c r="F2583" t="s">
        <v>185</v>
      </c>
      <c r="G2583" s="1" t="s">
        <v>2805</v>
      </c>
      <c r="H2583" t="s">
        <v>3101</v>
      </c>
      <c r="I2583" t="s">
        <v>2805</v>
      </c>
      <c r="J2583" t="s">
        <v>3101</v>
      </c>
      <c r="K2583">
        <v>3.5</v>
      </c>
      <c r="L2583">
        <v>3.5</v>
      </c>
      <c r="M2583" t="s">
        <v>26</v>
      </c>
      <c r="N2583" t="s">
        <v>29</v>
      </c>
      <c r="O2583" t="s">
        <v>29</v>
      </c>
      <c r="P2583" t="s">
        <v>29</v>
      </c>
      <c r="Q2583" t="s">
        <v>29</v>
      </c>
      <c r="R2583" t="s">
        <v>29</v>
      </c>
      <c r="S2583" t="s">
        <v>29</v>
      </c>
      <c r="T2583" t="s">
        <v>29</v>
      </c>
      <c r="U2583" t="s">
        <v>29</v>
      </c>
      <c r="V2583" t="s">
        <v>29</v>
      </c>
      <c r="W2583" t="s">
        <v>3064</v>
      </c>
    </row>
    <row r="2584" spans="1:23">
      <c r="A2584">
        <v>2583</v>
      </c>
      <c r="B2584" t="s">
        <v>3063</v>
      </c>
      <c r="C2584" t="s">
        <v>3063</v>
      </c>
      <c r="D2584">
        <v>61</v>
      </c>
      <c r="E2584" t="s">
        <v>2798</v>
      </c>
      <c r="F2584" t="s">
        <v>185</v>
      </c>
      <c r="G2584" s="1" t="s">
        <v>186</v>
      </c>
      <c r="H2584" t="s">
        <v>2799</v>
      </c>
      <c r="I2584" t="s">
        <v>186</v>
      </c>
      <c r="J2584" t="s">
        <v>2799</v>
      </c>
      <c r="K2584">
        <v>1.6</v>
      </c>
      <c r="L2584">
        <v>1.6</v>
      </c>
      <c r="M2584" t="s">
        <v>26</v>
      </c>
      <c r="N2584" t="s">
        <v>29</v>
      </c>
      <c r="O2584" t="s">
        <v>29</v>
      </c>
      <c r="P2584" t="s">
        <v>29</v>
      </c>
      <c r="Q2584" t="s">
        <v>29</v>
      </c>
      <c r="R2584" t="s">
        <v>29</v>
      </c>
      <c r="S2584" t="s">
        <v>29</v>
      </c>
      <c r="T2584" t="s">
        <v>29</v>
      </c>
      <c r="U2584" t="s">
        <v>29</v>
      </c>
      <c r="V2584" t="s">
        <v>29</v>
      </c>
      <c r="W2584" t="s">
        <v>3064</v>
      </c>
    </row>
    <row r="2585" spans="1:23">
      <c r="A2585">
        <v>2584</v>
      </c>
      <c r="B2585" t="s">
        <v>3063</v>
      </c>
      <c r="C2585" t="s">
        <v>3063</v>
      </c>
      <c r="D2585">
        <v>61</v>
      </c>
      <c r="E2585" t="s">
        <v>3102</v>
      </c>
      <c r="F2585" t="s">
        <v>185</v>
      </c>
      <c r="G2585" s="1" t="s">
        <v>186</v>
      </c>
      <c r="H2585" t="s">
        <v>348</v>
      </c>
      <c r="I2585" t="s">
        <v>186</v>
      </c>
      <c r="J2585" t="s">
        <v>348</v>
      </c>
      <c r="K2585">
        <v>1.1000000000000001</v>
      </c>
      <c r="L2585">
        <v>1.1000000000000001</v>
      </c>
      <c r="M2585" t="s">
        <v>26</v>
      </c>
      <c r="N2585" t="s">
        <v>29</v>
      </c>
      <c r="O2585" t="s">
        <v>29</v>
      </c>
      <c r="P2585" t="s">
        <v>29</v>
      </c>
      <c r="Q2585" t="s">
        <v>29</v>
      </c>
      <c r="R2585" t="s">
        <v>29</v>
      </c>
      <c r="S2585" t="s">
        <v>29</v>
      </c>
      <c r="T2585" t="s">
        <v>29</v>
      </c>
      <c r="U2585" t="s">
        <v>29</v>
      </c>
      <c r="V2585" t="s">
        <v>29</v>
      </c>
      <c r="W2585" t="s">
        <v>3064</v>
      </c>
    </row>
    <row r="2586" spans="1:23">
      <c r="A2586">
        <v>2585</v>
      </c>
      <c r="B2586" t="s">
        <v>3063</v>
      </c>
      <c r="C2586" t="s">
        <v>3063</v>
      </c>
      <c r="D2586">
        <v>61</v>
      </c>
      <c r="E2586" t="s">
        <v>2801</v>
      </c>
      <c r="F2586" t="s">
        <v>185</v>
      </c>
      <c r="G2586" s="1" t="s">
        <v>2802</v>
      </c>
      <c r="H2586" t="s">
        <v>3103</v>
      </c>
      <c r="I2586" t="s">
        <v>5152</v>
      </c>
      <c r="J2586" t="s">
        <v>3103</v>
      </c>
      <c r="K2586">
        <v>0.6</v>
      </c>
      <c r="L2586">
        <v>0.6</v>
      </c>
      <c r="M2586" t="s">
        <v>26</v>
      </c>
      <c r="N2586" t="s">
        <v>29</v>
      </c>
      <c r="O2586" t="s">
        <v>29</v>
      </c>
      <c r="P2586" t="s">
        <v>29</v>
      </c>
      <c r="Q2586" t="s">
        <v>29</v>
      </c>
      <c r="R2586" t="s">
        <v>29</v>
      </c>
      <c r="S2586" t="s">
        <v>29</v>
      </c>
      <c r="T2586" t="s">
        <v>29</v>
      </c>
      <c r="U2586" t="s">
        <v>29</v>
      </c>
      <c r="V2586" t="s">
        <v>29</v>
      </c>
      <c r="W2586" t="s">
        <v>3064</v>
      </c>
    </row>
    <row r="2587" spans="1:23">
      <c r="A2587">
        <v>2586</v>
      </c>
      <c r="B2587" t="s">
        <v>3063</v>
      </c>
      <c r="C2587" t="s">
        <v>3063</v>
      </c>
      <c r="D2587">
        <v>61</v>
      </c>
      <c r="E2587" t="s">
        <v>757</v>
      </c>
      <c r="F2587" t="s">
        <v>185</v>
      </c>
      <c r="G2587" s="1" t="s">
        <v>633</v>
      </c>
      <c r="H2587" t="s">
        <v>758</v>
      </c>
      <c r="I2587" t="s">
        <v>633</v>
      </c>
      <c r="J2587" t="s">
        <v>758</v>
      </c>
      <c r="K2587">
        <v>0.1</v>
      </c>
      <c r="L2587">
        <v>0.1</v>
      </c>
      <c r="M2587" t="s">
        <v>26</v>
      </c>
      <c r="N2587" t="s">
        <v>29</v>
      </c>
      <c r="O2587" t="s">
        <v>29</v>
      </c>
      <c r="P2587" t="s">
        <v>29</v>
      </c>
      <c r="Q2587" t="s">
        <v>29</v>
      </c>
      <c r="R2587" t="s">
        <v>29</v>
      </c>
      <c r="S2587" t="s">
        <v>29</v>
      </c>
      <c r="T2587" t="s">
        <v>29</v>
      </c>
      <c r="U2587" t="s">
        <v>29</v>
      </c>
      <c r="V2587" t="s">
        <v>29</v>
      </c>
      <c r="W2587" t="s">
        <v>3064</v>
      </c>
    </row>
    <row r="2588" spans="1:23">
      <c r="A2588">
        <v>2587</v>
      </c>
      <c r="B2588" t="s">
        <v>3063</v>
      </c>
      <c r="C2588" t="s">
        <v>3063</v>
      </c>
      <c r="D2588">
        <v>61</v>
      </c>
      <c r="E2588" t="s">
        <v>3104</v>
      </c>
      <c r="F2588" t="s">
        <v>185</v>
      </c>
      <c r="G2588" s="1" t="s">
        <v>186</v>
      </c>
      <c r="H2588" t="s">
        <v>3105</v>
      </c>
      <c r="I2588" t="s">
        <v>186</v>
      </c>
      <c r="J2588" t="s">
        <v>1983</v>
      </c>
      <c r="K2588">
        <v>0.1</v>
      </c>
      <c r="L2588">
        <v>0.1</v>
      </c>
      <c r="M2588" t="s">
        <v>26</v>
      </c>
      <c r="N2588" t="s">
        <v>29</v>
      </c>
      <c r="O2588" t="s">
        <v>29</v>
      </c>
      <c r="P2588" t="s">
        <v>29</v>
      </c>
      <c r="Q2588" t="s">
        <v>29</v>
      </c>
      <c r="R2588" t="s">
        <v>29</v>
      </c>
      <c r="S2588" t="s">
        <v>29</v>
      </c>
      <c r="T2588" t="s">
        <v>29</v>
      </c>
      <c r="U2588" t="s">
        <v>29</v>
      </c>
      <c r="V2588" t="s">
        <v>29</v>
      </c>
      <c r="W2588" t="s">
        <v>3064</v>
      </c>
    </row>
    <row r="2589" spans="1:23">
      <c r="A2589">
        <v>2588</v>
      </c>
      <c r="B2589" t="s">
        <v>3063</v>
      </c>
      <c r="C2589" t="s">
        <v>3063</v>
      </c>
      <c r="D2589">
        <v>61</v>
      </c>
      <c r="E2589" t="s">
        <v>3106</v>
      </c>
      <c r="F2589" t="s">
        <v>468</v>
      </c>
      <c r="G2589" s="1" t="s">
        <v>1671</v>
      </c>
      <c r="H2589" t="s">
        <v>3107</v>
      </c>
      <c r="I2589" t="s">
        <v>1671</v>
      </c>
      <c r="J2589" t="s">
        <v>3107</v>
      </c>
      <c r="K2589">
        <v>1.5</v>
      </c>
      <c r="L2589">
        <v>1.5</v>
      </c>
      <c r="M2589" t="s">
        <v>26</v>
      </c>
      <c r="N2589" t="s">
        <v>29</v>
      </c>
      <c r="O2589" t="s">
        <v>29</v>
      </c>
      <c r="P2589" t="s">
        <v>29</v>
      </c>
      <c r="Q2589" t="s">
        <v>29</v>
      </c>
      <c r="R2589" t="s">
        <v>29</v>
      </c>
      <c r="S2589" t="s">
        <v>29</v>
      </c>
      <c r="T2589" t="s">
        <v>29</v>
      </c>
      <c r="U2589" t="s">
        <v>29</v>
      </c>
      <c r="V2589" t="s">
        <v>29</v>
      </c>
      <c r="W2589" t="s">
        <v>3064</v>
      </c>
    </row>
    <row r="2590" spans="1:23">
      <c r="A2590">
        <v>2589</v>
      </c>
      <c r="B2590" t="s">
        <v>3063</v>
      </c>
      <c r="C2590" t="s">
        <v>3063</v>
      </c>
      <c r="D2590">
        <v>61</v>
      </c>
      <c r="E2590" t="s">
        <v>3108</v>
      </c>
      <c r="F2590" t="s">
        <v>2814</v>
      </c>
      <c r="G2590" s="1" t="s">
        <v>3109</v>
      </c>
      <c r="H2590" t="s">
        <v>3110</v>
      </c>
      <c r="I2590" t="s">
        <v>3109</v>
      </c>
      <c r="J2590" t="s">
        <v>3110</v>
      </c>
      <c r="K2590">
        <v>0.6</v>
      </c>
      <c r="L2590">
        <v>0.6</v>
      </c>
      <c r="M2590" t="s">
        <v>26</v>
      </c>
      <c r="N2590" t="s">
        <v>29</v>
      </c>
      <c r="O2590" t="s">
        <v>29</v>
      </c>
      <c r="P2590" t="s">
        <v>29</v>
      </c>
      <c r="Q2590" t="s">
        <v>29</v>
      </c>
      <c r="R2590" t="s">
        <v>29</v>
      </c>
      <c r="S2590" t="s">
        <v>29</v>
      </c>
      <c r="T2590" t="s">
        <v>29</v>
      </c>
      <c r="U2590" t="s">
        <v>29</v>
      </c>
      <c r="V2590" t="s">
        <v>29</v>
      </c>
      <c r="W2590" t="s">
        <v>3064</v>
      </c>
    </row>
    <row r="2591" spans="1:23">
      <c r="A2591">
        <v>2590</v>
      </c>
      <c r="B2591" t="s">
        <v>3063</v>
      </c>
      <c r="C2591" t="s">
        <v>3063</v>
      </c>
      <c r="D2591">
        <v>61</v>
      </c>
      <c r="E2591" t="s">
        <v>3111</v>
      </c>
      <c r="F2591" t="s">
        <v>154</v>
      </c>
      <c r="G2591" s="1" t="s">
        <v>814</v>
      </c>
      <c r="H2591" t="s">
        <v>3112</v>
      </c>
      <c r="I2591" t="s">
        <v>814</v>
      </c>
      <c r="J2591" t="s">
        <v>3112</v>
      </c>
      <c r="K2591">
        <v>2.2000000000000002</v>
      </c>
      <c r="L2591">
        <v>2.2000000000000002</v>
      </c>
      <c r="M2591" t="s">
        <v>26</v>
      </c>
      <c r="N2591" t="s">
        <v>29</v>
      </c>
      <c r="O2591" t="s">
        <v>29</v>
      </c>
      <c r="P2591" t="s">
        <v>29</v>
      </c>
      <c r="Q2591" t="s">
        <v>29</v>
      </c>
      <c r="R2591" t="s">
        <v>29</v>
      </c>
      <c r="S2591" t="s">
        <v>29</v>
      </c>
      <c r="T2591" t="s">
        <v>29</v>
      </c>
      <c r="U2591" t="s">
        <v>29</v>
      </c>
      <c r="V2591" t="s">
        <v>29</v>
      </c>
      <c r="W2591" t="s">
        <v>3064</v>
      </c>
    </row>
    <row r="2592" spans="1:23">
      <c r="A2592">
        <v>2591</v>
      </c>
      <c r="B2592" t="s">
        <v>3063</v>
      </c>
      <c r="C2592" t="s">
        <v>3063</v>
      </c>
      <c r="D2592">
        <v>61</v>
      </c>
      <c r="E2592" t="s">
        <v>2823</v>
      </c>
      <c r="F2592" t="s">
        <v>154</v>
      </c>
      <c r="G2592" s="1" t="s">
        <v>2824</v>
      </c>
      <c r="H2592" t="s">
        <v>2825</v>
      </c>
      <c r="I2592" t="s">
        <v>2824</v>
      </c>
      <c r="J2592" t="s">
        <v>2459</v>
      </c>
      <c r="K2592">
        <v>2</v>
      </c>
      <c r="L2592">
        <v>2</v>
      </c>
      <c r="M2592" t="s">
        <v>26</v>
      </c>
      <c r="N2592" t="s">
        <v>29</v>
      </c>
      <c r="O2592" t="s">
        <v>29</v>
      </c>
      <c r="P2592" t="s">
        <v>29</v>
      </c>
      <c r="Q2592" t="s">
        <v>29</v>
      </c>
      <c r="R2592" t="s">
        <v>29</v>
      </c>
      <c r="S2592" t="s">
        <v>29</v>
      </c>
      <c r="T2592" t="s">
        <v>29</v>
      </c>
      <c r="U2592" t="s">
        <v>29</v>
      </c>
      <c r="V2592" t="s">
        <v>29</v>
      </c>
      <c r="W2592" t="s">
        <v>3064</v>
      </c>
    </row>
    <row r="2593" spans="1:23">
      <c r="A2593">
        <v>2592</v>
      </c>
      <c r="B2593" t="s">
        <v>3063</v>
      </c>
      <c r="C2593" t="s">
        <v>3063</v>
      </c>
      <c r="D2593">
        <v>61</v>
      </c>
      <c r="E2593" t="s">
        <v>3113</v>
      </c>
      <c r="F2593" t="s">
        <v>154</v>
      </c>
      <c r="G2593" s="1" t="s">
        <v>2824</v>
      </c>
      <c r="H2593" t="s">
        <v>2459</v>
      </c>
      <c r="I2593" t="s">
        <v>2824</v>
      </c>
      <c r="J2593" t="s">
        <v>2459</v>
      </c>
      <c r="K2593">
        <v>0.1</v>
      </c>
      <c r="L2593">
        <v>0.1</v>
      </c>
      <c r="M2593" t="s">
        <v>26</v>
      </c>
      <c r="N2593" t="s">
        <v>29</v>
      </c>
      <c r="O2593" t="s">
        <v>29</v>
      </c>
      <c r="P2593" t="s">
        <v>29</v>
      </c>
      <c r="Q2593" t="s">
        <v>29</v>
      </c>
      <c r="R2593" t="s">
        <v>29</v>
      </c>
      <c r="S2593" t="s">
        <v>29</v>
      </c>
      <c r="T2593" t="s">
        <v>29</v>
      </c>
      <c r="U2593" t="s">
        <v>29</v>
      </c>
      <c r="V2593" t="s">
        <v>29</v>
      </c>
      <c r="W2593" t="s">
        <v>3064</v>
      </c>
    </row>
    <row r="2594" spans="1:23">
      <c r="A2594">
        <v>2593</v>
      </c>
      <c r="B2594" t="s">
        <v>3063</v>
      </c>
      <c r="C2594" t="s">
        <v>3063</v>
      </c>
      <c r="D2594">
        <v>61</v>
      </c>
      <c r="E2594" t="s">
        <v>3114</v>
      </c>
      <c r="F2594" t="s">
        <v>312</v>
      </c>
      <c r="G2594" s="1" t="s">
        <v>2835</v>
      </c>
      <c r="H2594" t="s">
        <v>3115</v>
      </c>
      <c r="I2594" t="s">
        <v>2835</v>
      </c>
      <c r="J2594" t="s">
        <v>3115</v>
      </c>
      <c r="K2594">
        <v>1.2</v>
      </c>
      <c r="L2594">
        <v>1.2</v>
      </c>
      <c r="M2594" t="s">
        <v>26</v>
      </c>
      <c r="N2594" t="s">
        <v>29</v>
      </c>
      <c r="O2594" t="s">
        <v>29</v>
      </c>
      <c r="P2594" t="s">
        <v>29</v>
      </c>
      <c r="Q2594" t="s">
        <v>29</v>
      </c>
      <c r="R2594" t="s">
        <v>29</v>
      </c>
      <c r="S2594" t="s">
        <v>29</v>
      </c>
      <c r="T2594" t="s">
        <v>29</v>
      </c>
      <c r="U2594" t="s">
        <v>29</v>
      </c>
      <c r="V2594" t="s">
        <v>29</v>
      </c>
      <c r="W2594" t="s">
        <v>3064</v>
      </c>
    </row>
    <row r="2595" spans="1:23">
      <c r="A2595">
        <v>2594</v>
      </c>
      <c r="B2595" t="s">
        <v>3063</v>
      </c>
      <c r="C2595" t="s">
        <v>3063</v>
      </c>
      <c r="D2595">
        <v>61</v>
      </c>
      <c r="E2595" t="s">
        <v>3116</v>
      </c>
      <c r="F2595" t="s">
        <v>312</v>
      </c>
      <c r="G2595" s="1" t="s">
        <v>2835</v>
      </c>
      <c r="H2595" t="s">
        <v>537</v>
      </c>
      <c r="I2595" t="s">
        <v>2835</v>
      </c>
      <c r="J2595" t="s">
        <v>537</v>
      </c>
      <c r="K2595">
        <v>0.9</v>
      </c>
      <c r="L2595">
        <v>0.9</v>
      </c>
      <c r="M2595" t="s">
        <v>26</v>
      </c>
      <c r="N2595" t="s">
        <v>29</v>
      </c>
      <c r="O2595" t="s">
        <v>29</v>
      </c>
      <c r="P2595" t="s">
        <v>29</v>
      </c>
      <c r="Q2595" t="s">
        <v>29</v>
      </c>
      <c r="R2595" t="s">
        <v>29</v>
      </c>
      <c r="S2595" t="s">
        <v>29</v>
      </c>
      <c r="T2595" t="s">
        <v>29</v>
      </c>
      <c r="U2595" t="s">
        <v>29</v>
      </c>
      <c r="V2595" t="s">
        <v>29</v>
      </c>
      <c r="W2595" t="s">
        <v>3064</v>
      </c>
    </row>
    <row r="2596" spans="1:23">
      <c r="A2596">
        <v>2595</v>
      </c>
      <c r="B2596" t="s">
        <v>3063</v>
      </c>
      <c r="C2596" t="s">
        <v>3063</v>
      </c>
      <c r="D2596">
        <v>61</v>
      </c>
      <c r="E2596" t="s">
        <v>3117</v>
      </c>
      <c r="F2596" t="s">
        <v>312</v>
      </c>
      <c r="G2596" s="1" t="s">
        <v>3118</v>
      </c>
      <c r="H2596" t="s">
        <v>3119</v>
      </c>
      <c r="I2596" t="s">
        <v>3118</v>
      </c>
      <c r="J2596" t="s">
        <v>3119</v>
      </c>
      <c r="K2596">
        <v>0.4</v>
      </c>
      <c r="L2596">
        <v>0.4</v>
      </c>
      <c r="M2596" t="s">
        <v>26</v>
      </c>
      <c r="N2596" t="s">
        <v>29</v>
      </c>
      <c r="O2596" t="s">
        <v>29</v>
      </c>
      <c r="P2596" t="s">
        <v>29</v>
      </c>
      <c r="Q2596" t="s">
        <v>29</v>
      </c>
      <c r="R2596" t="s">
        <v>29</v>
      </c>
      <c r="S2596" t="s">
        <v>29</v>
      </c>
      <c r="T2596" t="s">
        <v>29</v>
      </c>
      <c r="U2596" t="s">
        <v>29</v>
      </c>
      <c r="V2596" t="s">
        <v>29</v>
      </c>
      <c r="W2596" t="s">
        <v>3064</v>
      </c>
    </row>
    <row r="2597" spans="1:23">
      <c r="A2597">
        <v>2596</v>
      </c>
      <c r="B2597" t="s">
        <v>3063</v>
      </c>
      <c r="C2597" t="s">
        <v>3063</v>
      </c>
      <c r="D2597">
        <v>61</v>
      </c>
      <c r="E2597" t="s">
        <v>3120</v>
      </c>
      <c r="F2597" t="s">
        <v>611</v>
      </c>
      <c r="G2597" s="1" t="s">
        <v>3121</v>
      </c>
      <c r="H2597" t="s">
        <v>2235</v>
      </c>
      <c r="I2597" t="s">
        <v>3121</v>
      </c>
      <c r="J2597" t="s">
        <v>2235</v>
      </c>
      <c r="K2597">
        <v>1.6</v>
      </c>
      <c r="L2597">
        <v>1.6</v>
      </c>
      <c r="M2597" t="s">
        <v>26</v>
      </c>
      <c r="N2597" t="s">
        <v>29</v>
      </c>
      <c r="O2597" t="s">
        <v>29</v>
      </c>
      <c r="P2597" t="s">
        <v>29</v>
      </c>
      <c r="Q2597" t="s">
        <v>29</v>
      </c>
      <c r="R2597" t="s">
        <v>29</v>
      </c>
      <c r="S2597" t="s">
        <v>29</v>
      </c>
      <c r="T2597" t="s">
        <v>29</v>
      </c>
      <c r="U2597" t="s">
        <v>29</v>
      </c>
      <c r="V2597" t="s">
        <v>29</v>
      </c>
      <c r="W2597" t="s">
        <v>3064</v>
      </c>
    </row>
    <row r="2598" spans="1:23">
      <c r="A2598">
        <v>2597</v>
      </c>
      <c r="B2598" t="s">
        <v>3063</v>
      </c>
      <c r="C2598" t="s">
        <v>3063</v>
      </c>
      <c r="D2598">
        <v>61</v>
      </c>
      <c r="E2598" t="s">
        <v>1211</v>
      </c>
      <c r="F2598" t="s">
        <v>611</v>
      </c>
      <c r="G2598" s="1" t="s">
        <v>1212</v>
      </c>
      <c r="H2598" t="s">
        <v>83</v>
      </c>
      <c r="I2598" t="s">
        <v>1212</v>
      </c>
      <c r="J2598" t="s">
        <v>83</v>
      </c>
      <c r="K2598">
        <v>1.5</v>
      </c>
      <c r="L2598">
        <v>1.5</v>
      </c>
      <c r="M2598" t="s">
        <v>26</v>
      </c>
      <c r="N2598" t="s">
        <v>29</v>
      </c>
      <c r="O2598" t="s">
        <v>29</v>
      </c>
      <c r="P2598" t="s">
        <v>29</v>
      </c>
      <c r="Q2598" t="s">
        <v>29</v>
      </c>
      <c r="R2598" t="s">
        <v>29</v>
      </c>
      <c r="S2598" t="s">
        <v>29</v>
      </c>
      <c r="T2598" t="s">
        <v>29</v>
      </c>
      <c r="U2598" t="s">
        <v>29</v>
      </c>
      <c r="V2598" t="s">
        <v>29</v>
      </c>
      <c r="W2598" t="s">
        <v>3064</v>
      </c>
    </row>
    <row r="2599" spans="1:23">
      <c r="A2599">
        <v>2598</v>
      </c>
      <c r="B2599" t="s">
        <v>3063</v>
      </c>
      <c r="C2599" t="s">
        <v>3063</v>
      </c>
      <c r="D2599">
        <v>61</v>
      </c>
      <c r="E2599" t="s">
        <v>3122</v>
      </c>
      <c r="F2599" t="s">
        <v>176</v>
      </c>
      <c r="G2599" s="1" t="s">
        <v>3123</v>
      </c>
      <c r="H2599" t="s">
        <v>2838</v>
      </c>
      <c r="I2599" t="s">
        <v>3123</v>
      </c>
      <c r="J2599" t="s">
        <v>2838</v>
      </c>
      <c r="K2599">
        <v>0.4</v>
      </c>
      <c r="L2599">
        <v>0.4</v>
      </c>
      <c r="M2599" t="s">
        <v>26</v>
      </c>
      <c r="N2599" t="s">
        <v>29</v>
      </c>
      <c r="O2599" t="s">
        <v>29</v>
      </c>
      <c r="P2599" t="s">
        <v>29</v>
      </c>
      <c r="Q2599" t="s">
        <v>29</v>
      </c>
      <c r="R2599" t="s">
        <v>29</v>
      </c>
      <c r="S2599" t="s">
        <v>29</v>
      </c>
      <c r="T2599" t="s">
        <v>29</v>
      </c>
      <c r="U2599" t="s">
        <v>29</v>
      </c>
      <c r="V2599" t="s">
        <v>29</v>
      </c>
      <c r="W2599" t="s">
        <v>3064</v>
      </c>
    </row>
    <row r="2600" spans="1:23">
      <c r="A2600">
        <v>2599</v>
      </c>
      <c r="B2600" t="s">
        <v>3063</v>
      </c>
      <c r="C2600" t="s">
        <v>3063</v>
      </c>
      <c r="D2600">
        <v>61</v>
      </c>
      <c r="E2600" t="s">
        <v>3124</v>
      </c>
      <c r="F2600" t="s">
        <v>196</v>
      </c>
      <c r="G2600" s="1" t="s">
        <v>2553</v>
      </c>
      <c r="H2600" t="s">
        <v>3125</v>
      </c>
      <c r="I2600" t="s">
        <v>2553</v>
      </c>
      <c r="J2600" t="s">
        <v>3125</v>
      </c>
      <c r="K2600">
        <v>2.2000000000000002</v>
      </c>
      <c r="L2600">
        <v>2.2000000000000002</v>
      </c>
      <c r="M2600" t="s">
        <v>26</v>
      </c>
      <c r="N2600" t="s">
        <v>29</v>
      </c>
      <c r="O2600" t="s">
        <v>29</v>
      </c>
      <c r="P2600" t="s">
        <v>29</v>
      </c>
      <c r="Q2600" t="s">
        <v>29</v>
      </c>
      <c r="R2600" t="s">
        <v>29</v>
      </c>
      <c r="S2600" t="s">
        <v>29</v>
      </c>
      <c r="T2600" t="s">
        <v>29</v>
      </c>
      <c r="U2600" t="s">
        <v>29</v>
      </c>
      <c r="V2600" t="s">
        <v>29</v>
      </c>
      <c r="W2600" t="s">
        <v>3064</v>
      </c>
    </row>
    <row r="2601" spans="1:23">
      <c r="A2601">
        <v>2600</v>
      </c>
      <c r="B2601" t="s">
        <v>3063</v>
      </c>
      <c r="C2601" t="s">
        <v>3063</v>
      </c>
      <c r="D2601">
        <v>61</v>
      </c>
      <c r="E2601" t="s">
        <v>3126</v>
      </c>
      <c r="F2601" t="s">
        <v>168</v>
      </c>
      <c r="G2601" s="1" t="s">
        <v>301</v>
      </c>
      <c r="H2601" t="s">
        <v>3094</v>
      </c>
      <c r="I2601" t="s">
        <v>301</v>
      </c>
      <c r="J2601" t="s">
        <v>3094</v>
      </c>
      <c r="K2601">
        <v>2</v>
      </c>
      <c r="L2601">
        <v>2</v>
      </c>
      <c r="M2601" t="s">
        <v>26</v>
      </c>
      <c r="N2601" t="s">
        <v>29</v>
      </c>
      <c r="O2601" t="s">
        <v>29</v>
      </c>
      <c r="P2601" t="s">
        <v>29</v>
      </c>
      <c r="Q2601" t="s">
        <v>29</v>
      </c>
      <c r="R2601" t="s">
        <v>29</v>
      </c>
      <c r="S2601" t="s">
        <v>29</v>
      </c>
      <c r="T2601" t="s">
        <v>29</v>
      </c>
      <c r="U2601" t="s">
        <v>29</v>
      </c>
      <c r="V2601" t="s">
        <v>29</v>
      </c>
      <c r="W2601" t="s">
        <v>3064</v>
      </c>
    </row>
    <row r="2602" spans="1:23">
      <c r="A2602">
        <v>2601</v>
      </c>
      <c r="B2602" t="s">
        <v>3063</v>
      </c>
      <c r="C2602" t="s">
        <v>3063</v>
      </c>
      <c r="D2602">
        <v>61</v>
      </c>
      <c r="E2602" t="s">
        <v>3127</v>
      </c>
      <c r="F2602" t="s">
        <v>731</v>
      </c>
      <c r="G2602" s="1" t="s">
        <v>3128</v>
      </c>
      <c r="H2602" t="s">
        <v>3129</v>
      </c>
      <c r="I2602" t="s">
        <v>3128</v>
      </c>
      <c r="J2602" t="s">
        <v>3129</v>
      </c>
      <c r="K2602">
        <v>11.2</v>
      </c>
      <c r="L2602">
        <v>11.2</v>
      </c>
      <c r="M2602" t="s">
        <v>26</v>
      </c>
      <c r="N2602" t="s">
        <v>29</v>
      </c>
      <c r="O2602" t="s">
        <v>29</v>
      </c>
      <c r="P2602" t="s">
        <v>29</v>
      </c>
      <c r="Q2602" t="s">
        <v>29</v>
      </c>
      <c r="R2602" t="s">
        <v>29</v>
      </c>
      <c r="S2602" t="s">
        <v>29</v>
      </c>
      <c r="T2602" t="s">
        <v>29</v>
      </c>
      <c r="U2602" t="s">
        <v>29</v>
      </c>
      <c r="V2602" t="s">
        <v>29</v>
      </c>
      <c r="W2602" t="s">
        <v>3064</v>
      </c>
    </row>
    <row r="2603" spans="1:23">
      <c r="A2603">
        <v>2602</v>
      </c>
      <c r="B2603" t="s">
        <v>3063</v>
      </c>
      <c r="C2603" t="s">
        <v>3063</v>
      </c>
      <c r="D2603">
        <v>61</v>
      </c>
      <c r="E2603" t="s">
        <v>3130</v>
      </c>
      <c r="F2603" t="s">
        <v>731</v>
      </c>
      <c r="G2603" s="1" t="s">
        <v>845</v>
      </c>
      <c r="H2603" t="s">
        <v>621</v>
      </c>
      <c r="I2603" t="s">
        <v>845</v>
      </c>
      <c r="J2603" t="s">
        <v>621</v>
      </c>
      <c r="K2603">
        <v>5.8</v>
      </c>
      <c r="L2603">
        <v>5.8</v>
      </c>
      <c r="M2603" t="s">
        <v>26</v>
      </c>
      <c r="N2603" t="s">
        <v>29</v>
      </c>
      <c r="O2603" t="s">
        <v>29</v>
      </c>
      <c r="P2603" t="s">
        <v>29</v>
      </c>
      <c r="Q2603" t="s">
        <v>29</v>
      </c>
      <c r="R2603" t="s">
        <v>29</v>
      </c>
      <c r="S2603" t="s">
        <v>29</v>
      </c>
      <c r="T2603" t="s">
        <v>29</v>
      </c>
      <c r="U2603" t="s">
        <v>29</v>
      </c>
      <c r="V2603" t="s">
        <v>29</v>
      </c>
      <c r="W2603" t="s">
        <v>3064</v>
      </c>
    </row>
    <row r="2604" spans="1:23">
      <c r="A2604">
        <v>2603</v>
      </c>
      <c r="B2604" t="s">
        <v>3063</v>
      </c>
      <c r="C2604" t="s">
        <v>3063</v>
      </c>
      <c r="D2604">
        <v>61</v>
      </c>
      <c r="E2604" t="s">
        <v>3131</v>
      </c>
      <c r="F2604" t="s">
        <v>731</v>
      </c>
      <c r="G2604" s="1" t="s">
        <v>845</v>
      </c>
      <c r="H2604" t="s">
        <v>621</v>
      </c>
      <c r="I2604" t="s">
        <v>845</v>
      </c>
      <c r="J2604" t="s">
        <v>621</v>
      </c>
      <c r="K2604">
        <v>3.9</v>
      </c>
      <c r="L2604">
        <v>3.9</v>
      </c>
      <c r="M2604" t="s">
        <v>26</v>
      </c>
      <c r="N2604" t="s">
        <v>29</v>
      </c>
      <c r="O2604" t="s">
        <v>29</v>
      </c>
      <c r="P2604" t="s">
        <v>29</v>
      </c>
      <c r="Q2604" t="s">
        <v>29</v>
      </c>
      <c r="R2604" t="s">
        <v>29</v>
      </c>
      <c r="S2604" t="s">
        <v>29</v>
      </c>
      <c r="T2604" t="s">
        <v>29</v>
      </c>
      <c r="U2604" t="s">
        <v>29</v>
      </c>
      <c r="V2604" t="s">
        <v>29</v>
      </c>
      <c r="W2604" t="s">
        <v>3064</v>
      </c>
    </row>
    <row r="2605" spans="1:23">
      <c r="A2605">
        <v>2604</v>
      </c>
      <c r="B2605" t="s">
        <v>3063</v>
      </c>
      <c r="C2605" t="s">
        <v>3063</v>
      </c>
      <c r="D2605">
        <v>61</v>
      </c>
      <c r="E2605" t="s">
        <v>2699</v>
      </c>
      <c r="F2605" t="s">
        <v>41</v>
      </c>
      <c r="G2605" s="1" t="s">
        <v>2700</v>
      </c>
      <c r="H2605" t="s">
        <v>485</v>
      </c>
      <c r="I2605" t="s">
        <v>2700</v>
      </c>
      <c r="J2605" t="s">
        <v>485</v>
      </c>
      <c r="K2605">
        <v>1.4</v>
      </c>
      <c r="L2605">
        <v>1.4</v>
      </c>
      <c r="M2605" t="s">
        <v>26</v>
      </c>
      <c r="N2605" t="s">
        <v>29</v>
      </c>
      <c r="O2605" t="s">
        <v>29</v>
      </c>
      <c r="P2605" t="s">
        <v>29</v>
      </c>
      <c r="Q2605" t="s">
        <v>29</v>
      </c>
      <c r="R2605" t="s">
        <v>29</v>
      </c>
      <c r="S2605" t="s">
        <v>29</v>
      </c>
      <c r="T2605" t="s">
        <v>29</v>
      </c>
      <c r="U2605" t="s">
        <v>29</v>
      </c>
      <c r="V2605" t="s">
        <v>29</v>
      </c>
      <c r="W2605" t="s">
        <v>3064</v>
      </c>
    </row>
    <row r="2606" spans="1:23">
      <c r="A2606">
        <v>2605</v>
      </c>
      <c r="B2606" t="s">
        <v>3063</v>
      </c>
      <c r="C2606" t="s">
        <v>3063</v>
      </c>
      <c r="D2606">
        <v>61</v>
      </c>
      <c r="E2606" t="s">
        <v>3132</v>
      </c>
      <c r="F2606" t="s">
        <v>516</v>
      </c>
      <c r="G2606" s="1" t="s">
        <v>517</v>
      </c>
      <c r="H2606" t="s">
        <v>3133</v>
      </c>
      <c r="I2606" t="s">
        <v>517</v>
      </c>
      <c r="J2606" t="s">
        <v>3133</v>
      </c>
      <c r="K2606">
        <v>0.2</v>
      </c>
      <c r="L2606">
        <v>0.2</v>
      </c>
      <c r="M2606" t="s">
        <v>26</v>
      </c>
      <c r="N2606" t="s">
        <v>29</v>
      </c>
      <c r="O2606" t="s">
        <v>29</v>
      </c>
      <c r="P2606" t="s">
        <v>29</v>
      </c>
      <c r="Q2606" t="s">
        <v>29</v>
      </c>
      <c r="R2606" t="s">
        <v>29</v>
      </c>
      <c r="S2606" t="s">
        <v>29</v>
      </c>
      <c r="T2606" t="s">
        <v>29</v>
      </c>
      <c r="U2606" t="s">
        <v>29</v>
      </c>
      <c r="V2606" t="s">
        <v>29</v>
      </c>
      <c r="W2606" t="s">
        <v>3064</v>
      </c>
    </row>
    <row r="2607" spans="1:23">
      <c r="A2607">
        <v>2606</v>
      </c>
      <c r="B2607" t="s">
        <v>3063</v>
      </c>
      <c r="C2607" t="s">
        <v>3063</v>
      </c>
      <c r="D2607">
        <v>61</v>
      </c>
      <c r="E2607" t="s">
        <v>3134</v>
      </c>
      <c r="F2607" t="s">
        <v>248</v>
      </c>
      <c r="G2607" s="1" t="s">
        <v>3135</v>
      </c>
      <c r="H2607" t="s">
        <v>615</v>
      </c>
      <c r="I2607" t="s">
        <v>3135</v>
      </c>
      <c r="J2607" t="s">
        <v>615</v>
      </c>
      <c r="K2607">
        <v>0.8</v>
      </c>
      <c r="L2607">
        <v>0.8</v>
      </c>
      <c r="M2607" t="s">
        <v>26</v>
      </c>
      <c r="N2607" t="s">
        <v>29</v>
      </c>
      <c r="O2607" t="s">
        <v>29</v>
      </c>
      <c r="P2607" t="s">
        <v>29</v>
      </c>
      <c r="Q2607" t="s">
        <v>29</v>
      </c>
      <c r="R2607" t="s">
        <v>29</v>
      </c>
      <c r="S2607" t="s">
        <v>29</v>
      </c>
      <c r="T2607" t="s">
        <v>29</v>
      </c>
      <c r="U2607" t="s">
        <v>29</v>
      </c>
      <c r="V2607" t="s">
        <v>29</v>
      </c>
      <c r="W2607" t="s">
        <v>3064</v>
      </c>
    </row>
    <row r="2608" spans="1:23">
      <c r="A2608">
        <v>2607</v>
      </c>
      <c r="B2608" t="s">
        <v>3063</v>
      </c>
      <c r="C2608" t="s">
        <v>3063</v>
      </c>
      <c r="D2608">
        <v>61</v>
      </c>
      <c r="E2608" t="s">
        <v>835</v>
      </c>
      <c r="F2608" t="s">
        <v>93</v>
      </c>
      <c r="G2608" s="1" t="s">
        <v>29</v>
      </c>
      <c r="H2608" t="s">
        <v>29</v>
      </c>
      <c r="I2608" t="s">
        <v>29</v>
      </c>
      <c r="J2608" t="s">
        <v>29</v>
      </c>
      <c r="K2608">
        <v>0.1</v>
      </c>
      <c r="L2608">
        <v>0.1</v>
      </c>
      <c r="M2608" t="s">
        <v>26</v>
      </c>
      <c r="N2608" t="s">
        <v>29</v>
      </c>
      <c r="O2608" t="s">
        <v>29</v>
      </c>
      <c r="P2608" t="s">
        <v>29</v>
      </c>
      <c r="Q2608" t="s">
        <v>29</v>
      </c>
      <c r="R2608" t="s">
        <v>29</v>
      </c>
      <c r="S2608" t="s">
        <v>29</v>
      </c>
      <c r="T2608" t="s">
        <v>29</v>
      </c>
      <c r="U2608" t="s">
        <v>29</v>
      </c>
      <c r="V2608" t="s">
        <v>29</v>
      </c>
      <c r="W2608" t="s">
        <v>3064</v>
      </c>
    </row>
    <row r="2609" spans="1:23">
      <c r="A2609">
        <v>2608</v>
      </c>
      <c r="B2609" t="s">
        <v>3136</v>
      </c>
      <c r="C2609" t="s">
        <v>3136</v>
      </c>
      <c r="D2609">
        <v>62</v>
      </c>
      <c r="E2609" t="s">
        <v>2423</v>
      </c>
      <c r="F2609" t="s">
        <v>154</v>
      </c>
      <c r="G2609" s="1" t="s">
        <v>2203</v>
      </c>
      <c r="H2609" t="s">
        <v>2424</v>
      </c>
      <c r="I2609" t="s">
        <v>2203</v>
      </c>
      <c r="J2609" t="s">
        <v>2424</v>
      </c>
      <c r="K2609">
        <v>27.9</v>
      </c>
      <c r="L2609">
        <v>27.9</v>
      </c>
      <c r="M2609" t="s">
        <v>26</v>
      </c>
      <c r="N2609" t="s">
        <v>219</v>
      </c>
      <c r="O2609" t="s">
        <v>29</v>
      </c>
      <c r="P2609" t="s">
        <v>29</v>
      </c>
      <c r="Q2609" t="s">
        <v>29</v>
      </c>
      <c r="R2609" t="s">
        <v>29</v>
      </c>
      <c r="S2609" t="s">
        <v>29</v>
      </c>
      <c r="T2609" t="s">
        <v>29</v>
      </c>
      <c r="U2609" t="s">
        <v>29</v>
      </c>
      <c r="V2609" t="s">
        <v>29</v>
      </c>
      <c r="W2609" t="s">
        <v>3137</v>
      </c>
    </row>
    <row r="2610" spans="1:23">
      <c r="A2610">
        <v>2609</v>
      </c>
      <c r="B2610" t="s">
        <v>3136</v>
      </c>
      <c r="C2610" t="s">
        <v>3136</v>
      </c>
      <c r="D2610">
        <v>62</v>
      </c>
      <c r="E2610" t="s">
        <v>3138</v>
      </c>
      <c r="F2610" t="s">
        <v>468</v>
      </c>
      <c r="G2610" s="1" t="s">
        <v>3139</v>
      </c>
      <c r="H2610" t="s">
        <v>3140</v>
      </c>
      <c r="I2610" t="s">
        <v>3139</v>
      </c>
      <c r="J2610" t="s">
        <v>3140</v>
      </c>
      <c r="K2610">
        <v>4.2</v>
      </c>
      <c r="L2610">
        <v>4.2</v>
      </c>
      <c r="M2610" t="s">
        <v>26</v>
      </c>
      <c r="N2610" t="s">
        <v>118</v>
      </c>
      <c r="O2610" t="s">
        <v>29</v>
      </c>
      <c r="P2610" t="s">
        <v>29</v>
      </c>
      <c r="Q2610" t="s">
        <v>29</v>
      </c>
      <c r="R2610" t="s">
        <v>29</v>
      </c>
      <c r="S2610" t="s">
        <v>29</v>
      </c>
      <c r="T2610" t="s">
        <v>29</v>
      </c>
      <c r="U2610" t="s">
        <v>29</v>
      </c>
      <c r="V2610" t="s">
        <v>29</v>
      </c>
      <c r="W2610" t="s">
        <v>3137</v>
      </c>
    </row>
    <row r="2611" spans="1:23">
      <c r="A2611">
        <v>2610</v>
      </c>
      <c r="B2611" t="s">
        <v>3136</v>
      </c>
      <c r="C2611" t="s">
        <v>3136</v>
      </c>
      <c r="D2611">
        <v>62</v>
      </c>
      <c r="E2611" t="s">
        <v>2442</v>
      </c>
      <c r="F2611" t="s">
        <v>558</v>
      </c>
      <c r="G2611" s="1" t="s">
        <v>2443</v>
      </c>
      <c r="H2611" t="s">
        <v>2444</v>
      </c>
      <c r="I2611" t="s">
        <v>2443</v>
      </c>
      <c r="J2611" t="s">
        <v>8851</v>
      </c>
      <c r="K2611">
        <v>4.0999999999999996</v>
      </c>
      <c r="L2611">
        <v>4.0999999999999996</v>
      </c>
      <c r="M2611" t="s">
        <v>26</v>
      </c>
      <c r="N2611" t="s">
        <v>118</v>
      </c>
      <c r="O2611" t="s">
        <v>29</v>
      </c>
      <c r="P2611" t="s">
        <v>29</v>
      </c>
      <c r="Q2611" t="s">
        <v>29</v>
      </c>
      <c r="R2611" t="s">
        <v>29</v>
      </c>
      <c r="S2611" t="s">
        <v>29</v>
      </c>
      <c r="T2611" t="s">
        <v>29</v>
      </c>
      <c r="U2611" t="s">
        <v>29</v>
      </c>
      <c r="V2611" t="s">
        <v>29</v>
      </c>
      <c r="W2611" t="s">
        <v>3137</v>
      </c>
    </row>
    <row r="2612" spans="1:23">
      <c r="A2612">
        <v>2611</v>
      </c>
      <c r="B2612" t="s">
        <v>3136</v>
      </c>
      <c r="C2612" t="s">
        <v>3136</v>
      </c>
      <c r="D2612">
        <v>62</v>
      </c>
      <c r="E2612" t="s">
        <v>2485</v>
      </c>
      <c r="F2612" t="s">
        <v>185</v>
      </c>
      <c r="G2612" s="1" t="s">
        <v>186</v>
      </c>
      <c r="H2612" t="s">
        <v>2486</v>
      </c>
      <c r="I2612" t="s">
        <v>186</v>
      </c>
      <c r="J2612" t="s">
        <v>2486</v>
      </c>
      <c r="K2612">
        <v>2.7</v>
      </c>
      <c r="L2612">
        <v>2.7</v>
      </c>
      <c r="M2612" t="s">
        <v>26</v>
      </c>
      <c r="N2612" t="s">
        <v>74</v>
      </c>
      <c r="O2612" t="s">
        <v>29</v>
      </c>
      <c r="P2612" t="s">
        <v>29</v>
      </c>
      <c r="Q2612" t="s">
        <v>29</v>
      </c>
      <c r="R2612" t="s">
        <v>29</v>
      </c>
      <c r="S2612" t="s">
        <v>29</v>
      </c>
      <c r="T2612" t="s">
        <v>29</v>
      </c>
      <c r="U2612" t="s">
        <v>29</v>
      </c>
      <c r="V2612" t="s">
        <v>29</v>
      </c>
      <c r="W2612" t="s">
        <v>3137</v>
      </c>
    </row>
    <row r="2613" spans="1:23">
      <c r="A2613">
        <v>2612</v>
      </c>
      <c r="B2613" t="s">
        <v>3136</v>
      </c>
      <c r="C2613" t="s">
        <v>3136</v>
      </c>
      <c r="D2613">
        <v>62</v>
      </c>
      <c r="E2613" t="s">
        <v>3141</v>
      </c>
      <c r="F2613" t="s">
        <v>251</v>
      </c>
      <c r="G2613" s="1" t="s">
        <v>487</v>
      </c>
      <c r="H2613" t="s">
        <v>299</v>
      </c>
      <c r="I2613" t="s">
        <v>487</v>
      </c>
      <c r="J2613" t="s">
        <v>707</v>
      </c>
      <c r="K2613">
        <v>2.6</v>
      </c>
      <c r="L2613">
        <v>2.6</v>
      </c>
      <c r="M2613" t="s">
        <v>26</v>
      </c>
      <c r="N2613" t="s">
        <v>118</v>
      </c>
      <c r="O2613" t="s">
        <v>29</v>
      </c>
      <c r="P2613" t="s">
        <v>29</v>
      </c>
      <c r="Q2613" t="s">
        <v>29</v>
      </c>
      <c r="R2613" t="s">
        <v>29</v>
      </c>
      <c r="S2613" t="s">
        <v>29</v>
      </c>
      <c r="T2613" t="s">
        <v>29</v>
      </c>
      <c r="U2613" t="s">
        <v>29</v>
      </c>
      <c r="V2613" t="s">
        <v>29</v>
      </c>
      <c r="W2613" t="s">
        <v>3137</v>
      </c>
    </row>
    <row r="2614" spans="1:23">
      <c r="A2614">
        <v>2613</v>
      </c>
      <c r="B2614" t="s">
        <v>3136</v>
      </c>
      <c r="C2614" t="s">
        <v>3136</v>
      </c>
      <c r="D2614">
        <v>62</v>
      </c>
      <c r="E2614" t="s">
        <v>2431</v>
      </c>
      <c r="F2614" t="s">
        <v>270</v>
      </c>
      <c r="G2614" s="1" t="s">
        <v>700</v>
      </c>
      <c r="H2614" t="s">
        <v>2325</v>
      </c>
      <c r="I2614" t="s">
        <v>700</v>
      </c>
      <c r="J2614" t="s">
        <v>2325</v>
      </c>
      <c r="K2614">
        <v>2.5</v>
      </c>
      <c r="L2614">
        <v>2.5</v>
      </c>
      <c r="M2614" t="s">
        <v>26</v>
      </c>
      <c r="N2614" t="s">
        <v>118</v>
      </c>
      <c r="O2614" t="s">
        <v>29</v>
      </c>
      <c r="P2614" t="s">
        <v>29</v>
      </c>
      <c r="Q2614" t="s">
        <v>29</v>
      </c>
      <c r="R2614" t="s">
        <v>29</v>
      </c>
      <c r="S2614" t="s">
        <v>29</v>
      </c>
      <c r="T2614" t="s">
        <v>29</v>
      </c>
      <c r="U2614" t="s">
        <v>29</v>
      </c>
      <c r="V2614" t="s">
        <v>29</v>
      </c>
      <c r="W2614" t="s">
        <v>3137</v>
      </c>
    </row>
    <row r="2615" spans="1:23">
      <c r="A2615">
        <v>2614</v>
      </c>
      <c r="B2615" t="s">
        <v>3136</v>
      </c>
      <c r="C2615" t="s">
        <v>3136</v>
      </c>
      <c r="D2615">
        <v>62</v>
      </c>
      <c r="E2615" t="s">
        <v>2546</v>
      </c>
      <c r="F2615" t="s">
        <v>176</v>
      </c>
      <c r="G2615" s="1" t="s">
        <v>2547</v>
      </c>
      <c r="H2615" t="s">
        <v>2548</v>
      </c>
      <c r="I2615" t="s">
        <v>2547</v>
      </c>
      <c r="J2615" t="s">
        <v>2548</v>
      </c>
      <c r="K2615">
        <v>2.4</v>
      </c>
      <c r="L2615">
        <v>2.4</v>
      </c>
      <c r="M2615" t="s">
        <v>26</v>
      </c>
      <c r="N2615" t="s">
        <v>118</v>
      </c>
      <c r="O2615" t="s">
        <v>29</v>
      </c>
      <c r="P2615" t="s">
        <v>29</v>
      </c>
      <c r="Q2615" t="s">
        <v>29</v>
      </c>
      <c r="R2615" t="s">
        <v>29</v>
      </c>
      <c r="S2615" t="s">
        <v>29</v>
      </c>
      <c r="T2615" t="s">
        <v>29</v>
      </c>
      <c r="U2615" t="s">
        <v>29</v>
      </c>
      <c r="V2615" t="s">
        <v>29</v>
      </c>
      <c r="W2615" t="s">
        <v>3137</v>
      </c>
    </row>
    <row r="2616" spans="1:23">
      <c r="A2616">
        <v>2615</v>
      </c>
      <c r="B2616" t="s">
        <v>3136</v>
      </c>
      <c r="C2616" t="s">
        <v>3136</v>
      </c>
      <c r="D2616">
        <v>62</v>
      </c>
      <c r="E2616" t="s">
        <v>2481</v>
      </c>
      <c r="F2616" t="s">
        <v>185</v>
      </c>
      <c r="G2616" s="1" t="s">
        <v>186</v>
      </c>
      <c r="H2616" t="s">
        <v>2482</v>
      </c>
      <c r="I2616" t="s">
        <v>186</v>
      </c>
      <c r="J2616" t="s">
        <v>2482</v>
      </c>
      <c r="K2616">
        <v>2.1</v>
      </c>
      <c r="L2616">
        <v>2.1</v>
      </c>
      <c r="M2616" t="s">
        <v>26</v>
      </c>
      <c r="N2616" t="s">
        <v>74</v>
      </c>
      <c r="O2616" t="s">
        <v>29</v>
      </c>
      <c r="P2616" t="s">
        <v>29</v>
      </c>
      <c r="Q2616" t="s">
        <v>29</v>
      </c>
      <c r="R2616" t="s">
        <v>29</v>
      </c>
      <c r="S2616" t="s">
        <v>29</v>
      </c>
      <c r="T2616" t="s">
        <v>29</v>
      </c>
      <c r="U2616" t="s">
        <v>29</v>
      </c>
      <c r="V2616" t="s">
        <v>29</v>
      </c>
      <c r="W2616" t="s">
        <v>3137</v>
      </c>
    </row>
    <row r="2617" spans="1:23">
      <c r="A2617">
        <v>2616</v>
      </c>
      <c r="B2617" t="s">
        <v>3136</v>
      </c>
      <c r="C2617" t="s">
        <v>3136</v>
      </c>
      <c r="D2617">
        <v>62</v>
      </c>
      <c r="E2617" t="s">
        <v>2423</v>
      </c>
      <c r="F2617" t="s">
        <v>154</v>
      </c>
      <c r="G2617" s="1" t="s">
        <v>2203</v>
      </c>
      <c r="H2617" t="s">
        <v>2424</v>
      </c>
      <c r="I2617" t="s">
        <v>2203</v>
      </c>
      <c r="J2617" t="s">
        <v>2424</v>
      </c>
      <c r="K2617">
        <v>2.1</v>
      </c>
      <c r="L2617">
        <v>2.1</v>
      </c>
      <c r="M2617" t="s">
        <v>26</v>
      </c>
      <c r="N2617" t="s">
        <v>118</v>
      </c>
      <c r="O2617" t="s">
        <v>29</v>
      </c>
      <c r="P2617" t="s">
        <v>29</v>
      </c>
      <c r="Q2617" t="s">
        <v>29</v>
      </c>
      <c r="R2617" t="s">
        <v>29</v>
      </c>
      <c r="S2617" t="s">
        <v>29</v>
      </c>
      <c r="T2617" t="s">
        <v>29</v>
      </c>
      <c r="U2617" t="s">
        <v>29</v>
      </c>
      <c r="V2617" t="s">
        <v>29</v>
      </c>
      <c r="W2617" t="s">
        <v>3137</v>
      </c>
    </row>
    <row r="2618" spans="1:23">
      <c r="A2618">
        <v>2617</v>
      </c>
      <c r="B2618" t="s">
        <v>3136</v>
      </c>
      <c r="C2618" t="s">
        <v>3136</v>
      </c>
      <c r="D2618">
        <v>62</v>
      </c>
      <c r="E2618" t="s">
        <v>3142</v>
      </c>
      <c r="F2618" t="s">
        <v>154</v>
      </c>
      <c r="G2618" s="1" t="s">
        <v>2194</v>
      </c>
      <c r="H2618" t="s">
        <v>29</v>
      </c>
      <c r="I2618" t="s">
        <v>2194</v>
      </c>
      <c r="J2618" t="s">
        <v>29</v>
      </c>
      <c r="K2618">
        <v>2.1</v>
      </c>
      <c r="L2618">
        <v>2.1</v>
      </c>
      <c r="M2618" t="s">
        <v>26</v>
      </c>
      <c r="N2618" t="s">
        <v>118</v>
      </c>
      <c r="O2618" t="s">
        <v>29</v>
      </c>
      <c r="P2618" t="s">
        <v>29</v>
      </c>
      <c r="Q2618" t="s">
        <v>29</v>
      </c>
      <c r="R2618" t="s">
        <v>29</v>
      </c>
      <c r="S2618" t="s">
        <v>29</v>
      </c>
      <c r="T2618" t="s">
        <v>29</v>
      </c>
      <c r="U2618" t="s">
        <v>29</v>
      </c>
      <c r="V2618" t="s">
        <v>29</v>
      </c>
      <c r="W2618" t="s">
        <v>3137</v>
      </c>
    </row>
    <row r="2619" spans="1:23">
      <c r="A2619">
        <v>2618</v>
      </c>
      <c r="B2619" t="s">
        <v>3136</v>
      </c>
      <c r="C2619" t="s">
        <v>3136</v>
      </c>
      <c r="D2619">
        <v>62</v>
      </c>
      <c r="E2619" t="s">
        <v>3143</v>
      </c>
      <c r="F2619" t="s">
        <v>505</v>
      </c>
      <c r="G2619" s="1" t="s">
        <v>2463</v>
      </c>
      <c r="H2619" t="s">
        <v>3144</v>
      </c>
      <c r="I2619" t="s">
        <v>2463</v>
      </c>
      <c r="J2619" t="s">
        <v>8853</v>
      </c>
      <c r="K2619">
        <v>1.8</v>
      </c>
      <c r="L2619">
        <v>1.8</v>
      </c>
      <c r="M2619" t="s">
        <v>26</v>
      </c>
      <c r="N2619" t="s">
        <v>118</v>
      </c>
      <c r="O2619" t="s">
        <v>29</v>
      </c>
      <c r="P2619" t="s">
        <v>29</v>
      </c>
      <c r="Q2619" t="s">
        <v>29</v>
      </c>
      <c r="R2619" t="s">
        <v>29</v>
      </c>
      <c r="S2619" t="s">
        <v>29</v>
      </c>
      <c r="T2619" t="s">
        <v>29</v>
      </c>
      <c r="U2619" t="s">
        <v>29</v>
      </c>
      <c r="V2619" t="s">
        <v>29</v>
      </c>
      <c r="W2619" t="s">
        <v>3137</v>
      </c>
    </row>
    <row r="2620" spans="1:23">
      <c r="A2620">
        <v>2619</v>
      </c>
      <c r="B2620" t="s">
        <v>3136</v>
      </c>
      <c r="C2620" t="s">
        <v>3136</v>
      </c>
      <c r="D2620">
        <v>62</v>
      </c>
      <c r="E2620" t="s">
        <v>3145</v>
      </c>
      <c r="F2620" t="s">
        <v>558</v>
      </c>
      <c r="G2620" s="1" t="s">
        <v>726</v>
      </c>
      <c r="H2620" t="s">
        <v>3146</v>
      </c>
      <c r="I2620" t="s">
        <v>726</v>
      </c>
      <c r="J2620" t="s">
        <v>8854</v>
      </c>
      <c r="K2620">
        <v>1.7</v>
      </c>
      <c r="L2620">
        <v>1.7</v>
      </c>
      <c r="M2620" t="s">
        <v>26</v>
      </c>
      <c r="N2620" t="s">
        <v>118</v>
      </c>
      <c r="O2620" t="s">
        <v>29</v>
      </c>
      <c r="P2620" t="s">
        <v>29</v>
      </c>
      <c r="Q2620" t="s">
        <v>29</v>
      </c>
      <c r="R2620" t="s">
        <v>29</v>
      </c>
      <c r="S2620" t="s">
        <v>29</v>
      </c>
      <c r="T2620" t="s">
        <v>29</v>
      </c>
      <c r="U2620" t="s">
        <v>29</v>
      </c>
      <c r="V2620" t="s">
        <v>29</v>
      </c>
      <c r="W2620" t="s">
        <v>3137</v>
      </c>
    </row>
    <row r="2621" spans="1:23">
      <c r="A2621">
        <v>2620</v>
      </c>
      <c r="B2621" t="s">
        <v>3136</v>
      </c>
      <c r="C2621" t="s">
        <v>3136</v>
      </c>
      <c r="D2621">
        <v>62</v>
      </c>
      <c r="E2621" t="s">
        <v>2523</v>
      </c>
      <c r="F2621" t="s">
        <v>312</v>
      </c>
      <c r="G2621" s="1" t="s">
        <v>2524</v>
      </c>
      <c r="H2621" t="s">
        <v>2525</v>
      </c>
      <c r="I2621" t="s">
        <v>2524</v>
      </c>
      <c r="J2621" t="s">
        <v>2525</v>
      </c>
      <c r="K2621">
        <v>1.5</v>
      </c>
      <c r="L2621">
        <v>1.5</v>
      </c>
      <c r="M2621" t="s">
        <v>26</v>
      </c>
      <c r="N2621" t="s">
        <v>219</v>
      </c>
      <c r="O2621" t="s">
        <v>29</v>
      </c>
      <c r="P2621" t="s">
        <v>29</v>
      </c>
      <c r="Q2621" t="s">
        <v>29</v>
      </c>
      <c r="R2621" t="s">
        <v>29</v>
      </c>
      <c r="S2621" t="s">
        <v>29</v>
      </c>
      <c r="T2621" t="s">
        <v>29</v>
      </c>
      <c r="U2621" t="s">
        <v>29</v>
      </c>
      <c r="V2621" t="s">
        <v>29</v>
      </c>
      <c r="W2621" t="s">
        <v>3137</v>
      </c>
    </row>
    <row r="2622" spans="1:23">
      <c r="A2622">
        <v>2621</v>
      </c>
      <c r="B2622" t="s">
        <v>3136</v>
      </c>
      <c r="C2622" t="s">
        <v>3136</v>
      </c>
      <c r="D2622">
        <v>62</v>
      </c>
      <c r="E2622" t="s">
        <v>3147</v>
      </c>
      <c r="F2622" t="s">
        <v>103</v>
      </c>
      <c r="G2622" s="1" t="s">
        <v>3148</v>
      </c>
      <c r="H2622" t="s">
        <v>2147</v>
      </c>
      <c r="I2622" t="s">
        <v>3148</v>
      </c>
      <c r="J2622" t="s">
        <v>2147</v>
      </c>
      <c r="K2622">
        <v>1.4</v>
      </c>
      <c r="L2622">
        <v>1.4</v>
      </c>
      <c r="M2622" t="s">
        <v>26</v>
      </c>
      <c r="N2622" t="s">
        <v>118</v>
      </c>
      <c r="O2622" t="s">
        <v>29</v>
      </c>
      <c r="P2622" t="s">
        <v>29</v>
      </c>
      <c r="Q2622" t="s">
        <v>29</v>
      </c>
      <c r="R2622" t="s">
        <v>29</v>
      </c>
      <c r="S2622" t="s">
        <v>29</v>
      </c>
      <c r="T2622" t="s">
        <v>29</v>
      </c>
      <c r="U2622" t="s">
        <v>29</v>
      </c>
      <c r="V2622" t="s">
        <v>29</v>
      </c>
      <c r="W2622" t="s">
        <v>3137</v>
      </c>
    </row>
    <row r="2623" spans="1:23">
      <c r="A2623">
        <v>2622</v>
      </c>
      <c r="B2623" t="s">
        <v>3136</v>
      </c>
      <c r="C2623" t="s">
        <v>3136</v>
      </c>
      <c r="D2623">
        <v>62</v>
      </c>
      <c r="E2623" t="s">
        <v>3149</v>
      </c>
      <c r="F2623" t="s">
        <v>176</v>
      </c>
      <c r="G2623" s="1" t="s">
        <v>2098</v>
      </c>
      <c r="H2623" t="s">
        <v>3150</v>
      </c>
      <c r="I2623" t="s">
        <v>2098</v>
      </c>
      <c r="J2623" t="s">
        <v>3150</v>
      </c>
      <c r="K2623">
        <v>1.2</v>
      </c>
      <c r="L2623">
        <v>1.2</v>
      </c>
      <c r="M2623" t="s">
        <v>26</v>
      </c>
      <c r="N2623" t="s">
        <v>118</v>
      </c>
      <c r="O2623" t="s">
        <v>29</v>
      </c>
      <c r="P2623" t="s">
        <v>29</v>
      </c>
      <c r="Q2623" t="s">
        <v>29</v>
      </c>
      <c r="R2623" t="s">
        <v>29</v>
      </c>
      <c r="S2623" t="s">
        <v>29</v>
      </c>
      <c r="T2623" t="s">
        <v>29</v>
      </c>
      <c r="U2623" t="s">
        <v>29</v>
      </c>
      <c r="V2623" t="s">
        <v>29</v>
      </c>
      <c r="W2623" t="s">
        <v>3137</v>
      </c>
    </row>
    <row r="2624" spans="1:23">
      <c r="A2624">
        <v>2623</v>
      </c>
      <c r="B2624" t="s">
        <v>3136</v>
      </c>
      <c r="C2624" t="s">
        <v>3136</v>
      </c>
      <c r="D2624">
        <v>62</v>
      </c>
      <c r="E2624" t="s">
        <v>2510</v>
      </c>
      <c r="F2624" t="s">
        <v>1396</v>
      </c>
      <c r="G2624" s="1" t="s">
        <v>2511</v>
      </c>
      <c r="H2624" t="s">
        <v>2512</v>
      </c>
      <c r="I2624" t="s">
        <v>2511</v>
      </c>
      <c r="J2624" t="s">
        <v>2517</v>
      </c>
      <c r="K2624">
        <v>1.1000000000000001</v>
      </c>
      <c r="L2624">
        <v>1.1000000000000001</v>
      </c>
      <c r="M2624" t="s">
        <v>26</v>
      </c>
      <c r="N2624" t="s">
        <v>219</v>
      </c>
      <c r="O2624" t="s">
        <v>29</v>
      </c>
      <c r="P2624" t="s">
        <v>29</v>
      </c>
      <c r="Q2624" t="s">
        <v>29</v>
      </c>
      <c r="R2624" t="s">
        <v>29</v>
      </c>
      <c r="S2624" t="s">
        <v>29</v>
      </c>
      <c r="T2624" t="s">
        <v>29</v>
      </c>
      <c r="U2624" t="s">
        <v>29</v>
      </c>
      <c r="V2624" t="s">
        <v>29</v>
      </c>
      <c r="W2624" t="s">
        <v>3137</v>
      </c>
    </row>
    <row r="2625" spans="1:23">
      <c r="A2625">
        <v>2624</v>
      </c>
      <c r="B2625" t="s">
        <v>3136</v>
      </c>
      <c r="C2625" t="s">
        <v>3136</v>
      </c>
      <c r="D2625">
        <v>62</v>
      </c>
      <c r="E2625" t="s">
        <v>3151</v>
      </c>
      <c r="F2625" t="s">
        <v>522</v>
      </c>
      <c r="G2625" s="1" t="s">
        <v>523</v>
      </c>
      <c r="H2625" t="s">
        <v>3152</v>
      </c>
      <c r="I2625" t="s">
        <v>523</v>
      </c>
      <c r="J2625" t="s">
        <v>8917</v>
      </c>
      <c r="K2625">
        <v>1.1000000000000001</v>
      </c>
      <c r="L2625">
        <v>1.1000000000000001</v>
      </c>
      <c r="M2625" t="s">
        <v>26</v>
      </c>
      <c r="N2625" t="s">
        <v>74</v>
      </c>
      <c r="O2625" t="s">
        <v>29</v>
      </c>
      <c r="P2625" t="s">
        <v>29</v>
      </c>
      <c r="Q2625" t="s">
        <v>29</v>
      </c>
      <c r="R2625" t="s">
        <v>29</v>
      </c>
      <c r="S2625" t="s">
        <v>29</v>
      </c>
      <c r="T2625" t="s">
        <v>29</v>
      </c>
      <c r="U2625" t="s">
        <v>29</v>
      </c>
      <c r="V2625" t="s">
        <v>29</v>
      </c>
      <c r="W2625" t="s">
        <v>3137</v>
      </c>
    </row>
    <row r="2626" spans="1:23">
      <c r="A2626">
        <v>2625</v>
      </c>
      <c r="B2626" t="s">
        <v>3136</v>
      </c>
      <c r="C2626" t="s">
        <v>3136</v>
      </c>
      <c r="D2626">
        <v>62</v>
      </c>
      <c r="E2626" t="s">
        <v>3153</v>
      </c>
      <c r="F2626" t="s">
        <v>251</v>
      </c>
      <c r="G2626" s="1" t="s">
        <v>487</v>
      </c>
      <c r="H2626" t="s">
        <v>3154</v>
      </c>
      <c r="I2626" t="s">
        <v>487</v>
      </c>
      <c r="J2626" t="s">
        <v>3154</v>
      </c>
      <c r="K2626">
        <v>1</v>
      </c>
      <c r="L2626">
        <v>1</v>
      </c>
      <c r="M2626" t="s">
        <v>26</v>
      </c>
      <c r="N2626" t="s">
        <v>118</v>
      </c>
      <c r="O2626" t="s">
        <v>29</v>
      </c>
      <c r="P2626" t="s">
        <v>29</v>
      </c>
      <c r="Q2626" t="s">
        <v>29</v>
      </c>
      <c r="R2626" t="s">
        <v>29</v>
      </c>
      <c r="S2626" t="s">
        <v>29</v>
      </c>
      <c r="T2626" t="s">
        <v>29</v>
      </c>
      <c r="U2626" t="s">
        <v>29</v>
      </c>
      <c r="V2626" t="s">
        <v>29</v>
      </c>
      <c r="W2626" t="s">
        <v>3137</v>
      </c>
    </row>
    <row r="2627" spans="1:23">
      <c r="A2627">
        <v>2626</v>
      </c>
      <c r="B2627" t="s">
        <v>3136</v>
      </c>
      <c r="C2627" t="s">
        <v>3136</v>
      </c>
      <c r="D2627">
        <v>62</v>
      </c>
      <c r="E2627" t="s">
        <v>8943</v>
      </c>
      <c r="F2627" t="s">
        <v>93</v>
      </c>
      <c r="G2627" s="1" t="s">
        <v>29</v>
      </c>
      <c r="H2627" t="s">
        <v>29</v>
      </c>
      <c r="I2627" t="s">
        <v>29</v>
      </c>
      <c r="J2627" t="s">
        <v>29</v>
      </c>
      <c r="K2627">
        <f>46*95.6/96 -  30.5</f>
        <v>15.30833333333333</v>
      </c>
      <c r="L2627">
        <f>46*95.6/96 -  30.5</f>
        <v>15.30833333333333</v>
      </c>
      <c r="M2627" t="s">
        <v>26</v>
      </c>
      <c r="N2627" t="s">
        <v>219</v>
      </c>
      <c r="O2627" t="s">
        <v>29</v>
      </c>
      <c r="P2627" t="s">
        <v>29</v>
      </c>
      <c r="Q2627" t="s">
        <v>29</v>
      </c>
      <c r="R2627" t="s">
        <v>29</v>
      </c>
      <c r="S2627" t="s">
        <v>29</v>
      </c>
      <c r="T2627" t="s">
        <v>29</v>
      </c>
      <c r="U2627" t="s">
        <v>29</v>
      </c>
      <c r="V2627" t="s">
        <v>29</v>
      </c>
      <c r="W2627" t="s">
        <v>3137</v>
      </c>
    </row>
    <row r="2628" spans="1:23">
      <c r="A2628">
        <v>2627</v>
      </c>
      <c r="B2628" t="s">
        <v>3136</v>
      </c>
      <c r="C2628" t="s">
        <v>3136</v>
      </c>
      <c r="D2628">
        <v>62</v>
      </c>
      <c r="E2628" t="s">
        <v>8930</v>
      </c>
      <c r="F2628" t="s">
        <v>93</v>
      </c>
      <c r="G2628" s="1" t="s">
        <v>29</v>
      </c>
      <c r="H2628" t="s">
        <v>29</v>
      </c>
      <c r="I2628" t="s">
        <v>29</v>
      </c>
      <c r="J2628" t="s">
        <v>29</v>
      </c>
      <c r="K2628">
        <f>12*95.6/96-5.9</f>
        <v>6.0499999999999972</v>
      </c>
      <c r="L2628">
        <f>12*95.6/96-5.9</f>
        <v>6.0499999999999972</v>
      </c>
      <c r="M2628" t="s">
        <v>26</v>
      </c>
      <c r="N2628" t="s">
        <v>74</v>
      </c>
      <c r="O2628" t="s">
        <v>29</v>
      </c>
      <c r="P2628" t="s">
        <v>29</v>
      </c>
      <c r="Q2628" t="s">
        <v>29</v>
      </c>
      <c r="R2628" t="s">
        <v>29</v>
      </c>
      <c r="S2628" t="s">
        <v>29</v>
      </c>
      <c r="T2628" t="s">
        <v>29</v>
      </c>
      <c r="U2628" t="s">
        <v>29</v>
      </c>
      <c r="V2628" t="s">
        <v>29</v>
      </c>
      <c r="W2628" t="s">
        <v>3137</v>
      </c>
    </row>
    <row r="2629" spans="1:23">
      <c r="A2629">
        <v>2628</v>
      </c>
      <c r="B2629" t="s">
        <v>3136</v>
      </c>
      <c r="C2629" t="s">
        <v>3136</v>
      </c>
      <c r="D2629">
        <v>62</v>
      </c>
      <c r="E2629" t="s">
        <v>8944</v>
      </c>
      <c r="F2629" t="s">
        <v>93</v>
      </c>
      <c r="G2629" s="1" t="s">
        <v>29</v>
      </c>
      <c r="H2629" t="s">
        <v>29</v>
      </c>
      <c r="I2629" t="s">
        <v>29</v>
      </c>
      <c r="J2629" t="s">
        <v>29</v>
      </c>
      <c r="K2629">
        <f>38*95.6/96 - 27.1</f>
        <v>10.74166666666666</v>
      </c>
      <c r="L2629">
        <f>38*95.6/96 - 27.1</f>
        <v>10.74166666666666</v>
      </c>
      <c r="M2629" t="s">
        <v>26</v>
      </c>
      <c r="N2629" t="s">
        <v>118</v>
      </c>
      <c r="O2629" t="s">
        <v>29</v>
      </c>
      <c r="P2629" t="s">
        <v>29</v>
      </c>
      <c r="Q2629" t="s">
        <v>29</v>
      </c>
      <c r="R2629" t="s">
        <v>29</v>
      </c>
      <c r="S2629" t="s">
        <v>29</v>
      </c>
      <c r="T2629" t="s">
        <v>29</v>
      </c>
      <c r="U2629" t="s">
        <v>29</v>
      </c>
      <c r="V2629" t="s">
        <v>29</v>
      </c>
      <c r="W2629" t="s">
        <v>3137</v>
      </c>
    </row>
    <row r="2630" spans="1:23">
      <c r="A2630">
        <v>2629</v>
      </c>
      <c r="B2630" t="s">
        <v>3136</v>
      </c>
      <c r="C2630" t="s">
        <v>3136</v>
      </c>
      <c r="D2630">
        <v>62</v>
      </c>
      <c r="E2630" t="s">
        <v>8945</v>
      </c>
      <c r="F2630" t="s">
        <v>93</v>
      </c>
      <c r="G2630" s="1" t="s">
        <v>29</v>
      </c>
      <c r="H2630" s="1" t="s">
        <v>29</v>
      </c>
      <c r="I2630" s="1" t="s">
        <v>29</v>
      </c>
      <c r="J2630" s="1" t="s">
        <v>29</v>
      </c>
      <c r="K2630">
        <v>1.2</v>
      </c>
      <c r="L2630">
        <v>1.2</v>
      </c>
      <c r="M2630" t="s">
        <v>26</v>
      </c>
      <c r="N2630" t="s">
        <v>59</v>
      </c>
      <c r="O2630" t="s">
        <v>29</v>
      </c>
      <c r="P2630" t="s">
        <v>29</v>
      </c>
      <c r="Q2630" t="s">
        <v>29</v>
      </c>
      <c r="R2630" t="s">
        <v>29</v>
      </c>
      <c r="S2630" t="s">
        <v>29</v>
      </c>
      <c r="T2630" t="s">
        <v>29</v>
      </c>
      <c r="U2630" t="s">
        <v>29</v>
      </c>
      <c r="V2630" t="s">
        <v>29</v>
      </c>
      <c r="W2630" t="s">
        <v>3137</v>
      </c>
    </row>
    <row r="2631" spans="1:23">
      <c r="A2631">
        <v>2630</v>
      </c>
      <c r="B2631" t="s">
        <v>3136</v>
      </c>
      <c r="C2631" t="s">
        <v>3136</v>
      </c>
      <c r="D2631">
        <v>62</v>
      </c>
      <c r="E2631" t="s">
        <v>8946</v>
      </c>
      <c r="F2631" t="s">
        <v>93</v>
      </c>
      <c r="G2631" s="1" t="s">
        <v>29</v>
      </c>
      <c r="H2631" s="1" t="s">
        <v>29</v>
      </c>
      <c r="I2631" s="1" t="s">
        <v>29</v>
      </c>
      <c r="J2631" s="1" t="s">
        <v>29</v>
      </c>
      <c r="K2631">
        <v>1</v>
      </c>
      <c r="L2631">
        <v>1</v>
      </c>
      <c r="M2631" t="s">
        <v>26</v>
      </c>
      <c r="N2631" t="s">
        <v>53</v>
      </c>
      <c r="O2631" t="s">
        <v>29</v>
      </c>
      <c r="P2631" t="s">
        <v>29</v>
      </c>
      <c r="Q2631" t="s">
        <v>29</v>
      </c>
      <c r="R2631" t="s">
        <v>29</v>
      </c>
      <c r="S2631" t="s">
        <v>29</v>
      </c>
      <c r="T2631" t="s">
        <v>29</v>
      </c>
      <c r="U2631" t="s">
        <v>29</v>
      </c>
      <c r="V2631" t="s">
        <v>29</v>
      </c>
      <c r="W2631" t="s">
        <v>3137</v>
      </c>
    </row>
    <row r="2632" spans="1:23">
      <c r="A2632">
        <v>2631</v>
      </c>
      <c r="B2632" t="s">
        <v>3136</v>
      </c>
      <c r="C2632" t="s">
        <v>3136</v>
      </c>
      <c r="D2632">
        <v>62</v>
      </c>
      <c r="E2632" t="s">
        <v>8947</v>
      </c>
      <c r="F2632" t="s">
        <v>93</v>
      </c>
      <c r="G2632" s="1" t="s">
        <v>29</v>
      </c>
      <c r="H2632" s="1" t="s">
        <v>29</v>
      </c>
      <c r="I2632" s="1" t="s">
        <v>29</v>
      </c>
      <c r="J2632" s="1" t="s">
        <v>29</v>
      </c>
      <c r="K2632">
        <v>2</v>
      </c>
      <c r="L2632">
        <v>2</v>
      </c>
      <c r="M2632" t="s">
        <v>26</v>
      </c>
      <c r="N2632" t="s">
        <v>63</v>
      </c>
      <c r="O2632" t="s">
        <v>29</v>
      </c>
      <c r="P2632" t="s">
        <v>29</v>
      </c>
      <c r="Q2632" t="s">
        <v>29</v>
      </c>
      <c r="R2632" t="s">
        <v>29</v>
      </c>
      <c r="S2632" t="s">
        <v>29</v>
      </c>
      <c r="T2632" t="s">
        <v>29</v>
      </c>
      <c r="U2632" t="s">
        <v>29</v>
      </c>
      <c r="V2632" t="s">
        <v>29</v>
      </c>
      <c r="W2632" t="s">
        <v>3137</v>
      </c>
    </row>
    <row r="2633" spans="1:23">
      <c r="A2633">
        <v>2632</v>
      </c>
      <c r="B2633" t="s">
        <v>3136</v>
      </c>
      <c r="C2633" t="s">
        <v>3136</v>
      </c>
      <c r="D2633">
        <v>62</v>
      </c>
      <c r="E2633" t="s">
        <v>8948</v>
      </c>
      <c r="F2633" t="s">
        <v>93</v>
      </c>
      <c r="G2633" s="1" t="s">
        <v>29</v>
      </c>
      <c r="H2633" s="1" t="s">
        <v>29</v>
      </c>
      <c r="I2633" s="1" t="s">
        <v>29</v>
      </c>
      <c r="J2633" s="1" t="s">
        <v>29</v>
      </c>
      <c r="K2633">
        <v>0.2</v>
      </c>
      <c r="L2633">
        <v>0.2</v>
      </c>
      <c r="M2633" t="s">
        <v>26</v>
      </c>
      <c r="N2633" t="s">
        <v>29</v>
      </c>
      <c r="O2633" t="s">
        <v>29</v>
      </c>
      <c r="P2633" t="s">
        <v>29</v>
      </c>
      <c r="Q2633" t="s">
        <v>29</v>
      </c>
      <c r="R2633" t="s">
        <v>29</v>
      </c>
      <c r="S2633" t="s">
        <v>29</v>
      </c>
      <c r="T2633" t="s">
        <v>29</v>
      </c>
      <c r="U2633" t="s">
        <v>29</v>
      </c>
      <c r="V2633" t="s">
        <v>29</v>
      </c>
      <c r="W2633" t="s">
        <v>3137</v>
      </c>
    </row>
    <row r="2634" spans="1:23">
      <c r="A2634">
        <v>2633</v>
      </c>
      <c r="B2634" t="s">
        <v>3155</v>
      </c>
      <c r="C2634" t="s">
        <v>3155</v>
      </c>
      <c r="D2634">
        <v>63</v>
      </c>
      <c r="E2634" t="s">
        <v>107</v>
      </c>
      <c r="F2634" t="s">
        <v>108</v>
      </c>
      <c r="G2634" s="1" t="s">
        <v>3156</v>
      </c>
      <c r="H2634" t="s">
        <v>109</v>
      </c>
      <c r="I2634" t="s">
        <v>6014</v>
      </c>
      <c r="J2634" t="s">
        <v>109</v>
      </c>
      <c r="K2634">
        <v>73</v>
      </c>
      <c r="L2634">
        <v>72.927072929999994</v>
      </c>
      <c r="M2634" t="s">
        <v>26</v>
      </c>
      <c r="N2634" t="s">
        <v>219</v>
      </c>
      <c r="O2634" t="s">
        <v>29</v>
      </c>
      <c r="P2634" t="s">
        <v>29</v>
      </c>
      <c r="Q2634" t="s">
        <v>29</v>
      </c>
      <c r="R2634" t="s">
        <v>29</v>
      </c>
      <c r="S2634" t="s">
        <v>29</v>
      </c>
      <c r="T2634" t="s">
        <v>29</v>
      </c>
      <c r="U2634" t="s">
        <v>29</v>
      </c>
      <c r="V2634" t="s">
        <v>29</v>
      </c>
      <c r="W2634" t="s">
        <v>3157</v>
      </c>
    </row>
    <row r="2635" spans="1:23">
      <c r="A2635">
        <v>2634</v>
      </c>
      <c r="B2635" t="s">
        <v>3155</v>
      </c>
      <c r="C2635" t="s">
        <v>3155</v>
      </c>
      <c r="D2635">
        <v>63</v>
      </c>
      <c r="E2635" t="s">
        <v>107</v>
      </c>
      <c r="F2635" t="s">
        <v>108</v>
      </c>
      <c r="G2635" s="1" t="s">
        <v>3156</v>
      </c>
      <c r="H2635" t="s">
        <v>109</v>
      </c>
      <c r="I2635" t="s">
        <v>6014</v>
      </c>
      <c r="J2635" t="s">
        <v>109</v>
      </c>
      <c r="K2635">
        <v>1.1000000000000001</v>
      </c>
      <c r="L2635">
        <v>1.0989010990000001</v>
      </c>
      <c r="M2635" t="s">
        <v>26</v>
      </c>
      <c r="N2635" t="s">
        <v>232</v>
      </c>
      <c r="O2635" t="s">
        <v>29</v>
      </c>
      <c r="P2635" t="s">
        <v>29</v>
      </c>
      <c r="Q2635" t="s">
        <v>29</v>
      </c>
      <c r="R2635" t="s">
        <v>29</v>
      </c>
      <c r="S2635" t="s">
        <v>29</v>
      </c>
      <c r="T2635" t="s">
        <v>29</v>
      </c>
      <c r="U2635" t="s">
        <v>29</v>
      </c>
      <c r="V2635" t="s">
        <v>29</v>
      </c>
      <c r="W2635" t="s">
        <v>3157</v>
      </c>
    </row>
    <row r="2636" spans="1:23">
      <c r="A2636">
        <v>2635</v>
      </c>
      <c r="B2636" t="s">
        <v>3155</v>
      </c>
      <c r="C2636" t="s">
        <v>3155</v>
      </c>
      <c r="D2636">
        <v>63</v>
      </c>
      <c r="E2636" t="s">
        <v>107</v>
      </c>
      <c r="F2636" t="s">
        <v>108</v>
      </c>
      <c r="G2636" s="1" t="s">
        <v>3156</v>
      </c>
      <c r="H2636" t="s">
        <v>109</v>
      </c>
      <c r="I2636" t="s">
        <v>6014</v>
      </c>
      <c r="J2636" t="s">
        <v>109</v>
      </c>
      <c r="K2636">
        <v>0.9</v>
      </c>
      <c r="L2636">
        <v>0.89910089900000001</v>
      </c>
      <c r="M2636" t="s">
        <v>26</v>
      </c>
      <c r="N2636" t="s">
        <v>56</v>
      </c>
      <c r="O2636" t="s">
        <v>29</v>
      </c>
      <c r="P2636" t="s">
        <v>29</v>
      </c>
      <c r="Q2636" t="s">
        <v>29</v>
      </c>
      <c r="R2636" t="s">
        <v>29</v>
      </c>
      <c r="S2636" t="s">
        <v>29</v>
      </c>
      <c r="T2636" t="s">
        <v>29</v>
      </c>
      <c r="U2636" t="s">
        <v>29</v>
      </c>
      <c r="V2636" t="s">
        <v>29</v>
      </c>
      <c r="W2636" t="s">
        <v>3157</v>
      </c>
    </row>
    <row r="2637" spans="1:23">
      <c r="A2637">
        <v>2636</v>
      </c>
      <c r="B2637" t="s">
        <v>3155</v>
      </c>
      <c r="C2637" t="s">
        <v>3155</v>
      </c>
      <c r="D2637">
        <v>63</v>
      </c>
      <c r="E2637" t="s">
        <v>107</v>
      </c>
      <c r="F2637" t="s">
        <v>108</v>
      </c>
      <c r="G2637" s="1" t="s">
        <v>3156</v>
      </c>
      <c r="H2637" t="s">
        <v>109</v>
      </c>
      <c r="I2637" t="s">
        <v>6014</v>
      </c>
      <c r="J2637" t="s">
        <v>109</v>
      </c>
      <c r="K2637">
        <v>0.2</v>
      </c>
      <c r="L2637">
        <v>0.19980020000000001</v>
      </c>
      <c r="M2637" t="s">
        <v>26</v>
      </c>
      <c r="N2637" t="s">
        <v>28</v>
      </c>
      <c r="O2637" t="s">
        <v>29</v>
      </c>
      <c r="P2637" t="s">
        <v>29</v>
      </c>
      <c r="Q2637" t="s">
        <v>29</v>
      </c>
      <c r="R2637" t="s">
        <v>29</v>
      </c>
      <c r="S2637" t="s">
        <v>29</v>
      </c>
      <c r="T2637" t="s">
        <v>29</v>
      </c>
      <c r="U2637" t="s">
        <v>29</v>
      </c>
      <c r="V2637" t="s">
        <v>29</v>
      </c>
      <c r="W2637" t="s">
        <v>3157</v>
      </c>
    </row>
    <row r="2638" spans="1:23">
      <c r="A2638">
        <v>2637</v>
      </c>
      <c r="B2638" t="s">
        <v>3155</v>
      </c>
      <c r="C2638" t="s">
        <v>3155</v>
      </c>
      <c r="D2638">
        <v>63</v>
      </c>
      <c r="E2638" t="s">
        <v>107</v>
      </c>
      <c r="F2638" t="s">
        <v>108</v>
      </c>
      <c r="G2638" s="1" t="s">
        <v>3156</v>
      </c>
      <c r="H2638" t="s">
        <v>109</v>
      </c>
      <c r="I2638" t="s">
        <v>6014</v>
      </c>
      <c r="J2638" t="s">
        <v>109</v>
      </c>
      <c r="K2638">
        <v>1.5</v>
      </c>
      <c r="L2638">
        <v>1.4985014990000001</v>
      </c>
      <c r="M2638" t="s">
        <v>26</v>
      </c>
      <c r="N2638" t="s">
        <v>141</v>
      </c>
      <c r="O2638" t="s">
        <v>29</v>
      </c>
      <c r="P2638" t="s">
        <v>29</v>
      </c>
      <c r="Q2638" t="s">
        <v>29</v>
      </c>
      <c r="R2638" t="s">
        <v>29</v>
      </c>
      <c r="S2638" t="s">
        <v>29</v>
      </c>
      <c r="T2638" t="s">
        <v>29</v>
      </c>
      <c r="U2638" t="s">
        <v>29</v>
      </c>
      <c r="V2638" t="s">
        <v>29</v>
      </c>
      <c r="W2638" t="s">
        <v>3157</v>
      </c>
    </row>
    <row r="2639" spans="1:23">
      <c r="A2639">
        <v>2638</v>
      </c>
      <c r="B2639" t="s">
        <v>3155</v>
      </c>
      <c r="C2639" t="s">
        <v>3155</v>
      </c>
      <c r="D2639">
        <v>63</v>
      </c>
      <c r="E2639" t="s">
        <v>3158</v>
      </c>
      <c r="F2639" t="s">
        <v>23</v>
      </c>
      <c r="G2639" s="1" t="s">
        <v>350</v>
      </c>
      <c r="H2639" t="s">
        <v>3159</v>
      </c>
      <c r="I2639" t="s">
        <v>350</v>
      </c>
      <c r="J2639" t="s">
        <v>8650</v>
      </c>
      <c r="K2639">
        <v>2</v>
      </c>
      <c r="L2639">
        <v>1.9980019979999999</v>
      </c>
      <c r="M2639" t="s">
        <v>26</v>
      </c>
      <c r="N2639" t="s">
        <v>219</v>
      </c>
      <c r="O2639" t="s">
        <v>29</v>
      </c>
      <c r="P2639" t="s">
        <v>29</v>
      </c>
      <c r="Q2639" t="s">
        <v>29</v>
      </c>
      <c r="R2639" t="s">
        <v>29</v>
      </c>
      <c r="S2639" t="s">
        <v>29</v>
      </c>
      <c r="T2639" t="s">
        <v>29</v>
      </c>
      <c r="U2639" t="s">
        <v>29</v>
      </c>
      <c r="V2639" t="s">
        <v>29</v>
      </c>
      <c r="W2639" t="s">
        <v>3157</v>
      </c>
    </row>
    <row r="2640" spans="1:23">
      <c r="A2640">
        <v>2639</v>
      </c>
      <c r="B2640" t="s">
        <v>3155</v>
      </c>
      <c r="C2640" t="s">
        <v>3155</v>
      </c>
      <c r="D2640">
        <v>63</v>
      </c>
      <c r="E2640" t="s">
        <v>3158</v>
      </c>
      <c r="F2640" t="s">
        <v>23</v>
      </c>
      <c r="G2640" s="1" t="s">
        <v>350</v>
      </c>
      <c r="H2640" t="s">
        <v>3159</v>
      </c>
      <c r="I2640" t="s">
        <v>350</v>
      </c>
      <c r="J2640" t="s">
        <v>8650</v>
      </c>
      <c r="K2640">
        <v>8.6</v>
      </c>
      <c r="L2640">
        <v>8.5914085910000004</v>
      </c>
      <c r="M2640" t="s">
        <v>26</v>
      </c>
      <c r="N2640" t="s">
        <v>74</v>
      </c>
      <c r="O2640" t="s">
        <v>29</v>
      </c>
      <c r="P2640" t="s">
        <v>29</v>
      </c>
      <c r="Q2640" t="s">
        <v>29</v>
      </c>
      <c r="R2640" t="s">
        <v>29</v>
      </c>
      <c r="S2640" t="s">
        <v>29</v>
      </c>
      <c r="T2640" t="s">
        <v>29</v>
      </c>
      <c r="U2640" t="s">
        <v>29</v>
      </c>
      <c r="V2640" t="s">
        <v>29</v>
      </c>
      <c r="W2640" t="s">
        <v>3157</v>
      </c>
    </row>
    <row r="2641" spans="1:23">
      <c r="A2641">
        <v>2640</v>
      </c>
      <c r="B2641" t="s">
        <v>3155</v>
      </c>
      <c r="C2641" t="s">
        <v>3155</v>
      </c>
      <c r="D2641">
        <v>63</v>
      </c>
      <c r="E2641" t="s">
        <v>3160</v>
      </c>
      <c r="F2641" t="s">
        <v>168</v>
      </c>
      <c r="G2641" s="1" t="s">
        <v>1026</v>
      </c>
      <c r="H2641" t="s">
        <v>3161</v>
      </c>
      <c r="I2641" t="s">
        <v>1026</v>
      </c>
      <c r="J2641" t="s">
        <v>3161</v>
      </c>
      <c r="K2641">
        <v>3.1</v>
      </c>
      <c r="L2641">
        <v>3.0969030970000002</v>
      </c>
      <c r="M2641" t="s">
        <v>26</v>
      </c>
      <c r="N2641" t="s">
        <v>63</v>
      </c>
      <c r="O2641" t="s">
        <v>29</v>
      </c>
      <c r="P2641" t="s">
        <v>29</v>
      </c>
      <c r="Q2641" t="s">
        <v>29</v>
      </c>
      <c r="R2641" t="s">
        <v>29</v>
      </c>
      <c r="S2641" t="s">
        <v>29</v>
      </c>
      <c r="T2641" t="s">
        <v>29</v>
      </c>
      <c r="U2641" t="s">
        <v>29</v>
      </c>
      <c r="V2641" t="s">
        <v>29</v>
      </c>
      <c r="W2641" t="s">
        <v>3157</v>
      </c>
    </row>
    <row r="2642" spans="1:23">
      <c r="A2642">
        <v>2641</v>
      </c>
      <c r="B2642" t="s">
        <v>3155</v>
      </c>
      <c r="C2642" t="s">
        <v>3155</v>
      </c>
      <c r="D2642">
        <v>63</v>
      </c>
      <c r="E2642" t="s">
        <v>3162</v>
      </c>
      <c r="F2642" t="s">
        <v>33</v>
      </c>
      <c r="G2642" s="1" t="s">
        <v>3163</v>
      </c>
      <c r="H2642" t="s">
        <v>3164</v>
      </c>
      <c r="I2642" t="s">
        <v>3163</v>
      </c>
      <c r="J2642" t="s">
        <v>3164</v>
      </c>
      <c r="K2642">
        <v>2.6</v>
      </c>
      <c r="L2642">
        <v>2.5974025969999999</v>
      </c>
      <c r="M2642" t="s">
        <v>26</v>
      </c>
      <c r="N2642" t="s">
        <v>219</v>
      </c>
      <c r="O2642" t="s">
        <v>29</v>
      </c>
      <c r="P2642" t="s">
        <v>29</v>
      </c>
      <c r="Q2642" t="s">
        <v>29</v>
      </c>
      <c r="R2642" t="s">
        <v>29</v>
      </c>
      <c r="S2642" t="s">
        <v>29</v>
      </c>
      <c r="T2642" t="s">
        <v>29</v>
      </c>
      <c r="U2642" t="s">
        <v>29</v>
      </c>
      <c r="V2642" t="s">
        <v>29</v>
      </c>
      <c r="W2642" t="s">
        <v>3157</v>
      </c>
    </row>
    <row r="2643" spans="1:23">
      <c r="A2643">
        <v>2642</v>
      </c>
      <c r="B2643" t="s">
        <v>3155</v>
      </c>
      <c r="C2643" t="s">
        <v>3155</v>
      </c>
      <c r="D2643">
        <v>63</v>
      </c>
      <c r="E2643" t="s">
        <v>3165</v>
      </c>
      <c r="F2643" t="s">
        <v>41</v>
      </c>
      <c r="G2643" s="1" t="s">
        <v>1017</v>
      </c>
      <c r="H2643" t="s">
        <v>3166</v>
      </c>
      <c r="I2643" t="s">
        <v>1017</v>
      </c>
      <c r="J2643" t="s">
        <v>3929</v>
      </c>
      <c r="K2643">
        <v>1.3</v>
      </c>
      <c r="L2643">
        <v>1.298701299</v>
      </c>
      <c r="M2643" t="s">
        <v>26</v>
      </c>
      <c r="N2643" t="s">
        <v>219</v>
      </c>
      <c r="O2643" t="s">
        <v>29</v>
      </c>
      <c r="P2643" t="s">
        <v>29</v>
      </c>
      <c r="Q2643" t="s">
        <v>29</v>
      </c>
      <c r="R2643" t="s">
        <v>29</v>
      </c>
      <c r="S2643" t="s">
        <v>29</v>
      </c>
      <c r="T2643" t="s">
        <v>29</v>
      </c>
      <c r="U2643" t="s">
        <v>29</v>
      </c>
      <c r="V2643" t="s">
        <v>29</v>
      </c>
      <c r="W2643" t="s">
        <v>3157</v>
      </c>
    </row>
    <row r="2644" spans="1:23">
      <c r="A2644">
        <v>2643</v>
      </c>
      <c r="B2644" t="s">
        <v>3155</v>
      </c>
      <c r="C2644" t="s">
        <v>3155</v>
      </c>
      <c r="D2644">
        <v>63</v>
      </c>
      <c r="E2644" t="s">
        <v>3165</v>
      </c>
      <c r="F2644" t="s">
        <v>41</v>
      </c>
      <c r="G2644" s="1" t="s">
        <v>1017</v>
      </c>
      <c r="H2644" t="s">
        <v>3166</v>
      </c>
      <c r="I2644" t="s">
        <v>1017</v>
      </c>
      <c r="J2644" t="s">
        <v>3929</v>
      </c>
      <c r="K2644">
        <v>0.1</v>
      </c>
      <c r="L2644">
        <v>9.9900100000000006E-2</v>
      </c>
      <c r="M2644" t="s">
        <v>26</v>
      </c>
      <c r="N2644" t="s">
        <v>28</v>
      </c>
      <c r="O2644" t="s">
        <v>29</v>
      </c>
      <c r="P2644" t="s">
        <v>29</v>
      </c>
      <c r="Q2644" t="s">
        <v>29</v>
      </c>
      <c r="R2644" t="s">
        <v>29</v>
      </c>
      <c r="S2644" t="s">
        <v>29</v>
      </c>
      <c r="T2644" t="s">
        <v>29</v>
      </c>
      <c r="U2644" t="s">
        <v>29</v>
      </c>
      <c r="V2644" t="s">
        <v>29</v>
      </c>
      <c r="W2644" t="s">
        <v>3157</v>
      </c>
    </row>
    <row r="2645" spans="1:23">
      <c r="A2645">
        <v>2644</v>
      </c>
      <c r="B2645" t="s">
        <v>3155</v>
      </c>
      <c r="C2645" t="s">
        <v>3155</v>
      </c>
      <c r="D2645">
        <v>63</v>
      </c>
      <c r="E2645" t="s">
        <v>3167</v>
      </c>
      <c r="F2645" t="s">
        <v>258</v>
      </c>
      <c r="G2645" s="1" t="s">
        <v>3168</v>
      </c>
      <c r="H2645" t="s">
        <v>1166</v>
      </c>
      <c r="I2645" t="s">
        <v>3168</v>
      </c>
      <c r="J2645" t="s">
        <v>1166</v>
      </c>
      <c r="K2645">
        <v>1.2</v>
      </c>
      <c r="L2645">
        <v>1.198801199</v>
      </c>
      <c r="M2645" t="s">
        <v>26</v>
      </c>
      <c r="N2645" t="s">
        <v>28</v>
      </c>
      <c r="O2645" t="s">
        <v>29</v>
      </c>
      <c r="P2645" t="s">
        <v>29</v>
      </c>
      <c r="Q2645" t="s">
        <v>29</v>
      </c>
      <c r="R2645" t="s">
        <v>29</v>
      </c>
      <c r="S2645" t="s">
        <v>29</v>
      </c>
      <c r="T2645" t="s">
        <v>29</v>
      </c>
      <c r="U2645" t="s">
        <v>29</v>
      </c>
      <c r="V2645" t="s">
        <v>29</v>
      </c>
      <c r="W2645" t="s">
        <v>3157</v>
      </c>
    </row>
    <row r="2646" spans="1:23">
      <c r="A2646">
        <v>2645</v>
      </c>
      <c r="B2646" t="s">
        <v>3155</v>
      </c>
      <c r="C2646" t="s">
        <v>3155</v>
      </c>
      <c r="D2646">
        <v>63</v>
      </c>
      <c r="E2646" t="s">
        <v>3169</v>
      </c>
      <c r="F2646" t="s">
        <v>108</v>
      </c>
      <c r="G2646" s="1" t="s">
        <v>3170</v>
      </c>
      <c r="H2646" t="s">
        <v>3171</v>
      </c>
      <c r="I2646" t="s">
        <v>3170</v>
      </c>
      <c r="J2646" t="s">
        <v>3171</v>
      </c>
      <c r="K2646">
        <v>0.9</v>
      </c>
      <c r="L2646">
        <v>0.89910089900000001</v>
      </c>
      <c r="M2646" t="s">
        <v>26</v>
      </c>
      <c r="N2646" t="s">
        <v>219</v>
      </c>
      <c r="O2646" t="s">
        <v>29</v>
      </c>
      <c r="P2646" t="s">
        <v>29</v>
      </c>
      <c r="Q2646" t="s">
        <v>29</v>
      </c>
      <c r="R2646" t="s">
        <v>29</v>
      </c>
      <c r="S2646" t="s">
        <v>29</v>
      </c>
      <c r="T2646" t="s">
        <v>29</v>
      </c>
      <c r="U2646" t="s">
        <v>29</v>
      </c>
      <c r="V2646" t="s">
        <v>29</v>
      </c>
      <c r="W2646" t="s">
        <v>3157</v>
      </c>
    </row>
    <row r="2647" spans="1:23">
      <c r="A2647">
        <v>2646</v>
      </c>
      <c r="B2647" t="s">
        <v>3155</v>
      </c>
      <c r="C2647" t="s">
        <v>3155</v>
      </c>
      <c r="D2647">
        <v>63</v>
      </c>
      <c r="E2647" t="s">
        <v>3172</v>
      </c>
      <c r="F2647" t="s">
        <v>103</v>
      </c>
      <c r="G2647" s="1" t="s">
        <v>1123</v>
      </c>
      <c r="H2647" t="s">
        <v>3173</v>
      </c>
      <c r="I2647" t="s">
        <v>1123</v>
      </c>
      <c r="J2647" t="s">
        <v>3173</v>
      </c>
      <c r="K2647">
        <v>0.6</v>
      </c>
      <c r="L2647">
        <v>0.59940059899999998</v>
      </c>
      <c r="M2647" t="s">
        <v>26</v>
      </c>
      <c r="N2647" t="s">
        <v>74</v>
      </c>
      <c r="O2647" t="s">
        <v>29</v>
      </c>
      <c r="P2647" t="s">
        <v>29</v>
      </c>
      <c r="Q2647" t="s">
        <v>29</v>
      </c>
      <c r="R2647" t="s">
        <v>29</v>
      </c>
      <c r="S2647" t="s">
        <v>29</v>
      </c>
      <c r="T2647" t="s">
        <v>29</v>
      </c>
      <c r="U2647" t="s">
        <v>29</v>
      </c>
      <c r="V2647" t="s">
        <v>29</v>
      </c>
      <c r="W2647" t="s">
        <v>3157</v>
      </c>
    </row>
    <row r="2648" spans="1:23">
      <c r="A2648">
        <v>2647</v>
      </c>
      <c r="B2648" t="s">
        <v>3155</v>
      </c>
      <c r="C2648" t="s">
        <v>3155</v>
      </c>
      <c r="D2648">
        <v>63</v>
      </c>
      <c r="E2648" t="s">
        <v>3174</v>
      </c>
      <c r="F2648" t="s">
        <v>248</v>
      </c>
      <c r="G2648" s="1" t="s">
        <v>3175</v>
      </c>
      <c r="H2648" t="s">
        <v>3176</v>
      </c>
      <c r="I2648" t="s">
        <v>3175</v>
      </c>
      <c r="J2648" t="s">
        <v>3176</v>
      </c>
      <c r="K2648">
        <v>0.3</v>
      </c>
      <c r="L2648">
        <v>0.29970029999999998</v>
      </c>
      <c r="M2648" t="s">
        <v>26</v>
      </c>
      <c r="N2648" t="s">
        <v>74</v>
      </c>
      <c r="O2648" t="s">
        <v>29</v>
      </c>
      <c r="P2648" t="s">
        <v>29</v>
      </c>
      <c r="Q2648" t="s">
        <v>29</v>
      </c>
      <c r="R2648" t="s">
        <v>29</v>
      </c>
      <c r="S2648" t="s">
        <v>29</v>
      </c>
      <c r="T2648" t="s">
        <v>29</v>
      </c>
      <c r="U2648" t="s">
        <v>29</v>
      </c>
      <c r="V2648" t="s">
        <v>29</v>
      </c>
      <c r="W2648" t="s">
        <v>3157</v>
      </c>
    </row>
    <row r="2649" spans="1:23">
      <c r="A2649">
        <v>2648</v>
      </c>
      <c r="B2649" t="s">
        <v>3155</v>
      </c>
      <c r="C2649" t="s">
        <v>3155</v>
      </c>
      <c r="D2649">
        <v>63</v>
      </c>
      <c r="E2649" t="s">
        <v>3177</v>
      </c>
      <c r="F2649" t="s">
        <v>344</v>
      </c>
      <c r="G2649" s="1" t="s">
        <v>3178</v>
      </c>
      <c r="H2649" t="s">
        <v>3179</v>
      </c>
      <c r="I2649" t="s">
        <v>8523</v>
      </c>
      <c r="J2649" t="s">
        <v>3179</v>
      </c>
      <c r="K2649">
        <v>0.3</v>
      </c>
      <c r="L2649">
        <v>0.29970029999999998</v>
      </c>
      <c r="M2649" t="s">
        <v>26</v>
      </c>
      <c r="N2649" t="s">
        <v>219</v>
      </c>
      <c r="O2649" t="s">
        <v>29</v>
      </c>
      <c r="P2649" t="s">
        <v>29</v>
      </c>
      <c r="Q2649" t="s">
        <v>29</v>
      </c>
      <c r="R2649" t="s">
        <v>29</v>
      </c>
      <c r="S2649" t="s">
        <v>29</v>
      </c>
      <c r="T2649" t="s">
        <v>29</v>
      </c>
      <c r="U2649" t="s">
        <v>29</v>
      </c>
      <c r="V2649" t="s">
        <v>29</v>
      </c>
      <c r="W2649" t="s">
        <v>3157</v>
      </c>
    </row>
    <row r="2650" spans="1:23">
      <c r="A2650">
        <v>2649</v>
      </c>
      <c r="B2650" t="s">
        <v>3155</v>
      </c>
      <c r="C2650" t="s">
        <v>3155</v>
      </c>
      <c r="D2650">
        <v>63</v>
      </c>
      <c r="E2650" t="s">
        <v>3180</v>
      </c>
      <c r="F2650" t="s">
        <v>43</v>
      </c>
      <c r="G2650" s="1" t="s">
        <v>1680</v>
      </c>
      <c r="H2650" t="s">
        <v>3181</v>
      </c>
      <c r="I2650" t="s">
        <v>1680</v>
      </c>
      <c r="J2650" t="s">
        <v>3181</v>
      </c>
      <c r="K2650">
        <v>0.1</v>
      </c>
      <c r="L2650">
        <v>9.9900100000000006E-2</v>
      </c>
      <c r="M2650" t="s">
        <v>26</v>
      </c>
      <c r="N2650" t="s">
        <v>74</v>
      </c>
      <c r="O2650" t="s">
        <v>29</v>
      </c>
      <c r="P2650" t="s">
        <v>29</v>
      </c>
      <c r="Q2650" t="s">
        <v>29</v>
      </c>
      <c r="R2650" t="s">
        <v>29</v>
      </c>
      <c r="S2650" t="s">
        <v>29</v>
      </c>
      <c r="T2650" t="s">
        <v>29</v>
      </c>
      <c r="U2650" t="s">
        <v>29</v>
      </c>
      <c r="V2650" t="s">
        <v>29</v>
      </c>
      <c r="W2650" t="s">
        <v>3157</v>
      </c>
    </row>
    <row r="2651" spans="1:23">
      <c r="A2651">
        <v>2650</v>
      </c>
      <c r="B2651" t="s">
        <v>3155</v>
      </c>
      <c r="C2651" t="s">
        <v>3155</v>
      </c>
      <c r="D2651">
        <v>63</v>
      </c>
      <c r="E2651" t="s">
        <v>3182</v>
      </c>
      <c r="F2651" t="s">
        <v>76</v>
      </c>
      <c r="G2651" s="1" t="s">
        <v>29</v>
      </c>
      <c r="H2651" t="s">
        <v>29</v>
      </c>
      <c r="I2651" t="s">
        <v>29</v>
      </c>
      <c r="J2651" t="s">
        <v>29</v>
      </c>
      <c r="K2651">
        <v>2.2999999999999998</v>
      </c>
      <c r="L2651">
        <v>2.2977022979999999</v>
      </c>
      <c r="M2651" t="s">
        <v>687</v>
      </c>
      <c r="N2651" t="s">
        <v>29</v>
      </c>
      <c r="O2651" t="s">
        <v>29</v>
      </c>
      <c r="P2651" t="s">
        <v>29</v>
      </c>
      <c r="Q2651" t="s">
        <v>29</v>
      </c>
      <c r="R2651" t="s">
        <v>29</v>
      </c>
      <c r="S2651" t="s">
        <v>29</v>
      </c>
      <c r="T2651" t="s">
        <v>29</v>
      </c>
      <c r="U2651" t="s">
        <v>29</v>
      </c>
      <c r="V2651" t="s">
        <v>29</v>
      </c>
      <c r="W2651" t="s">
        <v>3157</v>
      </c>
    </row>
    <row r="2652" spans="1:23">
      <c r="A2652">
        <v>2651</v>
      </c>
      <c r="B2652" t="s">
        <v>3183</v>
      </c>
      <c r="C2652" t="s">
        <v>3183</v>
      </c>
      <c r="D2652">
        <v>64</v>
      </c>
      <c r="E2652" t="s">
        <v>3184</v>
      </c>
      <c r="F2652" t="s">
        <v>255</v>
      </c>
      <c r="G2652" s="1" t="s">
        <v>484</v>
      </c>
      <c r="H2652" t="s">
        <v>29</v>
      </c>
      <c r="I2652" t="s">
        <v>484</v>
      </c>
      <c r="J2652" t="s">
        <v>29</v>
      </c>
      <c r="K2652">
        <v>1.72</v>
      </c>
      <c r="L2652">
        <v>1.72</v>
      </c>
      <c r="M2652" t="s">
        <v>26</v>
      </c>
      <c r="N2652" t="s">
        <v>29</v>
      </c>
      <c r="O2652" t="s">
        <v>29</v>
      </c>
      <c r="P2652" t="s">
        <v>29</v>
      </c>
      <c r="Q2652" t="s">
        <v>29</v>
      </c>
      <c r="R2652" t="s">
        <v>29</v>
      </c>
      <c r="S2652" t="s">
        <v>29</v>
      </c>
      <c r="T2652" t="s">
        <v>29</v>
      </c>
      <c r="U2652" t="s">
        <v>29</v>
      </c>
      <c r="V2652" t="s">
        <v>3185</v>
      </c>
      <c r="W2652" t="s">
        <v>3186</v>
      </c>
    </row>
    <row r="2653" spans="1:23">
      <c r="A2653">
        <v>2652</v>
      </c>
      <c r="B2653" t="s">
        <v>3183</v>
      </c>
      <c r="C2653" t="s">
        <v>3183</v>
      </c>
      <c r="D2653">
        <v>64</v>
      </c>
      <c r="E2653" t="s">
        <v>3187</v>
      </c>
      <c r="F2653" t="s">
        <v>344</v>
      </c>
      <c r="G2653" s="1" t="s">
        <v>1809</v>
      </c>
      <c r="H2653" t="s">
        <v>178</v>
      </c>
      <c r="I2653" t="s">
        <v>1809</v>
      </c>
      <c r="J2653" t="s">
        <v>178</v>
      </c>
      <c r="K2653">
        <v>3.66</v>
      </c>
      <c r="L2653">
        <v>3.66</v>
      </c>
      <c r="M2653" t="s">
        <v>26</v>
      </c>
      <c r="N2653" t="s">
        <v>29</v>
      </c>
      <c r="O2653" t="s">
        <v>29</v>
      </c>
      <c r="P2653" t="s">
        <v>29</v>
      </c>
      <c r="Q2653" t="s">
        <v>29</v>
      </c>
      <c r="R2653" t="s">
        <v>29</v>
      </c>
      <c r="S2653" t="s">
        <v>29</v>
      </c>
      <c r="T2653" t="s">
        <v>29</v>
      </c>
      <c r="U2653" t="s">
        <v>29</v>
      </c>
      <c r="V2653" t="s">
        <v>3185</v>
      </c>
      <c r="W2653" t="s">
        <v>3186</v>
      </c>
    </row>
    <row r="2654" spans="1:23">
      <c r="A2654">
        <v>2653</v>
      </c>
      <c r="B2654" t="s">
        <v>3183</v>
      </c>
      <c r="C2654" t="s">
        <v>3183</v>
      </c>
      <c r="D2654">
        <v>64</v>
      </c>
      <c r="E2654" t="s">
        <v>3188</v>
      </c>
      <c r="F2654" t="s">
        <v>206</v>
      </c>
      <c r="G2654" s="1" t="s">
        <v>3189</v>
      </c>
      <c r="H2654" t="s">
        <v>763</v>
      </c>
      <c r="I2654" t="s">
        <v>3189</v>
      </c>
      <c r="J2654" t="s">
        <v>763</v>
      </c>
      <c r="K2654">
        <v>0.03</v>
      </c>
      <c r="L2654">
        <v>0.03</v>
      </c>
      <c r="M2654" t="s">
        <v>26</v>
      </c>
      <c r="N2654" t="s">
        <v>29</v>
      </c>
      <c r="O2654" t="s">
        <v>29</v>
      </c>
      <c r="P2654" t="s">
        <v>29</v>
      </c>
      <c r="Q2654" t="s">
        <v>29</v>
      </c>
      <c r="R2654" t="s">
        <v>29</v>
      </c>
      <c r="S2654" t="s">
        <v>29</v>
      </c>
      <c r="T2654" t="s">
        <v>29</v>
      </c>
      <c r="U2654" t="s">
        <v>29</v>
      </c>
      <c r="V2654" t="s">
        <v>3185</v>
      </c>
      <c r="W2654" t="s">
        <v>3186</v>
      </c>
    </row>
    <row r="2655" spans="1:23">
      <c r="A2655">
        <v>2654</v>
      </c>
      <c r="B2655" t="s">
        <v>3183</v>
      </c>
      <c r="C2655" t="s">
        <v>3183</v>
      </c>
      <c r="D2655">
        <v>64</v>
      </c>
      <c r="E2655" t="s">
        <v>3190</v>
      </c>
      <c r="F2655" t="s">
        <v>154</v>
      </c>
      <c r="G2655" s="1" t="s">
        <v>3191</v>
      </c>
      <c r="H2655" t="s">
        <v>763</v>
      </c>
      <c r="I2655" t="s">
        <v>3191</v>
      </c>
      <c r="J2655" t="s">
        <v>763</v>
      </c>
      <c r="K2655">
        <v>1.79</v>
      </c>
      <c r="L2655">
        <v>1.79</v>
      </c>
      <c r="M2655" t="s">
        <v>26</v>
      </c>
      <c r="N2655" t="s">
        <v>29</v>
      </c>
      <c r="O2655" t="s">
        <v>29</v>
      </c>
      <c r="P2655" t="s">
        <v>29</v>
      </c>
      <c r="Q2655" t="s">
        <v>29</v>
      </c>
      <c r="R2655" t="s">
        <v>29</v>
      </c>
      <c r="S2655" t="s">
        <v>29</v>
      </c>
      <c r="T2655" t="s">
        <v>29</v>
      </c>
      <c r="U2655" t="s">
        <v>29</v>
      </c>
      <c r="V2655" t="s">
        <v>3185</v>
      </c>
      <c r="W2655" t="s">
        <v>3186</v>
      </c>
    </row>
    <row r="2656" spans="1:23">
      <c r="A2656">
        <v>2655</v>
      </c>
      <c r="B2656" t="s">
        <v>3183</v>
      </c>
      <c r="C2656" t="s">
        <v>3183</v>
      </c>
      <c r="D2656">
        <v>64</v>
      </c>
      <c r="E2656" t="s">
        <v>3192</v>
      </c>
      <c r="F2656" t="s">
        <v>154</v>
      </c>
      <c r="G2656" s="1" t="s">
        <v>3193</v>
      </c>
      <c r="H2656" t="s">
        <v>566</v>
      </c>
      <c r="I2656" t="s">
        <v>3193</v>
      </c>
      <c r="J2656" t="s">
        <v>566</v>
      </c>
      <c r="K2656">
        <v>13.49</v>
      </c>
      <c r="L2656">
        <v>13.49</v>
      </c>
      <c r="M2656" t="s">
        <v>26</v>
      </c>
      <c r="N2656" t="s">
        <v>29</v>
      </c>
      <c r="O2656" t="s">
        <v>29</v>
      </c>
      <c r="P2656" t="s">
        <v>29</v>
      </c>
      <c r="Q2656" t="s">
        <v>29</v>
      </c>
      <c r="R2656" t="s">
        <v>29</v>
      </c>
      <c r="S2656" t="s">
        <v>29</v>
      </c>
      <c r="T2656" t="s">
        <v>29</v>
      </c>
      <c r="U2656" t="s">
        <v>29</v>
      </c>
      <c r="V2656" t="s">
        <v>3185</v>
      </c>
      <c r="W2656" t="s">
        <v>3186</v>
      </c>
    </row>
    <row r="2657" spans="1:23">
      <c r="A2657">
        <v>2656</v>
      </c>
      <c r="B2657" t="s">
        <v>3183</v>
      </c>
      <c r="C2657" t="s">
        <v>3183</v>
      </c>
      <c r="D2657">
        <v>64</v>
      </c>
      <c r="E2657" t="s">
        <v>3194</v>
      </c>
      <c r="F2657" t="s">
        <v>154</v>
      </c>
      <c r="G2657" s="1" t="s">
        <v>770</v>
      </c>
      <c r="H2657" t="s">
        <v>3195</v>
      </c>
      <c r="I2657" t="s">
        <v>770</v>
      </c>
      <c r="J2657" t="s">
        <v>3195</v>
      </c>
      <c r="K2657">
        <v>0.73</v>
      </c>
      <c r="L2657">
        <v>0.73</v>
      </c>
      <c r="M2657" t="s">
        <v>26</v>
      </c>
      <c r="N2657" t="s">
        <v>29</v>
      </c>
      <c r="O2657" t="s">
        <v>29</v>
      </c>
      <c r="P2657" t="s">
        <v>29</v>
      </c>
      <c r="Q2657" t="s">
        <v>29</v>
      </c>
      <c r="R2657" t="s">
        <v>29</v>
      </c>
      <c r="S2657" t="s">
        <v>29</v>
      </c>
      <c r="T2657" t="s">
        <v>29</v>
      </c>
      <c r="U2657" t="s">
        <v>29</v>
      </c>
      <c r="V2657" t="s">
        <v>3185</v>
      </c>
      <c r="W2657" t="s">
        <v>3186</v>
      </c>
    </row>
    <row r="2658" spans="1:23">
      <c r="A2658">
        <v>2657</v>
      </c>
      <c r="B2658" t="s">
        <v>3183</v>
      </c>
      <c r="C2658" t="s">
        <v>3183</v>
      </c>
      <c r="D2658">
        <v>64</v>
      </c>
      <c r="E2658" t="s">
        <v>810</v>
      </c>
      <c r="F2658" t="s">
        <v>154</v>
      </c>
      <c r="G2658" s="1" t="s">
        <v>811</v>
      </c>
      <c r="H2658" t="s">
        <v>488</v>
      </c>
      <c r="I2658" t="s">
        <v>811</v>
      </c>
      <c r="J2658" t="s">
        <v>488</v>
      </c>
      <c r="K2658">
        <v>1.1599999999999999</v>
      </c>
      <c r="L2658">
        <v>1.1599999999999999</v>
      </c>
      <c r="M2658" t="s">
        <v>26</v>
      </c>
      <c r="N2658" t="s">
        <v>29</v>
      </c>
      <c r="O2658" t="s">
        <v>29</v>
      </c>
      <c r="P2658" t="s">
        <v>29</v>
      </c>
      <c r="Q2658" t="s">
        <v>29</v>
      </c>
      <c r="R2658" t="s">
        <v>29</v>
      </c>
      <c r="S2658" t="s">
        <v>29</v>
      </c>
      <c r="T2658" t="s">
        <v>29</v>
      </c>
      <c r="U2658" t="s">
        <v>29</v>
      </c>
      <c r="V2658" t="s">
        <v>3185</v>
      </c>
      <c r="W2658" t="s">
        <v>3186</v>
      </c>
    </row>
    <row r="2659" spans="1:23">
      <c r="A2659">
        <v>2658</v>
      </c>
      <c r="B2659" t="s">
        <v>3183</v>
      </c>
      <c r="C2659" t="s">
        <v>3183</v>
      </c>
      <c r="D2659">
        <v>64</v>
      </c>
      <c r="E2659" t="s">
        <v>3196</v>
      </c>
      <c r="F2659" t="s">
        <v>154</v>
      </c>
      <c r="G2659" s="1" t="s">
        <v>773</v>
      </c>
      <c r="H2659" t="s">
        <v>488</v>
      </c>
      <c r="I2659" t="s">
        <v>773</v>
      </c>
      <c r="J2659" t="s">
        <v>1059</v>
      </c>
      <c r="K2659">
        <v>0.48</v>
      </c>
      <c r="L2659">
        <v>0.48</v>
      </c>
      <c r="M2659" t="s">
        <v>26</v>
      </c>
      <c r="N2659" t="s">
        <v>29</v>
      </c>
      <c r="O2659" t="s">
        <v>29</v>
      </c>
      <c r="P2659" t="s">
        <v>29</v>
      </c>
      <c r="Q2659" t="s">
        <v>29</v>
      </c>
      <c r="R2659" t="s">
        <v>29</v>
      </c>
      <c r="S2659" t="s">
        <v>29</v>
      </c>
      <c r="T2659" t="s">
        <v>29</v>
      </c>
      <c r="U2659" t="s">
        <v>29</v>
      </c>
      <c r="V2659" t="s">
        <v>3185</v>
      </c>
      <c r="W2659" t="s">
        <v>3186</v>
      </c>
    </row>
    <row r="2660" spans="1:23">
      <c r="A2660">
        <v>2659</v>
      </c>
      <c r="B2660" t="s">
        <v>3183</v>
      </c>
      <c r="C2660" t="s">
        <v>3183</v>
      </c>
      <c r="D2660">
        <v>64</v>
      </c>
      <c r="E2660" t="s">
        <v>3197</v>
      </c>
      <c r="F2660" t="s">
        <v>154</v>
      </c>
      <c r="G2660" s="1" t="s">
        <v>3198</v>
      </c>
      <c r="H2660" t="s">
        <v>876</v>
      </c>
      <c r="I2660" t="s">
        <v>2194</v>
      </c>
      <c r="J2660" t="s">
        <v>876</v>
      </c>
      <c r="K2660">
        <v>5.2</v>
      </c>
      <c r="L2660">
        <v>5.2</v>
      </c>
      <c r="M2660" t="s">
        <v>26</v>
      </c>
      <c r="N2660" t="s">
        <v>29</v>
      </c>
      <c r="O2660" t="s">
        <v>29</v>
      </c>
      <c r="P2660" t="s">
        <v>29</v>
      </c>
      <c r="Q2660" t="s">
        <v>29</v>
      </c>
      <c r="R2660" t="s">
        <v>29</v>
      </c>
      <c r="S2660" t="s">
        <v>29</v>
      </c>
      <c r="T2660" t="s">
        <v>29</v>
      </c>
      <c r="U2660" t="s">
        <v>29</v>
      </c>
      <c r="V2660" t="s">
        <v>3185</v>
      </c>
      <c r="W2660" t="s">
        <v>3186</v>
      </c>
    </row>
    <row r="2661" spans="1:23">
      <c r="A2661">
        <v>2660</v>
      </c>
      <c r="B2661" t="s">
        <v>3183</v>
      </c>
      <c r="C2661" t="s">
        <v>3183</v>
      </c>
      <c r="D2661">
        <v>64</v>
      </c>
      <c r="E2661" t="s">
        <v>1802</v>
      </c>
      <c r="F2661" t="s">
        <v>154</v>
      </c>
      <c r="G2661" s="1" t="s">
        <v>1803</v>
      </c>
      <c r="H2661" t="s">
        <v>1198</v>
      </c>
      <c r="I2661" t="s">
        <v>1803</v>
      </c>
      <c r="J2661" t="s">
        <v>1198</v>
      </c>
      <c r="K2661">
        <v>2.52</v>
      </c>
      <c r="L2661">
        <v>2.52</v>
      </c>
      <c r="M2661" t="s">
        <v>26</v>
      </c>
      <c r="N2661" t="s">
        <v>29</v>
      </c>
      <c r="O2661" t="s">
        <v>29</v>
      </c>
      <c r="P2661" t="s">
        <v>29</v>
      </c>
      <c r="Q2661" t="s">
        <v>29</v>
      </c>
      <c r="R2661" t="s">
        <v>29</v>
      </c>
      <c r="S2661" t="s">
        <v>29</v>
      </c>
      <c r="T2661" t="s">
        <v>29</v>
      </c>
      <c r="U2661" t="s">
        <v>29</v>
      </c>
      <c r="V2661" t="s">
        <v>3185</v>
      </c>
      <c r="W2661" t="s">
        <v>3186</v>
      </c>
    </row>
    <row r="2662" spans="1:23">
      <c r="A2662">
        <v>2661</v>
      </c>
      <c r="B2662" t="s">
        <v>3183</v>
      </c>
      <c r="C2662" t="s">
        <v>3183</v>
      </c>
      <c r="D2662">
        <v>64</v>
      </c>
      <c r="E2662" t="s">
        <v>3199</v>
      </c>
      <c r="F2662" t="s">
        <v>401</v>
      </c>
      <c r="G2662" s="1" t="s">
        <v>3200</v>
      </c>
      <c r="H2662" t="s">
        <v>3201</v>
      </c>
      <c r="I2662" t="s">
        <v>3200</v>
      </c>
      <c r="J2662" t="s">
        <v>3695</v>
      </c>
      <c r="K2662">
        <v>0.03</v>
      </c>
      <c r="L2662">
        <v>0.03</v>
      </c>
      <c r="M2662" t="s">
        <v>26</v>
      </c>
      <c r="N2662" t="s">
        <v>29</v>
      </c>
      <c r="O2662" t="s">
        <v>29</v>
      </c>
      <c r="P2662" t="s">
        <v>29</v>
      </c>
      <c r="Q2662" t="s">
        <v>29</v>
      </c>
      <c r="R2662" t="s">
        <v>29</v>
      </c>
      <c r="S2662" t="s">
        <v>29</v>
      </c>
      <c r="T2662" t="s">
        <v>29</v>
      </c>
      <c r="U2662" t="s">
        <v>29</v>
      </c>
      <c r="V2662" t="s">
        <v>3185</v>
      </c>
      <c r="W2662" t="s">
        <v>3186</v>
      </c>
    </row>
    <row r="2663" spans="1:23">
      <c r="A2663">
        <v>2662</v>
      </c>
      <c r="B2663" t="s">
        <v>3183</v>
      </c>
      <c r="C2663" t="s">
        <v>3183</v>
      </c>
      <c r="D2663">
        <v>64</v>
      </c>
      <c r="E2663" t="s">
        <v>3202</v>
      </c>
      <c r="F2663" t="s">
        <v>401</v>
      </c>
      <c r="G2663" s="1" t="s">
        <v>402</v>
      </c>
      <c r="H2663" t="s">
        <v>29</v>
      </c>
      <c r="I2663" t="s">
        <v>402</v>
      </c>
      <c r="J2663" t="s">
        <v>29</v>
      </c>
      <c r="K2663">
        <v>1.5</v>
      </c>
      <c r="L2663">
        <v>1.5</v>
      </c>
      <c r="M2663" t="s">
        <v>26</v>
      </c>
      <c r="N2663" t="s">
        <v>29</v>
      </c>
      <c r="O2663" t="s">
        <v>29</v>
      </c>
      <c r="P2663" t="s">
        <v>29</v>
      </c>
      <c r="Q2663" t="s">
        <v>29</v>
      </c>
      <c r="R2663" t="s">
        <v>29</v>
      </c>
      <c r="S2663" t="s">
        <v>29</v>
      </c>
      <c r="T2663" t="s">
        <v>29</v>
      </c>
      <c r="U2663" t="s">
        <v>29</v>
      </c>
      <c r="V2663" t="s">
        <v>3185</v>
      </c>
      <c r="W2663" t="s">
        <v>3186</v>
      </c>
    </row>
    <row r="2664" spans="1:23">
      <c r="A2664">
        <v>2663</v>
      </c>
      <c r="B2664" t="s">
        <v>3183</v>
      </c>
      <c r="C2664" t="s">
        <v>3183</v>
      </c>
      <c r="D2664">
        <v>64</v>
      </c>
      <c r="E2664" t="s">
        <v>3203</v>
      </c>
      <c r="F2664" t="s">
        <v>401</v>
      </c>
      <c r="G2664" s="1" t="s">
        <v>793</v>
      </c>
      <c r="H2664" t="s">
        <v>3204</v>
      </c>
      <c r="I2664" t="s">
        <v>793</v>
      </c>
      <c r="J2664" t="s">
        <v>3204</v>
      </c>
      <c r="K2664">
        <v>0.2</v>
      </c>
      <c r="L2664">
        <v>0.2</v>
      </c>
      <c r="M2664" t="s">
        <v>26</v>
      </c>
      <c r="N2664" t="s">
        <v>29</v>
      </c>
      <c r="O2664" t="s">
        <v>29</v>
      </c>
      <c r="P2664" t="s">
        <v>29</v>
      </c>
      <c r="Q2664" t="s">
        <v>29</v>
      </c>
      <c r="R2664" t="s">
        <v>29</v>
      </c>
      <c r="S2664" t="s">
        <v>29</v>
      </c>
      <c r="T2664" t="s">
        <v>29</v>
      </c>
      <c r="U2664" t="s">
        <v>29</v>
      </c>
      <c r="V2664" t="s">
        <v>3185</v>
      </c>
      <c r="W2664" t="s">
        <v>3186</v>
      </c>
    </row>
    <row r="2665" spans="1:23">
      <c r="A2665">
        <v>2664</v>
      </c>
      <c r="B2665" t="s">
        <v>3183</v>
      </c>
      <c r="C2665" t="s">
        <v>3183</v>
      </c>
      <c r="D2665">
        <v>64</v>
      </c>
      <c r="E2665" t="s">
        <v>1812</v>
      </c>
      <c r="F2665" t="s">
        <v>1049</v>
      </c>
      <c r="G2665" s="1" t="s">
        <v>1050</v>
      </c>
      <c r="H2665" t="s">
        <v>1813</v>
      </c>
      <c r="I2665" t="s">
        <v>1050</v>
      </c>
      <c r="J2665" t="s">
        <v>1813</v>
      </c>
      <c r="K2665">
        <v>10.37</v>
      </c>
      <c r="L2665">
        <v>10.37</v>
      </c>
      <c r="M2665" t="s">
        <v>26</v>
      </c>
      <c r="N2665" t="s">
        <v>29</v>
      </c>
      <c r="O2665" t="s">
        <v>29</v>
      </c>
      <c r="P2665" t="s">
        <v>29</v>
      </c>
      <c r="Q2665" t="s">
        <v>29</v>
      </c>
      <c r="R2665" t="s">
        <v>29</v>
      </c>
      <c r="S2665" t="s">
        <v>29</v>
      </c>
      <c r="T2665" t="s">
        <v>29</v>
      </c>
      <c r="U2665" t="s">
        <v>29</v>
      </c>
      <c r="V2665" t="s">
        <v>3185</v>
      </c>
      <c r="W2665" t="s">
        <v>3186</v>
      </c>
    </row>
    <row r="2666" spans="1:23">
      <c r="A2666">
        <v>2665</v>
      </c>
      <c r="B2666" t="s">
        <v>3183</v>
      </c>
      <c r="C2666" t="s">
        <v>3183</v>
      </c>
      <c r="D2666">
        <v>64</v>
      </c>
      <c r="E2666" t="s">
        <v>3205</v>
      </c>
      <c r="F2666" t="s">
        <v>522</v>
      </c>
      <c r="G2666" s="1" t="s">
        <v>523</v>
      </c>
      <c r="H2666" t="s">
        <v>518</v>
      </c>
      <c r="I2666" t="s">
        <v>523</v>
      </c>
      <c r="J2666" t="s">
        <v>518</v>
      </c>
      <c r="K2666">
        <v>2.4700000000000002</v>
      </c>
      <c r="L2666">
        <v>2.4700000000000002</v>
      </c>
      <c r="M2666" t="s">
        <v>26</v>
      </c>
      <c r="N2666" t="s">
        <v>29</v>
      </c>
      <c r="O2666" t="s">
        <v>29</v>
      </c>
      <c r="P2666" t="s">
        <v>29</v>
      </c>
      <c r="Q2666" t="s">
        <v>29</v>
      </c>
      <c r="R2666" t="s">
        <v>29</v>
      </c>
      <c r="S2666" t="s">
        <v>29</v>
      </c>
      <c r="T2666" t="s">
        <v>29</v>
      </c>
      <c r="U2666" t="s">
        <v>29</v>
      </c>
      <c r="V2666" t="s">
        <v>3185</v>
      </c>
      <c r="W2666" t="s">
        <v>3186</v>
      </c>
    </row>
    <row r="2667" spans="1:23">
      <c r="A2667">
        <v>2666</v>
      </c>
      <c r="B2667" t="s">
        <v>3183</v>
      </c>
      <c r="C2667" t="s">
        <v>3183</v>
      </c>
      <c r="D2667">
        <v>64</v>
      </c>
      <c r="E2667" t="s">
        <v>3206</v>
      </c>
      <c r="F2667" t="s">
        <v>505</v>
      </c>
      <c r="G2667" s="1" t="s">
        <v>3207</v>
      </c>
      <c r="H2667" t="s">
        <v>3208</v>
      </c>
      <c r="I2667" t="s">
        <v>3207</v>
      </c>
      <c r="J2667" t="s">
        <v>3208</v>
      </c>
      <c r="K2667">
        <v>0.85</v>
      </c>
      <c r="L2667">
        <v>0.85</v>
      </c>
      <c r="M2667" t="s">
        <v>26</v>
      </c>
      <c r="N2667" t="s">
        <v>29</v>
      </c>
      <c r="O2667" t="s">
        <v>29</v>
      </c>
      <c r="P2667" t="s">
        <v>29</v>
      </c>
      <c r="Q2667" t="s">
        <v>29</v>
      </c>
      <c r="R2667" t="s">
        <v>29</v>
      </c>
      <c r="S2667" t="s">
        <v>29</v>
      </c>
      <c r="T2667" t="s">
        <v>29</v>
      </c>
      <c r="U2667" t="s">
        <v>29</v>
      </c>
      <c r="V2667" t="s">
        <v>3185</v>
      </c>
      <c r="W2667" t="s">
        <v>3186</v>
      </c>
    </row>
    <row r="2668" spans="1:23">
      <c r="A2668">
        <v>2667</v>
      </c>
      <c r="B2668" t="s">
        <v>3183</v>
      </c>
      <c r="C2668" t="s">
        <v>3183</v>
      </c>
      <c r="D2668">
        <v>64</v>
      </c>
      <c r="E2668" t="s">
        <v>3209</v>
      </c>
      <c r="F2668" t="s">
        <v>154</v>
      </c>
      <c r="G2668" s="1" t="s">
        <v>155</v>
      </c>
      <c r="H2668" t="s">
        <v>29</v>
      </c>
      <c r="I2668" t="s">
        <v>155</v>
      </c>
      <c r="J2668" t="s">
        <v>29</v>
      </c>
      <c r="K2668">
        <v>0.22</v>
      </c>
      <c r="L2668">
        <v>0.22</v>
      </c>
      <c r="M2668" t="s">
        <v>26</v>
      </c>
      <c r="N2668" t="s">
        <v>29</v>
      </c>
      <c r="O2668" t="s">
        <v>29</v>
      </c>
      <c r="P2668" t="s">
        <v>29</v>
      </c>
      <c r="Q2668" t="s">
        <v>29</v>
      </c>
      <c r="R2668" t="s">
        <v>29</v>
      </c>
      <c r="S2668" t="s">
        <v>29</v>
      </c>
      <c r="T2668" t="s">
        <v>29</v>
      </c>
      <c r="U2668" t="s">
        <v>29</v>
      </c>
      <c r="V2668" t="s">
        <v>3185</v>
      </c>
      <c r="W2668" t="s">
        <v>3186</v>
      </c>
    </row>
    <row r="2669" spans="1:23">
      <c r="A2669">
        <v>2668</v>
      </c>
      <c r="B2669" t="s">
        <v>3183</v>
      </c>
      <c r="C2669" t="s">
        <v>3183</v>
      </c>
      <c r="D2669">
        <v>64</v>
      </c>
      <c r="E2669" t="s">
        <v>3210</v>
      </c>
      <c r="F2669" t="s">
        <v>154</v>
      </c>
      <c r="G2669" s="1" t="s">
        <v>435</v>
      </c>
      <c r="H2669" t="s">
        <v>29</v>
      </c>
      <c r="I2669" t="s">
        <v>435</v>
      </c>
      <c r="J2669" t="s">
        <v>29</v>
      </c>
      <c r="K2669">
        <v>0.37</v>
      </c>
      <c r="L2669">
        <v>0.37</v>
      </c>
      <c r="M2669" t="s">
        <v>26</v>
      </c>
      <c r="N2669" t="s">
        <v>29</v>
      </c>
      <c r="O2669" t="s">
        <v>29</v>
      </c>
      <c r="P2669" t="s">
        <v>29</v>
      </c>
      <c r="Q2669" t="s">
        <v>29</v>
      </c>
      <c r="R2669" t="s">
        <v>29</v>
      </c>
      <c r="S2669" t="s">
        <v>29</v>
      </c>
      <c r="T2669" t="s">
        <v>29</v>
      </c>
      <c r="U2669" t="s">
        <v>29</v>
      </c>
      <c r="V2669" t="s">
        <v>3185</v>
      </c>
      <c r="W2669" t="s">
        <v>3186</v>
      </c>
    </row>
    <row r="2670" spans="1:23">
      <c r="A2670">
        <v>2669</v>
      </c>
      <c r="B2670" t="s">
        <v>3183</v>
      </c>
      <c r="C2670" t="s">
        <v>3183</v>
      </c>
      <c r="D2670">
        <v>64</v>
      </c>
      <c r="E2670" t="s">
        <v>3211</v>
      </c>
      <c r="F2670" t="s">
        <v>154</v>
      </c>
      <c r="G2670" s="1" t="s">
        <v>803</v>
      </c>
      <c r="H2670" t="s">
        <v>3212</v>
      </c>
      <c r="I2670" t="s">
        <v>803</v>
      </c>
      <c r="J2670" t="s">
        <v>3212</v>
      </c>
      <c r="K2670">
        <v>1.98</v>
      </c>
      <c r="L2670">
        <v>1.98</v>
      </c>
      <c r="M2670" t="s">
        <v>26</v>
      </c>
      <c r="N2670" t="s">
        <v>29</v>
      </c>
      <c r="O2670" t="s">
        <v>29</v>
      </c>
      <c r="P2670" t="s">
        <v>29</v>
      </c>
      <c r="Q2670" t="s">
        <v>29</v>
      </c>
      <c r="R2670" t="s">
        <v>29</v>
      </c>
      <c r="S2670" t="s">
        <v>29</v>
      </c>
      <c r="T2670" t="s">
        <v>29</v>
      </c>
      <c r="U2670" t="s">
        <v>29</v>
      </c>
      <c r="V2670" t="s">
        <v>3185</v>
      </c>
      <c r="W2670" t="s">
        <v>3186</v>
      </c>
    </row>
    <row r="2671" spans="1:23">
      <c r="A2671">
        <v>2670</v>
      </c>
      <c r="B2671" t="s">
        <v>3183</v>
      </c>
      <c r="C2671" t="s">
        <v>3183</v>
      </c>
      <c r="D2671">
        <v>64</v>
      </c>
      <c r="E2671" t="s">
        <v>3213</v>
      </c>
      <c r="F2671" t="s">
        <v>185</v>
      </c>
      <c r="G2671" s="1" t="s">
        <v>186</v>
      </c>
      <c r="H2671" t="s">
        <v>29</v>
      </c>
      <c r="I2671" t="s">
        <v>186</v>
      </c>
      <c r="J2671" t="s">
        <v>29</v>
      </c>
      <c r="K2671">
        <v>14.56</v>
      </c>
      <c r="L2671">
        <v>14.56</v>
      </c>
      <c r="M2671" t="s">
        <v>26</v>
      </c>
      <c r="N2671" t="s">
        <v>29</v>
      </c>
      <c r="O2671" t="s">
        <v>29</v>
      </c>
      <c r="P2671" t="s">
        <v>29</v>
      </c>
      <c r="Q2671" t="s">
        <v>29</v>
      </c>
      <c r="R2671" t="s">
        <v>29</v>
      </c>
      <c r="S2671" t="s">
        <v>29</v>
      </c>
      <c r="T2671" t="s">
        <v>29</v>
      </c>
      <c r="U2671" t="s">
        <v>29</v>
      </c>
      <c r="V2671" t="s">
        <v>3185</v>
      </c>
      <c r="W2671" t="s">
        <v>3186</v>
      </c>
    </row>
    <row r="2672" spans="1:23">
      <c r="A2672">
        <v>2671</v>
      </c>
      <c r="B2672" t="s">
        <v>3183</v>
      </c>
      <c r="C2672" t="s">
        <v>3183</v>
      </c>
      <c r="D2672">
        <v>64</v>
      </c>
      <c r="E2672" t="s">
        <v>486</v>
      </c>
      <c r="F2672" t="s">
        <v>251</v>
      </c>
      <c r="G2672" s="1" t="s">
        <v>487</v>
      </c>
      <c r="H2672" t="s">
        <v>488</v>
      </c>
      <c r="I2672" t="s">
        <v>487</v>
      </c>
      <c r="J2672" t="s">
        <v>488</v>
      </c>
      <c r="K2672">
        <v>1.03</v>
      </c>
      <c r="L2672">
        <v>1.03</v>
      </c>
      <c r="M2672" t="s">
        <v>26</v>
      </c>
      <c r="N2672" t="s">
        <v>29</v>
      </c>
      <c r="O2672" t="s">
        <v>29</v>
      </c>
      <c r="P2672" t="s">
        <v>29</v>
      </c>
      <c r="Q2672" t="s">
        <v>29</v>
      </c>
      <c r="R2672" t="s">
        <v>29</v>
      </c>
      <c r="S2672" t="s">
        <v>29</v>
      </c>
      <c r="T2672" t="s">
        <v>29</v>
      </c>
      <c r="U2672" t="s">
        <v>29</v>
      </c>
      <c r="V2672" t="s">
        <v>3185</v>
      </c>
      <c r="W2672" t="s">
        <v>3186</v>
      </c>
    </row>
    <row r="2673" spans="1:23">
      <c r="A2673">
        <v>2672</v>
      </c>
      <c r="B2673" t="s">
        <v>3183</v>
      </c>
      <c r="C2673" t="s">
        <v>3183</v>
      </c>
      <c r="D2673">
        <v>64</v>
      </c>
      <c r="E2673" t="s">
        <v>3214</v>
      </c>
      <c r="F2673" t="s">
        <v>23</v>
      </c>
      <c r="G2673" s="1" t="s">
        <v>3215</v>
      </c>
      <c r="H2673" t="s">
        <v>389</v>
      </c>
      <c r="I2673" t="s">
        <v>3215</v>
      </c>
      <c r="J2673" t="s">
        <v>389</v>
      </c>
      <c r="K2673">
        <v>0.54</v>
      </c>
      <c r="L2673">
        <v>0.54</v>
      </c>
      <c r="M2673" t="s">
        <v>26</v>
      </c>
      <c r="N2673" t="s">
        <v>29</v>
      </c>
      <c r="O2673" t="s">
        <v>29</v>
      </c>
      <c r="P2673" t="s">
        <v>29</v>
      </c>
      <c r="Q2673" t="s">
        <v>29</v>
      </c>
      <c r="R2673" t="s">
        <v>29</v>
      </c>
      <c r="S2673" t="s">
        <v>29</v>
      </c>
      <c r="T2673" t="s">
        <v>29</v>
      </c>
      <c r="U2673" t="s">
        <v>29</v>
      </c>
      <c r="V2673" t="s">
        <v>3185</v>
      </c>
      <c r="W2673" t="s">
        <v>3186</v>
      </c>
    </row>
    <row r="2674" spans="1:23">
      <c r="A2674">
        <v>2673</v>
      </c>
      <c r="B2674" t="s">
        <v>3183</v>
      </c>
      <c r="C2674" t="s">
        <v>3183</v>
      </c>
      <c r="D2674">
        <v>64</v>
      </c>
      <c r="E2674" t="s">
        <v>3216</v>
      </c>
      <c r="F2674" t="s">
        <v>23</v>
      </c>
      <c r="G2674" s="1" t="s">
        <v>3217</v>
      </c>
      <c r="H2674" t="s">
        <v>3218</v>
      </c>
      <c r="I2674" t="s">
        <v>3217</v>
      </c>
      <c r="J2674" t="s">
        <v>3218</v>
      </c>
      <c r="K2674">
        <v>0.23</v>
      </c>
      <c r="L2674">
        <v>0.23</v>
      </c>
      <c r="M2674" t="s">
        <v>26</v>
      </c>
      <c r="N2674" t="s">
        <v>29</v>
      </c>
      <c r="O2674" t="s">
        <v>29</v>
      </c>
      <c r="P2674" t="s">
        <v>29</v>
      </c>
      <c r="Q2674" t="s">
        <v>29</v>
      </c>
      <c r="R2674" t="s">
        <v>29</v>
      </c>
      <c r="S2674" t="s">
        <v>29</v>
      </c>
      <c r="T2674" t="s">
        <v>29</v>
      </c>
      <c r="U2674" t="s">
        <v>29</v>
      </c>
      <c r="V2674" t="s">
        <v>3185</v>
      </c>
      <c r="W2674" t="s">
        <v>3186</v>
      </c>
    </row>
    <row r="2675" spans="1:23">
      <c r="A2675">
        <v>2674</v>
      </c>
      <c r="B2675" t="s">
        <v>3183</v>
      </c>
      <c r="C2675" t="s">
        <v>3183</v>
      </c>
      <c r="D2675">
        <v>64</v>
      </c>
      <c r="E2675" t="s">
        <v>3219</v>
      </c>
      <c r="F2675" t="s">
        <v>196</v>
      </c>
      <c r="G2675" s="1" t="s">
        <v>3220</v>
      </c>
      <c r="H2675" t="s">
        <v>3221</v>
      </c>
      <c r="I2675" t="s">
        <v>3220</v>
      </c>
      <c r="J2675" t="s">
        <v>3221</v>
      </c>
      <c r="K2675">
        <v>0.33</v>
      </c>
      <c r="L2675">
        <v>0.33</v>
      </c>
      <c r="M2675" t="s">
        <v>26</v>
      </c>
      <c r="N2675" t="s">
        <v>29</v>
      </c>
      <c r="O2675" t="s">
        <v>29</v>
      </c>
      <c r="P2675" t="s">
        <v>29</v>
      </c>
      <c r="Q2675" t="s">
        <v>29</v>
      </c>
      <c r="R2675" t="s">
        <v>29</v>
      </c>
      <c r="S2675" t="s">
        <v>29</v>
      </c>
      <c r="T2675" t="s">
        <v>29</v>
      </c>
      <c r="U2675" t="s">
        <v>29</v>
      </c>
      <c r="V2675" t="s">
        <v>3185</v>
      </c>
      <c r="W2675" t="s">
        <v>3186</v>
      </c>
    </row>
    <row r="2676" spans="1:23">
      <c r="A2676">
        <v>2675</v>
      </c>
      <c r="B2676" t="s">
        <v>3183</v>
      </c>
      <c r="C2676" t="s">
        <v>3183</v>
      </c>
      <c r="D2676">
        <v>64</v>
      </c>
      <c r="E2676" t="s">
        <v>519</v>
      </c>
      <c r="F2676" t="s">
        <v>516</v>
      </c>
      <c r="G2676" s="1" t="s">
        <v>517</v>
      </c>
      <c r="H2676" t="s">
        <v>520</v>
      </c>
      <c r="I2676" t="s">
        <v>517</v>
      </c>
      <c r="J2676" t="s">
        <v>520</v>
      </c>
      <c r="K2676">
        <v>0.72</v>
      </c>
      <c r="L2676">
        <v>0.72</v>
      </c>
      <c r="M2676" t="s">
        <v>26</v>
      </c>
      <c r="N2676" t="s">
        <v>29</v>
      </c>
      <c r="O2676" t="s">
        <v>29</v>
      </c>
      <c r="P2676" t="s">
        <v>29</v>
      </c>
      <c r="Q2676" t="s">
        <v>29</v>
      </c>
      <c r="R2676" t="s">
        <v>29</v>
      </c>
      <c r="S2676" t="s">
        <v>29</v>
      </c>
      <c r="T2676" t="s">
        <v>29</v>
      </c>
      <c r="U2676" t="s">
        <v>29</v>
      </c>
      <c r="V2676" t="s">
        <v>3185</v>
      </c>
      <c r="W2676" t="s">
        <v>3186</v>
      </c>
    </row>
    <row r="2677" spans="1:23">
      <c r="A2677">
        <v>2676</v>
      </c>
      <c r="B2677" t="s">
        <v>3183</v>
      </c>
      <c r="C2677" t="s">
        <v>3183</v>
      </c>
      <c r="D2677">
        <v>64</v>
      </c>
      <c r="E2677" t="s">
        <v>8949</v>
      </c>
      <c r="F2677" t="s">
        <v>93</v>
      </c>
      <c r="G2677" s="1" t="s">
        <v>29</v>
      </c>
      <c r="H2677" t="s">
        <v>29</v>
      </c>
      <c r="I2677" t="s">
        <v>29</v>
      </c>
      <c r="J2677" t="s">
        <v>29</v>
      </c>
      <c r="K2677">
        <v>23.41</v>
      </c>
      <c r="L2677">
        <v>23.41</v>
      </c>
      <c r="M2677" t="s">
        <v>26</v>
      </c>
      <c r="N2677" t="s">
        <v>29</v>
      </c>
      <c r="O2677" t="s">
        <v>29</v>
      </c>
      <c r="P2677" t="s">
        <v>29</v>
      </c>
      <c r="Q2677" t="s">
        <v>29</v>
      </c>
      <c r="R2677" t="s">
        <v>29</v>
      </c>
      <c r="S2677" t="s">
        <v>29</v>
      </c>
      <c r="T2677" t="s">
        <v>29</v>
      </c>
      <c r="U2677" t="s">
        <v>29</v>
      </c>
      <c r="V2677" t="s">
        <v>3185</v>
      </c>
      <c r="W2677" t="s">
        <v>3186</v>
      </c>
    </row>
    <row r="2678" spans="1:23">
      <c r="A2678">
        <v>2677</v>
      </c>
      <c r="B2678" t="s">
        <v>3183</v>
      </c>
      <c r="C2678" t="s">
        <v>3183</v>
      </c>
      <c r="D2678">
        <v>64</v>
      </c>
      <c r="E2678" t="s">
        <v>1288</v>
      </c>
      <c r="F2678" t="s">
        <v>76</v>
      </c>
      <c r="G2678" s="1" t="s">
        <v>29</v>
      </c>
      <c r="H2678" s="1" t="s">
        <v>29</v>
      </c>
      <c r="I2678" s="1" t="s">
        <v>29</v>
      </c>
      <c r="J2678" s="1" t="s">
        <v>29</v>
      </c>
      <c r="K2678">
        <v>0.06</v>
      </c>
      <c r="L2678">
        <v>0.06</v>
      </c>
      <c r="M2678" t="s">
        <v>77</v>
      </c>
      <c r="N2678" s="1" t="s">
        <v>29</v>
      </c>
      <c r="O2678" s="1" t="s">
        <v>29</v>
      </c>
      <c r="P2678" s="1" t="s">
        <v>29</v>
      </c>
      <c r="Q2678" s="1" t="s">
        <v>29</v>
      </c>
      <c r="R2678" s="1" t="s">
        <v>29</v>
      </c>
      <c r="S2678" s="1" t="s">
        <v>29</v>
      </c>
      <c r="T2678" s="1" t="s">
        <v>29</v>
      </c>
      <c r="U2678" s="1" t="s">
        <v>29</v>
      </c>
      <c r="V2678" t="s">
        <v>3185</v>
      </c>
      <c r="W2678" t="s">
        <v>3186</v>
      </c>
    </row>
    <row r="2679" spans="1:23">
      <c r="A2679">
        <v>2678</v>
      </c>
      <c r="B2679" t="s">
        <v>3183</v>
      </c>
      <c r="C2679" t="s">
        <v>3183</v>
      </c>
      <c r="D2679">
        <v>64</v>
      </c>
      <c r="E2679" t="s">
        <v>6729</v>
      </c>
      <c r="F2679" t="s">
        <v>76</v>
      </c>
      <c r="G2679" s="1" t="s">
        <v>29</v>
      </c>
      <c r="H2679" s="1" t="s">
        <v>29</v>
      </c>
      <c r="I2679" s="1" t="s">
        <v>29</v>
      </c>
      <c r="J2679" s="1" t="s">
        <v>29</v>
      </c>
      <c r="K2679">
        <v>0.2</v>
      </c>
      <c r="L2679">
        <v>0.2</v>
      </c>
      <c r="M2679" t="s">
        <v>687</v>
      </c>
      <c r="N2679" s="1" t="s">
        <v>29</v>
      </c>
      <c r="O2679" s="1" t="s">
        <v>29</v>
      </c>
      <c r="P2679" s="1" t="s">
        <v>29</v>
      </c>
      <c r="Q2679" s="1" t="s">
        <v>29</v>
      </c>
      <c r="R2679" s="1" t="s">
        <v>29</v>
      </c>
      <c r="S2679" s="1" t="s">
        <v>29</v>
      </c>
      <c r="T2679" s="1" t="s">
        <v>29</v>
      </c>
      <c r="U2679" s="1" t="s">
        <v>29</v>
      </c>
      <c r="V2679" t="s">
        <v>3185</v>
      </c>
      <c r="W2679" t="s">
        <v>3186</v>
      </c>
    </row>
    <row r="2680" spans="1:23">
      <c r="A2680">
        <v>2679</v>
      </c>
      <c r="B2680" t="s">
        <v>3183</v>
      </c>
      <c r="C2680" t="s">
        <v>3183</v>
      </c>
      <c r="D2680">
        <v>64</v>
      </c>
      <c r="E2680" t="s">
        <v>1610</v>
      </c>
      <c r="F2680" t="s">
        <v>76</v>
      </c>
      <c r="G2680" s="1" t="s">
        <v>29</v>
      </c>
      <c r="H2680" s="1" t="s">
        <v>29</v>
      </c>
      <c r="I2680" s="1" t="s">
        <v>29</v>
      </c>
      <c r="J2680" s="1" t="s">
        <v>29</v>
      </c>
      <c r="K2680">
        <v>1.85</v>
      </c>
      <c r="L2680">
        <v>1.85</v>
      </c>
      <c r="M2680" t="s">
        <v>1610</v>
      </c>
      <c r="N2680" s="1" t="s">
        <v>29</v>
      </c>
      <c r="O2680" s="1" t="s">
        <v>29</v>
      </c>
      <c r="P2680" s="1" t="s">
        <v>29</v>
      </c>
      <c r="Q2680" s="1" t="s">
        <v>29</v>
      </c>
      <c r="R2680" s="1" t="s">
        <v>29</v>
      </c>
      <c r="S2680" s="1" t="s">
        <v>29</v>
      </c>
      <c r="T2680" s="1" t="s">
        <v>29</v>
      </c>
      <c r="U2680" s="1" t="s">
        <v>29</v>
      </c>
      <c r="V2680" t="s">
        <v>3185</v>
      </c>
      <c r="W2680" t="s">
        <v>3186</v>
      </c>
    </row>
    <row r="2681" spans="1:23">
      <c r="A2681">
        <v>2680</v>
      </c>
      <c r="B2681" t="s">
        <v>3183</v>
      </c>
      <c r="C2681" t="s">
        <v>3183</v>
      </c>
      <c r="D2681">
        <v>64</v>
      </c>
      <c r="E2681" t="s">
        <v>8950</v>
      </c>
      <c r="F2681" t="s">
        <v>136</v>
      </c>
      <c r="G2681" s="1" t="s">
        <v>29</v>
      </c>
      <c r="H2681" s="1" t="s">
        <v>29</v>
      </c>
      <c r="I2681" s="1" t="s">
        <v>29</v>
      </c>
      <c r="J2681" s="1" t="s">
        <v>29</v>
      </c>
      <c r="K2681">
        <v>8.3000000000000007</v>
      </c>
      <c r="L2681">
        <v>8.3000000000000007</v>
      </c>
      <c r="M2681" t="s">
        <v>136</v>
      </c>
      <c r="N2681" s="1" t="s">
        <v>29</v>
      </c>
      <c r="O2681" s="1" t="s">
        <v>29</v>
      </c>
      <c r="P2681" s="1" t="s">
        <v>29</v>
      </c>
      <c r="Q2681" s="1" t="s">
        <v>29</v>
      </c>
      <c r="R2681" s="1" t="s">
        <v>29</v>
      </c>
      <c r="S2681" s="1" t="s">
        <v>29</v>
      </c>
      <c r="T2681" s="1" t="s">
        <v>29</v>
      </c>
      <c r="U2681" s="1" t="s">
        <v>29</v>
      </c>
      <c r="V2681" t="s">
        <v>3185</v>
      </c>
      <c r="W2681" t="s">
        <v>3186</v>
      </c>
    </row>
    <row r="2682" spans="1:23">
      <c r="A2682">
        <v>2681</v>
      </c>
      <c r="B2682" t="s">
        <v>3183</v>
      </c>
      <c r="C2682" t="s">
        <v>3183</v>
      </c>
      <c r="D2682">
        <v>65</v>
      </c>
      <c r="E2682" t="s">
        <v>247</v>
      </c>
      <c r="F2682" t="s">
        <v>248</v>
      </c>
      <c r="G2682" s="1" t="s">
        <v>249</v>
      </c>
      <c r="H2682" t="s">
        <v>29</v>
      </c>
      <c r="I2682" t="s">
        <v>249</v>
      </c>
      <c r="J2682" t="s">
        <v>29</v>
      </c>
      <c r="K2682">
        <v>2.1</v>
      </c>
      <c r="L2682">
        <v>2.1</v>
      </c>
      <c r="M2682" t="s">
        <v>26</v>
      </c>
      <c r="N2682" t="s">
        <v>29</v>
      </c>
      <c r="O2682" t="s">
        <v>29</v>
      </c>
      <c r="P2682" t="s">
        <v>29</v>
      </c>
      <c r="Q2682" t="s">
        <v>29</v>
      </c>
      <c r="R2682" t="s">
        <v>29</v>
      </c>
      <c r="S2682" t="s">
        <v>29</v>
      </c>
      <c r="T2682" t="s">
        <v>29</v>
      </c>
      <c r="U2682" t="s">
        <v>29</v>
      </c>
      <c r="V2682" t="s">
        <v>3222</v>
      </c>
      <c r="W2682" t="s">
        <v>3186</v>
      </c>
    </row>
    <row r="2683" spans="1:23">
      <c r="A2683">
        <v>2682</v>
      </c>
      <c r="B2683" t="s">
        <v>3183</v>
      </c>
      <c r="C2683" t="s">
        <v>3183</v>
      </c>
      <c r="D2683">
        <v>65</v>
      </c>
      <c r="E2683" t="s">
        <v>3184</v>
      </c>
      <c r="F2683" t="s">
        <v>255</v>
      </c>
      <c r="G2683" s="1" t="s">
        <v>484</v>
      </c>
      <c r="H2683" t="s">
        <v>29</v>
      </c>
      <c r="I2683" t="s">
        <v>484</v>
      </c>
      <c r="J2683" t="s">
        <v>29</v>
      </c>
      <c r="K2683">
        <v>4.3</v>
      </c>
      <c r="L2683">
        <v>4.3</v>
      </c>
      <c r="M2683" t="s">
        <v>26</v>
      </c>
      <c r="N2683" t="s">
        <v>29</v>
      </c>
      <c r="O2683" t="s">
        <v>29</v>
      </c>
      <c r="P2683" t="s">
        <v>29</v>
      </c>
      <c r="Q2683" t="s">
        <v>29</v>
      </c>
      <c r="R2683" t="s">
        <v>29</v>
      </c>
      <c r="S2683" t="s">
        <v>29</v>
      </c>
      <c r="T2683" t="s">
        <v>29</v>
      </c>
      <c r="U2683" t="s">
        <v>29</v>
      </c>
      <c r="V2683" t="s">
        <v>3222</v>
      </c>
      <c r="W2683" t="s">
        <v>3186</v>
      </c>
    </row>
    <row r="2684" spans="1:23">
      <c r="A2684">
        <v>2683</v>
      </c>
      <c r="B2684" t="s">
        <v>3183</v>
      </c>
      <c r="C2684" t="s">
        <v>3183</v>
      </c>
      <c r="D2684">
        <v>65</v>
      </c>
      <c r="E2684" t="s">
        <v>3187</v>
      </c>
      <c r="F2684" t="s">
        <v>344</v>
      </c>
      <c r="G2684" s="1" t="s">
        <v>1809</v>
      </c>
      <c r="H2684" t="s">
        <v>178</v>
      </c>
      <c r="I2684" t="s">
        <v>1809</v>
      </c>
      <c r="J2684" t="s">
        <v>178</v>
      </c>
      <c r="K2684">
        <v>0.34</v>
      </c>
      <c r="L2684">
        <v>0.34</v>
      </c>
      <c r="M2684" t="s">
        <v>26</v>
      </c>
      <c r="N2684" t="s">
        <v>29</v>
      </c>
      <c r="O2684" t="s">
        <v>29</v>
      </c>
      <c r="P2684" t="s">
        <v>29</v>
      </c>
      <c r="Q2684" t="s">
        <v>29</v>
      </c>
      <c r="R2684" t="s">
        <v>29</v>
      </c>
      <c r="S2684" t="s">
        <v>29</v>
      </c>
      <c r="T2684" t="s">
        <v>29</v>
      </c>
      <c r="U2684" t="s">
        <v>29</v>
      </c>
      <c r="V2684" t="s">
        <v>3222</v>
      </c>
      <c r="W2684" t="s">
        <v>3186</v>
      </c>
    </row>
    <row r="2685" spans="1:23">
      <c r="A2685">
        <v>2684</v>
      </c>
      <c r="B2685" t="s">
        <v>3183</v>
      </c>
      <c r="C2685" t="s">
        <v>3183</v>
      </c>
      <c r="D2685">
        <v>65</v>
      </c>
      <c r="E2685" t="s">
        <v>3190</v>
      </c>
      <c r="F2685" t="s">
        <v>154</v>
      </c>
      <c r="G2685" s="1" t="s">
        <v>3191</v>
      </c>
      <c r="H2685" t="s">
        <v>763</v>
      </c>
      <c r="I2685" t="s">
        <v>3191</v>
      </c>
      <c r="J2685" t="s">
        <v>763</v>
      </c>
      <c r="K2685">
        <v>0.28000000000000003</v>
      </c>
      <c r="L2685">
        <v>0.28000000000000003</v>
      </c>
      <c r="M2685" t="s">
        <v>26</v>
      </c>
      <c r="N2685" t="s">
        <v>29</v>
      </c>
      <c r="O2685" t="s">
        <v>29</v>
      </c>
      <c r="P2685" t="s">
        <v>29</v>
      </c>
      <c r="Q2685" t="s">
        <v>29</v>
      </c>
      <c r="R2685" t="s">
        <v>29</v>
      </c>
      <c r="S2685" t="s">
        <v>29</v>
      </c>
      <c r="T2685" t="s">
        <v>29</v>
      </c>
      <c r="U2685" t="s">
        <v>29</v>
      </c>
      <c r="V2685" t="s">
        <v>3222</v>
      </c>
      <c r="W2685" t="s">
        <v>3186</v>
      </c>
    </row>
    <row r="2686" spans="1:23">
      <c r="A2686">
        <v>2685</v>
      </c>
      <c r="B2686" t="s">
        <v>3183</v>
      </c>
      <c r="C2686" t="s">
        <v>3183</v>
      </c>
      <c r="D2686">
        <v>65</v>
      </c>
      <c r="E2686" t="s">
        <v>3223</v>
      </c>
      <c r="F2686" t="s">
        <v>154</v>
      </c>
      <c r="G2686" s="1" t="s">
        <v>767</v>
      </c>
      <c r="H2686" t="s">
        <v>3224</v>
      </c>
      <c r="I2686" t="s">
        <v>767</v>
      </c>
      <c r="J2686" t="s">
        <v>3224</v>
      </c>
      <c r="K2686">
        <v>0.3</v>
      </c>
      <c r="L2686">
        <v>0.3</v>
      </c>
      <c r="M2686" t="s">
        <v>26</v>
      </c>
      <c r="N2686" t="s">
        <v>29</v>
      </c>
      <c r="O2686" t="s">
        <v>29</v>
      </c>
      <c r="P2686" t="s">
        <v>29</v>
      </c>
      <c r="Q2686" t="s">
        <v>29</v>
      </c>
      <c r="R2686" t="s">
        <v>29</v>
      </c>
      <c r="S2686" t="s">
        <v>29</v>
      </c>
      <c r="T2686" t="s">
        <v>29</v>
      </c>
      <c r="U2686" t="s">
        <v>29</v>
      </c>
      <c r="V2686" t="s">
        <v>3222</v>
      </c>
      <c r="W2686" t="s">
        <v>3186</v>
      </c>
    </row>
    <row r="2687" spans="1:23">
      <c r="A2687">
        <v>2686</v>
      </c>
      <c r="B2687" t="s">
        <v>3183</v>
      </c>
      <c r="C2687" t="s">
        <v>3183</v>
      </c>
      <c r="D2687">
        <v>65</v>
      </c>
      <c r="E2687" t="s">
        <v>3192</v>
      </c>
      <c r="F2687" t="s">
        <v>154</v>
      </c>
      <c r="G2687" s="1" t="s">
        <v>3193</v>
      </c>
      <c r="H2687" t="s">
        <v>566</v>
      </c>
      <c r="I2687" t="s">
        <v>3193</v>
      </c>
      <c r="J2687" t="s">
        <v>566</v>
      </c>
      <c r="K2687">
        <v>11.96</v>
      </c>
      <c r="L2687">
        <v>11.96</v>
      </c>
      <c r="M2687" t="s">
        <v>26</v>
      </c>
      <c r="N2687" t="s">
        <v>29</v>
      </c>
      <c r="O2687" t="s">
        <v>29</v>
      </c>
      <c r="P2687" t="s">
        <v>29</v>
      </c>
      <c r="Q2687" t="s">
        <v>29</v>
      </c>
      <c r="R2687" t="s">
        <v>29</v>
      </c>
      <c r="S2687" t="s">
        <v>29</v>
      </c>
      <c r="T2687" t="s">
        <v>29</v>
      </c>
      <c r="U2687" t="s">
        <v>29</v>
      </c>
      <c r="V2687" t="s">
        <v>3222</v>
      </c>
      <c r="W2687" t="s">
        <v>3186</v>
      </c>
    </row>
    <row r="2688" spans="1:23">
      <c r="A2688">
        <v>2687</v>
      </c>
      <c r="B2688" t="s">
        <v>3183</v>
      </c>
      <c r="C2688" t="s">
        <v>3183</v>
      </c>
      <c r="D2688">
        <v>65</v>
      </c>
      <c r="E2688" t="s">
        <v>810</v>
      </c>
      <c r="F2688" t="s">
        <v>154</v>
      </c>
      <c r="G2688" s="1" t="s">
        <v>811</v>
      </c>
      <c r="H2688" t="s">
        <v>488</v>
      </c>
      <c r="I2688" t="s">
        <v>811</v>
      </c>
      <c r="J2688" t="s">
        <v>488</v>
      </c>
      <c r="K2688">
        <v>4.53</v>
      </c>
      <c r="L2688">
        <v>4.53</v>
      </c>
      <c r="M2688" t="s">
        <v>26</v>
      </c>
      <c r="N2688" t="s">
        <v>29</v>
      </c>
      <c r="O2688" t="s">
        <v>29</v>
      </c>
      <c r="P2688" t="s">
        <v>29</v>
      </c>
      <c r="Q2688" t="s">
        <v>29</v>
      </c>
      <c r="R2688" t="s">
        <v>29</v>
      </c>
      <c r="S2688" t="s">
        <v>29</v>
      </c>
      <c r="T2688" t="s">
        <v>29</v>
      </c>
      <c r="U2688" t="s">
        <v>29</v>
      </c>
      <c r="V2688" t="s">
        <v>3222</v>
      </c>
      <c r="W2688" t="s">
        <v>3186</v>
      </c>
    </row>
    <row r="2689" spans="1:23">
      <c r="A2689">
        <v>2688</v>
      </c>
      <c r="B2689" t="s">
        <v>3183</v>
      </c>
      <c r="C2689" t="s">
        <v>3183</v>
      </c>
      <c r="D2689">
        <v>65</v>
      </c>
      <c r="E2689" t="s">
        <v>3196</v>
      </c>
      <c r="F2689" t="s">
        <v>154</v>
      </c>
      <c r="G2689" s="1" t="s">
        <v>773</v>
      </c>
      <c r="H2689" t="s">
        <v>488</v>
      </c>
      <c r="I2689" t="s">
        <v>773</v>
      </c>
      <c r="J2689" t="s">
        <v>1059</v>
      </c>
      <c r="K2689">
        <v>3.13</v>
      </c>
      <c r="L2689">
        <v>3.13</v>
      </c>
      <c r="M2689" t="s">
        <v>26</v>
      </c>
      <c r="N2689" t="s">
        <v>29</v>
      </c>
      <c r="O2689" t="s">
        <v>29</v>
      </c>
      <c r="P2689" t="s">
        <v>29</v>
      </c>
      <c r="Q2689" t="s">
        <v>29</v>
      </c>
      <c r="R2689" t="s">
        <v>29</v>
      </c>
      <c r="S2689" t="s">
        <v>29</v>
      </c>
      <c r="T2689" t="s">
        <v>29</v>
      </c>
      <c r="U2689" t="s">
        <v>29</v>
      </c>
      <c r="V2689" t="s">
        <v>3222</v>
      </c>
      <c r="W2689" t="s">
        <v>3186</v>
      </c>
    </row>
    <row r="2690" spans="1:23">
      <c r="A2690">
        <v>2689</v>
      </c>
      <c r="B2690" t="s">
        <v>3183</v>
      </c>
      <c r="C2690" t="s">
        <v>3183</v>
      </c>
      <c r="D2690">
        <v>65</v>
      </c>
      <c r="E2690" t="s">
        <v>3197</v>
      </c>
      <c r="F2690" t="s">
        <v>154</v>
      </c>
      <c r="G2690" s="1" t="s">
        <v>3198</v>
      </c>
      <c r="H2690" t="s">
        <v>876</v>
      </c>
      <c r="I2690" t="s">
        <v>2194</v>
      </c>
      <c r="J2690" t="s">
        <v>876</v>
      </c>
      <c r="K2690">
        <v>1.51</v>
      </c>
      <c r="L2690">
        <v>1.51</v>
      </c>
      <c r="M2690" t="s">
        <v>26</v>
      </c>
      <c r="N2690" t="s">
        <v>29</v>
      </c>
      <c r="O2690" t="s">
        <v>29</v>
      </c>
      <c r="P2690" t="s">
        <v>29</v>
      </c>
      <c r="Q2690" t="s">
        <v>29</v>
      </c>
      <c r="R2690" t="s">
        <v>29</v>
      </c>
      <c r="S2690" t="s">
        <v>29</v>
      </c>
      <c r="T2690" t="s">
        <v>29</v>
      </c>
      <c r="U2690" t="s">
        <v>29</v>
      </c>
      <c r="V2690" t="s">
        <v>3222</v>
      </c>
      <c r="W2690" t="s">
        <v>3186</v>
      </c>
    </row>
    <row r="2691" spans="1:23">
      <c r="A2691">
        <v>2690</v>
      </c>
      <c r="B2691" t="s">
        <v>3183</v>
      </c>
      <c r="C2691" t="s">
        <v>3183</v>
      </c>
      <c r="D2691">
        <v>65</v>
      </c>
      <c r="E2691" t="s">
        <v>3225</v>
      </c>
      <c r="F2691" t="s">
        <v>3226</v>
      </c>
      <c r="G2691" s="1" t="s">
        <v>3227</v>
      </c>
      <c r="H2691" t="s">
        <v>3228</v>
      </c>
      <c r="I2691" t="s">
        <v>3227</v>
      </c>
      <c r="J2691" t="s">
        <v>3228</v>
      </c>
      <c r="K2691">
        <v>10.26</v>
      </c>
      <c r="L2691">
        <v>10.26</v>
      </c>
      <c r="M2691" t="s">
        <v>26</v>
      </c>
      <c r="N2691" t="s">
        <v>29</v>
      </c>
      <c r="O2691" t="s">
        <v>29</v>
      </c>
      <c r="P2691" t="s">
        <v>29</v>
      </c>
      <c r="Q2691" t="s">
        <v>29</v>
      </c>
      <c r="R2691" t="s">
        <v>29</v>
      </c>
      <c r="S2691" t="s">
        <v>29</v>
      </c>
      <c r="T2691" t="s">
        <v>29</v>
      </c>
      <c r="U2691" t="s">
        <v>29</v>
      </c>
      <c r="V2691" t="s">
        <v>3222</v>
      </c>
      <c r="W2691" t="s">
        <v>3186</v>
      </c>
    </row>
    <row r="2692" spans="1:23">
      <c r="A2692">
        <v>2691</v>
      </c>
      <c r="B2692" t="s">
        <v>3183</v>
      </c>
      <c r="C2692" t="s">
        <v>3183</v>
      </c>
      <c r="D2692">
        <v>65</v>
      </c>
      <c r="E2692" t="s">
        <v>3202</v>
      </c>
      <c r="F2692" t="s">
        <v>401</v>
      </c>
      <c r="G2692" s="1" t="s">
        <v>402</v>
      </c>
      <c r="H2692" t="s">
        <v>29</v>
      </c>
      <c r="I2692" t="s">
        <v>402</v>
      </c>
      <c r="J2692" t="s">
        <v>29</v>
      </c>
      <c r="K2692">
        <v>2.56</v>
      </c>
      <c r="L2692">
        <v>2.56</v>
      </c>
      <c r="M2692" t="s">
        <v>26</v>
      </c>
      <c r="N2692" t="s">
        <v>29</v>
      </c>
      <c r="O2692" t="s">
        <v>29</v>
      </c>
      <c r="P2692" t="s">
        <v>29</v>
      </c>
      <c r="Q2692" t="s">
        <v>29</v>
      </c>
      <c r="R2692" t="s">
        <v>29</v>
      </c>
      <c r="S2692" t="s">
        <v>29</v>
      </c>
      <c r="T2692" t="s">
        <v>29</v>
      </c>
      <c r="U2692" t="s">
        <v>29</v>
      </c>
      <c r="V2692" t="s">
        <v>3222</v>
      </c>
      <c r="W2692" t="s">
        <v>3186</v>
      </c>
    </row>
    <row r="2693" spans="1:23">
      <c r="A2693">
        <v>2692</v>
      </c>
      <c r="B2693" t="s">
        <v>3183</v>
      </c>
      <c r="C2693" t="s">
        <v>3183</v>
      </c>
      <c r="D2693">
        <v>65</v>
      </c>
      <c r="E2693" t="s">
        <v>1812</v>
      </c>
      <c r="F2693" t="s">
        <v>1049</v>
      </c>
      <c r="G2693" s="1" t="s">
        <v>1050</v>
      </c>
      <c r="H2693" t="s">
        <v>1813</v>
      </c>
      <c r="I2693" t="s">
        <v>1050</v>
      </c>
      <c r="J2693" t="s">
        <v>1813</v>
      </c>
      <c r="K2693">
        <v>3.85</v>
      </c>
      <c r="L2693">
        <v>3.85</v>
      </c>
      <c r="M2693" t="s">
        <v>26</v>
      </c>
      <c r="N2693" t="s">
        <v>29</v>
      </c>
      <c r="O2693" t="s">
        <v>29</v>
      </c>
      <c r="P2693" t="s">
        <v>29</v>
      </c>
      <c r="Q2693" t="s">
        <v>29</v>
      </c>
      <c r="R2693" t="s">
        <v>29</v>
      </c>
      <c r="S2693" t="s">
        <v>29</v>
      </c>
      <c r="T2693" t="s">
        <v>29</v>
      </c>
      <c r="U2693" t="s">
        <v>29</v>
      </c>
      <c r="V2693" t="s">
        <v>3222</v>
      </c>
      <c r="W2693" t="s">
        <v>3186</v>
      </c>
    </row>
    <row r="2694" spans="1:23">
      <c r="A2694">
        <v>2693</v>
      </c>
      <c r="B2694" t="s">
        <v>3183</v>
      </c>
      <c r="C2694" t="s">
        <v>3183</v>
      </c>
      <c r="D2694">
        <v>65</v>
      </c>
      <c r="E2694" t="s">
        <v>3209</v>
      </c>
      <c r="F2694" t="s">
        <v>154</v>
      </c>
      <c r="G2694" s="1" t="s">
        <v>155</v>
      </c>
      <c r="H2694" t="s">
        <v>29</v>
      </c>
      <c r="I2694" t="s">
        <v>155</v>
      </c>
      <c r="J2694" t="s">
        <v>29</v>
      </c>
      <c r="K2694">
        <v>7.0000000000000007E-2</v>
      </c>
      <c r="L2694">
        <v>7.0000000000000007E-2</v>
      </c>
      <c r="M2694" t="s">
        <v>26</v>
      </c>
      <c r="N2694" t="s">
        <v>29</v>
      </c>
      <c r="O2694" t="s">
        <v>29</v>
      </c>
      <c r="P2694" t="s">
        <v>29</v>
      </c>
      <c r="Q2694" t="s">
        <v>29</v>
      </c>
      <c r="R2694" t="s">
        <v>29</v>
      </c>
      <c r="S2694" t="s">
        <v>29</v>
      </c>
      <c r="T2694" t="s">
        <v>29</v>
      </c>
      <c r="U2694" t="s">
        <v>29</v>
      </c>
      <c r="V2694" t="s">
        <v>3222</v>
      </c>
      <c r="W2694" t="s">
        <v>3186</v>
      </c>
    </row>
    <row r="2695" spans="1:23">
      <c r="A2695">
        <v>2694</v>
      </c>
      <c r="B2695" t="s">
        <v>3183</v>
      </c>
      <c r="C2695" t="s">
        <v>3183</v>
      </c>
      <c r="D2695">
        <v>65</v>
      </c>
      <c r="E2695" t="s">
        <v>3211</v>
      </c>
      <c r="F2695" t="s">
        <v>154</v>
      </c>
      <c r="G2695" s="1" t="s">
        <v>803</v>
      </c>
      <c r="H2695" t="s">
        <v>3212</v>
      </c>
      <c r="I2695" t="s">
        <v>803</v>
      </c>
      <c r="J2695" t="s">
        <v>3212</v>
      </c>
      <c r="K2695">
        <v>15.53</v>
      </c>
      <c r="L2695">
        <v>15.53</v>
      </c>
      <c r="M2695" t="s">
        <v>26</v>
      </c>
      <c r="N2695" t="s">
        <v>29</v>
      </c>
      <c r="O2695" t="s">
        <v>29</v>
      </c>
      <c r="P2695" t="s">
        <v>29</v>
      </c>
      <c r="Q2695" t="s">
        <v>29</v>
      </c>
      <c r="R2695" t="s">
        <v>29</v>
      </c>
      <c r="S2695" t="s">
        <v>29</v>
      </c>
      <c r="T2695" t="s">
        <v>29</v>
      </c>
      <c r="U2695" t="s">
        <v>29</v>
      </c>
      <c r="V2695" t="s">
        <v>3222</v>
      </c>
      <c r="W2695" t="s">
        <v>3186</v>
      </c>
    </row>
    <row r="2696" spans="1:23">
      <c r="A2696">
        <v>2695</v>
      </c>
      <c r="B2696" t="s">
        <v>3183</v>
      </c>
      <c r="C2696" t="s">
        <v>3183</v>
      </c>
      <c r="D2696">
        <v>65</v>
      </c>
      <c r="E2696" t="s">
        <v>3214</v>
      </c>
      <c r="F2696" t="s">
        <v>23</v>
      </c>
      <c r="G2696" s="1" t="s">
        <v>3215</v>
      </c>
      <c r="H2696" t="s">
        <v>389</v>
      </c>
      <c r="I2696" t="s">
        <v>3215</v>
      </c>
      <c r="J2696" t="s">
        <v>389</v>
      </c>
      <c r="K2696">
        <v>0.75</v>
      </c>
      <c r="L2696">
        <v>0.75</v>
      </c>
      <c r="M2696" t="s">
        <v>26</v>
      </c>
      <c r="N2696" t="s">
        <v>29</v>
      </c>
      <c r="O2696" t="s">
        <v>29</v>
      </c>
      <c r="P2696" t="s">
        <v>29</v>
      </c>
      <c r="Q2696" t="s">
        <v>29</v>
      </c>
      <c r="R2696" t="s">
        <v>29</v>
      </c>
      <c r="S2696" t="s">
        <v>29</v>
      </c>
      <c r="T2696" t="s">
        <v>29</v>
      </c>
      <c r="U2696" t="s">
        <v>29</v>
      </c>
      <c r="V2696" t="s">
        <v>3222</v>
      </c>
      <c r="W2696" t="s">
        <v>3186</v>
      </c>
    </row>
    <row r="2697" spans="1:23">
      <c r="A2697">
        <v>2696</v>
      </c>
      <c r="B2697" t="s">
        <v>3183</v>
      </c>
      <c r="C2697" t="s">
        <v>3183</v>
      </c>
      <c r="D2697">
        <v>65</v>
      </c>
      <c r="E2697" t="s">
        <v>3216</v>
      </c>
      <c r="F2697" t="s">
        <v>23</v>
      </c>
      <c r="G2697" s="1" t="s">
        <v>3217</v>
      </c>
      <c r="H2697" t="s">
        <v>3218</v>
      </c>
      <c r="I2697" t="s">
        <v>3217</v>
      </c>
      <c r="J2697" t="s">
        <v>3218</v>
      </c>
      <c r="K2697">
        <v>4.92</v>
      </c>
      <c r="L2697">
        <v>4.92</v>
      </c>
      <c r="M2697" t="s">
        <v>26</v>
      </c>
      <c r="N2697" t="s">
        <v>29</v>
      </c>
      <c r="O2697" t="s">
        <v>29</v>
      </c>
      <c r="P2697" t="s">
        <v>29</v>
      </c>
      <c r="Q2697" t="s">
        <v>29</v>
      </c>
      <c r="R2697" t="s">
        <v>29</v>
      </c>
      <c r="S2697" t="s">
        <v>29</v>
      </c>
      <c r="T2697" t="s">
        <v>29</v>
      </c>
      <c r="U2697" t="s">
        <v>29</v>
      </c>
      <c r="V2697" t="s">
        <v>3222</v>
      </c>
      <c r="W2697" t="s">
        <v>3186</v>
      </c>
    </row>
    <row r="2698" spans="1:23">
      <c r="A2698">
        <v>2697</v>
      </c>
      <c r="B2698" t="s">
        <v>3183</v>
      </c>
      <c r="C2698" t="s">
        <v>3183</v>
      </c>
      <c r="D2698">
        <v>65</v>
      </c>
      <c r="E2698" t="s">
        <v>3219</v>
      </c>
      <c r="F2698" t="s">
        <v>196</v>
      </c>
      <c r="G2698" s="1" t="s">
        <v>3220</v>
      </c>
      <c r="H2698" t="s">
        <v>3221</v>
      </c>
      <c r="I2698" t="s">
        <v>3220</v>
      </c>
      <c r="J2698" t="s">
        <v>3221</v>
      </c>
      <c r="K2698">
        <v>0.77</v>
      </c>
      <c r="L2698">
        <v>0.77</v>
      </c>
      <c r="M2698" t="s">
        <v>26</v>
      </c>
      <c r="N2698" t="s">
        <v>29</v>
      </c>
      <c r="O2698" t="s">
        <v>29</v>
      </c>
      <c r="P2698" t="s">
        <v>29</v>
      </c>
      <c r="Q2698" t="s">
        <v>29</v>
      </c>
      <c r="R2698" t="s">
        <v>29</v>
      </c>
      <c r="S2698" t="s">
        <v>29</v>
      </c>
      <c r="T2698" t="s">
        <v>29</v>
      </c>
      <c r="U2698" t="s">
        <v>29</v>
      </c>
      <c r="V2698" t="s">
        <v>3222</v>
      </c>
      <c r="W2698" t="s">
        <v>3186</v>
      </c>
    </row>
    <row r="2699" spans="1:23">
      <c r="A2699">
        <v>2698</v>
      </c>
      <c r="B2699" t="s">
        <v>3183</v>
      </c>
      <c r="C2699" t="s">
        <v>3183</v>
      </c>
      <c r="D2699">
        <v>65</v>
      </c>
      <c r="E2699" t="s">
        <v>3229</v>
      </c>
      <c r="F2699" t="s">
        <v>168</v>
      </c>
      <c r="G2699" s="1" t="s">
        <v>1512</v>
      </c>
      <c r="H2699" t="s">
        <v>1590</v>
      </c>
      <c r="I2699" t="s">
        <v>1512</v>
      </c>
      <c r="J2699" t="s">
        <v>1590</v>
      </c>
      <c r="K2699">
        <v>1.02</v>
      </c>
      <c r="L2699">
        <v>1.02</v>
      </c>
      <c r="M2699" t="s">
        <v>26</v>
      </c>
      <c r="N2699" t="s">
        <v>29</v>
      </c>
      <c r="O2699" t="s">
        <v>29</v>
      </c>
      <c r="P2699" t="s">
        <v>29</v>
      </c>
      <c r="Q2699" t="s">
        <v>29</v>
      </c>
      <c r="R2699" t="s">
        <v>29</v>
      </c>
      <c r="S2699" t="s">
        <v>29</v>
      </c>
      <c r="T2699" t="s">
        <v>29</v>
      </c>
      <c r="U2699" t="s">
        <v>29</v>
      </c>
      <c r="V2699" t="s">
        <v>3222</v>
      </c>
      <c r="W2699" t="s">
        <v>3186</v>
      </c>
    </row>
    <row r="2700" spans="1:23">
      <c r="A2700">
        <v>2699</v>
      </c>
      <c r="B2700" t="s">
        <v>3183</v>
      </c>
      <c r="C2700" t="s">
        <v>3183</v>
      </c>
      <c r="D2700">
        <v>65</v>
      </c>
      <c r="E2700" t="s">
        <v>135</v>
      </c>
      <c r="F2700" t="s">
        <v>93</v>
      </c>
      <c r="G2700" s="1" t="s">
        <v>29</v>
      </c>
      <c r="H2700" t="s">
        <v>29</v>
      </c>
      <c r="I2700" t="s">
        <v>29</v>
      </c>
      <c r="J2700" t="s">
        <v>29</v>
      </c>
      <c r="K2700">
        <v>18.239999999999998</v>
      </c>
      <c r="L2700">
        <v>18.239999999999998</v>
      </c>
      <c r="M2700" t="s">
        <v>26</v>
      </c>
      <c r="N2700" t="s">
        <v>29</v>
      </c>
      <c r="O2700" t="s">
        <v>29</v>
      </c>
      <c r="P2700" t="s">
        <v>29</v>
      </c>
      <c r="Q2700" t="s">
        <v>29</v>
      </c>
      <c r="R2700" t="s">
        <v>29</v>
      </c>
      <c r="S2700" t="s">
        <v>29</v>
      </c>
      <c r="T2700" t="s">
        <v>29</v>
      </c>
      <c r="U2700" t="s">
        <v>29</v>
      </c>
      <c r="V2700" t="s">
        <v>3222</v>
      </c>
      <c r="W2700" t="s">
        <v>3186</v>
      </c>
    </row>
    <row r="2701" spans="1:23">
      <c r="A2701">
        <v>2700</v>
      </c>
      <c r="B2701" t="s">
        <v>3183</v>
      </c>
      <c r="C2701" t="s">
        <v>3183</v>
      </c>
      <c r="D2701">
        <v>65</v>
      </c>
      <c r="E2701" t="s">
        <v>1610</v>
      </c>
      <c r="F2701" t="s">
        <v>76</v>
      </c>
      <c r="G2701" s="1" t="s">
        <v>29</v>
      </c>
      <c r="H2701" s="1" t="s">
        <v>29</v>
      </c>
      <c r="I2701" s="1" t="s">
        <v>29</v>
      </c>
      <c r="J2701" s="1" t="s">
        <v>29</v>
      </c>
      <c r="K2701">
        <v>2.31</v>
      </c>
      <c r="L2701">
        <v>2.31</v>
      </c>
      <c r="M2701" s="1" t="s">
        <v>1610</v>
      </c>
      <c r="N2701" t="s">
        <v>29</v>
      </c>
      <c r="O2701" t="s">
        <v>29</v>
      </c>
      <c r="P2701" t="s">
        <v>29</v>
      </c>
      <c r="Q2701" t="s">
        <v>29</v>
      </c>
      <c r="R2701" t="s">
        <v>29</v>
      </c>
      <c r="S2701" t="s">
        <v>29</v>
      </c>
      <c r="T2701" t="s">
        <v>29</v>
      </c>
      <c r="U2701" t="s">
        <v>29</v>
      </c>
      <c r="V2701" t="s">
        <v>3222</v>
      </c>
      <c r="W2701" t="s">
        <v>3186</v>
      </c>
    </row>
    <row r="2702" spans="1:23">
      <c r="A2702">
        <v>2701</v>
      </c>
      <c r="B2702" t="s">
        <v>3183</v>
      </c>
      <c r="C2702" t="s">
        <v>3183</v>
      </c>
      <c r="D2702">
        <v>65</v>
      </c>
      <c r="E2702" t="s">
        <v>6729</v>
      </c>
      <c r="F2702" t="s">
        <v>76</v>
      </c>
      <c r="G2702" s="1" t="s">
        <v>29</v>
      </c>
      <c r="H2702" s="1" t="s">
        <v>29</v>
      </c>
      <c r="I2702" s="1" t="s">
        <v>29</v>
      </c>
      <c r="J2702" s="1" t="s">
        <v>29</v>
      </c>
      <c r="K2702">
        <v>1.43</v>
      </c>
      <c r="L2702">
        <v>1.43</v>
      </c>
      <c r="M2702" s="1" t="s">
        <v>687</v>
      </c>
      <c r="N2702" t="s">
        <v>29</v>
      </c>
      <c r="O2702" t="s">
        <v>29</v>
      </c>
      <c r="P2702" t="s">
        <v>29</v>
      </c>
      <c r="Q2702" t="s">
        <v>29</v>
      </c>
      <c r="R2702" t="s">
        <v>29</v>
      </c>
      <c r="S2702" t="s">
        <v>29</v>
      </c>
      <c r="T2702" t="s">
        <v>29</v>
      </c>
      <c r="U2702" t="s">
        <v>29</v>
      </c>
      <c r="V2702" t="s">
        <v>3222</v>
      </c>
      <c r="W2702" t="s">
        <v>3186</v>
      </c>
    </row>
    <row r="2703" spans="1:23">
      <c r="A2703">
        <v>2702</v>
      </c>
      <c r="B2703" t="s">
        <v>3183</v>
      </c>
      <c r="C2703" t="s">
        <v>3183</v>
      </c>
      <c r="D2703">
        <v>65</v>
      </c>
      <c r="E2703" t="s">
        <v>8950</v>
      </c>
      <c r="F2703" t="s">
        <v>136</v>
      </c>
      <c r="G2703" s="1" t="s">
        <v>29</v>
      </c>
      <c r="H2703" s="1" t="s">
        <v>29</v>
      </c>
      <c r="I2703" s="1" t="s">
        <v>29</v>
      </c>
      <c r="J2703" s="1" t="s">
        <v>29</v>
      </c>
      <c r="K2703">
        <v>9.84</v>
      </c>
      <c r="L2703" s="1">
        <v>9.84</v>
      </c>
      <c r="M2703" t="s">
        <v>136</v>
      </c>
      <c r="N2703" t="s">
        <v>29</v>
      </c>
      <c r="O2703" t="s">
        <v>29</v>
      </c>
      <c r="P2703" t="s">
        <v>29</v>
      </c>
      <c r="Q2703" t="s">
        <v>29</v>
      </c>
      <c r="R2703" t="s">
        <v>29</v>
      </c>
      <c r="S2703" t="s">
        <v>29</v>
      </c>
      <c r="T2703" t="s">
        <v>29</v>
      </c>
      <c r="U2703" t="s">
        <v>29</v>
      </c>
      <c r="V2703" t="s">
        <v>3222</v>
      </c>
      <c r="W2703" t="s">
        <v>3186</v>
      </c>
    </row>
    <row r="2704" spans="1:23">
      <c r="A2704">
        <v>2703</v>
      </c>
      <c r="B2704" t="s">
        <v>3230</v>
      </c>
      <c r="C2704" t="s">
        <v>3230</v>
      </c>
      <c r="D2704">
        <v>66</v>
      </c>
      <c r="E2704" t="s">
        <v>3231</v>
      </c>
      <c r="F2704" t="s">
        <v>289</v>
      </c>
      <c r="G2704" s="1" t="s">
        <v>3232</v>
      </c>
      <c r="H2704" t="s">
        <v>3233</v>
      </c>
      <c r="I2704" t="s">
        <v>741</v>
      </c>
      <c r="J2704" t="s">
        <v>8651</v>
      </c>
      <c r="K2704">
        <v>3</v>
      </c>
      <c r="L2704">
        <v>3</v>
      </c>
      <c r="M2704" t="s">
        <v>26</v>
      </c>
      <c r="N2704" t="s">
        <v>232</v>
      </c>
      <c r="O2704" t="s">
        <v>29</v>
      </c>
      <c r="P2704" t="s">
        <v>29</v>
      </c>
      <c r="Q2704" t="s">
        <v>29</v>
      </c>
      <c r="R2704" t="s">
        <v>29</v>
      </c>
      <c r="S2704" t="s">
        <v>29</v>
      </c>
      <c r="T2704" t="s">
        <v>29</v>
      </c>
      <c r="U2704" t="s">
        <v>29</v>
      </c>
      <c r="V2704" t="s">
        <v>29</v>
      </c>
      <c r="W2704" t="s">
        <v>3234</v>
      </c>
    </row>
    <row r="2705" spans="1:23">
      <c r="A2705">
        <v>2704</v>
      </c>
      <c r="B2705" t="s">
        <v>3230</v>
      </c>
      <c r="C2705" t="s">
        <v>3230</v>
      </c>
      <c r="D2705">
        <v>66</v>
      </c>
      <c r="E2705" t="s">
        <v>3235</v>
      </c>
      <c r="F2705" t="s">
        <v>558</v>
      </c>
      <c r="G2705" s="1" t="s">
        <v>1089</v>
      </c>
      <c r="H2705" t="s">
        <v>3236</v>
      </c>
      <c r="I2705" t="s">
        <v>1089</v>
      </c>
      <c r="J2705" t="s">
        <v>3236</v>
      </c>
      <c r="K2705">
        <v>2.7</v>
      </c>
      <c r="L2705">
        <v>2.7</v>
      </c>
      <c r="M2705" t="s">
        <v>26</v>
      </c>
      <c r="N2705" t="s">
        <v>232</v>
      </c>
      <c r="O2705" t="s">
        <v>29</v>
      </c>
      <c r="P2705" t="s">
        <v>29</v>
      </c>
      <c r="Q2705" t="s">
        <v>29</v>
      </c>
      <c r="R2705" t="s">
        <v>29</v>
      </c>
      <c r="S2705" t="s">
        <v>29</v>
      </c>
      <c r="T2705" t="s">
        <v>29</v>
      </c>
      <c r="U2705" t="s">
        <v>29</v>
      </c>
      <c r="V2705" t="s">
        <v>29</v>
      </c>
      <c r="W2705" t="s">
        <v>3234</v>
      </c>
    </row>
    <row r="2706" spans="1:23">
      <c r="A2706">
        <v>2705</v>
      </c>
      <c r="B2706" t="s">
        <v>3230</v>
      </c>
      <c r="C2706" t="s">
        <v>3230</v>
      </c>
      <c r="D2706">
        <v>66</v>
      </c>
      <c r="E2706" t="s">
        <v>3237</v>
      </c>
      <c r="F2706" t="s">
        <v>391</v>
      </c>
      <c r="G2706" s="1" t="s">
        <v>392</v>
      </c>
      <c r="H2706" t="s">
        <v>29</v>
      </c>
      <c r="I2706" t="s">
        <v>392</v>
      </c>
      <c r="J2706" t="s">
        <v>29</v>
      </c>
      <c r="K2706">
        <v>3</v>
      </c>
      <c r="L2706">
        <v>3</v>
      </c>
      <c r="M2706" t="s">
        <v>26</v>
      </c>
      <c r="N2706" t="s">
        <v>232</v>
      </c>
      <c r="O2706" t="s">
        <v>29</v>
      </c>
      <c r="P2706" t="s">
        <v>29</v>
      </c>
      <c r="Q2706" t="s">
        <v>29</v>
      </c>
      <c r="R2706" t="s">
        <v>29</v>
      </c>
      <c r="S2706" t="s">
        <v>29</v>
      </c>
      <c r="T2706" t="s">
        <v>29</v>
      </c>
      <c r="U2706" t="s">
        <v>29</v>
      </c>
      <c r="V2706" t="s">
        <v>29</v>
      </c>
      <c r="W2706" t="s">
        <v>3234</v>
      </c>
    </row>
    <row r="2707" spans="1:23">
      <c r="A2707">
        <v>2706</v>
      </c>
      <c r="B2707" t="s">
        <v>3230</v>
      </c>
      <c r="C2707" t="s">
        <v>3230</v>
      </c>
      <c r="D2707">
        <v>66</v>
      </c>
      <c r="E2707" t="s">
        <v>3238</v>
      </c>
      <c r="F2707" t="s">
        <v>154</v>
      </c>
      <c r="G2707" s="1" t="s">
        <v>368</v>
      </c>
      <c r="H2707" t="s">
        <v>3239</v>
      </c>
      <c r="I2707" t="s">
        <v>368</v>
      </c>
      <c r="J2707" t="s">
        <v>3239</v>
      </c>
      <c r="K2707">
        <v>4.7</v>
      </c>
      <c r="L2707">
        <v>4.7</v>
      </c>
      <c r="M2707" t="s">
        <v>26</v>
      </c>
      <c r="N2707" t="s">
        <v>219</v>
      </c>
      <c r="O2707" t="s">
        <v>29</v>
      </c>
      <c r="P2707" t="s">
        <v>29</v>
      </c>
      <c r="Q2707" t="s">
        <v>29</v>
      </c>
      <c r="R2707" t="s">
        <v>29</v>
      </c>
      <c r="S2707" t="s">
        <v>29</v>
      </c>
      <c r="T2707" t="s">
        <v>29</v>
      </c>
      <c r="U2707" t="s">
        <v>29</v>
      </c>
      <c r="V2707" t="s">
        <v>29</v>
      </c>
      <c r="W2707" t="s">
        <v>3234</v>
      </c>
    </row>
    <row r="2708" spans="1:23">
      <c r="A2708">
        <v>2707</v>
      </c>
      <c r="B2708" t="s">
        <v>3230</v>
      </c>
      <c r="C2708" t="s">
        <v>3230</v>
      </c>
      <c r="D2708">
        <v>66</v>
      </c>
      <c r="E2708" t="s">
        <v>3231</v>
      </c>
      <c r="F2708" t="s">
        <v>289</v>
      </c>
      <c r="G2708" s="1" t="s">
        <v>3232</v>
      </c>
      <c r="H2708" t="s">
        <v>3233</v>
      </c>
      <c r="I2708" t="s">
        <v>741</v>
      </c>
      <c r="J2708" t="s">
        <v>8651</v>
      </c>
      <c r="K2708">
        <v>1.5</v>
      </c>
      <c r="L2708">
        <v>1.5</v>
      </c>
      <c r="M2708" t="s">
        <v>26</v>
      </c>
      <c r="N2708" t="s">
        <v>63</v>
      </c>
      <c r="O2708" t="s">
        <v>29</v>
      </c>
      <c r="P2708" t="s">
        <v>29</v>
      </c>
      <c r="Q2708" t="s">
        <v>29</v>
      </c>
      <c r="R2708" t="s">
        <v>29</v>
      </c>
      <c r="S2708" t="s">
        <v>29</v>
      </c>
      <c r="T2708" t="s">
        <v>29</v>
      </c>
      <c r="U2708" t="s">
        <v>29</v>
      </c>
      <c r="V2708" t="s">
        <v>29</v>
      </c>
      <c r="W2708" t="s">
        <v>3234</v>
      </c>
    </row>
    <row r="2709" spans="1:23">
      <c r="A2709">
        <v>2708</v>
      </c>
      <c r="B2709" t="s">
        <v>3230</v>
      </c>
      <c r="C2709" t="s">
        <v>3230</v>
      </c>
      <c r="D2709">
        <v>66</v>
      </c>
      <c r="E2709" t="s">
        <v>3240</v>
      </c>
      <c r="F2709" t="s">
        <v>154</v>
      </c>
      <c r="G2709" s="1" t="s">
        <v>3241</v>
      </c>
      <c r="H2709" t="s">
        <v>3242</v>
      </c>
      <c r="I2709" t="s">
        <v>3241</v>
      </c>
      <c r="J2709" t="s">
        <v>3242</v>
      </c>
      <c r="K2709">
        <v>1.6</v>
      </c>
      <c r="L2709">
        <v>1.6</v>
      </c>
      <c r="M2709" t="s">
        <v>26</v>
      </c>
      <c r="N2709" t="s">
        <v>63</v>
      </c>
      <c r="O2709" t="s">
        <v>29</v>
      </c>
      <c r="P2709" t="s">
        <v>29</v>
      </c>
      <c r="Q2709" t="s">
        <v>29</v>
      </c>
      <c r="R2709" t="s">
        <v>29</v>
      </c>
      <c r="S2709" t="s">
        <v>29</v>
      </c>
      <c r="T2709" t="s">
        <v>29</v>
      </c>
      <c r="U2709" t="s">
        <v>29</v>
      </c>
      <c r="V2709" t="s">
        <v>29</v>
      </c>
      <c r="W2709" t="s">
        <v>3234</v>
      </c>
    </row>
    <row r="2710" spans="1:23">
      <c r="A2710">
        <v>2709</v>
      </c>
      <c r="B2710" t="s">
        <v>3230</v>
      </c>
      <c r="C2710" t="s">
        <v>3230</v>
      </c>
      <c r="D2710">
        <v>66</v>
      </c>
      <c r="E2710" t="s">
        <v>3237</v>
      </c>
      <c r="F2710" t="s">
        <v>391</v>
      </c>
      <c r="G2710" s="1" t="s">
        <v>392</v>
      </c>
      <c r="H2710" t="s">
        <v>29</v>
      </c>
      <c r="I2710" t="s">
        <v>392</v>
      </c>
      <c r="J2710" t="s">
        <v>29</v>
      </c>
      <c r="K2710">
        <v>2.1</v>
      </c>
      <c r="L2710">
        <v>2.1</v>
      </c>
      <c r="M2710" t="s">
        <v>26</v>
      </c>
      <c r="N2710" t="s">
        <v>63</v>
      </c>
      <c r="O2710" t="s">
        <v>29</v>
      </c>
      <c r="P2710" t="s">
        <v>29</v>
      </c>
      <c r="Q2710" t="s">
        <v>29</v>
      </c>
      <c r="R2710" t="s">
        <v>29</v>
      </c>
      <c r="S2710" t="s">
        <v>29</v>
      </c>
      <c r="T2710" t="s">
        <v>29</v>
      </c>
      <c r="U2710" t="s">
        <v>29</v>
      </c>
      <c r="V2710" t="s">
        <v>29</v>
      </c>
      <c r="W2710" t="s">
        <v>3234</v>
      </c>
    </row>
    <row r="2711" spans="1:23">
      <c r="A2711">
        <v>2710</v>
      </c>
      <c r="B2711" t="s">
        <v>3230</v>
      </c>
      <c r="C2711" t="s">
        <v>3230</v>
      </c>
      <c r="D2711">
        <v>66</v>
      </c>
      <c r="E2711" t="s">
        <v>812</v>
      </c>
      <c r="F2711" t="s">
        <v>251</v>
      </c>
      <c r="G2711" s="1" t="s">
        <v>252</v>
      </c>
      <c r="H2711" t="s">
        <v>29</v>
      </c>
      <c r="I2711" t="s">
        <v>252</v>
      </c>
      <c r="J2711" t="s">
        <v>29</v>
      </c>
      <c r="K2711">
        <v>3.2</v>
      </c>
      <c r="L2711">
        <v>3.2</v>
      </c>
      <c r="M2711" t="s">
        <v>26</v>
      </c>
      <c r="N2711" t="s">
        <v>74</v>
      </c>
      <c r="O2711" t="s">
        <v>29</v>
      </c>
      <c r="P2711" t="s">
        <v>29</v>
      </c>
      <c r="Q2711" t="s">
        <v>29</v>
      </c>
      <c r="R2711" t="s">
        <v>29</v>
      </c>
      <c r="S2711" t="s">
        <v>29</v>
      </c>
      <c r="T2711" t="s">
        <v>29</v>
      </c>
      <c r="U2711" t="s">
        <v>29</v>
      </c>
      <c r="V2711" t="s">
        <v>29</v>
      </c>
      <c r="W2711" t="s">
        <v>3234</v>
      </c>
    </row>
    <row r="2712" spans="1:23">
      <c r="A2712">
        <v>2711</v>
      </c>
      <c r="B2712" t="s">
        <v>3230</v>
      </c>
      <c r="C2712" t="s">
        <v>3230</v>
      </c>
      <c r="D2712">
        <v>66</v>
      </c>
      <c r="E2712" t="s">
        <v>812</v>
      </c>
      <c r="F2712" t="s">
        <v>251</v>
      </c>
      <c r="G2712" s="1" t="s">
        <v>252</v>
      </c>
      <c r="H2712" t="s">
        <v>29</v>
      </c>
      <c r="I2712" t="s">
        <v>252</v>
      </c>
      <c r="J2712" t="s">
        <v>29</v>
      </c>
      <c r="K2712">
        <v>2.6</v>
      </c>
      <c r="L2712">
        <v>2.6</v>
      </c>
      <c r="M2712" t="s">
        <v>26</v>
      </c>
      <c r="N2712" t="s">
        <v>74</v>
      </c>
      <c r="O2712" t="s">
        <v>29</v>
      </c>
      <c r="P2712" t="s">
        <v>29</v>
      </c>
      <c r="Q2712" t="s">
        <v>29</v>
      </c>
      <c r="R2712" t="s">
        <v>29</v>
      </c>
      <c r="S2712" t="s">
        <v>29</v>
      </c>
      <c r="T2712" t="s">
        <v>29</v>
      </c>
      <c r="U2712" t="s">
        <v>29</v>
      </c>
      <c r="V2712" t="s">
        <v>29</v>
      </c>
      <c r="W2712" t="s">
        <v>3234</v>
      </c>
    </row>
    <row r="2713" spans="1:23">
      <c r="A2713">
        <v>2712</v>
      </c>
      <c r="B2713" t="s">
        <v>3230</v>
      </c>
      <c r="C2713" t="s">
        <v>3230</v>
      </c>
      <c r="D2713">
        <v>66</v>
      </c>
      <c r="E2713" t="s">
        <v>3243</v>
      </c>
      <c r="F2713" t="s">
        <v>598</v>
      </c>
      <c r="G2713" s="1" t="s">
        <v>1711</v>
      </c>
      <c r="H2713" t="s">
        <v>29</v>
      </c>
      <c r="I2713" t="s">
        <v>1711</v>
      </c>
      <c r="J2713" t="s">
        <v>29</v>
      </c>
      <c r="K2713">
        <v>3.1</v>
      </c>
      <c r="L2713">
        <v>3.1</v>
      </c>
      <c r="M2713" t="s">
        <v>26</v>
      </c>
      <c r="N2713" t="s">
        <v>74</v>
      </c>
      <c r="O2713" t="s">
        <v>29</v>
      </c>
      <c r="P2713" t="s">
        <v>29</v>
      </c>
      <c r="Q2713" t="s">
        <v>29</v>
      </c>
      <c r="R2713" t="s">
        <v>29</v>
      </c>
      <c r="S2713" t="s">
        <v>29</v>
      </c>
      <c r="T2713" t="s">
        <v>29</v>
      </c>
      <c r="U2713" t="s">
        <v>29</v>
      </c>
      <c r="V2713" t="s">
        <v>29</v>
      </c>
      <c r="W2713" t="s">
        <v>3234</v>
      </c>
    </row>
    <row r="2714" spans="1:23">
      <c r="A2714">
        <v>2713</v>
      </c>
      <c r="B2714" t="s">
        <v>3230</v>
      </c>
      <c r="C2714" t="s">
        <v>3230</v>
      </c>
      <c r="D2714">
        <v>66</v>
      </c>
      <c r="E2714" t="s">
        <v>3244</v>
      </c>
      <c r="F2714" t="s">
        <v>93</v>
      </c>
      <c r="G2714" s="1" t="s">
        <v>29</v>
      </c>
      <c r="H2714" t="s">
        <v>29</v>
      </c>
      <c r="I2714" t="s">
        <v>29</v>
      </c>
      <c r="J2714" t="s">
        <v>29</v>
      </c>
      <c r="K2714">
        <v>2.9</v>
      </c>
      <c r="L2714">
        <v>2.9</v>
      </c>
      <c r="M2714" t="s">
        <v>26</v>
      </c>
      <c r="N2714" t="s">
        <v>74</v>
      </c>
      <c r="O2714" t="s">
        <v>29</v>
      </c>
      <c r="P2714" t="s">
        <v>29</v>
      </c>
      <c r="Q2714" t="s">
        <v>29</v>
      </c>
      <c r="R2714" t="s">
        <v>29</v>
      </c>
      <c r="S2714" t="s">
        <v>29</v>
      </c>
      <c r="T2714" t="s">
        <v>29</v>
      </c>
      <c r="U2714" t="s">
        <v>29</v>
      </c>
      <c r="V2714" t="s">
        <v>29</v>
      </c>
      <c r="W2714" t="s">
        <v>3234</v>
      </c>
    </row>
    <row r="2715" spans="1:23">
      <c r="A2715">
        <v>2714</v>
      </c>
      <c r="B2715" t="s">
        <v>3230</v>
      </c>
      <c r="C2715" t="s">
        <v>3230</v>
      </c>
      <c r="D2715">
        <v>66</v>
      </c>
      <c r="E2715" t="s">
        <v>8949</v>
      </c>
      <c r="F2715" t="s">
        <v>93</v>
      </c>
      <c r="G2715" s="1" t="s">
        <v>29</v>
      </c>
      <c r="H2715" t="s">
        <v>29</v>
      </c>
      <c r="I2715" t="s">
        <v>29</v>
      </c>
      <c r="J2715" t="s">
        <v>29</v>
      </c>
      <c r="K2715">
        <v>69.599999999999994</v>
      </c>
      <c r="L2715">
        <v>69.599999999999994</v>
      </c>
      <c r="M2715" t="s">
        <v>26</v>
      </c>
      <c r="N2715" t="s">
        <v>29</v>
      </c>
      <c r="O2715" t="s">
        <v>29</v>
      </c>
      <c r="P2715" t="s">
        <v>29</v>
      </c>
      <c r="Q2715" t="s">
        <v>29</v>
      </c>
      <c r="R2715" t="s">
        <v>29</v>
      </c>
      <c r="S2715" t="s">
        <v>29</v>
      </c>
      <c r="T2715" t="s">
        <v>29</v>
      </c>
      <c r="U2715" t="s">
        <v>29</v>
      </c>
      <c r="V2715" t="s">
        <v>29</v>
      </c>
      <c r="W2715" t="s">
        <v>3234</v>
      </c>
    </row>
    <row r="2716" spans="1:23">
      <c r="A2716">
        <v>2715</v>
      </c>
      <c r="B2716" t="s">
        <v>3245</v>
      </c>
      <c r="C2716" t="s">
        <v>3245</v>
      </c>
      <c r="D2716">
        <v>67</v>
      </c>
      <c r="E2716" t="s">
        <v>875</v>
      </c>
      <c r="F2716" t="s">
        <v>185</v>
      </c>
      <c r="G2716" s="1" t="s">
        <v>186</v>
      </c>
      <c r="H2716" t="s">
        <v>876</v>
      </c>
      <c r="I2716" t="s">
        <v>186</v>
      </c>
      <c r="J2716" t="s">
        <v>876</v>
      </c>
      <c r="K2716">
        <v>17.7</v>
      </c>
      <c r="L2716">
        <f>K2716*100/SUM($K$2716:$K$2764)* 1786/1988</f>
        <v>16.192982743712786</v>
      </c>
      <c r="M2716" t="s">
        <v>26</v>
      </c>
      <c r="N2716" t="s">
        <v>74</v>
      </c>
      <c r="O2716" t="s">
        <v>27</v>
      </c>
      <c r="P2716" t="s">
        <v>664</v>
      </c>
      <c r="Q2716" t="s">
        <v>29</v>
      </c>
      <c r="R2716" t="s">
        <v>29</v>
      </c>
      <c r="S2716" t="s">
        <v>29</v>
      </c>
      <c r="T2716" t="s">
        <v>29</v>
      </c>
      <c r="U2716" t="s">
        <v>29</v>
      </c>
      <c r="V2716" t="s">
        <v>29</v>
      </c>
      <c r="W2716" t="s">
        <v>3246</v>
      </c>
    </row>
    <row r="2717" spans="1:23">
      <c r="A2717">
        <v>2716</v>
      </c>
      <c r="B2717" t="s">
        <v>3245</v>
      </c>
      <c r="C2717" t="s">
        <v>3245</v>
      </c>
      <c r="D2717">
        <v>67</v>
      </c>
      <c r="E2717" t="s">
        <v>1021</v>
      </c>
      <c r="F2717" t="s">
        <v>731</v>
      </c>
      <c r="G2717" s="1" t="s">
        <v>845</v>
      </c>
      <c r="H2717" t="s">
        <v>1022</v>
      </c>
      <c r="I2717" t="s">
        <v>845</v>
      </c>
      <c r="J2717" t="s">
        <v>881</v>
      </c>
      <c r="K2717">
        <v>12.2</v>
      </c>
      <c r="L2717">
        <f t="shared" ref="L2717:L2764" si="9">K2717*100/SUM($K$2716:$K$2764)* 1786/1988</f>
        <v>11.161264941994123</v>
      </c>
      <c r="M2717" t="s">
        <v>26</v>
      </c>
      <c r="N2717" t="s">
        <v>74</v>
      </c>
      <c r="O2717" t="s">
        <v>27</v>
      </c>
      <c r="P2717" t="s">
        <v>29</v>
      </c>
      <c r="Q2717" t="s">
        <v>29</v>
      </c>
      <c r="R2717" t="s">
        <v>29</v>
      </c>
      <c r="S2717" t="s">
        <v>29</v>
      </c>
      <c r="T2717" t="s">
        <v>29</v>
      </c>
      <c r="U2717" t="s">
        <v>29</v>
      </c>
      <c r="V2717" t="s">
        <v>29</v>
      </c>
      <c r="W2717" t="s">
        <v>3246</v>
      </c>
    </row>
    <row r="2718" spans="1:23">
      <c r="A2718">
        <v>2717</v>
      </c>
      <c r="B2718" t="s">
        <v>3245</v>
      </c>
      <c r="C2718" t="s">
        <v>3245</v>
      </c>
      <c r="D2718">
        <v>67</v>
      </c>
      <c r="E2718" t="s">
        <v>3247</v>
      </c>
      <c r="F2718" t="s">
        <v>196</v>
      </c>
      <c r="G2718" s="1" t="s">
        <v>225</v>
      </c>
      <c r="H2718" t="s">
        <v>3248</v>
      </c>
      <c r="I2718" t="s">
        <v>225</v>
      </c>
      <c r="J2718" t="s">
        <v>3248</v>
      </c>
      <c r="K2718">
        <v>11</v>
      </c>
      <c r="L2718">
        <f t="shared" si="9"/>
        <v>10.063435603437323</v>
      </c>
      <c r="M2718" t="s">
        <v>26</v>
      </c>
      <c r="N2718" t="s">
        <v>74</v>
      </c>
      <c r="O2718" t="s">
        <v>29</v>
      </c>
      <c r="P2718" t="s">
        <v>29</v>
      </c>
      <c r="Q2718" t="s">
        <v>29</v>
      </c>
      <c r="R2718" t="s">
        <v>29</v>
      </c>
      <c r="S2718" t="s">
        <v>29</v>
      </c>
      <c r="T2718" t="s">
        <v>29</v>
      </c>
      <c r="U2718" t="s">
        <v>29</v>
      </c>
      <c r="V2718" t="s">
        <v>29</v>
      </c>
      <c r="W2718" t="s">
        <v>3246</v>
      </c>
    </row>
    <row r="2719" spans="1:23">
      <c r="A2719">
        <v>2718</v>
      </c>
      <c r="B2719" t="s">
        <v>3245</v>
      </c>
      <c r="C2719" t="s">
        <v>3245</v>
      </c>
      <c r="D2719">
        <v>67</v>
      </c>
      <c r="E2719" t="s">
        <v>1546</v>
      </c>
      <c r="F2719" t="s">
        <v>641</v>
      </c>
      <c r="G2719" s="1" t="s">
        <v>1547</v>
      </c>
      <c r="H2719" t="s">
        <v>1548</v>
      </c>
      <c r="I2719" t="s">
        <v>1547</v>
      </c>
      <c r="J2719" t="s">
        <v>1548</v>
      </c>
      <c r="K2719">
        <v>6.6</v>
      </c>
      <c r="L2719">
        <f t="shared" si="9"/>
        <v>6.0380613620623942</v>
      </c>
      <c r="M2719" t="s">
        <v>26</v>
      </c>
      <c r="N2719" t="s">
        <v>74</v>
      </c>
      <c r="O2719" t="s">
        <v>27</v>
      </c>
      <c r="P2719" t="s">
        <v>29</v>
      </c>
      <c r="Q2719" t="s">
        <v>29</v>
      </c>
      <c r="R2719" t="s">
        <v>29</v>
      </c>
      <c r="S2719" t="s">
        <v>29</v>
      </c>
      <c r="T2719" t="s">
        <v>29</v>
      </c>
      <c r="U2719" t="s">
        <v>29</v>
      </c>
      <c r="V2719" t="s">
        <v>29</v>
      </c>
      <c r="W2719" t="s">
        <v>3246</v>
      </c>
    </row>
    <row r="2720" spans="1:23">
      <c r="A2720">
        <v>2719</v>
      </c>
      <c r="B2720" t="s">
        <v>3245</v>
      </c>
      <c r="C2720" t="s">
        <v>3245</v>
      </c>
      <c r="D2720">
        <v>67</v>
      </c>
      <c r="E2720" t="s">
        <v>3249</v>
      </c>
      <c r="F2720" t="s">
        <v>154</v>
      </c>
      <c r="G2720" s="1" t="s">
        <v>3250</v>
      </c>
      <c r="H2720" t="s">
        <v>1820</v>
      </c>
      <c r="I2720" t="s">
        <v>8831</v>
      </c>
      <c r="J2720" t="s">
        <v>1820</v>
      </c>
      <c r="K2720">
        <v>5.4</v>
      </c>
      <c r="L2720">
        <f t="shared" si="9"/>
        <v>4.9402320235055956</v>
      </c>
      <c r="M2720" t="s">
        <v>26</v>
      </c>
      <c r="N2720" t="s">
        <v>27</v>
      </c>
      <c r="O2720" t="s">
        <v>29</v>
      </c>
      <c r="P2720" t="s">
        <v>29</v>
      </c>
      <c r="Q2720" t="s">
        <v>29</v>
      </c>
      <c r="R2720" t="s">
        <v>29</v>
      </c>
      <c r="S2720" t="s">
        <v>29</v>
      </c>
      <c r="T2720" t="s">
        <v>29</v>
      </c>
      <c r="U2720" t="s">
        <v>29</v>
      </c>
      <c r="V2720" t="s">
        <v>29</v>
      </c>
      <c r="W2720" t="s">
        <v>3246</v>
      </c>
    </row>
    <row r="2721" spans="1:23">
      <c r="A2721">
        <v>2720</v>
      </c>
      <c r="B2721" t="s">
        <v>3245</v>
      </c>
      <c r="C2721" t="s">
        <v>3245</v>
      </c>
      <c r="D2721">
        <v>67</v>
      </c>
      <c r="E2721" t="s">
        <v>3251</v>
      </c>
      <c r="F2721" t="s">
        <v>258</v>
      </c>
      <c r="G2721" s="1" t="s">
        <v>3252</v>
      </c>
      <c r="H2721" t="s">
        <v>3253</v>
      </c>
      <c r="I2721" t="s">
        <v>3252</v>
      </c>
      <c r="J2721" t="s">
        <v>3253</v>
      </c>
      <c r="K2721">
        <v>4.2</v>
      </c>
      <c r="L2721">
        <f t="shared" si="9"/>
        <v>3.8424026849487962</v>
      </c>
      <c r="M2721" t="s">
        <v>26</v>
      </c>
      <c r="N2721" t="s">
        <v>27</v>
      </c>
      <c r="O2721" t="s">
        <v>29</v>
      </c>
      <c r="P2721" t="s">
        <v>29</v>
      </c>
      <c r="Q2721" t="s">
        <v>29</v>
      </c>
      <c r="R2721" t="s">
        <v>29</v>
      </c>
      <c r="S2721" t="s">
        <v>29</v>
      </c>
      <c r="T2721" t="s">
        <v>29</v>
      </c>
      <c r="U2721" t="s">
        <v>29</v>
      </c>
      <c r="V2721" t="s">
        <v>29</v>
      </c>
      <c r="W2721" t="s">
        <v>3246</v>
      </c>
    </row>
    <row r="2722" spans="1:23">
      <c r="A2722">
        <v>2721</v>
      </c>
      <c r="B2722" t="s">
        <v>3245</v>
      </c>
      <c r="C2722" t="s">
        <v>3245</v>
      </c>
      <c r="D2722">
        <v>67</v>
      </c>
      <c r="E2722" t="s">
        <v>832</v>
      </c>
      <c r="F2722" t="s">
        <v>43</v>
      </c>
      <c r="G2722" s="1" t="s">
        <v>580</v>
      </c>
      <c r="H2722" t="s">
        <v>763</v>
      </c>
      <c r="I2722" t="s">
        <v>580</v>
      </c>
      <c r="J2722" t="s">
        <v>763</v>
      </c>
      <c r="K2722">
        <v>3.7</v>
      </c>
      <c r="L2722">
        <f t="shared" si="9"/>
        <v>3.3849737938834639</v>
      </c>
      <c r="M2722" t="s">
        <v>26</v>
      </c>
      <c r="N2722" t="s">
        <v>74</v>
      </c>
      <c r="O2722" t="s">
        <v>27</v>
      </c>
      <c r="P2722" t="s">
        <v>29</v>
      </c>
      <c r="Q2722" t="s">
        <v>29</v>
      </c>
      <c r="R2722" t="s">
        <v>29</v>
      </c>
      <c r="S2722" t="s">
        <v>29</v>
      </c>
      <c r="T2722" t="s">
        <v>29</v>
      </c>
      <c r="U2722" t="s">
        <v>29</v>
      </c>
      <c r="V2722" t="s">
        <v>29</v>
      </c>
      <c r="W2722" t="s">
        <v>3246</v>
      </c>
    </row>
    <row r="2723" spans="1:23">
      <c r="A2723">
        <v>2722</v>
      </c>
      <c r="B2723" t="s">
        <v>3245</v>
      </c>
      <c r="C2723" t="s">
        <v>3245</v>
      </c>
      <c r="D2723">
        <v>67</v>
      </c>
      <c r="E2723" t="s">
        <v>844</v>
      </c>
      <c r="F2723" t="s">
        <v>731</v>
      </c>
      <c r="G2723" s="1" t="s">
        <v>845</v>
      </c>
      <c r="H2723" t="s">
        <v>763</v>
      </c>
      <c r="I2723" t="s">
        <v>845</v>
      </c>
      <c r="J2723" t="s">
        <v>763</v>
      </c>
      <c r="K2723">
        <v>3.1</v>
      </c>
      <c r="L2723">
        <f t="shared" si="9"/>
        <v>2.8360591246050637</v>
      </c>
      <c r="M2723" t="s">
        <v>26</v>
      </c>
      <c r="N2723" t="s">
        <v>27</v>
      </c>
      <c r="O2723" t="s">
        <v>29</v>
      </c>
      <c r="P2723" t="s">
        <v>29</v>
      </c>
      <c r="Q2723" t="s">
        <v>29</v>
      </c>
      <c r="R2723" t="s">
        <v>29</v>
      </c>
      <c r="S2723" t="s">
        <v>29</v>
      </c>
      <c r="T2723" t="s">
        <v>29</v>
      </c>
      <c r="U2723" t="s">
        <v>29</v>
      </c>
      <c r="V2723" t="s">
        <v>29</v>
      </c>
      <c r="W2723" t="s">
        <v>3246</v>
      </c>
    </row>
    <row r="2724" spans="1:23">
      <c r="A2724">
        <v>2723</v>
      </c>
      <c r="B2724" t="s">
        <v>3245</v>
      </c>
      <c r="C2724" t="s">
        <v>3245</v>
      </c>
      <c r="D2724">
        <v>67</v>
      </c>
      <c r="E2724" t="s">
        <v>3254</v>
      </c>
      <c r="F2724" t="s">
        <v>358</v>
      </c>
      <c r="G2724" s="1" t="s">
        <v>1860</v>
      </c>
      <c r="H2724" t="s">
        <v>1820</v>
      </c>
      <c r="I2724" t="s">
        <v>1860</v>
      </c>
      <c r="J2724" t="s">
        <v>1820</v>
      </c>
      <c r="K2724">
        <v>3.1</v>
      </c>
      <c r="L2724">
        <f t="shared" si="9"/>
        <v>2.8360591246050637</v>
      </c>
      <c r="M2724" t="s">
        <v>26</v>
      </c>
      <c r="N2724" t="s">
        <v>27</v>
      </c>
      <c r="O2724" t="s">
        <v>29</v>
      </c>
      <c r="P2724" t="s">
        <v>29</v>
      </c>
      <c r="Q2724" t="s">
        <v>29</v>
      </c>
      <c r="R2724" t="s">
        <v>29</v>
      </c>
      <c r="S2724" t="s">
        <v>29</v>
      </c>
      <c r="T2724" t="s">
        <v>29</v>
      </c>
      <c r="U2724" t="s">
        <v>29</v>
      </c>
      <c r="V2724" t="s">
        <v>29</v>
      </c>
      <c r="W2724" t="s">
        <v>3246</v>
      </c>
    </row>
    <row r="2725" spans="1:23">
      <c r="A2725">
        <v>2724</v>
      </c>
      <c r="B2725" t="s">
        <v>3245</v>
      </c>
      <c r="C2725" t="s">
        <v>3245</v>
      </c>
      <c r="D2725">
        <v>67</v>
      </c>
      <c r="E2725" t="s">
        <v>501</v>
      </c>
      <c r="F2725" t="s">
        <v>176</v>
      </c>
      <c r="G2725" s="1" t="s">
        <v>502</v>
      </c>
      <c r="H2725" t="s">
        <v>503</v>
      </c>
      <c r="I2725" t="s">
        <v>502</v>
      </c>
      <c r="J2725" t="s">
        <v>503</v>
      </c>
      <c r="K2725">
        <v>2.5</v>
      </c>
      <c r="L2725">
        <f t="shared" si="9"/>
        <v>2.2871444553266644</v>
      </c>
      <c r="M2725" t="s">
        <v>26</v>
      </c>
      <c r="N2725" t="s">
        <v>27</v>
      </c>
      <c r="O2725" t="s">
        <v>230</v>
      </c>
      <c r="P2725" t="s">
        <v>29</v>
      </c>
      <c r="Q2725" t="s">
        <v>29</v>
      </c>
      <c r="R2725" t="s">
        <v>29</v>
      </c>
      <c r="S2725" t="s">
        <v>29</v>
      </c>
      <c r="T2725" t="s">
        <v>29</v>
      </c>
      <c r="U2725" t="s">
        <v>29</v>
      </c>
      <c r="V2725" t="s">
        <v>29</v>
      </c>
      <c r="W2725" t="s">
        <v>3246</v>
      </c>
    </row>
    <row r="2726" spans="1:23">
      <c r="A2726">
        <v>2725</v>
      </c>
      <c r="B2726" t="s">
        <v>3245</v>
      </c>
      <c r="C2726" t="s">
        <v>3245</v>
      </c>
      <c r="D2726">
        <v>67</v>
      </c>
      <c r="E2726" t="s">
        <v>838</v>
      </c>
      <c r="F2726" t="s">
        <v>611</v>
      </c>
      <c r="G2726" s="1" t="s">
        <v>839</v>
      </c>
      <c r="H2726" t="s">
        <v>840</v>
      </c>
      <c r="I2726" t="s">
        <v>5934</v>
      </c>
      <c r="J2726" t="s">
        <v>840</v>
      </c>
      <c r="K2726">
        <v>2</v>
      </c>
      <c r="L2726">
        <f t="shared" si="9"/>
        <v>1.8297155642613316</v>
      </c>
      <c r="M2726" t="s">
        <v>26</v>
      </c>
      <c r="N2726" t="s">
        <v>27</v>
      </c>
      <c r="O2726" t="s">
        <v>63</v>
      </c>
      <c r="P2726" t="s">
        <v>29</v>
      </c>
      <c r="Q2726" t="s">
        <v>29</v>
      </c>
      <c r="R2726" t="s">
        <v>29</v>
      </c>
      <c r="S2726" t="s">
        <v>29</v>
      </c>
      <c r="T2726" t="s">
        <v>29</v>
      </c>
      <c r="U2726" t="s">
        <v>29</v>
      </c>
      <c r="V2726" t="s">
        <v>29</v>
      </c>
      <c r="W2726" t="s">
        <v>3246</v>
      </c>
    </row>
    <row r="2727" spans="1:23">
      <c r="A2727">
        <v>2726</v>
      </c>
      <c r="B2727" t="s">
        <v>3245</v>
      </c>
      <c r="C2727" t="s">
        <v>3245</v>
      </c>
      <c r="D2727">
        <v>67</v>
      </c>
      <c r="E2727" t="s">
        <v>3255</v>
      </c>
      <c r="F2727" t="s">
        <v>293</v>
      </c>
      <c r="G2727" s="1" t="s">
        <v>3256</v>
      </c>
      <c r="H2727" t="s">
        <v>1516</v>
      </c>
      <c r="I2727" t="s">
        <v>3256</v>
      </c>
      <c r="J2727" t="s">
        <v>1516</v>
      </c>
      <c r="K2727">
        <v>1.8</v>
      </c>
      <c r="L2727">
        <f t="shared" si="9"/>
        <v>1.6467440078351985</v>
      </c>
      <c r="M2727" t="s">
        <v>26</v>
      </c>
      <c r="N2727" t="s">
        <v>27</v>
      </c>
      <c r="O2727" t="s">
        <v>74</v>
      </c>
      <c r="P2727" t="s">
        <v>29</v>
      </c>
      <c r="Q2727" t="s">
        <v>29</v>
      </c>
      <c r="R2727" t="s">
        <v>29</v>
      </c>
      <c r="S2727" t="s">
        <v>29</v>
      </c>
      <c r="T2727" t="s">
        <v>29</v>
      </c>
      <c r="U2727" t="s">
        <v>29</v>
      </c>
      <c r="V2727" t="s">
        <v>29</v>
      </c>
      <c r="W2727" t="s">
        <v>3246</v>
      </c>
    </row>
    <row r="2728" spans="1:23">
      <c r="A2728">
        <v>2727</v>
      </c>
      <c r="B2728" t="s">
        <v>3245</v>
      </c>
      <c r="C2728" t="s">
        <v>3245</v>
      </c>
      <c r="D2728">
        <v>67</v>
      </c>
      <c r="E2728" t="s">
        <v>3257</v>
      </c>
      <c r="F2728" t="s">
        <v>3258</v>
      </c>
      <c r="G2728" s="1" t="s">
        <v>3259</v>
      </c>
      <c r="H2728" t="s">
        <v>3260</v>
      </c>
      <c r="I2728" t="s">
        <v>3259</v>
      </c>
      <c r="J2728" t="s">
        <v>8652</v>
      </c>
      <c r="K2728">
        <v>1.7</v>
      </c>
      <c r="L2728">
        <f t="shared" si="9"/>
        <v>1.555258229622132</v>
      </c>
      <c r="M2728" t="s">
        <v>26</v>
      </c>
      <c r="N2728" t="s">
        <v>27</v>
      </c>
      <c r="O2728" t="s">
        <v>74</v>
      </c>
      <c r="P2728" t="s">
        <v>63</v>
      </c>
      <c r="Q2728" t="s">
        <v>29</v>
      </c>
      <c r="R2728" t="s">
        <v>29</v>
      </c>
      <c r="S2728" t="s">
        <v>29</v>
      </c>
      <c r="T2728" t="s">
        <v>29</v>
      </c>
      <c r="U2728" t="s">
        <v>29</v>
      </c>
      <c r="V2728" t="s">
        <v>29</v>
      </c>
      <c r="W2728" t="s">
        <v>3246</v>
      </c>
    </row>
    <row r="2729" spans="1:23">
      <c r="A2729">
        <v>2728</v>
      </c>
      <c r="B2729" t="s">
        <v>3245</v>
      </c>
      <c r="C2729" t="s">
        <v>3245</v>
      </c>
      <c r="D2729">
        <v>67</v>
      </c>
      <c r="E2729" t="s">
        <v>3261</v>
      </c>
      <c r="F2729" t="s">
        <v>1608</v>
      </c>
      <c r="G2729" s="1" t="s">
        <v>1609</v>
      </c>
      <c r="H2729" t="s">
        <v>3262</v>
      </c>
      <c r="I2729" t="s">
        <v>1609</v>
      </c>
      <c r="J2729" t="s">
        <v>3262</v>
      </c>
      <c r="K2729">
        <v>1.7</v>
      </c>
      <c r="L2729">
        <f t="shared" si="9"/>
        <v>1.555258229622132</v>
      </c>
      <c r="M2729" t="s">
        <v>26</v>
      </c>
      <c r="N2729" t="s">
        <v>74</v>
      </c>
      <c r="O2729" t="s">
        <v>63</v>
      </c>
      <c r="P2729" t="s">
        <v>29</v>
      </c>
      <c r="Q2729" t="s">
        <v>29</v>
      </c>
      <c r="R2729" t="s">
        <v>29</v>
      </c>
      <c r="S2729" t="s">
        <v>29</v>
      </c>
      <c r="T2729" t="s">
        <v>29</v>
      </c>
      <c r="U2729" t="s">
        <v>29</v>
      </c>
      <c r="V2729" t="s">
        <v>29</v>
      </c>
      <c r="W2729" t="s">
        <v>3246</v>
      </c>
    </row>
    <row r="2730" spans="1:23">
      <c r="A2730">
        <v>2729</v>
      </c>
      <c r="B2730" t="s">
        <v>3245</v>
      </c>
      <c r="C2730" t="s">
        <v>3245</v>
      </c>
      <c r="D2730">
        <v>67</v>
      </c>
      <c r="E2730" t="s">
        <v>3263</v>
      </c>
      <c r="F2730" t="s">
        <v>168</v>
      </c>
      <c r="G2730" s="1" t="s">
        <v>3264</v>
      </c>
      <c r="H2730" t="s">
        <v>2117</v>
      </c>
      <c r="I2730" t="s">
        <v>3264</v>
      </c>
      <c r="J2730" t="s">
        <v>2117</v>
      </c>
      <c r="K2730">
        <v>1.4</v>
      </c>
      <c r="L2730">
        <f t="shared" si="9"/>
        <v>1.2808008949829321</v>
      </c>
      <c r="M2730" t="s">
        <v>26</v>
      </c>
      <c r="N2730" t="s">
        <v>27</v>
      </c>
      <c r="O2730" t="s">
        <v>29</v>
      </c>
      <c r="P2730" t="s">
        <v>29</v>
      </c>
      <c r="Q2730" t="s">
        <v>29</v>
      </c>
      <c r="R2730" t="s">
        <v>29</v>
      </c>
      <c r="S2730" t="s">
        <v>29</v>
      </c>
      <c r="T2730" t="s">
        <v>29</v>
      </c>
      <c r="U2730" t="s">
        <v>29</v>
      </c>
      <c r="V2730" t="s">
        <v>29</v>
      </c>
      <c r="W2730" t="s">
        <v>3246</v>
      </c>
    </row>
    <row r="2731" spans="1:23">
      <c r="A2731">
        <v>2730</v>
      </c>
      <c r="B2731" t="s">
        <v>3245</v>
      </c>
      <c r="C2731" t="s">
        <v>3245</v>
      </c>
      <c r="D2731">
        <v>67</v>
      </c>
      <c r="E2731" t="s">
        <v>886</v>
      </c>
      <c r="F2731" t="s">
        <v>508</v>
      </c>
      <c r="G2731" s="1" t="s">
        <v>509</v>
      </c>
      <c r="H2731" t="s">
        <v>887</v>
      </c>
      <c r="I2731" t="s">
        <v>509</v>
      </c>
      <c r="J2731" t="s">
        <v>887</v>
      </c>
      <c r="K2731">
        <v>1.4</v>
      </c>
      <c r="L2731">
        <f t="shared" si="9"/>
        <v>1.2808008949829321</v>
      </c>
      <c r="M2731" t="s">
        <v>26</v>
      </c>
      <c r="N2731" t="s">
        <v>27</v>
      </c>
      <c r="O2731" t="s">
        <v>230</v>
      </c>
      <c r="P2731" t="s">
        <v>74</v>
      </c>
      <c r="Q2731" t="s">
        <v>29</v>
      </c>
      <c r="R2731" t="s">
        <v>29</v>
      </c>
      <c r="S2731" t="s">
        <v>29</v>
      </c>
      <c r="T2731" t="s">
        <v>29</v>
      </c>
      <c r="U2731" t="s">
        <v>29</v>
      </c>
      <c r="V2731" t="s">
        <v>29</v>
      </c>
      <c r="W2731" t="s">
        <v>3246</v>
      </c>
    </row>
    <row r="2732" spans="1:23">
      <c r="A2732">
        <v>2731</v>
      </c>
      <c r="B2732" t="s">
        <v>3245</v>
      </c>
      <c r="C2732" t="s">
        <v>3245</v>
      </c>
      <c r="D2732">
        <v>67</v>
      </c>
      <c r="E2732" t="s">
        <v>3265</v>
      </c>
      <c r="F2732" t="s">
        <v>505</v>
      </c>
      <c r="G2732" s="1" t="s">
        <v>506</v>
      </c>
      <c r="H2732" t="s">
        <v>3266</v>
      </c>
      <c r="I2732" t="s">
        <v>506</v>
      </c>
      <c r="J2732" t="s">
        <v>3266</v>
      </c>
      <c r="K2732">
        <v>1.4</v>
      </c>
      <c r="L2732">
        <f t="shared" si="9"/>
        <v>1.2808008949829321</v>
      </c>
      <c r="M2732" t="s">
        <v>26</v>
      </c>
      <c r="N2732" t="s">
        <v>27</v>
      </c>
      <c r="O2732" t="s">
        <v>29</v>
      </c>
      <c r="P2732" t="s">
        <v>29</v>
      </c>
      <c r="Q2732" t="s">
        <v>29</v>
      </c>
      <c r="R2732" t="s">
        <v>29</v>
      </c>
      <c r="S2732" t="s">
        <v>29</v>
      </c>
      <c r="T2732" t="s">
        <v>29</v>
      </c>
      <c r="U2732" t="s">
        <v>29</v>
      </c>
      <c r="V2732" t="s">
        <v>29</v>
      </c>
      <c r="W2732" t="s">
        <v>3246</v>
      </c>
    </row>
    <row r="2733" spans="1:23">
      <c r="A2733">
        <v>2732</v>
      </c>
      <c r="B2733" t="s">
        <v>3245</v>
      </c>
      <c r="C2733" t="s">
        <v>3245</v>
      </c>
      <c r="D2733">
        <v>67</v>
      </c>
      <c r="E2733" t="s">
        <v>3267</v>
      </c>
      <c r="F2733" t="s">
        <v>185</v>
      </c>
      <c r="G2733" s="1" t="s">
        <v>186</v>
      </c>
      <c r="H2733" t="s">
        <v>3268</v>
      </c>
      <c r="I2733" t="s">
        <v>186</v>
      </c>
      <c r="J2733" t="s">
        <v>867</v>
      </c>
      <c r="K2733">
        <v>1.3</v>
      </c>
      <c r="L2733">
        <f t="shared" si="9"/>
        <v>1.1893151167698657</v>
      </c>
      <c r="M2733" t="s">
        <v>26</v>
      </c>
      <c r="N2733" t="s">
        <v>74</v>
      </c>
      <c r="O2733" t="s">
        <v>29</v>
      </c>
      <c r="P2733" t="s">
        <v>29</v>
      </c>
      <c r="Q2733" t="s">
        <v>29</v>
      </c>
      <c r="R2733" t="s">
        <v>29</v>
      </c>
      <c r="S2733" t="s">
        <v>29</v>
      </c>
      <c r="T2733" t="s">
        <v>29</v>
      </c>
      <c r="U2733" t="s">
        <v>29</v>
      </c>
      <c r="V2733" t="s">
        <v>29</v>
      </c>
      <c r="W2733" t="s">
        <v>3246</v>
      </c>
    </row>
    <row r="2734" spans="1:23">
      <c r="A2734">
        <v>2733</v>
      </c>
      <c r="B2734" t="s">
        <v>3245</v>
      </c>
      <c r="C2734" t="s">
        <v>3245</v>
      </c>
      <c r="D2734">
        <v>67</v>
      </c>
      <c r="E2734" t="s">
        <v>899</v>
      </c>
      <c r="F2734" t="s">
        <v>154</v>
      </c>
      <c r="G2734" s="1" t="s">
        <v>435</v>
      </c>
      <c r="H2734" t="s">
        <v>900</v>
      </c>
      <c r="I2734" t="s">
        <v>435</v>
      </c>
      <c r="J2734" t="s">
        <v>900</v>
      </c>
      <c r="K2734">
        <v>1.1000000000000001</v>
      </c>
      <c r="L2734">
        <f t="shared" si="9"/>
        <v>1.0063435603437325</v>
      </c>
      <c r="M2734" t="s">
        <v>26</v>
      </c>
      <c r="N2734" t="s">
        <v>74</v>
      </c>
      <c r="O2734" t="s">
        <v>29</v>
      </c>
      <c r="P2734" t="s">
        <v>29</v>
      </c>
      <c r="Q2734" t="s">
        <v>29</v>
      </c>
      <c r="R2734" t="s">
        <v>29</v>
      </c>
      <c r="S2734" t="s">
        <v>29</v>
      </c>
      <c r="T2734" t="s">
        <v>29</v>
      </c>
      <c r="U2734" t="s">
        <v>29</v>
      </c>
      <c r="V2734" t="s">
        <v>29</v>
      </c>
      <c r="W2734" t="s">
        <v>3246</v>
      </c>
    </row>
    <row r="2735" spans="1:23">
      <c r="A2735">
        <v>2734</v>
      </c>
      <c r="B2735" t="s">
        <v>3245</v>
      </c>
      <c r="C2735" t="s">
        <v>3245</v>
      </c>
      <c r="D2735">
        <v>67</v>
      </c>
      <c r="E2735" t="s">
        <v>3269</v>
      </c>
      <c r="F2735" t="s">
        <v>154</v>
      </c>
      <c r="G2735" s="1" t="s">
        <v>155</v>
      </c>
      <c r="H2735" t="s">
        <v>29</v>
      </c>
      <c r="I2735" t="s">
        <v>155</v>
      </c>
      <c r="J2735" t="s">
        <v>29</v>
      </c>
      <c r="K2735">
        <v>1.1000000000000001</v>
      </c>
      <c r="L2735">
        <f t="shared" si="9"/>
        <v>1.0063435603437325</v>
      </c>
      <c r="M2735" t="s">
        <v>26</v>
      </c>
      <c r="N2735" t="s">
        <v>63</v>
      </c>
      <c r="O2735" t="s">
        <v>3270</v>
      </c>
      <c r="P2735" t="s">
        <v>29</v>
      </c>
      <c r="Q2735" t="s">
        <v>29</v>
      </c>
      <c r="R2735" t="s">
        <v>29</v>
      </c>
      <c r="S2735" t="s">
        <v>29</v>
      </c>
      <c r="T2735" t="s">
        <v>29</v>
      </c>
      <c r="U2735" t="s">
        <v>29</v>
      </c>
      <c r="V2735" t="s">
        <v>29</v>
      </c>
      <c r="W2735" t="s">
        <v>3246</v>
      </c>
    </row>
    <row r="2736" spans="1:23">
      <c r="A2736">
        <v>2735</v>
      </c>
      <c r="B2736" t="s">
        <v>3245</v>
      </c>
      <c r="C2736" t="s">
        <v>3245</v>
      </c>
      <c r="D2736">
        <v>67</v>
      </c>
      <c r="E2736" t="s">
        <v>1035</v>
      </c>
      <c r="F2736" t="s">
        <v>468</v>
      </c>
      <c r="G2736" s="1" t="s">
        <v>864</v>
      </c>
      <c r="H2736" t="s">
        <v>1036</v>
      </c>
      <c r="I2736" t="s">
        <v>864</v>
      </c>
      <c r="J2736" t="s">
        <v>1036</v>
      </c>
      <c r="K2736">
        <v>1.1000000000000001</v>
      </c>
      <c r="L2736">
        <f t="shared" si="9"/>
        <v>1.0063435603437325</v>
      </c>
      <c r="M2736" t="s">
        <v>26</v>
      </c>
      <c r="N2736" t="s">
        <v>27</v>
      </c>
      <c r="O2736" t="s">
        <v>118</v>
      </c>
      <c r="P2736" t="s">
        <v>29</v>
      </c>
      <c r="Q2736" t="s">
        <v>29</v>
      </c>
      <c r="R2736" t="s">
        <v>29</v>
      </c>
      <c r="S2736" t="s">
        <v>29</v>
      </c>
      <c r="T2736" t="s">
        <v>29</v>
      </c>
      <c r="U2736" t="s">
        <v>29</v>
      </c>
      <c r="V2736" t="s">
        <v>29</v>
      </c>
      <c r="W2736" t="s">
        <v>3246</v>
      </c>
    </row>
    <row r="2737" spans="1:23">
      <c r="A2737">
        <v>2736</v>
      </c>
      <c r="B2737" t="s">
        <v>3245</v>
      </c>
      <c r="C2737" t="s">
        <v>3245</v>
      </c>
      <c r="D2737">
        <v>67</v>
      </c>
      <c r="E2737" t="s">
        <v>494</v>
      </c>
      <c r="F2737" t="s">
        <v>206</v>
      </c>
      <c r="G2737" s="1" t="s">
        <v>495</v>
      </c>
      <c r="H2737" t="s">
        <v>496</v>
      </c>
      <c r="I2737" t="s">
        <v>495</v>
      </c>
      <c r="J2737" t="s">
        <v>867</v>
      </c>
      <c r="K2737">
        <v>1</v>
      </c>
      <c r="L2737">
        <f t="shared" si="9"/>
        <v>0.91485778213066582</v>
      </c>
      <c r="M2737" t="s">
        <v>26</v>
      </c>
      <c r="N2737" t="s">
        <v>27</v>
      </c>
      <c r="O2737" t="s">
        <v>63</v>
      </c>
      <c r="P2737" t="s">
        <v>3270</v>
      </c>
      <c r="Q2737" t="s">
        <v>29</v>
      </c>
      <c r="R2737" t="s">
        <v>29</v>
      </c>
      <c r="S2737" t="s">
        <v>29</v>
      </c>
      <c r="T2737" t="s">
        <v>29</v>
      </c>
      <c r="U2737" t="s">
        <v>29</v>
      </c>
      <c r="V2737" t="s">
        <v>29</v>
      </c>
      <c r="W2737" t="s">
        <v>3246</v>
      </c>
    </row>
    <row r="2738" spans="1:23">
      <c r="A2738">
        <v>2737</v>
      </c>
      <c r="B2738" t="s">
        <v>3245</v>
      </c>
      <c r="C2738" t="s">
        <v>3245</v>
      </c>
      <c r="D2738">
        <v>67</v>
      </c>
      <c r="E2738" t="s">
        <v>1514</v>
      </c>
      <c r="F2738" t="s">
        <v>438</v>
      </c>
      <c r="G2738" s="1" t="s">
        <v>1515</v>
      </c>
      <c r="H2738" t="s">
        <v>1516</v>
      </c>
      <c r="I2738" t="s">
        <v>1515</v>
      </c>
      <c r="J2738" t="s">
        <v>1516</v>
      </c>
      <c r="K2738">
        <v>0.9</v>
      </c>
      <c r="L2738">
        <f t="shared" si="9"/>
        <v>0.82337200391759924</v>
      </c>
      <c r="M2738" t="s">
        <v>26</v>
      </c>
      <c r="N2738" t="s">
        <v>63</v>
      </c>
      <c r="O2738" t="s">
        <v>29</v>
      </c>
      <c r="P2738" t="s">
        <v>29</v>
      </c>
      <c r="Q2738" t="s">
        <v>29</v>
      </c>
      <c r="R2738" t="s">
        <v>29</v>
      </c>
      <c r="S2738" t="s">
        <v>29</v>
      </c>
      <c r="T2738" t="s">
        <v>29</v>
      </c>
      <c r="U2738" t="s">
        <v>29</v>
      </c>
      <c r="V2738" t="s">
        <v>29</v>
      </c>
      <c r="W2738" t="s">
        <v>3246</v>
      </c>
    </row>
    <row r="2739" spans="1:23">
      <c r="A2739">
        <v>2738</v>
      </c>
      <c r="B2739" t="s">
        <v>3245</v>
      </c>
      <c r="C2739" t="s">
        <v>3245</v>
      </c>
      <c r="D2739">
        <v>67</v>
      </c>
      <c r="E2739" t="s">
        <v>3271</v>
      </c>
      <c r="F2739" t="s">
        <v>93</v>
      </c>
      <c r="G2739" s="1" t="s">
        <v>29</v>
      </c>
      <c r="H2739" t="s">
        <v>29</v>
      </c>
      <c r="I2739" t="s">
        <v>29</v>
      </c>
      <c r="J2739" t="s">
        <v>29</v>
      </c>
      <c r="K2739">
        <v>0.8</v>
      </c>
      <c r="L2739">
        <f t="shared" si="9"/>
        <v>0.73188622570453266</v>
      </c>
      <c r="M2739" t="s">
        <v>26</v>
      </c>
      <c r="N2739" t="s">
        <v>27</v>
      </c>
      <c r="O2739" t="s">
        <v>63</v>
      </c>
      <c r="P2739" t="s">
        <v>29</v>
      </c>
      <c r="Q2739" t="s">
        <v>29</v>
      </c>
      <c r="R2739" t="s">
        <v>29</v>
      </c>
      <c r="S2739" t="s">
        <v>29</v>
      </c>
      <c r="T2739" t="s">
        <v>29</v>
      </c>
      <c r="U2739" t="s">
        <v>29</v>
      </c>
      <c r="V2739" t="s">
        <v>29</v>
      </c>
      <c r="W2739" t="s">
        <v>3246</v>
      </c>
    </row>
    <row r="2740" spans="1:23">
      <c r="A2740">
        <v>2739</v>
      </c>
      <c r="B2740" t="s">
        <v>3245</v>
      </c>
      <c r="C2740" t="s">
        <v>3245</v>
      </c>
      <c r="D2740">
        <v>67</v>
      </c>
      <c r="E2740" t="s">
        <v>1028</v>
      </c>
      <c r="F2740" t="s">
        <v>344</v>
      </c>
      <c r="G2740" s="1" t="s">
        <v>762</v>
      </c>
      <c r="H2740" t="s">
        <v>1029</v>
      </c>
      <c r="I2740" t="s">
        <v>762</v>
      </c>
      <c r="J2740" t="s">
        <v>763</v>
      </c>
      <c r="K2740">
        <v>0.8</v>
      </c>
      <c r="L2740">
        <f t="shared" si="9"/>
        <v>0.73188622570453266</v>
      </c>
      <c r="M2740" t="s">
        <v>26</v>
      </c>
      <c r="N2740" t="s">
        <v>27</v>
      </c>
      <c r="O2740" t="s">
        <v>664</v>
      </c>
      <c r="P2740" t="s">
        <v>29</v>
      </c>
      <c r="Q2740" t="s">
        <v>29</v>
      </c>
      <c r="R2740" t="s">
        <v>29</v>
      </c>
      <c r="S2740" t="s">
        <v>29</v>
      </c>
      <c r="T2740" t="s">
        <v>29</v>
      </c>
      <c r="U2740" t="s">
        <v>29</v>
      </c>
      <c r="V2740" t="s">
        <v>29</v>
      </c>
      <c r="W2740" t="s">
        <v>3246</v>
      </c>
    </row>
    <row r="2741" spans="1:23">
      <c r="A2741">
        <v>2740</v>
      </c>
      <c r="B2741" t="s">
        <v>3245</v>
      </c>
      <c r="C2741" t="s">
        <v>3245</v>
      </c>
      <c r="D2741">
        <v>67</v>
      </c>
      <c r="E2741" t="s">
        <v>3272</v>
      </c>
      <c r="F2741" t="s">
        <v>1955</v>
      </c>
      <c r="G2741" s="1" t="s">
        <v>3273</v>
      </c>
      <c r="H2741" t="s">
        <v>2422</v>
      </c>
      <c r="I2741" t="s">
        <v>3273</v>
      </c>
      <c r="J2741" t="s">
        <v>2422</v>
      </c>
      <c r="K2741">
        <v>0.7</v>
      </c>
      <c r="L2741">
        <f t="shared" si="9"/>
        <v>0.64040044749146607</v>
      </c>
      <c r="M2741" t="s">
        <v>26</v>
      </c>
      <c r="N2741" t="s">
        <v>74</v>
      </c>
      <c r="O2741" t="s">
        <v>29</v>
      </c>
      <c r="P2741" t="s">
        <v>29</v>
      </c>
      <c r="Q2741" t="s">
        <v>29</v>
      </c>
      <c r="R2741" t="s">
        <v>29</v>
      </c>
      <c r="S2741" t="s">
        <v>29</v>
      </c>
      <c r="T2741" t="s">
        <v>29</v>
      </c>
      <c r="U2741" t="s">
        <v>29</v>
      </c>
      <c r="V2741" t="s">
        <v>29</v>
      </c>
      <c r="W2741" t="s">
        <v>3246</v>
      </c>
    </row>
    <row r="2742" spans="1:23">
      <c r="A2742">
        <v>2741</v>
      </c>
      <c r="B2742" t="s">
        <v>3245</v>
      </c>
      <c r="C2742" t="s">
        <v>3245</v>
      </c>
      <c r="D2742">
        <v>67</v>
      </c>
      <c r="E2742" t="s">
        <v>1510</v>
      </c>
      <c r="F2742" t="s">
        <v>185</v>
      </c>
      <c r="G2742" s="1" t="s">
        <v>186</v>
      </c>
      <c r="H2742" t="s">
        <v>865</v>
      </c>
      <c r="I2742" t="s">
        <v>186</v>
      </c>
      <c r="J2742" t="s">
        <v>862</v>
      </c>
      <c r="K2742">
        <v>0.6</v>
      </c>
      <c r="L2742">
        <f t="shared" si="9"/>
        <v>0.54891466927839938</v>
      </c>
      <c r="M2742" t="s">
        <v>26</v>
      </c>
      <c r="N2742" t="s">
        <v>74</v>
      </c>
      <c r="O2742" t="s">
        <v>27</v>
      </c>
      <c r="P2742" t="s">
        <v>29</v>
      </c>
      <c r="Q2742" t="s">
        <v>29</v>
      </c>
      <c r="R2742" t="s">
        <v>29</v>
      </c>
      <c r="S2742" t="s">
        <v>29</v>
      </c>
      <c r="T2742" t="s">
        <v>29</v>
      </c>
      <c r="U2742" t="s">
        <v>29</v>
      </c>
      <c r="V2742" t="s">
        <v>29</v>
      </c>
      <c r="W2742" t="s">
        <v>3246</v>
      </c>
    </row>
    <row r="2743" spans="1:23">
      <c r="A2743">
        <v>2742</v>
      </c>
      <c r="B2743" t="s">
        <v>3245</v>
      </c>
      <c r="C2743" t="s">
        <v>3245</v>
      </c>
      <c r="D2743">
        <v>67</v>
      </c>
      <c r="E2743" t="s">
        <v>3274</v>
      </c>
      <c r="F2743" t="s">
        <v>196</v>
      </c>
      <c r="G2743" s="1" t="s">
        <v>3275</v>
      </c>
      <c r="H2743" t="s">
        <v>870</v>
      </c>
      <c r="I2743" t="s">
        <v>8524</v>
      </c>
      <c r="J2743" t="s">
        <v>870</v>
      </c>
      <c r="K2743">
        <v>0.5</v>
      </c>
      <c r="L2743">
        <f t="shared" si="9"/>
        <v>0.45742889106533291</v>
      </c>
      <c r="M2743" t="s">
        <v>26</v>
      </c>
      <c r="N2743" t="s">
        <v>27</v>
      </c>
      <c r="O2743" t="s">
        <v>230</v>
      </c>
      <c r="P2743" t="s">
        <v>29</v>
      </c>
      <c r="Q2743" t="s">
        <v>29</v>
      </c>
      <c r="R2743" t="s">
        <v>29</v>
      </c>
      <c r="S2743" t="s">
        <v>29</v>
      </c>
      <c r="T2743" t="s">
        <v>29</v>
      </c>
      <c r="U2743" t="s">
        <v>29</v>
      </c>
      <c r="V2743" t="s">
        <v>29</v>
      </c>
      <c r="W2743" t="s">
        <v>3246</v>
      </c>
    </row>
    <row r="2744" spans="1:23">
      <c r="A2744">
        <v>2743</v>
      </c>
      <c r="B2744" t="s">
        <v>3245</v>
      </c>
      <c r="C2744" t="s">
        <v>3245</v>
      </c>
      <c r="D2744">
        <v>67</v>
      </c>
      <c r="E2744" t="s">
        <v>3276</v>
      </c>
      <c r="F2744" t="s">
        <v>196</v>
      </c>
      <c r="G2744" s="1" t="s">
        <v>3277</v>
      </c>
      <c r="H2744" t="s">
        <v>3278</v>
      </c>
      <c r="I2744" t="s">
        <v>8510</v>
      </c>
      <c r="J2744" t="s">
        <v>8915</v>
      </c>
      <c r="K2744">
        <v>0.5</v>
      </c>
      <c r="L2744">
        <f t="shared" si="9"/>
        <v>0.45742889106533291</v>
      </c>
      <c r="M2744" t="s">
        <v>26</v>
      </c>
      <c r="N2744" t="s">
        <v>27</v>
      </c>
      <c r="O2744" t="s">
        <v>74</v>
      </c>
      <c r="P2744" t="s">
        <v>29</v>
      </c>
      <c r="Q2744" t="s">
        <v>29</v>
      </c>
      <c r="R2744" t="s">
        <v>29</v>
      </c>
      <c r="S2744" t="s">
        <v>29</v>
      </c>
      <c r="T2744" t="s">
        <v>29</v>
      </c>
      <c r="U2744" t="s">
        <v>29</v>
      </c>
      <c r="V2744" t="s">
        <v>29</v>
      </c>
      <c r="W2744" t="s">
        <v>3246</v>
      </c>
    </row>
    <row r="2745" spans="1:23">
      <c r="A2745">
        <v>2744</v>
      </c>
      <c r="B2745" t="s">
        <v>3245</v>
      </c>
      <c r="C2745" t="s">
        <v>3245</v>
      </c>
      <c r="D2745">
        <v>67</v>
      </c>
      <c r="E2745" t="s">
        <v>1048</v>
      </c>
      <c r="F2745" t="s">
        <v>1049</v>
      </c>
      <c r="G2745" s="1" t="s">
        <v>1050</v>
      </c>
      <c r="H2745" t="s">
        <v>65</v>
      </c>
      <c r="I2745" t="s">
        <v>1050</v>
      </c>
      <c r="J2745" t="s">
        <v>65</v>
      </c>
      <c r="K2745">
        <v>0.5</v>
      </c>
      <c r="L2745">
        <f t="shared" si="9"/>
        <v>0.45742889106533291</v>
      </c>
      <c r="M2745" t="s">
        <v>26</v>
      </c>
      <c r="N2745" t="s">
        <v>27</v>
      </c>
      <c r="O2745" t="s">
        <v>230</v>
      </c>
      <c r="P2745" t="s">
        <v>29</v>
      </c>
      <c r="Q2745" t="s">
        <v>29</v>
      </c>
      <c r="R2745" t="s">
        <v>29</v>
      </c>
      <c r="S2745" t="s">
        <v>29</v>
      </c>
      <c r="T2745" t="s">
        <v>29</v>
      </c>
      <c r="U2745" t="s">
        <v>29</v>
      </c>
      <c r="V2745" t="s">
        <v>29</v>
      </c>
      <c r="W2745" t="s">
        <v>3246</v>
      </c>
    </row>
    <row r="2746" spans="1:23">
      <c r="A2746">
        <v>2745</v>
      </c>
      <c r="B2746" t="s">
        <v>3245</v>
      </c>
      <c r="C2746" t="s">
        <v>3245</v>
      </c>
      <c r="D2746">
        <v>67</v>
      </c>
      <c r="E2746" t="s">
        <v>3279</v>
      </c>
      <c r="F2746" t="s">
        <v>23</v>
      </c>
      <c r="G2746" s="1" t="s">
        <v>3280</v>
      </c>
      <c r="H2746" t="s">
        <v>3281</v>
      </c>
      <c r="I2746" t="s">
        <v>8525</v>
      </c>
      <c r="J2746" t="s">
        <v>3281</v>
      </c>
      <c r="K2746">
        <v>0.4</v>
      </c>
      <c r="L2746">
        <f t="shared" si="9"/>
        <v>0.36594311285226633</v>
      </c>
      <c r="M2746" t="s">
        <v>26</v>
      </c>
      <c r="N2746" t="s">
        <v>63</v>
      </c>
      <c r="O2746" t="s">
        <v>29</v>
      </c>
      <c r="P2746" t="s">
        <v>29</v>
      </c>
      <c r="Q2746" t="s">
        <v>29</v>
      </c>
      <c r="R2746" t="s">
        <v>29</v>
      </c>
      <c r="S2746" t="s">
        <v>29</v>
      </c>
      <c r="T2746" t="s">
        <v>29</v>
      </c>
      <c r="U2746" t="s">
        <v>29</v>
      </c>
      <c r="V2746" t="s">
        <v>29</v>
      </c>
      <c r="W2746" t="s">
        <v>3246</v>
      </c>
    </row>
    <row r="2747" spans="1:23">
      <c r="A2747">
        <v>2746</v>
      </c>
      <c r="B2747" t="s">
        <v>3245</v>
      </c>
      <c r="C2747" t="s">
        <v>3245</v>
      </c>
      <c r="D2747">
        <v>67</v>
      </c>
      <c r="E2747" t="s">
        <v>3282</v>
      </c>
      <c r="F2747" t="s">
        <v>154</v>
      </c>
      <c r="G2747" s="1" t="s">
        <v>3068</v>
      </c>
      <c r="H2747" t="s">
        <v>3283</v>
      </c>
      <c r="I2747" t="s">
        <v>3068</v>
      </c>
      <c r="J2747" t="s">
        <v>3283</v>
      </c>
      <c r="K2747">
        <v>0.4</v>
      </c>
      <c r="L2747">
        <f t="shared" si="9"/>
        <v>0.36594311285226633</v>
      </c>
      <c r="M2747" t="s">
        <v>26</v>
      </c>
      <c r="N2747" t="s">
        <v>63</v>
      </c>
      <c r="O2747" t="s">
        <v>3270</v>
      </c>
      <c r="P2747" t="s">
        <v>29</v>
      </c>
      <c r="Q2747" t="s">
        <v>29</v>
      </c>
      <c r="R2747" t="s">
        <v>29</v>
      </c>
      <c r="S2747" t="s">
        <v>29</v>
      </c>
      <c r="T2747" t="s">
        <v>29</v>
      </c>
      <c r="U2747" t="s">
        <v>29</v>
      </c>
      <c r="V2747" t="s">
        <v>29</v>
      </c>
      <c r="W2747" t="s">
        <v>3246</v>
      </c>
    </row>
    <row r="2748" spans="1:23">
      <c r="A2748">
        <v>2747</v>
      </c>
      <c r="B2748" t="s">
        <v>3245</v>
      </c>
      <c r="C2748" t="s">
        <v>3245</v>
      </c>
      <c r="D2748">
        <v>67</v>
      </c>
      <c r="E2748" t="s">
        <v>437</v>
      </c>
      <c r="F2748" t="s">
        <v>438</v>
      </c>
      <c r="G2748" s="1" t="s">
        <v>439</v>
      </c>
      <c r="H2748" t="s">
        <v>440</v>
      </c>
      <c r="I2748" t="s">
        <v>8498</v>
      </c>
      <c r="J2748" t="s">
        <v>2147</v>
      </c>
      <c r="K2748">
        <v>0.4</v>
      </c>
      <c r="L2748">
        <f t="shared" si="9"/>
        <v>0.36594311285226633</v>
      </c>
      <c r="M2748" t="s">
        <v>26</v>
      </c>
      <c r="N2748" t="s">
        <v>27</v>
      </c>
      <c r="O2748" t="s">
        <v>29</v>
      </c>
      <c r="P2748" t="s">
        <v>29</v>
      </c>
      <c r="Q2748" t="s">
        <v>29</v>
      </c>
      <c r="R2748" t="s">
        <v>29</v>
      </c>
      <c r="S2748" t="s">
        <v>29</v>
      </c>
      <c r="T2748" t="s">
        <v>29</v>
      </c>
      <c r="U2748" t="s">
        <v>29</v>
      </c>
      <c r="V2748" t="s">
        <v>29</v>
      </c>
      <c r="W2748" t="s">
        <v>3246</v>
      </c>
    </row>
    <row r="2749" spans="1:23">
      <c r="A2749">
        <v>2748</v>
      </c>
      <c r="B2749" t="s">
        <v>3245</v>
      </c>
      <c r="C2749" t="s">
        <v>3245</v>
      </c>
      <c r="D2749">
        <v>67</v>
      </c>
      <c r="E2749" t="s">
        <v>848</v>
      </c>
      <c r="F2749" t="s">
        <v>196</v>
      </c>
      <c r="G2749" s="1" t="s">
        <v>849</v>
      </c>
      <c r="H2749" t="s">
        <v>348</v>
      </c>
      <c r="I2749" t="s">
        <v>928</v>
      </c>
      <c r="J2749" t="s">
        <v>348</v>
      </c>
      <c r="K2749">
        <v>0.4</v>
      </c>
      <c r="L2749">
        <f t="shared" si="9"/>
        <v>0.36594311285226633</v>
      </c>
      <c r="M2749" t="s">
        <v>26</v>
      </c>
      <c r="N2749" t="s">
        <v>27</v>
      </c>
      <c r="O2749" t="s">
        <v>29</v>
      </c>
      <c r="P2749" t="s">
        <v>29</v>
      </c>
      <c r="Q2749" t="s">
        <v>29</v>
      </c>
      <c r="R2749" t="s">
        <v>29</v>
      </c>
      <c r="S2749" t="s">
        <v>29</v>
      </c>
      <c r="T2749" t="s">
        <v>29</v>
      </c>
      <c r="U2749" t="s">
        <v>29</v>
      </c>
      <c r="V2749" t="s">
        <v>29</v>
      </c>
      <c r="W2749" t="s">
        <v>3246</v>
      </c>
    </row>
    <row r="2750" spans="1:23">
      <c r="A2750">
        <v>2749</v>
      </c>
      <c r="B2750" t="s">
        <v>3245</v>
      </c>
      <c r="C2750" t="s">
        <v>3245</v>
      </c>
      <c r="D2750">
        <v>67</v>
      </c>
      <c r="E2750" t="s">
        <v>1285</v>
      </c>
      <c r="F2750" t="s">
        <v>1286</v>
      </c>
      <c r="G2750" s="1" t="s">
        <v>29</v>
      </c>
      <c r="H2750" t="s">
        <v>29</v>
      </c>
      <c r="I2750" t="s">
        <v>29</v>
      </c>
      <c r="J2750" t="s">
        <v>29</v>
      </c>
      <c r="K2750">
        <v>0.4</v>
      </c>
      <c r="L2750">
        <f t="shared" si="9"/>
        <v>0.36594311285226633</v>
      </c>
      <c r="M2750" t="s">
        <v>26</v>
      </c>
      <c r="N2750" t="s">
        <v>27</v>
      </c>
      <c r="O2750" t="s">
        <v>29</v>
      </c>
      <c r="P2750" t="s">
        <v>29</v>
      </c>
      <c r="Q2750" t="s">
        <v>29</v>
      </c>
      <c r="R2750" t="s">
        <v>29</v>
      </c>
      <c r="S2750" t="s">
        <v>29</v>
      </c>
      <c r="T2750" t="s">
        <v>29</v>
      </c>
      <c r="U2750" t="s">
        <v>29</v>
      </c>
      <c r="V2750" t="s">
        <v>29</v>
      </c>
      <c r="W2750" t="s">
        <v>3246</v>
      </c>
    </row>
    <row r="2751" spans="1:23">
      <c r="A2751">
        <v>2750</v>
      </c>
      <c r="B2751" t="s">
        <v>3245</v>
      </c>
      <c r="C2751" t="s">
        <v>3245</v>
      </c>
      <c r="D2751">
        <v>67</v>
      </c>
      <c r="E2751" t="s">
        <v>3284</v>
      </c>
      <c r="F2751" t="s">
        <v>731</v>
      </c>
      <c r="G2751" s="1" t="s">
        <v>732</v>
      </c>
      <c r="H2751" t="s">
        <v>3285</v>
      </c>
      <c r="I2751" t="s">
        <v>732</v>
      </c>
      <c r="J2751" t="s">
        <v>733</v>
      </c>
      <c r="K2751">
        <v>0.3</v>
      </c>
      <c r="L2751">
        <f t="shared" si="9"/>
        <v>0.27445733463919969</v>
      </c>
      <c r="M2751" t="s">
        <v>26</v>
      </c>
      <c r="N2751" t="s">
        <v>74</v>
      </c>
      <c r="O2751" t="s">
        <v>29</v>
      </c>
      <c r="P2751" t="s">
        <v>29</v>
      </c>
      <c r="Q2751" t="s">
        <v>29</v>
      </c>
      <c r="R2751" t="s">
        <v>29</v>
      </c>
      <c r="S2751" t="s">
        <v>29</v>
      </c>
      <c r="T2751" t="s">
        <v>29</v>
      </c>
      <c r="U2751" t="s">
        <v>29</v>
      </c>
      <c r="V2751" t="s">
        <v>29</v>
      </c>
      <c r="W2751" t="s">
        <v>3246</v>
      </c>
    </row>
    <row r="2752" spans="1:23">
      <c r="A2752">
        <v>2751</v>
      </c>
      <c r="B2752" t="s">
        <v>3245</v>
      </c>
      <c r="C2752" t="s">
        <v>3245</v>
      </c>
      <c r="D2752">
        <v>67</v>
      </c>
      <c r="E2752" t="s">
        <v>3286</v>
      </c>
      <c r="F2752" t="s">
        <v>3050</v>
      </c>
      <c r="G2752" s="1" t="s">
        <v>3054</v>
      </c>
      <c r="H2752" t="s">
        <v>3287</v>
      </c>
      <c r="I2752" t="s">
        <v>3054</v>
      </c>
      <c r="J2752" t="s">
        <v>3287</v>
      </c>
      <c r="K2752">
        <v>0.3</v>
      </c>
      <c r="L2752">
        <f t="shared" si="9"/>
        <v>0.27445733463919969</v>
      </c>
      <c r="M2752" t="s">
        <v>26</v>
      </c>
      <c r="N2752" t="s">
        <v>27</v>
      </c>
      <c r="O2752" t="s">
        <v>230</v>
      </c>
      <c r="P2752" t="s">
        <v>29</v>
      </c>
      <c r="Q2752" t="s">
        <v>29</v>
      </c>
      <c r="R2752" t="s">
        <v>29</v>
      </c>
      <c r="S2752" t="s">
        <v>29</v>
      </c>
      <c r="T2752" t="s">
        <v>29</v>
      </c>
      <c r="U2752" t="s">
        <v>29</v>
      </c>
      <c r="V2752" t="s">
        <v>29</v>
      </c>
      <c r="W2752" t="s">
        <v>3246</v>
      </c>
    </row>
    <row r="2753" spans="1:23">
      <c r="A2753">
        <v>2752</v>
      </c>
      <c r="B2753" t="s">
        <v>3245</v>
      </c>
      <c r="C2753" t="s">
        <v>3245</v>
      </c>
      <c r="D2753">
        <v>67</v>
      </c>
      <c r="E2753" t="s">
        <v>3288</v>
      </c>
      <c r="F2753" t="s">
        <v>185</v>
      </c>
      <c r="G2753" s="1" t="s">
        <v>186</v>
      </c>
      <c r="H2753" t="s">
        <v>3289</v>
      </c>
      <c r="I2753" t="s">
        <v>186</v>
      </c>
      <c r="J2753" t="s">
        <v>862</v>
      </c>
      <c r="K2753">
        <v>0.2</v>
      </c>
      <c r="L2753">
        <f t="shared" si="9"/>
        <v>0.18297155642613316</v>
      </c>
      <c r="M2753" t="s">
        <v>26</v>
      </c>
      <c r="N2753" t="s">
        <v>74</v>
      </c>
      <c r="O2753" t="s">
        <v>29</v>
      </c>
      <c r="P2753" t="s">
        <v>29</v>
      </c>
      <c r="Q2753" t="s">
        <v>29</v>
      </c>
      <c r="R2753" t="s">
        <v>29</v>
      </c>
      <c r="S2753" t="s">
        <v>29</v>
      </c>
      <c r="T2753" t="s">
        <v>29</v>
      </c>
      <c r="U2753" t="s">
        <v>29</v>
      </c>
      <c r="V2753" t="s">
        <v>29</v>
      </c>
      <c r="W2753" t="s">
        <v>3246</v>
      </c>
    </row>
    <row r="2754" spans="1:23">
      <c r="A2754">
        <v>2753</v>
      </c>
      <c r="B2754" t="s">
        <v>3245</v>
      </c>
      <c r="C2754" t="s">
        <v>3245</v>
      </c>
      <c r="D2754">
        <v>67</v>
      </c>
      <c r="E2754" t="s">
        <v>3290</v>
      </c>
      <c r="F2754" t="s">
        <v>185</v>
      </c>
      <c r="G2754" s="1" t="s">
        <v>186</v>
      </c>
      <c r="H2754" t="s">
        <v>3291</v>
      </c>
      <c r="I2754" t="s">
        <v>186</v>
      </c>
      <c r="J2754" t="s">
        <v>8606</v>
      </c>
      <c r="K2754">
        <v>0.2</v>
      </c>
      <c r="L2754">
        <f t="shared" si="9"/>
        <v>0.18297155642613316</v>
      </c>
      <c r="M2754" t="s">
        <v>26</v>
      </c>
      <c r="N2754" t="s">
        <v>74</v>
      </c>
      <c r="O2754" t="s">
        <v>29</v>
      </c>
      <c r="P2754" t="s">
        <v>29</v>
      </c>
      <c r="Q2754" t="s">
        <v>29</v>
      </c>
      <c r="R2754" t="s">
        <v>29</v>
      </c>
      <c r="S2754" t="s">
        <v>29</v>
      </c>
      <c r="T2754" t="s">
        <v>29</v>
      </c>
      <c r="U2754" t="s">
        <v>29</v>
      </c>
      <c r="V2754" t="s">
        <v>29</v>
      </c>
      <c r="W2754" t="s">
        <v>3246</v>
      </c>
    </row>
    <row r="2755" spans="1:23">
      <c r="A2755">
        <v>2754</v>
      </c>
      <c r="B2755" t="s">
        <v>3245</v>
      </c>
      <c r="C2755" t="s">
        <v>3245</v>
      </c>
      <c r="D2755">
        <v>67</v>
      </c>
      <c r="E2755" t="s">
        <v>3292</v>
      </c>
      <c r="F2755" t="s">
        <v>168</v>
      </c>
      <c r="G2755" s="1" t="s">
        <v>1026</v>
      </c>
      <c r="H2755" t="s">
        <v>29</v>
      </c>
      <c r="I2755" t="s">
        <v>1026</v>
      </c>
      <c r="J2755" t="s">
        <v>29</v>
      </c>
      <c r="K2755">
        <v>0.2</v>
      </c>
      <c r="L2755">
        <f t="shared" si="9"/>
        <v>0.18297155642613316</v>
      </c>
      <c r="M2755" t="s">
        <v>26</v>
      </c>
      <c r="N2755" t="s">
        <v>63</v>
      </c>
      <c r="O2755" t="s">
        <v>29</v>
      </c>
      <c r="P2755" t="s">
        <v>29</v>
      </c>
      <c r="Q2755" t="s">
        <v>29</v>
      </c>
      <c r="R2755" t="s">
        <v>29</v>
      </c>
      <c r="S2755" t="s">
        <v>29</v>
      </c>
      <c r="T2755" t="s">
        <v>29</v>
      </c>
      <c r="U2755" t="s">
        <v>29</v>
      </c>
      <c r="V2755" t="s">
        <v>29</v>
      </c>
      <c r="W2755" t="s">
        <v>3246</v>
      </c>
    </row>
    <row r="2756" spans="1:23">
      <c r="A2756">
        <v>2755</v>
      </c>
      <c r="B2756" t="s">
        <v>3245</v>
      </c>
      <c r="C2756" t="s">
        <v>3245</v>
      </c>
      <c r="D2756">
        <v>67</v>
      </c>
      <c r="E2756" t="s">
        <v>3293</v>
      </c>
      <c r="F2756" t="s">
        <v>168</v>
      </c>
      <c r="G2756" s="1" t="s">
        <v>1341</v>
      </c>
      <c r="H2756" t="s">
        <v>29</v>
      </c>
      <c r="I2756" t="s">
        <v>1341</v>
      </c>
      <c r="J2756" t="s">
        <v>29</v>
      </c>
      <c r="K2756">
        <v>0.2</v>
      </c>
      <c r="L2756">
        <f t="shared" si="9"/>
        <v>0.18297155642613316</v>
      </c>
      <c r="M2756" t="s">
        <v>26</v>
      </c>
      <c r="N2756" t="s">
        <v>63</v>
      </c>
      <c r="O2756" t="s">
        <v>29</v>
      </c>
      <c r="P2756" t="s">
        <v>29</v>
      </c>
      <c r="Q2756" t="s">
        <v>29</v>
      </c>
      <c r="R2756" t="s">
        <v>29</v>
      </c>
      <c r="S2756" t="s">
        <v>29</v>
      </c>
      <c r="T2756" t="s">
        <v>29</v>
      </c>
      <c r="U2756" t="s">
        <v>29</v>
      </c>
      <c r="V2756" t="s">
        <v>29</v>
      </c>
      <c r="W2756" t="s">
        <v>3246</v>
      </c>
    </row>
    <row r="2757" spans="1:23">
      <c r="A2757">
        <v>2756</v>
      </c>
      <c r="B2757" t="s">
        <v>3245</v>
      </c>
      <c r="C2757" t="s">
        <v>3245</v>
      </c>
      <c r="D2757">
        <v>67</v>
      </c>
      <c r="E2757" t="s">
        <v>3294</v>
      </c>
      <c r="F2757" t="s">
        <v>251</v>
      </c>
      <c r="G2757" s="1" t="s">
        <v>1758</v>
      </c>
      <c r="H2757" t="s">
        <v>3295</v>
      </c>
      <c r="I2757" t="s">
        <v>1758</v>
      </c>
      <c r="J2757" t="s">
        <v>3295</v>
      </c>
      <c r="K2757">
        <v>0.2</v>
      </c>
      <c r="L2757">
        <f t="shared" si="9"/>
        <v>0.18297155642613316</v>
      </c>
      <c r="M2757" t="s">
        <v>26</v>
      </c>
      <c r="N2757" t="s">
        <v>74</v>
      </c>
      <c r="O2757" t="s">
        <v>29</v>
      </c>
      <c r="P2757" t="s">
        <v>29</v>
      </c>
      <c r="Q2757" t="s">
        <v>29</v>
      </c>
      <c r="R2757" t="s">
        <v>29</v>
      </c>
      <c r="S2757" t="s">
        <v>29</v>
      </c>
      <c r="T2757" t="s">
        <v>29</v>
      </c>
      <c r="U2757" t="s">
        <v>29</v>
      </c>
      <c r="V2757" t="s">
        <v>29</v>
      </c>
      <c r="W2757" t="s">
        <v>3246</v>
      </c>
    </row>
    <row r="2758" spans="1:23">
      <c r="A2758">
        <v>2757</v>
      </c>
      <c r="B2758" t="s">
        <v>3245</v>
      </c>
      <c r="C2758" t="s">
        <v>3245</v>
      </c>
      <c r="D2758">
        <v>67</v>
      </c>
      <c r="E2758" t="s">
        <v>3296</v>
      </c>
      <c r="F2758" t="s">
        <v>3071</v>
      </c>
      <c r="G2758" s="1" t="s">
        <v>3297</v>
      </c>
      <c r="H2758" t="s">
        <v>3298</v>
      </c>
      <c r="I2758" t="s">
        <v>3297</v>
      </c>
      <c r="J2758" t="s">
        <v>8344</v>
      </c>
      <c r="K2758">
        <v>0.1</v>
      </c>
      <c r="L2758">
        <f t="shared" si="9"/>
        <v>9.1485778213066582E-2</v>
      </c>
      <c r="M2758" t="s">
        <v>26</v>
      </c>
      <c r="N2758" t="s">
        <v>27</v>
      </c>
      <c r="O2758" t="s">
        <v>74</v>
      </c>
      <c r="P2758" t="s">
        <v>29</v>
      </c>
      <c r="Q2758" t="s">
        <v>29</v>
      </c>
      <c r="R2758" t="s">
        <v>29</v>
      </c>
      <c r="S2758" t="s">
        <v>29</v>
      </c>
      <c r="T2758" t="s">
        <v>29</v>
      </c>
      <c r="U2758" t="s">
        <v>29</v>
      </c>
      <c r="V2758" t="s">
        <v>29</v>
      </c>
      <c r="W2758" t="s">
        <v>3246</v>
      </c>
    </row>
    <row r="2759" spans="1:23">
      <c r="A2759">
        <v>2758</v>
      </c>
      <c r="B2759" t="s">
        <v>3245</v>
      </c>
      <c r="C2759" t="s">
        <v>3245</v>
      </c>
      <c r="D2759">
        <v>67</v>
      </c>
      <c r="E2759" t="s">
        <v>3299</v>
      </c>
      <c r="F2759" t="s">
        <v>103</v>
      </c>
      <c r="G2759" s="1" t="s">
        <v>2671</v>
      </c>
      <c r="H2759" t="s">
        <v>763</v>
      </c>
      <c r="I2759" t="s">
        <v>2671</v>
      </c>
      <c r="J2759" t="s">
        <v>763</v>
      </c>
      <c r="K2759">
        <v>0.1</v>
      </c>
      <c r="L2759">
        <f t="shared" si="9"/>
        <v>9.1485778213066582E-2</v>
      </c>
      <c r="M2759" t="s">
        <v>26</v>
      </c>
      <c r="N2759" t="s">
        <v>74</v>
      </c>
      <c r="O2759" t="s">
        <v>27</v>
      </c>
      <c r="P2759" t="s">
        <v>29</v>
      </c>
      <c r="Q2759" t="s">
        <v>29</v>
      </c>
      <c r="R2759" t="s">
        <v>29</v>
      </c>
      <c r="S2759" t="s">
        <v>29</v>
      </c>
      <c r="T2759" t="s">
        <v>29</v>
      </c>
      <c r="U2759" t="s">
        <v>29</v>
      </c>
      <c r="V2759" t="s">
        <v>29</v>
      </c>
      <c r="W2759" t="s">
        <v>3246</v>
      </c>
    </row>
    <row r="2760" spans="1:23">
      <c r="A2760">
        <v>2759</v>
      </c>
      <c r="B2760" t="s">
        <v>3245</v>
      </c>
      <c r="C2760" t="s">
        <v>3245</v>
      </c>
      <c r="D2760">
        <v>67</v>
      </c>
      <c r="E2760" t="s">
        <v>3300</v>
      </c>
      <c r="F2760" t="s">
        <v>611</v>
      </c>
      <c r="G2760" s="1" t="s">
        <v>3301</v>
      </c>
      <c r="H2760" t="s">
        <v>450</v>
      </c>
      <c r="I2760" t="s">
        <v>3301</v>
      </c>
      <c r="J2760" t="s">
        <v>450</v>
      </c>
      <c r="K2760">
        <v>0.1</v>
      </c>
      <c r="L2760">
        <f t="shared" si="9"/>
        <v>9.1485778213066582E-2</v>
      </c>
      <c r="M2760" t="s">
        <v>26</v>
      </c>
      <c r="N2760" t="s">
        <v>27</v>
      </c>
      <c r="O2760" t="s">
        <v>29</v>
      </c>
      <c r="P2760" t="s">
        <v>29</v>
      </c>
      <c r="Q2760" t="s">
        <v>29</v>
      </c>
      <c r="R2760" t="s">
        <v>29</v>
      </c>
      <c r="S2760" t="s">
        <v>29</v>
      </c>
      <c r="T2760" t="s">
        <v>29</v>
      </c>
      <c r="U2760" t="s">
        <v>29</v>
      </c>
      <c r="V2760" t="s">
        <v>29</v>
      </c>
      <c r="W2760" t="s">
        <v>3246</v>
      </c>
    </row>
    <row r="2761" spans="1:23">
      <c r="A2761">
        <v>2760</v>
      </c>
      <c r="B2761" t="s">
        <v>3245</v>
      </c>
      <c r="C2761" t="s">
        <v>3245</v>
      </c>
      <c r="D2761">
        <v>67</v>
      </c>
      <c r="E2761" t="s">
        <v>3302</v>
      </c>
      <c r="F2761" t="s">
        <v>1594</v>
      </c>
      <c r="G2761" s="1" t="s">
        <v>3303</v>
      </c>
      <c r="H2761" t="s">
        <v>3304</v>
      </c>
      <c r="I2761" t="s">
        <v>3303</v>
      </c>
      <c r="J2761" t="s">
        <v>3304</v>
      </c>
      <c r="K2761">
        <v>0.1</v>
      </c>
      <c r="L2761">
        <f t="shared" si="9"/>
        <v>9.1485778213066582E-2</v>
      </c>
      <c r="M2761" t="s">
        <v>26</v>
      </c>
      <c r="N2761" t="s">
        <v>27</v>
      </c>
      <c r="O2761" t="s">
        <v>29</v>
      </c>
      <c r="P2761" t="s">
        <v>29</v>
      </c>
      <c r="Q2761" t="s">
        <v>29</v>
      </c>
      <c r="R2761" t="s">
        <v>29</v>
      </c>
      <c r="S2761" t="s">
        <v>29</v>
      </c>
      <c r="T2761" t="s">
        <v>29</v>
      </c>
      <c r="U2761" t="s">
        <v>29</v>
      </c>
      <c r="V2761" t="s">
        <v>29</v>
      </c>
      <c r="W2761" t="s">
        <v>3246</v>
      </c>
    </row>
    <row r="2762" spans="1:23">
      <c r="A2762">
        <v>2761</v>
      </c>
      <c r="B2762" t="s">
        <v>3245</v>
      </c>
      <c r="C2762" t="s">
        <v>3245</v>
      </c>
      <c r="D2762">
        <v>67</v>
      </c>
      <c r="E2762" t="s">
        <v>478</v>
      </c>
      <c r="F2762" t="s">
        <v>185</v>
      </c>
      <c r="G2762" s="1" t="s">
        <v>479</v>
      </c>
      <c r="H2762" t="s">
        <v>480</v>
      </c>
      <c r="I2762" t="s">
        <v>479</v>
      </c>
      <c r="J2762" t="s">
        <v>480</v>
      </c>
      <c r="K2762">
        <v>0.1</v>
      </c>
      <c r="L2762">
        <f t="shared" si="9"/>
        <v>9.1485778213066582E-2</v>
      </c>
      <c r="M2762" t="s">
        <v>26</v>
      </c>
      <c r="N2762" t="s">
        <v>27</v>
      </c>
      <c r="O2762" t="s">
        <v>29</v>
      </c>
      <c r="P2762" t="s">
        <v>29</v>
      </c>
      <c r="Q2762" t="s">
        <v>29</v>
      </c>
      <c r="R2762" t="s">
        <v>29</v>
      </c>
      <c r="S2762" t="s">
        <v>29</v>
      </c>
      <c r="T2762" t="s">
        <v>29</v>
      </c>
      <c r="U2762" t="s">
        <v>29</v>
      </c>
      <c r="V2762" t="s">
        <v>29</v>
      </c>
      <c r="W2762" t="s">
        <v>3246</v>
      </c>
    </row>
    <row r="2763" spans="1:23">
      <c r="A2763">
        <v>2762</v>
      </c>
      <c r="B2763" t="s">
        <v>3245</v>
      </c>
      <c r="C2763" t="s">
        <v>3245</v>
      </c>
      <c r="D2763">
        <v>67</v>
      </c>
      <c r="E2763" t="s">
        <v>3305</v>
      </c>
      <c r="F2763" t="s">
        <v>438</v>
      </c>
      <c r="G2763" s="1" t="s">
        <v>873</v>
      </c>
      <c r="H2763" t="s">
        <v>3306</v>
      </c>
      <c r="I2763" t="s">
        <v>873</v>
      </c>
      <c r="J2763" t="s">
        <v>3306</v>
      </c>
      <c r="K2763">
        <v>0.1</v>
      </c>
      <c r="L2763">
        <f t="shared" si="9"/>
        <v>9.1485778213066582E-2</v>
      </c>
      <c r="M2763" t="s">
        <v>26</v>
      </c>
      <c r="N2763" t="s">
        <v>27</v>
      </c>
      <c r="O2763" t="s">
        <v>63</v>
      </c>
      <c r="P2763" t="s">
        <v>29</v>
      </c>
      <c r="Q2763" t="s">
        <v>29</v>
      </c>
      <c r="R2763" t="s">
        <v>29</v>
      </c>
      <c r="S2763" t="s">
        <v>29</v>
      </c>
      <c r="T2763" t="s">
        <v>29</v>
      </c>
      <c r="U2763" t="s">
        <v>29</v>
      </c>
      <c r="V2763" t="s">
        <v>29</v>
      </c>
      <c r="W2763" t="s">
        <v>3246</v>
      </c>
    </row>
    <row r="2764" spans="1:23">
      <c r="A2764">
        <v>2763</v>
      </c>
      <c r="B2764" t="s">
        <v>3245</v>
      </c>
      <c r="C2764" t="s">
        <v>3245</v>
      </c>
      <c r="D2764">
        <v>67</v>
      </c>
      <c r="E2764" t="s">
        <v>1677</v>
      </c>
      <c r="F2764" t="s">
        <v>93</v>
      </c>
      <c r="G2764" s="1" t="s">
        <v>29</v>
      </c>
      <c r="H2764" t="s">
        <v>29</v>
      </c>
      <c r="I2764" t="s">
        <v>29</v>
      </c>
      <c r="J2764" t="s">
        <v>29</v>
      </c>
      <c r="K2764">
        <v>2.2000000000000002</v>
      </c>
      <c r="L2764">
        <f t="shared" si="9"/>
        <v>2.012687120687465</v>
      </c>
      <c r="M2764" t="s">
        <v>26</v>
      </c>
      <c r="N2764" t="s">
        <v>29</v>
      </c>
      <c r="O2764" t="s">
        <v>29</v>
      </c>
      <c r="P2764" t="s">
        <v>29</v>
      </c>
      <c r="Q2764" t="s">
        <v>29</v>
      </c>
      <c r="R2764" t="s">
        <v>29</v>
      </c>
      <c r="S2764" t="s">
        <v>29</v>
      </c>
      <c r="T2764" t="s">
        <v>29</v>
      </c>
      <c r="U2764" t="s">
        <v>29</v>
      </c>
      <c r="V2764" t="s">
        <v>29</v>
      </c>
      <c r="W2764" t="s">
        <v>3246</v>
      </c>
    </row>
    <row r="2765" spans="1:23">
      <c r="A2765">
        <v>2764</v>
      </c>
      <c r="B2765" t="s">
        <v>3245</v>
      </c>
      <c r="C2765" t="s">
        <v>3245</v>
      </c>
      <c r="D2765">
        <v>67</v>
      </c>
      <c r="E2765" t="s">
        <v>2965</v>
      </c>
      <c r="F2765" t="s">
        <v>76</v>
      </c>
      <c r="G2765" s="1" t="s">
        <v>29</v>
      </c>
      <c r="H2765" t="s">
        <v>29</v>
      </c>
      <c r="I2765" t="s">
        <v>29</v>
      </c>
      <c r="J2765" t="s">
        <v>29</v>
      </c>
      <c r="K2765">
        <f>202/1988*100</f>
        <v>10.160965794768611</v>
      </c>
      <c r="L2765">
        <f>202/1988*100</f>
        <v>10.160965794768611</v>
      </c>
      <c r="M2765" t="s">
        <v>136</v>
      </c>
      <c r="N2765" t="s">
        <v>29</v>
      </c>
      <c r="O2765" t="s">
        <v>29</v>
      </c>
      <c r="P2765" t="s">
        <v>29</v>
      </c>
      <c r="Q2765" t="s">
        <v>29</v>
      </c>
      <c r="R2765" t="s">
        <v>29</v>
      </c>
      <c r="S2765" t="s">
        <v>29</v>
      </c>
      <c r="T2765" t="s">
        <v>29</v>
      </c>
      <c r="U2765" t="s">
        <v>29</v>
      </c>
      <c r="V2765" t="s">
        <v>29</v>
      </c>
      <c r="W2765" t="s">
        <v>3246</v>
      </c>
    </row>
    <row r="2766" spans="1:23">
      <c r="A2766">
        <v>2765</v>
      </c>
      <c r="B2766" t="s">
        <v>3307</v>
      </c>
      <c r="C2766" t="s">
        <v>3308</v>
      </c>
      <c r="D2766">
        <v>68</v>
      </c>
      <c r="E2766" t="s">
        <v>3309</v>
      </c>
      <c r="F2766" t="s">
        <v>196</v>
      </c>
      <c r="G2766" s="1" t="s">
        <v>326</v>
      </c>
      <c r="H2766" t="s">
        <v>3310</v>
      </c>
      <c r="I2766" t="s">
        <v>326</v>
      </c>
      <c r="J2766" t="s">
        <v>3310</v>
      </c>
      <c r="K2766">
        <v>18.399999999999999</v>
      </c>
      <c r="L2766">
        <v>18.399999999999999</v>
      </c>
      <c r="M2766" t="s">
        <v>26</v>
      </c>
      <c r="N2766" t="s">
        <v>328</v>
      </c>
      <c r="O2766" t="s">
        <v>323</v>
      </c>
      <c r="P2766" t="s">
        <v>74</v>
      </c>
      <c r="Q2766" t="s">
        <v>29</v>
      </c>
      <c r="R2766" t="s">
        <v>29</v>
      </c>
      <c r="S2766" t="s">
        <v>29</v>
      </c>
      <c r="T2766" t="s">
        <v>29</v>
      </c>
      <c r="U2766" t="s">
        <v>29</v>
      </c>
      <c r="V2766" t="s">
        <v>29</v>
      </c>
      <c r="W2766" t="s">
        <v>3311</v>
      </c>
    </row>
    <row r="2767" spans="1:23">
      <c r="A2767">
        <v>2766</v>
      </c>
      <c r="B2767" t="s">
        <v>3307</v>
      </c>
      <c r="C2767" t="s">
        <v>3308</v>
      </c>
      <c r="D2767">
        <v>68</v>
      </c>
      <c r="E2767" t="s">
        <v>3312</v>
      </c>
      <c r="F2767" t="s">
        <v>255</v>
      </c>
      <c r="G2767" s="1" t="s">
        <v>3313</v>
      </c>
      <c r="H2767" t="s">
        <v>3314</v>
      </c>
      <c r="I2767" t="s">
        <v>3313</v>
      </c>
      <c r="J2767" t="s">
        <v>8653</v>
      </c>
      <c r="K2767">
        <v>17.2</v>
      </c>
      <c r="L2767">
        <v>17.2</v>
      </c>
      <c r="M2767" t="s">
        <v>26</v>
      </c>
      <c r="N2767" t="s">
        <v>328</v>
      </c>
      <c r="O2767" t="s">
        <v>323</v>
      </c>
      <c r="P2767" t="s">
        <v>29</v>
      </c>
      <c r="Q2767" t="s">
        <v>29</v>
      </c>
      <c r="R2767" t="s">
        <v>29</v>
      </c>
      <c r="S2767" t="s">
        <v>29</v>
      </c>
      <c r="T2767" t="s">
        <v>29</v>
      </c>
      <c r="U2767" t="s">
        <v>29</v>
      </c>
      <c r="V2767" t="s">
        <v>29</v>
      </c>
      <c r="W2767" t="s">
        <v>3311</v>
      </c>
    </row>
    <row r="2768" spans="1:23">
      <c r="A2768">
        <v>2767</v>
      </c>
      <c r="B2768" t="s">
        <v>3307</v>
      </c>
      <c r="C2768" t="s">
        <v>3308</v>
      </c>
      <c r="D2768">
        <v>68</v>
      </c>
      <c r="E2768" t="s">
        <v>1505</v>
      </c>
      <c r="F2768" t="s">
        <v>185</v>
      </c>
      <c r="G2768" s="1" t="s">
        <v>186</v>
      </c>
      <c r="H2768" t="s">
        <v>1506</v>
      </c>
      <c r="I2768" t="s">
        <v>186</v>
      </c>
      <c r="J2768" t="s">
        <v>1506</v>
      </c>
      <c r="K2768">
        <v>15.1</v>
      </c>
      <c r="L2768">
        <v>15.1</v>
      </c>
      <c r="M2768" t="s">
        <v>26</v>
      </c>
      <c r="N2768" t="s">
        <v>328</v>
      </c>
      <c r="O2768" t="s">
        <v>323</v>
      </c>
      <c r="P2768" t="s">
        <v>29</v>
      </c>
      <c r="Q2768" t="s">
        <v>29</v>
      </c>
      <c r="R2768" t="s">
        <v>29</v>
      </c>
      <c r="S2768" t="s">
        <v>29</v>
      </c>
      <c r="T2768" t="s">
        <v>29</v>
      </c>
      <c r="U2768" t="s">
        <v>29</v>
      </c>
      <c r="V2768" t="s">
        <v>29</v>
      </c>
      <c r="W2768" t="s">
        <v>3311</v>
      </c>
    </row>
    <row r="2769" spans="1:23">
      <c r="A2769">
        <v>2768</v>
      </c>
      <c r="B2769" t="s">
        <v>3307</v>
      </c>
      <c r="C2769" t="s">
        <v>3308</v>
      </c>
      <c r="D2769">
        <v>68</v>
      </c>
      <c r="E2769" t="s">
        <v>863</v>
      </c>
      <c r="F2769" t="s">
        <v>468</v>
      </c>
      <c r="G2769" s="1" t="s">
        <v>864</v>
      </c>
      <c r="H2769" t="s">
        <v>865</v>
      </c>
      <c r="I2769" t="s">
        <v>864</v>
      </c>
      <c r="J2769" t="s">
        <v>865</v>
      </c>
      <c r="K2769">
        <v>8.9</v>
      </c>
      <c r="L2769">
        <v>8.9</v>
      </c>
      <c r="M2769" t="s">
        <v>26</v>
      </c>
      <c r="N2769" t="s">
        <v>328</v>
      </c>
      <c r="O2769" t="s">
        <v>323</v>
      </c>
      <c r="P2769" t="s">
        <v>29</v>
      </c>
      <c r="Q2769" t="s">
        <v>29</v>
      </c>
      <c r="R2769" t="s">
        <v>29</v>
      </c>
      <c r="S2769" t="s">
        <v>29</v>
      </c>
      <c r="T2769" t="s">
        <v>29</v>
      </c>
      <c r="U2769" t="s">
        <v>29</v>
      </c>
      <c r="V2769" t="s">
        <v>29</v>
      </c>
      <c r="W2769" t="s">
        <v>3311</v>
      </c>
    </row>
    <row r="2770" spans="1:23">
      <c r="A2770">
        <v>2769</v>
      </c>
      <c r="B2770" t="s">
        <v>3307</v>
      </c>
      <c r="C2770" t="s">
        <v>3308</v>
      </c>
      <c r="D2770">
        <v>68</v>
      </c>
      <c r="E2770" t="s">
        <v>3315</v>
      </c>
      <c r="F2770" t="s">
        <v>251</v>
      </c>
      <c r="G2770" s="1" t="s">
        <v>487</v>
      </c>
      <c r="H2770" t="s">
        <v>3316</v>
      </c>
      <c r="I2770" t="s">
        <v>487</v>
      </c>
      <c r="J2770" t="s">
        <v>3316</v>
      </c>
      <c r="K2770">
        <v>5.6</v>
      </c>
      <c r="L2770">
        <v>5.6</v>
      </c>
      <c r="M2770" t="s">
        <v>26</v>
      </c>
      <c r="N2770" t="s">
        <v>328</v>
      </c>
      <c r="O2770" t="s">
        <v>323</v>
      </c>
      <c r="P2770" t="s">
        <v>29</v>
      </c>
      <c r="Q2770" t="s">
        <v>29</v>
      </c>
      <c r="R2770" t="s">
        <v>29</v>
      </c>
      <c r="S2770" t="s">
        <v>29</v>
      </c>
      <c r="T2770" t="s">
        <v>29</v>
      </c>
      <c r="U2770" t="s">
        <v>29</v>
      </c>
      <c r="V2770" t="s">
        <v>29</v>
      </c>
      <c r="W2770" t="s">
        <v>3311</v>
      </c>
    </row>
    <row r="2771" spans="1:23">
      <c r="A2771">
        <v>2770</v>
      </c>
      <c r="B2771" t="s">
        <v>3307</v>
      </c>
      <c r="C2771" t="s">
        <v>3308</v>
      </c>
      <c r="D2771">
        <v>68</v>
      </c>
      <c r="E2771" t="s">
        <v>3317</v>
      </c>
      <c r="F2771" t="s">
        <v>344</v>
      </c>
      <c r="G2771" s="1" t="s">
        <v>3318</v>
      </c>
      <c r="H2771" t="s">
        <v>912</v>
      </c>
      <c r="I2771" t="s">
        <v>3318</v>
      </c>
      <c r="J2771" t="s">
        <v>912</v>
      </c>
      <c r="K2771">
        <v>5</v>
      </c>
      <c r="L2771">
        <v>5</v>
      </c>
      <c r="M2771" t="s">
        <v>26</v>
      </c>
      <c r="N2771" t="s">
        <v>328</v>
      </c>
      <c r="O2771" t="s">
        <v>323</v>
      </c>
      <c r="P2771" t="s">
        <v>29</v>
      </c>
      <c r="Q2771" t="s">
        <v>29</v>
      </c>
      <c r="R2771" t="s">
        <v>29</v>
      </c>
      <c r="S2771" t="s">
        <v>29</v>
      </c>
      <c r="T2771" t="s">
        <v>29</v>
      </c>
      <c r="U2771" t="s">
        <v>29</v>
      </c>
      <c r="V2771" t="s">
        <v>29</v>
      </c>
      <c r="W2771" t="s">
        <v>3311</v>
      </c>
    </row>
    <row r="2772" spans="1:23">
      <c r="A2772">
        <v>2771</v>
      </c>
      <c r="B2772" t="s">
        <v>3307</v>
      </c>
      <c r="C2772" t="s">
        <v>3308</v>
      </c>
      <c r="D2772">
        <v>68</v>
      </c>
      <c r="E2772" t="s">
        <v>3319</v>
      </c>
      <c r="F2772" t="s">
        <v>438</v>
      </c>
      <c r="G2772" s="1" t="s">
        <v>1041</v>
      </c>
      <c r="H2772" t="s">
        <v>865</v>
      </c>
      <c r="I2772" t="s">
        <v>1041</v>
      </c>
      <c r="J2772" t="s">
        <v>865</v>
      </c>
      <c r="K2772">
        <v>4.7</v>
      </c>
      <c r="L2772">
        <v>4.7</v>
      </c>
      <c r="M2772" t="s">
        <v>26</v>
      </c>
      <c r="N2772" t="s">
        <v>328</v>
      </c>
      <c r="O2772" t="s">
        <v>323</v>
      </c>
      <c r="P2772" t="s">
        <v>29</v>
      </c>
      <c r="Q2772" t="s">
        <v>29</v>
      </c>
      <c r="R2772" t="s">
        <v>29</v>
      </c>
      <c r="S2772" t="s">
        <v>29</v>
      </c>
      <c r="T2772" t="s">
        <v>29</v>
      </c>
      <c r="U2772" t="s">
        <v>29</v>
      </c>
      <c r="V2772" t="s">
        <v>29</v>
      </c>
      <c r="W2772" t="s">
        <v>3311</v>
      </c>
    </row>
    <row r="2773" spans="1:23">
      <c r="A2773">
        <v>2772</v>
      </c>
      <c r="B2773" t="s">
        <v>3307</v>
      </c>
      <c r="C2773" t="s">
        <v>3308</v>
      </c>
      <c r="D2773">
        <v>68</v>
      </c>
      <c r="E2773" t="s">
        <v>3320</v>
      </c>
      <c r="F2773" t="s">
        <v>3321</v>
      </c>
      <c r="G2773" s="1" t="s">
        <v>3322</v>
      </c>
      <c r="H2773" t="s">
        <v>3323</v>
      </c>
      <c r="I2773" t="s">
        <v>3322</v>
      </c>
      <c r="J2773" t="s">
        <v>4616</v>
      </c>
      <c r="K2773">
        <v>3.8</v>
      </c>
      <c r="L2773">
        <v>3.8</v>
      </c>
      <c r="M2773" t="s">
        <v>26</v>
      </c>
      <c r="N2773" t="s">
        <v>323</v>
      </c>
      <c r="O2773" t="s">
        <v>29</v>
      </c>
      <c r="P2773" t="s">
        <v>29</v>
      </c>
      <c r="Q2773" t="s">
        <v>29</v>
      </c>
      <c r="R2773" t="s">
        <v>29</v>
      </c>
      <c r="S2773" t="s">
        <v>29</v>
      </c>
      <c r="T2773" t="s">
        <v>29</v>
      </c>
      <c r="U2773" t="s">
        <v>29</v>
      </c>
      <c r="V2773" t="s">
        <v>29</v>
      </c>
      <c r="W2773" t="s">
        <v>3311</v>
      </c>
    </row>
    <row r="2774" spans="1:23">
      <c r="A2774">
        <v>2773</v>
      </c>
      <c r="B2774" t="s">
        <v>3307</v>
      </c>
      <c r="C2774" t="s">
        <v>3308</v>
      </c>
      <c r="D2774">
        <v>68</v>
      </c>
      <c r="E2774" t="s">
        <v>3324</v>
      </c>
      <c r="F2774" t="s">
        <v>3258</v>
      </c>
      <c r="G2774" s="1" t="s">
        <v>3259</v>
      </c>
      <c r="H2774" t="s">
        <v>3325</v>
      </c>
      <c r="I2774" t="s">
        <v>3259</v>
      </c>
      <c r="J2774" t="s">
        <v>3325</v>
      </c>
      <c r="K2774">
        <v>3.5</v>
      </c>
      <c r="L2774">
        <v>3.5</v>
      </c>
      <c r="M2774" t="s">
        <v>26</v>
      </c>
      <c r="N2774" t="s">
        <v>219</v>
      </c>
      <c r="O2774" t="s">
        <v>29</v>
      </c>
      <c r="P2774" t="s">
        <v>29</v>
      </c>
      <c r="Q2774" t="s">
        <v>29</v>
      </c>
      <c r="R2774" t="s">
        <v>29</v>
      </c>
      <c r="S2774" t="s">
        <v>29</v>
      </c>
      <c r="T2774" t="s">
        <v>29</v>
      </c>
      <c r="U2774" t="s">
        <v>29</v>
      </c>
      <c r="V2774" t="s">
        <v>29</v>
      </c>
      <c r="W2774" t="s">
        <v>3311</v>
      </c>
    </row>
    <row r="2775" spans="1:23">
      <c r="A2775">
        <v>2774</v>
      </c>
      <c r="B2775" t="s">
        <v>3307</v>
      </c>
      <c r="C2775" t="s">
        <v>3308</v>
      </c>
      <c r="D2775">
        <v>68</v>
      </c>
      <c r="E2775" t="s">
        <v>3326</v>
      </c>
      <c r="F2775" t="s">
        <v>154</v>
      </c>
      <c r="G2775" s="1" t="s">
        <v>435</v>
      </c>
      <c r="H2775" t="s">
        <v>3327</v>
      </c>
      <c r="I2775" t="s">
        <v>435</v>
      </c>
      <c r="J2775" t="s">
        <v>3327</v>
      </c>
      <c r="K2775">
        <v>2.6</v>
      </c>
      <c r="L2775">
        <v>2.6</v>
      </c>
      <c r="M2775" t="s">
        <v>26</v>
      </c>
      <c r="N2775" t="s">
        <v>219</v>
      </c>
      <c r="O2775" t="s">
        <v>29</v>
      </c>
      <c r="P2775" t="s">
        <v>29</v>
      </c>
      <c r="Q2775" t="s">
        <v>29</v>
      </c>
      <c r="R2775" t="s">
        <v>29</v>
      </c>
      <c r="S2775" t="s">
        <v>29</v>
      </c>
      <c r="T2775" t="s">
        <v>29</v>
      </c>
      <c r="U2775" t="s">
        <v>29</v>
      </c>
      <c r="V2775" t="s">
        <v>29</v>
      </c>
      <c r="W2775" t="s">
        <v>3311</v>
      </c>
    </row>
    <row r="2776" spans="1:23">
      <c r="A2776">
        <v>2775</v>
      </c>
      <c r="B2776" t="s">
        <v>3307</v>
      </c>
      <c r="C2776" t="s">
        <v>3308</v>
      </c>
      <c r="D2776">
        <v>68</v>
      </c>
      <c r="E2776" t="s">
        <v>3328</v>
      </c>
      <c r="F2776" t="s">
        <v>154</v>
      </c>
      <c r="G2776" s="1" t="s">
        <v>3329</v>
      </c>
      <c r="H2776" t="s">
        <v>3330</v>
      </c>
      <c r="I2776" t="s">
        <v>234</v>
      </c>
      <c r="J2776" t="s">
        <v>3330</v>
      </c>
      <c r="K2776">
        <v>2.1</v>
      </c>
      <c r="L2776">
        <v>2.1</v>
      </c>
      <c r="M2776" t="s">
        <v>26</v>
      </c>
      <c r="N2776" t="s">
        <v>323</v>
      </c>
      <c r="O2776" t="s">
        <v>63</v>
      </c>
      <c r="P2776" t="s">
        <v>29</v>
      </c>
      <c r="Q2776" t="s">
        <v>29</v>
      </c>
      <c r="R2776" t="s">
        <v>29</v>
      </c>
      <c r="S2776" t="s">
        <v>29</v>
      </c>
      <c r="T2776" t="s">
        <v>29</v>
      </c>
      <c r="U2776" t="s">
        <v>29</v>
      </c>
      <c r="V2776" t="s">
        <v>29</v>
      </c>
      <c r="W2776" t="s">
        <v>3311</v>
      </c>
    </row>
    <row r="2777" spans="1:23">
      <c r="A2777">
        <v>2776</v>
      </c>
      <c r="B2777" t="s">
        <v>3307</v>
      </c>
      <c r="C2777" t="s">
        <v>3308</v>
      </c>
      <c r="D2777">
        <v>68</v>
      </c>
      <c r="E2777" t="s">
        <v>872</v>
      </c>
      <c r="F2777" t="s">
        <v>438</v>
      </c>
      <c r="G2777" s="1" t="s">
        <v>873</v>
      </c>
      <c r="H2777" t="s">
        <v>874</v>
      </c>
      <c r="I2777" t="s">
        <v>873</v>
      </c>
      <c r="J2777" t="s">
        <v>874</v>
      </c>
      <c r="K2777">
        <v>2.1</v>
      </c>
      <c r="L2777">
        <v>2.1</v>
      </c>
      <c r="M2777" t="s">
        <v>26</v>
      </c>
      <c r="N2777" t="s">
        <v>323</v>
      </c>
      <c r="O2777" t="s">
        <v>29</v>
      </c>
      <c r="P2777" t="s">
        <v>29</v>
      </c>
      <c r="Q2777" t="s">
        <v>29</v>
      </c>
      <c r="R2777" t="s">
        <v>29</v>
      </c>
      <c r="S2777" t="s">
        <v>29</v>
      </c>
      <c r="T2777" t="s">
        <v>29</v>
      </c>
      <c r="U2777" t="s">
        <v>29</v>
      </c>
      <c r="V2777" t="s">
        <v>29</v>
      </c>
      <c r="W2777" t="s">
        <v>3311</v>
      </c>
    </row>
    <row r="2778" spans="1:23">
      <c r="A2778">
        <v>2777</v>
      </c>
      <c r="B2778" t="s">
        <v>3307</v>
      </c>
      <c r="C2778" t="s">
        <v>3308</v>
      </c>
      <c r="D2778">
        <v>68</v>
      </c>
      <c r="E2778" t="s">
        <v>8941</v>
      </c>
      <c r="F2778" t="s">
        <v>93</v>
      </c>
      <c r="G2778" s="1" t="s">
        <v>29</v>
      </c>
      <c r="H2778" t="s">
        <v>29</v>
      </c>
      <c r="I2778" t="s">
        <v>29</v>
      </c>
      <c r="J2778" t="s">
        <v>29</v>
      </c>
      <c r="K2778">
        <v>11</v>
      </c>
      <c r="L2778">
        <v>11</v>
      </c>
      <c r="M2778" t="s">
        <v>26</v>
      </c>
      <c r="N2778" t="s">
        <v>29</v>
      </c>
      <c r="O2778" t="s">
        <v>29</v>
      </c>
      <c r="P2778" t="s">
        <v>29</v>
      </c>
      <c r="Q2778" t="s">
        <v>29</v>
      </c>
      <c r="R2778" t="s">
        <v>29</v>
      </c>
      <c r="S2778" t="s">
        <v>29</v>
      </c>
      <c r="T2778" t="s">
        <v>29</v>
      </c>
      <c r="U2778" t="s">
        <v>29</v>
      </c>
      <c r="V2778" t="s">
        <v>29</v>
      </c>
      <c r="W2778" t="s">
        <v>3311</v>
      </c>
    </row>
    <row r="2779" spans="1:23">
      <c r="A2779">
        <v>2778</v>
      </c>
      <c r="B2779" t="s">
        <v>3331</v>
      </c>
      <c r="C2779" t="s">
        <v>3331</v>
      </c>
      <c r="D2779">
        <v>69</v>
      </c>
      <c r="E2779" t="s">
        <v>1367</v>
      </c>
      <c r="F2779" t="s">
        <v>1062</v>
      </c>
      <c r="G2779" s="1" t="s">
        <v>1368</v>
      </c>
      <c r="H2779" t="s">
        <v>1369</v>
      </c>
      <c r="I2779" t="s">
        <v>1368</v>
      </c>
      <c r="J2779" t="s">
        <v>1369</v>
      </c>
      <c r="K2779">
        <v>0.7</v>
      </c>
      <c r="L2779">
        <v>0.7</v>
      </c>
      <c r="M2779" t="s">
        <v>26</v>
      </c>
      <c r="N2779" t="s">
        <v>29</v>
      </c>
      <c r="O2779" t="s">
        <v>29</v>
      </c>
      <c r="P2779" t="s">
        <v>29</v>
      </c>
      <c r="Q2779" t="s">
        <v>29</v>
      </c>
      <c r="R2779" t="s">
        <v>29</v>
      </c>
      <c r="S2779" t="s">
        <v>29</v>
      </c>
      <c r="T2779" t="s">
        <v>29</v>
      </c>
      <c r="U2779" t="s">
        <v>29</v>
      </c>
      <c r="V2779" t="s">
        <v>29</v>
      </c>
      <c r="W2779" t="s">
        <v>3332</v>
      </c>
    </row>
    <row r="2780" spans="1:23">
      <c r="A2780">
        <v>2779</v>
      </c>
      <c r="B2780" t="s">
        <v>3331</v>
      </c>
      <c r="C2780" t="s">
        <v>3331</v>
      </c>
      <c r="D2780">
        <v>69</v>
      </c>
      <c r="E2780" t="s">
        <v>3333</v>
      </c>
      <c r="F2780" t="s">
        <v>1062</v>
      </c>
      <c r="G2780" s="1" t="s">
        <v>1390</v>
      </c>
      <c r="H2780" t="s">
        <v>720</v>
      </c>
      <c r="I2780" t="s">
        <v>1390</v>
      </c>
      <c r="J2780" t="s">
        <v>720</v>
      </c>
      <c r="K2780">
        <v>0.2</v>
      </c>
      <c r="L2780">
        <v>0.2</v>
      </c>
      <c r="M2780" t="s">
        <v>26</v>
      </c>
      <c r="N2780" t="s">
        <v>29</v>
      </c>
      <c r="O2780" t="s">
        <v>29</v>
      </c>
      <c r="P2780" t="s">
        <v>29</v>
      </c>
      <c r="Q2780" t="s">
        <v>29</v>
      </c>
      <c r="R2780" t="s">
        <v>29</v>
      </c>
      <c r="S2780" t="s">
        <v>29</v>
      </c>
      <c r="T2780" t="s">
        <v>29</v>
      </c>
      <c r="U2780" t="s">
        <v>29</v>
      </c>
      <c r="V2780" t="s">
        <v>29</v>
      </c>
      <c r="W2780" t="s">
        <v>3332</v>
      </c>
    </row>
    <row r="2781" spans="1:23">
      <c r="A2781">
        <v>2780</v>
      </c>
      <c r="B2781" t="s">
        <v>3331</v>
      </c>
      <c r="C2781" t="s">
        <v>3331</v>
      </c>
      <c r="D2781">
        <v>69</v>
      </c>
      <c r="E2781" t="s">
        <v>3334</v>
      </c>
      <c r="F2781" t="s">
        <v>255</v>
      </c>
      <c r="G2781" s="1" t="s">
        <v>1452</v>
      </c>
      <c r="H2781" t="s">
        <v>3335</v>
      </c>
      <c r="I2781" t="s">
        <v>1452</v>
      </c>
      <c r="J2781" t="s">
        <v>8654</v>
      </c>
      <c r="K2781">
        <v>0.7</v>
      </c>
      <c r="L2781">
        <v>0.7</v>
      </c>
      <c r="M2781" t="s">
        <v>26</v>
      </c>
      <c r="N2781" t="s">
        <v>29</v>
      </c>
      <c r="O2781" t="s">
        <v>29</v>
      </c>
      <c r="P2781" t="s">
        <v>29</v>
      </c>
      <c r="Q2781" t="s">
        <v>29</v>
      </c>
      <c r="R2781" t="s">
        <v>29</v>
      </c>
      <c r="S2781" t="s">
        <v>29</v>
      </c>
      <c r="T2781" t="s">
        <v>29</v>
      </c>
      <c r="U2781" t="s">
        <v>29</v>
      </c>
      <c r="V2781" t="s">
        <v>29</v>
      </c>
      <c r="W2781" t="s">
        <v>3332</v>
      </c>
    </row>
    <row r="2782" spans="1:23">
      <c r="A2782">
        <v>2781</v>
      </c>
      <c r="B2782" t="s">
        <v>3331</v>
      </c>
      <c r="C2782" t="s">
        <v>3331</v>
      </c>
      <c r="D2782">
        <v>69</v>
      </c>
      <c r="E2782" t="s">
        <v>3336</v>
      </c>
      <c r="F2782" t="s">
        <v>1850</v>
      </c>
      <c r="G2782" s="1" t="s">
        <v>1851</v>
      </c>
      <c r="H2782" t="s">
        <v>3337</v>
      </c>
      <c r="I2782" t="s">
        <v>1851</v>
      </c>
      <c r="J2782" t="s">
        <v>3337</v>
      </c>
      <c r="K2782">
        <v>2.9</v>
      </c>
      <c r="L2782">
        <v>2.9</v>
      </c>
      <c r="M2782" t="s">
        <v>26</v>
      </c>
      <c r="N2782" t="s">
        <v>29</v>
      </c>
      <c r="O2782" t="s">
        <v>29</v>
      </c>
      <c r="P2782" t="s">
        <v>29</v>
      </c>
      <c r="Q2782" t="s">
        <v>29</v>
      </c>
      <c r="R2782" t="s">
        <v>29</v>
      </c>
      <c r="S2782" t="s">
        <v>29</v>
      </c>
      <c r="T2782" t="s">
        <v>29</v>
      </c>
      <c r="U2782" t="s">
        <v>29</v>
      </c>
      <c r="V2782" t="s">
        <v>29</v>
      </c>
      <c r="W2782" t="s">
        <v>3332</v>
      </c>
    </row>
    <row r="2783" spans="1:23">
      <c r="A2783">
        <v>2782</v>
      </c>
      <c r="B2783" t="s">
        <v>3331</v>
      </c>
      <c r="C2783" t="s">
        <v>3331</v>
      </c>
      <c r="D2783">
        <v>69</v>
      </c>
      <c r="E2783" t="s">
        <v>3338</v>
      </c>
      <c r="F2783" t="s">
        <v>33</v>
      </c>
      <c r="G2783" s="1" t="s">
        <v>2206</v>
      </c>
      <c r="H2783" t="s">
        <v>29</v>
      </c>
      <c r="I2783" t="s">
        <v>2206</v>
      </c>
      <c r="J2783" t="s">
        <v>29</v>
      </c>
      <c r="K2783">
        <v>0.2</v>
      </c>
      <c r="L2783">
        <v>0.2</v>
      </c>
      <c r="M2783" t="s">
        <v>26</v>
      </c>
      <c r="N2783" t="s">
        <v>29</v>
      </c>
      <c r="O2783" t="s">
        <v>29</v>
      </c>
      <c r="P2783" t="s">
        <v>29</v>
      </c>
      <c r="Q2783" t="s">
        <v>29</v>
      </c>
      <c r="R2783" t="s">
        <v>29</v>
      </c>
      <c r="S2783" t="s">
        <v>29</v>
      </c>
      <c r="T2783" t="s">
        <v>29</v>
      </c>
      <c r="U2783" t="s">
        <v>29</v>
      </c>
      <c r="V2783" t="s">
        <v>29</v>
      </c>
      <c r="W2783" t="s">
        <v>3332</v>
      </c>
    </row>
    <row r="2784" spans="1:23">
      <c r="A2784">
        <v>2783</v>
      </c>
      <c r="B2784" t="s">
        <v>3331</v>
      </c>
      <c r="C2784" t="s">
        <v>3331</v>
      </c>
      <c r="D2784">
        <v>69</v>
      </c>
      <c r="E2784" t="s">
        <v>1348</v>
      </c>
      <c r="F2784" t="s">
        <v>206</v>
      </c>
      <c r="G2784" s="1" t="s">
        <v>1349</v>
      </c>
      <c r="H2784" t="s">
        <v>29</v>
      </c>
      <c r="I2784" t="s">
        <v>1349</v>
      </c>
      <c r="J2784" t="s">
        <v>29</v>
      </c>
      <c r="K2784">
        <v>6.7</v>
      </c>
      <c r="L2784">
        <v>6.7</v>
      </c>
      <c r="M2784" t="s">
        <v>26</v>
      </c>
      <c r="N2784" t="s">
        <v>29</v>
      </c>
      <c r="O2784" t="s">
        <v>29</v>
      </c>
      <c r="P2784" t="s">
        <v>29</v>
      </c>
      <c r="Q2784" t="s">
        <v>29</v>
      </c>
      <c r="R2784" t="s">
        <v>29</v>
      </c>
      <c r="S2784" t="s">
        <v>29</v>
      </c>
      <c r="T2784" t="s">
        <v>29</v>
      </c>
      <c r="U2784" t="s">
        <v>29</v>
      </c>
      <c r="V2784" t="s">
        <v>29</v>
      </c>
      <c r="W2784" t="s">
        <v>3332</v>
      </c>
    </row>
    <row r="2785" spans="1:23">
      <c r="A2785">
        <v>2784</v>
      </c>
      <c r="B2785" t="s">
        <v>3331</v>
      </c>
      <c r="C2785" t="s">
        <v>3331</v>
      </c>
      <c r="D2785">
        <v>69</v>
      </c>
      <c r="E2785" t="s">
        <v>3339</v>
      </c>
      <c r="F2785" t="s">
        <v>206</v>
      </c>
      <c r="G2785" s="1" t="s">
        <v>29</v>
      </c>
      <c r="H2785" t="s">
        <v>29</v>
      </c>
      <c r="I2785" t="s">
        <v>29</v>
      </c>
      <c r="J2785" t="s">
        <v>29</v>
      </c>
      <c r="K2785">
        <v>0.1</v>
      </c>
      <c r="L2785">
        <v>0.1</v>
      </c>
      <c r="M2785" t="s">
        <v>26</v>
      </c>
      <c r="N2785" t="s">
        <v>29</v>
      </c>
      <c r="O2785" t="s">
        <v>29</v>
      </c>
      <c r="P2785" t="s">
        <v>29</v>
      </c>
      <c r="Q2785" t="s">
        <v>29</v>
      </c>
      <c r="R2785" t="s">
        <v>29</v>
      </c>
      <c r="S2785" t="s">
        <v>29</v>
      </c>
      <c r="T2785" t="s">
        <v>29</v>
      </c>
      <c r="U2785" t="s">
        <v>29</v>
      </c>
      <c r="V2785" t="s">
        <v>29</v>
      </c>
      <c r="W2785" t="s">
        <v>3332</v>
      </c>
    </row>
    <row r="2786" spans="1:23">
      <c r="A2786">
        <v>2785</v>
      </c>
      <c r="B2786" t="s">
        <v>3331</v>
      </c>
      <c r="C2786" t="s">
        <v>3331</v>
      </c>
      <c r="D2786">
        <v>69</v>
      </c>
      <c r="E2786" t="s">
        <v>3340</v>
      </c>
      <c r="F2786" t="s">
        <v>206</v>
      </c>
      <c r="G2786" s="1" t="s">
        <v>29</v>
      </c>
      <c r="H2786" t="s">
        <v>29</v>
      </c>
      <c r="I2786" t="s">
        <v>29</v>
      </c>
      <c r="J2786" t="s">
        <v>29</v>
      </c>
      <c r="K2786">
        <v>0.1</v>
      </c>
      <c r="L2786">
        <v>0.1</v>
      </c>
      <c r="M2786" t="s">
        <v>26</v>
      </c>
      <c r="N2786" t="s">
        <v>29</v>
      </c>
      <c r="O2786" t="s">
        <v>29</v>
      </c>
      <c r="P2786" t="s">
        <v>29</v>
      </c>
      <c r="Q2786" t="s">
        <v>29</v>
      </c>
      <c r="R2786" t="s">
        <v>29</v>
      </c>
      <c r="S2786" t="s">
        <v>29</v>
      </c>
      <c r="T2786" t="s">
        <v>29</v>
      </c>
      <c r="U2786" t="s">
        <v>29</v>
      </c>
      <c r="V2786" t="s">
        <v>29</v>
      </c>
      <c r="W2786" t="s">
        <v>3332</v>
      </c>
    </row>
    <row r="2787" spans="1:23">
      <c r="A2787">
        <v>2786</v>
      </c>
      <c r="B2787" t="s">
        <v>3331</v>
      </c>
      <c r="C2787" t="s">
        <v>3331</v>
      </c>
      <c r="D2787">
        <v>69</v>
      </c>
      <c r="E2787" t="s">
        <v>3341</v>
      </c>
      <c r="F2787" t="s">
        <v>206</v>
      </c>
      <c r="G2787" s="1" t="s">
        <v>29</v>
      </c>
      <c r="H2787" t="s">
        <v>29</v>
      </c>
      <c r="I2787" t="s">
        <v>29</v>
      </c>
      <c r="J2787" t="s">
        <v>29</v>
      </c>
      <c r="K2787">
        <v>0.1</v>
      </c>
      <c r="L2787">
        <v>0.1</v>
      </c>
      <c r="M2787" t="s">
        <v>26</v>
      </c>
      <c r="N2787" t="s">
        <v>29</v>
      </c>
      <c r="O2787" t="s">
        <v>29</v>
      </c>
      <c r="P2787" t="s">
        <v>29</v>
      </c>
      <c r="Q2787" t="s">
        <v>29</v>
      </c>
      <c r="R2787" t="s">
        <v>29</v>
      </c>
      <c r="S2787" t="s">
        <v>29</v>
      </c>
      <c r="T2787" t="s">
        <v>29</v>
      </c>
      <c r="U2787" t="s">
        <v>29</v>
      </c>
      <c r="V2787" t="s">
        <v>29</v>
      </c>
      <c r="W2787" t="s">
        <v>3332</v>
      </c>
    </row>
    <row r="2788" spans="1:23">
      <c r="A2788">
        <v>2787</v>
      </c>
      <c r="B2788" t="s">
        <v>3331</v>
      </c>
      <c r="C2788" t="s">
        <v>3331</v>
      </c>
      <c r="D2788">
        <v>69</v>
      </c>
      <c r="E2788" t="s">
        <v>3342</v>
      </c>
      <c r="F2788" t="s">
        <v>206</v>
      </c>
      <c r="G2788" s="1" t="s">
        <v>29</v>
      </c>
      <c r="H2788" t="s">
        <v>29</v>
      </c>
      <c r="I2788" t="s">
        <v>29</v>
      </c>
      <c r="J2788" t="s">
        <v>29</v>
      </c>
      <c r="K2788">
        <v>0.1</v>
      </c>
      <c r="L2788">
        <v>0.1</v>
      </c>
      <c r="M2788" t="s">
        <v>26</v>
      </c>
      <c r="N2788" t="s">
        <v>29</v>
      </c>
      <c r="O2788" t="s">
        <v>29</v>
      </c>
      <c r="P2788" t="s">
        <v>29</v>
      </c>
      <c r="Q2788" t="s">
        <v>29</v>
      </c>
      <c r="R2788" t="s">
        <v>29</v>
      </c>
      <c r="S2788" t="s">
        <v>29</v>
      </c>
      <c r="T2788" t="s">
        <v>29</v>
      </c>
      <c r="U2788" t="s">
        <v>29</v>
      </c>
      <c r="V2788" t="s">
        <v>29</v>
      </c>
      <c r="W2788" t="s">
        <v>3332</v>
      </c>
    </row>
    <row r="2789" spans="1:23">
      <c r="A2789">
        <v>2788</v>
      </c>
      <c r="B2789" t="s">
        <v>3331</v>
      </c>
      <c r="C2789" t="s">
        <v>3331</v>
      </c>
      <c r="D2789">
        <v>69</v>
      </c>
      <c r="E2789" t="s">
        <v>3343</v>
      </c>
      <c r="F2789" t="s">
        <v>206</v>
      </c>
      <c r="G2789" s="1" t="s">
        <v>29</v>
      </c>
      <c r="H2789" t="s">
        <v>29</v>
      </c>
      <c r="I2789" t="s">
        <v>29</v>
      </c>
      <c r="J2789" t="s">
        <v>29</v>
      </c>
      <c r="K2789">
        <v>0.2</v>
      </c>
      <c r="L2789">
        <v>0.2</v>
      </c>
      <c r="M2789" t="s">
        <v>26</v>
      </c>
      <c r="N2789" t="s">
        <v>29</v>
      </c>
      <c r="O2789" t="s">
        <v>29</v>
      </c>
      <c r="P2789" t="s">
        <v>29</v>
      </c>
      <c r="Q2789" t="s">
        <v>29</v>
      </c>
      <c r="R2789" t="s">
        <v>29</v>
      </c>
      <c r="S2789" t="s">
        <v>29</v>
      </c>
      <c r="T2789" t="s">
        <v>29</v>
      </c>
      <c r="U2789" t="s">
        <v>29</v>
      </c>
      <c r="V2789" t="s">
        <v>29</v>
      </c>
      <c r="W2789" t="s">
        <v>3332</v>
      </c>
    </row>
    <row r="2790" spans="1:23">
      <c r="A2790">
        <v>2789</v>
      </c>
      <c r="B2790" t="s">
        <v>3331</v>
      </c>
      <c r="C2790" t="s">
        <v>3331</v>
      </c>
      <c r="D2790">
        <v>69</v>
      </c>
      <c r="E2790" t="s">
        <v>3344</v>
      </c>
      <c r="F2790" t="s">
        <v>206</v>
      </c>
      <c r="G2790" s="1" t="s">
        <v>3345</v>
      </c>
      <c r="H2790" t="s">
        <v>3346</v>
      </c>
      <c r="I2790" t="s">
        <v>7461</v>
      </c>
      <c r="J2790" t="s">
        <v>3346</v>
      </c>
      <c r="K2790">
        <v>7.8</v>
      </c>
      <c r="L2790">
        <v>7.8</v>
      </c>
      <c r="M2790" t="s">
        <v>26</v>
      </c>
      <c r="N2790" t="s">
        <v>29</v>
      </c>
      <c r="O2790" t="s">
        <v>29</v>
      </c>
      <c r="P2790" t="s">
        <v>29</v>
      </c>
      <c r="Q2790" t="s">
        <v>29</v>
      </c>
      <c r="R2790" t="s">
        <v>29</v>
      </c>
      <c r="S2790" t="s">
        <v>29</v>
      </c>
      <c r="T2790" t="s">
        <v>29</v>
      </c>
      <c r="U2790" t="s">
        <v>29</v>
      </c>
      <c r="V2790" t="s">
        <v>29</v>
      </c>
      <c r="W2790" t="s">
        <v>3332</v>
      </c>
    </row>
    <row r="2791" spans="1:23">
      <c r="A2791">
        <v>2790</v>
      </c>
      <c r="B2791" t="s">
        <v>3331</v>
      </c>
      <c r="C2791" t="s">
        <v>3331</v>
      </c>
      <c r="D2791">
        <v>69</v>
      </c>
      <c r="E2791" t="s">
        <v>3347</v>
      </c>
      <c r="F2791" t="s">
        <v>206</v>
      </c>
      <c r="G2791" s="1" t="s">
        <v>3345</v>
      </c>
      <c r="H2791" t="s">
        <v>29</v>
      </c>
      <c r="I2791" t="s">
        <v>7461</v>
      </c>
      <c r="J2791" t="s">
        <v>29</v>
      </c>
      <c r="K2791">
        <v>0.1</v>
      </c>
      <c r="L2791">
        <v>0.1</v>
      </c>
      <c r="M2791" t="s">
        <v>26</v>
      </c>
      <c r="N2791" t="s">
        <v>29</v>
      </c>
      <c r="O2791" t="s">
        <v>29</v>
      </c>
      <c r="P2791" t="s">
        <v>29</v>
      </c>
      <c r="Q2791" t="s">
        <v>29</v>
      </c>
      <c r="R2791" t="s">
        <v>29</v>
      </c>
      <c r="S2791" t="s">
        <v>29</v>
      </c>
      <c r="T2791" t="s">
        <v>29</v>
      </c>
      <c r="U2791" t="s">
        <v>29</v>
      </c>
      <c r="V2791" t="s">
        <v>29</v>
      </c>
      <c r="W2791" t="s">
        <v>3332</v>
      </c>
    </row>
    <row r="2792" spans="1:23">
      <c r="A2792">
        <v>2791</v>
      </c>
      <c r="B2792" t="s">
        <v>3331</v>
      </c>
      <c r="C2792" t="s">
        <v>3331</v>
      </c>
      <c r="D2792">
        <v>69</v>
      </c>
      <c r="E2792" t="s">
        <v>3348</v>
      </c>
      <c r="F2792" t="s">
        <v>67</v>
      </c>
      <c r="G2792" s="1" t="s">
        <v>2016</v>
      </c>
      <c r="H2792" t="s">
        <v>29</v>
      </c>
      <c r="I2792" t="s">
        <v>2016</v>
      </c>
      <c r="J2792" t="s">
        <v>29</v>
      </c>
      <c r="K2792">
        <v>0.1</v>
      </c>
      <c r="L2792">
        <v>0.1</v>
      </c>
      <c r="M2792" t="s">
        <v>26</v>
      </c>
      <c r="N2792" t="s">
        <v>29</v>
      </c>
      <c r="O2792" t="s">
        <v>29</v>
      </c>
      <c r="P2792" t="s">
        <v>29</v>
      </c>
      <c r="Q2792" t="s">
        <v>29</v>
      </c>
      <c r="R2792" t="s">
        <v>29</v>
      </c>
      <c r="S2792" t="s">
        <v>29</v>
      </c>
      <c r="T2792" t="s">
        <v>29</v>
      </c>
      <c r="U2792" t="s">
        <v>29</v>
      </c>
      <c r="V2792" t="s">
        <v>29</v>
      </c>
      <c r="W2792" t="s">
        <v>3332</v>
      </c>
    </row>
    <row r="2793" spans="1:23">
      <c r="A2793">
        <v>2792</v>
      </c>
      <c r="B2793" t="s">
        <v>3331</v>
      </c>
      <c r="C2793" t="s">
        <v>3331</v>
      </c>
      <c r="D2793">
        <v>69</v>
      </c>
      <c r="E2793" t="s">
        <v>3349</v>
      </c>
      <c r="F2793" t="s">
        <v>3350</v>
      </c>
      <c r="G2793" s="1" t="s">
        <v>3351</v>
      </c>
      <c r="H2793" t="s">
        <v>3352</v>
      </c>
      <c r="I2793" t="s">
        <v>3351</v>
      </c>
      <c r="J2793" t="s">
        <v>3352</v>
      </c>
      <c r="K2793">
        <v>0.1</v>
      </c>
      <c r="L2793">
        <v>0.1</v>
      </c>
      <c r="M2793" t="s">
        <v>26</v>
      </c>
      <c r="N2793" t="s">
        <v>29</v>
      </c>
      <c r="O2793" t="s">
        <v>29</v>
      </c>
      <c r="P2793" t="s">
        <v>29</v>
      </c>
      <c r="Q2793" t="s">
        <v>29</v>
      </c>
      <c r="R2793" t="s">
        <v>29</v>
      </c>
      <c r="S2793" t="s">
        <v>29</v>
      </c>
      <c r="T2793" t="s">
        <v>29</v>
      </c>
      <c r="U2793" t="s">
        <v>29</v>
      </c>
      <c r="V2793" t="s">
        <v>29</v>
      </c>
      <c r="W2793" t="s">
        <v>3332</v>
      </c>
    </row>
    <row r="2794" spans="1:23">
      <c r="A2794">
        <v>2793</v>
      </c>
      <c r="B2794" t="s">
        <v>3331</v>
      </c>
      <c r="C2794" t="s">
        <v>3331</v>
      </c>
      <c r="D2794">
        <v>69</v>
      </c>
      <c r="E2794" t="s">
        <v>3353</v>
      </c>
      <c r="F2794" t="s">
        <v>1955</v>
      </c>
      <c r="G2794" s="1" t="s">
        <v>3354</v>
      </c>
      <c r="H2794" t="s">
        <v>29</v>
      </c>
      <c r="I2794" t="s">
        <v>3354</v>
      </c>
      <c r="J2794" t="s">
        <v>29</v>
      </c>
      <c r="K2794">
        <v>0.1</v>
      </c>
      <c r="L2794">
        <v>0.1</v>
      </c>
      <c r="M2794" t="s">
        <v>26</v>
      </c>
      <c r="N2794" t="s">
        <v>29</v>
      </c>
      <c r="O2794" t="s">
        <v>29</v>
      </c>
      <c r="P2794" t="s">
        <v>29</v>
      </c>
      <c r="Q2794" t="s">
        <v>29</v>
      </c>
      <c r="R2794" t="s">
        <v>29</v>
      </c>
      <c r="S2794" t="s">
        <v>29</v>
      </c>
      <c r="T2794" t="s">
        <v>29</v>
      </c>
      <c r="U2794" t="s">
        <v>29</v>
      </c>
      <c r="V2794" t="s">
        <v>29</v>
      </c>
      <c r="W2794" t="s">
        <v>3332</v>
      </c>
    </row>
    <row r="2795" spans="1:23">
      <c r="A2795">
        <v>2794</v>
      </c>
      <c r="B2795" t="s">
        <v>3331</v>
      </c>
      <c r="C2795" t="s">
        <v>3331</v>
      </c>
      <c r="D2795">
        <v>69</v>
      </c>
      <c r="E2795" t="s">
        <v>3355</v>
      </c>
      <c r="F2795" t="s">
        <v>438</v>
      </c>
      <c r="G2795" s="1" t="s">
        <v>2166</v>
      </c>
      <c r="H2795" t="s">
        <v>3356</v>
      </c>
      <c r="I2795" t="s">
        <v>2166</v>
      </c>
      <c r="J2795" t="s">
        <v>6324</v>
      </c>
      <c r="K2795">
        <v>0.1</v>
      </c>
      <c r="L2795">
        <v>0.1</v>
      </c>
      <c r="M2795" t="s">
        <v>26</v>
      </c>
      <c r="N2795" t="s">
        <v>29</v>
      </c>
      <c r="O2795" t="s">
        <v>29</v>
      </c>
      <c r="P2795" t="s">
        <v>29</v>
      </c>
      <c r="Q2795" t="s">
        <v>29</v>
      </c>
      <c r="R2795" t="s">
        <v>29</v>
      </c>
      <c r="S2795" t="s">
        <v>29</v>
      </c>
      <c r="T2795" t="s">
        <v>29</v>
      </c>
      <c r="U2795" t="s">
        <v>29</v>
      </c>
      <c r="V2795" t="s">
        <v>29</v>
      </c>
      <c r="W2795" t="s">
        <v>3332</v>
      </c>
    </row>
    <row r="2796" spans="1:23">
      <c r="A2796">
        <v>2795</v>
      </c>
      <c r="B2796" t="s">
        <v>3331</v>
      </c>
      <c r="C2796" t="s">
        <v>3331</v>
      </c>
      <c r="D2796">
        <v>69</v>
      </c>
      <c r="E2796" t="s">
        <v>3357</v>
      </c>
      <c r="F2796" t="s">
        <v>438</v>
      </c>
      <c r="G2796" s="1" t="s">
        <v>2166</v>
      </c>
      <c r="H2796" t="s">
        <v>3358</v>
      </c>
      <c r="I2796" t="s">
        <v>2166</v>
      </c>
      <c r="J2796" t="s">
        <v>6324</v>
      </c>
      <c r="K2796">
        <v>0.2</v>
      </c>
      <c r="L2796">
        <v>0.2</v>
      </c>
      <c r="M2796" t="s">
        <v>26</v>
      </c>
      <c r="N2796" t="s">
        <v>29</v>
      </c>
      <c r="O2796" t="s">
        <v>29</v>
      </c>
      <c r="P2796" t="s">
        <v>29</v>
      </c>
      <c r="Q2796" t="s">
        <v>29</v>
      </c>
      <c r="R2796" t="s">
        <v>29</v>
      </c>
      <c r="S2796" t="s">
        <v>29</v>
      </c>
      <c r="T2796" t="s">
        <v>29</v>
      </c>
      <c r="U2796" t="s">
        <v>29</v>
      </c>
      <c r="V2796" t="s">
        <v>29</v>
      </c>
      <c r="W2796" t="s">
        <v>3332</v>
      </c>
    </row>
    <row r="2797" spans="1:23">
      <c r="A2797">
        <v>2796</v>
      </c>
      <c r="B2797" t="s">
        <v>3331</v>
      </c>
      <c r="C2797" t="s">
        <v>3331</v>
      </c>
      <c r="D2797">
        <v>69</v>
      </c>
      <c r="E2797" t="s">
        <v>3359</v>
      </c>
      <c r="F2797" t="s">
        <v>438</v>
      </c>
      <c r="G2797" s="1" t="s">
        <v>873</v>
      </c>
      <c r="H2797" t="s">
        <v>3360</v>
      </c>
      <c r="I2797" t="s">
        <v>873</v>
      </c>
      <c r="J2797" t="s">
        <v>3360</v>
      </c>
      <c r="K2797">
        <v>0.7</v>
      </c>
      <c r="L2797">
        <v>0.7</v>
      </c>
      <c r="M2797" t="s">
        <v>26</v>
      </c>
      <c r="N2797" t="s">
        <v>29</v>
      </c>
      <c r="O2797" t="s">
        <v>29</v>
      </c>
      <c r="P2797" t="s">
        <v>29</v>
      </c>
      <c r="Q2797" t="s">
        <v>29</v>
      </c>
      <c r="R2797" t="s">
        <v>29</v>
      </c>
      <c r="S2797" t="s">
        <v>29</v>
      </c>
      <c r="T2797" t="s">
        <v>29</v>
      </c>
      <c r="U2797" t="s">
        <v>29</v>
      </c>
      <c r="V2797" t="s">
        <v>29</v>
      </c>
      <c r="W2797" t="s">
        <v>3332</v>
      </c>
    </row>
    <row r="2798" spans="1:23">
      <c r="A2798">
        <v>2797</v>
      </c>
      <c r="B2798" t="s">
        <v>3331</v>
      </c>
      <c r="C2798" t="s">
        <v>3331</v>
      </c>
      <c r="D2798">
        <v>69</v>
      </c>
      <c r="E2798" t="s">
        <v>3361</v>
      </c>
      <c r="F2798" t="s">
        <v>154</v>
      </c>
      <c r="G2798" s="1" t="s">
        <v>3362</v>
      </c>
      <c r="H2798" t="s">
        <v>3363</v>
      </c>
      <c r="I2798" t="s">
        <v>3362</v>
      </c>
      <c r="J2798" t="s">
        <v>3363</v>
      </c>
      <c r="K2798">
        <v>0.2</v>
      </c>
      <c r="L2798">
        <v>0.2</v>
      </c>
      <c r="M2798" t="s">
        <v>26</v>
      </c>
      <c r="N2798" t="s">
        <v>29</v>
      </c>
      <c r="O2798" t="s">
        <v>29</v>
      </c>
      <c r="P2798" t="s">
        <v>29</v>
      </c>
      <c r="Q2798" t="s">
        <v>29</v>
      </c>
      <c r="R2798" t="s">
        <v>29</v>
      </c>
      <c r="S2798" t="s">
        <v>29</v>
      </c>
      <c r="T2798" t="s">
        <v>29</v>
      </c>
      <c r="U2798" t="s">
        <v>29</v>
      </c>
      <c r="V2798" t="s">
        <v>29</v>
      </c>
      <c r="W2798" t="s">
        <v>3332</v>
      </c>
    </row>
    <row r="2799" spans="1:23">
      <c r="A2799">
        <v>2798</v>
      </c>
      <c r="B2799" t="s">
        <v>3331</v>
      </c>
      <c r="C2799" t="s">
        <v>3331</v>
      </c>
      <c r="D2799">
        <v>69</v>
      </c>
      <c r="E2799" t="s">
        <v>3364</v>
      </c>
      <c r="F2799" t="s">
        <v>154</v>
      </c>
      <c r="G2799" s="1" t="s">
        <v>3365</v>
      </c>
      <c r="H2799" t="s">
        <v>29</v>
      </c>
      <c r="I2799" t="s">
        <v>3365</v>
      </c>
      <c r="J2799" t="s">
        <v>29</v>
      </c>
      <c r="K2799">
        <v>1.9</v>
      </c>
      <c r="L2799">
        <v>1.9</v>
      </c>
      <c r="M2799" t="s">
        <v>26</v>
      </c>
      <c r="N2799" t="s">
        <v>29</v>
      </c>
      <c r="O2799" t="s">
        <v>29</v>
      </c>
      <c r="P2799" t="s">
        <v>29</v>
      </c>
      <c r="Q2799" t="s">
        <v>29</v>
      </c>
      <c r="R2799" t="s">
        <v>29</v>
      </c>
      <c r="S2799" t="s">
        <v>29</v>
      </c>
      <c r="T2799" t="s">
        <v>29</v>
      </c>
      <c r="U2799" t="s">
        <v>29</v>
      </c>
      <c r="V2799" t="s">
        <v>29</v>
      </c>
      <c r="W2799" t="s">
        <v>3332</v>
      </c>
    </row>
    <row r="2800" spans="1:23">
      <c r="A2800">
        <v>2799</v>
      </c>
      <c r="B2800" t="s">
        <v>3331</v>
      </c>
      <c r="C2800" t="s">
        <v>3331</v>
      </c>
      <c r="D2800">
        <v>69</v>
      </c>
      <c r="E2800" t="s">
        <v>3366</v>
      </c>
      <c r="F2800" t="s">
        <v>154</v>
      </c>
      <c r="G2800" s="1" t="s">
        <v>3367</v>
      </c>
      <c r="H2800" t="s">
        <v>3368</v>
      </c>
      <c r="I2800" t="s">
        <v>3367</v>
      </c>
      <c r="J2800" t="s">
        <v>3368</v>
      </c>
      <c r="K2800">
        <v>0.1</v>
      </c>
      <c r="L2800">
        <v>0.1</v>
      </c>
      <c r="M2800" t="s">
        <v>26</v>
      </c>
      <c r="N2800" t="s">
        <v>29</v>
      </c>
      <c r="O2800" t="s">
        <v>29</v>
      </c>
      <c r="P2800" t="s">
        <v>29</v>
      </c>
      <c r="Q2800" t="s">
        <v>29</v>
      </c>
      <c r="R2800" t="s">
        <v>29</v>
      </c>
      <c r="S2800" t="s">
        <v>29</v>
      </c>
      <c r="T2800" t="s">
        <v>29</v>
      </c>
      <c r="U2800" t="s">
        <v>29</v>
      </c>
      <c r="V2800" t="s">
        <v>29</v>
      </c>
      <c r="W2800" t="s">
        <v>3332</v>
      </c>
    </row>
    <row r="2801" spans="1:23">
      <c r="A2801">
        <v>2800</v>
      </c>
      <c r="B2801" t="s">
        <v>3331</v>
      </c>
      <c r="C2801" t="s">
        <v>3331</v>
      </c>
      <c r="D2801">
        <v>69</v>
      </c>
      <c r="E2801" t="s">
        <v>3369</v>
      </c>
      <c r="F2801" t="s">
        <v>154</v>
      </c>
      <c r="G2801" s="1" t="s">
        <v>976</v>
      </c>
      <c r="H2801" t="s">
        <v>3370</v>
      </c>
      <c r="I2801" t="s">
        <v>976</v>
      </c>
      <c r="J2801" t="s">
        <v>3370</v>
      </c>
      <c r="K2801">
        <v>0.1</v>
      </c>
      <c r="L2801">
        <v>0.1</v>
      </c>
      <c r="M2801" t="s">
        <v>26</v>
      </c>
      <c r="N2801" t="s">
        <v>29</v>
      </c>
      <c r="O2801" t="s">
        <v>29</v>
      </c>
      <c r="P2801" t="s">
        <v>29</v>
      </c>
      <c r="Q2801" t="s">
        <v>29</v>
      </c>
      <c r="R2801" t="s">
        <v>29</v>
      </c>
      <c r="S2801" t="s">
        <v>29</v>
      </c>
      <c r="T2801" t="s">
        <v>29</v>
      </c>
      <c r="U2801" t="s">
        <v>29</v>
      </c>
      <c r="V2801" t="s">
        <v>29</v>
      </c>
      <c r="W2801" t="s">
        <v>3332</v>
      </c>
    </row>
    <row r="2802" spans="1:23">
      <c r="A2802">
        <v>2801</v>
      </c>
      <c r="B2802" t="s">
        <v>3331</v>
      </c>
      <c r="C2802" t="s">
        <v>3331</v>
      </c>
      <c r="D2802">
        <v>69</v>
      </c>
      <c r="E2802" t="s">
        <v>3371</v>
      </c>
      <c r="F2802" t="s">
        <v>154</v>
      </c>
      <c r="G2802" s="1" t="s">
        <v>976</v>
      </c>
      <c r="H2802" t="s">
        <v>3372</v>
      </c>
      <c r="I2802" t="s">
        <v>976</v>
      </c>
      <c r="J2802" t="s">
        <v>3372</v>
      </c>
      <c r="K2802">
        <v>0.1</v>
      </c>
      <c r="L2802">
        <v>0.1</v>
      </c>
      <c r="M2802" t="s">
        <v>26</v>
      </c>
      <c r="N2802" t="s">
        <v>29</v>
      </c>
      <c r="O2802" t="s">
        <v>29</v>
      </c>
      <c r="P2802" t="s">
        <v>29</v>
      </c>
      <c r="Q2802" t="s">
        <v>29</v>
      </c>
      <c r="R2802" t="s">
        <v>29</v>
      </c>
      <c r="S2802" t="s">
        <v>29</v>
      </c>
      <c r="T2802" t="s">
        <v>29</v>
      </c>
      <c r="U2802" t="s">
        <v>29</v>
      </c>
      <c r="V2802" t="s">
        <v>29</v>
      </c>
      <c r="W2802" t="s">
        <v>3332</v>
      </c>
    </row>
    <row r="2803" spans="1:23">
      <c r="A2803">
        <v>2802</v>
      </c>
      <c r="B2803" t="s">
        <v>3331</v>
      </c>
      <c r="C2803" t="s">
        <v>3331</v>
      </c>
      <c r="D2803">
        <v>69</v>
      </c>
      <c r="E2803" t="s">
        <v>3018</v>
      </c>
      <c r="F2803" t="s">
        <v>154</v>
      </c>
      <c r="G2803" s="1" t="s">
        <v>976</v>
      </c>
      <c r="H2803" t="s">
        <v>29</v>
      </c>
      <c r="I2803" t="s">
        <v>976</v>
      </c>
      <c r="J2803" t="s">
        <v>29</v>
      </c>
      <c r="K2803">
        <v>2.1</v>
      </c>
      <c r="L2803">
        <v>2.1</v>
      </c>
      <c r="M2803" t="s">
        <v>26</v>
      </c>
      <c r="N2803" t="s">
        <v>29</v>
      </c>
      <c r="O2803" t="s">
        <v>29</v>
      </c>
      <c r="P2803" t="s">
        <v>29</v>
      </c>
      <c r="Q2803" t="s">
        <v>29</v>
      </c>
      <c r="R2803" t="s">
        <v>29</v>
      </c>
      <c r="S2803" t="s">
        <v>29</v>
      </c>
      <c r="T2803" t="s">
        <v>29</v>
      </c>
      <c r="U2803" t="s">
        <v>29</v>
      </c>
      <c r="V2803" t="s">
        <v>29</v>
      </c>
      <c r="W2803" t="s">
        <v>3332</v>
      </c>
    </row>
    <row r="2804" spans="1:23">
      <c r="A2804">
        <v>2803</v>
      </c>
      <c r="B2804" t="s">
        <v>3331</v>
      </c>
      <c r="C2804" t="s">
        <v>3331</v>
      </c>
      <c r="D2804">
        <v>69</v>
      </c>
      <c r="E2804" t="s">
        <v>3373</v>
      </c>
      <c r="F2804" t="s">
        <v>558</v>
      </c>
      <c r="G2804" s="1" t="s">
        <v>1111</v>
      </c>
      <c r="H2804" t="s">
        <v>3374</v>
      </c>
      <c r="I2804" t="s">
        <v>1111</v>
      </c>
      <c r="J2804" t="s">
        <v>3374</v>
      </c>
      <c r="K2804">
        <v>0.1</v>
      </c>
      <c r="L2804">
        <v>0.1</v>
      </c>
      <c r="M2804" t="s">
        <v>26</v>
      </c>
      <c r="N2804" t="s">
        <v>29</v>
      </c>
      <c r="O2804" t="s">
        <v>29</v>
      </c>
      <c r="P2804" t="s">
        <v>29</v>
      </c>
      <c r="Q2804" t="s">
        <v>29</v>
      </c>
      <c r="R2804" t="s">
        <v>29</v>
      </c>
      <c r="S2804" t="s">
        <v>29</v>
      </c>
      <c r="T2804" t="s">
        <v>29</v>
      </c>
      <c r="U2804" t="s">
        <v>29</v>
      </c>
      <c r="V2804" t="s">
        <v>29</v>
      </c>
      <c r="W2804" t="s">
        <v>3332</v>
      </c>
    </row>
    <row r="2805" spans="1:23">
      <c r="A2805">
        <v>2804</v>
      </c>
      <c r="B2805" t="s">
        <v>3331</v>
      </c>
      <c r="C2805" t="s">
        <v>3331</v>
      </c>
      <c r="D2805">
        <v>69</v>
      </c>
      <c r="E2805" t="s">
        <v>1387</v>
      </c>
      <c r="F2805" t="s">
        <v>558</v>
      </c>
      <c r="G2805" s="1" t="s">
        <v>1089</v>
      </c>
      <c r="H2805" t="s">
        <v>1388</v>
      </c>
      <c r="I2805" t="s">
        <v>1089</v>
      </c>
      <c r="J2805" t="s">
        <v>8604</v>
      </c>
      <c r="K2805">
        <v>2.8</v>
      </c>
      <c r="L2805">
        <v>2.8</v>
      </c>
      <c r="M2805" t="s">
        <v>26</v>
      </c>
      <c r="N2805" t="s">
        <v>29</v>
      </c>
      <c r="O2805" t="s">
        <v>29</v>
      </c>
      <c r="P2805" t="s">
        <v>29</v>
      </c>
      <c r="Q2805" t="s">
        <v>29</v>
      </c>
      <c r="R2805" t="s">
        <v>29</v>
      </c>
      <c r="S2805" t="s">
        <v>29</v>
      </c>
      <c r="T2805" t="s">
        <v>29</v>
      </c>
      <c r="U2805" t="s">
        <v>29</v>
      </c>
      <c r="V2805" t="s">
        <v>29</v>
      </c>
      <c r="W2805" t="s">
        <v>3332</v>
      </c>
    </row>
    <row r="2806" spans="1:23">
      <c r="A2806">
        <v>2805</v>
      </c>
      <c r="B2806" t="s">
        <v>3331</v>
      </c>
      <c r="C2806" t="s">
        <v>3331</v>
      </c>
      <c r="D2806">
        <v>69</v>
      </c>
      <c r="E2806" t="s">
        <v>3375</v>
      </c>
      <c r="F2806" t="s">
        <v>558</v>
      </c>
      <c r="G2806" s="1" t="s">
        <v>1089</v>
      </c>
      <c r="H2806" t="s">
        <v>3376</v>
      </c>
      <c r="I2806" t="s">
        <v>1089</v>
      </c>
      <c r="J2806" t="s">
        <v>3236</v>
      </c>
      <c r="K2806">
        <v>0.1</v>
      </c>
      <c r="L2806">
        <v>0.1</v>
      </c>
      <c r="M2806" t="s">
        <v>26</v>
      </c>
      <c r="N2806" t="s">
        <v>29</v>
      </c>
      <c r="O2806" t="s">
        <v>29</v>
      </c>
      <c r="P2806" t="s">
        <v>29</v>
      </c>
      <c r="Q2806" t="s">
        <v>29</v>
      </c>
      <c r="R2806" t="s">
        <v>29</v>
      </c>
      <c r="S2806" t="s">
        <v>29</v>
      </c>
      <c r="T2806" t="s">
        <v>29</v>
      </c>
      <c r="U2806" t="s">
        <v>29</v>
      </c>
      <c r="V2806" t="s">
        <v>29</v>
      </c>
      <c r="W2806" t="s">
        <v>3332</v>
      </c>
    </row>
    <row r="2807" spans="1:23">
      <c r="A2807">
        <v>2806</v>
      </c>
      <c r="B2807" t="s">
        <v>3331</v>
      </c>
      <c r="C2807" t="s">
        <v>3331</v>
      </c>
      <c r="D2807">
        <v>69</v>
      </c>
      <c r="E2807" t="s">
        <v>3377</v>
      </c>
      <c r="F2807" t="s">
        <v>558</v>
      </c>
      <c r="G2807" s="1" t="s">
        <v>3378</v>
      </c>
      <c r="H2807" t="s">
        <v>211</v>
      </c>
      <c r="I2807" t="s">
        <v>3378</v>
      </c>
      <c r="J2807" t="s">
        <v>211</v>
      </c>
      <c r="K2807">
        <v>0.2</v>
      </c>
      <c r="L2807">
        <v>0.2</v>
      </c>
      <c r="M2807" t="s">
        <v>26</v>
      </c>
      <c r="N2807" t="s">
        <v>29</v>
      </c>
      <c r="O2807" t="s">
        <v>29</v>
      </c>
      <c r="P2807" t="s">
        <v>29</v>
      </c>
      <c r="Q2807" t="s">
        <v>29</v>
      </c>
      <c r="R2807" t="s">
        <v>29</v>
      </c>
      <c r="S2807" t="s">
        <v>29</v>
      </c>
      <c r="T2807" t="s">
        <v>29</v>
      </c>
      <c r="U2807" t="s">
        <v>29</v>
      </c>
      <c r="V2807" t="s">
        <v>29</v>
      </c>
      <c r="W2807" t="s">
        <v>3332</v>
      </c>
    </row>
    <row r="2808" spans="1:23">
      <c r="A2808">
        <v>2807</v>
      </c>
      <c r="B2808" t="s">
        <v>3331</v>
      </c>
      <c r="C2808" t="s">
        <v>3331</v>
      </c>
      <c r="D2808">
        <v>69</v>
      </c>
      <c r="E2808" t="s">
        <v>3379</v>
      </c>
      <c r="F2808" t="s">
        <v>114</v>
      </c>
      <c r="G2808" s="1" t="s">
        <v>3380</v>
      </c>
      <c r="H2808" t="s">
        <v>3381</v>
      </c>
      <c r="I2808" t="s">
        <v>3380</v>
      </c>
      <c r="J2808" t="s">
        <v>3381</v>
      </c>
      <c r="K2808">
        <v>3.9</v>
      </c>
      <c r="L2808">
        <v>3.9</v>
      </c>
      <c r="M2808" t="s">
        <v>26</v>
      </c>
      <c r="N2808" t="s">
        <v>29</v>
      </c>
      <c r="O2808" t="s">
        <v>29</v>
      </c>
      <c r="P2808" t="s">
        <v>29</v>
      </c>
      <c r="Q2808" t="s">
        <v>29</v>
      </c>
      <c r="R2808" t="s">
        <v>29</v>
      </c>
      <c r="S2808" t="s">
        <v>29</v>
      </c>
      <c r="T2808" t="s">
        <v>29</v>
      </c>
      <c r="U2808" t="s">
        <v>29</v>
      </c>
      <c r="V2808" t="s">
        <v>29</v>
      </c>
      <c r="W2808" t="s">
        <v>3332</v>
      </c>
    </row>
    <row r="2809" spans="1:23">
      <c r="A2809">
        <v>2808</v>
      </c>
      <c r="B2809" t="s">
        <v>3331</v>
      </c>
      <c r="C2809" t="s">
        <v>3331</v>
      </c>
      <c r="D2809">
        <v>69</v>
      </c>
      <c r="E2809" t="s">
        <v>3382</v>
      </c>
      <c r="F2809" t="s">
        <v>1460</v>
      </c>
      <c r="G2809" s="1" t="s">
        <v>3383</v>
      </c>
      <c r="H2809" t="s">
        <v>3384</v>
      </c>
      <c r="I2809" t="s">
        <v>3383</v>
      </c>
      <c r="J2809" t="s">
        <v>3384</v>
      </c>
      <c r="K2809">
        <v>0.9</v>
      </c>
      <c r="L2809">
        <v>0.9</v>
      </c>
      <c r="M2809" t="s">
        <v>26</v>
      </c>
      <c r="N2809" t="s">
        <v>29</v>
      </c>
      <c r="O2809" t="s">
        <v>29</v>
      </c>
      <c r="P2809" t="s">
        <v>29</v>
      </c>
      <c r="Q2809" t="s">
        <v>29</v>
      </c>
      <c r="R2809" t="s">
        <v>29</v>
      </c>
      <c r="S2809" t="s">
        <v>29</v>
      </c>
      <c r="T2809" t="s">
        <v>29</v>
      </c>
      <c r="U2809" t="s">
        <v>29</v>
      </c>
      <c r="V2809" t="s">
        <v>29</v>
      </c>
      <c r="W2809" t="s">
        <v>3332</v>
      </c>
    </row>
    <row r="2810" spans="1:23">
      <c r="A2810">
        <v>2809</v>
      </c>
      <c r="B2810" t="s">
        <v>3331</v>
      </c>
      <c r="C2810" t="s">
        <v>3331</v>
      </c>
      <c r="D2810">
        <v>69</v>
      </c>
      <c r="E2810" t="s">
        <v>3385</v>
      </c>
      <c r="F2810" t="s">
        <v>1460</v>
      </c>
      <c r="G2810" s="1" t="s">
        <v>3386</v>
      </c>
      <c r="H2810" t="s">
        <v>29</v>
      </c>
      <c r="I2810" t="s">
        <v>3386</v>
      </c>
      <c r="J2810" t="s">
        <v>29</v>
      </c>
      <c r="K2810">
        <v>0.1</v>
      </c>
      <c r="L2810">
        <v>0.1</v>
      </c>
      <c r="M2810" t="s">
        <v>26</v>
      </c>
      <c r="N2810" t="s">
        <v>29</v>
      </c>
      <c r="O2810" t="s">
        <v>29</v>
      </c>
      <c r="P2810" t="s">
        <v>29</v>
      </c>
      <c r="Q2810" t="s">
        <v>29</v>
      </c>
      <c r="R2810" t="s">
        <v>29</v>
      </c>
      <c r="S2810" t="s">
        <v>29</v>
      </c>
      <c r="T2810" t="s">
        <v>29</v>
      </c>
      <c r="U2810" t="s">
        <v>29</v>
      </c>
      <c r="V2810" t="s">
        <v>29</v>
      </c>
      <c r="W2810" t="s">
        <v>3332</v>
      </c>
    </row>
    <row r="2811" spans="1:23">
      <c r="A2811">
        <v>2810</v>
      </c>
      <c r="B2811" t="s">
        <v>3331</v>
      </c>
      <c r="C2811" t="s">
        <v>3331</v>
      </c>
      <c r="D2811">
        <v>69</v>
      </c>
      <c r="E2811" t="s">
        <v>3387</v>
      </c>
      <c r="F2811" t="s">
        <v>391</v>
      </c>
      <c r="G2811" s="1" t="s">
        <v>392</v>
      </c>
      <c r="H2811" t="s">
        <v>3388</v>
      </c>
      <c r="I2811" t="s">
        <v>392</v>
      </c>
      <c r="J2811" t="s">
        <v>3388</v>
      </c>
      <c r="K2811">
        <v>8.6</v>
      </c>
      <c r="L2811">
        <v>8.6</v>
      </c>
      <c r="M2811" t="s">
        <v>26</v>
      </c>
      <c r="N2811" t="s">
        <v>29</v>
      </c>
      <c r="O2811" t="s">
        <v>29</v>
      </c>
      <c r="P2811" t="s">
        <v>29</v>
      </c>
      <c r="Q2811" t="s">
        <v>29</v>
      </c>
      <c r="R2811" t="s">
        <v>29</v>
      </c>
      <c r="S2811" t="s">
        <v>29</v>
      </c>
      <c r="T2811" t="s">
        <v>29</v>
      </c>
      <c r="U2811" t="s">
        <v>29</v>
      </c>
      <c r="V2811" t="s">
        <v>29</v>
      </c>
      <c r="W2811" t="s">
        <v>3332</v>
      </c>
    </row>
    <row r="2812" spans="1:23">
      <c r="A2812">
        <v>2811</v>
      </c>
      <c r="B2812" t="s">
        <v>3331</v>
      </c>
      <c r="C2812" t="s">
        <v>3331</v>
      </c>
      <c r="D2812">
        <v>69</v>
      </c>
      <c r="E2812" t="s">
        <v>3389</v>
      </c>
      <c r="F2812" t="s">
        <v>391</v>
      </c>
      <c r="G2812" s="1" t="s">
        <v>392</v>
      </c>
      <c r="H2812" t="s">
        <v>3390</v>
      </c>
      <c r="I2812" t="s">
        <v>392</v>
      </c>
      <c r="J2812" t="s">
        <v>3390</v>
      </c>
      <c r="K2812">
        <v>0.2</v>
      </c>
      <c r="L2812">
        <v>0.2</v>
      </c>
      <c r="M2812" t="s">
        <v>26</v>
      </c>
      <c r="N2812" t="s">
        <v>29</v>
      </c>
      <c r="O2812" t="s">
        <v>29</v>
      </c>
      <c r="P2812" t="s">
        <v>29</v>
      </c>
      <c r="Q2812" t="s">
        <v>29</v>
      </c>
      <c r="R2812" t="s">
        <v>29</v>
      </c>
      <c r="S2812" t="s">
        <v>29</v>
      </c>
      <c r="T2812" t="s">
        <v>29</v>
      </c>
      <c r="U2812" t="s">
        <v>29</v>
      </c>
      <c r="V2812" t="s">
        <v>29</v>
      </c>
      <c r="W2812" t="s">
        <v>3332</v>
      </c>
    </row>
    <row r="2813" spans="1:23">
      <c r="A2813">
        <v>2812</v>
      </c>
      <c r="B2813" t="s">
        <v>3331</v>
      </c>
      <c r="C2813" t="s">
        <v>3331</v>
      </c>
      <c r="D2813">
        <v>69</v>
      </c>
      <c r="E2813" t="s">
        <v>3391</v>
      </c>
      <c r="F2813" t="s">
        <v>391</v>
      </c>
      <c r="G2813" s="1" t="s">
        <v>392</v>
      </c>
      <c r="H2813" t="s">
        <v>1696</v>
      </c>
      <c r="I2813" t="s">
        <v>392</v>
      </c>
      <c r="J2813" t="s">
        <v>1696</v>
      </c>
      <c r="K2813">
        <v>3.2</v>
      </c>
      <c r="L2813">
        <v>3.2</v>
      </c>
      <c r="M2813" t="s">
        <v>26</v>
      </c>
      <c r="N2813" t="s">
        <v>29</v>
      </c>
      <c r="O2813" t="s">
        <v>29</v>
      </c>
      <c r="P2813" t="s">
        <v>29</v>
      </c>
      <c r="Q2813" t="s">
        <v>29</v>
      </c>
      <c r="R2813" t="s">
        <v>29</v>
      </c>
      <c r="S2813" t="s">
        <v>29</v>
      </c>
      <c r="T2813" t="s">
        <v>29</v>
      </c>
      <c r="U2813" t="s">
        <v>29</v>
      </c>
      <c r="V2813" t="s">
        <v>29</v>
      </c>
      <c r="W2813" t="s">
        <v>3332</v>
      </c>
    </row>
    <row r="2814" spans="1:23">
      <c r="A2814">
        <v>2813</v>
      </c>
      <c r="B2814" t="s">
        <v>3331</v>
      </c>
      <c r="C2814" t="s">
        <v>3331</v>
      </c>
      <c r="D2814">
        <v>69</v>
      </c>
      <c r="E2814" t="s">
        <v>3392</v>
      </c>
      <c r="F2814" t="s">
        <v>185</v>
      </c>
      <c r="G2814" s="1" t="s">
        <v>186</v>
      </c>
      <c r="H2814" t="s">
        <v>3393</v>
      </c>
      <c r="I2814" t="s">
        <v>186</v>
      </c>
      <c r="J2814" t="s">
        <v>3393</v>
      </c>
      <c r="K2814">
        <v>6.2</v>
      </c>
      <c r="L2814">
        <v>6.2</v>
      </c>
      <c r="M2814" t="s">
        <v>26</v>
      </c>
      <c r="N2814" t="s">
        <v>29</v>
      </c>
      <c r="O2814" t="s">
        <v>29</v>
      </c>
      <c r="P2814" t="s">
        <v>29</v>
      </c>
      <c r="Q2814" t="s">
        <v>29</v>
      </c>
      <c r="R2814" t="s">
        <v>29</v>
      </c>
      <c r="S2814" t="s">
        <v>29</v>
      </c>
      <c r="T2814" t="s">
        <v>29</v>
      </c>
      <c r="U2814" t="s">
        <v>29</v>
      </c>
      <c r="V2814" t="s">
        <v>29</v>
      </c>
      <c r="W2814" t="s">
        <v>3332</v>
      </c>
    </row>
    <row r="2815" spans="1:23">
      <c r="A2815">
        <v>2814</v>
      </c>
      <c r="B2815" t="s">
        <v>3331</v>
      </c>
      <c r="C2815" t="s">
        <v>3331</v>
      </c>
      <c r="D2815">
        <v>69</v>
      </c>
      <c r="E2815" t="s">
        <v>3394</v>
      </c>
      <c r="F2815" t="s">
        <v>103</v>
      </c>
      <c r="G2815" s="1" t="s">
        <v>3395</v>
      </c>
      <c r="H2815" t="s">
        <v>518</v>
      </c>
      <c r="I2815" t="s">
        <v>2671</v>
      </c>
      <c r="J2815" t="s">
        <v>183</v>
      </c>
      <c r="K2815">
        <v>0.2</v>
      </c>
      <c r="L2815">
        <v>0.2</v>
      </c>
      <c r="M2815" t="s">
        <v>26</v>
      </c>
      <c r="N2815" t="s">
        <v>29</v>
      </c>
      <c r="O2815" t="s">
        <v>29</v>
      </c>
      <c r="P2815" t="s">
        <v>29</v>
      </c>
      <c r="Q2815" t="s">
        <v>29</v>
      </c>
      <c r="R2815" t="s">
        <v>29</v>
      </c>
      <c r="S2815" t="s">
        <v>29</v>
      </c>
      <c r="T2815" t="s">
        <v>29</v>
      </c>
      <c r="U2815" t="s">
        <v>29</v>
      </c>
      <c r="V2815" t="s">
        <v>29</v>
      </c>
      <c r="W2815" t="s">
        <v>3332</v>
      </c>
    </row>
    <row r="2816" spans="1:23">
      <c r="A2816">
        <v>2815</v>
      </c>
      <c r="B2816" t="s">
        <v>3331</v>
      </c>
      <c r="C2816" t="s">
        <v>3331</v>
      </c>
      <c r="D2816">
        <v>69</v>
      </c>
      <c r="E2816" t="s">
        <v>3396</v>
      </c>
      <c r="F2816" t="s">
        <v>251</v>
      </c>
      <c r="G2816" s="1" t="s">
        <v>3397</v>
      </c>
      <c r="H2816" t="s">
        <v>3398</v>
      </c>
      <c r="I2816" t="s">
        <v>3397</v>
      </c>
      <c r="J2816" t="s">
        <v>3398</v>
      </c>
      <c r="K2816">
        <v>0.1</v>
      </c>
      <c r="L2816">
        <v>0.1</v>
      </c>
      <c r="M2816" t="s">
        <v>26</v>
      </c>
      <c r="N2816" t="s">
        <v>29</v>
      </c>
      <c r="O2816" t="s">
        <v>29</v>
      </c>
      <c r="P2816" t="s">
        <v>29</v>
      </c>
      <c r="Q2816" t="s">
        <v>29</v>
      </c>
      <c r="R2816" t="s">
        <v>29</v>
      </c>
      <c r="S2816" t="s">
        <v>29</v>
      </c>
      <c r="T2816" t="s">
        <v>29</v>
      </c>
      <c r="U2816" t="s">
        <v>29</v>
      </c>
      <c r="V2816" t="s">
        <v>29</v>
      </c>
      <c r="W2816" t="s">
        <v>3332</v>
      </c>
    </row>
    <row r="2817" spans="1:23">
      <c r="A2817">
        <v>2816</v>
      </c>
      <c r="B2817" t="s">
        <v>3331</v>
      </c>
      <c r="C2817" t="s">
        <v>3331</v>
      </c>
      <c r="D2817">
        <v>69</v>
      </c>
      <c r="E2817" t="s">
        <v>3399</v>
      </c>
      <c r="F2817" t="s">
        <v>251</v>
      </c>
      <c r="G2817" s="1" t="s">
        <v>252</v>
      </c>
      <c r="H2817" t="s">
        <v>3400</v>
      </c>
      <c r="I2817" t="s">
        <v>252</v>
      </c>
      <c r="J2817" t="s">
        <v>7511</v>
      </c>
      <c r="K2817">
        <v>6.5</v>
      </c>
      <c r="L2817">
        <v>6.5</v>
      </c>
      <c r="M2817" t="s">
        <v>26</v>
      </c>
      <c r="N2817" t="s">
        <v>29</v>
      </c>
      <c r="O2817" t="s">
        <v>29</v>
      </c>
      <c r="P2817" t="s">
        <v>29</v>
      </c>
      <c r="Q2817" t="s">
        <v>29</v>
      </c>
      <c r="R2817" t="s">
        <v>29</v>
      </c>
      <c r="S2817" t="s">
        <v>29</v>
      </c>
      <c r="T2817" t="s">
        <v>29</v>
      </c>
      <c r="U2817" t="s">
        <v>29</v>
      </c>
      <c r="V2817" t="s">
        <v>29</v>
      </c>
      <c r="W2817" t="s">
        <v>3332</v>
      </c>
    </row>
    <row r="2818" spans="1:23">
      <c r="A2818">
        <v>2817</v>
      </c>
      <c r="B2818" t="s">
        <v>3331</v>
      </c>
      <c r="C2818" t="s">
        <v>3331</v>
      </c>
      <c r="D2818">
        <v>69</v>
      </c>
      <c r="E2818" t="s">
        <v>3401</v>
      </c>
      <c r="F2818" t="s">
        <v>251</v>
      </c>
      <c r="G2818" s="1" t="s">
        <v>1403</v>
      </c>
      <c r="H2818" t="s">
        <v>3402</v>
      </c>
      <c r="I2818" t="s">
        <v>1403</v>
      </c>
      <c r="J2818" t="s">
        <v>1741</v>
      </c>
      <c r="K2818">
        <v>1.1000000000000001</v>
      </c>
      <c r="L2818">
        <v>1.1000000000000001</v>
      </c>
      <c r="M2818" t="s">
        <v>26</v>
      </c>
      <c r="N2818" t="s">
        <v>29</v>
      </c>
      <c r="O2818" t="s">
        <v>29</v>
      </c>
      <c r="P2818" t="s">
        <v>29</v>
      </c>
      <c r="Q2818" t="s">
        <v>29</v>
      </c>
      <c r="R2818" t="s">
        <v>29</v>
      </c>
      <c r="S2818" t="s">
        <v>29</v>
      </c>
      <c r="T2818" t="s">
        <v>29</v>
      </c>
      <c r="U2818" t="s">
        <v>29</v>
      </c>
      <c r="V2818" t="s">
        <v>29</v>
      </c>
      <c r="W2818" t="s">
        <v>3332</v>
      </c>
    </row>
    <row r="2819" spans="1:23">
      <c r="A2819">
        <v>2818</v>
      </c>
      <c r="B2819" t="s">
        <v>3331</v>
      </c>
      <c r="C2819" t="s">
        <v>3331</v>
      </c>
      <c r="D2819">
        <v>69</v>
      </c>
      <c r="E2819" t="s">
        <v>1402</v>
      </c>
      <c r="F2819" t="s">
        <v>251</v>
      </c>
      <c r="G2819" s="1" t="s">
        <v>1403</v>
      </c>
      <c r="H2819" t="s">
        <v>1404</v>
      </c>
      <c r="I2819" t="s">
        <v>1403</v>
      </c>
      <c r="J2819" t="s">
        <v>1741</v>
      </c>
      <c r="K2819">
        <v>0.5</v>
      </c>
      <c r="L2819">
        <v>0.5</v>
      </c>
      <c r="M2819" t="s">
        <v>26</v>
      </c>
      <c r="N2819" t="s">
        <v>29</v>
      </c>
      <c r="O2819" t="s">
        <v>29</v>
      </c>
      <c r="P2819" t="s">
        <v>29</v>
      </c>
      <c r="Q2819" t="s">
        <v>29</v>
      </c>
      <c r="R2819" t="s">
        <v>29</v>
      </c>
      <c r="S2819" t="s">
        <v>29</v>
      </c>
      <c r="T2819" t="s">
        <v>29</v>
      </c>
      <c r="U2819" t="s">
        <v>29</v>
      </c>
      <c r="V2819" t="s">
        <v>29</v>
      </c>
      <c r="W2819" t="s">
        <v>3332</v>
      </c>
    </row>
    <row r="2820" spans="1:23">
      <c r="A2820">
        <v>2819</v>
      </c>
      <c r="B2820" t="s">
        <v>3331</v>
      </c>
      <c r="C2820" t="s">
        <v>3331</v>
      </c>
      <c r="D2820">
        <v>69</v>
      </c>
      <c r="E2820" t="s">
        <v>3403</v>
      </c>
      <c r="F2820" t="s">
        <v>251</v>
      </c>
      <c r="G2820" s="1" t="s">
        <v>29</v>
      </c>
      <c r="H2820" t="s">
        <v>29</v>
      </c>
      <c r="I2820" t="s">
        <v>29</v>
      </c>
      <c r="J2820" t="s">
        <v>29</v>
      </c>
      <c r="K2820">
        <v>0.2</v>
      </c>
      <c r="L2820">
        <v>0.2</v>
      </c>
      <c r="M2820" t="s">
        <v>26</v>
      </c>
      <c r="N2820" t="s">
        <v>29</v>
      </c>
      <c r="O2820" t="s">
        <v>29</v>
      </c>
      <c r="P2820" t="s">
        <v>29</v>
      </c>
      <c r="Q2820" t="s">
        <v>29</v>
      </c>
      <c r="R2820" t="s">
        <v>29</v>
      </c>
      <c r="S2820" t="s">
        <v>29</v>
      </c>
      <c r="T2820" t="s">
        <v>29</v>
      </c>
      <c r="U2820" t="s">
        <v>29</v>
      </c>
      <c r="V2820" t="s">
        <v>29</v>
      </c>
      <c r="W2820" t="s">
        <v>3332</v>
      </c>
    </row>
    <row r="2821" spans="1:23">
      <c r="A2821">
        <v>2820</v>
      </c>
      <c r="B2821" t="s">
        <v>3331</v>
      </c>
      <c r="C2821" t="s">
        <v>3331</v>
      </c>
      <c r="D2821">
        <v>69</v>
      </c>
      <c r="E2821" t="s">
        <v>3404</v>
      </c>
      <c r="F2821" t="s">
        <v>251</v>
      </c>
      <c r="G2821" s="1" t="s">
        <v>29</v>
      </c>
      <c r="H2821" t="s">
        <v>29</v>
      </c>
      <c r="I2821" t="s">
        <v>29</v>
      </c>
      <c r="J2821" t="s">
        <v>29</v>
      </c>
      <c r="K2821">
        <v>0.3</v>
      </c>
      <c r="L2821">
        <v>0.3</v>
      </c>
      <c r="M2821" t="s">
        <v>26</v>
      </c>
      <c r="N2821" t="s">
        <v>29</v>
      </c>
      <c r="O2821" t="s">
        <v>29</v>
      </c>
      <c r="P2821" t="s">
        <v>29</v>
      </c>
      <c r="Q2821" t="s">
        <v>29</v>
      </c>
      <c r="R2821" t="s">
        <v>29</v>
      </c>
      <c r="S2821" t="s">
        <v>29</v>
      </c>
      <c r="T2821" t="s">
        <v>29</v>
      </c>
      <c r="U2821" t="s">
        <v>29</v>
      </c>
      <c r="V2821" t="s">
        <v>29</v>
      </c>
      <c r="W2821" t="s">
        <v>3332</v>
      </c>
    </row>
    <row r="2822" spans="1:23">
      <c r="A2822">
        <v>2821</v>
      </c>
      <c r="B2822" t="s">
        <v>3331</v>
      </c>
      <c r="C2822" t="s">
        <v>3331</v>
      </c>
      <c r="D2822">
        <v>69</v>
      </c>
      <c r="E2822" t="s">
        <v>3405</v>
      </c>
      <c r="F2822" t="s">
        <v>251</v>
      </c>
      <c r="G2822" s="1" t="s">
        <v>29</v>
      </c>
      <c r="H2822" t="s">
        <v>29</v>
      </c>
      <c r="I2822" t="s">
        <v>29</v>
      </c>
      <c r="J2822" t="s">
        <v>29</v>
      </c>
      <c r="K2822">
        <v>0.1</v>
      </c>
      <c r="L2822">
        <v>0.1</v>
      </c>
      <c r="M2822" t="s">
        <v>26</v>
      </c>
      <c r="N2822" t="s">
        <v>29</v>
      </c>
      <c r="O2822" t="s">
        <v>29</v>
      </c>
      <c r="P2822" t="s">
        <v>29</v>
      </c>
      <c r="Q2822" t="s">
        <v>29</v>
      </c>
      <c r="R2822" t="s">
        <v>29</v>
      </c>
      <c r="S2822" t="s">
        <v>29</v>
      </c>
      <c r="T2822" t="s">
        <v>29</v>
      </c>
      <c r="U2822" t="s">
        <v>29</v>
      </c>
      <c r="V2822" t="s">
        <v>29</v>
      </c>
      <c r="W2822" t="s">
        <v>3332</v>
      </c>
    </row>
    <row r="2823" spans="1:23">
      <c r="A2823">
        <v>2822</v>
      </c>
      <c r="B2823" t="s">
        <v>3331</v>
      </c>
      <c r="C2823" t="s">
        <v>3331</v>
      </c>
      <c r="D2823">
        <v>69</v>
      </c>
      <c r="E2823" t="s">
        <v>3406</v>
      </c>
      <c r="F2823" t="s">
        <v>164</v>
      </c>
      <c r="G2823" s="1" t="s">
        <v>3407</v>
      </c>
      <c r="H2823" t="s">
        <v>1545</v>
      </c>
      <c r="I2823" t="s">
        <v>3407</v>
      </c>
      <c r="J2823" t="s">
        <v>1545</v>
      </c>
      <c r="K2823">
        <v>1.7</v>
      </c>
      <c r="L2823">
        <v>1.7</v>
      </c>
      <c r="M2823" t="s">
        <v>26</v>
      </c>
      <c r="N2823" t="s">
        <v>29</v>
      </c>
      <c r="O2823" t="s">
        <v>29</v>
      </c>
      <c r="P2823" t="s">
        <v>29</v>
      </c>
      <c r="Q2823" t="s">
        <v>29</v>
      </c>
      <c r="R2823" t="s">
        <v>29</v>
      </c>
      <c r="S2823" t="s">
        <v>29</v>
      </c>
      <c r="T2823" t="s">
        <v>29</v>
      </c>
      <c r="U2823" t="s">
        <v>29</v>
      </c>
      <c r="V2823" t="s">
        <v>29</v>
      </c>
      <c r="W2823" t="s">
        <v>3332</v>
      </c>
    </row>
    <row r="2824" spans="1:23">
      <c r="A2824">
        <v>2823</v>
      </c>
      <c r="B2824" t="s">
        <v>3331</v>
      </c>
      <c r="C2824" t="s">
        <v>3331</v>
      </c>
      <c r="D2824">
        <v>69</v>
      </c>
      <c r="E2824" t="s">
        <v>1765</v>
      </c>
      <c r="F2824" t="s">
        <v>1314</v>
      </c>
      <c r="G2824" s="1" t="s">
        <v>1766</v>
      </c>
      <c r="H2824" t="s">
        <v>29</v>
      </c>
      <c r="I2824" t="s">
        <v>1766</v>
      </c>
      <c r="J2824" t="s">
        <v>29</v>
      </c>
      <c r="K2824">
        <v>1</v>
      </c>
      <c r="L2824">
        <v>1</v>
      </c>
      <c r="M2824" t="s">
        <v>26</v>
      </c>
      <c r="N2824" t="s">
        <v>29</v>
      </c>
      <c r="O2824" t="s">
        <v>29</v>
      </c>
      <c r="P2824" t="s">
        <v>29</v>
      </c>
      <c r="Q2824" t="s">
        <v>29</v>
      </c>
      <c r="R2824" t="s">
        <v>29</v>
      </c>
      <c r="S2824" t="s">
        <v>29</v>
      </c>
      <c r="T2824" t="s">
        <v>29</v>
      </c>
      <c r="U2824" t="s">
        <v>29</v>
      </c>
      <c r="V2824" t="s">
        <v>29</v>
      </c>
      <c r="W2824" t="s">
        <v>3332</v>
      </c>
    </row>
    <row r="2825" spans="1:23">
      <c r="A2825">
        <v>2824</v>
      </c>
      <c r="B2825" t="s">
        <v>3331</v>
      </c>
      <c r="C2825" t="s">
        <v>3331</v>
      </c>
      <c r="D2825">
        <v>69</v>
      </c>
      <c r="E2825" t="s">
        <v>3408</v>
      </c>
      <c r="F2825" t="s">
        <v>43</v>
      </c>
      <c r="G2825" s="1" t="s">
        <v>3409</v>
      </c>
      <c r="H2825" t="s">
        <v>615</v>
      </c>
      <c r="I2825" t="s">
        <v>3409</v>
      </c>
      <c r="J2825" t="s">
        <v>615</v>
      </c>
      <c r="K2825">
        <v>1.5</v>
      </c>
      <c r="L2825">
        <v>1.5</v>
      </c>
      <c r="M2825" t="s">
        <v>26</v>
      </c>
      <c r="N2825" t="s">
        <v>29</v>
      </c>
      <c r="O2825" t="s">
        <v>29</v>
      </c>
      <c r="P2825" t="s">
        <v>29</v>
      </c>
      <c r="Q2825" t="s">
        <v>29</v>
      </c>
      <c r="R2825" t="s">
        <v>29</v>
      </c>
      <c r="S2825" t="s">
        <v>29</v>
      </c>
      <c r="T2825" t="s">
        <v>29</v>
      </c>
      <c r="U2825" t="s">
        <v>29</v>
      </c>
      <c r="V2825" t="s">
        <v>29</v>
      </c>
      <c r="W2825" t="s">
        <v>3332</v>
      </c>
    </row>
    <row r="2826" spans="1:23">
      <c r="A2826">
        <v>2825</v>
      </c>
      <c r="B2826" t="s">
        <v>3331</v>
      </c>
      <c r="C2826" t="s">
        <v>3331</v>
      </c>
      <c r="D2826">
        <v>69</v>
      </c>
      <c r="E2826" t="s">
        <v>3410</v>
      </c>
      <c r="F2826" t="s">
        <v>43</v>
      </c>
      <c r="G2826" s="1" t="s">
        <v>580</v>
      </c>
      <c r="H2826" t="s">
        <v>3411</v>
      </c>
      <c r="I2826" t="s">
        <v>580</v>
      </c>
      <c r="J2826" t="s">
        <v>3411</v>
      </c>
      <c r="K2826">
        <v>1.7</v>
      </c>
      <c r="L2826">
        <v>1.7</v>
      </c>
      <c r="M2826" t="s">
        <v>26</v>
      </c>
      <c r="N2826" t="s">
        <v>29</v>
      </c>
      <c r="O2826" t="s">
        <v>29</v>
      </c>
      <c r="P2826" t="s">
        <v>29</v>
      </c>
      <c r="Q2826" t="s">
        <v>29</v>
      </c>
      <c r="R2826" t="s">
        <v>29</v>
      </c>
      <c r="S2826" t="s">
        <v>29</v>
      </c>
      <c r="T2826" t="s">
        <v>29</v>
      </c>
      <c r="U2826" t="s">
        <v>29</v>
      </c>
      <c r="V2826" t="s">
        <v>29</v>
      </c>
      <c r="W2826" t="s">
        <v>3332</v>
      </c>
    </row>
    <row r="2827" spans="1:23">
      <c r="A2827">
        <v>2826</v>
      </c>
      <c r="B2827" t="s">
        <v>3331</v>
      </c>
      <c r="C2827" t="s">
        <v>3331</v>
      </c>
      <c r="D2827">
        <v>69</v>
      </c>
      <c r="E2827" t="s">
        <v>3412</v>
      </c>
      <c r="F2827" t="s">
        <v>23</v>
      </c>
      <c r="G2827" s="1" t="s">
        <v>350</v>
      </c>
      <c r="H2827" t="s">
        <v>3239</v>
      </c>
      <c r="I2827" t="s">
        <v>8526</v>
      </c>
      <c r="J2827" t="s">
        <v>3239</v>
      </c>
      <c r="K2827">
        <v>5</v>
      </c>
      <c r="L2827">
        <v>5</v>
      </c>
      <c r="M2827" t="s">
        <v>26</v>
      </c>
      <c r="N2827" t="s">
        <v>29</v>
      </c>
      <c r="O2827" t="s">
        <v>29</v>
      </c>
      <c r="P2827" t="s">
        <v>29</v>
      </c>
      <c r="Q2827" t="s">
        <v>29</v>
      </c>
      <c r="R2827" t="s">
        <v>29</v>
      </c>
      <c r="S2827" t="s">
        <v>29</v>
      </c>
      <c r="T2827" t="s">
        <v>29</v>
      </c>
      <c r="U2827" t="s">
        <v>29</v>
      </c>
      <c r="V2827" t="s">
        <v>29</v>
      </c>
      <c r="W2827" t="s">
        <v>3332</v>
      </c>
    </row>
    <row r="2828" spans="1:23">
      <c r="A2828">
        <v>2827</v>
      </c>
      <c r="B2828" t="s">
        <v>3331</v>
      </c>
      <c r="C2828" t="s">
        <v>3331</v>
      </c>
      <c r="D2828">
        <v>69</v>
      </c>
      <c r="E2828" t="s">
        <v>3413</v>
      </c>
      <c r="F2828" t="s">
        <v>611</v>
      </c>
      <c r="G2828" s="1" t="s">
        <v>612</v>
      </c>
      <c r="H2828" t="s">
        <v>3414</v>
      </c>
      <c r="I2828" t="s">
        <v>612</v>
      </c>
      <c r="J2828" t="s">
        <v>3414</v>
      </c>
      <c r="K2828">
        <v>0.2</v>
      </c>
      <c r="L2828">
        <v>0.2</v>
      </c>
      <c r="M2828" t="s">
        <v>26</v>
      </c>
      <c r="N2828" t="s">
        <v>29</v>
      </c>
      <c r="O2828" t="s">
        <v>29</v>
      </c>
      <c r="P2828" t="s">
        <v>29</v>
      </c>
      <c r="Q2828" t="s">
        <v>29</v>
      </c>
      <c r="R2828" t="s">
        <v>29</v>
      </c>
      <c r="S2828" t="s">
        <v>29</v>
      </c>
      <c r="T2828" t="s">
        <v>29</v>
      </c>
      <c r="U2828" t="s">
        <v>29</v>
      </c>
      <c r="V2828" t="s">
        <v>29</v>
      </c>
      <c r="W2828" t="s">
        <v>3332</v>
      </c>
    </row>
    <row r="2829" spans="1:23">
      <c r="A2829">
        <v>2828</v>
      </c>
      <c r="B2829" t="s">
        <v>3331</v>
      </c>
      <c r="C2829" t="s">
        <v>3331</v>
      </c>
      <c r="D2829">
        <v>69</v>
      </c>
      <c r="E2829" t="s">
        <v>3415</v>
      </c>
      <c r="F2829" t="s">
        <v>176</v>
      </c>
      <c r="G2829" s="1" t="s">
        <v>1107</v>
      </c>
      <c r="H2829" t="s">
        <v>3416</v>
      </c>
      <c r="I2829" t="s">
        <v>1107</v>
      </c>
      <c r="J2829" t="s">
        <v>8655</v>
      </c>
      <c r="K2829">
        <v>0.3</v>
      </c>
      <c r="L2829">
        <v>0.3</v>
      </c>
      <c r="M2829" t="s">
        <v>26</v>
      </c>
      <c r="N2829" t="s">
        <v>29</v>
      </c>
      <c r="O2829" t="s">
        <v>29</v>
      </c>
      <c r="P2829" t="s">
        <v>29</v>
      </c>
      <c r="Q2829" t="s">
        <v>29</v>
      </c>
      <c r="R2829" t="s">
        <v>29</v>
      </c>
      <c r="S2829" t="s">
        <v>29</v>
      </c>
      <c r="T2829" t="s">
        <v>29</v>
      </c>
      <c r="U2829" t="s">
        <v>29</v>
      </c>
      <c r="V2829" t="s">
        <v>29</v>
      </c>
      <c r="W2829" t="s">
        <v>3332</v>
      </c>
    </row>
    <row r="2830" spans="1:23">
      <c r="A2830">
        <v>2829</v>
      </c>
      <c r="B2830" t="s">
        <v>3331</v>
      </c>
      <c r="C2830" t="s">
        <v>3331</v>
      </c>
      <c r="D2830">
        <v>69</v>
      </c>
      <c r="E2830" t="s">
        <v>3417</v>
      </c>
      <c r="F2830" t="s">
        <v>176</v>
      </c>
      <c r="G2830" s="1" t="s">
        <v>1998</v>
      </c>
      <c r="H2830" t="s">
        <v>3418</v>
      </c>
      <c r="I2830" t="s">
        <v>1998</v>
      </c>
      <c r="J2830" t="s">
        <v>3418</v>
      </c>
      <c r="K2830">
        <v>0.3</v>
      </c>
      <c r="L2830">
        <v>0.3</v>
      </c>
      <c r="M2830" t="s">
        <v>26</v>
      </c>
      <c r="N2830" t="s">
        <v>29</v>
      </c>
      <c r="O2830" t="s">
        <v>29</v>
      </c>
      <c r="P2830" t="s">
        <v>29</v>
      </c>
      <c r="Q2830" t="s">
        <v>29</v>
      </c>
      <c r="R2830" t="s">
        <v>29</v>
      </c>
      <c r="S2830" t="s">
        <v>29</v>
      </c>
      <c r="T2830" t="s">
        <v>29</v>
      </c>
      <c r="U2830" t="s">
        <v>29</v>
      </c>
      <c r="V2830" t="s">
        <v>29</v>
      </c>
      <c r="W2830" t="s">
        <v>3332</v>
      </c>
    </row>
    <row r="2831" spans="1:23">
      <c r="A2831">
        <v>2830</v>
      </c>
      <c r="B2831" t="s">
        <v>3331</v>
      </c>
      <c r="C2831" t="s">
        <v>3331</v>
      </c>
      <c r="D2831">
        <v>69</v>
      </c>
      <c r="E2831" t="s">
        <v>1383</v>
      </c>
      <c r="F2831" t="s">
        <v>196</v>
      </c>
      <c r="G2831" s="1" t="s">
        <v>326</v>
      </c>
      <c r="H2831" t="s">
        <v>1384</v>
      </c>
      <c r="I2831" t="s">
        <v>326</v>
      </c>
      <c r="J2831" t="s">
        <v>1384</v>
      </c>
      <c r="K2831">
        <v>1.1000000000000001</v>
      </c>
      <c r="L2831">
        <v>1.1000000000000001</v>
      </c>
      <c r="M2831" t="s">
        <v>26</v>
      </c>
      <c r="N2831" t="s">
        <v>29</v>
      </c>
      <c r="O2831" t="s">
        <v>29</v>
      </c>
      <c r="P2831" t="s">
        <v>29</v>
      </c>
      <c r="Q2831" t="s">
        <v>29</v>
      </c>
      <c r="R2831" t="s">
        <v>29</v>
      </c>
      <c r="S2831" t="s">
        <v>29</v>
      </c>
      <c r="T2831" t="s">
        <v>29</v>
      </c>
      <c r="U2831" t="s">
        <v>29</v>
      </c>
      <c r="V2831" t="s">
        <v>29</v>
      </c>
      <c r="W2831" t="s">
        <v>3332</v>
      </c>
    </row>
    <row r="2832" spans="1:23">
      <c r="A2832">
        <v>2831</v>
      </c>
      <c r="B2832" t="s">
        <v>3331</v>
      </c>
      <c r="C2832" t="s">
        <v>3331</v>
      </c>
      <c r="D2832">
        <v>69</v>
      </c>
      <c r="E2832" t="s">
        <v>1104</v>
      </c>
      <c r="F2832" t="s">
        <v>72</v>
      </c>
      <c r="G2832" s="1" t="s">
        <v>356</v>
      </c>
      <c r="H2832" t="s">
        <v>1105</v>
      </c>
      <c r="I2832" t="s">
        <v>356</v>
      </c>
      <c r="J2832" t="s">
        <v>1105</v>
      </c>
      <c r="K2832">
        <v>0.1</v>
      </c>
      <c r="L2832">
        <v>0.1</v>
      </c>
      <c r="M2832" t="s">
        <v>26</v>
      </c>
      <c r="N2832" t="s">
        <v>29</v>
      </c>
      <c r="O2832" t="s">
        <v>29</v>
      </c>
      <c r="P2832" t="s">
        <v>29</v>
      </c>
      <c r="Q2832" t="s">
        <v>29</v>
      </c>
      <c r="R2832" t="s">
        <v>29</v>
      </c>
      <c r="S2832" t="s">
        <v>29</v>
      </c>
      <c r="T2832" t="s">
        <v>29</v>
      </c>
      <c r="U2832" t="s">
        <v>29</v>
      </c>
      <c r="V2832" t="s">
        <v>29</v>
      </c>
      <c r="W2832" t="s">
        <v>3332</v>
      </c>
    </row>
    <row r="2833" spans="1:23">
      <c r="A2833">
        <v>2832</v>
      </c>
      <c r="B2833" t="s">
        <v>3331</v>
      </c>
      <c r="C2833" t="s">
        <v>3331</v>
      </c>
      <c r="D2833">
        <v>69</v>
      </c>
      <c r="E2833" t="s">
        <v>3419</v>
      </c>
      <c r="F2833" t="s">
        <v>72</v>
      </c>
      <c r="G2833" s="1" t="s">
        <v>356</v>
      </c>
      <c r="H2833" t="s">
        <v>3420</v>
      </c>
      <c r="I2833" t="s">
        <v>356</v>
      </c>
      <c r="J2833" t="s">
        <v>8855</v>
      </c>
      <c r="K2833">
        <v>0.1</v>
      </c>
      <c r="L2833">
        <v>0.1</v>
      </c>
      <c r="M2833" t="s">
        <v>26</v>
      </c>
      <c r="N2833" t="s">
        <v>29</v>
      </c>
      <c r="O2833" t="s">
        <v>29</v>
      </c>
      <c r="P2833" t="s">
        <v>29</v>
      </c>
      <c r="Q2833" t="s">
        <v>29</v>
      </c>
      <c r="R2833" t="s">
        <v>29</v>
      </c>
      <c r="S2833" t="s">
        <v>29</v>
      </c>
      <c r="T2833" t="s">
        <v>29</v>
      </c>
      <c r="U2833" t="s">
        <v>29</v>
      </c>
      <c r="V2833" t="s">
        <v>29</v>
      </c>
      <c r="W2833" t="s">
        <v>3332</v>
      </c>
    </row>
    <row r="2834" spans="1:23">
      <c r="A2834">
        <v>2833</v>
      </c>
      <c r="B2834" t="s">
        <v>3331</v>
      </c>
      <c r="C2834" t="s">
        <v>3331</v>
      </c>
      <c r="D2834">
        <v>69</v>
      </c>
      <c r="E2834" t="s">
        <v>3421</v>
      </c>
      <c r="F2834" t="s">
        <v>72</v>
      </c>
      <c r="G2834" s="1" t="s">
        <v>356</v>
      </c>
      <c r="H2834" t="s">
        <v>3422</v>
      </c>
      <c r="I2834" t="s">
        <v>356</v>
      </c>
      <c r="J2834" t="s">
        <v>3422</v>
      </c>
      <c r="K2834">
        <v>0.3</v>
      </c>
      <c r="L2834">
        <v>0.3</v>
      </c>
      <c r="M2834" t="s">
        <v>26</v>
      </c>
      <c r="N2834" t="s">
        <v>29</v>
      </c>
      <c r="O2834" t="s">
        <v>29</v>
      </c>
      <c r="P2834" t="s">
        <v>29</v>
      </c>
      <c r="Q2834" t="s">
        <v>29</v>
      </c>
      <c r="R2834" t="s">
        <v>29</v>
      </c>
      <c r="S2834" t="s">
        <v>29</v>
      </c>
      <c r="T2834" t="s">
        <v>29</v>
      </c>
      <c r="U2834" t="s">
        <v>29</v>
      </c>
      <c r="V2834" t="s">
        <v>29</v>
      </c>
      <c r="W2834" t="s">
        <v>3332</v>
      </c>
    </row>
    <row r="2835" spans="1:23">
      <c r="A2835">
        <v>2834</v>
      </c>
      <c r="B2835" t="s">
        <v>3331</v>
      </c>
      <c r="C2835" t="s">
        <v>3331</v>
      </c>
      <c r="D2835">
        <v>69</v>
      </c>
      <c r="E2835" t="s">
        <v>3423</v>
      </c>
      <c r="F2835" t="s">
        <v>72</v>
      </c>
      <c r="G2835" s="1" t="s">
        <v>356</v>
      </c>
      <c r="H2835" t="s">
        <v>3424</v>
      </c>
      <c r="I2835" t="s">
        <v>356</v>
      </c>
      <c r="J2835" t="s">
        <v>3424</v>
      </c>
      <c r="K2835">
        <v>0.2</v>
      </c>
      <c r="L2835">
        <v>0.2</v>
      </c>
      <c r="M2835" t="s">
        <v>26</v>
      </c>
      <c r="N2835" t="s">
        <v>29</v>
      </c>
      <c r="O2835" t="s">
        <v>29</v>
      </c>
      <c r="P2835" t="s">
        <v>29</v>
      </c>
      <c r="Q2835" t="s">
        <v>29</v>
      </c>
      <c r="R2835" t="s">
        <v>29</v>
      </c>
      <c r="S2835" t="s">
        <v>29</v>
      </c>
      <c r="T2835" t="s">
        <v>29</v>
      </c>
      <c r="U2835" t="s">
        <v>29</v>
      </c>
      <c r="V2835" t="s">
        <v>29</v>
      </c>
      <c r="W2835" t="s">
        <v>3332</v>
      </c>
    </row>
    <row r="2836" spans="1:23">
      <c r="A2836">
        <v>2835</v>
      </c>
      <c r="B2836" t="s">
        <v>3331</v>
      </c>
      <c r="C2836" t="s">
        <v>3331</v>
      </c>
      <c r="D2836">
        <v>69</v>
      </c>
      <c r="E2836" t="s">
        <v>3425</v>
      </c>
      <c r="F2836" t="s">
        <v>3426</v>
      </c>
      <c r="G2836" s="1" t="s">
        <v>3427</v>
      </c>
      <c r="H2836" t="s">
        <v>3428</v>
      </c>
      <c r="I2836" t="s">
        <v>3427</v>
      </c>
      <c r="J2836" t="s">
        <v>3428</v>
      </c>
      <c r="K2836">
        <v>0.5</v>
      </c>
      <c r="L2836">
        <v>0.5</v>
      </c>
      <c r="M2836" t="s">
        <v>26</v>
      </c>
      <c r="N2836" t="s">
        <v>29</v>
      </c>
      <c r="O2836" t="s">
        <v>29</v>
      </c>
      <c r="P2836" t="s">
        <v>29</v>
      </c>
      <c r="Q2836" t="s">
        <v>29</v>
      </c>
      <c r="R2836" t="s">
        <v>29</v>
      </c>
      <c r="S2836" t="s">
        <v>29</v>
      </c>
      <c r="T2836" t="s">
        <v>29</v>
      </c>
      <c r="U2836" t="s">
        <v>29</v>
      </c>
      <c r="V2836" t="s">
        <v>29</v>
      </c>
      <c r="W2836" t="s">
        <v>3332</v>
      </c>
    </row>
    <row r="2837" spans="1:23">
      <c r="A2837">
        <v>2836</v>
      </c>
      <c r="B2837" t="s">
        <v>3331</v>
      </c>
      <c r="C2837" t="s">
        <v>3331</v>
      </c>
      <c r="D2837">
        <v>69</v>
      </c>
      <c r="E2837" t="s">
        <v>3429</v>
      </c>
      <c r="F2837" t="s">
        <v>3426</v>
      </c>
      <c r="G2837" s="1" t="s">
        <v>3427</v>
      </c>
      <c r="H2837" t="s">
        <v>3430</v>
      </c>
      <c r="I2837" t="s">
        <v>3427</v>
      </c>
      <c r="J2837" t="s">
        <v>3430</v>
      </c>
      <c r="K2837">
        <v>0.3</v>
      </c>
      <c r="L2837">
        <v>0.3</v>
      </c>
      <c r="M2837" t="s">
        <v>26</v>
      </c>
      <c r="N2837" t="s">
        <v>29</v>
      </c>
      <c r="O2837" t="s">
        <v>29</v>
      </c>
      <c r="P2837" t="s">
        <v>29</v>
      </c>
      <c r="Q2837" t="s">
        <v>29</v>
      </c>
      <c r="R2837" t="s">
        <v>29</v>
      </c>
      <c r="S2837" t="s">
        <v>29</v>
      </c>
      <c r="T2837" t="s">
        <v>29</v>
      </c>
      <c r="U2837" t="s">
        <v>29</v>
      </c>
      <c r="V2837" t="s">
        <v>29</v>
      </c>
      <c r="W2837" t="s">
        <v>3332</v>
      </c>
    </row>
    <row r="2838" spans="1:23">
      <c r="A2838">
        <v>2837</v>
      </c>
      <c r="B2838" t="s">
        <v>3331</v>
      </c>
      <c r="C2838" t="s">
        <v>3331</v>
      </c>
      <c r="D2838">
        <v>69</v>
      </c>
      <c r="E2838" t="s">
        <v>3431</v>
      </c>
      <c r="F2838" t="s">
        <v>516</v>
      </c>
      <c r="G2838" s="1" t="s">
        <v>3432</v>
      </c>
      <c r="H2838" t="s">
        <v>1696</v>
      </c>
      <c r="I2838" t="s">
        <v>3432</v>
      </c>
      <c r="J2838" t="s">
        <v>1696</v>
      </c>
      <c r="K2838">
        <v>0.1</v>
      </c>
      <c r="L2838">
        <v>0.1</v>
      </c>
      <c r="M2838" t="s">
        <v>26</v>
      </c>
      <c r="N2838" t="s">
        <v>29</v>
      </c>
      <c r="O2838" t="s">
        <v>29</v>
      </c>
      <c r="P2838" t="s">
        <v>29</v>
      </c>
      <c r="Q2838" t="s">
        <v>29</v>
      </c>
      <c r="R2838" t="s">
        <v>29</v>
      </c>
      <c r="S2838" t="s">
        <v>29</v>
      </c>
      <c r="T2838" t="s">
        <v>29</v>
      </c>
      <c r="U2838" t="s">
        <v>29</v>
      </c>
      <c r="V2838" t="s">
        <v>29</v>
      </c>
      <c r="W2838" t="s">
        <v>3332</v>
      </c>
    </row>
    <row r="2839" spans="1:23">
      <c r="A2839">
        <v>2838</v>
      </c>
      <c r="B2839" t="s">
        <v>3331</v>
      </c>
      <c r="C2839" t="s">
        <v>3331</v>
      </c>
      <c r="D2839">
        <v>69</v>
      </c>
      <c r="E2839" t="s">
        <v>3433</v>
      </c>
      <c r="F2839" t="s">
        <v>3056</v>
      </c>
      <c r="G2839" s="1" t="s">
        <v>3434</v>
      </c>
      <c r="H2839" t="s">
        <v>3435</v>
      </c>
      <c r="I2839" t="s">
        <v>3434</v>
      </c>
      <c r="J2839" t="s">
        <v>3435</v>
      </c>
      <c r="K2839">
        <v>0.4</v>
      </c>
      <c r="L2839">
        <v>0.4</v>
      </c>
      <c r="M2839" t="s">
        <v>26</v>
      </c>
      <c r="N2839" t="s">
        <v>29</v>
      </c>
      <c r="O2839" t="s">
        <v>29</v>
      </c>
      <c r="P2839" t="s">
        <v>29</v>
      </c>
      <c r="Q2839" t="s">
        <v>29</v>
      </c>
      <c r="R2839" t="s">
        <v>29</v>
      </c>
      <c r="S2839" t="s">
        <v>29</v>
      </c>
      <c r="T2839" t="s">
        <v>29</v>
      </c>
      <c r="U2839" t="s">
        <v>29</v>
      </c>
      <c r="V2839" t="s">
        <v>29</v>
      </c>
      <c r="W2839" t="s">
        <v>3332</v>
      </c>
    </row>
    <row r="2840" spans="1:23">
      <c r="A2840">
        <v>2839</v>
      </c>
      <c r="B2840" t="s">
        <v>3331</v>
      </c>
      <c r="C2840" t="s">
        <v>3331</v>
      </c>
      <c r="D2840">
        <v>69</v>
      </c>
      <c r="E2840" t="s">
        <v>3436</v>
      </c>
      <c r="F2840" t="s">
        <v>93</v>
      </c>
      <c r="G2840" s="1" t="s">
        <v>29</v>
      </c>
      <c r="H2840" t="s">
        <v>29</v>
      </c>
      <c r="I2840" t="s">
        <v>29</v>
      </c>
      <c r="J2840" t="s">
        <v>29</v>
      </c>
      <c r="K2840">
        <v>7.6</v>
      </c>
      <c r="L2840">
        <v>7.6</v>
      </c>
      <c r="M2840" t="s">
        <v>26</v>
      </c>
      <c r="N2840" t="s">
        <v>29</v>
      </c>
      <c r="O2840" t="s">
        <v>29</v>
      </c>
      <c r="P2840" t="s">
        <v>29</v>
      </c>
      <c r="Q2840" t="s">
        <v>29</v>
      </c>
      <c r="R2840" t="s">
        <v>29</v>
      </c>
      <c r="S2840" t="s">
        <v>29</v>
      </c>
      <c r="T2840" t="s">
        <v>29</v>
      </c>
      <c r="U2840" t="s">
        <v>29</v>
      </c>
      <c r="V2840" t="s">
        <v>29</v>
      </c>
      <c r="W2840" t="s">
        <v>3332</v>
      </c>
    </row>
    <row r="2841" spans="1:23">
      <c r="A2841">
        <v>2840</v>
      </c>
      <c r="B2841" t="s">
        <v>3331</v>
      </c>
      <c r="C2841" t="s">
        <v>3331</v>
      </c>
      <c r="D2841">
        <v>69</v>
      </c>
      <c r="E2841" t="s">
        <v>9417</v>
      </c>
      <c r="F2841" t="s">
        <v>93</v>
      </c>
      <c r="G2841" s="1" t="s">
        <v>29</v>
      </c>
      <c r="H2841" t="s">
        <v>29</v>
      </c>
      <c r="I2841" t="s">
        <v>29</v>
      </c>
      <c r="J2841" t="s">
        <v>29</v>
      </c>
      <c r="K2841">
        <v>0.1</v>
      </c>
      <c r="L2841">
        <v>0.1</v>
      </c>
      <c r="M2841" t="s">
        <v>26</v>
      </c>
      <c r="N2841" t="s">
        <v>29</v>
      </c>
      <c r="O2841" t="s">
        <v>29</v>
      </c>
      <c r="P2841" t="s">
        <v>29</v>
      </c>
      <c r="Q2841" t="s">
        <v>29</v>
      </c>
      <c r="R2841" t="s">
        <v>29</v>
      </c>
      <c r="S2841" t="s">
        <v>29</v>
      </c>
      <c r="T2841" t="s">
        <v>29</v>
      </c>
      <c r="U2841" t="s">
        <v>29</v>
      </c>
      <c r="V2841" t="s">
        <v>29</v>
      </c>
      <c r="W2841" t="s">
        <v>3332</v>
      </c>
    </row>
    <row r="2842" spans="1:23">
      <c r="A2842">
        <v>2841</v>
      </c>
      <c r="B2842" t="s">
        <v>3331</v>
      </c>
      <c r="C2842" t="s">
        <v>3331</v>
      </c>
      <c r="D2842">
        <v>69</v>
      </c>
      <c r="E2842" t="s">
        <v>3585</v>
      </c>
      <c r="F2842" t="s">
        <v>76</v>
      </c>
      <c r="G2842" s="1" t="s">
        <v>29</v>
      </c>
      <c r="H2842" t="s">
        <v>29</v>
      </c>
      <c r="I2842" t="s">
        <v>29</v>
      </c>
      <c r="J2842" t="s">
        <v>29</v>
      </c>
      <c r="K2842">
        <v>11</v>
      </c>
      <c r="L2842">
        <v>11</v>
      </c>
      <c r="M2842" t="s">
        <v>687</v>
      </c>
      <c r="N2842" t="s">
        <v>29</v>
      </c>
      <c r="O2842" t="s">
        <v>29</v>
      </c>
      <c r="P2842" t="s">
        <v>29</v>
      </c>
      <c r="Q2842" t="s">
        <v>29</v>
      </c>
      <c r="R2842" t="s">
        <v>29</v>
      </c>
      <c r="S2842" t="s">
        <v>29</v>
      </c>
      <c r="T2842" t="s">
        <v>29</v>
      </c>
      <c r="U2842" t="s">
        <v>29</v>
      </c>
      <c r="V2842" t="s">
        <v>29</v>
      </c>
      <c r="W2842" t="s">
        <v>3332</v>
      </c>
    </row>
    <row r="2843" spans="1:23">
      <c r="A2843">
        <v>2842</v>
      </c>
      <c r="B2843" t="s">
        <v>3331</v>
      </c>
      <c r="C2843" t="s">
        <v>3331</v>
      </c>
      <c r="D2843">
        <v>69</v>
      </c>
      <c r="E2843" t="s">
        <v>8941</v>
      </c>
      <c r="F2843" t="s">
        <v>93</v>
      </c>
      <c r="G2843" s="1" t="s">
        <v>29</v>
      </c>
      <c r="H2843" t="s">
        <v>29</v>
      </c>
      <c r="I2843" t="s">
        <v>29</v>
      </c>
      <c r="J2843" t="s">
        <v>29</v>
      </c>
      <c r="K2843">
        <v>5.5</v>
      </c>
      <c r="L2843">
        <v>5.5</v>
      </c>
      <c r="M2843" t="s">
        <v>26</v>
      </c>
      <c r="N2843" t="s">
        <v>29</v>
      </c>
      <c r="O2843" t="s">
        <v>29</v>
      </c>
      <c r="P2843" t="s">
        <v>29</v>
      </c>
      <c r="Q2843" t="s">
        <v>29</v>
      </c>
      <c r="R2843" t="s">
        <v>29</v>
      </c>
      <c r="S2843" t="s">
        <v>29</v>
      </c>
      <c r="T2843" t="s">
        <v>29</v>
      </c>
      <c r="U2843" t="s">
        <v>29</v>
      </c>
      <c r="V2843" t="s">
        <v>29</v>
      </c>
      <c r="W2843" t="s">
        <v>3332</v>
      </c>
    </row>
    <row r="2844" spans="1:23">
      <c r="A2844">
        <v>2843</v>
      </c>
      <c r="B2844" t="s">
        <v>3437</v>
      </c>
      <c r="C2844" t="s">
        <v>3437</v>
      </c>
      <c r="D2844">
        <v>70</v>
      </c>
      <c r="E2844" t="s">
        <v>3438</v>
      </c>
      <c r="F2844" t="s">
        <v>255</v>
      </c>
      <c r="G2844" s="1" t="s">
        <v>1793</v>
      </c>
      <c r="H2844" t="s">
        <v>463</v>
      </c>
      <c r="I2844" t="s">
        <v>1793</v>
      </c>
      <c r="J2844" t="s">
        <v>463</v>
      </c>
      <c r="K2844">
        <v>56.1</v>
      </c>
      <c r="L2844">
        <v>56.1</v>
      </c>
      <c r="M2844" t="s">
        <v>26</v>
      </c>
      <c r="N2844" t="s">
        <v>323</v>
      </c>
      <c r="O2844" t="s">
        <v>29</v>
      </c>
      <c r="P2844" t="s">
        <v>29</v>
      </c>
      <c r="Q2844" t="s">
        <v>29</v>
      </c>
      <c r="R2844" t="s">
        <v>29</v>
      </c>
      <c r="S2844" t="s">
        <v>29</v>
      </c>
      <c r="T2844" t="s">
        <v>29</v>
      </c>
      <c r="U2844" t="s">
        <v>29</v>
      </c>
      <c r="V2844" t="s">
        <v>29</v>
      </c>
      <c r="W2844" t="s">
        <v>3439</v>
      </c>
    </row>
    <row r="2845" spans="1:23">
      <c r="A2845">
        <v>2844</v>
      </c>
      <c r="B2845" t="s">
        <v>3437</v>
      </c>
      <c r="C2845" t="s">
        <v>3437</v>
      </c>
      <c r="D2845">
        <v>70</v>
      </c>
      <c r="E2845" t="s">
        <v>2100</v>
      </c>
      <c r="F2845" t="s">
        <v>971</v>
      </c>
      <c r="G2845" s="1" t="s">
        <v>2101</v>
      </c>
      <c r="H2845" t="s">
        <v>2102</v>
      </c>
      <c r="I2845" t="s">
        <v>2101</v>
      </c>
      <c r="J2845" t="s">
        <v>2102</v>
      </c>
      <c r="K2845">
        <v>10.4</v>
      </c>
      <c r="L2845">
        <v>10.4</v>
      </c>
      <c r="M2845" t="s">
        <v>26</v>
      </c>
      <c r="N2845" t="s">
        <v>323</v>
      </c>
      <c r="O2845" t="s">
        <v>29</v>
      </c>
      <c r="P2845" t="s">
        <v>29</v>
      </c>
      <c r="Q2845" t="s">
        <v>29</v>
      </c>
      <c r="R2845" t="s">
        <v>29</v>
      </c>
      <c r="S2845" t="s">
        <v>29</v>
      </c>
      <c r="T2845" t="s">
        <v>29</v>
      </c>
      <c r="U2845" t="s">
        <v>29</v>
      </c>
      <c r="V2845" t="s">
        <v>29</v>
      </c>
      <c r="W2845" t="s">
        <v>3439</v>
      </c>
    </row>
    <row r="2846" spans="1:23">
      <c r="A2846">
        <v>2845</v>
      </c>
      <c r="B2846" t="s">
        <v>3437</v>
      </c>
      <c r="C2846" t="s">
        <v>3437</v>
      </c>
      <c r="D2846">
        <v>70</v>
      </c>
      <c r="E2846" t="s">
        <v>3440</v>
      </c>
      <c r="F2846" t="s">
        <v>154</v>
      </c>
      <c r="G2846" s="1" t="s">
        <v>435</v>
      </c>
      <c r="H2846" t="s">
        <v>3441</v>
      </c>
      <c r="I2846" t="s">
        <v>435</v>
      </c>
      <c r="J2846" t="s">
        <v>3441</v>
      </c>
      <c r="K2846">
        <v>6.3</v>
      </c>
      <c r="L2846">
        <v>6.3</v>
      </c>
      <c r="M2846" t="s">
        <v>26</v>
      </c>
      <c r="N2846" t="s">
        <v>63</v>
      </c>
      <c r="O2846" t="s">
        <v>29</v>
      </c>
      <c r="P2846" t="s">
        <v>29</v>
      </c>
      <c r="Q2846" t="s">
        <v>29</v>
      </c>
      <c r="R2846" t="s">
        <v>29</v>
      </c>
      <c r="S2846" t="s">
        <v>29</v>
      </c>
      <c r="T2846" t="s">
        <v>29</v>
      </c>
      <c r="U2846" t="s">
        <v>29</v>
      </c>
      <c r="V2846" t="s">
        <v>29</v>
      </c>
      <c r="W2846" t="s">
        <v>3439</v>
      </c>
    </row>
    <row r="2847" spans="1:23">
      <c r="A2847">
        <v>2846</v>
      </c>
      <c r="B2847" t="s">
        <v>3437</v>
      </c>
      <c r="C2847" t="s">
        <v>3437</v>
      </c>
      <c r="D2847">
        <v>70</v>
      </c>
      <c r="E2847" t="s">
        <v>3442</v>
      </c>
      <c r="F2847" t="s">
        <v>255</v>
      </c>
      <c r="G2847" s="1" t="s">
        <v>2968</v>
      </c>
      <c r="H2847" t="s">
        <v>3443</v>
      </c>
      <c r="I2847" t="s">
        <v>2968</v>
      </c>
      <c r="J2847" t="s">
        <v>3443</v>
      </c>
      <c r="K2847">
        <v>6.2</v>
      </c>
      <c r="L2847">
        <v>6.2</v>
      </c>
      <c r="M2847" t="s">
        <v>26</v>
      </c>
      <c r="N2847" t="s">
        <v>323</v>
      </c>
      <c r="O2847" t="s">
        <v>29</v>
      </c>
      <c r="P2847" t="s">
        <v>29</v>
      </c>
      <c r="Q2847" t="s">
        <v>29</v>
      </c>
      <c r="R2847" t="s">
        <v>29</v>
      </c>
      <c r="S2847" t="s">
        <v>29</v>
      </c>
      <c r="T2847" t="s">
        <v>29</v>
      </c>
      <c r="U2847" t="s">
        <v>29</v>
      </c>
      <c r="V2847" t="s">
        <v>29</v>
      </c>
      <c r="W2847" t="s">
        <v>3439</v>
      </c>
    </row>
    <row r="2848" spans="1:23">
      <c r="A2848">
        <v>2847</v>
      </c>
      <c r="B2848" t="s">
        <v>3437</v>
      </c>
      <c r="C2848" t="s">
        <v>3437</v>
      </c>
      <c r="D2848">
        <v>70</v>
      </c>
      <c r="E2848" t="s">
        <v>1196</v>
      </c>
      <c r="F2848" t="s">
        <v>255</v>
      </c>
      <c r="G2848" s="1" t="s">
        <v>1197</v>
      </c>
      <c r="H2848" t="s">
        <v>1198</v>
      </c>
      <c r="I2848" t="s">
        <v>1197</v>
      </c>
      <c r="J2848" t="s">
        <v>1198</v>
      </c>
      <c r="K2848">
        <v>5</v>
      </c>
      <c r="L2848">
        <v>5</v>
      </c>
      <c r="M2848" t="s">
        <v>26</v>
      </c>
      <c r="N2848" t="s">
        <v>323</v>
      </c>
      <c r="O2848" t="s">
        <v>29</v>
      </c>
      <c r="P2848" t="s">
        <v>29</v>
      </c>
      <c r="Q2848" t="s">
        <v>29</v>
      </c>
      <c r="R2848" t="s">
        <v>29</v>
      </c>
      <c r="S2848" t="s">
        <v>29</v>
      </c>
      <c r="T2848" t="s">
        <v>29</v>
      </c>
      <c r="U2848" t="s">
        <v>29</v>
      </c>
      <c r="V2848" t="s">
        <v>29</v>
      </c>
      <c r="W2848" t="s">
        <v>3439</v>
      </c>
    </row>
    <row r="2849" spans="1:23">
      <c r="A2849">
        <v>2848</v>
      </c>
      <c r="B2849" t="s">
        <v>3437</v>
      </c>
      <c r="C2849" t="s">
        <v>3437</v>
      </c>
      <c r="D2849">
        <v>70</v>
      </c>
      <c r="E2849" t="s">
        <v>3444</v>
      </c>
      <c r="F2849" t="s">
        <v>154</v>
      </c>
      <c r="G2849" s="1" t="s">
        <v>435</v>
      </c>
      <c r="H2849" t="s">
        <v>204</v>
      </c>
      <c r="I2849" t="s">
        <v>435</v>
      </c>
      <c r="J2849" t="s">
        <v>204</v>
      </c>
      <c r="K2849">
        <v>4</v>
      </c>
      <c r="L2849">
        <v>4</v>
      </c>
      <c r="M2849" t="s">
        <v>26</v>
      </c>
      <c r="N2849" t="s">
        <v>323</v>
      </c>
      <c r="O2849" t="s">
        <v>29</v>
      </c>
      <c r="P2849" t="s">
        <v>29</v>
      </c>
      <c r="Q2849" t="s">
        <v>29</v>
      </c>
      <c r="R2849" t="s">
        <v>29</v>
      </c>
      <c r="S2849" t="s">
        <v>29</v>
      </c>
      <c r="T2849" t="s">
        <v>29</v>
      </c>
      <c r="U2849" t="s">
        <v>29</v>
      </c>
      <c r="V2849" t="s">
        <v>29</v>
      </c>
      <c r="W2849" t="s">
        <v>3439</v>
      </c>
    </row>
    <row r="2850" spans="1:23">
      <c r="A2850">
        <v>2849</v>
      </c>
      <c r="B2850" t="s">
        <v>3437</v>
      </c>
      <c r="C2850" t="s">
        <v>3437</v>
      </c>
      <c r="D2850">
        <v>70</v>
      </c>
      <c r="E2850" t="s">
        <v>3445</v>
      </c>
      <c r="F2850" t="s">
        <v>1062</v>
      </c>
      <c r="G2850" s="1" t="s">
        <v>3446</v>
      </c>
      <c r="H2850" t="s">
        <v>3447</v>
      </c>
      <c r="I2850" t="s">
        <v>3446</v>
      </c>
      <c r="J2850" t="s">
        <v>3447</v>
      </c>
      <c r="K2850">
        <v>2.7</v>
      </c>
      <c r="L2850">
        <v>2.7</v>
      </c>
      <c r="M2850" t="s">
        <v>26</v>
      </c>
      <c r="N2850" t="s">
        <v>323</v>
      </c>
      <c r="O2850" t="s">
        <v>29</v>
      </c>
      <c r="P2850" t="s">
        <v>29</v>
      </c>
      <c r="Q2850" t="s">
        <v>29</v>
      </c>
      <c r="R2850" t="s">
        <v>29</v>
      </c>
      <c r="S2850" t="s">
        <v>29</v>
      </c>
      <c r="T2850" t="s">
        <v>29</v>
      </c>
      <c r="U2850" t="s">
        <v>29</v>
      </c>
      <c r="V2850" t="s">
        <v>29</v>
      </c>
      <c r="W2850" t="s">
        <v>3439</v>
      </c>
    </row>
    <row r="2851" spans="1:23">
      <c r="A2851">
        <v>2850</v>
      </c>
      <c r="B2851" t="s">
        <v>3437</v>
      </c>
      <c r="C2851" t="s">
        <v>3437</v>
      </c>
      <c r="D2851">
        <v>70</v>
      </c>
      <c r="E2851" t="s">
        <v>2087</v>
      </c>
      <c r="F2851" t="s">
        <v>1062</v>
      </c>
      <c r="G2851" s="1" t="s">
        <v>1368</v>
      </c>
      <c r="H2851" t="s">
        <v>2088</v>
      </c>
      <c r="I2851" t="s">
        <v>1368</v>
      </c>
      <c r="J2851" t="s">
        <v>2088</v>
      </c>
      <c r="K2851">
        <v>2.4</v>
      </c>
      <c r="L2851">
        <v>2.4</v>
      </c>
      <c r="M2851" t="s">
        <v>26</v>
      </c>
      <c r="N2851" t="s">
        <v>323</v>
      </c>
      <c r="O2851" t="s">
        <v>29</v>
      </c>
      <c r="P2851" t="s">
        <v>29</v>
      </c>
      <c r="Q2851" t="s">
        <v>29</v>
      </c>
      <c r="R2851" t="s">
        <v>29</v>
      </c>
      <c r="S2851" t="s">
        <v>29</v>
      </c>
      <c r="T2851" t="s">
        <v>29</v>
      </c>
      <c r="U2851" t="s">
        <v>29</v>
      </c>
      <c r="V2851" t="s">
        <v>29</v>
      </c>
      <c r="W2851" t="s">
        <v>3439</v>
      </c>
    </row>
    <row r="2852" spans="1:23">
      <c r="A2852">
        <v>2851</v>
      </c>
      <c r="B2852" t="s">
        <v>3437</v>
      </c>
      <c r="C2852" t="s">
        <v>3437</v>
      </c>
      <c r="D2852">
        <v>70</v>
      </c>
      <c r="E2852" t="s">
        <v>3448</v>
      </c>
      <c r="F2852" t="s">
        <v>185</v>
      </c>
      <c r="G2852" s="1" t="s">
        <v>186</v>
      </c>
      <c r="H2852" t="s">
        <v>3449</v>
      </c>
      <c r="I2852" t="s">
        <v>186</v>
      </c>
      <c r="J2852" t="s">
        <v>3449</v>
      </c>
      <c r="K2852">
        <v>2</v>
      </c>
      <c r="L2852">
        <v>2</v>
      </c>
      <c r="M2852" t="s">
        <v>26</v>
      </c>
      <c r="N2852" t="s">
        <v>323</v>
      </c>
      <c r="O2852" t="s">
        <v>29</v>
      </c>
      <c r="P2852" t="s">
        <v>29</v>
      </c>
      <c r="Q2852" t="s">
        <v>29</v>
      </c>
      <c r="R2852" t="s">
        <v>29</v>
      </c>
      <c r="S2852" t="s">
        <v>29</v>
      </c>
      <c r="T2852" t="s">
        <v>29</v>
      </c>
      <c r="U2852" t="s">
        <v>29</v>
      </c>
      <c r="V2852" t="s">
        <v>29</v>
      </c>
      <c r="W2852" t="s">
        <v>3439</v>
      </c>
    </row>
    <row r="2853" spans="1:23">
      <c r="A2853">
        <v>2852</v>
      </c>
      <c r="B2853" t="s">
        <v>3437</v>
      </c>
      <c r="C2853" t="s">
        <v>3437</v>
      </c>
      <c r="D2853">
        <v>70</v>
      </c>
      <c r="E2853" t="s">
        <v>3450</v>
      </c>
      <c r="F2853" t="s">
        <v>196</v>
      </c>
      <c r="G2853" s="1" t="s">
        <v>326</v>
      </c>
      <c r="H2853" t="s">
        <v>29</v>
      </c>
      <c r="I2853" t="s">
        <v>326</v>
      </c>
      <c r="J2853" t="s">
        <v>29</v>
      </c>
      <c r="K2853">
        <v>1.7</v>
      </c>
      <c r="L2853">
        <v>1.7</v>
      </c>
      <c r="M2853" t="s">
        <v>26</v>
      </c>
      <c r="N2853" t="s">
        <v>323</v>
      </c>
      <c r="O2853" t="s">
        <v>29</v>
      </c>
      <c r="P2853" t="s">
        <v>29</v>
      </c>
      <c r="Q2853" t="s">
        <v>29</v>
      </c>
      <c r="R2853" t="s">
        <v>29</v>
      </c>
      <c r="S2853" t="s">
        <v>29</v>
      </c>
      <c r="T2853" t="s">
        <v>29</v>
      </c>
      <c r="U2853" t="s">
        <v>29</v>
      </c>
      <c r="V2853" t="s">
        <v>29</v>
      </c>
      <c r="W2853" t="s">
        <v>3439</v>
      </c>
    </row>
    <row r="2854" spans="1:23">
      <c r="A2854">
        <v>2853</v>
      </c>
      <c r="B2854" t="s">
        <v>3437</v>
      </c>
      <c r="C2854" t="s">
        <v>3437</v>
      </c>
      <c r="D2854">
        <v>70</v>
      </c>
      <c r="E2854" t="s">
        <v>3451</v>
      </c>
      <c r="F2854" t="s">
        <v>185</v>
      </c>
      <c r="G2854" s="1" t="s">
        <v>186</v>
      </c>
      <c r="H2854" t="s">
        <v>29</v>
      </c>
      <c r="I2854" t="s">
        <v>186</v>
      </c>
      <c r="J2854" t="s">
        <v>29</v>
      </c>
      <c r="K2854">
        <v>1.5</v>
      </c>
      <c r="L2854">
        <v>1.5</v>
      </c>
      <c r="M2854" t="s">
        <v>26</v>
      </c>
      <c r="N2854" t="s">
        <v>323</v>
      </c>
      <c r="O2854" t="s">
        <v>29</v>
      </c>
      <c r="P2854" t="s">
        <v>29</v>
      </c>
      <c r="Q2854" t="s">
        <v>29</v>
      </c>
      <c r="R2854" t="s">
        <v>29</v>
      </c>
      <c r="S2854" t="s">
        <v>29</v>
      </c>
      <c r="T2854" t="s">
        <v>29</v>
      </c>
      <c r="U2854" t="s">
        <v>29</v>
      </c>
      <c r="V2854" t="s">
        <v>29</v>
      </c>
      <c r="W2854" t="s">
        <v>3439</v>
      </c>
    </row>
    <row r="2855" spans="1:23">
      <c r="A2855">
        <v>2854</v>
      </c>
      <c r="B2855" t="s">
        <v>3437</v>
      </c>
      <c r="C2855" t="s">
        <v>3437</v>
      </c>
      <c r="D2855">
        <v>70</v>
      </c>
      <c r="E2855" t="s">
        <v>3452</v>
      </c>
      <c r="F2855" t="s">
        <v>611</v>
      </c>
      <c r="G2855" s="1" t="s">
        <v>2851</v>
      </c>
      <c r="H2855" t="s">
        <v>29</v>
      </c>
      <c r="I2855" t="s">
        <v>2851</v>
      </c>
      <c r="J2855" t="s">
        <v>29</v>
      </c>
      <c r="K2855">
        <v>0.4</v>
      </c>
      <c r="L2855">
        <v>0.4</v>
      </c>
      <c r="M2855" t="s">
        <v>26</v>
      </c>
      <c r="N2855" t="s">
        <v>219</v>
      </c>
      <c r="O2855" t="s">
        <v>29</v>
      </c>
      <c r="P2855" t="s">
        <v>29</v>
      </c>
      <c r="Q2855" t="s">
        <v>29</v>
      </c>
      <c r="R2855" t="s">
        <v>29</v>
      </c>
      <c r="S2855" t="s">
        <v>29</v>
      </c>
      <c r="T2855" t="s">
        <v>29</v>
      </c>
      <c r="U2855" t="s">
        <v>29</v>
      </c>
      <c r="V2855" t="s">
        <v>29</v>
      </c>
      <c r="W2855" t="s">
        <v>3439</v>
      </c>
    </row>
    <row r="2856" spans="1:23">
      <c r="A2856">
        <v>2855</v>
      </c>
      <c r="B2856" t="s">
        <v>3437</v>
      </c>
      <c r="C2856" t="s">
        <v>3437</v>
      </c>
      <c r="D2856">
        <v>70</v>
      </c>
      <c r="E2856" t="s">
        <v>3453</v>
      </c>
      <c r="F2856" t="s">
        <v>1355</v>
      </c>
      <c r="G2856" s="1" t="s">
        <v>1356</v>
      </c>
      <c r="H2856" t="s">
        <v>3454</v>
      </c>
      <c r="I2856" t="s">
        <v>1356</v>
      </c>
      <c r="J2856" t="s">
        <v>6273</v>
      </c>
      <c r="K2856">
        <v>0.2</v>
      </c>
      <c r="L2856">
        <v>0.2</v>
      </c>
      <c r="M2856" t="s">
        <v>26</v>
      </c>
      <c r="N2856" t="s">
        <v>219</v>
      </c>
      <c r="O2856" t="s">
        <v>29</v>
      </c>
      <c r="P2856" t="s">
        <v>29</v>
      </c>
      <c r="Q2856" t="s">
        <v>29</v>
      </c>
      <c r="R2856" t="s">
        <v>29</v>
      </c>
      <c r="S2856" t="s">
        <v>29</v>
      </c>
      <c r="T2856" t="s">
        <v>29</v>
      </c>
      <c r="U2856" t="s">
        <v>29</v>
      </c>
      <c r="V2856" t="s">
        <v>29</v>
      </c>
      <c r="W2856" t="s">
        <v>3439</v>
      </c>
    </row>
    <row r="2857" spans="1:23">
      <c r="A2857">
        <v>2856</v>
      </c>
      <c r="B2857" t="s">
        <v>3437</v>
      </c>
      <c r="C2857" t="s">
        <v>3437</v>
      </c>
      <c r="D2857">
        <v>70</v>
      </c>
      <c r="E2857" t="s">
        <v>3455</v>
      </c>
      <c r="F2857" t="s">
        <v>344</v>
      </c>
      <c r="G2857" s="1" t="s">
        <v>1079</v>
      </c>
      <c r="H2857" t="s">
        <v>3411</v>
      </c>
      <c r="I2857" t="s">
        <v>1079</v>
      </c>
      <c r="J2857" t="s">
        <v>3411</v>
      </c>
      <c r="K2857">
        <v>0.2</v>
      </c>
      <c r="L2857">
        <v>0.2</v>
      </c>
      <c r="M2857" t="s">
        <v>26</v>
      </c>
      <c r="N2857" t="s">
        <v>323</v>
      </c>
      <c r="O2857" t="s">
        <v>29</v>
      </c>
      <c r="P2857" t="s">
        <v>29</v>
      </c>
      <c r="Q2857" t="s">
        <v>29</v>
      </c>
      <c r="R2857" t="s">
        <v>29</v>
      </c>
      <c r="S2857" t="s">
        <v>29</v>
      </c>
      <c r="T2857" t="s">
        <v>29</v>
      </c>
      <c r="U2857" t="s">
        <v>29</v>
      </c>
      <c r="V2857" t="s">
        <v>29</v>
      </c>
      <c r="W2857" t="s">
        <v>3439</v>
      </c>
    </row>
    <row r="2858" spans="1:23">
      <c r="A2858">
        <v>2857</v>
      </c>
      <c r="B2858" t="s">
        <v>3437</v>
      </c>
      <c r="C2858" t="s">
        <v>3437</v>
      </c>
      <c r="D2858">
        <v>70</v>
      </c>
      <c r="E2858" t="s">
        <v>3456</v>
      </c>
      <c r="F2858" t="s">
        <v>154</v>
      </c>
      <c r="G2858" s="1" t="s">
        <v>3457</v>
      </c>
      <c r="H2858" t="s">
        <v>463</v>
      </c>
      <c r="I2858" t="s">
        <v>3457</v>
      </c>
      <c r="J2858" t="s">
        <v>463</v>
      </c>
      <c r="K2858">
        <v>0.1</v>
      </c>
      <c r="L2858">
        <v>0.1</v>
      </c>
      <c r="M2858" t="s">
        <v>26</v>
      </c>
      <c r="N2858" t="s">
        <v>323</v>
      </c>
      <c r="O2858" t="s">
        <v>29</v>
      </c>
      <c r="P2858" t="s">
        <v>29</v>
      </c>
      <c r="Q2858" t="s">
        <v>29</v>
      </c>
      <c r="R2858" t="s">
        <v>29</v>
      </c>
      <c r="S2858" t="s">
        <v>29</v>
      </c>
      <c r="T2858" t="s">
        <v>29</v>
      </c>
      <c r="U2858" t="s">
        <v>29</v>
      </c>
      <c r="V2858" t="s">
        <v>29</v>
      </c>
      <c r="W2858" t="s">
        <v>3439</v>
      </c>
    </row>
    <row r="2859" spans="1:23">
      <c r="A2859">
        <v>2858</v>
      </c>
      <c r="B2859" t="s">
        <v>3437</v>
      </c>
      <c r="C2859" t="s">
        <v>3437</v>
      </c>
      <c r="D2859">
        <v>70</v>
      </c>
      <c r="E2859" t="s">
        <v>135</v>
      </c>
      <c r="F2859" t="s">
        <v>136</v>
      </c>
      <c r="G2859" s="1" t="s">
        <v>29</v>
      </c>
      <c r="H2859" t="s">
        <v>29</v>
      </c>
      <c r="I2859" t="s">
        <v>29</v>
      </c>
      <c r="J2859" t="s">
        <v>29</v>
      </c>
      <c r="K2859">
        <v>0.8</v>
      </c>
      <c r="L2859">
        <v>0.8</v>
      </c>
      <c r="M2859" t="s">
        <v>136</v>
      </c>
      <c r="N2859" t="s">
        <v>29</v>
      </c>
      <c r="O2859" t="s">
        <v>29</v>
      </c>
      <c r="P2859" t="s">
        <v>29</v>
      </c>
      <c r="Q2859" t="s">
        <v>29</v>
      </c>
      <c r="R2859" t="s">
        <v>29</v>
      </c>
      <c r="S2859" t="s">
        <v>29</v>
      </c>
      <c r="T2859" t="s">
        <v>29</v>
      </c>
      <c r="U2859" t="s">
        <v>29</v>
      </c>
      <c r="V2859" t="s">
        <v>29</v>
      </c>
      <c r="W2859" t="s">
        <v>3439</v>
      </c>
    </row>
    <row r="2860" spans="1:23">
      <c r="A2860">
        <v>2859</v>
      </c>
      <c r="B2860" t="s">
        <v>3136</v>
      </c>
      <c r="C2860" t="s">
        <v>3136</v>
      </c>
      <c r="D2860">
        <v>71</v>
      </c>
      <c r="E2860" t="s">
        <v>3458</v>
      </c>
      <c r="F2860" t="s">
        <v>438</v>
      </c>
      <c r="G2860" s="1" t="s">
        <v>3459</v>
      </c>
      <c r="H2860" t="s">
        <v>3460</v>
      </c>
      <c r="I2860" t="s">
        <v>6238</v>
      </c>
      <c r="J2860" t="s">
        <v>3460</v>
      </c>
      <c r="K2860">
        <v>20.9</v>
      </c>
      <c r="L2860">
        <v>20.9</v>
      </c>
      <c r="M2860" t="s">
        <v>26</v>
      </c>
      <c r="N2860" t="s">
        <v>118</v>
      </c>
      <c r="O2860" t="s">
        <v>29</v>
      </c>
      <c r="P2860" t="s">
        <v>29</v>
      </c>
      <c r="Q2860" t="s">
        <v>29</v>
      </c>
      <c r="R2860" t="s">
        <v>29</v>
      </c>
      <c r="S2860" t="s">
        <v>29</v>
      </c>
      <c r="T2860" t="s">
        <v>29</v>
      </c>
      <c r="U2860" t="s">
        <v>29</v>
      </c>
      <c r="V2860" t="s">
        <v>29</v>
      </c>
      <c r="W2860" t="s">
        <v>3461</v>
      </c>
    </row>
    <row r="2861" spans="1:23">
      <c r="A2861">
        <v>2860</v>
      </c>
      <c r="B2861" t="s">
        <v>3136</v>
      </c>
      <c r="C2861" t="s">
        <v>3136</v>
      </c>
      <c r="D2861">
        <v>71</v>
      </c>
      <c r="E2861" t="s">
        <v>3462</v>
      </c>
      <c r="F2861" t="s">
        <v>196</v>
      </c>
      <c r="G2861" s="1" t="s">
        <v>2555</v>
      </c>
      <c r="H2861" t="s">
        <v>3463</v>
      </c>
      <c r="I2861" t="s">
        <v>2555</v>
      </c>
      <c r="J2861" t="s">
        <v>8656</v>
      </c>
      <c r="K2861">
        <v>10.6</v>
      </c>
      <c r="L2861">
        <v>10.6</v>
      </c>
      <c r="M2861" t="s">
        <v>26</v>
      </c>
      <c r="N2861" t="s">
        <v>118</v>
      </c>
      <c r="O2861" t="s">
        <v>29</v>
      </c>
      <c r="P2861" t="s">
        <v>29</v>
      </c>
      <c r="Q2861" t="s">
        <v>29</v>
      </c>
      <c r="R2861" t="s">
        <v>29</v>
      </c>
      <c r="S2861" t="s">
        <v>29</v>
      </c>
      <c r="T2861" t="s">
        <v>29</v>
      </c>
      <c r="U2861" t="s">
        <v>29</v>
      </c>
      <c r="V2861" t="s">
        <v>29</v>
      </c>
      <c r="W2861" t="s">
        <v>3461</v>
      </c>
    </row>
    <row r="2862" spans="1:23">
      <c r="A2862">
        <v>2861</v>
      </c>
      <c r="B2862" t="s">
        <v>3136</v>
      </c>
      <c r="C2862" t="s">
        <v>3136</v>
      </c>
      <c r="D2862">
        <v>71</v>
      </c>
      <c r="E2862" t="s">
        <v>2383</v>
      </c>
      <c r="F2862" t="s">
        <v>438</v>
      </c>
      <c r="G2862" s="1" t="s">
        <v>2384</v>
      </c>
      <c r="H2862" t="s">
        <v>2385</v>
      </c>
      <c r="I2862" t="s">
        <v>2384</v>
      </c>
      <c r="J2862" t="s">
        <v>2385</v>
      </c>
      <c r="K2862">
        <v>8.1</v>
      </c>
      <c r="L2862">
        <v>8.1</v>
      </c>
      <c r="M2862" t="s">
        <v>26</v>
      </c>
      <c r="N2862" t="s">
        <v>118</v>
      </c>
      <c r="O2862" t="s">
        <v>29</v>
      </c>
      <c r="P2862" t="s">
        <v>29</v>
      </c>
      <c r="Q2862" t="s">
        <v>29</v>
      </c>
      <c r="R2862" t="s">
        <v>29</v>
      </c>
      <c r="S2862" t="s">
        <v>29</v>
      </c>
      <c r="T2862" t="s">
        <v>29</v>
      </c>
      <c r="U2862" t="s">
        <v>29</v>
      </c>
      <c r="V2862" t="s">
        <v>29</v>
      </c>
      <c r="W2862" t="s">
        <v>3461</v>
      </c>
    </row>
    <row r="2863" spans="1:23">
      <c r="A2863">
        <v>2862</v>
      </c>
      <c r="B2863" t="s">
        <v>3136</v>
      </c>
      <c r="C2863" t="s">
        <v>3136</v>
      </c>
      <c r="D2863">
        <v>71</v>
      </c>
      <c r="E2863" t="s">
        <v>3464</v>
      </c>
      <c r="F2863" t="s">
        <v>1062</v>
      </c>
      <c r="G2863" s="1" t="s">
        <v>3465</v>
      </c>
      <c r="H2863" t="s">
        <v>3466</v>
      </c>
      <c r="I2863" t="s">
        <v>8527</v>
      </c>
      <c r="J2863" t="s">
        <v>2227</v>
      </c>
      <c r="K2863">
        <v>5.9</v>
      </c>
      <c r="L2863">
        <v>5.9</v>
      </c>
      <c r="M2863" t="s">
        <v>26</v>
      </c>
      <c r="N2863" t="s">
        <v>74</v>
      </c>
      <c r="O2863" t="s">
        <v>29</v>
      </c>
      <c r="P2863" t="s">
        <v>29</v>
      </c>
      <c r="Q2863" t="s">
        <v>29</v>
      </c>
      <c r="R2863" t="s">
        <v>29</v>
      </c>
      <c r="S2863" t="s">
        <v>29</v>
      </c>
      <c r="T2863" t="s">
        <v>29</v>
      </c>
      <c r="U2863" t="s">
        <v>29</v>
      </c>
      <c r="V2863" t="s">
        <v>29</v>
      </c>
      <c r="W2863" t="s">
        <v>3461</v>
      </c>
    </row>
    <row r="2864" spans="1:23">
      <c r="A2864">
        <v>2863</v>
      </c>
      <c r="B2864" t="s">
        <v>3136</v>
      </c>
      <c r="C2864" t="s">
        <v>3136</v>
      </c>
      <c r="D2864">
        <v>71</v>
      </c>
      <c r="E2864" t="s">
        <v>3467</v>
      </c>
      <c r="F2864" t="s">
        <v>344</v>
      </c>
      <c r="G2864" s="1" t="s">
        <v>2281</v>
      </c>
      <c r="H2864" t="s">
        <v>29</v>
      </c>
      <c r="I2864" t="s">
        <v>2281</v>
      </c>
      <c r="J2864" t="s">
        <v>29</v>
      </c>
      <c r="K2864">
        <v>4.4000000000000004</v>
      </c>
      <c r="L2864">
        <v>4.4000000000000004</v>
      </c>
      <c r="M2864" t="s">
        <v>26</v>
      </c>
      <c r="N2864" t="s">
        <v>118</v>
      </c>
      <c r="O2864" t="s">
        <v>29</v>
      </c>
      <c r="P2864" t="s">
        <v>29</v>
      </c>
      <c r="Q2864" t="s">
        <v>29</v>
      </c>
      <c r="R2864" t="s">
        <v>29</v>
      </c>
      <c r="S2864" t="s">
        <v>29</v>
      </c>
      <c r="T2864" t="s">
        <v>29</v>
      </c>
      <c r="U2864" t="s">
        <v>29</v>
      </c>
      <c r="V2864" t="s">
        <v>29</v>
      </c>
      <c r="W2864" t="s">
        <v>3461</v>
      </c>
    </row>
    <row r="2865" spans="1:23">
      <c r="A2865">
        <v>2864</v>
      </c>
      <c r="B2865" t="s">
        <v>3136</v>
      </c>
      <c r="C2865" t="s">
        <v>3136</v>
      </c>
      <c r="D2865">
        <v>71</v>
      </c>
      <c r="E2865" t="s">
        <v>3468</v>
      </c>
      <c r="F2865" t="s">
        <v>2644</v>
      </c>
      <c r="G2865" s="1" t="s">
        <v>3469</v>
      </c>
      <c r="H2865" t="s">
        <v>29</v>
      </c>
      <c r="I2865" t="s">
        <v>8832</v>
      </c>
      <c r="J2865" t="s">
        <v>29</v>
      </c>
      <c r="K2865">
        <v>4.0999999999999996</v>
      </c>
      <c r="L2865">
        <v>4.0999999999999996</v>
      </c>
      <c r="M2865" t="s">
        <v>26</v>
      </c>
      <c r="N2865" t="s">
        <v>118</v>
      </c>
      <c r="O2865" t="s">
        <v>29</v>
      </c>
      <c r="P2865" t="s">
        <v>29</v>
      </c>
      <c r="Q2865" t="s">
        <v>29</v>
      </c>
      <c r="R2865" t="s">
        <v>29</v>
      </c>
      <c r="S2865" t="s">
        <v>29</v>
      </c>
      <c r="T2865" t="s">
        <v>29</v>
      </c>
      <c r="U2865" t="s">
        <v>29</v>
      </c>
      <c r="V2865" t="s">
        <v>29</v>
      </c>
      <c r="W2865" t="s">
        <v>3461</v>
      </c>
    </row>
    <row r="2866" spans="1:23">
      <c r="A2866">
        <v>2865</v>
      </c>
      <c r="B2866" t="s">
        <v>3136</v>
      </c>
      <c r="C2866" t="s">
        <v>3136</v>
      </c>
      <c r="D2866">
        <v>71</v>
      </c>
      <c r="E2866" t="s">
        <v>3470</v>
      </c>
      <c r="F2866" t="s">
        <v>154</v>
      </c>
      <c r="G2866" s="1" t="s">
        <v>2414</v>
      </c>
      <c r="H2866" t="s">
        <v>3471</v>
      </c>
      <c r="I2866" t="s">
        <v>2414</v>
      </c>
      <c r="J2866" t="s">
        <v>3471</v>
      </c>
      <c r="K2866">
        <v>3.3</v>
      </c>
      <c r="L2866">
        <v>3.3</v>
      </c>
      <c r="M2866" t="s">
        <v>26</v>
      </c>
      <c r="N2866" t="s">
        <v>118</v>
      </c>
      <c r="O2866" t="s">
        <v>29</v>
      </c>
      <c r="P2866" t="s">
        <v>29</v>
      </c>
      <c r="Q2866" t="s">
        <v>29</v>
      </c>
      <c r="R2866" t="s">
        <v>29</v>
      </c>
      <c r="S2866" t="s">
        <v>29</v>
      </c>
      <c r="T2866" t="s">
        <v>29</v>
      </c>
      <c r="U2866" t="s">
        <v>29</v>
      </c>
      <c r="V2866" t="s">
        <v>29</v>
      </c>
      <c r="W2866" t="s">
        <v>3461</v>
      </c>
    </row>
    <row r="2867" spans="1:23">
      <c r="A2867">
        <v>2866</v>
      </c>
      <c r="B2867" t="s">
        <v>3136</v>
      </c>
      <c r="C2867" t="s">
        <v>3136</v>
      </c>
      <c r="D2867">
        <v>71</v>
      </c>
      <c r="E2867" t="s">
        <v>3472</v>
      </c>
      <c r="F2867" t="s">
        <v>558</v>
      </c>
      <c r="G2867" s="1" t="s">
        <v>726</v>
      </c>
      <c r="H2867" t="s">
        <v>29</v>
      </c>
      <c r="I2867" t="s">
        <v>726</v>
      </c>
      <c r="J2867" t="s">
        <v>29</v>
      </c>
      <c r="K2867">
        <v>3</v>
      </c>
      <c r="L2867">
        <v>3</v>
      </c>
      <c r="M2867" t="s">
        <v>26</v>
      </c>
      <c r="N2867" t="s">
        <v>118</v>
      </c>
      <c r="O2867" t="s">
        <v>29</v>
      </c>
      <c r="P2867" t="s">
        <v>29</v>
      </c>
      <c r="Q2867" t="s">
        <v>29</v>
      </c>
      <c r="R2867" t="s">
        <v>29</v>
      </c>
      <c r="S2867" t="s">
        <v>29</v>
      </c>
      <c r="T2867" t="s">
        <v>29</v>
      </c>
      <c r="U2867" t="s">
        <v>29</v>
      </c>
      <c r="V2867" t="s">
        <v>29</v>
      </c>
      <c r="W2867" t="s">
        <v>3461</v>
      </c>
    </row>
    <row r="2868" spans="1:23">
      <c r="A2868">
        <v>2867</v>
      </c>
      <c r="B2868" t="s">
        <v>3136</v>
      </c>
      <c r="C2868" t="s">
        <v>3136</v>
      </c>
      <c r="D2868">
        <v>71</v>
      </c>
      <c r="E2868" t="s">
        <v>3473</v>
      </c>
      <c r="F2868" t="s">
        <v>459</v>
      </c>
      <c r="G2868" s="1" t="s">
        <v>3474</v>
      </c>
      <c r="H2868" t="s">
        <v>2053</v>
      </c>
      <c r="I2868" t="s">
        <v>3474</v>
      </c>
      <c r="J2868" t="s">
        <v>2053</v>
      </c>
      <c r="K2868">
        <v>2.9</v>
      </c>
      <c r="L2868">
        <v>2.9</v>
      </c>
      <c r="M2868" t="s">
        <v>26</v>
      </c>
      <c r="N2868" t="s">
        <v>118</v>
      </c>
      <c r="O2868" t="s">
        <v>29</v>
      </c>
      <c r="P2868" t="s">
        <v>29</v>
      </c>
      <c r="Q2868" t="s">
        <v>29</v>
      </c>
      <c r="R2868" t="s">
        <v>29</v>
      </c>
      <c r="S2868" t="s">
        <v>29</v>
      </c>
      <c r="T2868" t="s">
        <v>29</v>
      </c>
      <c r="U2868" t="s">
        <v>29</v>
      </c>
      <c r="V2868" t="s">
        <v>29</v>
      </c>
      <c r="W2868" t="s">
        <v>3461</v>
      </c>
    </row>
    <row r="2869" spans="1:23">
      <c r="A2869">
        <v>2868</v>
      </c>
      <c r="B2869" t="s">
        <v>3136</v>
      </c>
      <c r="C2869" t="s">
        <v>3136</v>
      </c>
      <c r="D2869">
        <v>71</v>
      </c>
      <c r="E2869" t="s">
        <v>3475</v>
      </c>
      <c r="F2869" t="s">
        <v>1049</v>
      </c>
      <c r="G2869" s="1" t="s">
        <v>1050</v>
      </c>
      <c r="H2869" t="s">
        <v>3476</v>
      </c>
      <c r="I2869" t="s">
        <v>1050</v>
      </c>
      <c r="J2869" t="s">
        <v>8657</v>
      </c>
      <c r="K2869">
        <v>2.7</v>
      </c>
      <c r="L2869">
        <v>2.7</v>
      </c>
      <c r="M2869" t="s">
        <v>26</v>
      </c>
      <c r="N2869" t="s">
        <v>232</v>
      </c>
      <c r="O2869" t="s">
        <v>29</v>
      </c>
      <c r="P2869" t="s">
        <v>29</v>
      </c>
      <c r="Q2869" t="s">
        <v>29</v>
      </c>
      <c r="R2869" t="s">
        <v>29</v>
      </c>
      <c r="S2869" t="s">
        <v>29</v>
      </c>
      <c r="T2869" t="s">
        <v>29</v>
      </c>
      <c r="U2869" t="s">
        <v>29</v>
      </c>
      <c r="V2869" t="s">
        <v>29</v>
      </c>
      <c r="W2869" t="s">
        <v>3461</v>
      </c>
    </row>
    <row r="2870" spans="1:23">
      <c r="A2870">
        <v>2869</v>
      </c>
      <c r="B2870" t="s">
        <v>3136</v>
      </c>
      <c r="C2870" t="s">
        <v>3136</v>
      </c>
      <c r="D2870">
        <v>71</v>
      </c>
      <c r="E2870" t="s">
        <v>3477</v>
      </c>
      <c r="F2870" t="s">
        <v>196</v>
      </c>
      <c r="G2870" s="1" t="s">
        <v>2553</v>
      </c>
      <c r="H2870" t="s">
        <v>3478</v>
      </c>
      <c r="I2870" t="s">
        <v>2553</v>
      </c>
      <c r="J2870" t="s">
        <v>6214</v>
      </c>
      <c r="K2870">
        <v>2.4</v>
      </c>
      <c r="L2870">
        <v>2.4</v>
      </c>
      <c r="M2870" t="s">
        <v>26</v>
      </c>
      <c r="N2870" t="s">
        <v>118</v>
      </c>
      <c r="O2870" t="s">
        <v>29</v>
      </c>
      <c r="P2870" t="s">
        <v>29</v>
      </c>
      <c r="Q2870" t="s">
        <v>29</v>
      </c>
      <c r="R2870" t="s">
        <v>29</v>
      </c>
      <c r="S2870" t="s">
        <v>29</v>
      </c>
      <c r="T2870" t="s">
        <v>29</v>
      </c>
      <c r="U2870" t="s">
        <v>29</v>
      </c>
      <c r="V2870" t="s">
        <v>29</v>
      </c>
      <c r="W2870" t="s">
        <v>3461</v>
      </c>
    </row>
    <row r="2871" spans="1:23">
      <c r="A2871">
        <v>2870</v>
      </c>
      <c r="B2871" t="s">
        <v>3136</v>
      </c>
      <c r="C2871" t="s">
        <v>3136</v>
      </c>
      <c r="D2871">
        <v>71</v>
      </c>
      <c r="E2871" t="s">
        <v>3479</v>
      </c>
      <c r="F2871" t="s">
        <v>443</v>
      </c>
      <c r="G2871" s="1" t="s">
        <v>3480</v>
      </c>
      <c r="H2871" t="s">
        <v>29</v>
      </c>
      <c r="I2871" t="s">
        <v>5429</v>
      </c>
      <c r="J2871" t="s">
        <v>29</v>
      </c>
      <c r="K2871">
        <v>2.4</v>
      </c>
      <c r="L2871">
        <v>2.4</v>
      </c>
      <c r="M2871" t="s">
        <v>26</v>
      </c>
      <c r="N2871" t="s">
        <v>118</v>
      </c>
      <c r="O2871" t="s">
        <v>29</v>
      </c>
      <c r="P2871" t="s">
        <v>29</v>
      </c>
      <c r="Q2871" t="s">
        <v>29</v>
      </c>
      <c r="R2871" t="s">
        <v>29</v>
      </c>
      <c r="S2871" t="s">
        <v>29</v>
      </c>
      <c r="T2871" t="s">
        <v>29</v>
      </c>
      <c r="U2871" t="s">
        <v>29</v>
      </c>
      <c r="V2871" t="s">
        <v>29</v>
      </c>
      <c r="W2871" t="s">
        <v>3461</v>
      </c>
    </row>
    <row r="2872" spans="1:23">
      <c r="A2872">
        <v>2871</v>
      </c>
      <c r="B2872" t="s">
        <v>3136</v>
      </c>
      <c r="C2872" t="s">
        <v>3136</v>
      </c>
      <c r="D2872">
        <v>71</v>
      </c>
      <c r="E2872" t="s">
        <v>2515</v>
      </c>
      <c r="F2872" t="s">
        <v>1396</v>
      </c>
      <c r="G2872" s="1" t="s">
        <v>2511</v>
      </c>
      <c r="H2872" t="s">
        <v>440</v>
      </c>
      <c r="I2872" t="s">
        <v>2511</v>
      </c>
      <c r="J2872" t="s">
        <v>440</v>
      </c>
      <c r="K2872">
        <v>2.2999999999999998</v>
      </c>
      <c r="L2872">
        <v>2.2999999999999998</v>
      </c>
      <c r="M2872" t="s">
        <v>26</v>
      </c>
      <c r="N2872" t="s">
        <v>219</v>
      </c>
      <c r="O2872" t="s">
        <v>29</v>
      </c>
      <c r="P2872" t="s">
        <v>29</v>
      </c>
      <c r="Q2872" t="s">
        <v>29</v>
      </c>
      <c r="R2872" t="s">
        <v>29</v>
      </c>
      <c r="S2872" t="s">
        <v>29</v>
      </c>
      <c r="T2872" t="s">
        <v>29</v>
      </c>
      <c r="U2872" t="s">
        <v>29</v>
      </c>
      <c r="V2872" t="s">
        <v>29</v>
      </c>
      <c r="W2872" t="s">
        <v>3461</v>
      </c>
    </row>
    <row r="2873" spans="1:23">
      <c r="A2873">
        <v>2872</v>
      </c>
      <c r="B2873" t="s">
        <v>3136</v>
      </c>
      <c r="C2873" t="s">
        <v>3136</v>
      </c>
      <c r="D2873">
        <v>71</v>
      </c>
      <c r="E2873" t="s">
        <v>3481</v>
      </c>
      <c r="F2873" t="s">
        <v>1976</v>
      </c>
      <c r="G2873" s="1" t="s">
        <v>3482</v>
      </c>
      <c r="H2873" t="s">
        <v>1983</v>
      </c>
      <c r="I2873" t="s">
        <v>3482</v>
      </c>
      <c r="J2873" t="s">
        <v>1983</v>
      </c>
      <c r="K2873">
        <v>1.6</v>
      </c>
      <c r="L2873">
        <v>1.6</v>
      </c>
      <c r="M2873" t="s">
        <v>26</v>
      </c>
      <c r="N2873" t="s">
        <v>230</v>
      </c>
      <c r="O2873" t="s">
        <v>29</v>
      </c>
      <c r="P2873" t="s">
        <v>29</v>
      </c>
      <c r="Q2873" t="s">
        <v>29</v>
      </c>
      <c r="R2873" t="s">
        <v>29</v>
      </c>
      <c r="S2873" t="s">
        <v>29</v>
      </c>
      <c r="T2873" t="s">
        <v>29</v>
      </c>
      <c r="U2873" t="s">
        <v>29</v>
      </c>
      <c r="V2873" t="s">
        <v>29</v>
      </c>
      <c r="W2873" t="s">
        <v>3461</v>
      </c>
    </row>
    <row r="2874" spans="1:23">
      <c r="A2874">
        <v>2873</v>
      </c>
      <c r="B2874" t="s">
        <v>3136</v>
      </c>
      <c r="C2874" t="s">
        <v>3136</v>
      </c>
      <c r="D2874">
        <v>71</v>
      </c>
      <c r="E2874" t="s">
        <v>3483</v>
      </c>
      <c r="F2874" t="s">
        <v>168</v>
      </c>
      <c r="G2874" s="1" t="s">
        <v>301</v>
      </c>
      <c r="H2874" t="s">
        <v>29</v>
      </c>
      <c r="I2874" t="s">
        <v>301</v>
      </c>
      <c r="J2874" t="s">
        <v>29</v>
      </c>
      <c r="K2874">
        <v>1.5</v>
      </c>
      <c r="L2874">
        <v>1.5</v>
      </c>
      <c r="M2874" t="s">
        <v>26</v>
      </c>
      <c r="N2874" t="s">
        <v>118</v>
      </c>
      <c r="O2874" t="s">
        <v>29</v>
      </c>
      <c r="P2874" t="s">
        <v>29</v>
      </c>
      <c r="Q2874" t="s">
        <v>29</v>
      </c>
      <c r="R2874" t="s">
        <v>29</v>
      </c>
      <c r="S2874" t="s">
        <v>29</v>
      </c>
      <c r="T2874" t="s">
        <v>29</v>
      </c>
      <c r="U2874" t="s">
        <v>29</v>
      </c>
      <c r="V2874" t="s">
        <v>29</v>
      </c>
      <c r="W2874" t="s">
        <v>3461</v>
      </c>
    </row>
    <row r="2875" spans="1:23">
      <c r="A2875">
        <v>2874</v>
      </c>
      <c r="B2875" t="s">
        <v>3136</v>
      </c>
      <c r="C2875" t="s">
        <v>3136</v>
      </c>
      <c r="D2875">
        <v>71</v>
      </c>
      <c r="E2875" t="s">
        <v>3484</v>
      </c>
      <c r="F2875" t="s">
        <v>196</v>
      </c>
      <c r="G2875" s="1" t="s">
        <v>2555</v>
      </c>
      <c r="H2875" t="s">
        <v>3485</v>
      </c>
      <c r="I2875" t="s">
        <v>2555</v>
      </c>
      <c r="J2875" t="s">
        <v>8658</v>
      </c>
      <c r="K2875">
        <v>1.5</v>
      </c>
      <c r="L2875">
        <v>1.5</v>
      </c>
      <c r="M2875" t="s">
        <v>26</v>
      </c>
      <c r="N2875" t="s">
        <v>118</v>
      </c>
      <c r="O2875" t="s">
        <v>29</v>
      </c>
      <c r="P2875" t="s">
        <v>29</v>
      </c>
      <c r="Q2875" t="s">
        <v>29</v>
      </c>
      <c r="R2875" t="s">
        <v>29</v>
      </c>
      <c r="S2875" t="s">
        <v>29</v>
      </c>
      <c r="T2875" t="s">
        <v>29</v>
      </c>
      <c r="U2875" t="s">
        <v>29</v>
      </c>
      <c r="V2875" t="s">
        <v>29</v>
      </c>
      <c r="W2875" t="s">
        <v>3461</v>
      </c>
    </row>
    <row r="2876" spans="1:23">
      <c r="A2876">
        <v>2875</v>
      </c>
      <c r="B2876" t="s">
        <v>3136</v>
      </c>
      <c r="C2876" t="s">
        <v>3136</v>
      </c>
      <c r="D2876">
        <v>71</v>
      </c>
      <c r="E2876" t="s">
        <v>3486</v>
      </c>
      <c r="F2876" t="s">
        <v>344</v>
      </c>
      <c r="G2876" s="1" t="s">
        <v>3487</v>
      </c>
      <c r="H2876" t="s">
        <v>3488</v>
      </c>
      <c r="I2876" t="s">
        <v>3487</v>
      </c>
      <c r="J2876" t="s">
        <v>8220</v>
      </c>
      <c r="K2876">
        <v>1.5</v>
      </c>
      <c r="L2876">
        <v>1.5</v>
      </c>
      <c r="M2876" t="s">
        <v>26</v>
      </c>
      <c r="N2876" t="s">
        <v>59</v>
      </c>
      <c r="O2876" t="s">
        <v>29</v>
      </c>
      <c r="P2876" t="s">
        <v>29</v>
      </c>
      <c r="Q2876" t="s">
        <v>29</v>
      </c>
      <c r="R2876" t="s">
        <v>29</v>
      </c>
      <c r="S2876" t="s">
        <v>29</v>
      </c>
      <c r="T2876" t="s">
        <v>29</v>
      </c>
      <c r="U2876" t="s">
        <v>29</v>
      </c>
      <c r="V2876" t="s">
        <v>29</v>
      </c>
      <c r="W2876" t="s">
        <v>3461</v>
      </c>
    </row>
    <row r="2877" spans="1:23">
      <c r="A2877">
        <v>2876</v>
      </c>
      <c r="B2877" t="s">
        <v>3136</v>
      </c>
      <c r="C2877" t="s">
        <v>3136</v>
      </c>
      <c r="D2877">
        <v>71</v>
      </c>
      <c r="E2877" t="s">
        <v>3489</v>
      </c>
      <c r="F2877" t="s">
        <v>23</v>
      </c>
      <c r="G2877" s="1" t="s">
        <v>2534</v>
      </c>
      <c r="H2877" t="s">
        <v>29</v>
      </c>
      <c r="I2877" t="s">
        <v>2534</v>
      </c>
      <c r="J2877" t="s">
        <v>29</v>
      </c>
      <c r="K2877">
        <v>1.3</v>
      </c>
      <c r="L2877">
        <v>1.3</v>
      </c>
      <c r="M2877" t="s">
        <v>26</v>
      </c>
      <c r="N2877" t="s">
        <v>118</v>
      </c>
      <c r="O2877" t="s">
        <v>29</v>
      </c>
      <c r="P2877" t="s">
        <v>29</v>
      </c>
      <c r="Q2877" t="s">
        <v>29</v>
      </c>
      <c r="R2877" t="s">
        <v>29</v>
      </c>
      <c r="S2877" t="s">
        <v>29</v>
      </c>
      <c r="T2877" t="s">
        <v>29</v>
      </c>
      <c r="U2877" t="s">
        <v>29</v>
      </c>
      <c r="V2877" t="s">
        <v>29</v>
      </c>
      <c r="W2877" t="s">
        <v>3461</v>
      </c>
    </row>
    <row r="2878" spans="1:23">
      <c r="A2878">
        <v>2877</v>
      </c>
      <c r="B2878" t="s">
        <v>3136</v>
      </c>
      <c r="C2878" t="s">
        <v>3136</v>
      </c>
      <c r="D2878">
        <v>71</v>
      </c>
      <c r="E2878" t="s">
        <v>3490</v>
      </c>
      <c r="F2878" t="s">
        <v>154</v>
      </c>
      <c r="G2878" s="1" t="s">
        <v>3491</v>
      </c>
      <c r="H2878" t="s">
        <v>2332</v>
      </c>
      <c r="I2878" t="s">
        <v>3491</v>
      </c>
      <c r="J2878" t="s">
        <v>8659</v>
      </c>
      <c r="K2878">
        <v>1.2</v>
      </c>
      <c r="L2878">
        <v>1.2</v>
      </c>
      <c r="M2878" t="s">
        <v>26</v>
      </c>
      <c r="N2878" t="s">
        <v>118</v>
      </c>
      <c r="O2878" t="s">
        <v>29</v>
      </c>
      <c r="P2878" t="s">
        <v>29</v>
      </c>
      <c r="Q2878" t="s">
        <v>29</v>
      </c>
      <c r="R2878" t="s">
        <v>29</v>
      </c>
      <c r="S2878" t="s">
        <v>29</v>
      </c>
      <c r="T2878" t="s">
        <v>29</v>
      </c>
      <c r="U2878" t="s">
        <v>29</v>
      </c>
      <c r="V2878" t="s">
        <v>29</v>
      </c>
      <c r="W2878" t="s">
        <v>3461</v>
      </c>
    </row>
    <row r="2879" spans="1:23">
      <c r="A2879">
        <v>2878</v>
      </c>
      <c r="B2879" t="s">
        <v>3136</v>
      </c>
      <c r="C2879" t="s">
        <v>3136</v>
      </c>
      <c r="D2879">
        <v>71</v>
      </c>
      <c r="E2879" t="s">
        <v>3492</v>
      </c>
      <c r="F2879" t="s">
        <v>154</v>
      </c>
      <c r="G2879" s="1" t="s">
        <v>3493</v>
      </c>
      <c r="H2879" t="s">
        <v>3494</v>
      </c>
      <c r="I2879" t="s">
        <v>3493</v>
      </c>
      <c r="J2879" t="s">
        <v>3494</v>
      </c>
      <c r="K2879">
        <v>1.1000000000000001</v>
      </c>
      <c r="L2879">
        <v>1.1000000000000001</v>
      </c>
      <c r="M2879" t="s">
        <v>26</v>
      </c>
      <c r="N2879" t="s">
        <v>118</v>
      </c>
      <c r="O2879" t="s">
        <v>29</v>
      </c>
      <c r="P2879" t="s">
        <v>29</v>
      </c>
      <c r="Q2879" t="s">
        <v>29</v>
      </c>
      <c r="R2879" t="s">
        <v>29</v>
      </c>
      <c r="S2879" t="s">
        <v>29</v>
      </c>
      <c r="T2879" t="s">
        <v>29</v>
      </c>
      <c r="U2879" t="s">
        <v>29</v>
      </c>
      <c r="V2879" t="s">
        <v>29</v>
      </c>
      <c r="W2879" t="s">
        <v>3461</v>
      </c>
    </row>
    <row r="2880" spans="1:23">
      <c r="A2880">
        <v>2879</v>
      </c>
      <c r="B2880" t="s">
        <v>3136</v>
      </c>
      <c r="C2880" t="s">
        <v>3136</v>
      </c>
      <c r="D2880">
        <v>71</v>
      </c>
      <c r="E2880" t="s">
        <v>3495</v>
      </c>
      <c r="F2880" t="s">
        <v>93</v>
      </c>
      <c r="G2880" s="1" t="s">
        <v>29</v>
      </c>
      <c r="H2880" t="s">
        <v>29</v>
      </c>
      <c r="I2880" t="s">
        <v>29</v>
      </c>
      <c r="J2880" t="s">
        <v>29</v>
      </c>
      <c r="K2880">
        <v>1.1000000000000001</v>
      </c>
      <c r="L2880">
        <v>1.1000000000000001</v>
      </c>
      <c r="M2880" t="s">
        <v>26</v>
      </c>
      <c r="N2880" t="s">
        <v>219</v>
      </c>
      <c r="O2880" t="s">
        <v>29</v>
      </c>
      <c r="P2880" t="s">
        <v>29</v>
      </c>
      <c r="Q2880" t="s">
        <v>29</v>
      </c>
      <c r="R2880" t="s">
        <v>29</v>
      </c>
      <c r="S2880" t="s">
        <v>29</v>
      </c>
      <c r="T2880" t="s">
        <v>29</v>
      </c>
      <c r="U2880" t="s">
        <v>29</v>
      </c>
      <c r="V2880" t="s">
        <v>29</v>
      </c>
      <c r="W2880" t="s">
        <v>3461</v>
      </c>
    </row>
    <row r="2881" spans="1:23">
      <c r="A2881">
        <v>2880</v>
      </c>
      <c r="B2881" t="s">
        <v>3136</v>
      </c>
      <c r="C2881" t="s">
        <v>3136</v>
      </c>
      <c r="D2881">
        <v>71</v>
      </c>
      <c r="E2881" t="s">
        <v>3496</v>
      </c>
      <c r="F2881" t="s">
        <v>185</v>
      </c>
      <c r="G2881" s="1" t="s">
        <v>3497</v>
      </c>
      <c r="H2881" t="s">
        <v>3498</v>
      </c>
      <c r="I2881" t="s">
        <v>3497</v>
      </c>
      <c r="J2881" t="s">
        <v>8660</v>
      </c>
      <c r="K2881">
        <v>1.1000000000000001</v>
      </c>
      <c r="L2881">
        <v>1.1000000000000001</v>
      </c>
      <c r="M2881" t="s">
        <v>26</v>
      </c>
      <c r="N2881" t="s">
        <v>118</v>
      </c>
      <c r="O2881" t="s">
        <v>29</v>
      </c>
      <c r="P2881" t="s">
        <v>29</v>
      </c>
      <c r="Q2881" t="s">
        <v>29</v>
      </c>
      <c r="R2881" t="s">
        <v>29</v>
      </c>
      <c r="S2881" t="s">
        <v>29</v>
      </c>
      <c r="T2881" t="s">
        <v>29</v>
      </c>
      <c r="U2881" t="s">
        <v>29</v>
      </c>
      <c r="V2881" t="s">
        <v>29</v>
      </c>
      <c r="W2881" t="s">
        <v>3461</v>
      </c>
    </row>
    <row r="2882" spans="1:23">
      <c r="A2882">
        <v>2881</v>
      </c>
      <c r="B2882" t="s">
        <v>3136</v>
      </c>
      <c r="C2882" t="s">
        <v>3136</v>
      </c>
      <c r="D2882">
        <v>71</v>
      </c>
      <c r="E2882" t="s">
        <v>3499</v>
      </c>
      <c r="F2882" t="s">
        <v>472</v>
      </c>
      <c r="G2882" s="1" t="s">
        <v>3500</v>
      </c>
      <c r="H2882" t="s">
        <v>3501</v>
      </c>
      <c r="I2882" t="s">
        <v>3500</v>
      </c>
      <c r="J2882" t="s">
        <v>3501</v>
      </c>
      <c r="K2882">
        <v>1.1000000000000001</v>
      </c>
      <c r="L2882">
        <v>1.1000000000000001</v>
      </c>
      <c r="M2882" t="s">
        <v>26</v>
      </c>
      <c r="N2882" t="s">
        <v>118</v>
      </c>
      <c r="O2882" t="s">
        <v>29</v>
      </c>
      <c r="P2882" t="s">
        <v>29</v>
      </c>
      <c r="Q2882" t="s">
        <v>29</v>
      </c>
      <c r="R2882" t="s">
        <v>29</v>
      </c>
      <c r="S2882" t="s">
        <v>29</v>
      </c>
      <c r="T2882" t="s">
        <v>29</v>
      </c>
      <c r="U2882" t="s">
        <v>29</v>
      </c>
      <c r="V2882" t="s">
        <v>29</v>
      </c>
      <c r="W2882" t="s">
        <v>3461</v>
      </c>
    </row>
    <row r="2883" spans="1:23">
      <c r="A2883">
        <v>2882</v>
      </c>
      <c r="B2883" t="s">
        <v>3136</v>
      </c>
      <c r="C2883" t="s">
        <v>3136</v>
      </c>
      <c r="D2883">
        <v>71</v>
      </c>
      <c r="E2883" t="s">
        <v>3502</v>
      </c>
      <c r="F2883" t="s">
        <v>558</v>
      </c>
      <c r="G2883" s="1" t="s">
        <v>726</v>
      </c>
      <c r="H2883" t="s">
        <v>29</v>
      </c>
      <c r="I2883" t="s">
        <v>726</v>
      </c>
      <c r="J2883" t="s">
        <v>29</v>
      </c>
      <c r="K2883">
        <v>1</v>
      </c>
      <c r="L2883">
        <v>1</v>
      </c>
      <c r="M2883" t="s">
        <v>26</v>
      </c>
      <c r="N2883" t="s">
        <v>118</v>
      </c>
      <c r="O2883" t="s">
        <v>29</v>
      </c>
      <c r="P2883" t="s">
        <v>29</v>
      </c>
      <c r="Q2883" t="s">
        <v>29</v>
      </c>
      <c r="R2883" t="s">
        <v>29</v>
      </c>
      <c r="S2883" t="s">
        <v>29</v>
      </c>
      <c r="T2883" t="s">
        <v>29</v>
      </c>
      <c r="U2883" t="s">
        <v>29</v>
      </c>
      <c r="V2883" t="s">
        <v>29</v>
      </c>
      <c r="W2883" t="s">
        <v>3461</v>
      </c>
    </row>
    <row r="2884" spans="1:23">
      <c r="A2884">
        <v>2883</v>
      </c>
      <c r="B2884" t="s">
        <v>3136</v>
      </c>
      <c r="C2884" t="s">
        <v>3136</v>
      </c>
      <c r="D2884">
        <v>71</v>
      </c>
      <c r="E2884" t="s">
        <v>3503</v>
      </c>
      <c r="F2884" t="s">
        <v>297</v>
      </c>
      <c r="G2884" s="1" t="s">
        <v>1713</v>
      </c>
      <c r="H2884" t="s">
        <v>1741</v>
      </c>
      <c r="I2884" t="s">
        <v>1713</v>
      </c>
      <c r="J2884" t="s">
        <v>1741</v>
      </c>
      <c r="K2884">
        <v>1</v>
      </c>
      <c r="L2884">
        <v>1</v>
      </c>
      <c r="M2884" t="s">
        <v>26</v>
      </c>
      <c r="N2884" t="s">
        <v>74</v>
      </c>
      <c r="O2884" t="s">
        <v>29</v>
      </c>
      <c r="P2884" t="s">
        <v>29</v>
      </c>
      <c r="Q2884" t="s">
        <v>29</v>
      </c>
      <c r="R2884" t="s">
        <v>29</v>
      </c>
      <c r="S2884" t="s">
        <v>29</v>
      </c>
      <c r="T2884" t="s">
        <v>29</v>
      </c>
      <c r="U2884" t="s">
        <v>29</v>
      </c>
      <c r="V2884" t="s">
        <v>29</v>
      </c>
      <c r="W2884" t="s">
        <v>3461</v>
      </c>
    </row>
    <row r="2885" spans="1:23">
      <c r="A2885">
        <v>2884</v>
      </c>
      <c r="B2885" t="s">
        <v>3136</v>
      </c>
      <c r="C2885" t="s">
        <v>3136</v>
      </c>
      <c r="D2885">
        <v>71</v>
      </c>
      <c r="E2885" t="s">
        <v>8944</v>
      </c>
      <c r="F2885" t="s">
        <v>93</v>
      </c>
      <c r="G2885" s="1" t="s">
        <v>29</v>
      </c>
      <c r="H2885" t="s">
        <v>29</v>
      </c>
      <c r="I2885" t="s">
        <v>29</v>
      </c>
      <c r="J2885" t="s">
        <v>29</v>
      </c>
      <c r="K2885">
        <v>4.5</v>
      </c>
      <c r="L2885">
        <v>4.5</v>
      </c>
      <c r="M2885" t="s">
        <v>26</v>
      </c>
      <c r="N2885" t="s">
        <v>118</v>
      </c>
      <c r="O2885" t="s">
        <v>29</v>
      </c>
      <c r="P2885" t="s">
        <v>29</v>
      </c>
      <c r="Q2885" t="s">
        <v>29</v>
      </c>
      <c r="R2885" t="s">
        <v>29</v>
      </c>
      <c r="S2885" t="s">
        <v>29</v>
      </c>
      <c r="T2885" t="s">
        <v>29</v>
      </c>
      <c r="U2885" t="s">
        <v>29</v>
      </c>
      <c r="V2885" t="s">
        <v>29</v>
      </c>
      <c r="W2885" t="s">
        <v>3461</v>
      </c>
    </row>
    <row r="2886" spans="1:23">
      <c r="A2886">
        <v>2885</v>
      </c>
      <c r="B2886" t="s">
        <v>3136</v>
      </c>
      <c r="C2886" t="s">
        <v>3136</v>
      </c>
      <c r="D2886">
        <v>71</v>
      </c>
      <c r="E2886" t="s">
        <v>8930</v>
      </c>
      <c r="F2886" t="s">
        <v>93</v>
      </c>
      <c r="G2886" s="1" t="s">
        <v>29</v>
      </c>
      <c r="H2886" t="s">
        <v>29</v>
      </c>
      <c r="I2886" t="s">
        <v>29</v>
      </c>
      <c r="J2886" t="s">
        <v>29</v>
      </c>
      <c r="K2886">
        <v>0.4</v>
      </c>
      <c r="L2886">
        <v>0.4</v>
      </c>
      <c r="M2886" t="s">
        <v>26</v>
      </c>
      <c r="N2886" t="s">
        <v>74</v>
      </c>
      <c r="O2886" t="s">
        <v>29</v>
      </c>
      <c r="P2886" t="s">
        <v>29</v>
      </c>
      <c r="Q2886" t="s">
        <v>29</v>
      </c>
      <c r="R2886" t="s">
        <v>29</v>
      </c>
      <c r="S2886" t="s">
        <v>29</v>
      </c>
      <c r="T2886" t="s">
        <v>29</v>
      </c>
      <c r="U2886" t="s">
        <v>29</v>
      </c>
      <c r="V2886" t="s">
        <v>29</v>
      </c>
      <c r="W2886" t="s">
        <v>3461</v>
      </c>
    </row>
    <row r="2887" spans="1:23">
      <c r="A2887">
        <v>2886</v>
      </c>
      <c r="B2887" t="s">
        <v>3136</v>
      </c>
      <c r="C2887" t="s">
        <v>3136</v>
      </c>
      <c r="D2887">
        <v>71</v>
      </c>
      <c r="E2887" t="s">
        <v>8932</v>
      </c>
      <c r="F2887" t="s">
        <v>93</v>
      </c>
      <c r="G2887" s="1" t="s">
        <v>29</v>
      </c>
      <c r="H2887" t="s">
        <v>29</v>
      </c>
      <c r="I2887" t="s">
        <v>29</v>
      </c>
      <c r="J2887" t="s">
        <v>29</v>
      </c>
      <c r="K2887">
        <v>4.0999999999999996</v>
      </c>
      <c r="L2887">
        <v>4.0999999999999996</v>
      </c>
      <c r="M2887" t="s">
        <v>26</v>
      </c>
      <c r="N2887" t="s">
        <v>27</v>
      </c>
      <c r="O2887" t="s">
        <v>29</v>
      </c>
      <c r="P2887" t="s">
        <v>29</v>
      </c>
      <c r="Q2887" t="s">
        <v>29</v>
      </c>
      <c r="R2887" t="s">
        <v>29</v>
      </c>
      <c r="S2887" t="s">
        <v>29</v>
      </c>
      <c r="T2887" t="s">
        <v>29</v>
      </c>
      <c r="U2887" t="s">
        <v>29</v>
      </c>
      <c r="V2887" t="s">
        <v>29</v>
      </c>
      <c r="W2887" t="s">
        <v>3461</v>
      </c>
    </row>
    <row r="2888" spans="1:23">
      <c r="A2888">
        <v>2887</v>
      </c>
      <c r="B2888" t="s">
        <v>3136</v>
      </c>
      <c r="C2888" t="s">
        <v>3136</v>
      </c>
      <c r="D2888">
        <v>71</v>
      </c>
      <c r="E2888" t="s">
        <v>8973</v>
      </c>
      <c r="F2888" t="s">
        <v>93</v>
      </c>
      <c r="G2888" s="1" t="s">
        <v>29</v>
      </c>
      <c r="H2888" t="s">
        <v>29</v>
      </c>
      <c r="I2888" t="s">
        <v>29</v>
      </c>
      <c r="J2888" t="s">
        <v>29</v>
      </c>
      <c r="K2888">
        <v>1.2</v>
      </c>
      <c r="L2888">
        <v>1.2</v>
      </c>
      <c r="M2888" t="s">
        <v>26</v>
      </c>
      <c r="N2888" t="s">
        <v>63</v>
      </c>
      <c r="O2888" t="s">
        <v>29</v>
      </c>
      <c r="P2888" t="s">
        <v>29</v>
      </c>
      <c r="Q2888" t="s">
        <v>29</v>
      </c>
      <c r="R2888" t="s">
        <v>29</v>
      </c>
      <c r="S2888" t="s">
        <v>29</v>
      </c>
      <c r="T2888" t="s">
        <v>29</v>
      </c>
      <c r="U2888" t="s">
        <v>29</v>
      </c>
      <c r="V2888" t="s">
        <v>29</v>
      </c>
      <c r="W2888" t="s">
        <v>3461</v>
      </c>
    </row>
    <row r="2889" spans="1:23">
      <c r="A2889">
        <v>2888</v>
      </c>
      <c r="B2889" t="s">
        <v>3136</v>
      </c>
      <c r="C2889" t="s">
        <v>3136</v>
      </c>
      <c r="D2889">
        <v>71</v>
      </c>
      <c r="E2889" t="s">
        <v>8974</v>
      </c>
      <c r="F2889" t="s">
        <v>93</v>
      </c>
      <c r="G2889" s="1" t="s">
        <v>29</v>
      </c>
      <c r="H2889" t="s">
        <v>29</v>
      </c>
      <c r="I2889" t="s">
        <v>29</v>
      </c>
      <c r="J2889" t="s">
        <v>29</v>
      </c>
      <c r="K2889">
        <v>1.1000000000000001</v>
      </c>
      <c r="L2889">
        <v>1.1000000000000001</v>
      </c>
      <c r="M2889" t="s">
        <v>26</v>
      </c>
      <c r="N2889" t="s">
        <v>59</v>
      </c>
      <c r="O2889" t="s">
        <v>29</v>
      </c>
      <c r="P2889" t="s">
        <v>29</v>
      </c>
      <c r="Q2889" t="s">
        <v>29</v>
      </c>
      <c r="R2889" t="s">
        <v>29</v>
      </c>
      <c r="S2889" t="s">
        <v>29</v>
      </c>
      <c r="T2889" t="s">
        <v>29</v>
      </c>
      <c r="U2889" t="s">
        <v>29</v>
      </c>
      <c r="V2889" t="s">
        <v>29</v>
      </c>
      <c r="W2889" t="s">
        <v>3461</v>
      </c>
    </row>
    <row r="2890" spans="1:23">
      <c r="A2890">
        <v>2889</v>
      </c>
      <c r="B2890" t="s">
        <v>3136</v>
      </c>
      <c r="C2890" t="s">
        <v>3136</v>
      </c>
      <c r="D2890">
        <v>71</v>
      </c>
      <c r="E2890" t="s">
        <v>1289</v>
      </c>
      <c r="F2890" t="s">
        <v>76</v>
      </c>
      <c r="G2890" s="1" t="s">
        <v>29</v>
      </c>
      <c r="H2890" t="s">
        <v>29</v>
      </c>
      <c r="I2890" t="s">
        <v>29</v>
      </c>
      <c r="J2890" t="s">
        <v>29</v>
      </c>
      <c r="K2890">
        <v>0.3</v>
      </c>
      <c r="L2890">
        <v>0.3</v>
      </c>
      <c r="M2890" t="s">
        <v>77</v>
      </c>
      <c r="N2890" t="s">
        <v>29</v>
      </c>
      <c r="O2890" t="s">
        <v>29</v>
      </c>
      <c r="P2890" t="s">
        <v>29</v>
      </c>
      <c r="Q2890" t="s">
        <v>29</v>
      </c>
      <c r="R2890" t="s">
        <v>29</v>
      </c>
      <c r="S2890" t="s">
        <v>29</v>
      </c>
      <c r="T2890" t="s">
        <v>29</v>
      </c>
      <c r="U2890" t="s">
        <v>29</v>
      </c>
      <c r="V2890" t="s">
        <v>29</v>
      </c>
      <c r="W2890" t="s">
        <v>3461</v>
      </c>
    </row>
    <row r="2891" spans="1:23">
      <c r="A2891">
        <v>2890</v>
      </c>
      <c r="B2891" t="s">
        <v>3136</v>
      </c>
      <c r="C2891" t="s">
        <v>3136</v>
      </c>
      <c r="D2891">
        <v>71</v>
      </c>
      <c r="E2891" t="s">
        <v>2965</v>
      </c>
      <c r="F2891" t="s">
        <v>76</v>
      </c>
      <c r="G2891" s="1" t="s">
        <v>29</v>
      </c>
      <c r="H2891" t="s">
        <v>29</v>
      </c>
      <c r="I2891" t="s">
        <v>29</v>
      </c>
      <c r="J2891" t="s">
        <v>29</v>
      </c>
      <c r="K2891">
        <v>0.4</v>
      </c>
      <c r="L2891">
        <v>0.4</v>
      </c>
      <c r="M2891" t="s">
        <v>687</v>
      </c>
      <c r="N2891" t="s">
        <v>29</v>
      </c>
      <c r="O2891" t="s">
        <v>29</v>
      </c>
      <c r="P2891" t="s">
        <v>29</v>
      </c>
      <c r="Q2891" t="s">
        <v>29</v>
      </c>
      <c r="R2891" t="s">
        <v>29</v>
      </c>
      <c r="S2891" t="s">
        <v>29</v>
      </c>
      <c r="T2891" t="s">
        <v>29</v>
      </c>
      <c r="U2891" t="s">
        <v>29</v>
      </c>
      <c r="V2891" t="s">
        <v>29</v>
      </c>
      <c r="W2891" t="s">
        <v>3461</v>
      </c>
    </row>
    <row r="2892" spans="1:23">
      <c r="A2892">
        <v>2891</v>
      </c>
      <c r="B2892" t="s">
        <v>1256</v>
      </c>
      <c r="C2892" t="s">
        <v>1256</v>
      </c>
      <c r="D2892">
        <v>72</v>
      </c>
      <c r="E2892" t="s">
        <v>254</v>
      </c>
      <c r="F2892" t="s">
        <v>255</v>
      </c>
      <c r="G2892" s="1" t="s">
        <v>256</v>
      </c>
      <c r="H2892" t="s">
        <v>29</v>
      </c>
      <c r="I2892" t="s">
        <v>256</v>
      </c>
      <c r="J2892" t="s">
        <v>29</v>
      </c>
      <c r="K2892">
        <v>0.11508951406649616</v>
      </c>
      <c r="L2892">
        <v>0.11508951406649616</v>
      </c>
      <c r="M2892" t="s">
        <v>26</v>
      </c>
      <c r="N2892" t="s">
        <v>219</v>
      </c>
      <c r="O2892" t="s">
        <v>29</v>
      </c>
      <c r="P2892" t="s">
        <v>29</v>
      </c>
      <c r="Q2892" t="s">
        <v>29</v>
      </c>
      <c r="R2892" t="s">
        <v>29</v>
      </c>
      <c r="S2892" t="s">
        <v>29</v>
      </c>
      <c r="T2892" t="s">
        <v>29</v>
      </c>
      <c r="U2892" t="s">
        <v>29</v>
      </c>
      <c r="V2892" t="s">
        <v>29</v>
      </c>
      <c r="W2892" t="s">
        <v>3504</v>
      </c>
    </row>
    <row r="2893" spans="1:23">
      <c r="A2893">
        <v>2892</v>
      </c>
      <c r="B2893" t="s">
        <v>1256</v>
      </c>
      <c r="C2893" t="s">
        <v>1256</v>
      </c>
      <c r="D2893">
        <v>72</v>
      </c>
      <c r="E2893" t="s">
        <v>3505</v>
      </c>
      <c r="F2893" t="s">
        <v>1062</v>
      </c>
      <c r="G2893" s="1" t="s">
        <v>1069</v>
      </c>
      <c r="H2893" t="s">
        <v>29</v>
      </c>
      <c r="I2893" t="s">
        <v>1069</v>
      </c>
      <c r="J2893" t="s">
        <v>29</v>
      </c>
      <c r="K2893">
        <v>0.51150895140664965</v>
      </c>
      <c r="L2893">
        <v>0.51150895140664965</v>
      </c>
      <c r="M2893" t="s">
        <v>26</v>
      </c>
      <c r="N2893" t="s">
        <v>219</v>
      </c>
      <c r="O2893" t="s">
        <v>74</v>
      </c>
      <c r="P2893" t="s">
        <v>29</v>
      </c>
      <c r="Q2893" t="s">
        <v>29</v>
      </c>
      <c r="R2893" t="s">
        <v>29</v>
      </c>
      <c r="S2893" t="s">
        <v>29</v>
      </c>
      <c r="T2893" t="s">
        <v>29</v>
      </c>
      <c r="U2893" t="s">
        <v>29</v>
      </c>
      <c r="V2893" t="s">
        <v>29</v>
      </c>
      <c r="W2893" t="s">
        <v>3504</v>
      </c>
    </row>
    <row r="2894" spans="1:23">
      <c r="A2894">
        <v>2893</v>
      </c>
      <c r="B2894" t="s">
        <v>1256</v>
      </c>
      <c r="C2894" t="s">
        <v>1256</v>
      </c>
      <c r="D2894">
        <v>72</v>
      </c>
      <c r="E2894" t="s">
        <v>3506</v>
      </c>
      <c r="F2894" t="s">
        <v>1062</v>
      </c>
      <c r="G2894" s="1" t="s">
        <v>2276</v>
      </c>
      <c r="H2894" t="s">
        <v>727</v>
      </c>
      <c r="I2894" t="s">
        <v>2276</v>
      </c>
      <c r="J2894" t="s">
        <v>727</v>
      </c>
      <c r="K2894">
        <v>0.5626598465473146</v>
      </c>
      <c r="L2894">
        <v>0.5626598465473146</v>
      </c>
      <c r="M2894" t="s">
        <v>26</v>
      </c>
      <c r="N2894" t="s">
        <v>74</v>
      </c>
      <c r="O2894" t="s">
        <v>29</v>
      </c>
      <c r="P2894" t="s">
        <v>29</v>
      </c>
      <c r="Q2894" t="s">
        <v>29</v>
      </c>
      <c r="R2894" t="s">
        <v>29</v>
      </c>
      <c r="S2894" t="s">
        <v>29</v>
      </c>
      <c r="T2894" t="s">
        <v>29</v>
      </c>
      <c r="U2894" t="s">
        <v>29</v>
      </c>
      <c r="V2894" t="s">
        <v>29</v>
      </c>
      <c r="W2894" t="s">
        <v>3504</v>
      </c>
    </row>
    <row r="2895" spans="1:23">
      <c r="A2895">
        <v>2894</v>
      </c>
      <c r="B2895" t="s">
        <v>1256</v>
      </c>
      <c r="C2895" t="s">
        <v>1256</v>
      </c>
      <c r="D2895">
        <v>72</v>
      </c>
      <c r="E2895" t="s">
        <v>6920</v>
      </c>
      <c r="F2895" t="s">
        <v>1062</v>
      </c>
      <c r="G2895" s="1" t="s">
        <v>1066</v>
      </c>
      <c r="H2895" t="s">
        <v>29</v>
      </c>
      <c r="I2895" t="s">
        <v>1066</v>
      </c>
      <c r="J2895" t="s">
        <v>29</v>
      </c>
      <c r="K2895">
        <v>2.5575447570332477E-2</v>
      </c>
      <c r="L2895">
        <v>2.5575447570332477E-2</v>
      </c>
      <c r="M2895" t="s">
        <v>26</v>
      </c>
      <c r="N2895" t="s">
        <v>74</v>
      </c>
      <c r="O2895" t="s">
        <v>29</v>
      </c>
      <c r="P2895" t="s">
        <v>29</v>
      </c>
      <c r="Q2895" t="s">
        <v>29</v>
      </c>
      <c r="R2895" t="s">
        <v>29</v>
      </c>
      <c r="S2895" t="s">
        <v>29</v>
      </c>
      <c r="T2895" t="s">
        <v>29</v>
      </c>
      <c r="U2895" t="s">
        <v>29</v>
      </c>
      <c r="V2895" t="s">
        <v>29</v>
      </c>
      <c r="W2895" t="s">
        <v>3504</v>
      </c>
    </row>
    <row r="2896" spans="1:23">
      <c r="A2896">
        <v>2895</v>
      </c>
      <c r="B2896" t="s">
        <v>1256</v>
      </c>
      <c r="C2896" t="s">
        <v>1256</v>
      </c>
      <c r="D2896">
        <v>72</v>
      </c>
      <c r="E2896" t="s">
        <v>3507</v>
      </c>
      <c r="F2896" t="s">
        <v>289</v>
      </c>
      <c r="G2896" s="1" t="s">
        <v>898</v>
      </c>
      <c r="H2896" t="s">
        <v>29</v>
      </c>
      <c r="I2896" t="s">
        <v>898</v>
      </c>
      <c r="J2896" t="s">
        <v>29</v>
      </c>
      <c r="K2896">
        <v>0.17902813299232737</v>
      </c>
      <c r="L2896">
        <v>0.17902813299232737</v>
      </c>
      <c r="M2896" t="s">
        <v>26</v>
      </c>
      <c r="N2896" t="s">
        <v>232</v>
      </c>
      <c r="O2896" t="s">
        <v>219</v>
      </c>
      <c r="P2896" t="s">
        <v>29</v>
      </c>
      <c r="Q2896" t="s">
        <v>29</v>
      </c>
      <c r="R2896" t="s">
        <v>29</v>
      </c>
      <c r="S2896" t="s">
        <v>29</v>
      </c>
      <c r="T2896" t="s">
        <v>29</v>
      </c>
      <c r="U2896" t="s">
        <v>29</v>
      </c>
      <c r="V2896" t="s">
        <v>29</v>
      </c>
      <c r="W2896" t="s">
        <v>3504</v>
      </c>
    </row>
    <row r="2897" spans="1:23">
      <c r="A2897">
        <v>2896</v>
      </c>
      <c r="B2897" t="s">
        <v>1256</v>
      </c>
      <c r="C2897" t="s">
        <v>1256</v>
      </c>
      <c r="D2897">
        <v>72</v>
      </c>
      <c r="E2897" t="s">
        <v>8975</v>
      </c>
      <c r="F2897" t="s">
        <v>216</v>
      </c>
      <c r="G2897" s="1" t="s">
        <v>2301</v>
      </c>
      <c r="H2897" t="s">
        <v>8976</v>
      </c>
      <c r="I2897" s="1" t="s">
        <v>2301</v>
      </c>
      <c r="J2897" t="s">
        <v>843</v>
      </c>
      <c r="K2897">
        <v>1.2787723785166238E-2</v>
      </c>
      <c r="L2897">
        <v>1.2787723785166238E-2</v>
      </c>
      <c r="M2897" t="s">
        <v>26</v>
      </c>
      <c r="N2897" t="s">
        <v>219</v>
      </c>
      <c r="O2897" t="s">
        <v>29</v>
      </c>
      <c r="P2897" t="s">
        <v>29</v>
      </c>
      <c r="Q2897" t="s">
        <v>29</v>
      </c>
      <c r="R2897" t="s">
        <v>29</v>
      </c>
      <c r="S2897" t="s">
        <v>29</v>
      </c>
      <c r="T2897" t="s">
        <v>29</v>
      </c>
      <c r="U2897" t="s">
        <v>29</v>
      </c>
      <c r="V2897" t="s">
        <v>29</v>
      </c>
      <c r="W2897" t="s">
        <v>3504</v>
      </c>
    </row>
    <row r="2898" spans="1:23">
      <c r="A2898">
        <v>2897</v>
      </c>
      <c r="B2898" t="s">
        <v>1256</v>
      </c>
      <c r="C2898" t="s">
        <v>1256</v>
      </c>
      <c r="D2898">
        <v>72</v>
      </c>
      <c r="E2898" t="s">
        <v>3508</v>
      </c>
      <c r="F2898" t="s">
        <v>1273</v>
      </c>
      <c r="G2898" s="1" t="s">
        <v>1274</v>
      </c>
      <c r="H2898" t="s">
        <v>29</v>
      </c>
      <c r="I2898" t="s">
        <v>1274</v>
      </c>
      <c r="J2898" t="s">
        <v>29</v>
      </c>
      <c r="K2898">
        <v>0.2813299232736573</v>
      </c>
      <c r="L2898">
        <v>0.2813299232736573</v>
      </c>
      <c r="M2898" t="s">
        <v>26</v>
      </c>
      <c r="N2898" t="s">
        <v>219</v>
      </c>
      <c r="O2898" t="s">
        <v>29</v>
      </c>
      <c r="P2898" t="s">
        <v>29</v>
      </c>
      <c r="Q2898" t="s">
        <v>29</v>
      </c>
      <c r="R2898" t="s">
        <v>29</v>
      </c>
      <c r="S2898" t="s">
        <v>29</v>
      </c>
      <c r="T2898" t="s">
        <v>29</v>
      </c>
      <c r="U2898" t="s">
        <v>29</v>
      </c>
      <c r="V2898" t="s">
        <v>29</v>
      </c>
      <c r="W2898" t="s">
        <v>3504</v>
      </c>
    </row>
    <row r="2899" spans="1:23">
      <c r="A2899">
        <v>2898</v>
      </c>
      <c r="B2899" t="s">
        <v>1256</v>
      </c>
      <c r="C2899" t="s">
        <v>1256</v>
      </c>
      <c r="D2899">
        <v>72</v>
      </c>
      <c r="E2899" t="s">
        <v>3509</v>
      </c>
      <c r="F2899" t="s">
        <v>1273</v>
      </c>
      <c r="G2899" s="1" t="s">
        <v>3510</v>
      </c>
      <c r="H2899" t="s">
        <v>29</v>
      </c>
      <c r="I2899" t="s">
        <v>3510</v>
      </c>
      <c r="J2899" t="s">
        <v>29</v>
      </c>
      <c r="K2899">
        <v>3.0690537084398977</v>
      </c>
      <c r="L2899">
        <v>3.0690537084398977</v>
      </c>
      <c r="M2899" t="s">
        <v>26</v>
      </c>
      <c r="N2899" t="s">
        <v>232</v>
      </c>
      <c r="O2899" t="s">
        <v>219</v>
      </c>
      <c r="P2899" t="s">
        <v>118</v>
      </c>
      <c r="Q2899" t="s">
        <v>63</v>
      </c>
      <c r="R2899" t="s">
        <v>121</v>
      </c>
      <c r="S2899" t="s">
        <v>29</v>
      </c>
      <c r="T2899" t="s">
        <v>29</v>
      </c>
      <c r="U2899" t="s">
        <v>29</v>
      </c>
      <c r="V2899" t="s">
        <v>29</v>
      </c>
      <c r="W2899" t="s">
        <v>3504</v>
      </c>
    </row>
    <row r="2900" spans="1:23">
      <c r="A2900">
        <v>2899</v>
      </c>
      <c r="B2900" t="s">
        <v>1256</v>
      </c>
      <c r="C2900" t="s">
        <v>1256</v>
      </c>
      <c r="D2900">
        <v>72</v>
      </c>
      <c r="E2900" t="s">
        <v>3511</v>
      </c>
      <c r="F2900" t="s">
        <v>498</v>
      </c>
      <c r="G2900" s="1" t="s">
        <v>3512</v>
      </c>
      <c r="H2900" t="s">
        <v>29</v>
      </c>
      <c r="I2900" t="s">
        <v>1271</v>
      </c>
      <c r="J2900" t="s">
        <v>29</v>
      </c>
      <c r="K2900">
        <v>0.26854219948849106</v>
      </c>
      <c r="L2900">
        <v>0.26854219948849106</v>
      </c>
      <c r="M2900" t="s">
        <v>26</v>
      </c>
      <c r="N2900" t="s">
        <v>232</v>
      </c>
      <c r="O2900" t="s">
        <v>219</v>
      </c>
      <c r="P2900" t="s">
        <v>29</v>
      </c>
      <c r="Q2900" t="s">
        <v>29</v>
      </c>
      <c r="R2900" t="s">
        <v>29</v>
      </c>
      <c r="S2900" t="s">
        <v>29</v>
      </c>
      <c r="T2900" t="s">
        <v>29</v>
      </c>
      <c r="U2900" t="s">
        <v>29</v>
      </c>
      <c r="V2900" t="s">
        <v>29</v>
      </c>
      <c r="W2900" t="s">
        <v>3504</v>
      </c>
    </row>
    <row r="2901" spans="1:23">
      <c r="A2901">
        <v>2900</v>
      </c>
      <c r="B2901" t="s">
        <v>1256</v>
      </c>
      <c r="C2901" t="s">
        <v>1256</v>
      </c>
      <c r="D2901">
        <v>72</v>
      </c>
      <c r="E2901" t="s">
        <v>3513</v>
      </c>
      <c r="F2901" t="s">
        <v>498</v>
      </c>
      <c r="G2901" s="1" t="s">
        <v>1873</v>
      </c>
      <c r="H2901" t="s">
        <v>29</v>
      </c>
      <c r="I2901" t="s">
        <v>499</v>
      </c>
      <c r="J2901" t="s">
        <v>29</v>
      </c>
      <c r="K2901">
        <v>5.0767263427109972</v>
      </c>
      <c r="L2901">
        <v>5.0767263427109972</v>
      </c>
      <c r="M2901" t="s">
        <v>26</v>
      </c>
      <c r="N2901" t="s">
        <v>232</v>
      </c>
      <c r="O2901" t="s">
        <v>219</v>
      </c>
      <c r="P2901" t="s">
        <v>53</v>
      </c>
      <c r="Q2901" t="s">
        <v>118</v>
      </c>
      <c r="R2901" t="s">
        <v>63</v>
      </c>
      <c r="S2901" t="s">
        <v>121</v>
      </c>
      <c r="T2901" t="s">
        <v>29</v>
      </c>
      <c r="U2901" t="s">
        <v>29</v>
      </c>
      <c r="V2901" t="s">
        <v>29</v>
      </c>
      <c r="W2901" t="s">
        <v>3504</v>
      </c>
    </row>
    <row r="2902" spans="1:23">
      <c r="A2902">
        <v>2901</v>
      </c>
      <c r="B2902" t="s">
        <v>1256</v>
      </c>
      <c r="C2902" t="s">
        <v>1256</v>
      </c>
      <c r="D2902">
        <v>72</v>
      </c>
      <c r="E2902" t="s">
        <v>3514</v>
      </c>
      <c r="F2902" t="s">
        <v>498</v>
      </c>
      <c r="G2902" s="1" t="s">
        <v>1134</v>
      </c>
      <c r="H2902" t="s">
        <v>29</v>
      </c>
      <c r="I2902" t="s">
        <v>1134</v>
      </c>
      <c r="J2902" t="s">
        <v>29</v>
      </c>
      <c r="K2902">
        <v>11.521739130434783</v>
      </c>
      <c r="L2902">
        <v>11.521739130434783</v>
      </c>
      <c r="M2902" t="s">
        <v>26</v>
      </c>
      <c r="N2902" t="s">
        <v>232</v>
      </c>
      <c r="O2902" t="s">
        <v>219</v>
      </c>
      <c r="P2902" t="s">
        <v>74</v>
      </c>
      <c r="Q2902" t="s">
        <v>63</v>
      </c>
      <c r="R2902" t="s">
        <v>29</v>
      </c>
      <c r="S2902" t="s">
        <v>29</v>
      </c>
      <c r="T2902" t="s">
        <v>29</v>
      </c>
      <c r="U2902" t="s">
        <v>29</v>
      </c>
      <c r="V2902" t="s">
        <v>29</v>
      </c>
      <c r="W2902" t="s">
        <v>3504</v>
      </c>
    </row>
    <row r="2903" spans="1:23">
      <c r="A2903">
        <v>2902</v>
      </c>
      <c r="B2903" t="s">
        <v>1256</v>
      </c>
      <c r="C2903" t="s">
        <v>1256</v>
      </c>
      <c r="D2903">
        <v>72</v>
      </c>
      <c r="E2903" t="s">
        <v>3515</v>
      </c>
      <c r="F2903" t="s">
        <v>401</v>
      </c>
      <c r="G2903" s="1" t="s">
        <v>793</v>
      </c>
      <c r="H2903" t="s">
        <v>3516</v>
      </c>
      <c r="I2903" t="s">
        <v>793</v>
      </c>
      <c r="J2903" t="s">
        <v>3516</v>
      </c>
      <c r="K2903">
        <v>7.6726342710997444E-2</v>
      </c>
      <c r="L2903">
        <v>7.6726342710997444E-2</v>
      </c>
      <c r="M2903" t="s">
        <v>26</v>
      </c>
      <c r="N2903" t="s">
        <v>232</v>
      </c>
      <c r="O2903" t="s">
        <v>29</v>
      </c>
      <c r="P2903" t="s">
        <v>29</v>
      </c>
      <c r="Q2903" t="s">
        <v>29</v>
      </c>
      <c r="R2903" t="s">
        <v>29</v>
      </c>
      <c r="S2903" t="s">
        <v>29</v>
      </c>
      <c r="T2903" t="s">
        <v>29</v>
      </c>
      <c r="U2903" t="s">
        <v>29</v>
      </c>
      <c r="V2903" t="s">
        <v>29</v>
      </c>
      <c r="W2903" t="s">
        <v>3504</v>
      </c>
    </row>
    <row r="2904" spans="1:23">
      <c r="A2904">
        <v>2903</v>
      </c>
      <c r="B2904" t="s">
        <v>1256</v>
      </c>
      <c r="C2904" t="s">
        <v>1256</v>
      </c>
      <c r="D2904">
        <v>72</v>
      </c>
      <c r="E2904" t="s">
        <v>3517</v>
      </c>
      <c r="F2904" t="s">
        <v>2077</v>
      </c>
      <c r="G2904" s="1" t="s">
        <v>2078</v>
      </c>
      <c r="H2904" t="s">
        <v>3518</v>
      </c>
      <c r="I2904" t="s">
        <v>2078</v>
      </c>
      <c r="J2904" t="s">
        <v>3518</v>
      </c>
      <c r="K2904">
        <v>5.1150895140664954E-2</v>
      </c>
      <c r="L2904">
        <v>5.1150895140664954E-2</v>
      </c>
      <c r="M2904" t="s">
        <v>26</v>
      </c>
      <c r="N2904" t="s">
        <v>232</v>
      </c>
      <c r="O2904" t="s">
        <v>29</v>
      </c>
      <c r="P2904" t="s">
        <v>29</v>
      </c>
      <c r="Q2904" t="s">
        <v>29</v>
      </c>
      <c r="R2904" t="s">
        <v>29</v>
      </c>
      <c r="S2904" t="s">
        <v>29</v>
      </c>
      <c r="T2904" t="s">
        <v>29</v>
      </c>
      <c r="U2904" t="s">
        <v>29</v>
      </c>
      <c r="V2904" t="s">
        <v>29</v>
      </c>
      <c r="W2904" t="s">
        <v>3504</v>
      </c>
    </row>
    <row r="2905" spans="1:23">
      <c r="A2905">
        <v>2904</v>
      </c>
      <c r="B2905" t="s">
        <v>1256</v>
      </c>
      <c r="C2905" t="s">
        <v>1256</v>
      </c>
      <c r="D2905">
        <v>72</v>
      </c>
      <c r="E2905" t="s">
        <v>2984</v>
      </c>
      <c r="F2905" t="s">
        <v>1049</v>
      </c>
      <c r="G2905" s="1" t="s">
        <v>1050</v>
      </c>
      <c r="H2905" t="s">
        <v>29</v>
      </c>
      <c r="I2905" t="s">
        <v>1050</v>
      </c>
      <c r="J2905" t="s">
        <v>29</v>
      </c>
      <c r="K2905">
        <v>1.2787723785166238E-2</v>
      </c>
      <c r="L2905">
        <v>1.2787723785166238E-2</v>
      </c>
      <c r="M2905" t="s">
        <v>26</v>
      </c>
      <c r="N2905" t="s">
        <v>219</v>
      </c>
      <c r="O2905" t="s">
        <v>29</v>
      </c>
      <c r="P2905" t="s">
        <v>29</v>
      </c>
      <c r="Q2905" t="s">
        <v>29</v>
      </c>
      <c r="R2905" t="s">
        <v>29</v>
      </c>
      <c r="S2905" t="s">
        <v>29</v>
      </c>
      <c r="T2905" t="s">
        <v>29</v>
      </c>
      <c r="U2905" t="s">
        <v>29</v>
      </c>
      <c r="V2905" t="s">
        <v>29</v>
      </c>
      <c r="W2905" t="s">
        <v>3504</v>
      </c>
    </row>
    <row r="2906" spans="1:23">
      <c r="A2906">
        <v>2905</v>
      </c>
      <c r="B2906" t="s">
        <v>1256</v>
      </c>
      <c r="C2906" t="s">
        <v>1256</v>
      </c>
      <c r="D2906">
        <v>72</v>
      </c>
      <c r="E2906" t="s">
        <v>8977</v>
      </c>
      <c r="F2906" t="s">
        <v>438</v>
      </c>
      <c r="G2906" s="1" t="s">
        <v>8978</v>
      </c>
      <c r="H2906" t="s">
        <v>8979</v>
      </c>
      <c r="I2906" s="1" t="s">
        <v>8978</v>
      </c>
      <c r="J2906" t="s">
        <v>8979</v>
      </c>
      <c r="K2906">
        <v>1.2787723785166238E-2</v>
      </c>
      <c r="L2906">
        <v>1.2787723785166238E-2</v>
      </c>
      <c r="M2906" t="s">
        <v>26</v>
      </c>
      <c r="N2906" t="s">
        <v>232</v>
      </c>
      <c r="O2906" t="s">
        <v>219</v>
      </c>
      <c r="P2906" t="s">
        <v>29</v>
      </c>
      <c r="Q2906" t="s">
        <v>29</v>
      </c>
      <c r="R2906" t="s">
        <v>29</v>
      </c>
      <c r="S2906" t="s">
        <v>29</v>
      </c>
      <c r="T2906" t="s">
        <v>29</v>
      </c>
      <c r="U2906" t="s">
        <v>29</v>
      </c>
      <c r="V2906" t="s">
        <v>29</v>
      </c>
      <c r="W2906" t="s">
        <v>3504</v>
      </c>
    </row>
    <row r="2907" spans="1:23">
      <c r="A2907">
        <v>2906</v>
      </c>
      <c r="B2907" t="s">
        <v>1256</v>
      </c>
      <c r="C2907" t="s">
        <v>1256</v>
      </c>
      <c r="D2907">
        <v>72</v>
      </c>
      <c r="E2907" t="s">
        <v>3519</v>
      </c>
      <c r="F2907" t="s">
        <v>522</v>
      </c>
      <c r="G2907" s="1" t="s">
        <v>1258</v>
      </c>
      <c r="H2907" t="s">
        <v>29</v>
      </c>
      <c r="I2907" t="s">
        <v>1258</v>
      </c>
      <c r="J2907" t="s">
        <v>29</v>
      </c>
      <c r="K2907">
        <v>4.5652173913043477</v>
      </c>
      <c r="L2907">
        <v>4.5652173913043477</v>
      </c>
      <c r="M2907" t="s">
        <v>26</v>
      </c>
      <c r="N2907" t="s">
        <v>232</v>
      </c>
      <c r="O2907" t="s">
        <v>219</v>
      </c>
      <c r="P2907" t="s">
        <v>53</v>
      </c>
      <c r="Q2907" t="s">
        <v>63</v>
      </c>
      <c r="R2907" t="s">
        <v>121</v>
      </c>
      <c r="S2907" t="s">
        <v>29</v>
      </c>
      <c r="T2907" t="s">
        <v>29</v>
      </c>
      <c r="U2907" t="s">
        <v>29</v>
      </c>
      <c r="V2907" t="s">
        <v>29</v>
      </c>
      <c r="W2907" t="s">
        <v>3504</v>
      </c>
    </row>
    <row r="2908" spans="1:23">
      <c r="A2908">
        <v>2907</v>
      </c>
      <c r="B2908" t="s">
        <v>1256</v>
      </c>
      <c r="C2908" t="s">
        <v>1256</v>
      </c>
      <c r="D2908">
        <v>72</v>
      </c>
      <c r="E2908" t="s">
        <v>3520</v>
      </c>
      <c r="F2908" t="s">
        <v>1102</v>
      </c>
      <c r="G2908" s="1" t="s">
        <v>1103</v>
      </c>
      <c r="H2908" t="s">
        <v>29</v>
      </c>
      <c r="I2908" t="s">
        <v>1103</v>
      </c>
      <c r="J2908" t="s">
        <v>29</v>
      </c>
      <c r="K2908">
        <v>0.11508951406649616</v>
      </c>
      <c r="L2908">
        <v>0.11508951406649616</v>
      </c>
      <c r="M2908" t="s">
        <v>26</v>
      </c>
      <c r="N2908" t="s">
        <v>232</v>
      </c>
      <c r="O2908" t="s">
        <v>219</v>
      </c>
      <c r="P2908" t="s">
        <v>29</v>
      </c>
      <c r="Q2908" t="s">
        <v>29</v>
      </c>
      <c r="R2908" t="s">
        <v>29</v>
      </c>
      <c r="S2908" t="s">
        <v>29</v>
      </c>
      <c r="T2908" t="s">
        <v>29</v>
      </c>
      <c r="U2908" t="s">
        <v>29</v>
      </c>
      <c r="V2908" t="s">
        <v>29</v>
      </c>
      <c r="W2908" t="s">
        <v>3504</v>
      </c>
    </row>
    <row r="2909" spans="1:23">
      <c r="A2909">
        <v>2908</v>
      </c>
      <c r="B2909" t="s">
        <v>1256</v>
      </c>
      <c r="C2909" t="s">
        <v>1256</v>
      </c>
      <c r="D2909">
        <v>72</v>
      </c>
      <c r="E2909" t="s">
        <v>3521</v>
      </c>
      <c r="F2909" t="s">
        <v>154</v>
      </c>
      <c r="G2909" s="1" t="s">
        <v>767</v>
      </c>
      <c r="H2909" t="s">
        <v>3522</v>
      </c>
      <c r="I2909" t="s">
        <v>767</v>
      </c>
      <c r="J2909" t="s">
        <v>8661</v>
      </c>
      <c r="K2909">
        <v>4.6547314578005112</v>
      </c>
      <c r="L2909">
        <v>4.6547314578005112</v>
      </c>
      <c r="M2909" t="s">
        <v>26</v>
      </c>
      <c r="N2909" t="s">
        <v>219</v>
      </c>
      <c r="O2909" t="s">
        <v>63</v>
      </c>
      <c r="P2909" t="s">
        <v>29</v>
      </c>
      <c r="Q2909" t="s">
        <v>29</v>
      </c>
      <c r="R2909" t="s">
        <v>29</v>
      </c>
      <c r="S2909" t="s">
        <v>29</v>
      </c>
      <c r="T2909" t="s">
        <v>29</v>
      </c>
      <c r="U2909" t="s">
        <v>29</v>
      </c>
      <c r="V2909" t="s">
        <v>29</v>
      </c>
      <c r="W2909" t="s">
        <v>3504</v>
      </c>
    </row>
    <row r="2910" spans="1:23">
      <c r="A2910">
        <v>2909</v>
      </c>
      <c r="B2910" t="s">
        <v>1256</v>
      </c>
      <c r="C2910" t="s">
        <v>1256</v>
      </c>
      <c r="D2910">
        <v>72</v>
      </c>
      <c r="E2910" t="s">
        <v>3523</v>
      </c>
      <c r="F2910" t="s">
        <v>293</v>
      </c>
      <c r="G2910" s="1" t="s">
        <v>3524</v>
      </c>
      <c r="H2910" t="s">
        <v>29</v>
      </c>
      <c r="I2910" t="s">
        <v>3524</v>
      </c>
      <c r="J2910" t="s">
        <v>29</v>
      </c>
      <c r="K2910">
        <v>0.26854219948849106</v>
      </c>
      <c r="L2910">
        <v>0.26854219948849106</v>
      </c>
      <c r="M2910" t="s">
        <v>26</v>
      </c>
      <c r="N2910" t="s">
        <v>219</v>
      </c>
      <c r="O2910" t="s">
        <v>29</v>
      </c>
      <c r="P2910" t="s">
        <v>29</v>
      </c>
      <c r="Q2910" t="s">
        <v>29</v>
      </c>
      <c r="R2910" t="s">
        <v>29</v>
      </c>
      <c r="S2910" t="s">
        <v>29</v>
      </c>
      <c r="T2910" t="s">
        <v>29</v>
      </c>
      <c r="U2910" t="s">
        <v>29</v>
      </c>
      <c r="V2910" t="s">
        <v>29</v>
      </c>
      <c r="W2910" t="s">
        <v>3504</v>
      </c>
    </row>
    <row r="2911" spans="1:23">
      <c r="A2911">
        <v>2910</v>
      </c>
      <c r="B2911" t="s">
        <v>1256</v>
      </c>
      <c r="C2911" t="s">
        <v>1256</v>
      </c>
      <c r="D2911">
        <v>72</v>
      </c>
      <c r="E2911" t="s">
        <v>3525</v>
      </c>
      <c r="F2911" t="s">
        <v>558</v>
      </c>
      <c r="G2911" s="1" t="s">
        <v>3526</v>
      </c>
      <c r="H2911" t="s">
        <v>29</v>
      </c>
      <c r="I2911" t="s">
        <v>3526</v>
      </c>
      <c r="J2911" t="s">
        <v>29</v>
      </c>
      <c r="K2911">
        <v>4.5524296675191822</v>
      </c>
      <c r="L2911">
        <v>4.5524296675191822</v>
      </c>
      <c r="M2911" t="s">
        <v>26</v>
      </c>
      <c r="N2911" t="s">
        <v>232</v>
      </c>
      <c r="O2911" t="s">
        <v>219</v>
      </c>
      <c r="P2911" t="s">
        <v>74</v>
      </c>
      <c r="Q2911" t="s">
        <v>53</v>
      </c>
      <c r="R2911" t="s">
        <v>118</v>
      </c>
      <c r="S2911" t="s">
        <v>29</v>
      </c>
      <c r="T2911" t="s">
        <v>29</v>
      </c>
      <c r="U2911" t="s">
        <v>29</v>
      </c>
      <c r="V2911" t="s">
        <v>29</v>
      </c>
      <c r="W2911" t="s">
        <v>3504</v>
      </c>
    </row>
    <row r="2912" spans="1:23">
      <c r="A2912">
        <v>2911</v>
      </c>
      <c r="B2912" t="s">
        <v>1256</v>
      </c>
      <c r="C2912" t="s">
        <v>1256</v>
      </c>
      <c r="D2912">
        <v>72</v>
      </c>
      <c r="E2912" t="s">
        <v>3527</v>
      </c>
      <c r="F2912" t="s">
        <v>558</v>
      </c>
      <c r="G2912" s="1" t="s">
        <v>1266</v>
      </c>
      <c r="H2912" t="s">
        <v>3528</v>
      </c>
      <c r="I2912" t="s">
        <v>1266</v>
      </c>
      <c r="J2912" t="s">
        <v>3528</v>
      </c>
      <c r="K2912">
        <v>2.2378516624040921</v>
      </c>
      <c r="L2912">
        <v>2.2378516624040921</v>
      </c>
      <c r="M2912" t="s">
        <v>26</v>
      </c>
      <c r="N2912" t="s">
        <v>232</v>
      </c>
      <c r="O2912" t="s">
        <v>219</v>
      </c>
      <c r="P2912" t="s">
        <v>74</v>
      </c>
      <c r="Q2912" t="s">
        <v>53</v>
      </c>
      <c r="R2912" t="s">
        <v>118</v>
      </c>
      <c r="S2912" t="s">
        <v>121</v>
      </c>
      <c r="T2912" t="s">
        <v>29</v>
      </c>
      <c r="U2912" t="s">
        <v>29</v>
      </c>
      <c r="V2912" t="s">
        <v>29</v>
      </c>
      <c r="W2912" t="s">
        <v>3504</v>
      </c>
    </row>
    <row r="2913" spans="1:23">
      <c r="A2913">
        <v>2912</v>
      </c>
      <c r="B2913" t="s">
        <v>1256</v>
      </c>
      <c r="C2913" t="s">
        <v>1256</v>
      </c>
      <c r="D2913">
        <v>72</v>
      </c>
      <c r="E2913" t="s">
        <v>3529</v>
      </c>
      <c r="F2913" t="s">
        <v>558</v>
      </c>
      <c r="G2913" s="1" t="s">
        <v>1111</v>
      </c>
      <c r="H2913" t="s">
        <v>29</v>
      </c>
      <c r="I2913" t="s">
        <v>1111</v>
      </c>
      <c r="J2913" t="s">
        <v>29</v>
      </c>
      <c r="K2913">
        <v>15.447570332480817</v>
      </c>
      <c r="L2913">
        <v>15.447570332480817</v>
      </c>
      <c r="M2913" t="s">
        <v>26</v>
      </c>
      <c r="N2913" t="s">
        <v>232</v>
      </c>
      <c r="O2913" t="s">
        <v>219</v>
      </c>
      <c r="P2913" t="s">
        <v>74</v>
      </c>
      <c r="Q2913" t="s">
        <v>53</v>
      </c>
      <c r="R2913" t="s">
        <v>121</v>
      </c>
      <c r="S2913" t="s">
        <v>29</v>
      </c>
      <c r="T2913" t="s">
        <v>29</v>
      </c>
      <c r="U2913" t="s">
        <v>29</v>
      </c>
      <c r="V2913" t="s">
        <v>29</v>
      </c>
      <c r="W2913" t="s">
        <v>3504</v>
      </c>
    </row>
    <row r="2914" spans="1:23">
      <c r="A2914">
        <v>2913</v>
      </c>
      <c r="B2914" t="s">
        <v>1256</v>
      </c>
      <c r="C2914" t="s">
        <v>1256</v>
      </c>
      <c r="D2914">
        <v>72</v>
      </c>
      <c r="E2914" t="s">
        <v>3530</v>
      </c>
      <c r="F2914" t="s">
        <v>558</v>
      </c>
      <c r="G2914" s="1" t="s">
        <v>1089</v>
      </c>
      <c r="H2914" t="s">
        <v>29</v>
      </c>
      <c r="I2914" t="s">
        <v>1089</v>
      </c>
      <c r="J2914" t="s">
        <v>29</v>
      </c>
      <c r="K2914">
        <v>8.4398976982097178</v>
      </c>
      <c r="L2914">
        <v>8.4398976982097178</v>
      </c>
      <c r="M2914" t="s">
        <v>26</v>
      </c>
      <c r="N2914" t="s">
        <v>232</v>
      </c>
      <c r="O2914" t="s">
        <v>219</v>
      </c>
      <c r="P2914" t="s">
        <v>74</v>
      </c>
      <c r="Q2914" t="s">
        <v>53</v>
      </c>
      <c r="R2914" t="s">
        <v>63</v>
      </c>
      <c r="S2914" t="s">
        <v>29</v>
      </c>
      <c r="T2914" t="s">
        <v>29</v>
      </c>
      <c r="U2914" t="s">
        <v>29</v>
      </c>
      <c r="V2914" t="s">
        <v>29</v>
      </c>
      <c r="W2914" t="s">
        <v>3504</v>
      </c>
    </row>
    <row r="2915" spans="1:23">
      <c r="A2915">
        <v>2914</v>
      </c>
      <c r="B2915" t="s">
        <v>1256</v>
      </c>
      <c r="C2915" t="s">
        <v>1256</v>
      </c>
      <c r="D2915">
        <v>72</v>
      </c>
      <c r="E2915" t="s">
        <v>3531</v>
      </c>
      <c r="F2915" t="s">
        <v>558</v>
      </c>
      <c r="G2915" s="1" t="s">
        <v>3532</v>
      </c>
      <c r="H2915" t="s">
        <v>29</v>
      </c>
      <c r="I2915" t="s">
        <v>3532</v>
      </c>
      <c r="J2915" t="s">
        <v>29</v>
      </c>
      <c r="K2915">
        <v>4.1048593350383635</v>
      </c>
      <c r="L2915">
        <v>4.1048593350383635</v>
      </c>
      <c r="M2915" t="s">
        <v>26</v>
      </c>
      <c r="N2915" t="s">
        <v>232</v>
      </c>
      <c r="O2915" t="s">
        <v>219</v>
      </c>
      <c r="P2915" t="s">
        <v>74</v>
      </c>
      <c r="Q2915" t="s">
        <v>53</v>
      </c>
      <c r="R2915" t="s">
        <v>29</v>
      </c>
      <c r="S2915" t="s">
        <v>29</v>
      </c>
      <c r="T2915" t="s">
        <v>29</v>
      </c>
      <c r="U2915" t="s">
        <v>29</v>
      </c>
      <c r="V2915" t="s">
        <v>29</v>
      </c>
      <c r="W2915" t="s">
        <v>3504</v>
      </c>
    </row>
    <row r="2916" spans="1:23">
      <c r="A2916">
        <v>2915</v>
      </c>
      <c r="B2916" t="s">
        <v>1256</v>
      </c>
      <c r="C2916" t="s">
        <v>1256</v>
      </c>
      <c r="D2916">
        <v>72</v>
      </c>
      <c r="E2916" t="s">
        <v>3533</v>
      </c>
      <c r="F2916" t="s">
        <v>558</v>
      </c>
      <c r="G2916" s="1" t="s">
        <v>3534</v>
      </c>
      <c r="H2916" t="s">
        <v>29</v>
      </c>
      <c r="I2916" t="s">
        <v>3534</v>
      </c>
      <c r="J2916" t="s">
        <v>29</v>
      </c>
      <c r="K2916">
        <v>0.66496163682864451</v>
      </c>
      <c r="L2916">
        <v>0.66496163682864451</v>
      </c>
      <c r="M2916" t="s">
        <v>26</v>
      </c>
      <c r="N2916" t="s">
        <v>232</v>
      </c>
      <c r="O2916" t="s">
        <v>219</v>
      </c>
      <c r="P2916" t="s">
        <v>29</v>
      </c>
      <c r="Q2916" t="s">
        <v>29</v>
      </c>
      <c r="R2916" t="s">
        <v>29</v>
      </c>
      <c r="S2916" t="s">
        <v>29</v>
      </c>
      <c r="T2916" t="s">
        <v>29</v>
      </c>
      <c r="U2916" t="s">
        <v>29</v>
      </c>
      <c r="V2916" t="s">
        <v>29</v>
      </c>
      <c r="W2916" t="s">
        <v>3504</v>
      </c>
    </row>
    <row r="2917" spans="1:23">
      <c r="A2917">
        <v>2916</v>
      </c>
      <c r="B2917" t="s">
        <v>1256</v>
      </c>
      <c r="C2917" t="s">
        <v>1256</v>
      </c>
      <c r="D2917">
        <v>72</v>
      </c>
      <c r="E2917" t="s">
        <v>3535</v>
      </c>
      <c r="F2917" t="s">
        <v>391</v>
      </c>
      <c r="G2917" s="1" t="s">
        <v>3536</v>
      </c>
      <c r="H2917" t="s">
        <v>29</v>
      </c>
      <c r="I2917" t="s">
        <v>3536</v>
      </c>
      <c r="J2917" t="s">
        <v>29</v>
      </c>
      <c r="K2917">
        <v>5.1150895140664954E-2</v>
      </c>
      <c r="L2917">
        <v>5.1150895140664954E-2</v>
      </c>
      <c r="M2917" t="s">
        <v>26</v>
      </c>
      <c r="N2917" t="s">
        <v>219</v>
      </c>
      <c r="O2917" t="s">
        <v>29</v>
      </c>
      <c r="P2917" t="s">
        <v>29</v>
      </c>
      <c r="Q2917" t="s">
        <v>29</v>
      </c>
      <c r="R2917" t="s">
        <v>29</v>
      </c>
      <c r="S2917" t="s">
        <v>29</v>
      </c>
      <c r="T2917" t="s">
        <v>29</v>
      </c>
      <c r="U2917" t="s">
        <v>29</v>
      </c>
      <c r="V2917" t="s">
        <v>29</v>
      </c>
      <c r="W2917" t="s">
        <v>3504</v>
      </c>
    </row>
    <row r="2918" spans="1:23">
      <c r="A2918">
        <v>2917</v>
      </c>
      <c r="B2918" t="s">
        <v>1256</v>
      </c>
      <c r="C2918" t="s">
        <v>1256</v>
      </c>
      <c r="D2918">
        <v>72</v>
      </c>
      <c r="E2918" t="s">
        <v>3537</v>
      </c>
      <c r="F2918" t="s">
        <v>391</v>
      </c>
      <c r="G2918" s="1" t="s">
        <v>2784</v>
      </c>
      <c r="H2918" t="s">
        <v>29</v>
      </c>
      <c r="I2918" t="s">
        <v>2784</v>
      </c>
      <c r="J2918" t="s">
        <v>29</v>
      </c>
      <c r="K2918">
        <v>0.88235294117647056</v>
      </c>
      <c r="L2918">
        <v>0.88235294117647056</v>
      </c>
      <c r="M2918" t="s">
        <v>26</v>
      </c>
      <c r="N2918" t="s">
        <v>232</v>
      </c>
      <c r="O2918" t="s">
        <v>219</v>
      </c>
      <c r="P2918" t="s">
        <v>53</v>
      </c>
      <c r="Q2918" t="s">
        <v>29</v>
      </c>
      <c r="R2918" t="s">
        <v>29</v>
      </c>
      <c r="S2918" t="s">
        <v>29</v>
      </c>
      <c r="T2918" t="s">
        <v>29</v>
      </c>
      <c r="U2918" t="s">
        <v>29</v>
      </c>
      <c r="V2918" t="s">
        <v>29</v>
      </c>
      <c r="W2918" t="s">
        <v>3504</v>
      </c>
    </row>
    <row r="2919" spans="1:23">
      <c r="A2919">
        <v>2918</v>
      </c>
      <c r="B2919" t="s">
        <v>1256</v>
      </c>
      <c r="C2919" t="s">
        <v>1256</v>
      </c>
      <c r="D2919">
        <v>72</v>
      </c>
      <c r="E2919" t="s">
        <v>3538</v>
      </c>
      <c r="F2919" t="s">
        <v>185</v>
      </c>
      <c r="G2919" s="1" t="s">
        <v>1989</v>
      </c>
      <c r="H2919" t="s">
        <v>733</v>
      </c>
      <c r="I2919" t="s">
        <v>1989</v>
      </c>
      <c r="J2919" t="s">
        <v>29</v>
      </c>
      <c r="K2919">
        <v>4.2199488491048589</v>
      </c>
      <c r="L2919">
        <v>4.2199488491048589</v>
      </c>
      <c r="M2919" t="s">
        <v>26</v>
      </c>
      <c r="N2919" t="s">
        <v>232</v>
      </c>
      <c r="O2919" t="s">
        <v>219</v>
      </c>
      <c r="P2919" t="s">
        <v>74</v>
      </c>
      <c r="Q2919" t="s">
        <v>29</v>
      </c>
      <c r="R2919" t="s">
        <v>29</v>
      </c>
      <c r="S2919" t="s">
        <v>29</v>
      </c>
      <c r="T2919" t="s">
        <v>29</v>
      </c>
      <c r="U2919" t="s">
        <v>29</v>
      </c>
      <c r="V2919" t="s">
        <v>29</v>
      </c>
      <c r="W2919" t="s">
        <v>3504</v>
      </c>
    </row>
    <row r="2920" spans="1:23">
      <c r="A2920">
        <v>2919</v>
      </c>
      <c r="B2920" t="s">
        <v>1256</v>
      </c>
      <c r="C2920" t="s">
        <v>1256</v>
      </c>
      <c r="D2920">
        <v>72</v>
      </c>
      <c r="E2920" t="s">
        <v>3539</v>
      </c>
      <c r="F2920" t="s">
        <v>459</v>
      </c>
      <c r="G2920" s="1" t="s">
        <v>3540</v>
      </c>
      <c r="H2920" t="s">
        <v>1262</v>
      </c>
      <c r="I2920" t="s">
        <v>3540</v>
      </c>
      <c r="J2920" t="s">
        <v>1262</v>
      </c>
      <c r="K2920">
        <v>16.317135549872123</v>
      </c>
      <c r="L2920">
        <v>16.317135549872123</v>
      </c>
      <c r="M2920" t="s">
        <v>26</v>
      </c>
      <c r="N2920" t="s">
        <v>232</v>
      </c>
      <c r="O2920" t="s">
        <v>219</v>
      </c>
      <c r="P2920" t="s">
        <v>74</v>
      </c>
      <c r="Q2920" t="s">
        <v>53</v>
      </c>
      <c r="R2920" t="s">
        <v>118</v>
      </c>
      <c r="S2920" t="s">
        <v>63</v>
      </c>
      <c r="T2920" t="s">
        <v>121</v>
      </c>
      <c r="U2920" t="s">
        <v>29</v>
      </c>
      <c r="V2920" t="s">
        <v>29</v>
      </c>
      <c r="W2920" t="s">
        <v>3504</v>
      </c>
    </row>
    <row r="2921" spans="1:23">
      <c r="A2921">
        <v>2920</v>
      </c>
      <c r="B2921" t="s">
        <v>1256</v>
      </c>
      <c r="C2921" t="s">
        <v>1256</v>
      </c>
      <c r="D2921">
        <v>72</v>
      </c>
      <c r="E2921" t="s">
        <v>8980</v>
      </c>
      <c r="F2921" t="s">
        <v>251</v>
      </c>
      <c r="G2921" s="1" t="s">
        <v>252</v>
      </c>
      <c r="H2921" t="s">
        <v>8981</v>
      </c>
      <c r="I2921" t="s">
        <v>487</v>
      </c>
      <c r="J2921" t="s">
        <v>8982</v>
      </c>
      <c r="K2921">
        <v>1.2787723785166238E-2</v>
      </c>
      <c r="L2921">
        <v>1.2787723785166238E-2</v>
      </c>
      <c r="M2921" t="s">
        <v>26</v>
      </c>
      <c r="N2921" t="s">
        <v>219</v>
      </c>
      <c r="O2921" t="s">
        <v>29</v>
      </c>
      <c r="P2921" t="s">
        <v>29</v>
      </c>
      <c r="Q2921" t="s">
        <v>29</v>
      </c>
      <c r="R2921" t="s">
        <v>29</v>
      </c>
      <c r="S2921" t="s">
        <v>29</v>
      </c>
      <c r="T2921" t="s">
        <v>29</v>
      </c>
      <c r="U2921" t="s">
        <v>29</v>
      </c>
      <c r="V2921" t="s">
        <v>29</v>
      </c>
      <c r="W2921" t="s">
        <v>3504</v>
      </c>
    </row>
    <row r="2922" spans="1:23">
      <c r="A2922">
        <v>2921</v>
      </c>
      <c r="B2922" t="s">
        <v>1256</v>
      </c>
      <c r="C2922" t="s">
        <v>1256</v>
      </c>
      <c r="D2922">
        <v>72</v>
      </c>
      <c r="E2922" t="s">
        <v>3541</v>
      </c>
      <c r="F2922" t="s">
        <v>251</v>
      </c>
      <c r="G2922" s="1" t="s">
        <v>252</v>
      </c>
      <c r="H2922" t="s">
        <v>29</v>
      </c>
      <c r="I2922" t="s">
        <v>252</v>
      </c>
      <c r="J2922" t="s">
        <v>29</v>
      </c>
      <c r="K2922">
        <v>8.9514066496163683E-2</v>
      </c>
      <c r="L2922">
        <v>8.9514066496163683E-2</v>
      </c>
      <c r="M2922" t="s">
        <v>26</v>
      </c>
      <c r="N2922" t="s">
        <v>232</v>
      </c>
      <c r="O2922" t="s">
        <v>219</v>
      </c>
      <c r="P2922" t="s">
        <v>29</v>
      </c>
      <c r="Q2922" t="s">
        <v>29</v>
      </c>
      <c r="R2922" t="s">
        <v>29</v>
      </c>
      <c r="S2922" t="s">
        <v>29</v>
      </c>
      <c r="T2922" t="s">
        <v>29</v>
      </c>
      <c r="U2922" t="s">
        <v>29</v>
      </c>
      <c r="V2922" t="s">
        <v>29</v>
      </c>
      <c r="W2922" t="s">
        <v>3504</v>
      </c>
    </row>
    <row r="2923" spans="1:23">
      <c r="A2923">
        <v>2922</v>
      </c>
      <c r="B2923" t="s">
        <v>1256</v>
      </c>
      <c r="C2923" t="s">
        <v>1256</v>
      </c>
      <c r="D2923">
        <v>72</v>
      </c>
      <c r="E2923" t="s">
        <v>3542</v>
      </c>
      <c r="F2923" t="s">
        <v>251</v>
      </c>
      <c r="G2923" s="1" t="s">
        <v>252</v>
      </c>
      <c r="H2923" t="s">
        <v>29</v>
      </c>
      <c r="I2923" t="s">
        <v>252</v>
      </c>
      <c r="J2923" t="s">
        <v>29</v>
      </c>
      <c r="K2923">
        <v>1.3427109974424554</v>
      </c>
      <c r="L2923">
        <v>1.3427109974424554</v>
      </c>
      <c r="M2923" t="s">
        <v>26</v>
      </c>
      <c r="N2923" t="s">
        <v>232</v>
      </c>
      <c r="O2923" t="s">
        <v>219</v>
      </c>
      <c r="P2923" t="s">
        <v>63</v>
      </c>
      <c r="Q2923" t="s">
        <v>29</v>
      </c>
      <c r="R2923" t="s">
        <v>29</v>
      </c>
      <c r="S2923" t="s">
        <v>29</v>
      </c>
      <c r="T2923" t="s">
        <v>29</v>
      </c>
      <c r="U2923" t="s">
        <v>29</v>
      </c>
      <c r="V2923" t="s">
        <v>29</v>
      </c>
      <c r="W2923" t="s">
        <v>3504</v>
      </c>
    </row>
    <row r="2924" spans="1:23">
      <c r="A2924">
        <v>2923</v>
      </c>
      <c r="B2924" t="s">
        <v>1256</v>
      </c>
      <c r="C2924" t="s">
        <v>1256</v>
      </c>
      <c r="D2924">
        <v>72</v>
      </c>
      <c r="E2924" t="s">
        <v>1139</v>
      </c>
      <c r="F2924" t="s">
        <v>468</v>
      </c>
      <c r="G2924" s="1" t="s">
        <v>1140</v>
      </c>
      <c r="H2924" t="s">
        <v>29</v>
      </c>
      <c r="I2924" s="1" t="s">
        <v>1140</v>
      </c>
      <c r="J2924" t="s">
        <v>29</v>
      </c>
      <c r="K2924">
        <v>3.8363171355498722E-2</v>
      </c>
      <c r="L2924">
        <v>3.8363171355498722E-2</v>
      </c>
      <c r="M2924" t="s">
        <v>26</v>
      </c>
      <c r="N2924" t="s">
        <v>219</v>
      </c>
      <c r="O2924" t="s">
        <v>29</v>
      </c>
      <c r="P2924" t="s">
        <v>29</v>
      </c>
      <c r="Q2924" t="s">
        <v>29</v>
      </c>
      <c r="R2924" t="s">
        <v>29</v>
      </c>
      <c r="S2924" t="s">
        <v>29</v>
      </c>
      <c r="T2924" t="s">
        <v>29</v>
      </c>
      <c r="U2924" t="s">
        <v>29</v>
      </c>
      <c r="V2924" t="s">
        <v>29</v>
      </c>
      <c r="W2924" t="s">
        <v>3504</v>
      </c>
    </row>
    <row r="2925" spans="1:23">
      <c r="A2925">
        <v>2924</v>
      </c>
      <c r="B2925" t="s">
        <v>1256</v>
      </c>
      <c r="C2925" t="s">
        <v>1256</v>
      </c>
      <c r="D2925">
        <v>72</v>
      </c>
      <c r="E2925" t="s">
        <v>3543</v>
      </c>
      <c r="F2925" t="s">
        <v>472</v>
      </c>
      <c r="G2925" s="1" t="s">
        <v>473</v>
      </c>
      <c r="H2925" t="s">
        <v>3544</v>
      </c>
      <c r="I2925" t="s">
        <v>473</v>
      </c>
      <c r="J2925" t="s">
        <v>3544</v>
      </c>
      <c r="K2925">
        <v>0.7289002557544757</v>
      </c>
      <c r="L2925">
        <v>0.7289002557544757</v>
      </c>
      <c r="M2925" t="s">
        <v>26</v>
      </c>
      <c r="N2925" t="s">
        <v>232</v>
      </c>
      <c r="O2925" t="s">
        <v>219</v>
      </c>
      <c r="P2925" t="s">
        <v>74</v>
      </c>
      <c r="Q2925" t="s">
        <v>29</v>
      </c>
      <c r="R2925" t="s">
        <v>29</v>
      </c>
      <c r="S2925" t="s">
        <v>29</v>
      </c>
      <c r="T2925" t="s">
        <v>29</v>
      </c>
      <c r="U2925" t="s">
        <v>29</v>
      </c>
      <c r="V2925" t="s">
        <v>29</v>
      </c>
      <c r="W2925" t="s">
        <v>3504</v>
      </c>
    </row>
    <row r="2926" spans="1:23">
      <c r="A2926">
        <v>2925</v>
      </c>
      <c r="B2926" t="s">
        <v>1256</v>
      </c>
      <c r="C2926" t="s">
        <v>1256</v>
      </c>
      <c r="D2926">
        <v>72</v>
      </c>
      <c r="E2926" t="s">
        <v>3545</v>
      </c>
      <c r="F2926" t="s">
        <v>3258</v>
      </c>
      <c r="G2926" s="1" t="s">
        <v>3259</v>
      </c>
      <c r="H2926" t="s">
        <v>29</v>
      </c>
      <c r="I2926" t="s">
        <v>3259</v>
      </c>
      <c r="J2926" t="s">
        <v>29</v>
      </c>
      <c r="K2926">
        <v>7.6726342710997444E-2</v>
      </c>
      <c r="L2926">
        <v>7.6726342710997444E-2</v>
      </c>
      <c r="M2926" t="s">
        <v>26</v>
      </c>
      <c r="N2926" t="s">
        <v>232</v>
      </c>
      <c r="O2926" t="s">
        <v>29</v>
      </c>
      <c r="P2926" t="s">
        <v>29</v>
      </c>
      <c r="Q2926" t="s">
        <v>29</v>
      </c>
      <c r="R2926" t="s">
        <v>29</v>
      </c>
      <c r="S2926" t="s">
        <v>29</v>
      </c>
      <c r="T2926" t="s">
        <v>29</v>
      </c>
      <c r="U2926" t="s">
        <v>29</v>
      </c>
      <c r="V2926" t="s">
        <v>29</v>
      </c>
      <c r="W2926" t="s">
        <v>3504</v>
      </c>
    </row>
    <row r="2927" spans="1:23">
      <c r="A2927">
        <v>2926</v>
      </c>
      <c r="B2927" t="s">
        <v>1256</v>
      </c>
      <c r="C2927" t="s">
        <v>1256</v>
      </c>
      <c r="D2927">
        <v>72</v>
      </c>
      <c r="E2927" t="s">
        <v>3546</v>
      </c>
      <c r="F2927" t="s">
        <v>23</v>
      </c>
      <c r="G2927" s="1" t="s">
        <v>3547</v>
      </c>
      <c r="H2927" t="s">
        <v>29</v>
      </c>
      <c r="I2927" t="s">
        <v>3547</v>
      </c>
      <c r="J2927" t="s">
        <v>29</v>
      </c>
      <c r="K2927">
        <v>5.1150895140664954E-2</v>
      </c>
      <c r="L2927">
        <v>5.1150895140664954E-2</v>
      </c>
      <c r="M2927" t="s">
        <v>26</v>
      </c>
      <c r="N2927" t="s">
        <v>232</v>
      </c>
      <c r="O2927" t="s">
        <v>29</v>
      </c>
      <c r="P2927" t="s">
        <v>29</v>
      </c>
      <c r="Q2927" t="s">
        <v>29</v>
      </c>
      <c r="R2927" t="s">
        <v>29</v>
      </c>
      <c r="S2927" t="s">
        <v>29</v>
      </c>
      <c r="T2927" t="s">
        <v>29</v>
      </c>
      <c r="U2927" t="s">
        <v>29</v>
      </c>
      <c r="V2927" t="s">
        <v>29</v>
      </c>
      <c r="W2927" t="s">
        <v>3504</v>
      </c>
    </row>
    <row r="2928" spans="1:23">
      <c r="A2928">
        <v>2927</v>
      </c>
      <c r="B2928" t="s">
        <v>1256</v>
      </c>
      <c r="C2928" t="s">
        <v>1256</v>
      </c>
      <c r="D2928">
        <v>72</v>
      </c>
      <c r="E2928" t="s">
        <v>3548</v>
      </c>
      <c r="F2928" t="s">
        <v>23</v>
      </c>
      <c r="G2928" s="1" t="s">
        <v>3549</v>
      </c>
      <c r="H2928" t="s">
        <v>29</v>
      </c>
      <c r="I2928" t="s">
        <v>3549</v>
      </c>
      <c r="J2928" t="s">
        <v>29</v>
      </c>
      <c r="K2928">
        <v>0.10230179028132991</v>
      </c>
      <c r="L2928">
        <v>0.10230179028132991</v>
      </c>
      <c r="M2928" t="s">
        <v>26</v>
      </c>
      <c r="N2928" t="s">
        <v>219</v>
      </c>
      <c r="O2928" t="s">
        <v>74</v>
      </c>
      <c r="P2928" t="s">
        <v>29</v>
      </c>
      <c r="Q2928" t="s">
        <v>29</v>
      </c>
      <c r="R2928" t="s">
        <v>29</v>
      </c>
      <c r="S2928" t="s">
        <v>29</v>
      </c>
      <c r="T2928" t="s">
        <v>29</v>
      </c>
      <c r="U2928" t="s">
        <v>29</v>
      </c>
      <c r="V2928" t="s">
        <v>29</v>
      </c>
      <c r="W2928" t="s">
        <v>3504</v>
      </c>
    </row>
    <row r="2929" spans="1:23">
      <c r="A2929">
        <v>2928</v>
      </c>
      <c r="B2929" t="s">
        <v>1256</v>
      </c>
      <c r="C2929" t="s">
        <v>1256</v>
      </c>
      <c r="D2929">
        <v>72</v>
      </c>
      <c r="E2929" t="s">
        <v>3550</v>
      </c>
      <c r="F2929" t="s">
        <v>3551</v>
      </c>
      <c r="G2929" s="1" t="s">
        <v>3552</v>
      </c>
      <c r="H2929" t="s">
        <v>29</v>
      </c>
      <c r="I2929" t="s">
        <v>3552</v>
      </c>
      <c r="J2929" t="s">
        <v>29</v>
      </c>
      <c r="K2929">
        <v>0.12787723785166241</v>
      </c>
      <c r="L2929">
        <v>0.12787723785166241</v>
      </c>
      <c r="M2929" t="s">
        <v>26</v>
      </c>
      <c r="N2929" t="s">
        <v>219</v>
      </c>
      <c r="O2929" t="s">
        <v>29</v>
      </c>
      <c r="P2929" t="s">
        <v>29</v>
      </c>
      <c r="Q2929" t="s">
        <v>29</v>
      </c>
      <c r="R2929" t="s">
        <v>29</v>
      </c>
      <c r="S2929" t="s">
        <v>29</v>
      </c>
      <c r="T2929" t="s">
        <v>29</v>
      </c>
      <c r="U2929" t="s">
        <v>29</v>
      </c>
      <c r="V2929" t="s">
        <v>29</v>
      </c>
      <c r="W2929" t="s">
        <v>3504</v>
      </c>
    </row>
    <row r="2930" spans="1:23">
      <c r="A2930">
        <v>2929</v>
      </c>
      <c r="B2930" t="s">
        <v>1256</v>
      </c>
      <c r="C2930" t="s">
        <v>1256</v>
      </c>
      <c r="D2930">
        <v>72</v>
      </c>
      <c r="E2930" t="s">
        <v>8983</v>
      </c>
      <c r="F2930" t="s">
        <v>168</v>
      </c>
      <c r="G2930" s="1" t="s">
        <v>8984</v>
      </c>
      <c r="H2930" t="s">
        <v>8985</v>
      </c>
      <c r="I2930" s="1" t="s">
        <v>8984</v>
      </c>
      <c r="J2930" t="s">
        <v>8985</v>
      </c>
      <c r="K2930">
        <v>2.5575447570332477E-2</v>
      </c>
      <c r="L2930">
        <v>2.5575447570332477E-2</v>
      </c>
      <c r="M2930" t="s">
        <v>26</v>
      </c>
      <c r="N2930" t="s">
        <v>219</v>
      </c>
      <c r="O2930" t="s">
        <v>29</v>
      </c>
      <c r="P2930" t="s">
        <v>29</v>
      </c>
      <c r="Q2930" t="s">
        <v>29</v>
      </c>
      <c r="R2930" t="s">
        <v>29</v>
      </c>
      <c r="S2930" t="s">
        <v>29</v>
      </c>
      <c r="T2930" t="s">
        <v>29</v>
      </c>
      <c r="U2930" t="s">
        <v>29</v>
      </c>
      <c r="V2930" t="s">
        <v>29</v>
      </c>
      <c r="W2930" t="s">
        <v>3504</v>
      </c>
    </row>
    <row r="2931" spans="1:23">
      <c r="A2931">
        <v>2930</v>
      </c>
      <c r="B2931" t="s">
        <v>1256</v>
      </c>
      <c r="C2931" t="s">
        <v>1256</v>
      </c>
      <c r="D2931">
        <v>72</v>
      </c>
      <c r="E2931" t="s">
        <v>3553</v>
      </c>
      <c r="F2931" t="s">
        <v>168</v>
      </c>
      <c r="G2931" s="1" t="s">
        <v>2568</v>
      </c>
      <c r="H2931" t="s">
        <v>3554</v>
      </c>
      <c r="I2931" t="s">
        <v>2568</v>
      </c>
      <c r="J2931" t="s">
        <v>3554</v>
      </c>
      <c r="K2931">
        <v>1.3938618925831201</v>
      </c>
      <c r="L2931">
        <v>1.3938618925831201</v>
      </c>
      <c r="M2931" t="s">
        <v>26</v>
      </c>
      <c r="N2931" t="s">
        <v>232</v>
      </c>
      <c r="O2931" t="s">
        <v>219</v>
      </c>
      <c r="P2931" t="s">
        <v>74</v>
      </c>
      <c r="Q2931" t="s">
        <v>53</v>
      </c>
      <c r="R2931" t="s">
        <v>29</v>
      </c>
      <c r="S2931" t="s">
        <v>29</v>
      </c>
      <c r="T2931" t="s">
        <v>29</v>
      </c>
      <c r="U2931" t="s">
        <v>29</v>
      </c>
      <c r="V2931" t="s">
        <v>29</v>
      </c>
      <c r="W2931" t="s">
        <v>3504</v>
      </c>
    </row>
    <row r="2932" spans="1:23">
      <c r="A2932">
        <v>2931</v>
      </c>
      <c r="B2932" t="s">
        <v>1256</v>
      </c>
      <c r="C2932" t="s">
        <v>1256</v>
      </c>
      <c r="D2932">
        <v>72</v>
      </c>
      <c r="E2932" t="s">
        <v>8986</v>
      </c>
      <c r="F2932" t="s">
        <v>93</v>
      </c>
      <c r="G2932" s="1" t="s">
        <v>29</v>
      </c>
      <c r="H2932" t="s">
        <v>29</v>
      </c>
      <c r="I2932" t="s">
        <v>29</v>
      </c>
      <c r="J2932" t="s">
        <v>29</v>
      </c>
      <c r="K2932">
        <v>7.5959079283887467</v>
      </c>
      <c r="L2932">
        <v>7.5959079283887467</v>
      </c>
      <c r="M2932" t="s">
        <v>26</v>
      </c>
      <c r="N2932" t="s">
        <v>29</v>
      </c>
      <c r="O2932" t="s">
        <v>29</v>
      </c>
      <c r="P2932" t="s">
        <v>29</v>
      </c>
      <c r="Q2932" t="s">
        <v>29</v>
      </c>
      <c r="R2932" t="s">
        <v>29</v>
      </c>
      <c r="S2932" t="s">
        <v>29</v>
      </c>
      <c r="T2932" t="s">
        <v>29</v>
      </c>
      <c r="U2932" t="s">
        <v>29</v>
      </c>
      <c r="V2932" t="s">
        <v>29</v>
      </c>
      <c r="W2932" t="s">
        <v>3504</v>
      </c>
    </row>
    <row r="2933" spans="1:23">
      <c r="A2933">
        <v>2932</v>
      </c>
      <c r="B2933" t="s">
        <v>1256</v>
      </c>
      <c r="C2933" t="s">
        <v>1256</v>
      </c>
      <c r="D2933">
        <v>72</v>
      </c>
      <c r="E2933" t="s">
        <v>8987</v>
      </c>
      <c r="F2933" t="s">
        <v>76</v>
      </c>
      <c r="G2933" s="1" t="s">
        <v>29</v>
      </c>
      <c r="H2933" t="s">
        <v>29</v>
      </c>
      <c r="I2933" t="s">
        <v>29</v>
      </c>
      <c r="J2933" t="s">
        <v>29</v>
      </c>
      <c r="K2933">
        <v>0.11508951406649616</v>
      </c>
      <c r="L2933">
        <v>0.11508951406649616</v>
      </c>
      <c r="M2933" t="s">
        <v>1610</v>
      </c>
      <c r="N2933" t="s">
        <v>29</v>
      </c>
      <c r="O2933" t="s">
        <v>29</v>
      </c>
      <c r="P2933" t="s">
        <v>29</v>
      </c>
      <c r="Q2933" t="s">
        <v>29</v>
      </c>
      <c r="R2933" t="s">
        <v>29</v>
      </c>
      <c r="S2933" t="s">
        <v>29</v>
      </c>
      <c r="T2933" t="s">
        <v>29</v>
      </c>
      <c r="U2933" t="s">
        <v>29</v>
      </c>
      <c r="V2933" t="s">
        <v>29</v>
      </c>
      <c r="W2933" t="s">
        <v>3504</v>
      </c>
    </row>
    <row r="2934" spans="1:23">
      <c r="A2934">
        <v>2933</v>
      </c>
      <c r="B2934" t="s">
        <v>547</v>
      </c>
      <c r="C2934" t="s">
        <v>547</v>
      </c>
      <c r="D2934">
        <v>73</v>
      </c>
      <c r="E2934" t="s">
        <v>3555</v>
      </c>
      <c r="F2934" t="s">
        <v>2598</v>
      </c>
      <c r="G2934" s="1" t="s">
        <v>2599</v>
      </c>
      <c r="H2934" t="s">
        <v>2754</v>
      </c>
      <c r="I2934" t="s">
        <v>2599</v>
      </c>
      <c r="J2934" t="s">
        <v>2754</v>
      </c>
      <c r="K2934">
        <v>0.1</v>
      </c>
      <c r="L2934">
        <v>9.9800398999999998E-2</v>
      </c>
      <c r="M2934" t="s">
        <v>26</v>
      </c>
      <c r="N2934" t="s">
        <v>219</v>
      </c>
      <c r="O2934" t="s">
        <v>29</v>
      </c>
      <c r="P2934" t="s">
        <v>29</v>
      </c>
      <c r="Q2934" t="s">
        <v>29</v>
      </c>
      <c r="R2934" t="s">
        <v>29</v>
      </c>
      <c r="S2934" t="s">
        <v>29</v>
      </c>
      <c r="T2934" t="s">
        <v>29</v>
      </c>
      <c r="U2934" t="s">
        <v>29</v>
      </c>
      <c r="V2934" t="s">
        <v>29</v>
      </c>
      <c r="W2934" t="s">
        <v>3556</v>
      </c>
    </row>
    <row r="2935" spans="1:23">
      <c r="A2935">
        <v>2934</v>
      </c>
      <c r="B2935" t="s">
        <v>547</v>
      </c>
      <c r="C2935" t="s">
        <v>547</v>
      </c>
      <c r="D2935">
        <v>73</v>
      </c>
      <c r="E2935" t="s">
        <v>3557</v>
      </c>
      <c r="F2935" t="s">
        <v>289</v>
      </c>
      <c r="G2935" s="1" t="s">
        <v>3558</v>
      </c>
      <c r="H2935" t="s">
        <v>2754</v>
      </c>
      <c r="I2935" t="s">
        <v>3558</v>
      </c>
      <c r="J2935" t="s">
        <v>2754</v>
      </c>
      <c r="K2935">
        <v>1.6</v>
      </c>
      <c r="L2935">
        <v>1.596806387</v>
      </c>
      <c r="M2935" t="s">
        <v>26</v>
      </c>
      <c r="N2935" t="s">
        <v>219</v>
      </c>
      <c r="O2935" t="s">
        <v>29</v>
      </c>
      <c r="P2935" t="s">
        <v>29</v>
      </c>
      <c r="Q2935" t="s">
        <v>29</v>
      </c>
      <c r="R2935" t="s">
        <v>29</v>
      </c>
      <c r="S2935" t="s">
        <v>29</v>
      </c>
      <c r="T2935" t="s">
        <v>29</v>
      </c>
      <c r="U2935" t="s">
        <v>29</v>
      </c>
      <c r="V2935" t="s">
        <v>29</v>
      </c>
      <c r="W2935" t="s">
        <v>3556</v>
      </c>
    </row>
    <row r="2936" spans="1:23">
      <c r="A2936">
        <v>2935</v>
      </c>
      <c r="B2936" t="s">
        <v>547</v>
      </c>
      <c r="C2936" t="s">
        <v>547</v>
      </c>
      <c r="D2936">
        <v>73</v>
      </c>
      <c r="E2936" t="s">
        <v>3557</v>
      </c>
      <c r="F2936" t="s">
        <v>289</v>
      </c>
      <c r="G2936" s="1" t="s">
        <v>3558</v>
      </c>
      <c r="H2936" t="s">
        <v>2754</v>
      </c>
      <c r="I2936" t="s">
        <v>3558</v>
      </c>
      <c r="J2936" t="s">
        <v>2754</v>
      </c>
      <c r="K2936">
        <v>0.3</v>
      </c>
      <c r="L2936">
        <v>0.29940119799999998</v>
      </c>
      <c r="M2936" t="s">
        <v>26</v>
      </c>
      <c r="N2936" t="s">
        <v>232</v>
      </c>
      <c r="O2936" t="s">
        <v>29</v>
      </c>
      <c r="P2936" t="s">
        <v>29</v>
      </c>
      <c r="Q2936" t="s">
        <v>29</v>
      </c>
      <c r="R2936" t="s">
        <v>29</v>
      </c>
      <c r="S2936" t="s">
        <v>29</v>
      </c>
      <c r="T2936" t="s">
        <v>29</v>
      </c>
      <c r="U2936" t="s">
        <v>29</v>
      </c>
      <c r="V2936" t="s">
        <v>29</v>
      </c>
      <c r="W2936" t="s">
        <v>3556</v>
      </c>
    </row>
    <row r="2937" spans="1:23">
      <c r="A2937">
        <v>2936</v>
      </c>
      <c r="B2937" t="s">
        <v>547</v>
      </c>
      <c r="C2937" t="s">
        <v>547</v>
      </c>
      <c r="D2937">
        <v>73</v>
      </c>
      <c r="E2937" t="s">
        <v>3557</v>
      </c>
      <c r="F2937" t="s">
        <v>289</v>
      </c>
      <c r="G2937" s="1" t="s">
        <v>3558</v>
      </c>
      <c r="H2937" t="s">
        <v>2754</v>
      </c>
      <c r="I2937" t="s">
        <v>3558</v>
      </c>
      <c r="J2937" t="s">
        <v>2754</v>
      </c>
      <c r="K2937">
        <v>0.2</v>
      </c>
      <c r="L2937">
        <v>0.199600798</v>
      </c>
      <c r="M2937" t="s">
        <v>26</v>
      </c>
      <c r="N2937" t="s">
        <v>230</v>
      </c>
      <c r="O2937" t="s">
        <v>29</v>
      </c>
      <c r="P2937" t="s">
        <v>29</v>
      </c>
      <c r="Q2937" t="s">
        <v>29</v>
      </c>
      <c r="R2937" t="s">
        <v>29</v>
      </c>
      <c r="S2937" t="s">
        <v>29</v>
      </c>
      <c r="T2937" t="s">
        <v>29</v>
      </c>
      <c r="U2937" t="s">
        <v>29</v>
      </c>
      <c r="V2937" t="s">
        <v>29</v>
      </c>
      <c r="W2937" t="s">
        <v>3556</v>
      </c>
    </row>
    <row r="2938" spans="1:23">
      <c r="A2938">
        <v>2937</v>
      </c>
      <c r="B2938" t="s">
        <v>547</v>
      </c>
      <c r="C2938" t="s">
        <v>547</v>
      </c>
      <c r="D2938">
        <v>73</v>
      </c>
      <c r="E2938" t="s">
        <v>3559</v>
      </c>
      <c r="F2938" t="s">
        <v>43</v>
      </c>
      <c r="G2938" s="1" t="s">
        <v>3560</v>
      </c>
      <c r="H2938" t="s">
        <v>3561</v>
      </c>
      <c r="I2938" t="s">
        <v>580</v>
      </c>
      <c r="J2938" t="s">
        <v>3561</v>
      </c>
      <c r="K2938">
        <v>0.2</v>
      </c>
      <c r="L2938">
        <v>0.199600798</v>
      </c>
      <c r="M2938" t="s">
        <v>26</v>
      </c>
      <c r="N2938" t="s">
        <v>63</v>
      </c>
      <c r="O2938" t="s">
        <v>29</v>
      </c>
      <c r="P2938" t="s">
        <v>29</v>
      </c>
      <c r="Q2938" t="s">
        <v>29</v>
      </c>
      <c r="R2938" t="s">
        <v>29</v>
      </c>
      <c r="S2938" t="s">
        <v>29</v>
      </c>
      <c r="T2938" t="s">
        <v>29</v>
      </c>
      <c r="U2938" t="s">
        <v>29</v>
      </c>
      <c r="V2938" t="s">
        <v>29</v>
      </c>
      <c r="W2938" t="s">
        <v>3556</v>
      </c>
    </row>
    <row r="2939" spans="1:23">
      <c r="A2939">
        <v>2938</v>
      </c>
      <c r="B2939" t="s">
        <v>547</v>
      </c>
      <c r="C2939" t="s">
        <v>547</v>
      </c>
      <c r="D2939">
        <v>73</v>
      </c>
      <c r="E2939" t="s">
        <v>3559</v>
      </c>
      <c r="F2939" t="s">
        <v>43</v>
      </c>
      <c r="G2939" s="1" t="s">
        <v>3560</v>
      </c>
      <c r="H2939" t="s">
        <v>3561</v>
      </c>
      <c r="I2939" t="s">
        <v>580</v>
      </c>
      <c r="J2939" t="s">
        <v>3561</v>
      </c>
      <c r="K2939">
        <v>1</v>
      </c>
      <c r="L2939">
        <v>0.99800399200000001</v>
      </c>
      <c r="M2939" t="s">
        <v>26</v>
      </c>
      <c r="N2939" t="s">
        <v>219</v>
      </c>
      <c r="O2939" t="s">
        <v>29</v>
      </c>
      <c r="P2939" t="s">
        <v>29</v>
      </c>
      <c r="Q2939" t="s">
        <v>29</v>
      </c>
      <c r="R2939" t="s">
        <v>29</v>
      </c>
      <c r="S2939" t="s">
        <v>29</v>
      </c>
      <c r="T2939" t="s">
        <v>29</v>
      </c>
      <c r="U2939" t="s">
        <v>29</v>
      </c>
      <c r="V2939" t="s">
        <v>29</v>
      </c>
      <c r="W2939" t="s">
        <v>3556</v>
      </c>
    </row>
    <row r="2940" spans="1:23">
      <c r="A2940">
        <v>2939</v>
      </c>
      <c r="B2940" t="s">
        <v>547</v>
      </c>
      <c r="C2940" t="s">
        <v>547</v>
      </c>
      <c r="D2940">
        <v>73</v>
      </c>
      <c r="E2940" t="s">
        <v>3559</v>
      </c>
      <c r="F2940" t="s">
        <v>43</v>
      </c>
      <c r="G2940" s="1" t="s">
        <v>3560</v>
      </c>
      <c r="H2940" t="s">
        <v>3561</v>
      </c>
      <c r="I2940" t="s">
        <v>580</v>
      </c>
      <c r="J2940" t="s">
        <v>3561</v>
      </c>
      <c r="K2940">
        <v>1.8</v>
      </c>
      <c r="L2940">
        <v>1.7964071859999999</v>
      </c>
      <c r="M2940" t="s">
        <v>26</v>
      </c>
      <c r="N2940" t="s">
        <v>74</v>
      </c>
      <c r="O2940" t="s">
        <v>29</v>
      </c>
      <c r="P2940" t="s">
        <v>29</v>
      </c>
      <c r="Q2940" t="s">
        <v>29</v>
      </c>
      <c r="R2940" t="s">
        <v>29</v>
      </c>
      <c r="S2940" t="s">
        <v>29</v>
      </c>
      <c r="T2940" t="s">
        <v>29</v>
      </c>
      <c r="U2940" t="s">
        <v>29</v>
      </c>
      <c r="V2940" t="s">
        <v>29</v>
      </c>
      <c r="W2940" t="s">
        <v>3556</v>
      </c>
    </row>
    <row r="2941" spans="1:23">
      <c r="A2941">
        <v>2940</v>
      </c>
      <c r="B2941" t="s">
        <v>547</v>
      </c>
      <c r="C2941" t="s">
        <v>547</v>
      </c>
      <c r="D2941">
        <v>73</v>
      </c>
      <c r="E2941" t="s">
        <v>3559</v>
      </c>
      <c r="F2941" t="s">
        <v>43</v>
      </c>
      <c r="G2941" s="1" t="s">
        <v>3560</v>
      </c>
      <c r="H2941" t="s">
        <v>3561</v>
      </c>
      <c r="I2941" t="s">
        <v>580</v>
      </c>
      <c r="J2941" t="s">
        <v>3561</v>
      </c>
      <c r="K2941">
        <v>0.1</v>
      </c>
      <c r="L2941">
        <v>9.9800398999999998E-2</v>
      </c>
      <c r="M2941" t="s">
        <v>26</v>
      </c>
      <c r="N2941" t="s">
        <v>230</v>
      </c>
      <c r="O2941" t="s">
        <v>29</v>
      </c>
      <c r="P2941" t="s">
        <v>29</v>
      </c>
      <c r="Q2941" t="s">
        <v>29</v>
      </c>
      <c r="R2941" t="s">
        <v>29</v>
      </c>
      <c r="S2941" t="s">
        <v>29</v>
      </c>
      <c r="T2941" t="s">
        <v>29</v>
      </c>
      <c r="U2941" t="s">
        <v>29</v>
      </c>
      <c r="V2941" t="s">
        <v>29</v>
      </c>
      <c r="W2941" t="s">
        <v>3556</v>
      </c>
    </row>
    <row r="2942" spans="1:23">
      <c r="A2942">
        <v>2941</v>
      </c>
      <c r="B2942" t="s">
        <v>547</v>
      </c>
      <c r="C2942" t="s">
        <v>547</v>
      </c>
      <c r="D2942">
        <v>73</v>
      </c>
      <c r="E2942" t="s">
        <v>3562</v>
      </c>
      <c r="F2942" t="s">
        <v>591</v>
      </c>
      <c r="G2942" s="1" t="s">
        <v>592</v>
      </c>
      <c r="H2942" t="s">
        <v>3563</v>
      </c>
      <c r="I2942" t="s">
        <v>592</v>
      </c>
      <c r="J2942" t="s">
        <v>3563</v>
      </c>
      <c r="K2942">
        <v>0.5</v>
      </c>
      <c r="L2942">
        <v>0.499001996</v>
      </c>
      <c r="M2942" t="s">
        <v>26</v>
      </c>
      <c r="N2942" t="s">
        <v>74</v>
      </c>
      <c r="O2942" t="s">
        <v>29</v>
      </c>
      <c r="P2942" t="s">
        <v>29</v>
      </c>
      <c r="Q2942" t="s">
        <v>29</v>
      </c>
      <c r="R2942" t="s">
        <v>29</v>
      </c>
      <c r="S2942" t="s">
        <v>29</v>
      </c>
      <c r="T2942" t="s">
        <v>29</v>
      </c>
      <c r="U2942" t="s">
        <v>29</v>
      </c>
      <c r="V2942" t="s">
        <v>29</v>
      </c>
      <c r="W2942" t="s">
        <v>3556</v>
      </c>
    </row>
    <row r="2943" spans="1:23">
      <c r="A2943">
        <v>2942</v>
      </c>
      <c r="B2943" t="s">
        <v>547</v>
      </c>
      <c r="C2943" t="s">
        <v>547</v>
      </c>
      <c r="D2943">
        <v>73</v>
      </c>
      <c r="E2943" t="s">
        <v>3564</v>
      </c>
      <c r="F2943" t="s">
        <v>43</v>
      </c>
      <c r="G2943" s="1" t="s">
        <v>3565</v>
      </c>
      <c r="H2943" t="s">
        <v>3566</v>
      </c>
      <c r="I2943" t="s">
        <v>3565</v>
      </c>
      <c r="J2943" t="s">
        <v>3566</v>
      </c>
      <c r="K2943">
        <v>1.5</v>
      </c>
      <c r="L2943">
        <v>1.497005988</v>
      </c>
      <c r="M2943" t="s">
        <v>26</v>
      </c>
      <c r="N2943" t="s">
        <v>219</v>
      </c>
      <c r="O2943" t="s">
        <v>29</v>
      </c>
      <c r="P2943" t="s">
        <v>29</v>
      </c>
      <c r="Q2943" t="s">
        <v>29</v>
      </c>
      <c r="R2943" t="s">
        <v>29</v>
      </c>
      <c r="S2943" t="s">
        <v>29</v>
      </c>
      <c r="T2943" t="s">
        <v>29</v>
      </c>
      <c r="U2943" t="s">
        <v>29</v>
      </c>
      <c r="V2943" t="s">
        <v>29</v>
      </c>
      <c r="W2943" t="s">
        <v>3556</v>
      </c>
    </row>
    <row r="2944" spans="1:23">
      <c r="A2944">
        <v>2943</v>
      </c>
      <c r="B2944" t="s">
        <v>547</v>
      </c>
      <c r="C2944" t="s">
        <v>547</v>
      </c>
      <c r="D2944">
        <v>73</v>
      </c>
      <c r="E2944" t="s">
        <v>3564</v>
      </c>
      <c r="F2944" t="s">
        <v>43</v>
      </c>
      <c r="G2944" s="1" t="s">
        <v>3565</v>
      </c>
      <c r="H2944" t="s">
        <v>3566</v>
      </c>
      <c r="I2944" t="s">
        <v>3565</v>
      </c>
      <c r="J2944" t="s">
        <v>3566</v>
      </c>
      <c r="K2944">
        <v>0.8</v>
      </c>
      <c r="L2944">
        <v>0.79840319400000004</v>
      </c>
      <c r="M2944" t="s">
        <v>26</v>
      </c>
      <c r="N2944" t="s">
        <v>232</v>
      </c>
      <c r="O2944" t="s">
        <v>29</v>
      </c>
      <c r="P2944" t="s">
        <v>29</v>
      </c>
      <c r="Q2944" t="s">
        <v>29</v>
      </c>
      <c r="R2944" t="s">
        <v>29</v>
      </c>
      <c r="S2944" t="s">
        <v>29</v>
      </c>
      <c r="T2944" t="s">
        <v>29</v>
      </c>
      <c r="U2944" t="s">
        <v>29</v>
      </c>
      <c r="V2944" t="s">
        <v>29</v>
      </c>
      <c r="W2944" t="s">
        <v>3556</v>
      </c>
    </row>
    <row r="2945" spans="1:23">
      <c r="A2945">
        <v>2944</v>
      </c>
      <c r="B2945" t="s">
        <v>547</v>
      </c>
      <c r="C2945" t="s">
        <v>547</v>
      </c>
      <c r="D2945">
        <v>73</v>
      </c>
      <c r="E2945" t="s">
        <v>3564</v>
      </c>
      <c r="F2945" t="s">
        <v>43</v>
      </c>
      <c r="G2945" s="1" t="s">
        <v>3565</v>
      </c>
      <c r="H2945" t="s">
        <v>3566</v>
      </c>
      <c r="I2945" t="s">
        <v>3565</v>
      </c>
      <c r="J2945" t="s">
        <v>3566</v>
      </c>
      <c r="K2945">
        <v>0.1</v>
      </c>
      <c r="L2945">
        <v>9.9800398999999998E-2</v>
      </c>
      <c r="M2945" t="s">
        <v>26</v>
      </c>
      <c r="N2945" t="s">
        <v>74</v>
      </c>
      <c r="O2945" t="s">
        <v>29</v>
      </c>
      <c r="P2945" t="s">
        <v>29</v>
      </c>
      <c r="Q2945" t="s">
        <v>29</v>
      </c>
      <c r="R2945" t="s">
        <v>29</v>
      </c>
      <c r="S2945" t="s">
        <v>29</v>
      </c>
      <c r="T2945" t="s">
        <v>29</v>
      </c>
      <c r="U2945" t="s">
        <v>29</v>
      </c>
      <c r="V2945" t="s">
        <v>29</v>
      </c>
      <c r="W2945" t="s">
        <v>3556</v>
      </c>
    </row>
    <row r="2946" spans="1:23">
      <c r="A2946">
        <v>2945</v>
      </c>
      <c r="B2946" t="s">
        <v>547</v>
      </c>
      <c r="C2946" t="s">
        <v>547</v>
      </c>
      <c r="D2946">
        <v>73</v>
      </c>
      <c r="E2946" t="s">
        <v>3567</v>
      </c>
      <c r="F2946" t="s">
        <v>3568</v>
      </c>
      <c r="G2946" s="1" t="s">
        <v>3569</v>
      </c>
      <c r="H2946" t="s">
        <v>3570</v>
      </c>
      <c r="I2946" t="s">
        <v>3569</v>
      </c>
      <c r="J2946" t="s">
        <v>2746</v>
      </c>
      <c r="K2946">
        <v>0.3</v>
      </c>
      <c r="L2946">
        <v>0.29940119799999998</v>
      </c>
      <c r="M2946" t="s">
        <v>26</v>
      </c>
      <c r="N2946" t="s">
        <v>219</v>
      </c>
      <c r="O2946" t="s">
        <v>29</v>
      </c>
      <c r="P2946" t="s">
        <v>29</v>
      </c>
      <c r="Q2946" t="s">
        <v>29</v>
      </c>
      <c r="R2946" t="s">
        <v>29</v>
      </c>
      <c r="S2946" t="s">
        <v>29</v>
      </c>
      <c r="T2946" t="s">
        <v>29</v>
      </c>
      <c r="U2946" t="s">
        <v>29</v>
      </c>
      <c r="V2946" t="s">
        <v>29</v>
      </c>
      <c r="W2946" t="s">
        <v>3556</v>
      </c>
    </row>
    <row r="2947" spans="1:23">
      <c r="A2947">
        <v>2946</v>
      </c>
      <c r="B2947" t="s">
        <v>547</v>
      </c>
      <c r="C2947" t="s">
        <v>547</v>
      </c>
      <c r="D2947">
        <v>73</v>
      </c>
      <c r="E2947" t="s">
        <v>3567</v>
      </c>
      <c r="F2947" t="s">
        <v>3568</v>
      </c>
      <c r="G2947" s="1" t="s">
        <v>3569</v>
      </c>
      <c r="H2947" t="s">
        <v>3570</v>
      </c>
      <c r="I2947" t="s">
        <v>3569</v>
      </c>
      <c r="J2947" t="s">
        <v>2746</v>
      </c>
      <c r="K2947">
        <v>0.3</v>
      </c>
      <c r="L2947">
        <v>0.29940119799999998</v>
      </c>
      <c r="M2947" t="s">
        <v>26</v>
      </c>
      <c r="N2947" t="s">
        <v>232</v>
      </c>
      <c r="O2947" t="s">
        <v>29</v>
      </c>
      <c r="P2947" t="s">
        <v>29</v>
      </c>
      <c r="Q2947" t="s">
        <v>29</v>
      </c>
      <c r="R2947" t="s">
        <v>29</v>
      </c>
      <c r="S2947" t="s">
        <v>29</v>
      </c>
      <c r="T2947" t="s">
        <v>29</v>
      </c>
      <c r="U2947" t="s">
        <v>29</v>
      </c>
      <c r="V2947" t="s">
        <v>29</v>
      </c>
      <c r="W2947" t="s">
        <v>3556</v>
      </c>
    </row>
    <row r="2948" spans="1:23">
      <c r="A2948">
        <v>2947</v>
      </c>
      <c r="B2948" t="s">
        <v>547</v>
      </c>
      <c r="C2948" t="s">
        <v>547</v>
      </c>
      <c r="D2948">
        <v>73</v>
      </c>
      <c r="E2948" t="s">
        <v>3567</v>
      </c>
      <c r="F2948" t="s">
        <v>3568</v>
      </c>
      <c r="G2948" s="1" t="s">
        <v>3569</v>
      </c>
      <c r="H2948" t="s">
        <v>3570</v>
      </c>
      <c r="I2948" t="s">
        <v>3569</v>
      </c>
      <c r="J2948" t="s">
        <v>2746</v>
      </c>
      <c r="K2948">
        <v>0.1</v>
      </c>
      <c r="L2948">
        <v>9.9800398999999998E-2</v>
      </c>
      <c r="M2948" t="s">
        <v>26</v>
      </c>
      <c r="N2948" t="s">
        <v>53</v>
      </c>
      <c r="O2948" t="s">
        <v>29</v>
      </c>
      <c r="P2948" t="s">
        <v>29</v>
      </c>
      <c r="Q2948" t="s">
        <v>29</v>
      </c>
      <c r="R2948" t="s">
        <v>29</v>
      </c>
      <c r="S2948" t="s">
        <v>29</v>
      </c>
      <c r="T2948" t="s">
        <v>29</v>
      </c>
      <c r="U2948" t="s">
        <v>29</v>
      </c>
      <c r="V2948" t="s">
        <v>29</v>
      </c>
      <c r="W2948" t="s">
        <v>3556</v>
      </c>
    </row>
    <row r="2949" spans="1:23">
      <c r="A2949">
        <v>2948</v>
      </c>
      <c r="B2949" t="s">
        <v>547</v>
      </c>
      <c r="C2949" t="s">
        <v>547</v>
      </c>
      <c r="D2949">
        <v>73</v>
      </c>
      <c r="E2949" t="s">
        <v>3571</v>
      </c>
      <c r="F2949" t="s">
        <v>598</v>
      </c>
      <c r="G2949" s="1" t="s">
        <v>3572</v>
      </c>
      <c r="H2949" t="s">
        <v>3573</v>
      </c>
      <c r="I2949" t="s">
        <v>3572</v>
      </c>
      <c r="J2949" t="s">
        <v>3573</v>
      </c>
      <c r="K2949">
        <v>1.6</v>
      </c>
      <c r="L2949">
        <v>1.596806387</v>
      </c>
      <c r="M2949" t="s">
        <v>26</v>
      </c>
      <c r="N2949" t="s">
        <v>219</v>
      </c>
      <c r="O2949" t="s">
        <v>29</v>
      </c>
      <c r="P2949" t="s">
        <v>29</v>
      </c>
      <c r="Q2949" t="s">
        <v>29</v>
      </c>
      <c r="R2949" t="s">
        <v>29</v>
      </c>
      <c r="S2949" t="s">
        <v>29</v>
      </c>
      <c r="T2949" t="s">
        <v>29</v>
      </c>
      <c r="U2949" t="s">
        <v>29</v>
      </c>
      <c r="V2949" t="s">
        <v>29</v>
      </c>
      <c r="W2949" t="s">
        <v>3556</v>
      </c>
    </row>
    <row r="2950" spans="1:23">
      <c r="A2950">
        <v>2949</v>
      </c>
      <c r="B2950" t="s">
        <v>547</v>
      </c>
      <c r="C2950" t="s">
        <v>547</v>
      </c>
      <c r="D2950">
        <v>73</v>
      </c>
      <c r="E2950" t="s">
        <v>3571</v>
      </c>
      <c r="F2950" t="s">
        <v>598</v>
      </c>
      <c r="G2950" s="1" t="s">
        <v>3572</v>
      </c>
      <c r="H2950" t="s">
        <v>3573</v>
      </c>
      <c r="I2950" t="s">
        <v>3572</v>
      </c>
      <c r="J2950" t="s">
        <v>3573</v>
      </c>
      <c r="K2950">
        <v>0.5</v>
      </c>
      <c r="L2950">
        <v>0.499001996</v>
      </c>
      <c r="M2950" t="s">
        <v>26</v>
      </c>
      <c r="N2950" t="s">
        <v>232</v>
      </c>
      <c r="O2950" t="s">
        <v>29</v>
      </c>
      <c r="P2950" t="s">
        <v>29</v>
      </c>
      <c r="Q2950" t="s">
        <v>29</v>
      </c>
      <c r="R2950" t="s">
        <v>29</v>
      </c>
      <c r="S2950" t="s">
        <v>29</v>
      </c>
      <c r="T2950" t="s">
        <v>29</v>
      </c>
      <c r="U2950" t="s">
        <v>29</v>
      </c>
      <c r="V2950" t="s">
        <v>29</v>
      </c>
      <c r="W2950" t="s">
        <v>3556</v>
      </c>
    </row>
    <row r="2951" spans="1:23">
      <c r="A2951">
        <v>2950</v>
      </c>
      <c r="B2951" t="s">
        <v>547</v>
      </c>
      <c r="C2951" t="s">
        <v>547</v>
      </c>
      <c r="D2951">
        <v>73</v>
      </c>
      <c r="E2951" t="s">
        <v>3571</v>
      </c>
      <c r="F2951" t="s">
        <v>598</v>
      </c>
      <c r="G2951" s="1" t="s">
        <v>3572</v>
      </c>
      <c r="H2951" t="s">
        <v>3573</v>
      </c>
      <c r="I2951" t="s">
        <v>3572</v>
      </c>
      <c r="J2951" t="s">
        <v>3573</v>
      </c>
      <c r="K2951">
        <v>0.1</v>
      </c>
      <c r="L2951">
        <v>9.9800398999999998E-2</v>
      </c>
      <c r="M2951" t="s">
        <v>26</v>
      </c>
      <c r="N2951" t="s">
        <v>53</v>
      </c>
      <c r="O2951" t="s">
        <v>29</v>
      </c>
      <c r="P2951" t="s">
        <v>29</v>
      </c>
      <c r="Q2951" t="s">
        <v>29</v>
      </c>
      <c r="R2951" t="s">
        <v>29</v>
      </c>
      <c r="S2951" t="s">
        <v>29</v>
      </c>
      <c r="T2951" t="s">
        <v>29</v>
      </c>
      <c r="U2951" t="s">
        <v>29</v>
      </c>
      <c r="V2951" t="s">
        <v>29</v>
      </c>
      <c r="W2951" t="s">
        <v>3556</v>
      </c>
    </row>
    <row r="2952" spans="1:23">
      <c r="A2952">
        <v>2951</v>
      </c>
      <c r="B2952" t="s">
        <v>547</v>
      </c>
      <c r="C2952" t="s">
        <v>547</v>
      </c>
      <c r="D2952">
        <v>73</v>
      </c>
      <c r="E2952" t="s">
        <v>557</v>
      </c>
      <c r="F2952" t="s">
        <v>558</v>
      </c>
      <c r="G2952" s="1" t="s">
        <v>559</v>
      </c>
      <c r="H2952" t="s">
        <v>560</v>
      </c>
      <c r="I2952" t="s">
        <v>559</v>
      </c>
      <c r="J2952" t="s">
        <v>560</v>
      </c>
      <c r="K2952">
        <v>0.5</v>
      </c>
      <c r="L2952">
        <v>0.499001996</v>
      </c>
      <c r="M2952" t="s">
        <v>26</v>
      </c>
      <c r="N2952" t="s">
        <v>63</v>
      </c>
      <c r="O2952" t="s">
        <v>29</v>
      </c>
      <c r="P2952" t="s">
        <v>29</v>
      </c>
      <c r="Q2952" t="s">
        <v>29</v>
      </c>
      <c r="R2952" t="s">
        <v>29</v>
      </c>
      <c r="S2952" t="s">
        <v>29</v>
      </c>
      <c r="T2952" t="s">
        <v>29</v>
      </c>
      <c r="U2952" t="s">
        <v>29</v>
      </c>
      <c r="V2952" t="s">
        <v>29</v>
      </c>
      <c r="W2952" t="s">
        <v>3556</v>
      </c>
    </row>
    <row r="2953" spans="1:23">
      <c r="A2953">
        <v>2952</v>
      </c>
      <c r="B2953" t="s">
        <v>547</v>
      </c>
      <c r="C2953" t="s">
        <v>547</v>
      </c>
      <c r="D2953">
        <v>73</v>
      </c>
      <c r="E2953" t="s">
        <v>557</v>
      </c>
      <c r="F2953" t="s">
        <v>558</v>
      </c>
      <c r="G2953" s="1" t="s">
        <v>559</v>
      </c>
      <c r="H2953" t="s">
        <v>560</v>
      </c>
      <c r="I2953" t="s">
        <v>559</v>
      </c>
      <c r="J2953" t="s">
        <v>560</v>
      </c>
      <c r="K2953">
        <v>4</v>
      </c>
      <c r="L2953">
        <v>3.992015968</v>
      </c>
      <c r="M2953" t="s">
        <v>26</v>
      </c>
      <c r="N2953" t="s">
        <v>219</v>
      </c>
      <c r="O2953" t="s">
        <v>29</v>
      </c>
      <c r="P2953" t="s">
        <v>29</v>
      </c>
      <c r="Q2953" t="s">
        <v>29</v>
      </c>
      <c r="R2953" t="s">
        <v>29</v>
      </c>
      <c r="S2953" t="s">
        <v>29</v>
      </c>
      <c r="T2953" t="s">
        <v>29</v>
      </c>
      <c r="U2953" t="s">
        <v>29</v>
      </c>
      <c r="V2953" t="s">
        <v>29</v>
      </c>
      <c r="W2953" t="s">
        <v>3556</v>
      </c>
    </row>
    <row r="2954" spans="1:23">
      <c r="A2954">
        <v>2953</v>
      </c>
      <c r="B2954" t="s">
        <v>547</v>
      </c>
      <c r="C2954" t="s">
        <v>547</v>
      </c>
      <c r="D2954">
        <v>73</v>
      </c>
      <c r="E2954" t="s">
        <v>557</v>
      </c>
      <c r="F2954" t="s">
        <v>558</v>
      </c>
      <c r="G2954" s="1" t="s">
        <v>559</v>
      </c>
      <c r="H2954" t="s">
        <v>560</v>
      </c>
      <c r="I2954" t="s">
        <v>559</v>
      </c>
      <c r="J2954" t="s">
        <v>560</v>
      </c>
      <c r="K2954">
        <v>1.3</v>
      </c>
      <c r="L2954">
        <v>1.2974051900000001</v>
      </c>
      <c r="M2954" t="s">
        <v>26</v>
      </c>
      <c r="N2954" t="s">
        <v>232</v>
      </c>
      <c r="O2954" t="s">
        <v>29</v>
      </c>
      <c r="P2954" t="s">
        <v>29</v>
      </c>
      <c r="Q2954" t="s">
        <v>29</v>
      </c>
      <c r="R2954" t="s">
        <v>29</v>
      </c>
      <c r="S2954" t="s">
        <v>29</v>
      </c>
      <c r="T2954" t="s">
        <v>29</v>
      </c>
      <c r="U2954" t="s">
        <v>29</v>
      </c>
      <c r="V2954" t="s">
        <v>29</v>
      </c>
      <c r="W2954" t="s">
        <v>3556</v>
      </c>
    </row>
    <row r="2955" spans="1:23">
      <c r="A2955">
        <v>2954</v>
      </c>
      <c r="B2955" t="s">
        <v>547</v>
      </c>
      <c r="C2955" t="s">
        <v>547</v>
      </c>
      <c r="D2955">
        <v>73</v>
      </c>
      <c r="E2955" t="s">
        <v>557</v>
      </c>
      <c r="F2955" t="s">
        <v>558</v>
      </c>
      <c r="G2955" s="1" t="s">
        <v>559</v>
      </c>
      <c r="H2955" t="s">
        <v>560</v>
      </c>
      <c r="I2955" t="s">
        <v>559</v>
      </c>
      <c r="J2955" t="s">
        <v>560</v>
      </c>
      <c r="K2955">
        <v>1.5</v>
      </c>
      <c r="L2955">
        <v>1.497005988</v>
      </c>
      <c r="M2955" t="s">
        <v>26</v>
      </c>
      <c r="N2955" t="s">
        <v>74</v>
      </c>
      <c r="O2955" t="s">
        <v>29</v>
      </c>
      <c r="P2955" t="s">
        <v>29</v>
      </c>
      <c r="Q2955" t="s">
        <v>29</v>
      </c>
      <c r="R2955" t="s">
        <v>29</v>
      </c>
      <c r="S2955" t="s">
        <v>29</v>
      </c>
      <c r="T2955" t="s">
        <v>29</v>
      </c>
      <c r="U2955" t="s">
        <v>29</v>
      </c>
      <c r="V2955" t="s">
        <v>29</v>
      </c>
      <c r="W2955" t="s">
        <v>3556</v>
      </c>
    </row>
    <row r="2956" spans="1:23">
      <c r="A2956">
        <v>2955</v>
      </c>
      <c r="B2956" t="s">
        <v>547</v>
      </c>
      <c r="C2956" t="s">
        <v>547</v>
      </c>
      <c r="D2956">
        <v>73</v>
      </c>
      <c r="E2956" t="s">
        <v>557</v>
      </c>
      <c r="F2956" t="s">
        <v>558</v>
      </c>
      <c r="G2956" s="1" t="s">
        <v>559</v>
      </c>
      <c r="H2956" t="s">
        <v>560</v>
      </c>
      <c r="I2956" t="s">
        <v>559</v>
      </c>
      <c r="J2956" t="s">
        <v>560</v>
      </c>
      <c r="K2956">
        <v>4.9000000000000004</v>
      </c>
      <c r="L2956">
        <v>4.8902195610000003</v>
      </c>
      <c r="M2956" t="s">
        <v>26</v>
      </c>
      <c r="N2956" t="s">
        <v>230</v>
      </c>
      <c r="O2956" t="s">
        <v>29</v>
      </c>
      <c r="P2956" t="s">
        <v>29</v>
      </c>
      <c r="Q2956" t="s">
        <v>29</v>
      </c>
      <c r="R2956" t="s">
        <v>29</v>
      </c>
      <c r="S2956" t="s">
        <v>29</v>
      </c>
      <c r="T2956" t="s">
        <v>29</v>
      </c>
      <c r="U2956" t="s">
        <v>29</v>
      </c>
      <c r="V2956" t="s">
        <v>29</v>
      </c>
      <c r="W2956" t="s">
        <v>3556</v>
      </c>
    </row>
    <row r="2957" spans="1:23">
      <c r="A2957">
        <v>2956</v>
      </c>
      <c r="B2957" t="s">
        <v>547</v>
      </c>
      <c r="C2957" t="s">
        <v>547</v>
      </c>
      <c r="D2957">
        <v>73</v>
      </c>
      <c r="E2957" t="s">
        <v>3574</v>
      </c>
      <c r="F2957" t="s">
        <v>558</v>
      </c>
      <c r="G2957" s="1" t="s">
        <v>726</v>
      </c>
      <c r="H2957" t="s">
        <v>3575</v>
      </c>
      <c r="I2957" t="s">
        <v>726</v>
      </c>
      <c r="J2957" t="s">
        <v>3575</v>
      </c>
      <c r="K2957">
        <v>0.4</v>
      </c>
      <c r="L2957">
        <v>0.39920159700000002</v>
      </c>
      <c r="M2957" t="s">
        <v>26</v>
      </c>
      <c r="N2957" t="s">
        <v>63</v>
      </c>
      <c r="O2957" t="s">
        <v>29</v>
      </c>
      <c r="P2957" t="s">
        <v>29</v>
      </c>
      <c r="Q2957" t="s">
        <v>29</v>
      </c>
      <c r="R2957" t="s">
        <v>29</v>
      </c>
      <c r="S2957" t="s">
        <v>29</v>
      </c>
      <c r="T2957" t="s">
        <v>29</v>
      </c>
      <c r="U2957" t="s">
        <v>29</v>
      </c>
      <c r="V2957" t="s">
        <v>29</v>
      </c>
      <c r="W2957" t="s">
        <v>3556</v>
      </c>
    </row>
    <row r="2958" spans="1:23">
      <c r="A2958">
        <v>2957</v>
      </c>
      <c r="B2958" t="s">
        <v>547</v>
      </c>
      <c r="C2958" t="s">
        <v>547</v>
      </c>
      <c r="D2958">
        <v>73</v>
      </c>
      <c r="E2958" t="s">
        <v>3574</v>
      </c>
      <c r="F2958" t="s">
        <v>558</v>
      </c>
      <c r="G2958" s="1" t="s">
        <v>726</v>
      </c>
      <c r="H2958" t="s">
        <v>3575</v>
      </c>
      <c r="I2958" t="s">
        <v>726</v>
      </c>
      <c r="J2958" t="s">
        <v>3575</v>
      </c>
      <c r="K2958">
        <v>0.9</v>
      </c>
      <c r="L2958">
        <v>0.89820359299999997</v>
      </c>
      <c r="M2958" t="s">
        <v>26</v>
      </c>
      <c r="N2958" t="s">
        <v>219</v>
      </c>
      <c r="O2958" t="s">
        <v>29</v>
      </c>
      <c r="P2958" t="s">
        <v>29</v>
      </c>
      <c r="Q2958" t="s">
        <v>29</v>
      </c>
      <c r="R2958" t="s">
        <v>29</v>
      </c>
      <c r="S2958" t="s">
        <v>29</v>
      </c>
      <c r="T2958" t="s">
        <v>29</v>
      </c>
      <c r="U2958" t="s">
        <v>29</v>
      </c>
      <c r="V2958" t="s">
        <v>29</v>
      </c>
      <c r="W2958" t="s">
        <v>3556</v>
      </c>
    </row>
    <row r="2959" spans="1:23">
      <c r="A2959">
        <v>2958</v>
      </c>
      <c r="B2959" t="s">
        <v>547</v>
      </c>
      <c r="C2959" t="s">
        <v>547</v>
      </c>
      <c r="D2959">
        <v>73</v>
      </c>
      <c r="E2959" t="s">
        <v>3574</v>
      </c>
      <c r="F2959" t="s">
        <v>558</v>
      </c>
      <c r="G2959" s="1" t="s">
        <v>726</v>
      </c>
      <c r="H2959" t="s">
        <v>3575</v>
      </c>
      <c r="I2959" t="s">
        <v>726</v>
      </c>
      <c r="J2959" t="s">
        <v>3575</v>
      </c>
      <c r="K2959">
        <v>1.5</v>
      </c>
      <c r="L2959">
        <v>1.497005988</v>
      </c>
      <c r="M2959" t="s">
        <v>26</v>
      </c>
      <c r="N2959" t="s">
        <v>74</v>
      </c>
      <c r="O2959" t="s">
        <v>29</v>
      </c>
      <c r="P2959" t="s">
        <v>29</v>
      </c>
      <c r="Q2959" t="s">
        <v>29</v>
      </c>
      <c r="R2959" t="s">
        <v>29</v>
      </c>
      <c r="S2959" t="s">
        <v>29</v>
      </c>
      <c r="T2959" t="s">
        <v>29</v>
      </c>
      <c r="U2959" t="s">
        <v>29</v>
      </c>
      <c r="V2959" t="s">
        <v>29</v>
      </c>
      <c r="W2959" t="s">
        <v>3556</v>
      </c>
    </row>
    <row r="2960" spans="1:23">
      <c r="A2960">
        <v>2959</v>
      </c>
      <c r="B2960" t="s">
        <v>547</v>
      </c>
      <c r="C2960" t="s">
        <v>547</v>
      </c>
      <c r="D2960">
        <v>73</v>
      </c>
      <c r="E2960" t="s">
        <v>3574</v>
      </c>
      <c r="F2960" t="s">
        <v>558</v>
      </c>
      <c r="G2960" s="1" t="s">
        <v>726</v>
      </c>
      <c r="H2960" t="s">
        <v>3575</v>
      </c>
      <c r="I2960" t="s">
        <v>726</v>
      </c>
      <c r="J2960" t="s">
        <v>3575</v>
      </c>
      <c r="K2960">
        <v>0.5</v>
      </c>
      <c r="L2960">
        <v>0.499001996</v>
      </c>
      <c r="M2960" t="s">
        <v>26</v>
      </c>
      <c r="N2960" t="s">
        <v>230</v>
      </c>
      <c r="O2960" t="s">
        <v>29</v>
      </c>
      <c r="P2960" t="s">
        <v>29</v>
      </c>
      <c r="Q2960" t="s">
        <v>29</v>
      </c>
      <c r="R2960" t="s">
        <v>29</v>
      </c>
      <c r="S2960" t="s">
        <v>29</v>
      </c>
      <c r="T2960" t="s">
        <v>29</v>
      </c>
      <c r="U2960" t="s">
        <v>29</v>
      </c>
      <c r="V2960" t="s">
        <v>29</v>
      </c>
      <c r="W2960" t="s">
        <v>3556</v>
      </c>
    </row>
    <row r="2961" spans="1:23">
      <c r="A2961">
        <v>2960</v>
      </c>
      <c r="B2961" t="s">
        <v>547</v>
      </c>
      <c r="C2961" t="s">
        <v>547</v>
      </c>
      <c r="D2961">
        <v>73</v>
      </c>
      <c r="E2961" t="s">
        <v>3576</v>
      </c>
      <c r="F2961" t="s">
        <v>43</v>
      </c>
      <c r="G2961" s="1" t="s">
        <v>3577</v>
      </c>
      <c r="H2961" t="s">
        <v>3566</v>
      </c>
      <c r="I2961" t="s">
        <v>3577</v>
      </c>
      <c r="J2961" t="s">
        <v>3566</v>
      </c>
      <c r="K2961">
        <v>0.1</v>
      </c>
      <c r="L2961">
        <v>9.9800398999999998E-2</v>
      </c>
      <c r="M2961" t="s">
        <v>26</v>
      </c>
      <c r="N2961" t="s">
        <v>63</v>
      </c>
      <c r="O2961" t="s">
        <v>29</v>
      </c>
      <c r="P2961" t="s">
        <v>29</v>
      </c>
      <c r="Q2961" t="s">
        <v>29</v>
      </c>
      <c r="R2961" t="s">
        <v>29</v>
      </c>
      <c r="S2961" t="s">
        <v>29</v>
      </c>
      <c r="T2961" t="s">
        <v>29</v>
      </c>
      <c r="U2961" t="s">
        <v>29</v>
      </c>
      <c r="V2961" t="s">
        <v>29</v>
      </c>
      <c r="W2961" t="s">
        <v>3556</v>
      </c>
    </row>
    <row r="2962" spans="1:23">
      <c r="A2962">
        <v>2961</v>
      </c>
      <c r="B2962" t="s">
        <v>547</v>
      </c>
      <c r="C2962" t="s">
        <v>547</v>
      </c>
      <c r="D2962">
        <v>73</v>
      </c>
      <c r="E2962" t="s">
        <v>3576</v>
      </c>
      <c r="F2962" t="s">
        <v>43</v>
      </c>
      <c r="G2962" s="1" t="s">
        <v>3577</v>
      </c>
      <c r="H2962" t="s">
        <v>3566</v>
      </c>
      <c r="I2962" t="s">
        <v>3577</v>
      </c>
      <c r="J2962" t="s">
        <v>3566</v>
      </c>
      <c r="K2962">
        <v>0.3</v>
      </c>
      <c r="L2962">
        <v>0.29940119799999998</v>
      </c>
      <c r="M2962" t="s">
        <v>26</v>
      </c>
      <c r="N2962" t="s">
        <v>219</v>
      </c>
      <c r="O2962" t="s">
        <v>29</v>
      </c>
      <c r="P2962" t="s">
        <v>29</v>
      </c>
      <c r="Q2962" t="s">
        <v>29</v>
      </c>
      <c r="R2962" t="s">
        <v>29</v>
      </c>
      <c r="S2962" t="s">
        <v>29</v>
      </c>
      <c r="T2962" t="s">
        <v>29</v>
      </c>
      <c r="U2962" t="s">
        <v>29</v>
      </c>
      <c r="V2962" t="s">
        <v>29</v>
      </c>
      <c r="W2962" t="s">
        <v>3556</v>
      </c>
    </row>
    <row r="2963" spans="1:23">
      <c r="A2963">
        <v>2962</v>
      </c>
      <c r="B2963" t="s">
        <v>547</v>
      </c>
      <c r="C2963" t="s">
        <v>547</v>
      </c>
      <c r="D2963">
        <v>73</v>
      </c>
      <c r="E2963" t="s">
        <v>3576</v>
      </c>
      <c r="F2963" t="s">
        <v>43</v>
      </c>
      <c r="G2963" s="1" t="s">
        <v>3577</v>
      </c>
      <c r="H2963" t="s">
        <v>3566</v>
      </c>
      <c r="I2963" t="s">
        <v>3577</v>
      </c>
      <c r="J2963" t="s">
        <v>3566</v>
      </c>
      <c r="K2963">
        <v>0.1</v>
      </c>
      <c r="L2963">
        <v>9.9800398999999998E-2</v>
      </c>
      <c r="M2963" t="s">
        <v>26</v>
      </c>
      <c r="N2963" t="s">
        <v>74</v>
      </c>
      <c r="O2963" t="s">
        <v>29</v>
      </c>
      <c r="P2963" t="s">
        <v>29</v>
      </c>
      <c r="Q2963" t="s">
        <v>29</v>
      </c>
      <c r="R2963" t="s">
        <v>29</v>
      </c>
      <c r="S2963" t="s">
        <v>29</v>
      </c>
      <c r="T2963" t="s">
        <v>29</v>
      </c>
      <c r="U2963" t="s">
        <v>29</v>
      </c>
      <c r="V2963" t="s">
        <v>29</v>
      </c>
      <c r="W2963" t="s">
        <v>3556</v>
      </c>
    </row>
    <row r="2964" spans="1:23">
      <c r="A2964">
        <v>2963</v>
      </c>
      <c r="B2964" t="s">
        <v>547</v>
      </c>
      <c r="C2964" t="s">
        <v>547</v>
      </c>
      <c r="D2964">
        <v>73</v>
      </c>
      <c r="E2964" t="s">
        <v>3578</v>
      </c>
      <c r="F2964" t="s">
        <v>185</v>
      </c>
      <c r="G2964" s="1" t="s">
        <v>633</v>
      </c>
      <c r="H2964" t="s">
        <v>144</v>
      </c>
      <c r="I2964" t="s">
        <v>633</v>
      </c>
      <c r="J2964" t="s">
        <v>144</v>
      </c>
      <c r="K2964">
        <v>1.2</v>
      </c>
      <c r="L2964">
        <v>1.19760479</v>
      </c>
      <c r="M2964" t="s">
        <v>26</v>
      </c>
      <c r="N2964" t="s">
        <v>219</v>
      </c>
      <c r="O2964" t="s">
        <v>29</v>
      </c>
      <c r="P2964" t="s">
        <v>29</v>
      </c>
      <c r="Q2964" t="s">
        <v>29</v>
      </c>
      <c r="R2964" t="s">
        <v>29</v>
      </c>
      <c r="S2964" t="s">
        <v>29</v>
      </c>
      <c r="T2964" t="s">
        <v>29</v>
      </c>
      <c r="U2964" t="s">
        <v>29</v>
      </c>
      <c r="V2964" t="s">
        <v>29</v>
      </c>
      <c r="W2964" t="s">
        <v>3556</v>
      </c>
    </row>
    <row r="2965" spans="1:23">
      <c r="A2965">
        <v>2964</v>
      </c>
      <c r="B2965" t="s">
        <v>547</v>
      </c>
      <c r="C2965" t="s">
        <v>547</v>
      </c>
      <c r="D2965">
        <v>73</v>
      </c>
      <c r="E2965" t="s">
        <v>3578</v>
      </c>
      <c r="F2965" t="s">
        <v>185</v>
      </c>
      <c r="G2965" s="1" t="s">
        <v>633</v>
      </c>
      <c r="H2965" t="s">
        <v>144</v>
      </c>
      <c r="I2965" t="s">
        <v>633</v>
      </c>
      <c r="J2965" t="s">
        <v>144</v>
      </c>
      <c r="K2965">
        <v>0.2</v>
      </c>
      <c r="L2965">
        <v>0.199600798</v>
      </c>
      <c r="M2965" t="s">
        <v>26</v>
      </c>
      <c r="N2965" t="s">
        <v>232</v>
      </c>
      <c r="O2965" t="s">
        <v>29</v>
      </c>
      <c r="P2965" t="s">
        <v>29</v>
      </c>
      <c r="Q2965" t="s">
        <v>29</v>
      </c>
      <c r="R2965" t="s">
        <v>29</v>
      </c>
      <c r="S2965" t="s">
        <v>29</v>
      </c>
      <c r="T2965" t="s">
        <v>29</v>
      </c>
      <c r="U2965" t="s">
        <v>29</v>
      </c>
      <c r="V2965" t="s">
        <v>29</v>
      </c>
      <c r="W2965" t="s">
        <v>3556</v>
      </c>
    </row>
    <row r="2966" spans="1:23">
      <c r="A2966">
        <v>2965</v>
      </c>
      <c r="B2966" t="s">
        <v>547</v>
      </c>
      <c r="C2966" t="s">
        <v>547</v>
      </c>
      <c r="D2966">
        <v>73</v>
      </c>
      <c r="E2966" t="s">
        <v>638</v>
      </c>
      <c r="F2966" t="s">
        <v>594</v>
      </c>
      <c r="G2966" s="1" t="s">
        <v>595</v>
      </c>
      <c r="H2966" t="s">
        <v>639</v>
      </c>
      <c r="I2966" t="s">
        <v>595</v>
      </c>
      <c r="J2966" t="s">
        <v>639</v>
      </c>
      <c r="K2966">
        <v>20.8</v>
      </c>
      <c r="L2966">
        <v>20.758483030000001</v>
      </c>
      <c r="M2966" t="s">
        <v>26</v>
      </c>
      <c r="N2966" t="s">
        <v>118</v>
      </c>
      <c r="O2966" t="s">
        <v>29</v>
      </c>
      <c r="P2966" t="s">
        <v>29</v>
      </c>
      <c r="Q2966" t="s">
        <v>29</v>
      </c>
      <c r="R2966" t="s">
        <v>29</v>
      </c>
      <c r="S2966" t="s">
        <v>29</v>
      </c>
      <c r="T2966" t="s">
        <v>29</v>
      </c>
      <c r="U2966" t="s">
        <v>29</v>
      </c>
      <c r="V2966" t="s">
        <v>29</v>
      </c>
      <c r="W2966" t="s">
        <v>3556</v>
      </c>
    </row>
    <row r="2967" spans="1:23">
      <c r="A2967">
        <v>2966</v>
      </c>
      <c r="B2967" t="s">
        <v>547</v>
      </c>
      <c r="C2967" t="s">
        <v>547</v>
      </c>
      <c r="D2967">
        <v>73</v>
      </c>
      <c r="E2967" t="s">
        <v>3579</v>
      </c>
      <c r="F2967" t="s">
        <v>293</v>
      </c>
      <c r="G2967" s="1" t="s">
        <v>656</v>
      </c>
      <c r="H2967" t="s">
        <v>3580</v>
      </c>
      <c r="I2967" t="s">
        <v>656</v>
      </c>
      <c r="J2967" t="s">
        <v>8662</v>
      </c>
      <c r="K2967">
        <v>0.1</v>
      </c>
      <c r="L2967">
        <v>9.9800398999999998E-2</v>
      </c>
      <c r="M2967" t="s">
        <v>26</v>
      </c>
      <c r="N2967" t="s">
        <v>63</v>
      </c>
      <c r="O2967" t="s">
        <v>29</v>
      </c>
      <c r="P2967" t="s">
        <v>29</v>
      </c>
      <c r="Q2967" t="s">
        <v>29</v>
      </c>
      <c r="R2967" t="s">
        <v>29</v>
      </c>
      <c r="S2967" t="s">
        <v>29</v>
      </c>
      <c r="T2967" t="s">
        <v>29</v>
      </c>
      <c r="U2967" t="s">
        <v>29</v>
      </c>
      <c r="V2967" t="s">
        <v>29</v>
      </c>
      <c r="W2967" t="s">
        <v>3556</v>
      </c>
    </row>
    <row r="2968" spans="1:23">
      <c r="A2968">
        <v>2967</v>
      </c>
      <c r="B2968" t="s">
        <v>547</v>
      </c>
      <c r="C2968" t="s">
        <v>547</v>
      </c>
      <c r="D2968">
        <v>73</v>
      </c>
      <c r="E2968" t="s">
        <v>3579</v>
      </c>
      <c r="F2968" t="s">
        <v>293</v>
      </c>
      <c r="G2968" s="1" t="s">
        <v>656</v>
      </c>
      <c r="H2968" t="s">
        <v>3580</v>
      </c>
      <c r="I2968" t="s">
        <v>656</v>
      </c>
      <c r="J2968" t="s">
        <v>8662</v>
      </c>
      <c r="K2968">
        <v>0.5</v>
      </c>
      <c r="L2968">
        <v>0.499001996</v>
      </c>
      <c r="M2968" t="s">
        <v>26</v>
      </c>
      <c r="N2968" t="s">
        <v>219</v>
      </c>
      <c r="O2968" t="s">
        <v>29</v>
      </c>
      <c r="P2968" t="s">
        <v>29</v>
      </c>
      <c r="Q2968" t="s">
        <v>29</v>
      </c>
      <c r="R2968" t="s">
        <v>29</v>
      </c>
      <c r="S2968" t="s">
        <v>29</v>
      </c>
      <c r="T2968" t="s">
        <v>29</v>
      </c>
      <c r="U2968" t="s">
        <v>29</v>
      </c>
      <c r="V2968" t="s">
        <v>29</v>
      </c>
      <c r="W2968" t="s">
        <v>3556</v>
      </c>
    </row>
    <row r="2969" spans="1:23">
      <c r="A2969">
        <v>2968</v>
      </c>
      <c r="B2969" t="s">
        <v>547</v>
      </c>
      <c r="C2969" t="s">
        <v>547</v>
      </c>
      <c r="D2969">
        <v>73</v>
      </c>
      <c r="E2969" t="s">
        <v>3579</v>
      </c>
      <c r="F2969" t="s">
        <v>293</v>
      </c>
      <c r="G2969" s="1" t="s">
        <v>656</v>
      </c>
      <c r="H2969" t="s">
        <v>3580</v>
      </c>
      <c r="I2969" t="s">
        <v>656</v>
      </c>
      <c r="J2969" t="s">
        <v>8662</v>
      </c>
      <c r="K2969">
        <v>0.1</v>
      </c>
      <c r="L2969">
        <v>9.9800398999999998E-2</v>
      </c>
      <c r="M2969" t="s">
        <v>26</v>
      </c>
      <c r="N2969" t="s">
        <v>230</v>
      </c>
      <c r="O2969" t="s">
        <v>29</v>
      </c>
      <c r="P2969" t="s">
        <v>29</v>
      </c>
      <c r="Q2969" t="s">
        <v>29</v>
      </c>
      <c r="R2969" t="s">
        <v>29</v>
      </c>
      <c r="S2969" t="s">
        <v>29</v>
      </c>
      <c r="T2969" t="s">
        <v>29</v>
      </c>
      <c r="U2969" t="s">
        <v>29</v>
      </c>
      <c r="V2969" t="s">
        <v>29</v>
      </c>
      <c r="W2969" t="s">
        <v>3556</v>
      </c>
    </row>
    <row r="2970" spans="1:23">
      <c r="A2970">
        <v>2969</v>
      </c>
      <c r="B2970" t="s">
        <v>547</v>
      </c>
      <c r="C2970" t="s">
        <v>547</v>
      </c>
      <c r="D2970">
        <v>73</v>
      </c>
      <c r="E2970" t="s">
        <v>3581</v>
      </c>
      <c r="F2970" t="s">
        <v>576</v>
      </c>
      <c r="G2970" s="1" t="s">
        <v>577</v>
      </c>
      <c r="H2970" t="s">
        <v>2727</v>
      </c>
      <c r="I2970" t="s">
        <v>577</v>
      </c>
      <c r="J2970" t="s">
        <v>2727</v>
      </c>
      <c r="K2970">
        <v>0.2</v>
      </c>
      <c r="L2970">
        <v>0.199600798</v>
      </c>
      <c r="M2970" t="s">
        <v>26</v>
      </c>
      <c r="N2970" t="s">
        <v>219</v>
      </c>
      <c r="O2970" t="s">
        <v>29</v>
      </c>
      <c r="P2970" t="s">
        <v>29</v>
      </c>
      <c r="Q2970" t="s">
        <v>29</v>
      </c>
      <c r="R2970" t="s">
        <v>29</v>
      </c>
      <c r="S2970" t="s">
        <v>29</v>
      </c>
      <c r="T2970" t="s">
        <v>29</v>
      </c>
      <c r="U2970" t="s">
        <v>29</v>
      </c>
      <c r="V2970" t="s">
        <v>29</v>
      </c>
      <c r="W2970" t="s">
        <v>3556</v>
      </c>
    </row>
    <row r="2971" spans="1:23">
      <c r="A2971">
        <v>2970</v>
      </c>
      <c r="B2971" t="s">
        <v>547</v>
      </c>
      <c r="C2971" t="s">
        <v>547</v>
      </c>
      <c r="D2971">
        <v>73</v>
      </c>
      <c r="E2971" t="s">
        <v>3581</v>
      </c>
      <c r="F2971" t="s">
        <v>576</v>
      </c>
      <c r="G2971" s="1" t="s">
        <v>577</v>
      </c>
      <c r="H2971" t="s">
        <v>2727</v>
      </c>
      <c r="I2971" t="s">
        <v>577</v>
      </c>
      <c r="J2971" t="s">
        <v>2727</v>
      </c>
      <c r="K2971">
        <v>0.6</v>
      </c>
      <c r="L2971">
        <v>0.59880239499999999</v>
      </c>
      <c r="M2971" t="s">
        <v>26</v>
      </c>
      <c r="N2971" t="s">
        <v>232</v>
      </c>
      <c r="O2971" t="s">
        <v>29</v>
      </c>
      <c r="P2971" t="s">
        <v>29</v>
      </c>
      <c r="Q2971" t="s">
        <v>29</v>
      </c>
      <c r="R2971" t="s">
        <v>29</v>
      </c>
      <c r="S2971" t="s">
        <v>29</v>
      </c>
      <c r="T2971" t="s">
        <v>29</v>
      </c>
      <c r="U2971" t="s">
        <v>29</v>
      </c>
      <c r="V2971" t="s">
        <v>29</v>
      </c>
      <c r="W2971" t="s">
        <v>3556</v>
      </c>
    </row>
    <row r="2972" spans="1:23">
      <c r="A2972">
        <v>2971</v>
      </c>
      <c r="B2972" t="s">
        <v>547</v>
      </c>
      <c r="C2972" t="s">
        <v>547</v>
      </c>
      <c r="D2972">
        <v>73</v>
      </c>
      <c r="E2972" t="s">
        <v>3581</v>
      </c>
      <c r="F2972" t="s">
        <v>576</v>
      </c>
      <c r="G2972" s="1" t="s">
        <v>577</v>
      </c>
      <c r="H2972" t="s">
        <v>2727</v>
      </c>
      <c r="I2972" t="s">
        <v>577</v>
      </c>
      <c r="J2972" t="s">
        <v>2727</v>
      </c>
      <c r="K2972">
        <v>0.4</v>
      </c>
      <c r="L2972">
        <v>0.39920159700000002</v>
      </c>
      <c r="M2972" t="s">
        <v>26</v>
      </c>
      <c r="N2972" t="s">
        <v>74</v>
      </c>
      <c r="O2972" t="s">
        <v>29</v>
      </c>
      <c r="P2972" t="s">
        <v>29</v>
      </c>
      <c r="Q2972" t="s">
        <v>29</v>
      </c>
      <c r="R2972" t="s">
        <v>29</v>
      </c>
      <c r="S2972" t="s">
        <v>29</v>
      </c>
      <c r="T2972" t="s">
        <v>29</v>
      </c>
      <c r="U2972" t="s">
        <v>29</v>
      </c>
      <c r="V2972" t="s">
        <v>29</v>
      </c>
      <c r="W2972" t="s">
        <v>3556</v>
      </c>
    </row>
    <row r="2973" spans="1:23">
      <c r="A2973">
        <v>2972</v>
      </c>
      <c r="B2973" t="s">
        <v>547</v>
      </c>
      <c r="C2973" t="s">
        <v>547</v>
      </c>
      <c r="D2973">
        <v>73</v>
      </c>
      <c r="E2973" t="s">
        <v>3582</v>
      </c>
      <c r="F2973" t="s">
        <v>43</v>
      </c>
      <c r="G2973" s="1" t="s">
        <v>562</v>
      </c>
      <c r="H2973" t="s">
        <v>3566</v>
      </c>
      <c r="I2973" t="s">
        <v>562</v>
      </c>
      <c r="J2973" t="s">
        <v>4550</v>
      </c>
      <c r="K2973">
        <v>0.3</v>
      </c>
      <c r="L2973">
        <v>0.29940119799999998</v>
      </c>
      <c r="M2973" t="s">
        <v>26</v>
      </c>
      <c r="N2973" t="s">
        <v>219</v>
      </c>
      <c r="O2973" t="s">
        <v>29</v>
      </c>
      <c r="P2973" t="s">
        <v>29</v>
      </c>
      <c r="Q2973" t="s">
        <v>29</v>
      </c>
      <c r="R2973" t="s">
        <v>29</v>
      </c>
      <c r="S2973" t="s">
        <v>29</v>
      </c>
      <c r="T2973" t="s">
        <v>29</v>
      </c>
      <c r="U2973" t="s">
        <v>29</v>
      </c>
      <c r="V2973" t="s">
        <v>29</v>
      </c>
      <c r="W2973" t="s">
        <v>3556</v>
      </c>
    </row>
    <row r="2974" spans="1:23">
      <c r="A2974">
        <v>2973</v>
      </c>
      <c r="B2974" t="s">
        <v>547</v>
      </c>
      <c r="C2974" t="s">
        <v>547</v>
      </c>
      <c r="D2974">
        <v>73</v>
      </c>
      <c r="E2974" t="s">
        <v>3582</v>
      </c>
      <c r="F2974" t="s">
        <v>43</v>
      </c>
      <c r="G2974" s="1" t="s">
        <v>562</v>
      </c>
      <c r="H2974" t="s">
        <v>3566</v>
      </c>
      <c r="I2974" t="s">
        <v>562</v>
      </c>
      <c r="J2974" t="s">
        <v>4550</v>
      </c>
      <c r="K2974">
        <v>3.6</v>
      </c>
      <c r="L2974">
        <v>3.5928143709999998</v>
      </c>
      <c r="M2974" t="s">
        <v>26</v>
      </c>
      <c r="N2974" t="s">
        <v>74</v>
      </c>
      <c r="O2974" t="s">
        <v>29</v>
      </c>
      <c r="P2974" t="s">
        <v>29</v>
      </c>
      <c r="Q2974" t="s">
        <v>29</v>
      </c>
      <c r="R2974" t="s">
        <v>29</v>
      </c>
      <c r="S2974" t="s">
        <v>29</v>
      </c>
      <c r="T2974" t="s">
        <v>29</v>
      </c>
      <c r="U2974" t="s">
        <v>29</v>
      </c>
      <c r="V2974" t="s">
        <v>29</v>
      </c>
      <c r="W2974" t="s">
        <v>3556</v>
      </c>
    </row>
    <row r="2975" spans="1:23">
      <c r="A2975">
        <v>2974</v>
      </c>
      <c r="B2975" t="s">
        <v>547</v>
      </c>
      <c r="C2975" t="s">
        <v>547</v>
      </c>
      <c r="D2975">
        <v>73</v>
      </c>
      <c r="E2975" t="s">
        <v>3583</v>
      </c>
      <c r="F2975" t="s">
        <v>93</v>
      </c>
      <c r="G2975" s="1" t="s">
        <v>29</v>
      </c>
      <c r="H2975" t="s">
        <v>29</v>
      </c>
      <c r="I2975" t="s">
        <v>29</v>
      </c>
      <c r="J2975" t="s">
        <v>29</v>
      </c>
      <c r="K2975">
        <v>38.4</v>
      </c>
      <c r="L2975">
        <v>38.32335329</v>
      </c>
      <c r="M2975" t="s">
        <v>26</v>
      </c>
      <c r="N2975" t="s">
        <v>29</v>
      </c>
      <c r="O2975" t="s">
        <v>29</v>
      </c>
      <c r="P2975" t="s">
        <v>29</v>
      </c>
      <c r="Q2975" t="s">
        <v>29</v>
      </c>
      <c r="R2975" t="s">
        <v>29</v>
      </c>
      <c r="S2975" t="s">
        <v>29</v>
      </c>
      <c r="T2975" t="s">
        <v>29</v>
      </c>
      <c r="U2975" t="s">
        <v>29</v>
      </c>
      <c r="V2975" t="s">
        <v>29</v>
      </c>
      <c r="W2975" t="s">
        <v>3556</v>
      </c>
    </row>
    <row r="2976" spans="1:23">
      <c r="A2976">
        <v>2975</v>
      </c>
      <c r="B2976" t="s">
        <v>547</v>
      </c>
      <c r="C2976" t="s">
        <v>547</v>
      </c>
      <c r="D2976">
        <v>73</v>
      </c>
      <c r="E2976" t="s">
        <v>3584</v>
      </c>
      <c r="F2976" t="s">
        <v>93</v>
      </c>
      <c r="G2976" s="1" t="s">
        <v>29</v>
      </c>
      <c r="H2976" t="s">
        <v>29</v>
      </c>
      <c r="I2976" t="s">
        <v>29</v>
      </c>
      <c r="J2976" t="s">
        <v>29</v>
      </c>
      <c r="K2976">
        <v>4.9000000000000004</v>
      </c>
      <c r="L2976">
        <v>4.8902195610000003</v>
      </c>
      <c r="M2976" t="s">
        <v>26</v>
      </c>
      <c r="N2976" t="s">
        <v>29</v>
      </c>
      <c r="O2976" t="s">
        <v>29</v>
      </c>
      <c r="P2976" t="s">
        <v>29</v>
      </c>
      <c r="Q2976" t="s">
        <v>29</v>
      </c>
      <c r="R2976" t="s">
        <v>29</v>
      </c>
      <c r="S2976" t="s">
        <v>29</v>
      </c>
      <c r="T2976" t="s">
        <v>29</v>
      </c>
      <c r="U2976" t="s">
        <v>29</v>
      </c>
      <c r="V2976" t="s">
        <v>29</v>
      </c>
      <c r="W2976" t="s">
        <v>3556</v>
      </c>
    </row>
    <row r="2977" spans="1:23">
      <c r="A2977">
        <v>2976</v>
      </c>
      <c r="B2977" t="s">
        <v>547</v>
      </c>
      <c r="C2977" t="s">
        <v>547</v>
      </c>
      <c r="D2977">
        <v>73</v>
      </c>
      <c r="E2977" t="s">
        <v>3585</v>
      </c>
      <c r="F2977" t="s">
        <v>76</v>
      </c>
      <c r="G2977" s="1" t="s">
        <v>29</v>
      </c>
      <c r="H2977" t="s">
        <v>29</v>
      </c>
      <c r="I2977" t="s">
        <v>29</v>
      </c>
      <c r="J2977" t="s">
        <v>29</v>
      </c>
      <c r="K2977">
        <v>0.4</v>
      </c>
      <c r="L2977">
        <v>0.39920159700000002</v>
      </c>
      <c r="M2977" t="s">
        <v>687</v>
      </c>
      <c r="N2977" t="s">
        <v>29</v>
      </c>
      <c r="O2977" t="s">
        <v>29</v>
      </c>
      <c r="P2977" t="s">
        <v>29</v>
      </c>
      <c r="Q2977" t="s">
        <v>29</v>
      </c>
      <c r="R2977" t="s">
        <v>29</v>
      </c>
      <c r="S2977" t="s">
        <v>29</v>
      </c>
      <c r="T2977" t="s">
        <v>29</v>
      </c>
      <c r="U2977" t="s">
        <v>29</v>
      </c>
      <c r="V2977" t="s">
        <v>29</v>
      </c>
      <c r="W2977" t="s">
        <v>3556</v>
      </c>
    </row>
    <row r="2978" spans="1:23">
      <c r="A2978">
        <v>2977</v>
      </c>
      <c r="B2978" t="s">
        <v>547</v>
      </c>
      <c r="C2978" t="s">
        <v>547</v>
      </c>
      <c r="D2978">
        <v>73</v>
      </c>
      <c r="E2978" t="s">
        <v>136</v>
      </c>
      <c r="F2978" t="s">
        <v>136</v>
      </c>
      <c r="G2978" s="1" t="s">
        <v>29</v>
      </c>
      <c r="H2978" t="s">
        <v>29</v>
      </c>
      <c r="I2978" t="s">
        <v>29</v>
      </c>
      <c r="J2978" t="s">
        <v>29</v>
      </c>
      <c r="K2978">
        <v>1.4</v>
      </c>
      <c r="L2978">
        <v>1.3972055889999999</v>
      </c>
      <c r="M2978" t="s">
        <v>136</v>
      </c>
      <c r="N2978" t="s">
        <v>29</v>
      </c>
      <c r="O2978" t="s">
        <v>29</v>
      </c>
      <c r="P2978" t="s">
        <v>29</v>
      </c>
      <c r="Q2978" t="s">
        <v>29</v>
      </c>
      <c r="R2978" t="s">
        <v>29</v>
      </c>
      <c r="S2978" t="s">
        <v>29</v>
      </c>
      <c r="T2978" t="s">
        <v>29</v>
      </c>
      <c r="U2978" t="s">
        <v>29</v>
      </c>
      <c r="V2978" t="s">
        <v>29</v>
      </c>
      <c r="W2978" t="s">
        <v>3556</v>
      </c>
    </row>
    <row r="2979" spans="1:23">
      <c r="A2979">
        <v>2978</v>
      </c>
      <c r="B2979" t="s">
        <v>3586</v>
      </c>
      <c r="C2979" t="s">
        <v>3586</v>
      </c>
      <c r="D2979">
        <v>74</v>
      </c>
      <c r="E2979" t="s">
        <v>3587</v>
      </c>
      <c r="F2979" t="s">
        <v>2598</v>
      </c>
      <c r="G2979" s="1" t="s">
        <v>2694</v>
      </c>
      <c r="H2979" t="s">
        <v>3588</v>
      </c>
      <c r="I2979" t="s">
        <v>2694</v>
      </c>
      <c r="J2979" t="s">
        <v>8663</v>
      </c>
      <c r="K2979">
        <v>1.1000000000000001</v>
      </c>
      <c r="L2979">
        <v>1.1000000000000001</v>
      </c>
      <c r="M2979" t="s">
        <v>26</v>
      </c>
      <c r="N2979" t="s">
        <v>27</v>
      </c>
      <c r="O2979" t="s">
        <v>29</v>
      </c>
      <c r="P2979" t="s">
        <v>29</v>
      </c>
      <c r="Q2979" t="s">
        <v>29</v>
      </c>
      <c r="R2979" t="s">
        <v>29</v>
      </c>
      <c r="S2979" t="s">
        <v>29</v>
      </c>
      <c r="T2979" t="s">
        <v>29</v>
      </c>
      <c r="U2979" t="s">
        <v>29</v>
      </c>
      <c r="V2979" t="s">
        <v>3589</v>
      </c>
      <c r="W2979" t="s">
        <v>3590</v>
      </c>
    </row>
    <row r="2980" spans="1:23">
      <c r="A2980">
        <v>2979</v>
      </c>
      <c r="B2980" t="s">
        <v>3586</v>
      </c>
      <c r="C2980" t="s">
        <v>3586</v>
      </c>
      <c r="D2980">
        <v>74</v>
      </c>
      <c r="E2980" t="s">
        <v>3591</v>
      </c>
      <c r="F2980" t="s">
        <v>344</v>
      </c>
      <c r="G2980" s="1" t="s">
        <v>3592</v>
      </c>
      <c r="H2980" t="s">
        <v>3593</v>
      </c>
      <c r="I2980" t="s">
        <v>3592</v>
      </c>
      <c r="J2980" t="s">
        <v>3103</v>
      </c>
      <c r="K2980">
        <v>0.1</v>
      </c>
      <c r="L2980">
        <v>0.1</v>
      </c>
      <c r="M2980" t="s">
        <v>26</v>
      </c>
      <c r="N2980" t="s">
        <v>74</v>
      </c>
      <c r="O2980" t="s">
        <v>27</v>
      </c>
      <c r="P2980" t="s">
        <v>29</v>
      </c>
      <c r="Q2980" t="s">
        <v>29</v>
      </c>
      <c r="R2980" t="s">
        <v>29</v>
      </c>
      <c r="S2980" t="s">
        <v>29</v>
      </c>
      <c r="T2980" t="s">
        <v>29</v>
      </c>
      <c r="U2980" t="s">
        <v>29</v>
      </c>
      <c r="V2980" t="s">
        <v>3589</v>
      </c>
      <c r="W2980" t="s">
        <v>3590</v>
      </c>
    </row>
    <row r="2981" spans="1:23">
      <c r="A2981">
        <v>2980</v>
      </c>
      <c r="B2981" t="s">
        <v>3586</v>
      </c>
      <c r="C2981" t="s">
        <v>3586</v>
      </c>
      <c r="D2981">
        <v>74</v>
      </c>
      <c r="E2981" t="s">
        <v>3594</v>
      </c>
      <c r="F2981" t="s">
        <v>1378</v>
      </c>
      <c r="G2981" s="1" t="s">
        <v>1379</v>
      </c>
      <c r="H2981" t="s">
        <v>3595</v>
      </c>
      <c r="I2981" t="s">
        <v>1379</v>
      </c>
      <c r="J2981" t="s">
        <v>3595</v>
      </c>
      <c r="K2981">
        <v>0.6</v>
      </c>
      <c r="L2981">
        <v>0.6</v>
      </c>
      <c r="M2981" t="s">
        <v>26</v>
      </c>
      <c r="N2981" t="s">
        <v>27</v>
      </c>
      <c r="O2981" t="s">
        <v>29</v>
      </c>
      <c r="P2981" t="s">
        <v>29</v>
      </c>
      <c r="Q2981" t="s">
        <v>29</v>
      </c>
      <c r="R2981" t="s">
        <v>29</v>
      </c>
      <c r="S2981" t="s">
        <v>29</v>
      </c>
      <c r="T2981" t="s">
        <v>29</v>
      </c>
      <c r="U2981" t="s">
        <v>29</v>
      </c>
      <c r="V2981" t="s">
        <v>3589</v>
      </c>
      <c r="W2981" t="s">
        <v>3590</v>
      </c>
    </row>
    <row r="2982" spans="1:23">
      <c r="A2982">
        <v>2981</v>
      </c>
      <c r="B2982" t="s">
        <v>3586</v>
      </c>
      <c r="C2982" t="s">
        <v>3586</v>
      </c>
      <c r="D2982">
        <v>74</v>
      </c>
      <c r="E2982" t="s">
        <v>3596</v>
      </c>
      <c r="F2982" t="s">
        <v>415</v>
      </c>
      <c r="G2982" s="1" t="s">
        <v>3597</v>
      </c>
      <c r="H2982" t="s">
        <v>3598</v>
      </c>
      <c r="I2982" t="s">
        <v>3597</v>
      </c>
      <c r="J2982" t="s">
        <v>3598</v>
      </c>
      <c r="K2982">
        <v>4.9000000000000004</v>
      </c>
      <c r="L2982">
        <v>4.9000000000000004</v>
      </c>
      <c r="M2982" t="s">
        <v>26</v>
      </c>
      <c r="N2982" t="s">
        <v>74</v>
      </c>
      <c r="O2982" t="s">
        <v>27</v>
      </c>
      <c r="P2982" t="s">
        <v>29</v>
      </c>
      <c r="Q2982" t="s">
        <v>29</v>
      </c>
      <c r="R2982" t="s">
        <v>29</v>
      </c>
      <c r="S2982" t="s">
        <v>29</v>
      </c>
      <c r="T2982" t="s">
        <v>29</v>
      </c>
      <c r="U2982" t="s">
        <v>29</v>
      </c>
      <c r="V2982" t="s">
        <v>3589</v>
      </c>
      <c r="W2982" t="s">
        <v>3590</v>
      </c>
    </row>
    <row r="2983" spans="1:23">
      <c r="A2983">
        <v>2982</v>
      </c>
      <c r="B2983" t="s">
        <v>3586</v>
      </c>
      <c r="C2983" t="s">
        <v>3586</v>
      </c>
      <c r="D2983">
        <v>74</v>
      </c>
      <c r="E2983" t="s">
        <v>2611</v>
      </c>
      <c r="F2983" t="s">
        <v>289</v>
      </c>
      <c r="G2983" s="1" t="s">
        <v>2612</v>
      </c>
      <c r="H2983" t="s">
        <v>1755</v>
      </c>
      <c r="I2983" t="s">
        <v>2612</v>
      </c>
      <c r="J2983" t="s">
        <v>1755</v>
      </c>
      <c r="K2983">
        <v>0.1</v>
      </c>
      <c r="L2983">
        <v>0.1</v>
      </c>
      <c r="M2983" t="s">
        <v>26</v>
      </c>
      <c r="N2983" t="s">
        <v>27</v>
      </c>
      <c r="O2983" t="s">
        <v>29</v>
      </c>
      <c r="P2983" t="s">
        <v>29</v>
      </c>
      <c r="Q2983" t="s">
        <v>29</v>
      </c>
      <c r="R2983" t="s">
        <v>29</v>
      </c>
      <c r="S2983" t="s">
        <v>29</v>
      </c>
      <c r="T2983" t="s">
        <v>29</v>
      </c>
      <c r="U2983" t="s">
        <v>29</v>
      </c>
      <c r="V2983" t="s">
        <v>3589</v>
      </c>
      <c r="W2983" t="s">
        <v>3590</v>
      </c>
    </row>
    <row r="2984" spans="1:23">
      <c r="A2984">
        <v>2983</v>
      </c>
      <c r="B2984" t="s">
        <v>3586</v>
      </c>
      <c r="C2984" t="s">
        <v>3586</v>
      </c>
      <c r="D2984">
        <v>74</v>
      </c>
      <c r="E2984" t="s">
        <v>3599</v>
      </c>
      <c r="F2984" t="s">
        <v>289</v>
      </c>
      <c r="G2984" s="1" t="s">
        <v>741</v>
      </c>
      <c r="H2984" t="s">
        <v>3600</v>
      </c>
      <c r="I2984" t="s">
        <v>741</v>
      </c>
      <c r="J2984" t="s">
        <v>3600</v>
      </c>
      <c r="K2984">
        <v>5.9</v>
      </c>
      <c r="L2984">
        <v>5.9</v>
      </c>
      <c r="M2984" t="s">
        <v>26</v>
      </c>
      <c r="N2984" t="s">
        <v>74</v>
      </c>
      <c r="O2984" t="s">
        <v>27</v>
      </c>
      <c r="P2984" t="s">
        <v>29</v>
      </c>
      <c r="Q2984" t="s">
        <v>29</v>
      </c>
      <c r="R2984" t="s">
        <v>29</v>
      </c>
      <c r="S2984" t="s">
        <v>29</v>
      </c>
      <c r="T2984" t="s">
        <v>29</v>
      </c>
      <c r="U2984" t="s">
        <v>29</v>
      </c>
      <c r="V2984" t="s">
        <v>3589</v>
      </c>
      <c r="W2984" t="s">
        <v>3590</v>
      </c>
    </row>
    <row r="2985" spans="1:23">
      <c r="A2985">
        <v>2984</v>
      </c>
      <c r="B2985" t="s">
        <v>3586</v>
      </c>
      <c r="C2985" t="s">
        <v>3586</v>
      </c>
      <c r="D2985">
        <v>74</v>
      </c>
      <c r="E2985" t="s">
        <v>2616</v>
      </c>
      <c r="F2985" t="s">
        <v>584</v>
      </c>
      <c r="G2985" s="1" t="s">
        <v>585</v>
      </c>
      <c r="H2985" t="s">
        <v>2617</v>
      </c>
      <c r="I2985" t="s">
        <v>585</v>
      </c>
      <c r="J2985" t="s">
        <v>2617</v>
      </c>
      <c r="K2985">
        <v>0.4</v>
      </c>
      <c r="L2985">
        <v>0.4</v>
      </c>
      <c r="M2985" t="s">
        <v>26</v>
      </c>
      <c r="N2985" t="s">
        <v>27</v>
      </c>
      <c r="O2985" t="s">
        <v>29</v>
      </c>
      <c r="P2985" t="s">
        <v>29</v>
      </c>
      <c r="Q2985" t="s">
        <v>29</v>
      </c>
      <c r="R2985" t="s">
        <v>29</v>
      </c>
      <c r="S2985" t="s">
        <v>29</v>
      </c>
      <c r="T2985" t="s">
        <v>29</v>
      </c>
      <c r="U2985" t="s">
        <v>29</v>
      </c>
      <c r="V2985" t="s">
        <v>3589</v>
      </c>
      <c r="W2985" t="s">
        <v>3590</v>
      </c>
    </row>
    <row r="2986" spans="1:23">
      <c r="A2986">
        <v>2985</v>
      </c>
      <c r="B2986" t="s">
        <v>3586</v>
      </c>
      <c r="C2986" t="s">
        <v>3586</v>
      </c>
      <c r="D2986">
        <v>74</v>
      </c>
      <c r="E2986" t="s">
        <v>3601</v>
      </c>
      <c r="F2986" t="s">
        <v>1955</v>
      </c>
      <c r="G2986" s="1" t="s">
        <v>3602</v>
      </c>
      <c r="H2986" t="s">
        <v>3603</v>
      </c>
      <c r="I2986" t="s">
        <v>3602</v>
      </c>
      <c r="J2986" t="s">
        <v>3603</v>
      </c>
      <c r="K2986">
        <v>0.9</v>
      </c>
      <c r="L2986">
        <v>0.9</v>
      </c>
      <c r="M2986" t="s">
        <v>26</v>
      </c>
      <c r="N2986" t="s">
        <v>74</v>
      </c>
      <c r="O2986" t="s">
        <v>27</v>
      </c>
      <c r="P2986" t="s">
        <v>29</v>
      </c>
      <c r="Q2986" t="s">
        <v>29</v>
      </c>
      <c r="R2986" t="s">
        <v>29</v>
      </c>
      <c r="S2986" t="s">
        <v>29</v>
      </c>
      <c r="T2986" t="s">
        <v>29</v>
      </c>
      <c r="U2986" t="s">
        <v>29</v>
      </c>
      <c r="V2986" t="s">
        <v>3589</v>
      </c>
      <c r="W2986" t="s">
        <v>3590</v>
      </c>
    </row>
    <row r="2987" spans="1:23">
      <c r="A2987">
        <v>2986</v>
      </c>
      <c r="B2987" t="s">
        <v>3586</v>
      </c>
      <c r="C2987" t="s">
        <v>3586</v>
      </c>
      <c r="D2987">
        <v>74</v>
      </c>
      <c r="E2987" t="s">
        <v>3604</v>
      </c>
      <c r="F2987" t="s">
        <v>221</v>
      </c>
      <c r="G2987" s="1" t="s">
        <v>2107</v>
      </c>
      <c r="H2987" t="s">
        <v>3605</v>
      </c>
      <c r="I2987" t="s">
        <v>2107</v>
      </c>
      <c r="J2987" t="s">
        <v>3605</v>
      </c>
      <c r="K2987">
        <v>0.5</v>
      </c>
      <c r="L2987">
        <v>0.5</v>
      </c>
      <c r="M2987" t="s">
        <v>26</v>
      </c>
      <c r="N2987" t="s">
        <v>74</v>
      </c>
      <c r="O2987" t="s">
        <v>27</v>
      </c>
      <c r="P2987" t="s">
        <v>29</v>
      </c>
      <c r="Q2987" t="s">
        <v>29</v>
      </c>
      <c r="R2987" t="s">
        <v>29</v>
      </c>
      <c r="S2987" t="s">
        <v>29</v>
      </c>
      <c r="T2987" t="s">
        <v>29</v>
      </c>
      <c r="U2987" t="s">
        <v>29</v>
      </c>
      <c r="V2987" t="s">
        <v>3589</v>
      </c>
      <c r="W2987" t="s">
        <v>3590</v>
      </c>
    </row>
    <row r="2988" spans="1:23">
      <c r="A2988">
        <v>2987</v>
      </c>
      <c r="B2988" t="s">
        <v>3586</v>
      </c>
      <c r="C2988" t="s">
        <v>3586</v>
      </c>
      <c r="D2988">
        <v>74</v>
      </c>
      <c r="E2988" t="s">
        <v>3606</v>
      </c>
      <c r="F2988" t="s">
        <v>221</v>
      </c>
      <c r="G2988" s="1" t="s">
        <v>2107</v>
      </c>
      <c r="H2988" t="s">
        <v>3607</v>
      </c>
      <c r="I2988" t="s">
        <v>2107</v>
      </c>
      <c r="J2988" t="s">
        <v>8856</v>
      </c>
      <c r="K2988">
        <v>0.5</v>
      </c>
      <c r="L2988">
        <v>0.5</v>
      </c>
      <c r="M2988" t="s">
        <v>26</v>
      </c>
      <c r="N2988" t="s">
        <v>74</v>
      </c>
      <c r="O2988" t="s">
        <v>27</v>
      </c>
      <c r="P2988" t="s">
        <v>29</v>
      </c>
      <c r="Q2988" t="s">
        <v>29</v>
      </c>
      <c r="R2988" t="s">
        <v>29</v>
      </c>
      <c r="S2988" t="s">
        <v>29</v>
      </c>
      <c r="T2988" t="s">
        <v>29</v>
      </c>
      <c r="U2988" t="s">
        <v>29</v>
      </c>
      <c r="V2988" t="s">
        <v>3589</v>
      </c>
      <c r="W2988" t="s">
        <v>3590</v>
      </c>
    </row>
    <row r="2989" spans="1:23">
      <c r="A2989">
        <v>2988</v>
      </c>
      <c r="B2989" t="s">
        <v>3586</v>
      </c>
      <c r="C2989" t="s">
        <v>3586</v>
      </c>
      <c r="D2989">
        <v>74</v>
      </c>
      <c r="E2989" t="s">
        <v>3608</v>
      </c>
      <c r="F2989" t="s">
        <v>1682</v>
      </c>
      <c r="G2989" s="1" t="s">
        <v>3609</v>
      </c>
      <c r="H2989" t="s">
        <v>3610</v>
      </c>
      <c r="I2989" t="s">
        <v>3609</v>
      </c>
      <c r="J2989" t="s">
        <v>3610</v>
      </c>
      <c r="K2989">
        <v>0.7</v>
      </c>
      <c r="L2989">
        <v>0.7</v>
      </c>
      <c r="M2989" t="s">
        <v>26</v>
      </c>
      <c r="N2989" t="s">
        <v>74</v>
      </c>
      <c r="O2989" t="s">
        <v>63</v>
      </c>
      <c r="P2989" t="s">
        <v>29</v>
      </c>
      <c r="Q2989" t="s">
        <v>29</v>
      </c>
      <c r="R2989" t="s">
        <v>29</v>
      </c>
      <c r="S2989" t="s">
        <v>29</v>
      </c>
      <c r="T2989" t="s">
        <v>29</v>
      </c>
      <c r="U2989" t="s">
        <v>29</v>
      </c>
      <c r="V2989" t="s">
        <v>3589</v>
      </c>
      <c r="W2989" t="s">
        <v>3590</v>
      </c>
    </row>
    <row r="2990" spans="1:23">
      <c r="A2990">
        <v>2989</v>
      </c>
      <c r="B2990" t="s">
        <v>3586</v>
      </c>
      <c r="C2990" t="s">
        <v>3586</v>
      </c>
      <c r="D2990">
        <v>74</v>
      </c>
      <c r="E2990" t="s">
        <v>2630</v>
      </c>
      <c r="F2990" t="s">
        <v>1682</v>
      </c>
      <c r="G2990" s="1" t="s">
        <v>2626</v>
      </c>
      <c r="H2990" t="s">
        <v>2631</v>
      </c>
      <c r="I2990" t="s">
        <v>2626</v>
      </c>
      <c r="J2990" t="s">
        <v>2631</v>
      </c>
      <c r="K2990">
        <v>0.1</v>
      </c>
      <c r="L2990">
        <v>0.1</v>
      </c>
      <c r="M2990" t="s">
        <v>26</v>
      </c>
      <c r="N2990" t="s">
        <v>63</v>
      </c>
      <c r="O2990" t="s">
        <v>27</v>
      </c>
      <c r="P2990" t="s">
        <v>29</v>
      </c>
      <c r="Q2990" t="s">
        <v>29</v>
      </c>
      <c r="R2990" t="s">
        <v>29</v>
      </c>
      <c r="S2990" t="s">
        <v>29</v>
      </c>
      <c r="T2990" t="s">
        <v>29</v>
      </c>
      <c r="U2990" t="s">
        <v>29</v>
      </c>
      <c r="V2990" t="s">
        <v>3589</v>
      </c>
      <c r="W2990" t="s">
        <v>3590</v>
      </c>
    </row>
    <row r="2991" spans="1:23">
      <c r="A2991">
        <v>2990</v>
      </c>
      <c r="B2991" t="s">
        <v>3586</v>
      </c>
      <c r="C2991" t="s">
        <v>3586</v>
      </c>
      <c r="D2991">
        <v>74</v>
      </c>
      <c r="E2991" t="s">
        <v>2632</v>
      </c>
      <c r="F2991" t="s">
        <v>1682</v>
      </c>
      <c r="G2991" s="1" t="s">
        <v>2626</v>
      </c>
      <c r="H2991" t="s">
        <v>2633</v>
      </c>
      <c r="I2991" t="s">
        <v>2626</v>
      </c>
      <c r="J2991" t="s">
        <v>2633</v>
      </c>
      <c r="K2991">
        <v>0.1</v>
      </c>
      <c r="L2991">
        <v>0.1</v>
      </c>
      <c r="M2991" t="s">
        <v>26</v>
      </c>
      <c r="N2991" t="s">
        <v>63</v>
      </c>
      <c r="O2991" t="s">
        <v>29</v>
      </c>
      <c r="P2991" t="s">
        <v>29</v>
      </c>
      <c r="Q2991" t="s">
        <v>29</v>
      </c>
      <c r="R2991" t="s">
        <v>29</v>
      </c>
      <c r="S2991" t="s">
        <v>29</v>
      </c>
      <c r="T2991" t="s">
        <v>29</v>
      </c>
      <c r="U2991" t="s">
        <v>29</v>
      </c>
      <c r="V2991" t="s">
        <v>3589</v>
      </c>
      <c r="W2991" t="s">
        <v>3590</v>
      </c>
    </row>
    <row r="2992" spans="1:23">
      <c r="A2992">
        <v>2991</v>
      </c>
      <c r="B2992" t="s">
        <v>3586</v>
      </c>
      <c r="C2992" t="s">
        <v>3586</v>
      </c>
      <c r="D2992">
        <v>74</v>
      </c>
      <c r="E2992" t="s">
        <v>3611</v>
      </c>
      <c r="F2992" t="s">
        <v>270</v>
      </c>
      <c r="G2992" s="1" t="s">
        <v>700</v>
      </c>
      <c r="H2992" t="s">
        <v>3612</v>
      </c>
      <c r="I2992" t="s">
        <v>700</v>
      </c>
      <c r="J2992" t="s">
        <v>3612</v>
      </c>
      <c r="K2992">
        <v>0.9</v>
      </c>
      <c r="L2992">
        <v>0.9</v>
      </c>
      <c r="M2992" t="s">
        <v>26</v>
      </c>
      <c r="N2992" t="s">
        <v>27</v>
      </c>
      <c r="O2992" t="s">
        <v>29</v>
      </c>
      <c r="P2992" t="s">
        <v>29</v>
      </c>
      <c r="Q2992" t="s">
        <v>29</v>
      </c>
      <c r="R2992" t="s">
        <v>29</v>
      </c>
      <c r="S2992" t="s">
        <v>29</v>
      </c>
      <c r="T2992" t="s">
        <v>29</v>
      </c>
      <c r="U2992" t="s">
        <v>29</v>
      </c>
      <c r="V2992" t="s">
        <v>3589</v>
      </c>
      <c r="W2992" t="s">
        <v>3590</v>
      </c>
    </row>
    <row r="2993" spans="1:23">
      <c r="A2993">
        <v>2992</v>
      </c>
      <c r="B2993" t="s">
        <v>3586</v>
      </c>
      <c r="C2993" t="s">
        <v>3586</v>
      </c>
      <c r="D2993">
        <v>74</v>
      </c>
      <c r="E2993" t="s">
        <v>3613</v>
      </c>
      <c r="F2993" t="s">
        <v>270</v>
      </c>
      <c r="G2993" s="1" t="s">
        <v>709</v>
      </c>
      <c r="H2993" t="s">
        <v>3614</v>
      </c>
      <c r="I2993" t="s">
        <v>709</v>
      </c>
      <c r="J2993" t="s">
        <v>3614</v>
      </c>
      <c r="K2993">
        <v>2</v>
      </c>
      <c r="L2993">
        <v>2</v>
      </c>
      <c r="M2993" t="s">
        <v>26</v>
      </c>
      <c r="N2993" t="s">
        <v>74</v>
      </c>
      <c r="O2993" t="s">
        <v>29</v>
      </c>
      <c r="P2993" t="s">
        <v>29</v>
      </c>
      <c r="Q2993" t="s">
        <v>29</v>
      </c>
      <c r="R2993" t="s">
        <v>29</v>
      </c>
      <c r="S2993" t="s">
        <v>29</v>
      </c>
      <c r="T2993" t="s">
        <v>29</v>
      </c>
      <c r="U2993" t="s">
        <v>29</v>
      </c>
      <c r="V2993" t="s">
        <v>3589</v>
      </c>
      <c r="W2993" t="s">
        <v>3590</v>
      </c>
    </row>
    <row r="2994" spans="1:23">
      <c r="A2994">
        <v>2993</v>
      </c>
      <c r="B2994" t="s">
        <v>3586</v>
      </c>
      <c r="C2994" t="s">
        <v>3586</v>
      </c>
      <c r="D2994">
        <v>74</v>
      </c>
      <c r="E2994" t="s">
        <v>3615</v>
      </c>
      <c r="F2994" t="s">
        <v>3616</v>
      </c>
      <c r="G2994" s="1" t="s">
        <v>3617</v>
      </c>
      <c r="H2994" t="s">
        <v>3618</v>
      </c>
      <c r="I2994" t="s">
        <v>3617</v>
      </c>
      <c r="J2994" t="s">
        <v>3618</v>
      </c>
      <c r="K2994">
        <v>0.4</v>
      </c>
      <c r="L2994">
        <v>0.4</v>
      </c>
      <c r="M2994" t="s">
        <v>26</v>
      </c>
      <c r="N2994" t="s">
        <v>27</v>
      </c>
      <c r="O2994" t="s">
        <v>29</v>
      </c>
      <c r="P2994" t="s">
        <v>29</v>
      </c>
      <c r="Q2994" t="s">
        <v>29</v>
      </c>
      <c r="R2994" t="s">
        <v>29</v>
      </c>
      <c r="S2994" t="s">
        <v>29</v>
      </c>
      <c r="T2994" t="s">
        <v>29</v>
      </c>
      <c r="U2994" t="s">
        <v>29</v>
      </c>
      <c r="V2994" t="s">
        <v>3589</v>
      </c>
      <c r="W2994" t="s">
        <v>3590</v>
      </c>
    </row>
    <row r="2995" spans="1:23">
      <c r="A2995">
        <v>2994</v>
      </c>
      <c r="B2995" t="s">
        <v>3586</v>
      </c>
      <c r="C2995" t="s">
        <v>3586</v>
      </c>
      <c r="D2995">
        <v>74</v>
      </c>
      <c r="E2995" t="s">
        <v>3619</v>
      </c>
      <c r="F2995" t="s">
        <v>3616</v>
      </c>
      <c r="G2995" s="1" t="s">
        <v>3620</v>
      </c>
      <c r="H2995" t="s">
        <v>1669</v>
      </c>
      <c r="I2995" t="s">
        <v>3620</v>
      </c>
      <c r="J2995" t="s">
        <v>1669</v>
      </c>
      <c r="K2995">
        <v>0.1</v>
      </c>
      <c r="L2995">
        <v>0.1</v>
      </c>
      <c r="M2995" t="s">
        <v>26</v>
      </c>
      <c r="N2995" t="s">
        <v>63</v>
      </c>
      <c r="O2995" t="s">
        <v>27</v>
      </c>
      <c r="P2995" t="s">
        <v>29</v>
      </c>
      <c r="Q2995" t="s">
        <v>29</v>
      </c>
      <c r="R2995" t="s">
        <v>29</v>
      </c>
      <c r="S2995" t="s">
        <v>29</v>
      </c>
      <c r="T2995" t="s">
        <v>29</v>
      </c>
      <c r="U2995" t="s">
        <v>29</v>
      </c>
      <c r="V2995" t="s">
        <v>3589</v>
      </c>
      <c r="W2995" t="s">
        <v>3590</v>
      </c>
    </row>
    <row r="2996" spans="1:23">
      <c r="A2996">
        <v>2995</v>
      </c>
      <c r="B2996" t="s">
        <v>3586</v>
      </c>
      <c r="C2996" t="s">
        <v>3586</v>
      </c>
      <c r="D2996">
        <v>74</v>
      </c>
      <c r="E2996" t="s">
        <v>3621</v>
      </c>
      <c r="F2996" t="s">
        <v>587</v>
      </c>
      <c r="G2996" s="1" t="s">
        <v>3622</v>
      </c>
      <c r="H2996" t="s">
        <v>3623</v>
      </c>
      <c r="I2996" t="s">
        <v>3622</v>
      </c>
      <c r="J2996" t="s">
        <v>3623</v>
      </c>
      <c r="K2996">
        <v>0.3</v>
      </c>
      <c r="L2996">
        <v>0.3</v>
      </c>
      <c r="M2996" t="s">
        <v>26</v>
      </c>
      <c r="N2996" t="s">
        <v>27</v>
      </c>
      <c r="O2996" t="s">
        <v>29</v>
      </c>
      <c r="P2996" t="s">
        <v>29</v>
      </c>
      <c r="Q2996" t="s">
        <v>29</v>
      </c>
      <c r="R2996" t="s">
        <v>29</v>
      </c>
      <c r="S2996" t="s">
        <v>29</v>
      </c>
      <c r="T2996" t="s">
        <v>29</v>
      </c>
      <c r="U2996" t="s">
        <v>29</v>
      </c>
      <c r="V2996" t="s">
        <v>3589</v>
      </c>
      <c r="W2996" t="s">
        <v>3590</v>
      </c>
    </row>
    <row r="2997" spans="1:23">
      <c r="A2997">
        <v>2996</v>
      </c>
      <c r="B2997" t="s">
        <v>3586</v>
      </c>
      <c r="C2997" t="s">
        <v>3586</v>
      </c>
      <c r="D2997">
        <v>74</v>
      </c>
      <c r="E2997" t="s">
        <v>3624</v>
      </c>
      <c r="F2997" t="s">
        <v>1638</v>
      </c>
      <c r="G2997" s="1" t="s">
        <v>3625</v>
      </c>
      <c r="H2997" t="s">
        <v>1029</v>
      </c>
      <c r="I2997" t="s">
        <v>3625</v>
      </c>
      <c r="J2997" t="s">
        <v>1029</v>
      </c>
      <c r="K2997">
        <v>0.1</v>
      </c>
      <c r="L2997">
        <v>0.1</v>
      </c>
      <c r="M2997" t="s">
        <v>26</v>
      </c>
      <c r="N2997" t="s">
        <v>74</v>
      </c>
      <c r="O2997" t="s">
        <v>29</v>
      </c>
      <c r="P2997" t="s">
        <v>29</v>
      </c>
      <c r="Q2997" t="s">
        <v>29</v>
      </c>
      <c r="R2997" t="s">
        <v>29</v>
      </c>
      <c r="S2997" t="s">
        <v>29</v>
      </c>
      <c r="T2997" t="s">
        <v>29</v>
      </c>
      <c r="U2997" t="s">
        <v>29</v>
      </c>
      <c r="V2997" t="s">
        <v>3589</v>
      </c>
      <c r="W2997" t="s">
        <v>3590</v>
      </c>
    </row>
    <row r="2998" spans="1:23">
      <c r="A2998">
        <v>2997</v>
      </c>
      <c r="B2998" t="s">
        <v>3586</v>
      </c>
      <c r="C2998" t="s">
        <v>3586</v>
      </c>
      <c r="D2998">
        <v>74</v>
      </c>
      <c r="E2998" t="s">
        <v>3626</v>
      </c>
      <c r="F2998" t="s">
        <v>558</v>
      </c>
      <c r="G2998" s="1" t="s">
        <v>719</v>
      </c>
      <c r="H2998" t="s">
        <v>3627</v>
      </c>
      <c r="I2998" t="s">
        <v>719</v>
      </c>
      <c r="J2998" t="s">
        <v>3627</v>
      </c>
      <c r="K2998">
        <v>0.1</v>
      </c>
      <c r="L2998">
        <v>0.1</v>
      </c>
      <c r="M2998" t="s">
        <v>26</v>
      </c>
      <c r="N2998" t="s">
        <v>74</v>
      </c>
      <c r="O2998" t="s">
        <v>29</v>
      </c>
      <c r="P2998" t="s">
        <v>29</v>
      </c>
      <c r="Q2998" t="s">
        <v>29</v>
      </c>
      <c r="R2998" t="s">
        <v>29</v>
      </c>
      <c r="S2998" t="s">
        <v>29</v>
      </c>
      <c r="T2998" t="s">
        <v>29</v>
      </c>
      <c r="U2998" t="s">
        <v>29</v>
      </c>
      <c r="V2998" t="s">
        <v>3589</v>
      </c>
      <c r="W2998" t="s">
        <v>3590</v>
      </c>
    </row>
    <row r="2999" spans="1:23">
      <c r="A2999">
        <v>2998</v>
      </c>
      <c r="B2999" t="s">
        <v>3586</v>
      </c>
      <c r="C2999" t="s">
        <v>3586</v>
      </c>
      <c r="D2999">
        <v>74</v>
      </c>
      <c r="E2999" t="s">
        <v>3093</v>
      </c>
      <c r="F2999" t="s">
        <v>558</v>
      </c>
      <c r="G2999" s="1" t="s">
        <v>726</v>
      </c>
      <c r="H2999" t="s">
        <v>3094</v>
      </c>
      <c r="I2999" t="s">
        <v>726</v>
      </c>
      <c r="J2999" t="s">
        <v>2223</v>
      </c>
      <c r="K2999">
        <v>0.1</v>
      </c>
      <c r="L2999">
        <v>0.1</v>
      </c>
      <c r="M2999" t="s">
        <v>26</v>
      </c>
      <c r="N2999" t="s">
        <v>74</v>
      </c>
      <c r="O2999" t="s">
        <v>29</v>
      </c>
      <c r="P2999" t="s">
        <v>29</v>
      </c>
      <c r="Q2999" t="s">
        <v>29</v>
      </c>
      <c r="R2999" t="s">
        <v>29</v>
      </c>
      <c r="S2999" t="s">
        <v>29</v>
      </c>
      <c r="T2999" t="s">
        <v>29</v>
      </c>
      <c r="U2999" t="s">
        <v>29</v>
      </c>
      <c r="V2999" t="s">
        <v>3589</v>
      </c>
      <c r="W2999" t="s">
        <v>3590</v>
      </c>
    </row>
    <row r="3000" spans="1:23">
      <c r="A3000">
        <v>2999</v>
      </c>
      <c r="B3000" t="s">
        <v>3586</v>
      </c>
      <c r="C3000" t="s">
        <v>3586</v>
      </c>
      <c r="D3000">
        <v>74</v>
      </c>
      <c r="E3000" t="s">
        <v>3628</v>
      </c>
      <c r="F3000" t="s">
        <v>558</v>
      </c>
      <c r="G3000" s="1" t="s">
        <v>559</v>
      </c>
      <c r="H3000" t="s">
        <v>3629</v>
      </c>
      <c r="I3000" t="s">
        <v>559</v>
      </c>
      <c r="J3000" t="s">
        <v>3629</v>
      </c>
      <c r="K3000">
        <v>3.7</v>
      </c>
      <c r="L3000">
        <v>3.7</v>
      </c>
      <c r="M3000" t="s">
        <v>26</v>
      </c>
      <c r="N3000" t="s">
        <v>63</v>
      </c>
      <c r="O3000" t="s">
        <v>27</v>
      </c>
      <c r="P3000" t="s">
        <v>29</v>
      </c>
      <c r="Q3000" t="s">
        <v>29</v>
      </c>
      <c r="R3000" t="s">
        <v>29</v>
      </c>
      <c r="S3000" t="s">
        <v>29</v>
      </c>
      <c r="T3000" t="s">
        <v>29</v>
      </c>
      <c r="U3000" t="s">
        <v>29</v>
      </c>
      <c r="V3000" t="s">
        <v>3589</v>
      </c>
      <c r="W3000" t="s">
        <v>3590</v>
      </c>
    </row>
    <row r="3001" spans="1:23">
      <c r="A3001">
        <v>3000</v>
      </c>
      <c r="B3001" t="s">
        <v>3586</v>
      </c>
      <c r="C3001" t="s">
        <v>3586</v>
      </c>
      <c r="D3001">
        <v>74</v>
      </c>
      <c r="E3001" t="s">
        <v>3630</v>
      </c>
      <c r="F3001" t="s">
        <v>1355</v>
      </c>
      <c r="G3001" s="1" t="s">
        <v>1356</v>
      </c>
      <c r="H3001" t="s">
        <v>3627</v>
      </c>
      <c r="I3001" t="s">
        <v>1356</v>
      </c>
      <c r="J3001" t="s">
        <v>3627</v>
      </c>
      <c r="K3001">
        <v>0.4</v>
      </c>
      <c r="L3001">
        <v>0.4</v>
      </c>
      <c r="M3001" t="s">
        <v>26</v>
      </c>
      <c r="N3001" t="s">
        <v>74</v>
      </c>
      <c r="O3001" t="s">
        <v>27</v>
      </c>
      <c r="P3001" t="s">
        <v>29</v>
      </c>
      <c r="Q3001" t="s">
        <v>29</v>
      </c>
      <c r="R3001" t="s">
        <v>29</v>
      </c>
      <c r="S3001" t="s">
        <v>29</v>
      </c>
      <c r="T3001" t="s">
        <v>29</v>
      </c>
      <c r="U3001" t="s">
        <v>29</v>
      </c>
      <c r="V3001" t="s">
        <v>3589</v>
      </c>
      <c r="W3001" t="s">
        <v>3590</v>
      </c>
    </row>
    <row r="3002" spans="1:23">
      <c r="A3002">
        <v>3001</v>
      </c>
      <c r="B3002" t="s">
        <v>3586</v>
      </c>
      <c r="C3002" t="s">
        <v>3586</v>
      </c>
      <c r="D3002">
        <v>74</v>
      </c>
      <c r="E3002" t="s">
        <v>3631</v>
      </c>
      <c r="F3002" t="s">
        <v>114</v>
      </c>
      <c r="G3002" s="1" t="s">
        <v>3632</v>
      </c>
      <c r="H3002" t="s">
        <v>1210</v>
      </c>
      <c r="I3002" t="s">
        <v>3632</v>
      </c>
      <c r="J3002" t="s">
        <v>7973</v>
      </c>
      <c r="K3002">
        <v>1.9</v>
      </c>
      <c r="L3002">
        <v>1.9</v>
      </c>
      <c r="M3002" t="s">
        <v>26</v>
      </c>
      <c r="N3002" t="s">
        <v>74</v>
      </c>
      <c r="O3002" t="s">
        <v>29</v>
      </c>
      <c r="P3002" t="s">
        <v>29</v>
      </c>
      <c r="Q3002" t="s">
        <v>29</v>
      </c>
      <c r="R3002" t="s">
        <v>29</v>
      </c>
      <c r="S3002" t="s">
        <v>29</v>
      </c>
      <c r="T3002" t="s">
        <v>29</v>
      </c>
      <c r="U3002" t="s">
        <v>29</v>
      </c>
      <c r="V3002" t="s">
        <v>3589</v>
      </c>
      <c r="W3002" t="s">
        <v>3590</v>
      </c>
    </row>
    <row r="3003" spans="1:23">
      <c r="A3003">
        <v>3002</v>
      </c>
      <c r="B3003" t="s">
        <v>3586</v>
      </c>
      <c r="C3003" t="s">
        <v>3586</v>
      </c>
      <c r="D3003">
        <v>74</v>
      </c>
      <c r="E3003" t="s">
        <v>3633</v>
      </c>
      <c r="F3003" t="s">
        <v>1976</v>
      </c>
      <c r="G3003" s="1" t="s">
        <v>3634</v>
      </c>
      <c r="H3003" t="s">
        <v>3635</v>
      </c>
      <c r="I3003" t="s">
        <v>3634</v>
      </c>
      <c r="J3003" t="s">
        <v>3635</v>
      </c>
      <c r="K3003">
        <v>0.5</v>
      </c>
      <c r="L3003">
        <v>0.5</v>
      </c>
      <c r="M3003" t="s">
        <v>26</v>
      </c>
      <c r="N3003" t="s">
        <v>27</v>
      </c>
      <c r="O3003" t="s">
        <v>29</v>
      </c>
      <c r="P3003" t="s">
        <v>29</v>
      </c>
      <c r="Q3003" t="s">
        <v>29</v>
      </c>
      <c r="R3003" t="s">
        <v>29</v>
      </c>
      <c r="S3003" t="s">
        <v>29</v>
      </c>
      <c r="T3003" t="s">
        <v>29</v>
      </c>
      <c r="U3003" t="s">
        <v>29</v>
      </c>
      <c r="V3003" t="s">
        <v>3589</v>
      </c>
      <c r="W3003" t="s">
        <v>3590</v>
      </c>
    </row>
    <row r="3004" spans="1:23">
      <c r="A3004">
        <v>3003</v>
      </c>
      <c r="B3004" t="s">
        <v>3586</v>
      </c>
      <c r="C3004" t="s">
        <v>3586</v>
      </c>
      <c r="D3004">
        <v>74</v>
      </c>
      <c r="E3004" t="s">
        <v>3636</v>
      </c>
      <c r="F3004" t="s">
        <v>1976</v>
      </c>
      <c r="G3004" s="1" t="s">
        <v>3637</v>
      </c>
      <c r="H3004" t="s">
        <v>615</v>
      </c>
      <c r="I3004" t="s">
        <v>3637</v>
      </c>
      <c r="J3004" t="s">
        <v>615</v>
      </c>
      <c r="K3004">
        <v>0.1</v>
      </c>
      <c r="L3004">
        <v>0.1</v>
      </c>
      <c r="M3004" t="s">
        <v>26</v>
      </c>
      <c r="N3004" t="s">
        <v>27</v>
      </c>
      <c r="O3004" t="s">
        <v>29</v>
      </c>
      <c r="P3004" t="s">
        <v>29</v>
      </c>
      <c r="Q3004" t="s">
        <v>29</v>
      </c>
      <c r="R3004" t="s">
        <v>29</v>
      </c>
      <c r="S3004" t="s">
        <v>29</v>
      </c>
      <c r="T3004" t="s">
        <v>29</v>
      </c>
      <c r="U3004" t="s">
        <v>29</v>
      </c>
      <c r="V3004" t="s">
        <v>3589</v>
      </c>
      <c r="W3004" t="s">
        <v>3590</v>
      </c>
    </row>
    <row r="3005" spans="1:23">
      <c r="A3005">
        <v>3004</v>
      </c>
      <c r="B3005" t="s">
        <v>3586</v>
      </c>
      <c r="C3005" t="s">
        <v>3586</v>
      </c>
      <c r="D3005">
        <v>74</v>
      </c>
      <c r="E3005" t="s">
        <v>2660</v>
      </c>
      <c r="F3005" t="s">
        <v>185</v>
      </c>
      <c r="G3005" s="1" t="s">
        <v>186</v>
      </c>
      <c r="H3005" t="s">
        <v>2661</v>
      </c>
      <c r="I3005" t="s">
        <v>186</v>
      </c>
      <c r="J3005" t="s">
        <v>2661</v>
      </c>
      <c r="K3005">
        <v>20</v>
      </c>
      <c r="L3005">
        <v>20</v>
      </c>
      <c r="M3005" t="s">
        <v>26</v>
      </c>
      <c r="N3005" t="s">
        <v>74</v>
      </c>
      <c r="O3005" t="s">
        <v>27</v>
      </c>
      <c r="P3005" t="s">
        <v>29</v>
      </c>
      <c r="Q3005" t="s">
        <v>29</v>
      </c>
      <c r="R3005" t="s">
        <v>29</v>
      </c>
      <c r="S3005" t="s">
        <v>29</v>
      </c>
      <c r="T3005" t="s">
        <v>29</v>
      </c>
      <c r="U3005" t="s">
        <v>29</v>
      </c>
      <c r="V3005" t="s">
        <v>3589</v>
      </c>
      <c r="W3005" t="s">
        <v>3590</v>
      </c>
    </row>
    <row r="3006" spans="1:23">
      <c r="A3006">
        <v>3005</v>
      </c>
      <c r="B3006" t="s">
        <v>3586</v>
      </c>
      <c r="C3006" t="s">
        <v>3586</v>
      </c>
      <c r="D3006">
        <v>74</v>
      </c>
      <c r="E3006" t="s">
        <v>2662</v>
      </c>
      <c r="F3006" t="s">
        <v>185</v>
      </c>
      <c r="G3006" s="1" t="s">
        <v>186</v>
      </c>
      <c r="H3006" t="s">
        <v>2663</v>
      </c>
      <c r="I3006" t="s">
        <v>186</v>
      </c>
      <c r="J3006" t="s">
        <v>2663</v>
      </c>
      <c r="K3006">
        <v>0.4</v>
      </c>
      <c r="L3006">
        <v>0.4</v>
      </c>
      <c r="M3006" t="s">
        <v>26</v>
      </c>
      <c r="N3006" t="s">
        <v>74</v>
      </c>
      <c r="O3006" t="s">
        <v>29</v>
      </c>
      <c r="P3006" t="s">
        <v>29</v>
      </c>
      <c r="Q3006" t="s">
        <v>29</v>
      </c>
      <c r="R3006" t="s">
        <v>29</v>
      </c>
      <c r="S3006" t="s">
        <v>29</v>
      </c>
      <c r="T3006" t="s">
        <v>29</v>
      </c>
      <c r="U3006" t="s">
        <v>29</v>
      </c>
      <c r="V3006" t="s">
        <v>3589</v>
      </c>
      <c r="W3006" t="s">
        <v>3590</v>
      </c>
    </row>
    <row r="3007" spans="1:23">
      <c r="A3007">
        <v>3006</v>
      </c>
      <c r="B3007" t="s">
        <v>3586</v>
      </c>
      <c r="C3007" t="s">
        <v>3586</v>
      </c>
      <c r="D3007">
        <v>74</v>
      </c>
      <c r="E3007" t="s">
        <v>3638</v>
      </c>
      <c r="F3007" t="s">
        <v>103</v>
      </c>
      <c r="G3007" s="1" t="s">
        <v>1123</v>
      </c>
      <c r="H3007" t="s">
        <v>3639</v>
      </c>
      <c r="I3007" t="s">
        <v>1123</v>
      </c>
      <c r="J3007" t="s">
        <v>3639</v>
      </c>
      <c r="K3007">
        <v>10.7</v>
      </c>
      <c r="L3007">
        <v>10.7</v>
      </c>
      <c r="M3007" t="s">
        <v>26</v>
      </c>
      <c r="N3007" t="s">
        <v>74</v>
      </c>
      <c r="O3007" t="s">
        <v>27</v>
      </c>
      <c r="P3007" t="s">
        <v>29</v>
      </c>
      <c r="Q3007" t="s">
        <v>29</v>
      </c>
      <c r="R3007" t="s">
        <v>29</v>
      </c>
      <c r="S3007" t="s">
        <v>29</v>
      </c>
      <c r="T3007" t="s">
        <v>29</v>
      </c>
      <c r="U3007" t="s">
        <v>29</v>
      </c>
      <c r="V3007" t="s">
        <v>3589</v>
      </c>
      <c r="W3007" t="s">
        <v>3590</v>
      </c>
    </row>
    <row r="3008" spans="1:23">
      <c r="A3008">
        <v>3007</v>
      </c>
      <c r="B3008" t="s">
        <v>3586</v>
      </c>
      <c r="C3008" t="s">
        <v>3586</v>
      </c>
      <c r="D3008">
        <v>74</v>
      </c>
      <c r="E3008" t="s">
        <v>3640</v>
      </c>
      <c r="F3008" t="s">
        <v>103</v>
      </c>
      <c r="G3008" s="1" t="s">
        <v>1123</v>
      </c>
      <c r="H3008" t="s">
        <v>2659</v>
      </c>
      <c r="I3008" t="s">
        <v>1123</v>
      </c>
      <c r="J3008" t="s">
        <v>2659</v>
      </c>
      <c r="K3008">
        <v>2.7</v>
      </c>
      <c r="L3008">
        <v>2.7</v>
      </c>
      <c r="M3008" t="s">
        <v>26</v>
      </c>
      <c r="N3008" t="s">
        <v>74</v>
      </c>
      <c r="O3008" t="s">
        <v>27</v>
      </c>
      <c r="P3008" t="s">
        <v>29</v>
      </c>
      <c r="Q3008" t="s">
        <v>29</v>
      </c>
      <c r="R3008" t="s">
        <v>29</v>
      </c>
      <c r="S3008" t="s">
        <v>29</v>
      </c>
      <c r="T3008" t="s">
        <v>29</v>
      </c>
      <c r="U3008" t="s">
        <v>29</v>
      </c>
      <c r="V3008" t="s">
        <v>3589</v>
      </c>
      <c r="W3008" t="s">
        <v>3590</v>
      </c>
    </row>
    <row r="3009" spans="1:23">
      <c r="A3009">
        <v>3008</v>
      </c>
      <c r="B3009" t="s">
        <v>3586</v>
      </c>
      <c r="C3009" t="s">
        <v>3586</v>
      </c>
      <c r="D3009">
        <v>74</v>
      </c>
      <c r="E3009" t="s">
        <v>3641</v>
      </c>
      <c r="F3009" t="s">
        <v>591</v>
      </c>
      <c r="G3009" s="1" t="s">
        <v>3642</v>
      </c>
      <c r="H3009" t="s">
        <v>903</v>
      </c>
      <c r="I3009" t="s">
        <v>3642</v>
      </c>
      <c r="J3009" t="s">
        <v>903</v>
      </c>
      <c r="K3009">
        <v>6.5</v>
      </c>
      <c r="L3009">
        <v>6.5</v>
      </c>
      <c r="M3009" t="s">
        <v>26</v>
      </c>
      <c r="N3009" t="s">
        <v>74</v>
      </c>
      <c r="O3009" t="s">
        <v>27</v>
      </c>
      <c r="P3009" t="s">
        <v>29</v>
      </c>
      <c r="Q3009" t="s">
        <v>29</v>
      </c>
      <c r="R3009" t="s">
        <v>29</v>
      </c>
      <c r="S3009" t="s">
        <v>29</v>
      </c>
      <c r="T3009" t="s">
        <v>29</v>
      </c>
      <c r="U3009" t="s">
        <v>29</v>
      </c>
      <c r="V3009" t="s">
        <v>3589</v>
      </c>
      <c r="W3009" t="s">
        <v>3590</v>
      </c>
    </row>
    <row r="3010" spans="1:23">
      <c r="A3010">
        <v>3009</v>
      </c>
      <c r="B3010" t="s">
        <v>3586</v>
      </c>
      <c r="C3010" t="s">
        <v>3586</v>
      </c>
      <c r="D3010">
        <v>74</v>
      </c>
      <c r="E3010" t="s">
        <v>3643</v>
      </c>
      <c r="F3010" t="s">
        <v>1286</v>
      </c>
      <c r="G3010" s="1" t="s">
        <v>3644</v>
      </c>
      <c r="H3010" t="s">
        <v>3645</v>
      </c>
      <c r="I3010" t="s">
        <v>3644</v>
      </c>
      <c r="J3010" t="s">
        <v>3645</v>
      </c>
      <c r="K3010">
        <v>0.6</v>
      </c>
      <c r="L3010">
        <v>0.6</v>
      </c>
      <c r="M3010" t="s">
        <v>26</v>
      </c>
      <c r="N3010" t="s">
        <v>27</v>
      </c>
      <c r="O3010" t="s">
        <v>29</v>
      </c>
      <c r="P3010" t="s">
        <v>29</v>
      </c>
      <c r="Q3010" t="s">
        <v>29</v>
      </c>
      <c r="R3010" t="s">
        <v>29</v>
      </c>
      <c r="S3010" t="s">
        <v>29</v>
      </c>
      <c r="T3010" t="s">
        <v>29</v>
      </c>
      <c r="U3010" t="s">
        <v>29</v>
      </c>
      <c r="V3010" t="s">
        <v>3589</v>
      </c>
      <c r="W3010" t="s">
        <v>3590</v>
      </c>
    </row>
    <row r="3011" spans="1:23">
      <c r="A3011">
        <v>3010</v>
      </c>
      <c r="B3011" t="s">
        <v>3586</v>
      </c>
      <c r="C3011" t="s">
        <v>3586</v>
      </c>
      <c r="D3011">
        <v>74</v>
      </c>
      <c r="E3011" t="s">
        <v>3646</v>
      </c>
      <c r="F3011" t="s">
        <v>91</v>
      </c>
      <c r="G3011" s="1" t="s">
        <v>3647</v>
      </c>
      <c r="H3011" t="s">
        <v>879</v>
      </c>
      <c r="I3011" t="s">
        <v>8528</v>
      </c>
      <c r="J3011" t="s">
        <v>2754</v>
      </c>
      <c r="K3011">
        <v>0.3</v>
      </c>
      <c r="L3011">
        <v>0.3</v>
      </c>
      <c r="M3011" t="s">
        <v>26</v>
      </c>
      <c r="N3011" t="s">
        <v>27</v>
      </c>
      <c r="O3011" t="s">
        <v>29</v>
      </c>
      <c r="P3011" t="s">
        <v>29</v>
      </c>
      <c r="Q3011" t="s">
        <v>29</v>
      </c>
      <c r="R3011" t="s">
        <v>29</v>
      </c>
      <c r="S3011" t="s">
        <v>29</v>
      </c>
      <c r="T3011" t="s">
        <v>29</v>
      </c>
      <c r="U3011" t="s">
        <v>29</v>
      </c>
      <c r="V3011" t="s">
        <v>3589</v>
      </c>
      <c r="W3011" t="s">
        <v>3590</v>
      </c>
    </row>
    <row r="3012" spans="1:23">
      <c r="A3012">
        <v>3011</v>
      </c>
      <c r="B3012" t="s">
        <v>3586</v>
      </c>
      <c r="C3012" t="s">
        <v>3586</v>
      </c>
      <c r="D3012">
        <v>74</v>
      </c>
      <c r="E3012" t="s">
        <v>3648</v>
      </c>
      <c r="F3012" t="s">
        <v>82</v>
      </c>
      <c r="G3012" s="1" t="s">
        <v>3649</v>
      </c>
      <c r="H3012" t="s">
        <v>1404</v>
      </c>
      <c r="I3012" t="s">
        <v>3649</v>
      </c>
      <c r="J3012" t="s">
        <v>1404</v>
      </c>
      <c r="K3012">
        <v>0.9</v>
      </c>
      <c r="L3012">
        <v>0.9</v>
      </c>
      <c r="M3012" t="s">
        <v>26</v>
      </c>
      <c r="N3012" t="s">
        <v>27</v>
      </c>
      <c r="O3012" t="s">
        <v>29</v>
      </c>
      <c r="P3012" t="s">
        <v>29</v>
      </c>
      <c r="Q3012" t="s">
        <v>29</v>
      </c>
      <c r="R3012" t="s">
        <v>29</v>
      </c>
      <c r="S3012" t="s">
        <v>29</v>
      </c>
      <c r="T3012" t="s">
        <v>29</v>
      </c>
      <c r="U3012" t="s">
        <v>29</v>
      </c>
      <c r="V3012" t="s">
        <v>3589</v>
      </c>
      <c r="W3012" t="s">
        <v>3590</v>
      </c>
    </row>
    <row r="3013" spans="1:23">
      <c r="A3013">
        <v>3012</v>
      </c>
      <c r="B3013" t="s">
        <v>3586</v>
      </c>
      <c r="C3013" t="s">
        <v>3586</v>
      </c>
      <c r="D3013">
        <v>74</v>
      </c>
      <c r="E3013" t="s">
        <v>3650</v>
      </c>
      <c r="F3013" t="s">
        <v>43</v>
      </c>
      <c r="G3013" s="1" t="s">
        <v>1680</v>
      </c>
      <c r="H3013" t="s">
        <v>3651</v>
      </c>
      <c r="I3013" t="s">
        <v>1680</v>
      </c>
      <c r="J3013" t="s">
        <v>3651</v>
      </c>
      <c r="K3013">
        <v>0.4</v>
      </c>
      <c r="L3013">
        <v>0.4</v>
      </c>
      <c r="M3013" t="s">
        <v>26</v>
      </c>
      <c r="N3013" t="s">
        <v>74</v>
      </c>
      <c r="O3013" t="s">
        <v>29</v>
      </c>
      <c r="P3013" t="s">
        <v>29</v>
      </c>
      <c r="Q3013" t="s">
        <v>29</v>
      </c>
      <c r="R3013" t="s">
        <v>29</v>
      </c>
      <c r="S3013" t="s">
        <v>29</v>
      </c>
      <c r="T3013" t="s">
        <v>29</v>
      </c>
      <c r="U3013" t="s">
        <v>29</v>
      </c>
      <c r="V3013" t="s">
        <v>3589</v>
      </c>
      <c r="W3013" t="s">
        <v>3590</v>
      </c>
    </row>
    <row r="3014" spans="1:23">
      <c r="A3014">
        <v>3013</v>
      </c>
      <c r="B3014" t="s">
        <v>3586</v>
      </c>
      <c r="C3014" t="s">
        <v>3586</v>
      </c>
      <c r="D3014">
        <v>74</v>
      </c>
      <c r="E3014" t="s">
        <v>3652</v>
      </c>
      <c r="F3014" t="s">
        <v>43</v>
      </c>
      <c r="G3014" s="1" t="s">
        <v>3560</v>
      </c>
      <c r="H3014" t="s">
        <v>3653</v>
      </c>
      <c r="I3014" t="s">
        <v>580</v>
      </c>
      <c r="J3014" t="s">
        <v>3653</v>
      </c>
      <c r="K3014">
        <v>1.1000000000000001</v>
      </c>
      <c r="L3014">
        <v>1.1000000000000001</v>
      </c>
      <c r="M3014" t="s">
        <v>26</v>
      </c>
      <c r="N3014" t="s">
        <v>74</v>
      </c>
      <c r="O3014" t="s">
        <v>29</v>
      </c>
      <c r="P3014" t="s">
        <v>29</v>
      </c>
      <c r="Q3014" t="s">
        <v>29</v>
      </c>
      <c r="R3014" t="s">
        <v>29</v>
      </c>
      <c r="S3014" t="s">
        <v>29</v>
      </c>
      <c r="T3014" t="s">
        <v>29</v>
      </c>
      <c r="U3014" t="s">
        <v>29</v>
      </c>
      <c r="V3014" t="s">
        <v>3589</v>
      </c>
      <c r="W3014" t="s">
        <v>3590</v>
      </c>
    </row>
    <row r="3015" spans="1:23">
      <c r="A3015">
        <v>3014</v>
      </c>
      <c r="B3015" t="s">
        <v>3586</v>
      </c>
      <c r="C3015" t="s">
        <v>3586</v>
      </c>
      <c r="D3015">
        <v>74</v>
      </c>
      <c r="E3015" t="s">
        <v>3654</v>
      </c>
      <c r="F3015" t="s">
        <v>43</v>
      </c>
      <c r="G3015" s="1" t="s">
        <v>1674</v>
      </c>
      <c r="H3015" t="s">
        <v>3655</v>
      </c>
      <c r="I3015" t="s">
        <v>1674</v>
      </c>
      <c r="J3015" t="s">
        <v>3655</v>
      </c>
      <c r="K3015">
        <v>0.2</v>
      </c>
      <c r="L3015">
        <v>0.2</v>
      </c>
      <c r="M3015" t="s">
        <v>26</v>
      </c>
      <c r="N3015" t="s">
        <v>74</v>
      </c>
      <c r="O3015" t="s">
        <v>29</v>
      </c>
      <c r="P3015" t="s">
        <v>29</v>
      </c>
      <c r="Q3015" t="s">
        <v>29</v>
      </c>
      <c r="R3015" t="s">
        <v>29</v>
      </c>
      <c r="S3015" t="s">
        <v>29</v>
      </c>
      <c r="T3015" t="s">
        <v>29</v>
      </c>
      <c r="U3015" t="s">
        <v>29</v>
      </c>
      <c r="V3015" t="s">
        <v>3589</v>
      </c>
      <c r="W3015" t="s">
        <v>3590</v>
      </c>
    </row>
    <row r="3016" spans="1:23">
      <c r="A3016">
        <v>3015</v>
      </c>
      <c r="B3016" t="s">
        <v>3586</v>
      </c>
      <c r="C3016" t="s">
        <v>3586</v>
      </c>
      <c r="D3016">
        <v>74</v>
      </c>
      <c r="E3016" t="s">
        <v>3656</v>
      </c>
      <c r="F3016" t="s">
        <v>23</v>
      </c>
      <c r="G3016" s="1" t="s">
        <v>3657</v>
      </c>
      <c r="H3016" t="s">
        <v>3103</v>
      </c>
      <c r="I3016" t="s">
        <v>3657</v>
      </c>
      <c r="J3016" t="s">
        <v>3103</v>
      </c>
      <c r="K3016">
        <v>1.6</v>
      </c>
      <c r="L3016">
        <v>1.6</v>
      </c>
      <c r="M3016" t="s">
        <v>26</v>
      </c>
      <c r="N3016" t="s">
        <v>74</v>
      </c>
      <c r="O3016" t="s">
        <v>29</v>
      </c>
      <c r="P3016" t="s">
        <v>29</v>
      </c>
      <c r="Q3016" t="s">
        <v>29</v>
      </c>
      <c r="R3016" t="s">
        <v>29</v>
      </c>
      <c r="S3016" t="s">
        <v>29</v>
      </c>
      <c r="T3016" t="s">
        <v>29</v>
      </c>
      <c r="U3016" t="s">
        <v>29</v>
      </c>
      <c r="V3016" t="s">
        <v>3589</v>
      </c>
      <c r="W3016" t="s">
        <v>3590</v>
      </c>
    </row>
    <row r="3017" spans="1:23">
      <c r="A3017">
        <v>3016</v>
      </c>
      <c r="B3017" t="s">
        <v>3586</v>
      </c>
      <c r="C3017" t="s">
        <v>3586</v>
      </c>
      <c r="D3017">
        <v>74</v>
      </c>
      <c r="E3017" t="s">
        <v>2849</v>
      </c>
      <c r="F3017" t="s">
        <v>611</v>
      </c>
      <c r="G3017" s="1" t="s">
        <v>612</v>
      </c>
      <c r="H3017" t="s">
        <v>360</v>
      </c>
      <c r="I3017" t="s">
        <v>612</v>
      </c>
      <c r="J3017" t="s">
        <v>360</v>
      </c>
      <c r="K3017">
        <v>0.3</v>
      </c>
      <c r="L3017">
        <v>0.3</v>
      </c>
      <c r="M3017" t="s">
        <v>26</v>
      </c>
      <c r="N3017" t="s">
        <v>27</v>
      </c>
      <c r="O3017" t="s">
        <v>29</v>
      </c>
      <c r="P3017" t="s">
        <v>29</v>
      </c>
      <c r="Q3017" t="s">
        <v>29</v>
      </c>
      <c r="R3017" t="s">
        <v>29</v>
      </c>
      <c r="S3017" t="s">
        <v>29</v>
      </c>
      <c r="T3017" t="s">
        <v>29</v>
      </c>
      <c r="U3017" t="s">
        <v>29</v>
      </c>
      <c r="V3017" t="s">
        <v>3589</v>
      </c>
      <c r="W3017" t="s">
        <v>3590</v>
      </c>
    </row>
    <row r="3018" spans="1:23">
      <c r="A3018">
        <v>3017</v>
      </c>
      <c r="B3018" t="s">
        <v>3586</v>
      </c>
      <c r="C3018" t="s">
        <v>3586</v>
      </c>
      <c r="D3018">
        <v>74</v>
      </c>
      <c r="E3018" t="s">
        <v>3658</v>
      </c>
      <c r="F3018" t="s">
        <v>611</v>
      </c>
      <c r="G3018" s="1" t="s">
        <v>3659</v>
      </c>
      <c r="H3018" t="s">
        <v>3660</v>
      </c>
      <c r="I3018" t="s">
        <v>3659</v>
      </c>
      <c r="J3018" t="s">
        <v>3660</v>
      </c>
      <c r="K3018">
        <v>0.2</v>
      </c>
      <c r="L3018">
        <v>0.2</v>
      </c>
      <c r="M3018" t="s">
        <v>26</v>
      </c>
      <c r="N3018" t="s">
        <v>27</v>
      </c>
      <c r="O3018" t="s">
        <v>29</v>
      </c>
      <c r="P3018" t="s">
        <v>29</v>
      </c>
      <c r="Q3018" t="s">
        <v>29</v>
      </c>
      <c r="R3018" t="s">
        <v>29</v>
      </c>
      <c r="S3018" t="s">
        <v>29</v>
      </c>
      <c r="T3018" t="s">
        <v>29</v>
      </c>
      <c r="U3018" t="s">
        <v>29</v>
      </c>
      <c r="V3018" t="s">
        <v>3589</v>
      </c>
      <c r="W3018" t="s">
        <v>3590</v>
      </c>
    </row>
    <row r="3019" spans="1:23">
      <c r="A3019">
        <v>3018</v>
      </c>
      <c r="B3019" t="s">
        <v>3586</v>
      </c>
      <c r="C3019" t="s">
        <v>3586</v>
      </c>
      <c r="D3019">
        <v>74</v>
      </c>
      <c r="E3019" t="s">
        <v>3661</v>
      </c>
      <c r="F3019" t="s">
        <v>611</v>
      </c>
      <c r="G3019" s="1" t="s">
        <v>3662</v>
      </c>
      <c r="H3019" t="s">
        <v>3079</v>
      </c>
      <c r="I3019" t="s">
        <v>3662</v>
      </c>
      <c r="J3019" t="s">
        <v>3079</v>
      </c>
      <c r="K3019">
        <v>0.7</v>
      </c>
      <c r="L3019">
        <v>0.7</v>
      </c>
      <c r="M3019" t="s">
        <v>26</v>
      </c>
      <c r="N3019" t="s">
        <v>74</v>
      </c>
      <c r="O3019" t="s">
        <v>27</v>
      </c>
      <c r="P3019" t="s">
        <v>29</v>
      </c>
      <c r="Q3019" t="s">
        <v>29</v>
      </c>
      <c r="R3019" t="s">
        <v>29</v>
      </c>
      <c r="S3019" t="s">
        <v>29</v>
      </c>
      <c r="T3019" t="s">
        <v>29</v>
      </c>
      <c r="U3019" t="s">
        <v>29</v>
      </c>
      <c r="V3019" t="s">
        <v>3589</v>
      </c>
      <c r="W3019" t="s">
        <v>3590</v>
      </c>
    </row>
    <row r="3020" spans="1:23">
      <c r="A3020">
        <v>3019</v>
      </c>
      <c r="B3020" t="s">
        <v>3586</v>
      </c>
      <c r="C3020" t="s">
        <v>3586</v>
      </c>
      <c r="D3020">
        <v>74</v>
      </c>
      <c r="E3020" t="s">
        <v>3663</v>
      </c>
      <c r="F3020" t="s">
        <v>576</v>
      </c>
      <c r="G3020" s="1" t="s">
        <v>577</v>
      </c>
      <c r="H3020" t="s">
        <v>524</v>
      </c>
      <c r="I3020" t="s">
        <v>577</v>
      </c>
      <c r="J3020" t="s">
        <v>524</v>
      </c>
      <c r="K3020">
        <v>1.1000000000000001</v>
      </c>
      <c r="L3020">
        <v>1.1000000000000001</v>
      </c>
      <c r="M3020" t="s">
        <v>26</v>
      </c>
      <c r="N3020" t="s">
        <v>27</v>
      </c>
      <c r="O3020" t="s">
        <v>29</v>
      </c>
      <c r="P3020" t="s">
        <v>29</v>
      </c>
      <c r="Q3020" t="s">
        <v>29</v>
      </c>
      <c r="R3020" t="s">
        <v>29</v>
      </c>
      <c r="S3020" t="s">
        <v>29</v>
      </c>
      <c r="T3020" t="s">
        <v>29</v>
      </c>
      <c r="U3020" t="s">
        <v>29</v>
      </c>
      <c r="V3020" t="s">
        <v>3589</v>
      </c>
      <c r="W3020" t="s">
        <v>3590</v>
      </c>
    </row>
    <row r="3021" spans="1:23">
      <c r="A3021">
        <v>3020</v>
      </c>
      <c r="B3021" t="s">
        <v>3586</v>
      </c>
      <c r="C3021" t="s">
        <v>3586</v>
      </c>
      <c r="D3021">
        <v>74</v>
      </c>
      <c r="E3021" t="s">
        <v>3664</v>
      </c>
      <c r="F3021" t="s">
        <v>576</v>
      </c>
      <c r="G3021" s="1" t="s">
        <v>577</v>
      </c>
      <c r="H3021" t="s">
        <v>3665</v>
      </c>
      <c r="I3021" t="s">
        <v>577</v>
      </c>
      <c r="J3021" t="s">
        <v>3665</v>
      </c>
      <c r="K3021">
        <v>0.2</v>
      </c>
      <c r="L3021">
        <v>0.2</v>
      </c>
      <c r="M3021" t="s">
        <v>26</v>
      </c>
      <c r="N3021" t="s">
        <v>74</v>
      </c>
      <c r="O3021" t="s">
        <v>29</v>
      </c>
      <c r="P3021" t="s">
        <v>29</v>
      </c>
      <c r="Q3021" t="s">
        <v>29</v>
      </c>
      <c r="R3021" t="s">
        <v>29</v>
      </c>
      <c r="S3021" t="s">
        <v>29</v>
      </c>
      <c r="T3021" t="s">
        <v>29</v>
      </c>
      <c r="U3021" t="s">
        <v>29</v>
      </c>
      <c r="V3021" t="s">
        <v>3589</v>
      </c>
      <c r="W3021" t="s">
        <v>3590</v>
      </c>
    </row>
    <row r="3022" spans="1:23">
      <c r="A3022">
        <v>3021</v>
      </c>
      <c r="B3022" t="s">
        <v>3586</v>
      </c>
      <c r="C3022" t="s">
        <v>3586</v>
      </c>
      <c r="D3022">
        <v>74</v>
      </c>
      <c r="E3022" t="s">
        <v>3666</v>
      </c>
      <c r="F3022" t="s">
        <v>702</v>
      </c>
      <c r="G3022" s="1" t="s">
        <v>3667</v>
      </c>
      <c r="H3022" t="s">
        <v>317</v>
      </c>
      <c r="I3022" t="s">
        <v>3667</v>
      </c>
      <c r="J3022" t="s">
        <v>317</v>
      </c>
      <c r="K3022">
        <v>1.1000000000000001</v>
      </c>
      <c r="L3022">
        <v>1.1000000000000001</v>
      </c>
      <c r="M3022" t="s">
        <v>26</v>
      </c>
      <c r="N3022" t="s">
        <v>74</v>
      </c>
      <c r="O3022" t="s">
        <v>29</v>
      </c>
      <c r="P3022" t="s">
        <v>29</v>
      </c>
      <c r="Q3022" t="s">
        <v>29</v>
      </c>
      <c r="R3022" t="s">
        <v>29</v>
      </c>
      <c r="S3022" t="s">
        <v>29</v>
      </c>
      <c r="T3022" t="s">
        <v>29</v>
      </c>
      <c r="U3022" t="s">
        <v>29</v>
      </c>
      <c r="V3022" t="s">
        <v>3589</v>
      </c>
      <c r="W3022" t="s">
        <v>3590</v>
      </c>
    </row>
    <row r="3023" spans="1:23">
      <c r="A3023">
        <v>3022</v>
      </c>
      <c r="B3023" t="s">
        <v>3586</v>
      </c>
      <c r="C3023" t="s">
        <v>3586</v>
      </c>
      <c r="D3023">
        <v>74</v>
      </c>
      <c r="E3023" t="s">
        <v>3668</v>
      </c>
      <c r="F3023" t="s">
        <v>168</v>
      </c>
      <c r="G3023" s="1" t="s">
        <v>301</v>
      </c>
      <c r="H3023" t="s">
        <v>3669</v>
      </c>
      <c r="I3023" t="s">
        <v>301</v>
      </c>
      <c r="J3023" t="s">
        <v>3669</v>
      </c>
      <c r="K3023">
        <v>0.8</v>
      </c>
      <c r="L3023">
        <v>0.8</v>
      </c>
      <c r="M3023" t="s">
        <v>26</v>
      </c>
      <c r="N3023" t="s">
        <v>27</v>
      </c>
      <c r="O3023" t="s">
        <v>29</v>
      </c>
      <c r="P3023" t="s">
        <v>29</v>
      </c>
      <c r="Q3023" t="s">
        <v>29</v>
      </c>
      <c r="R3023" t="s">
        <v>29</v>
      </c>
      <c r="S3023" t="s">
        <v>29</v>
      </c>
      <c r="T3023" t="s">
        <v>29</v>
      </c>
      <c r="U3023" t="s">
        <v>29</v>
      </c>
      <c r="V3023" t="s">
        <v>3589</v>
      </c>
      <c r="W3023" t="s">
        <v>3590</v>
      </c>
    </row>
    <row r="3024" spans="1:23">
      <c r="A3024">
        <v>3023</v>
      </c>
      <c r="B3024" t="s">
        <v>3586</v>
      </c>
      <c r="C3024" t="s">
        <v>3586</v>
      </c>
      <c r="D3024">
        <v>74</v>
      </c>
      <c r="E3024" t="s">
        <v>3126</v>
      </c>
      <c r="F3024" t="s">
        <v>168</v>
      </c>
      <c r="G3024" s="1" t="s">
        <v>301</v>
      </c>
      <c r="H3024" t="s">
        <v>3094</v>
      </c>
      <c r="I3024" t="s">
        <v>301</v>
      </c>
      <c r="J3024" t="s">
        <v>3094</v>
      </c>
      <c r="K3024">
        <v>0.2</v>
      </c>
      <c r="L3024">
        <v>0.2</v>
      </c>
      <c r="M3024" t="s">
        <v>26</v>
      </c>
      <c r="N3024" t="s">
        <v>27</v>
      </c>
      <c r="O3024" t="s">
        <v>29</v>
      </c>
      <c r="P3024" t="s">
        <v>29</v>
      </c>
      <c r="Q3024" t="s">
        <v>29</v>
      </c>
      <c r="R3024" t="s">
        <v>29</v>
      </c>
      <c r="S3024" t="s">
        <v>29</v>
      </c>
      <c r="T3024" t="s">
        <v>29</v>
      </c>
      <c r="U3024" t="s">
        <v>29</v>
      </c>
      <c r="V3024" t="s">
        <v>3589</v>
      </c>
      <c r="W3024" t="s">
        <v>3590</v>
      </c>
    </row>
    <row r="3025" spans="1:23">
      <c r="A3025">
        <v>3024</v>
      </c>
      <c r="B3025" t="s">
        <v>3586</v>
      </c>
      <c r="C3025" t="s">
        <v>3586</v>
      </c>
      <c r="D3025">
        <v>74</v>
      </c>
      <c r="E3025" t="s">
        <v>3670</v>
      </c>
      <c r="F3025" t="s">
        <v>2172</v>
      </c>
      <c r="G3025" s="1" t="s">
        <v>3671</v>
      </c>
      <c r="H3025" t="s">
        <v>3672</v>
      </c>
      <c r="I3025" t="s">
        <v>3671</v>
      </c>
      <c r="J3025" t="s">
        <v>3672</v>
      </c>
      <c r="K3025">
        <v>0.3</v>
      </c>
      <c r="L3025">
        <v>0.3</v>
      </c>
      <c r="M3025" t="s">
        <v>26</v>
      </c>
      <c r="N3025" t="s">
        <v>27</v>
      </c>
      <c r="O3025" t="s">
        <v>29</v>
      </c>
      <c r="P3025" t="s">
        <v>29</v>
      </c>
      <c r="Q3025" t="s">
        <v>29</v>
      </c>
      <c r="R3025" t="s">
        <v>29</v>
      </c>
      <c r="S3025" t="s">
        <v>29</v>
      </c>
      <c r="T3025" t="s">
        <v>29</v>
      </c>
      <c r="U3025" t="s">
        <v>29</v>
      </c>
      <c r="V3025" t="s">
        <v>3589</v>
      </c>
      <c r="W3025" t="s">
        <v>3590</v>
      </c>
    </row>
    <row r="3026" spans="1:23">
      <c r="A3026">
        <v>3025</v>
      </c>
      <c r="B3026" t="s">
        <v>3586</v>
      </c>
      <c r="C3026" t="s">
        <v>3586</v>
      </c>
      <c r="D3026">
        <v>74</v>
      </c>
      <c r="E3026" t="s">
        <v>3673</v>
      </c>
      <c r="F3026" t="s">
        <v>754</v>
      </c>
      <c r="G3026" s="1" t="s">
        <v>755</v>
      </c>
      <c r="H3026" t="s">
        <v>3674</v>
      </c>
      <c r="I3026" t="s">
        <v>755</v>
      </c>
      <c r="J3026" t="s">
        <v>3674</v>
      </c>
      <c r="K3026">
        <v>0.5</v>
      </c>
      <c r="L3026">
        <v>0.5</v>
      </c>
      <c r="M3026" t="s">
        <v>26</v>
      </c>
      <c r="N3026" t="s">
        <v>74</v>
      </c>
      <c r="O3026" t="s">
        <v>27</v>
      </c>
      <c r="P3026" t="s">
        <v>29</v>
      </c>
      <c r="Q3026" t="s">
        <v>29</v>
      </c>
      <c r="R3026" t="s">
        <v>29</v>
      </c>
      <c r="S3026" t="s">
        <v>29</v>
      </c>
      <c r="T3026" t="s">
        <v>29</v>
      </c>
      <c r="U3026" t="s">
        <v>29</v>
      </c>
      <c r="V3026" t="s">
        <v>3589</v>
      </c>
      <c r="W3026" t="s">
        <v>3590</v>
      </c>
    </row>
    <row r="3027" spans="1:23">
      <c r="A3027">
        <v>3026</v>
      </c>
      <c r="B3027" t="s">
        <v>3586</v>
      </c>
      <c r="C3027" t="s">
        <v>3586</v>
      </c>
      <c r="D3027">
        <v>74</v>
      </c>
      <c r="E3027" t="s">
        <v>3134</v>
      </c>
      <c r="F3027" t="s">
        <v>248</v>
      </c>
      <c r="G3027" s="1" t="s">
        <v>3135</v>
      </c>
      <c r="H3027" t="s">
        <v>615</v>
      </c>
      <c r="I3027" t="s">
        <v>3135</v>
      </c>
      <c r="J3027" t="s">
        <v>615</v>
      </c>
      <c r="K3027">
        <v>8.9</v>
      </c>
      <c r="L3027">
        <v>8.9</v>
      </c>
      <c r="M3027" t="s">
        <v>26</v>
      </c>
      <c r="N3027" t="s">
        <v>74</v>
      </c>
      <c r="O3027" t="s">
        <v>27</v>
      </c>
      <c r="P3027" t="s">
        <v>29</v>
      </c>
      <c r="Q3027" t="s">
        <v>29</v>
      </c>
      <c r="R3027" t="s">
        <v>29</v>
      </c>
      <c r="S3027" t="s">
        <v>29</v>
      </c>
      <c r="T3027" t="s">
        <v>29</v>
      </c>
      <c r="U3027" t="s">
        <v>29</v>
      </c>
      <c r="V3027" t="s">
        <v>3589</v>
      </c>
      <c r="W3027" t="s">
        <v>3590</v>
      </c>
    </row>
    <row r="3028" spans="1:23">
      <c r="A3028">
        <v>3027</v>
      </c>
      <c r="B3028" t="s">
        <v>3586</v>
      </c>
      <c r="C3028" t="s">
        <v>3586</v>
      </c>
      <c r="D3028">
        <v>74</v>
      </c>
      <c r="E3028" t="s">
        <v>3675</v>
      </c>
      <c r="F3028" t="s">
        <v>248</v>
      </c>
      <c r="G3028" s="1" t="s">
        <v>2581</v>
      </c>
      <c r="H3028" t="s">
        <v>2631</v>
      </c>
      <c r="I3028" t="s">
        <v>2581</v>
      </c>
      <c r="J3028" t="s">
        <v>2631</v>
      </c>
      <c r="K3028">
        <v>0.1</v>
      </c>
      <c r="L3028">
        <v>0.1</v>
      </c>
      <c r="M3028" t="s">
        <v>26</v>
      </c>
      <c r="N3028" t="s">
        <v>27</v>
      </c>
      <c r="O3028" t="s">
        <v>29</v>
      </c>
      <c r="P3028" t="s">
        <v>29</v>
      </c>
      <c r="Q3028" t="s">
        <v>29</v>
      </c>
      <c r="R3028" t="s">
        <v>29</v>
      </c>
      <c r="S3028" t="s">
        <v>29</v>
      </c>
      <c r="T3028" t="s">
        <v>29</v>
      </c>
      <c r="U3028" t="s">
        <v>29</v>
      </c>
      <c r="V3028" t="s">
        <v>3589</v>
      </c>
      <c r="W3028" t="s">
        <v>3590</v>
      </c>
    </row>
    <row r="3029" spans="1:23">
      <c r="A3029">
        <v>3028</v>
      </c>
      <c r="B3029" t="s">
        <v>3586</v>
      </c>
      <c r="C3029" t="s">
        <v>3586</v>
      </c>
      <c r="D3029">
        <v>74</v>
      </c>
      <c r="E3029" t="s">
        <v>3676</v>
      </c>
      <c r="F3029" t="s">
        <v>93</v>
      </c>
      <c r="G3029" s="1" t="s">
        <v>29</v>
      </c>
      <c r="H3029" t="s">
        <v>29</v>
      </c>
      <c r="I3029" t="s">
        <v>29</v>
      </c>
      <c r="J3029" t="s">
        <v>29</v>
      </c>
      <c r="K3029">
        <v>0.1</v>
      </c>
      <c r="L3029">
        <v>0.1</v>
      </c>
      <c r="M3029" t="s">
        <v>26</v>
      </c>
      <c r="N3029" t="s">
        <v>27</v>
      </c>
      <c r="O3029" t="s">
        <v>29</v>
      </c>
      <c r="P3029" t="s">
        <v>29</v>
      </c>
      <c r="Q3029" t="s">
        <v>29</v>
      </c>
      <c r="R3029" t="s">
        <v>29</v>
      </c>
      <c r="S3029" t="s">
        <v>29</v>
      </c>
      <c r="T3029" t="s">
        <v>29</v>
      </c>
      <c r="U3029" t="s">
        <v>29</v>
      </c>
      <c r="V3029" t="s">
        <v>3589</v>
      </c>
      <c r="W3029" t="s">
        <v>3590</v>
      </c>
    </row>
    <row r="3030" spans="1:23">
      <c r="A3030">
        <v>3029</v>
      </c>
      <c r="B3030" t="s">
        <v>3586</v>
      </c>
      <c r="C3030" t="s">
        <v>3586</v>
      </c>
      <c r="D3030">
        <v>74</v>
      </c>
      <c r="E3030" t="s">
        <v>3677</v>
      </c>
      <c r="F3030" t="s">
        <v>93</v>
      </c>
      <c r="G3030" s="1" t="s">
        <v>29</v>
      </c>
      <c r="H3030" t="s">
        <v>29</v>
      </c>
      <c r="I3030" t="s">
        <v>29</v>
      </c>
      <c r="J3030" t="s">
        <v>29</v>
      </c>
      <c r="K3030">
        <v>0.4</v>
      </c>
      <c r="L3030">
        <v>0.4</v>
      </c>
      <c r="M3030" t="s">
        <v>26</v>
      </c>
      <c r="N3030" t="s">
        <v>74</v>
      </c>
      <c r="O3030" t="s">
        <v>29</v>
      </c>
      <c r="P3030" t="s">
        <v>29</v>
      </c>
      <c r="Q3030" t="s">
        <v>29</v>
      </c>
      <c r="R3030" t="s">
        <v>29</v>
      </c>
      <c r="S3030" t="s">
        <v>29</v>
      </c>
      <c r="T3030" t="s">
        <v>29</v>
      </c>
      <c r="U3030" t="s">
        <v>29</v>
      </c>
      <c r="V3030" t="s">
        <v>3589</v>
      </c>
      <c r="W3030" t="s">
        <v>3590</v>
      </c>
    </row>
    <row r="3031" spans="1:23">
      <c r="A3031">
        <v>3030</v>
      </c>
      <c r="B3031" t="s">
        <v>3586</v>
      </c>
      <c r="C3031" t="s">
        <v>3586</v>
      </c>
      <c r="D3031">
        <v>74</v>
      </c>
      <c r="E3031" t="s">
        <v>3678</v>
      </c>
      <c r="F3031" t="s">
        <v>93</v>
      </c>
      <c r="G3031" s="1" t="s">
        <v>29</v>
      </c>
      <c r="H3031" t="s">
        <v>29</v>
      </c>
      <c r="I3031" t="s">
        <v>29</v>
      </c>
      <c r="J3031" t="s">
        <v>29</v>
      </c>
      <c r="K3031">
        <v>0.1</v>
      </c>
      <c r="L3031">
        <v>0.1</v>
      </c>
      <c r="M3031" t="s">
        <v>26</v>
      </c>
      <c r="N3031" t="s">
        <v>74</v>
      </c>
      <c r="O3031" t="s">
        <v>29</v>
      </c>
      <c r="P3031" t="s">
        <v>29</v>
      </c>
      <c r="Q3031" t="s">
        <v>29</v>
      </c>
      <c r="R3031" t="s">
        <v>29</v>
      </c>
      <c r="S3031" t="s">
        <v>29</v>
      </c>
      <c r="T3031" t="s">
        <v>29</v>
      </c>
      <c r="U3031" t="s">
        <v>29</v>
      </c>
      <c r="V3031" t="s">
        <v>3589</v>
      </c>
      <c r="W3031" t="s">
        <v>3590</v>
      </c>
    </row>
    <row r="3032" spans="1:23">
      <c r="A3032">
        <v>3031</v>
      </c>
      <c r="B3032" t="s">
        <v>3586</v>
      </c>
      <c r="C3032" t="s">
        <v>3586</v>
      </c>
      <c r="D3032">
        <v>74</v>
      </c>
      <c r="E3032" t="s">
        <v>3679</v>
      </c>
      <c r="F3032" t="s">
        <v>93</v>
      </c>
      <c r="G3032" s="1" t="s">
        <v>29</v>
      </c>
      <c r="H3032" t="s">
        <v>29</v>
      </c>
      <c r="I3032" t="s">
        <v>29</v>
      </c>
      <c r="J3032" t="s">
        <v>29</v>
      </c>
      <c r="K3032">
        <v>0.1</v>
      </c>
      <c r="L3032">
        <v>0.1</v>
      </c>
      <c r="M3032" t="s">
        <v>26</v>
      </c>
      <c r="N3032" t="s">
        <v>74</v>
      </c>
      <c r="O3032" t="s">
        <v>29</v>
      </c>
      <c r="P3032" t="s">
        <v>29</v>
      </c>
      <c r="Q3032" t="s">
        <v>29</v>
      </c>
      <c r="R3032" t="s">
        <v>29</v>
      </c>
      <c r="S3032" t="s">
        <v>29</v>
      </c>
      <c r="T3032" t="s">
        <v>29</v>
      </c>
      <c r="U3032" t="s">
        <v>29</v>
      </c>
      <c r="V3032" t="s">
        <v>3589</v>
      </c>
      <c r="W3032" t="s">
        <v>3590</v>
      </c>
    </row>
    <row r="3033" spans="1:23">
      <c r="A3033">
        <v>3032</v>
      </c>
      <c r="B3033" t="s">
        <v>3586</v>
      </c>
      <c r="C3033" t="s">
        <v>3586</v>
      </c>
      <c r="D3033">
        <v>74</v>
      </c>
      <c r="E3033" t="s">
        <v>2965</v>
      </c>
      <c r="F3033" t="s">
        <v>76</v>
      </c>
      <c r="G3033" s="1" t="s">
        <v>29</v>
      </c>
      <c r="H3033" t="s">
        <v>29</v>
      </c>
      <c r="I3033" t="s">
        <v>29</v>
      </c>
      <c r="J3033" t="s">
        <v>29</v>
      </c>
      <c r="K3033">
        <v>5.5</v>
      </c>
      <c r="L3033">
        <v>5.5</v>
      </c>
      <c r="M3033" t="s">
        <v>687</v>
      </c>
      <c r="N3033" t="s">
        <v>29</v>
      </c>
      <c r="O3033" t="s">
        <v>29</v>
      </c>
      <c r="P3033" t="s">
        <v>29</v>
      </c>
      <c r="Q3033" t="s">
        <v>29</v>
      </c>
      <c r="R3033" t="s">
        <v>29</v>
      </c>
      <c r="S3033" t="s">
        <v>29</v>
      </c>
      <c r="T3033" t="s">
        <v>29</v>
      </c>
      <c r="U3033" t="s">
        <v>29</v>
      </c>
      <c r="V3033" t="s">
        <v>3589</v>
      </c>
      <c r="W3033" t="s">
        <v>3590</v>
      </c>
    </row>
    <row r="3034" spans="1:23">
      <c r="A3034">
        <v>3033</v>
      </c>
      <c r="B3034" t="s">
        <v>3586</v>
      </c>
      <c r="C3034" t="s">
        <v>3586</v>
      </c>
      <c r="D3034">
        <v>74</v>
      </c>
      <c r="E3034" t="s">
        <v>1610</v>
      </c>
      <c r="F3034" t="s">
        <v>76</v>
      </c>
      <c r="G3034" s="1" t="s">
        <v>29</v>
      </c>
      <c r="H3034" t="s">
        <v>29</v>
      </c>
      <c r="I3034" t="s">
        <v>29</v>
      </c>
      <c r="J3034" t="s">
        <v>29</v>
      </c>
      <c r="K3034">
        <v>0.1</v>
      </c>
      <c r="L3034">
        <v>0.1</v>
      </c>
      <c r="M3034" t="s">
        <v>1610</v>
      </c>
      <c r="N3034" t="s">
        <v>29</v>
      </c>
      <c r="O3034" t="s">
        <v>29</v>
      </c>
      <c r="P3034" t="s">
        <v>29</v>
      </c>
      <c r="Q3034" t="s">
        <v>29</v>
      </c>
      <c r="R3034" t="s">
        <v>29</v>
      </c>
      <c r="S3034" t="s">
        <v>29</v>
      </c>
      <c r="T3034" t="s">
        <v>29</v>
      </c>
      <c r="U3034" t="s">
        <v>29</v>
      </c>
      <c r="V3034" t="s">
        <v>3589</v>
      </c>
      <c r="W3034" t="s">
        <v>3590</v>
      </c>
    </row>
    <row r="3035" spans="1:23">
      <c r="A3035">
        <v>3034</v>
      </c>
      <c r="B3035" t="s">
        <v>3586</v>
      </c>
      <c r="C3035" t="s">
        <v>3586</v>
      </c>
      <c r="D3035">
        <v>74</v>
      </c>
      <c r="E3035" t="s">
        <v>135</v>
      </c>
      <c r="F3035" t="s">
        <v>136</v>
      </c>
      <c r="G3035" s="1" t="s">
        <v>29</v>
      </c>
      <c r="H3035" t="s">
        <v>29</v>
      </c>
      <c r="I3035" t="s">
        <v>29</v>
      </c>
      <c r="J3035" t="s">
        <v>29</v>
      </c>
      <c r="K3035">
        <v>7.4</v>
      </c>
      <c r="L3035">
        <v>7.4</v>
      </c>
      <c r="M3035" t="s">
        <v>136</v>
      </c>
      <c r="N3035" t="s">
        <v>29</v>
      </c>
      <c r="O3035" t="s">
        <v>29</v>
      </c>
      <c r="P3035" t="s">
        <v>29</v>
      </c>
      <c r="Q3035" t="s">
        <v>29</v>
      </c>
      <c r="R3035" t="s">
        <v>29</v>
      </c>
      <c r="S3035" t="s">
        <v>29</v>
      </c>
      <c r="T3035" t="s">
        <v>29</v>
      </c>
      <c r="U3035" t="s">
        <v>29</v>
      </c>
      <c r="V3035" t="s">
        <v>3589</v>
      </c>
      <c r="W3035" t="s">
        <v>3590</v>
      </c>
    </row>
    <row r="3036" spans="1:23">
      <c r="A3036">
        <v>3035</v>
      </c>
      <c r="B3036" t="s">
        <v>3586</v>
      </c>
      <c r="C3036" t="s">
        <v>3586</v>
      </c>
      <c r="D3036">
        <v>75</v>
      </c>
      <c r="E3036" t="s">
        <v>3587</v>
      </c>
      <c r="F3036" t="s">
        <v>2598</v>
      </c>
      <c r="G3036" s="1" t="s">
        <v>2694</v>
      </c>
      <c r="H3036" t="s">
        <v>3588</v>
      </c>
      <c r="I3036" t="s">
        <v>2694</v>
      </c>
      <c r="J3036" t="s">
        <v>8663</v>
      </c>
      <c r="K3036">
        <v>0.1</v>
      </c>
      <c r="L3036">
        <v>0.1</v>
      </c>
      <c r="M3036" t="s">
        <v>26</v>
      </c>
      <c r="N3036" t="s">
        <v>27</v>
      </c>
      <c r="O3036" t="s">
        <v>29</v>
      </c>
      <c r="P3036" t="s">
        <v>29</v>
      </c>
      <c r="Q3036" t="s">
        <v>29</v>
      </c>
      <c r="R3036" t="s">
        <v>29</v>
      </c>
      <c r="S3036" t="s">
        <v>29</v>
      </c>
      <c r="T3036" t="s">
        <v>29</v>
      </c>
      <c r="U3036" t="s">
        <v>29</v>
      </c>
      <c r="V3036" t="s">
        <v>3680</v>
      </c>
      <c r="W3036" t="s">
        <v>3590</v>
      </c>
    </row>
    <row r="3037" spans="1:23">
      <c r="A3037">
        <v>3036</v>
      </c>
      <c r="B3037" t="s">
        <v>3586</v>
      </c>
      <c r="C3037" t="s">
        <v>3586</v>
      </c>
      <c r="D3037">
        <v>75</v>
      </c>
      <c r="E3037" t="s">
        <v>3591</v>
      </c>
      <c r="F3037" t="s">
        <v>344</v>
      </c>
      <c r="G3037" s="1" t="s">
        <v>3592</v>
      </c>
      <c r="H3037" t="s">
        <v>3593</v>
      </c>
      <c r="I3037" t="s">
        <v>3592</v>
      </c>
      <c r="J3037" t="s">
        <v>3103</v>
      </c>
      <c r="K3037">
        <v>0.3</v>
      </c>
      <c r="L3037">
        <v>0.3</v>
      </c>
      <c r="M3037" t="s">
        <v>26</v>
      </c>
      <c r="N3037" t="s">
        <v>74</v>
      </c>
      <c r="O3037" t="s">
        <v>27</v>
      </c>
      <c r="P3037" t="s">
        <v>29</v>
      </c>
      <c r="Q3037" t="s">
        <v>29</v>
      </c>
      <c r="R3037" t="s">
        <v>29</v>
      </c>
      <c r="S3037" t="s">
        <v>29</v>
      </c>
      <c r="T3037" t="s">
        <v>29</v>
      </c>
      <c r="U3037" t="s">
        <v>29</v>
      </c>
      <c r="V3037" t="s">
        <v>3680</v>
      </c>
      <c r="W3037" t="s">
        <v>3590</v>
      </c>
    </row>
    <row r="3038" spans="1:23">
      <c r="A3038">
        <v>3037</v>
      </c>
      <c r="B3038" t="s">
        <v>3586</v>
      </c>
      <c r="C3038" t="s">
        <v>3586</v>
      </c>
      <c r="D3038">
        <v>75</v>
      </c>
      <c r="E3038" t="s">
        <v>3596</v>
      </c>
      <c r="F3038" t="s">
        <v>415</v>
      </c>
      <c r="G3038" s="1" t="s">
        <v>3597</v>
      </c>
      <c r="H3038" t="s">
        <v>3598</v>
      </c>
      <c r="I3038" t="s">
        <v>3597</v>
      </c>
      <c r="J3038" t="s">
        <v>3598</v>
      </c>
      <c r="K3038">
        <v>7.6</v>
      </c>
      <c r="L3038">
        <v>7.6</v>
      </c>
      <c r="M3038" t="s">
        <v>26</v>
      </c>
      <c r="N3038" t="s">
        <v>74</v>
      </c>
      <c r="O3038" t="s">
        <v>27</v>
      </c>
      <c r="P3038" t="s">
        <v>29</v>
      </c>
      <c r="Q3038" t="s">
        <v>29</v>
      </c>
      <c r="R3038" t="s">
        <v>29</v>
      </c>
      <c r="S3038" t="s">
        <v>29</v>
      </c>
      <c r="T3038" t="s">
        <v>29</v>
      </c>
      <c r="U3038" t="s">
        <v>29</v>
      </c>
      <c r="V3038" t="s">
        <v>3680</v>
      </c>
      <c r="W3038" t="s">
        <v>3590</v>
      </c>
    </row>
    <row r="3039" spans="1:23">
      <c r="A3039">
        <v>3038</v>
      </c>
      <c r="B3039" t="s">
        <v>3586</v>
      </c>
      <c r="C3039" t="s">
        <v>3586</v>
      </c>
      <c r="D3039">
        <v>75</v>
      </c>
      <c r="E3039" t="s">
        <v>3599</v>
      </c>
      <c r="F3039" t="s">
        <v>289</v>
      </c>
      <c r="G3039" s="1" t="s">
        <v>741</v>
      </c>
      <c r="H3039" t="s">
        <v>3600</v>
      </c>
      <c r="I3039" t="s">
        <v>741</v>
      </c>
      <c r="J3039" t="s">
        <v>3600</v>
      </c>
      <c r="K3039">
        <v>6.2</v>
      </c>
      <c r="L3039">
        <v>6.2</v>
      </c>
      <c r="M3039" t="s">
        <v>26</v>
      </c>
      <c r="N3039" t="s">
        <v>74</v>
      </c>
      <c r="O3039" t="s">
        <v>27</v>
      </c>
      <c r="P3039" t="s">
        <v>29</v>
      </c>
      <c r="Q3039" t="s">
        <v>29</v>
      </c>
      <c r="R3039" t="s">
        <v>29</v>
      </c>
      <c r="S3039" t="s">
        <v>29</v>
      </c>
      <c r="T3039" t="s">
        <v>29</v>
      </c>
      <c r="U3039" t="s">
        <v>29</v>
      </c>
      <c r="V3039" t="s">
        <v>3680</v>
      </c>
      <c r="W3039" t="s">
        <v>3590</v>
      </c>
    </row>
    <row r="3040" spans="1:23">
      <c r="A3040">
        <v>3039</v>
      </c>
      <c r="B3040" t="s">
        <v>3586</v>
      </c>
      <c r="C3040" t="s">
        <v>3586</v>
      </c>
      <c r="D3040">
        <v>75</v>
      </c>
      <c r="E3040" t="s">
        <v>3601</v>
      </c>
      <c r="F3040" t="s">
        <v>1955</v>
      </c>
      <c r="G3040" s="1" t="s">
        <v>3602</v>
      </c>
      <c r="H3040" t="s">
        <v>3603</v>
      </c>
      <c r="I3040" t="s">
        <v>3602</v>
      </c>
      <c r="J3040" t="s">
        <v>3603</v>
      </c>
      <c r="K3040">
        <v>0.6</v>
      </c>
      <c r="L3040">
        <v>0.6</v>
      </c>
      <c r="M3040" t="s">
        <v>26</v>
      </c>
      <c r="N3040" t="s">
        <v>74</v>
      </c>
      <c r="O3040" t="s">
        <v>27</v>
      </c>
      <c r="P3040" t="s">
        <v>29</v>
      </c>
      <c r="Q3040" t="s">
        <v>29</v>
      </c>
      <c r="R3040" t="s">
        <v>29</v>
      </c>
      <c r="S3040" t="s">
        <v>29</v>
      </c>
      <c r="T3040" t="s">
        <v>29</v>
      </c>
      <c r="U3040" t="s">
        <v>29</v>
      </c>
      <c r="V3040" t="s">
        <v>3680</v>
      </c>
      <c r="W3040" t="s">
        <v>3590</v>
      </c>
    </row>
    <row r="3041" spans="1:23">
      <c r="A3041">
        <v>3040</v>
      </c>
      <c r="B3041" t="s">
        <v>3586</v>
      </c>
      <c r="C3041" t="s">
        <v>3586</v>
      </c>
      <c r="D3041">
        <v>75</v>
      </c>
      <c r="E3041" t="s">
        <v>3604</v>
      </c>
      <c r="F3041" t="s">
        <v>221</v>
      </c>
      <c r="G3041" s="1" t="s">
        <v>2107</v>
      </c>
      <c r="H3041" t="s">
        <v>3605</v>
      </c>
      <c r="I3041" t="s">
        <v>2107</v>
      </c>
      <c r="J3041" t="s">
        <v>3605</v>
      </c>
      <c r="K3041">
        <v>1</v>
      </c>
      <c r="L3041">
        <v>1</v>
      </c>
      <c r="M3041" t="s">
        <v>26</v>
      </c>
      <c r="N3041" t="s">
        <v>74</v>
      </c>
      <c r="O3041" t="s">
        <v>27</v>
      </c>
      <c r="P3041" t="s">
        <v>29</v>
      </c>
      <c r="Q3041" t="s">
        <v>29</v>
      </c>
      <c r="R3041" t="s">
        <v>29</v>
      </c>
      <c r="S3041" t="s">
        <v>29</v>
      </c>
      <c r="T3041" t="s">
        <v>29</v>
      </c>
      <c r="U3041" t="s">
        <v>29</v>
      </c>
      <c r="V3041" t="s">
        <v>3680</v>
      </c>
      <c r="W3041" t="s">
        <v>3590</v>
      </c>
    </row>
    <row r="3042" spans="1:23">
      <c r="A3042">
        <v>3041</v>
      </c>
      <c r="B3042" t="s">
        <v>3586</v>
      </c>
      <c r="C3042" t="s">
        <v>3586</v>
      </c>
      <c r="D3042">
        <v>75</v>
      </c>
      <c r="E3042" t="s">
        <v>3606</v>
      </c>
      <c r="F3042" t="s">
        <v>221</v>
      </c>
      <c r="G3042" s="1" t="s">
        <v>2107</v>
      </c>
      <c r="H3042" t="s">
        <v>3607</v>
      </c>
      <c r="I3042" t="s">
        <v>2107</v>
      </c>
      <c r="J3042" t="s">
        <v>8856</v>
      </c>
      <c r="K3042">
        <v>1.1000000000000001</v>
      </c>
      <c r="L3042">
        <v>1.1000000000000001</v>
      </c>
      <c r="M3042" t="s">
        <v>26</v>
      </c>
      <c r="N3042" t="s">
        <v>74</v>
      </c>
      <c r="O3042" t="s">
        <v>27</v>
      </c>
      <c r="P3042" t="s">
        <v>29</v>
      </c>
      <c r="Q3042" t="s">
        <v>29</v>
      </c>
      <c r="R3042" t="s">
        <v>29</v>
      </c>
      <c r="S3042" t="s">
        <v>29</v>
      </c>
      <c r="T3042" t="s">
        <v>29</v>
      </c>
      <c r="U3042" t="s">
        <v>29</v>
      </c>
      <c r="V3042" t="s">
        <v>3680</v>
      </c>
      <c r="W3042" t="s">
        <v>3590</v>
      </c>
    </row>
    <row r="3043" spans="1:23">
      <c r="A3043">
        <v>3042</v>
      </c>
      <c r="B3043" t="s">
        <v>3586</v>
      </c>
      <c r="C3043" t="s">
        <v>3586</v>
      </c>
      <c r="D3043">
        <v>75</v>
      </c>
      <c r="E3043" t="s">
        <v>3681</v>
      </c>
      <c r="F3043" t="s">
        <v>221</v>
      </c>
      <c r="G3043" s="1" t="s">
        <v>2107</v>
      </c>
      <c r="H3043" t="s">
        <v>3610</v>
      </c>
      <c r="I3043" t="s">
        <v>2107</v>
      </c>
      <c r="J3043" t="s">
        <v>3610</v>
      </c>
      <c r="K3043">
        <v>1.6</v>
      </c>
      <c r="L3043">
        <v>1.6</v>
      </c>
      <c r="M3043" t="s">
        <v>26</v>
      </c>
      <c r="N3043" t="s">
        <v>74</v>
      </c>
      <c r="O3043" t="s">
        <v>29</v>
      </c>
      <c r="P3043" t="s">
        <v>29</v>
      </c>
      <c r="Q3043" t="s">
        <v>29</v>
      </c>
      <c r="R3043" t="s">
        <v>29</v>
      </c>
      <c r="S3043" t="s">
        <v>29</v>
      </c>
      <c r="T3043" t="s">
        <v>29</v>
      </c>
      <c r="U3043" t="s">
        <v>29</v>
      </c>
      <c r="V3043" t="s">
        <v>3680</v>
      </c>
      <c r="W3043" t="s">
        <v>3590</v>
      </c>
    </row>
    <row r="3044" spans="1:23">
      <c r="A3044">
        <v>3043</v>
      </c>
      <c r="B3044" t="s">
        <v>3586</v>
      </c>
      <c r="C3044" t="s">
        <v>3586</v>
      </c>
      <c r="D3044">
        <v>75</v>
      </c>
      <c r="E3044" t="s">
        <v>3608</v>
      </c>
      <c r="F3044" t="s">
        <v>1682</v>
      </c>
      <c r="G3044" s="1" t="s">
        <v>3609</v>
      </c>
      <c r="H3044" t="s">
        <v>3610</v>
      </c>
      <c r="I3044" t="s">
        <v>3609</v>
      </c>
      <c r="J3044" t="s">
        <v>3610</v>
      </c>
      <c r="K3044">
        <v>1</v>
      </c>
      <c r="L3044">
        <v>1</v>
      </c>
      <c r="M3044" t="s">
        <v>26</v>
      </c>
      <c r="N3044" t="s">
        <v>74</v>
      </c>
      <c r="O3044" t="s">
        <v>63</v>
      </c>
      <c r="P3044" t="s">
        <v>29</v>
      </c>
      <c r="Q3044" t="s">
        <v>29</v>
      </c>
      <c r="R3044" t="s">
        <v>29</v>
      </c>
      <c r="S3044" t="s">
        <v>29</v>
      </c>
      <c r="T3044" t="s">
        <v>29</v>
      </c>
      <c r="U3044" t="s">
        <v>29</v>
      </c>
      <c r="V3044" t="s">
        <v>3680</v>
      </c>
      <c r="W3044" t="s">
        <v>3590</v>
      </c>
    </row>
    <row r="3045" spans="1:23">
      <c r="A3045">
        <v>3044</v>
      </c>
      <c r="B3045" t="s">
        <v>3586</v>
      </c>
      <c r="C3045" t="s">
        <v>3586</v>
      </c>
      <c r="D3045">
        <v>75</v>
      </c>
      <c r="E3045" t="s">
        <v>2630</v>
      </c>
      <c r="F3045" t="s">
        <v>1682</v>
      </c>
      <c r="G3045" s="1" t="s">
        <v>2626</v>
      </c>
      <c r="H3045" t="s">
        <v>2631</v>
      </c>
      <c r="I3045" t="s">
        <v>2626</v>
      </c>
      <c r="J3045" t="s">
        <v>2631</v>
      </c>
      <c r="K3045">
        <v>0.8</v>
      </c>
      <c r="L3045">
        <v>0.8</v>
      </c>
      <c r="M3045" t="s">
        <v>26</v>
      </c>
      <c r="N3045" t="s">
        <v>63</v>
      </c>
      <c r="O3045" t="s">
        <v>27</v>
      </c>
      <c r="P3045" t="s">
        <v>29</v>
      </c>
      <c r="Q3045" t="s">
        <v>29</v>
      </c>
      <c r="R3045" t="s">
        <v>29</v>
      </c>
      <c r="S3045" t="s">
        <v>29</v>
      </c>
      <c r="T3045" t="s">
        <v>29</v>
      </c>
      <c r="U3045" t="s">
        <v>29</v>
      </c>
      <c r="V3045" t="s">
        <v>3680</v>
      </c>
      <c r="W3045" t="s">
        <v>3590</v>
      </c>
    </row>
    <row r="3046" spans="1:23">
      <c r="A3046">
        <v>3045</v>
      </c>
      <c r="B3046" t="s">
        <v>3586</v>
      </c>
      <c r="C3046" t="s">
        <v>3586</v>
      </c>
      <c r="D3046">
        <v>75</v>
      </c>
      <c r="E3046" t="s">
        <v>2632</v>
      </c>
      <c r="F3046" t="s">
        <v>1682</v>
      </c>
      <c r="G3046" s="1" t="s">
        <v>2626</v>
      </c>
      <c r="H3046" t="s">
        <v>2633</v>
      </c>
      <c r="I3046" t="s">
        <v>2626</v>
      </c>
      <c r="J3046" t="s">
        <v>2633</v>
      </c>
      <c r="K3046">
        <v>0.2</v>
      </c>
      <c r="L3046">
        <v>0.2</v>
      </c>
      <c r="M3046" t="s">
        <v>26</v>
      </c>
      <c r="N3046" t="s">
        <v>63</v>
      </c>
      <c r="O3046" t="s">
        <v>29</v>
      </c>
      <c r="P3046" t="s">
        <v>29</v>
      </c>
      <c r="Q3046" t="s">
        <v>29</v>
      </c>
      <c r="R3046" t="s">
        <v>29</v>
      </c>
      <c r="S3046" t="s">
        <v>29</v>
      </c>
      <c r="T3046" t="s">
        <v>29</v>
      </c>
      <c r="U3046" t="s">
        <v>29</v>
      </c>
      <c r="V3046" t="s">
        <v>3680</v>
      </c>
      <c r="W3046" t="s">
        <v>3590</v>
      </c>
    </row>
    <row r="3047" spans="1:23">
      <c r="A3047">
        <v>3046</v>
      </c>
      <c r="B3047" t="s">
        <v>3586</v>
      </c>
      <c r="C3047" t="s">
        <v>3586</v>
      </c>
      <c r="D3047">
        <v>75</v>
      </c>
      <c r="E3047" t="s">
        <v>3611</v>
      </c>
      <c r="F3047" t="s">
        <v>270</v>
      </c>
      <c r="G3047" s="1" t="s">
        <v>700</v>
      </c>
      <c r="H3047" t="s">
        <v>3612</v>
      </c>
      <c r="I3047" t="s">
        <v>700</v>
      </c>
      <c r="J3047" t="s">
        <v>3612</v>
      </c>
      <c r="K3047">
        <v>0.2</v>
      </c>
      <c r="L3047">
        <v>0.2</v>
      </c>
      <c r="M3047" t="s">
        <v>26</v>
      </c>
      <c r="N3047" t="s">
        <v>27</v>
      </c>
      <c r="O3047" t="s">
        <v>29</v>
      </c>
      <c r="P3047" t="s">
        <v>29</v>
      </c>
      <c r="Q3047" t="s">
        <v>29</v>
      </c>
      <c r="R3047" t="s">
        <v>29</v>
      </c>
      <c r="S3047" t="s">
        <v>29</v>
      </c>
      <c r="T3047" t="s">
        <v>29</v>
      </c>
      <c r="U3047" t="s">
        <v>29</v>
      </c>
      <c r="V3047" t="s">
        <v>3680</v>
      </c>
      <c r="W3047" t="s">
        <v>3590</v>
      </c>
    </row>
    <row r="3048" spans="1:23">
      <c r="A3048">
        <v>3047</v>
      </c>
      <c r="B3048" t="s">
        <v>3586</v>
      </c>
      <c r="C3048" t="s">
        <v>3586</v>
      </c>
      <c r="D3048">
        <v>75</v>
      </c>
      <c r="E3048" t="s">
        <v>3613</v>
      </c>
      <c r="F3048" t="s">
        <v>270</v>
      </c>
      <c r="G3048" s="1" t="s">
        <v>709</v>
      </c>
      <c r="H3048" t="s">
        <v>3614</v>
      </c>
      <c r="I3048" t="s">
        <v>709</v>
      </c>
      <c r="J3048" t="s">
        <v>3614</v>
      </c>
      <c r="K3048">
        <v>1.5</v>
      </c>
      <c r="L3048">
        <v>1.5</v>
      </c>
      <c r="M3048" t="s">
        <v>26</v>
      </c>
      <c r="N3048" t="s">
        <v>74</v>
      </c>
      <c r="O3048" t="s">
        <v>29</v>
      </c>
      <c r="P3048" t="s">
        <v>29</v>
      </c>
      <c r="Q3048" t="s">
        <v>29</v>
      </c>
      <c r="R3048" t="s">
        <v>29</v>
      </c>
      <c r="S3048" t="s">
        <v>29</v>
      </c>
      <c r="T3048" t="s">
        <v>29</v>
      </c>
      <c r="U3048" t="s">
        <v>29</v>
      </c>
      <c r="V3048" t="s">
        <v>3680</v>
      </c>
      <c r="W3048" t="s">
        <v>3590</v>
      </c>
    </row>
    <row r="3049" spans="1:23">
      <c r="A3049">
        <v>3048</v>
      </c>
      <c r="B3049" t="s">
        <v>3586</v>
      </c>
      <c r="C3049" t="s">
        <v>3586</v>
      </c>
      <c r="D3049">
        <v>75</v>
      </c>
      <c r="E3049" t="s">
        <v>3615</v>
      </c>
      <c r="F3049" t="s">
        <v>3616</v>
      </c>
      <c r="G3049" s="1" t="s">
        <v>3617</v>
      </c>
      <c r="H3049" t="s">
        <v>3618</v>
      </c>
      <c r="I3049" t="s">
        <v>3617</v>
      </c>
      <c r="J3049" t="s">
        <v>3618</v>
      </c>
      <c r="K3049">
        <v>0.1</v>
      </c>
      <c r="L3049">
        <v>0.1</v>
      </c>
      <c r="M3049" t="s">
        <v>26</v>
      </c>
      <c r="N3049" t="s">
        <v>27</v>
      </c>
      <c r="O3049" t="s">
        <v>29</v>
      </c>
      <c r="P3049" t="s">
        <v>29</v>
      </c>
      <c r="Q3049" t="s">
        <v>29</v>
      </c>
      <c r="R3049" t="s">
        <v>29</v>
      </c>
      <c r="S3049" t="s">
        <v>29</v>
      </c>
      <c r="T3049" t="s">
        <v>29</v>
      </c>
      <c r="U3049" t="s">
        <v>29</v>
      </c>
      <c r="V3049" t="s">
        <v>3680</v>
      </c>
      <c r="W3049" t="s">
        <v>3590</v>
      </c>
    </row>
    <row r="3050" spans="1:23">
      <c r="A3050">
        <v>3049</v>
      </c>
      <c r="B3050" t="s">
        <v>3586</v>
      </c>
      <c r="C3050" t="s">
        <v>3586</v>
      </c>
      <c r="D3050">
        <v>75</v>
      </c>
      <c r="E3050" t="s">
        <v>3621</v>
      </c>
      <c r="F3050" t="s">
        <v>587</v>
      </c>
      <c r="G3050" s="1" t="s">
        <v>3622</v>
      </c>
      <c r="H3050" t="s">
        <v>3623</v>
      </c>
      <c r="I3050" t="s">
        <v>3622</v>
      </c>
      <c r="J3050" t="s">
        <v>3623</v>
      </c>
      <c r="K3050">
        <v>0.2</v>
      </c>
      <c r="L3050">
        <v>0.2</v>
      </c>
      <c r="M3050" t="s">
        <v>26</v>
      </c>
      <c r="N3050" t="s">
        <v>27</v>
      </c>
      <c r="O3050" t="s">
        <v>29</v>
      </c>
      <c r="P3050" t="s">
        <v>29</v>
      </c>
      <c r="Q3050" t="s">
        <v>29</v>
      </c>
      <c r="R3050" t="s">
        <v>29</v>
      </c>
      <c r="S3050" t="s">
        <v>29</v>
      </c>
      <c r="T3050" t="s">
        <v>29</v>
      </c>
      <c r="U3050" t="s">
        <v>29</v>
      </c>
      <c r="V3050" t="s">
        <v>3680</v>
      </c>
      <c r="W3050" t="s">
        <v>3590</v>
      </c>
    </row>
    <row r="3051" spans="1:23">
      <c r="A3051">
        <v>3050</v>
      </c>
      <c r="B3051" t="s">
        <v>3586</v>
      </c>
      <c r="C3051" t="s">
        <v>3586</v>
      </c>
      <c r="D3051">
        <v>75</v>
      </c>
      <c r="E3051" t="s">
        <v>3626</v>
      </c>
      <c r="F3051" t="s">
        <v>558</v>
      </c>
      <c r="G3051" s="1" t="s">
        <v>719</v>
      </c>
      <c r="H3051" t="s">
        <v>3627</v>
      </c>
      <c r="I3051" t="s">
        <v>719</v>
      </c>
      <c r="J3051" t="s">
        <v>3627</v>
      </c>
      <c r="K3051">
        <v>0.4</v>
      </c>
      <c r="L3051">
        <v>0.4</v>
      </c>
      <c r="M3051" t="s">
        <v>26</v>
      </c>
      <c r="N3051" t="s">
        <v>74</v>
      </c>
      <c r="O3051" t="s">
        <v>29</v>
      </c>
      <c r="P3051" t="s">
        <v>29</v>
      </c>
      <c r="Q3051" t="s">
        <v>29</v>
      </c>
      <c r="R3051" t="s">
        <v>29</v>
      </c>
      <c r="S3051" t="s">
        <v>29</v>
      </c>
      <c r="T3051" t="s">
        <v>29</v>
      </c>
      <c r="U3051" t="s">
        <v>29</v>
      </c>
      <c r="V3051" t="s">
        <v>3680</v>
      </c>
      <c r="W3051" t="s">
        <v>3590</v>
      </c>
    </row>
    <row r="3052" spans="1:23">
      <c r="A3052">
        <v>3051</v>
      </c>
      <c r="B3052" t="s">
        <v>3586</v>
      </c>
      <c r="C3052" t="s">
        <v>3586</v>
      </c>
      <c r="D3052">
        <v>75</v>
      </c>
      <c r="E3052" t="s">
        <v>3682</v>
      </c>
      <c r="F3052" t="s">
        <v>558</v>
      </c>
      <c r="G3052" s="1" t="s">
        <v>726</v>
      </c>
      <c r="H3052" t="s">
        <v>3683</v>
      </c>
      <c r="I3052" t="s">
        <v>726</v>
      </c>
      <c r="J3052" t="s">
        <v>3683</v>
      </c>
      <c r="K3052">
        <v>0.7</v>
      </c>
      <c r="L3052">
        <v>0.7</v>
      </c>
      <c r="M3052" t="s">
        <v>26</v>
      </c>
      <c r="N3052" t="s">
        <v>74</v>
      </c>
      <c r="O3052" t="s">
        <v>29</v>
      </c>
      <c r="P3052" t="s">
        <v>29</v>
      </c>
      <c r="Q3052" t="s">
        <v>29</v>
      </c>
      <c r="R3052" t="s">
        <v>29</v>
      </c>
      <c r="S3052" t="s">
        <v>29</v>
      </c>
      <c r="T3052" t="s">
        <v>29</v>
      </c>
      <c r="U3052" t="s">
        <v>29</v>
      </c>
      <c r="V3052" t="s">
        <v>3680</v>
      </c>
      <c r="W3052" t="s">
        <v>3590</v>
      </c>
    </row>
    <row r="3053" spans="1:23">
      <c r="A3053">
        <v>3052</v>
      </c>
      <c r="B3053" t="s">
        <v>3586</v>
      </c>
      <c r="C3053" t="s">
        <v>3586</v>
      </c>
      <c r="D3053">
        <v>75</v>
      </c>
      <c r="E3053" t="s">
        <v>3093</v>
      </c>
      <c r="F3053" t="s">
        <v>558</v>
      </c>
      <c r="G3053" s="1" t="s">
        <v>726</v>
      </c>
      <c r="H3053" t="s">
        <v>3094</v>
      </c>
      <c r="I3053" t="s">
        <v>726</v>
      </c>
      <c r="J3053" t="s">
        <v>2223</v>
      </c>
      <c r="K3053">
        <v>1.4</v>
      </c>
      <c r="L3053">
        <v>1.4</v>
      </c>
      <c r="M3053" t="s">
        <v>26</v>
      </c>
      <c r="N3053" t="s">
        <v>74</v>
      </c>
      <c r="O3053" t="s">
        <v>29</v>
      </c>
      <c r="P3053" t="s">
        <v>29</v>
      </c>
      <c r="Q3053" t="s">
        <v>29</v>
      </c>
      <c r="R3053" t="s">
        <v>29</v>
      </c>
      <c r="S3053" t="s">
        <v>29</v>
      </c>
      <c r="T3053" t="s">
        <v>29</v>
      </c>
      <c r="U3053" t="s">
        <v>29</v>
      </c>
      <c r="V3053" t="s">
        <v>3680</v>
      </c>
      <c r="W3053" t="s">
        <v>3590</v>
      </c>
    </row>
    <row r="3054" spans="1:23">
      <c r="A3054">
        <v>3053</v>
      </c>
      <c r="B3054" t="s">
        <v>3586</v>
      </c>
      <c r="C3054" t="s">
        <v>3586</v>
      </c>
      <c r="D3054">
        <v>75</v>
      </c>
      <c r="E3054" t="s">
        <v>3628</v>
      </c>
      <c r="F3054" t="s">
        <v>558</v>
      </c>
      <c r="G3054" s="1" t="s">
        <v>559</v>
      </c>
      <c r="H3054" t="s">
        <v>3629</v>
      </c>
      <c r="I3054" t="s">
        <v>559</v>
      </c>
      <c r="J3054" t="s">
        <v>3629</v>
      </c>
      <c r="K3054">
        <v>0.4</v>
      </c>
      <c r="L3054">
        <v>0.4</v>
      </c>
      <c r="M3054" t="s">
        <v>26</v>
      </c>
      <c r="N3054" t="s">
        <v>63</v>
      </c>
      <c r="O3054" t="s">
        <v>27</v>
      </c>
      <c r="P3054" t="s">
        <v>29</v>
      </c>
      <c r="Q3054" t="s">
        <v>29</v>
      </c>
      <c r="R3054" t="s">
        <v>29</v>
      </c>
      <c r="S3054" t="s">
        <v>29</v>
      </c>
      <c r="T3054" t="s">
        <v>29</v>
      </c>
      <c r="U3054" t="s">
        <v>29</v>
      </c>
      <c r="V3054" t="s">
        <v>3680</v>
      </c>
      <c r="W3054" t="s">
        <v>3590</v>
      </c>
    </row>
    <row r="3055" spans="1:23">
      <c r="A3055">
        <v>3054</v>
      </c>
      <c r="B3055" t="s">
        <v>3586</v>
      </c>
      <c r="C3055" t="s">
        <v>3586</v>
      </c>
      <c r="D3055">
        <v>75</v>
      </c>
      <c r="E3055" t="s">
        <v>3630</v>
      </c>
      <c r="F3055" t="s">
        <v>1355</v>
      </c>
      <c r="G3055" s="1" t="s">
        <v>1356</v>
      </c>
      <c r="H3055" t="s">
        <v>3627</v>
      </c>
      <c r="I3055" t="s">
        <v>1356</v>
      </c>
      <c r="J3055" t="s">
        <v>3627</v>
      </c>
      <c r="K3055">
        <v>0.4</v>
      </c>
      <c r="L3055">
        <v>0.4</v>
      </c>
      <c r="M3055" t="s">
        <v>26</v>
      </c>
      <c r="N3055" t="s">
        <v>74</v>
      </c>
      <c r="O3055" t="s">
        <v>27</v>
      </c>
      <c r="P3055" t="s">
        <v>29</v>
      </c>
      <c r="Q3055" t="s">
        <v>29</v>
      </c>
      <c r="R3055" t="s">
        <v>29</v>
      </c>
      <c r="S3055" t="s">
        <v>29</v>
      </c>
      <c r="T3055" t="s">
        <v>29</v>
      </c>
      <c r="U3055" t="s">
        <v>29</v>
      </c>
      <c r="V3055" t="s">
        <v>3680</v>
      </c>
      <c r="W3055" t="s">
        <v>3590</v>
      </c>
    </row>
    <row r="3056" spans="1:23">
      <c r="A3056">
        <v>3055</v>
      </c>
      <c r="B3056" t="s">
        <v>3586</v>
      </c>
      <c r="C3056" t="s">
        <v>3586</v>
      </c>
      <c r="D3056">
        <v>75</v>
      </c>
      <c r="E3056" t="s">
        <v>3631</v>
      </c>
      <c r="F3056" t="s">
        <v>114</v>
      </c>
      <c r="G3056" s="1" t="s">
        <v>3632</v>
      </c>
      <c r="H3056" t="s">
        <v>1210</v>
      </c>
      <c r="I3056" t="s">
        <v>3632</v>
      </c>
      <c r="J3056" t="s">
        <v>7973</v>
      </c>
      <c r="K3056">
        <v>1.1000000000000001</v>
      </c>
      <c r="L3056">
        <v>1.1000000000000001</v>
      </c>
      <c r="M3056" t="s">
        <v>26</v>
      </c>
      <c r="N3056" t="s">
        <v>74</v>
      </c>
      <c r="O3056" t="s">
        <v>29</v>
      </c>
      <c r="P3056" t="s">
        <v>29</v>
      </c>
      <c r="Q3056" t="s">
        <v>29</v>
      </c>
      <c r="R3056" t="s">
        <v>29</v>
      </c>
      <c r="S3056" t="s">
        <v>29</v>
      </c>
      <c r="T3056" t="s">
        <v>29</v>
      </c>
      <c r="U3056" t="s">
        <v>29</v>
      </c>
      <c r="V3056" t="s">
        <v>3680</v>
      </c>
      <c r="W3056" t="s">
        <v>3590</v>
      </c>
    </row>
    <row r="3057" spans="1:23">
      <c r="A3057">
        <v>3056</v>
      </c>
      <c r="B3057" t="s">
        <v>3586</v>
      </c>
      <c r="C3057" t="s">
        <v>3586</v>
      </c>
      <c r="D3057">
        <v>75</v>
      </c>
      <c r="E3057" t="s">
        <v>3633</v>
      </c>
      <c r="F3057" t="s">
        <v>1976</v>
      </c>
      <c r="G3057" s="1" t="s">
        <v>3634</v>
      </c>
      <c r="H3057" t="s">
        <v>3635</v>
      </c>
      <c r="I3057" t="s">
        <v>3634</v>
      </c>
      <c r="J3057" t="s">
        <v>3635</v>
      </c>
      <c r="K3057">
        <v>0.4</v>
      </c>
      <c r="L3057">
        <v>0.4</v>
      </c>
      <c r="M3057" t="s">
        <v>26</v>
      </c>
      <c r="N3057" t="s">
        <v>27</v>
      </c>
      <c r="O3057" t="s">
        <v>29</v>
      </c>
      <c r="P3057" t="s">
        <v>29</v>
      </c>
      <c r="Q3057" t="s">
        <v>29</v>
      </c>
      <c r="R3057" t="s">
        <v>29</v>
      </c>
      <c r="S3057" t="s">
        <v>29</v>
      </c>
      <c r="T3057" t="s">
        <v>29</v>
      </c>
      <c r="U3057" t="s">
        <v>29</v>
      </c>
      <c r="V3057" t="s">
        <v>3680</v>
      </c>
      <c r="W3057" t="s">
        <v>3590</v>
      </c>
    </row>
    <row r="3058" spans="1:23">
      <c r="A3058">
        <v>3057</v>
      </c>
      <c r="B3058" t="s">
        <v>3586</v>
      </c>
      <c r="C3058" t="s">
        <v>3586</v>
      </c>
      <c r="D3058">
        <v>75</v>
      </c>
      <c r="E3058" t="s">
        <v>2660</v>
      </c>
      <c r="F3058" t="s">
        <v>185</v>
      </c>
      <c r="G3058" s="1" t="s">
        <v>186</v>
      </c>
      <c r="H3058" t="s">
        <v>2661</v>
      </c>
      <c r="I3058" t="s">
        <v>186</v>
      </c>
      <c r="J3058" t="s">
        <v>2661</v>
      </c>
      <c r="K3058">
        <v>15.7</v>
      </c>
      <c r="L3058">
        <v>15.7</v>
      </c>
      <c r="M3058" t="s">
        <v>26</v>
      </c>
      <c r="N3058" t="s">
        <v>74</v>
      </c>
      <c r="O3058" t="s">
        <v>27</v>
      </c>
      <c r="P3058" t="s">
        <v>29</v>
      </c>
      <c r="Q3058" t="s">
        <v>29</v>
      </c>
      <c r="R3058" t="s">
        <v>29</v>
      </c>
      <c r="S3058" t="s">
        <v>29</v>
      </c>
      <c r="T3058" t="s">
        <v>29</v>
      </c>
      <c r="U3058" t="s">
        <v>29</v>
      </c>
      <c r="V3058" t="s">
        <v>3680</v>
      </c>
      <c r="W3058" t="s">
        <v>3590</v>
      </c>
    </row>
    <row r="3059" spans="1:23">
      <c r="A3059">
        <v>3058</v>
      </c>
      <c r="B3059" t="s">
        <v>3586</v>
      </c>
      <c r="C3059" t="s">
        <v>3586</v>
      </c>
      <c r="D3059">
        <v>75</v>
      </c>
      <c r="E3059" t="s">
        <v>2662</v>
      </c>
      <c r="F3059" t="s">
        <v>185</v>
      </c>
      <c r="G3059" s="1" t="s">
        <v>186</v>
      </c>
      <c r="H3059" t="s">
        <v>2663</v>
      </c>
      <c r="I3059" t="s">
        <v>186</v>
      </c>
      <c r="J3059" t="s">
        <v>2663</v>
      </c>
      <c r="K3059">
        <v>0.3</v>
      </c>
      <c r="L3059">
        <v>0.3</v>
      </c>
      <c r="M3059" t="s">
        <v>26</v>
      </c>
      <c r="N3059" t="s">
        <v>74</v>
      </c>
      <c r="O3059" t="s">
        <v>29</v>
      </c>
      <c r="P3059" t="s">
        <v>29</v>
      </c>
      <c r="Q3059" t="s">
        <v>29</v>
      </c>
      <c r="R3059" t="s">
        <v>29</v>
      </c>
      <c r="S3059" t="s">
        <v>29</v>
      </c>
      <c r="T3059" t="s">
        <v>29</v>
      </c>
      <c r="U3059" t="s">
        <v>29</v>
      </c>
      <c r="V3059" t="s">
        <v>3680</v>
      </c>
      <c r="W3059" t="s">
        <v>3590</v>
      </c>
    </row>
    <row r="3060" spans="1:23">
      <c r="A3060">
        <v>3059</v>
      </c>
      <c r="B3060" t="s">
        <v>3586</v>
      </c>
      <c r="C3060" t="s">
        <v>3586</v>
      </c>
      <c r="D3060">
        <v>75</v>
      </c>
      <c r="E3060" t="s">
        <v>2664</v>
      </c>
      <c r="F3060" t="s">
        <v>185</v>
      </c>
      <c r="G3060" s="1" t="s">
        <v>186</v>
      </c>
      <c r="H3060" t="s">
        <v>2665</v>
      </c>
      <c r="I3060" t="s">
        <v>186</v>
      </c>
      <c r="J3060" t="s">
        <v>2665</v>
      </c>
      <c r="K3060">
        <v>0.1</v>
      </c>
      <c r="L3060">
        <v>0.1</v>
      </c>
      <c r="M3060" t="s">
        <v>26</v>
      </c>
      <c r="N3060" t="s">
        <v>74</v>
      </c>
      <c r="O3060" t="s">
        <v>29</v>
      </c>
      <c r="P3060" t="s">
        <v>29</v>
      </c>
      <c r="Q3060" t="s">
        <v>29</v>
      </c>
      <c r="R3060" t="s">
        <v>29</v>
      </c>
      <c r="S3060" t="s">
        <v>29</v>
      </c>
      <c r="T3060" t="s">
        <v>29</v>
      </c>
      <c r="U3060" t="s">
        <v>29</v>
      </c>
      <c r="V3060" t="s">
        <v>3680</v>
      </c>
      <c r="W3060" t="s">
        <v>3590</v>
      </c>
    </row>
    <row r="3061" spans="1:23">
      <c r="A3061">
        <v>3060</v>
      </c>
      <c r="B3061" t="s">
        <v>3586</v>
      </c>
      <c r="C3061" t="s">
        <v>3586</v>
      </c>
      <c r="D3061">
        <v>75</v>
      </c>
      <c r="E3061" t="s">
        <v>3638</v>
      </c>
      <c r="F3061" t="s">
        <v>103</v>
      </c>
      <c r="G3061" s="1" t="s">
        <v>1123</v>
      </c>
      <c r="H3061" t="s">
        <v>3639</v>
      </c>
      <c r="I3061" t="s">
        <v>1123</v>
      </c>
      <c r="J3061" t="s">
        <v>3639</v>
      </c>
      <c r="K3061">
        <v>8.8000000000000007</v>
      </c>
      <c r="L3061">
        <v>8.8000000000000007</v>
      </c>
      <c r="M3061" t="s">
        <v>26</v>
      </c>
      <c r="N3061" t="s">
        <v>74</v>
      </c>
      <c r="O3061" t="s">
        <v>27</v>
      </c>
      <c r="P3061" t="s">
        <v>29</v>
      </c>
      <c r="Q3061" t="s">
        <v>29</v>
      </c>
      <c r="R3061" t="s">
        <v>29</v>
      </c>
      <c r="S3061" t="s">
        <v>29</v>
      </c>
      <c r="T3061" t="s">
        <v>29</v>
      </c>
      <c r="U3061" t="s">
        <v>29</v>
      </c>
      <c r="V3061" t="s">
        <v>3680</v>
      </c>
      <c r="W3061" t="s">
        <v>3590</v>
      </c>
    </row>
    <row r="3062" spans="1:23">
      <c r="A3062">
        <v>3061</v>
      </c>
      <c r="B3062" t="s">
        <v>3586</v>
      </c>
      <c r="C3062" t="s">
        <v>3586</v>
      </c>
      <c r="D3062">
        <v>75</v>
      </c>
      <c r="E3062" t="s">
        <v>3640</v>
      </c>
      <c r="F3062" t="s">
        <v>103</v>
      </c>
      <c r="G3062" s="1" t="s">
        <v>1123</v>
      </c>
      <c r="H3062" t="s">
        <v>2659</v>
      </c>
      <c r="I3062" t="s">
        <v>1123</v>
      </c>
      <c r="J3062" t="s">
        <v>2659</v>
      </c>
      <c r="K3062">
        <v>1.2</v>
      </c>
      <c r="L3062">
        <v>1.2</v>
      </c>
      <c r="M3062" t="s">
        <v>26</v>
      </c>
      <c r="N3062" t="s">
        <v>74</v>
      </c>
      <c r="O3062" t="s">
        <v>27</v>
      </c>
      <c r="P3062" t="s">
        <v>29</v>
      </c>
      <c r="Q3062" t="s">
        <v>29</v>
      </c>
      <c r="R3062" t="s">
        <v>29</v>
      </c>
      <c r="S3062" t="s">
        <v>29</v>
      </c>
      <c r="T3062" t="s">
        <v>29</v>
      </c>
      <c r="U3062" t="s">
        <v>29</v>
      </c>
      <c r="V3062" t="s">
        <v>3680</v>
      </c>
      <c r="W3062" t="s">
        <v>3590</v>
      </c>
    </row>
    <row r="3063" spans="1:23">
      <c r="A3063">
        <v>3062</v>
      </c>
      <c r="B3063" t="s">
        <v>3586</v>
      </c>
      <c r="C3063" t="s">
        <v>3586</v>
      </c>
      <c r="D3063">
        <v>75</v>
      </c>
      <c r="E3063" t="s">
        <v>2670</v>
      </c>
      <c r="F3063" t="s">
        <v>103</v>
      </c>
      <c r="G3063" s="1" t="s">
        <v>2671</v>
      </c>
      <c r="H3063" t="s">
        <v>2672</v>
      </c>
      <c r="I3063" t="s">
        <v>2671</v>
      </c>
      <c r="J3063" t="s">
        <v>2672</v>
      </c>
      <c r="K3063">
        <v>0.4</v>
      </c>
      <c r="L3063">
        <v>0.4</v>
      </c>
      <c r="M3063" t="s">
        <v>26</v>
      </c>
      <c r="N3063" t="s">
        <v>74</v>
      </c>
      <c r="O3063" t="s">
        <v>29</v>
      </c>
      <c r="P3063" t="s">
        <v>29</v>
      </c>
      <c r="Q3063" t="s">
        <v>29</v>
      </c>
      <c r="R3063" t="s">
        <v>29</v>
      </c>
      <c r="S3063" t="s">
        <v>29</v>
      </c>
      <c r="T3063" t="s">
        <v>29</v>
      </c>
      <c r="U3063" t="s">
        <v>29</v>
      </c>
      <c r="V3063" t="s">
        <v>3680</v>
      </c>
      <c r="W3063" t="s">
        <v>3590</v>
      </c>
    </row>
    <row r="3064" spans="1:23">
      <c r="A3064">
        <v>3063</v>
      </c>
      <c r="B3064" t="s">
        <v>3586</v>
      </c>
      <c r="C3064" t="s">
        <v>3586</v>
      </c>
      <c r="D3064">
        <v>75</v>
      </c>
      <c r="E3064" t="s">
        <v>3641</v>
      </c>
      <c r="F3064" t="s">
        <v>591</v>
      </c>
      <c r="G3064" s="1" t="s">
        <v>3642</v>
      </c>
      <c r="H3064" t="s">
        <v>903</v>
      </c>
      <c r="I3064" t="s">
        <v>3642</v>
      </c>
      <c r="J3064" t="s">
        <v>903</v>
      </c>
      <c r="K3064">
        <v>9.4</v>
      </c>
      <c r="L3064">
        <v>9.4</v>
      </c>
      <c r="M3064" t="s">
        <v>26</v>
      </c>
      <c r="N3064" t="s">
        <v>74</v>
      </c>
      <c r="O3064" t="s">
        <v>27</v>
      </c>
      <c r="P3064" t="s">
        <v>29</v>
      </c>
      <c r="Q3064" t="s">
        <v>29</v>
      </c>
      <c r="R3064" t="s">
        <v>29</v>
      </c>
      <c r="S3064" t="s">
        <v>29</v>
      </c>
      <c r="T3064" t="s">
        <v>29</v>
      </c>
      <c r="U3064" t="s">
        <v>29</v>
      </c>
      <c r="V3064" t="s">
        <v>3680</v>
      </c>
      <c r="W3064" t="s">
        <v>3590</v>
      </c>
    </row>
    <row r="3065" spans="1:23">
      <c r="A3065">
        <v>3064</v>
      </c>
      <c r="B3065" t="s">
        <v>3586</v>
      </c>
      <c r="C3065" t="s">
        <v>3586</v>
      </c>
      <c r="D3065">
        <v>75</v>
      </c>
      <c r="E3065" t="s">
        <v>3643</v>
      </c>
      <c r="F3065" t="s">
        <v>1286</v>
      </c>
      <c r="G3065" s="1" t="s">
        <v>3644</v>
      </c>
      <c r="H3065" t="s">
        <v>3645</v>
      </c>
      <c r="I3065" t="s">
        <v>3644</v>
      </c>
      <c r="J3065" t="s">
        <v>3645</v>
      </c>
      <c r="K3065">
        <v>2</v>
      </c>
      <c r="L3065">
        <v>2</v>
      </c>
      <c r="M3065" t="s">
        <v>26</v>
      </c>
      <c r="N3065" t="s">
        <v>74</v>
      </c>
      <c r="O3065" t="s">
        <v>27</v>
      </c>
      <c r="P3065" t="s">
        <v>29</v>
      </c>
      <c r="Q3065" t="s">
        <v>29</v>
      </c>
      <c r="R3065" t="s">
        <v>29</v>
      </c>
      <c r="S3065" t="s">
        <v>29</v>
      </c>
      <c r="T3065" t="s">
        <v>29</v>
      </c>
      <c r="U3065" t="s">
        <v>29</v>
      </c>
      <c r="V3065" t="s">
        <v>3680</v>
      </c>
      <c r="W3065" t="s">
        <v>3590</v>
      </c>
    </row>
    <row r="3066" spans="1:23">
      <c r="A3066">
        <v>3065</v>
      </c>
      <c r="B3066" t="s">
        <v>3586</v>
      </c>
      <c r="C3066" t="s">
        <v>3586</v>
      </c>
      <c r="D3066">
        <v>75</v>
      </c>
      <c r="E3066" t="s">
        <v>3684</v>
      </c>
      <c r="F3066" t="s">
        <v>43</v>
      </c>
      <c r="G3066" s="1" t="s">
        <v>562</v>
      </c>
      <c r="H3066" t="s">
        <v>518</v>
      </c>
      <c r="I3066" t="s">
        <v>562</v>
      </c>
      <c r="J3066" t="s">
        <v>518</v>
      </c>
      <c r="K3066">
        <v>0.6</v>
      </c>
      <c r="L3066">
        <v>0.6</v>
      </c>
      <c r="M3066" t="s">
        <v>26</v>
      </c>
      <c r="N3066" t="s">
        <v>74</v>
      </c>
      <c r="O3066" t="s">
        <v>29</v>
      </c>
      <c r="P3066" t="s">
        <v>29</v>
      </c>
      <c r="Q3066" t="s">
        <v>29</v>
      </c>
      <c r="R3066" t="s">
        <v>29</v>
      </c>
      <c r="S3066" t="s">
        <v>29</v>
      </c>
      <c r="T3066" t="s">
        <v>29</v>
      </c>
      <c r="U3066" t="s">
        <v>29</v>
      </c>
      <c r="V3066" t="s">
        <v>3680</v>
      </c>
      <c r="W3066" t="s">
        <v>3590</v>
      </c>
    </row>
    <row r="3067" spans="1:23">
      <c r="A3067">
        <v>3066</v>
      </c>
      <c r="B3067" t="s">
        <v>3586</v>
      </c>
      <c r="C3067" t="s">
        <v>3586</v>
      </c>
      <c r="D3067">
        <v>75</v>
      </c>
      <c r="E3067" t="s">
        <v>3650</v>
      </c>
      <c r="F3067" t="s">
        <v>43</v>
      </c>
      <c r="G3067" s="1" t="s">
        <v>1680</v>
      </c>
      <c r="H3067" t="s">
        <v>3651</v>
      </c>
      <c r="I3067" t="s">
        <v>1680</v>
      </c>
      <c r="J3067" t="s">
        <v>3651</v>
      </c>
      <c r="K3067">
        <v>0.1</v>
      </c>
      <c r="L3067">
        <v>0.1</v>
      </c>
      <c r="M3067" t="s">
        <v>26</v>
      </c>
      <c r="N3067" t="s">
        <v>74</v>
      </c>
      <c r="O3067" t="s">
        <v>29</v>
      </c>
      <c r="P3067" t="s">
        <v>29</v>
      </c>
      <c r="Q3067" t="s">
        <v>29</v>
      </c>
      <c r="R3067" t="s">
        <v>29</v>
      </c>
      <c r="S3067" t="s">
        <v>29</v>
      </c>
      <c r="T3067" t="s">
        <v>29</v>
      </c>
      <c r="U3067" t="s">
        <v>29</v>
      </c>
      <c r="V3067" t="s">
        <v>3680</v>
      </c>
      <c r="W3067" t="s">
        <v>3590</v>
      </c>
    </row>
    <row r="3068" spans="1:23">
      <c r="A3068">
        <v>3067</v>
      </c>
      <c r="B3068" t="s">
        <v>3586</v>
      </c>
      <c r="C3068" t="s">
        <v>3586</v>
      </c>
      <c r="D3068">
        <v>75</v>
      </c>
      <c r="E3068" t="s">
        <v>3661</v>
      </c>
      <c r="F3068" t="s">
        <v>611</v>
      </c>
      <c r="G3068" s="1" t="s">
        <v>3662</v>
      </c>
      <c r="H3068" t="s">
        <v>3079</v>
      </c>
      <c r="I3068" t="s">
        <v>3662</v>
      </c>
      <c r="J3068" t="s">
        <v>3079</v>
      </c>
      <c r="K3068">
        <v>0.4</v>
      </c>
      <c r="L3068">
        <v>0.4</v>
      </c>
      <c r="M3068" t="s">
        <v>26</v>
      </c>
      <c r="N3068" t="s">
        <v>74</v>
      </c>
      <c r="O3068" t="s">
        <v>27</v>
      </c>
      <c r="P3068" t="s">
        <v>29</v>
      </c>
      <c r="Q3068" t="s">
        <v>29</v>
      </c>
      <c r="R3068" t="s">
        <v>29</v>
      </c>
      <c r="S3068" t="s">
        <v>29</v>
      </c>
      <c r="T3068" t="s">
        <v>29</v>
      </c>
      <c r="U3068" t="s">
        <v>29</v>
      </c>
      <c r="V3068" t="s">
        <v>3680</v>
      </c>
      <c r="W3068" t="s">
        <v>3590</v>
      </c>
    </row>
    <row r="3069" spans="1:23">
      <c r="A3069">
        <v>3068</v>
      </c>
      <c r="B3069" t="s">
        <v>3586</v>
      </c>
      <c r="C3069" t="s">
        <v>3586</v>
      </c>
      <c r="D3069">
        <v>75</v>
      </c>
      <c r="E3069" t="s">
        <v>3666</v>
      </c>
      <c r="F3069" t="s">
        <v>702</v>
      </c>
      <c r="G3069" s="1" t="s">
        <v>3667</v>
      </c>
      <c r="H3069" t="s">
        <v>317</v>
      </c>
      <c r="I3069" t="s">
        <v>3667</v>
      </c>
      <c r="J3069" t="s">
        <v>317</v>
      </c>
      <c r="K3069">
        <v>0.2</v>
      </c>
      <c r="L3069">
        <v>0.2</v>
      </c>
      <c r="M3069" t="s">
        <v>26</v>
      </c>
      <c r="N3069" t="s">
        <v>74</v>
      </c>
      <c r="O3069" t="s">
        <v>29</v>
      </c>
      <c r="P3069" t="s">
        <v>29</v>
      </c>
      <c r="Q3069" t="s">
        <v>29</v>
      </c>
      <c r="R3069" t="s">
        <v>29</v>
      </c>
      <c r="S3069" t="s">
        <v>29</v>
      </c>
      <c r="T3069" t="s">
        <v>29</v>
      </c>
      <c r="U3069" t="s">
        <v>29</v>
      </c>
      <c r="V3069" t="s">
        <v>3680</v>
      </c>
      <c r="W3069" t="s">
        <v>3590</v>
      </c>
    </row>
    <row r="3070" spans="1:23">
      <c r="A3070">
        <v>3069</v>
      </c>
      <c r="B3070" t="s">
        <v>3586</v>
      </c>
      <c r="C3070" t="s">
        <v>3586</v>
      </c>
      <c r="D3070">
        <v>75</v>
      </c>
      <c r="E3070" t="s">
        <v>3685</v>
      </c>
      <c r="F3070" t="s">
        <v>3426</v>
      </c>
      <c r="G3070" s="1" t="s">
        <v>3686</v>
      </c>
      <c r="H3070" t="s">
        <v>3687</v>
      </c>
      <c r="I3070" t="s">
        <v>3686</v>
      </c>
      <c r="J3070" t="s">
        <v>3687</v>
      </c>
      <c r="K3070">
        <v>0.2</v>
      </c>
      <c r="L3070">
        <v>0.2</v>
      </c>
      <c r="M3070" t="s">
        <v>26</v>
      </c>
      <c r="N3070" t="s">
        <v>74</v>
      </c>
      <c r="O3070" t="s">
        <v>29</v>
      </c>
      <c r="P3070" t="s">
        <v>29</v>
      </c>
      <c r="Q3070" t="s">
        <v>29</v>
      </c>
      <c r="R3070" t="s">
        <v>29</v>
      </c>
      <c r="S3070" t="s">
        <v>29</v>
      </c>
      <c r="T3070" t="s">
        <v>29</v>
      </c>
      <c r="U3070" t="s">
        <v>29</v>
      </c>
      <c r="V3070" t="s">
        <v>3680</v>
      </c>
      <c r="W3070" t="s">
        <v>3590</v>
      </c>
    </row>
    <row r="3071" spans="1:23">
      <c r="A3071">
        <v>3070</v>
      </c>
      <c r="B3071" t="s">
        <v>3586</v>
      </c>
      <c r="C3071" t="s">
        <v>3586</v>
      </c>
      <c r="D3071">
        <v>75</v>
      </c>
      <c r="E3071" t="s">
        <v>3673</v>
      </c>
      <c r="F3071" t="s">
        <v>754</v>
      </c>
      <c r="G3071" s="1" t="s">
        <v>755</v>
      </c>
      <c r="H3071" t="s">
        <v>3674</v>
      </c>
      <c r="I3071" t="s">
        <v>755</v>
      </c>
      <c r="J3071" t="s">
        <v>3674</v>
      </c>
      <c r="K3071">
        <v>1.8</v>
      </c>
      <c r="L3071">
        <v>1.8</v>
      </c>
      <c r="M3071" t="s">
        <v>26</v>
      </c>
      <c r="N3071" t="s">
        <v>74</v>
      </c>
      <c r="O3071" t="s">
        <v>27</v>
      </c>
      <c r="P3071" t="s">
        <v>29</v>
      </c>
      <c r="Q3071" t="s">
        <v>29</v>
      </c>
      <c r="R3071" t="s">
        <v>29</v>
      </c>
      <c r="S3071" t="s">
        <v>29</v>
      </c>
      <c r="T3071" t="s">
        <v>29</v>
      </c>
      <c r="U3071" t="s">
        <v>29</v>
      </c>
      <c r="V3071" t="s">
        <v>3680</v>
      </c>
      <c r="W3071" t="s">
        <v>3590</v>
      </c>
    </row>
    <row r="3072" spans="1:23">
      <c r="A3072">
        <v>3071</v>
      </c>
      <c r="B3072" t="s">
        <v>3586</v>
      </c>
      <c r="C3072" t="s">
        <v>3586</v>
      </c>
      <c r="D3072">
        <v>75</v>
      </c>
      <c r="E3072" t="s">
        <v>3134</v>
      </c>
      <c r="F3072" t="s">
        <v>248</v>
      </c>
      <c r="G3072" s="1" t="s">
        <v>3135</v>
      </c>
      <c r="H3072" t="s">
        <v>615</v>
      </c>
      <c r="I3072" t="s">
        <v>3135</v>
      </c>
      <c r="J3072" t="s">
        <v>615</v>
      </c>
      <c r="K3072">
        <v>8.6999999999999993</v>
      </c>
      <c r="L3072">
        <v>8.6999999999999993</v>
      </c>
      <c r="M3072" t="s">
        <v>26</v>
      </c>
      <c r="N3072" t="s">
        <v>74</v>
      </c>
      <c r="O3072" t="s">
        <v>27</v>
      </c>
      <c r="P3072" t="s">
        <v>29</v>
      </c>
      <c r="Q3072" t="s">
        <v>29</v>
      </c>
      <c r="R3072" t="s">
        <v>29</v>
      </c>
      <c r="S3072" t="s">
        <v>29</v>
      </c>
      <c r="T3072" t="s">
        <v>29</v>
      </c>
      <c r="U3072" t="s">
        <v>29</v>
      </c>
      <c r="V3072" t="s">
        <v>3680</v>
      </c>
      <c r="W3072" t="s">
        <v>3590</v>
      </c>
    </row>
    <row r="3073" spans="1:23">
      <c r="A3073">
        <v>3072</v>
      </c>
      <c r="B3073" t="s">
        <v>3586</v>
      </c>
      <c r="C3073" t="s">
        <v>3586</v>
      </c>
      <c r="D3073">
        <v>75</v>
      </c>
      <c r="E3073" t="s">
        <v>3676</v>
      </c>
      <c r="F3073" t="s">
        <v>93</v>
      </c>
      <c r="G3073" s="1" t="s">
        <v>29</v>
      </c>
      <c r="H3073" t="s">
        <v>29</v>
      </c>
      <c r="I3073" t="s">
        <v>29</v>
      </c>
      <c r="J3073" t="s">
        <v>29</v>
      </c>
      <c r="K3073">
        <v>0.4</v>
      </c>
      <c r="L3073">
        <v>0.4</v>
      </c>
      <c r="M3073" t="s">
        <v>26</v>
      </c>
      <c r="N3073" t="s">
        <v>27</v>
      </c>
      <c r="O3073" t="s">
        <v>29</v>
      </c>
      <c r="P3073" t="s">
        <v>29</v>
      </c>
      <c r="Q3073" t="s">
        <v>29</v>
      </c>
      <c r="R3073" t="s">
        <v>29</v>
      </c>
      <c r="S3073" t="s">
        <v>29</v>
      </c>
      <c r="T3073" t="s">
        <v>29</v>
      </c>
      <c r="U3073" t="s">
        <v>29</v>
      </c>
      <c r="V3073" t="s">
        <v>3680</v>
      </c>
      <c r="W3073" t="s">
        <v>3590</v>
      </c>
    </row>
    <row r="3074" spans="1:23">
      <c r="A3074">
        <v>3073</v>
      </c>
      <c r="B3074" t="s">
        <v>3586</v>
      </c>
      <c r="C3074" t="s">
        <v>3586</v>
      </c>
      <c r="D3074">
        <v>75</v>
      </c>
      <c r="E3074" t="s">
        <v>3677</v>
      </c>
      <c r="F3074" t="s">
        <v>93</v>
      </c>
      <c r="G3074" s="1" t="s">
        <v>29</v>
      </c>
      <c r="H3074" t="s">
        <v>29</v>
      </c>
      <c r="I3074" t="s">
        <v>29</v>
      </c>
      <c r="J3074" t="s">
        <v>29</v>
      </c>
      <c r="K3074">
        <v>0.9</v>
      </c>
      <c r="L3074">
        <v>0.9</v>
      </c>
      <c r="M3074" t="s">
        <v>26</v>
      </c>
      <c r="N3074" t="s">
        <v>74</v>
      </c>
      <c r="O3074" t="s">
        <v>29</v>
      </c>
      <c r="P3074" t="s">
        <v>29</v>
      </c>
      <c r="Q3074" t="s">
        <v>29</v>
      </c>
      <c r="R3074" t="s">
        <v>29</v>
      </c>
      <c r="S3074" t="s">
        <v>29</v>
      </c>
      <c r="T3074" t="s">
        <v>29</v>
      </c>
      <c r="U3074" t="s">
        <v>29</v>
      </c>
      <c r="V3074" t="s">
        <v>3680</v>
      </c>
      <c r="W3074" t="s">
        <v>3590</v>
      </c>
    </row>
    <row r="3075" spans="1:23">
      <c r="A3075">
        <v>3074</v>
      </c>
      <c r="B3075" t="s">
        <v>3586</v>
      </c>
      <c r="C3075" t="s">
        <v>3586</v>
      </c>
      <c r="D3075">
        <v>75</v>
      </c>
      <c r="E3075" t="s">
        <v>3678</v>
      </c>
      <c r="F3075" t="s">
        <v>93</v>
      </c>
      <c r="G3075" s="1" t="s">
        <v>29</v>
      </c>
      <c r="H3075" t="s">
        <v>29</v>
      </c>
      <c r="I3075" t="s">
        <v>29</v>
      </c>
      <c r="J3075" t="s">
        <v>29</v>
      </c>
      <c r="K3075">
        <v>0.2</v>
      </c>
      <c r="L3075">
        <v>0.2</v>
      </c>
      <c r="M3075" t="s">
        <v>26</v>
      </c>
      <c r="N3075" t="s">
        <v>74</v>
      </c>
      <c r="O3075" t="s">
        <v>29</v>
      </c>
      <c r="P3075" t="s">
        <v>29</v>
      </c>
      <c r="Q3075" t="s">
        <v>29</v>
      </c>
      <c r="R3075" t="s">
        <v>29</v>
      </c>
      <c r="S3075" t="s">
        <v>29</v>
      </c>
      <c r="T3075" t="s">
        <v>29</v>
      </c>
      <c r="U3075" t="s">
        <v>29</v>
      </c>
      <c r="V3075" t="s">
        <v>3680</v>
      </c>
      <c r="W3075" t="s">
        <v>3590</v>
      </c>
    </row>
    <row r="3076" spans="1:23">
      <c r="A3076">
        <v>3075</v>
      </c>
      <c r="B3076" t="s">
        <v>3586</v>
      </c>
      <c r="C3076" t="s">
        <v>3586</v>
      </c>
      <c r="D3076">
        <v>75</v>
      </c>
      <c r="E3076" t="s">
        <v>3679</v>
      </c>
      <c r="F3076" t="s">
        <v>93</v>
      </c>
      <c r="G3076" s="1" t="s">
        <v>29</v>
      </c>
      <c r="H3076" t="s">
        <v>29</v>
      </c>
      <c r="I3076" t="s">
        <v>29</v>
      </c>
      <c r="J3076" t="s">
        <v>29</v>
      </c>
      <c r="K3076">
        <v>0.1</v>
      </c>
      <c r="L3076">
        <v>0.1</v>
      </c>
      <c r="M3076" t="s">
        <v>26</v>
      </c>
      <c r="N3076" t="s">
        <v>74</v>
      </c>
      <c r="O3076" t="s">
        <v>29</v>
      </c>
      <c r="P3076" t="s">
        <v>29</v>
      </c>
      <c r="Q3076" t="s">
        <v>29</v>
      </c>
      <c r="R3076" t="s">
        <v>29</v>
      </c>
      <c r="S3076" t="s">
        <v>29</v>
      </c>
      <c r="T3076" t="s">
        <v>29</v>
      </c>
      <c r="U3076" t="s">
        <v>29</v>
      </c>
      <c r="V3076" t="s">
        <v>3680</v>
      </c>
      <c r="W3076" t="s">
        <v>3590</v>
      </c>
    </row>
    <row r="3077" spans="1:23">
      <c r="A3077">
        <v>3076</v>
      </c>
      <c r="B3077" t="s">
        <v>3586</v>
      </c>
      <c r="C3077" t="s">
        <v>3586</v>
      </c>
      <c r="D3077">
        <v>75</v>
      </c>
      <c r="E3077" t="s">
        <v>2965</v>
      </c>
      <c r="F3077" t="s">
        <v>76</v>
      </c>
      <c r="G3077" s="1" t="s">
        <v>29</v>
      </c>
      <c r="H3077" t="s">
        <v>29</v>
      </c>
      <c r="I3077" t="s">
        <v>29</v>
      </c>
      <c r="J3077" t="s">
        <v>29</v>
      </c>
      <c r="K3077">
        <v>10.7</v>
      </c>
      <c r="L3077">
        <v>10.7</v>
      </c>
      <c r="M3077" t="s">
        <v>687</v>
      </c>
      <c r="N3077" t="s">
        <v>29</v>
      </c>
      <c r="O3077" t="s">
        <v>29</v>
      </c>
      <c r="P3077" t="s">
        <v>29</v>
      </c>
      <c r="Q3077" t="s">
        <v>29</v>
      </c>
      <c r="R3077" t="s">
        <v>29</v>
      </c>
      <c r="S3077" t="s">
        <v>29</v>
      </c>
      <c r="T3077" t="s">
        <v>29</v>
      </c>
      <c r="U3077" t="s">
        <v>29</v>
      </c>
      <c r="V3077" t="s">
        <v>3680</v>
      </c>
      <c r="W3077" t="s">
        <v>3590</v>
      </c>
    </row>
    <row r="3078" spans="1:23">
      <c r="A3078">
        <v>3077</v>
      </c>
      <c r="B3078" t="s">
        <v>3586</v>
      </c>
      <c r="C3078" t="s">
        <v>3586</v>
      </c>
      <c r="D3078">
        <v>75</v>
      </c>
      <c r="E3078" t="s">
        <v>135</v>
      </c>
      <c r="F3078" t="s">
        <v>136</v>
      </c>
      <c r="G3078" s="1" t="s">
        <v>29</v>
      </c>
      <c r="H3078" t="s">
        <v>29</v>
      </c>
      <c r="I3078" t="s">
        <v>29</v>
      </c>
      <c r="J3078" t="s">
        <v>29</v>
      </c>
      <c r="K3078">
        <v>10.5</v>
      </c>
      <c r="L3078">
        <v>10.5</v>
      </c>
      <c r="M3078" t="s">
        <v>136</v>
      </c>
      <c r="N3078" t="s">
        <v>29</v>
      </c>
      <c r="O3078" t="s">
        <v>29</v>
      </c>
      <c r="P3078" t="s">
        <v>29</v>
      </c>
      <c r="Q3078" t="s">
        <v>29</v>
      </c>
      <c r="R3078" t="s">
        <v>29</v>
      </c>
      <c r="S3078" t="s">
        <v>29</v>
      </c>
      <c r="T3078" t="s">
        <v>29</v>
      </c>
      <c r="U3078" t="s">
        <v>29</v>
      </c>
      <c r="V3078" t="s">
        <v>3680</v>
      </c>
      <c r="W3078" t="s">
        <v>3590</v>
      </c>
    </row>
    <row r="3079" spans="1:23">
      <c r="A3079">
        <v>3078</v>
      </c>
      <c r="B3079" t="s">
        <v>3688</v>
      </c>
      <c r="C3079" t="s">
        <v>3688</v>
      </c>
      <c r="D3079">
        <v>76</v>
      </c>
      <c r="E3079" s="8" t="s">
        <v>1451</v>
      </c>
      <c r="F3079" s="8" t="s">
        <v>255</v>
      </c>
      <c r="G3079" s="8" t="s">
        <v>1452</v>
      </c>
      <c r="H3079" s="8" t="s">
        <v>331</v>
      </c>
      <c r="I3079" s="8" t="s">
        <v>1452</v>
      </c>
      <c r="J3079" s="8" t="s">
        <v>331</v>
      </c>
      <c r="K3079">
        <v>6.3531149960000004</v>
      </c>
      <c r="L3079">
        <v>6.3531149960000004</v>
      </c>
      <c r="M3079" t="s">
        <v>26</v>
      </c>
      <c r="N3079" t="s">
        <v>74</v>
      </c>
      <c r="O3079" t="s">
        <v>27</v>
      </c>
      <c r="P3079" t="s">
        <v>29</v>
      </c>
      <c r="Q3079" t="s">
        <v>29</v>
      </c>
      <c r="R3079" t="s">
        <v>29</v>
      </c>
      <c r="S3079" t="s">
        <v>29</v>
      </c>
      <c r="T3079" t="s">
        <v>29</v>
      </c>
      <c r="U3079" t="s">
        <v>29</v>
      </c>
      <c r="V3079" t="s">
        <v>29</v>
      </c>
      <c r="W3079" t="s">
        <v>3689</v>
      </c>
    </row>
    <row r="3080" spans="1:23">
      <c r="A3080">
        <v>3079</v>
      </c>
      <c r="B3080" t="s">
        <v>3688</v>
      </c>
      <c r="C3080" t="s">
        <v>3688</v>
      </c>
      <c r="D3080">
        <v>76</v>
      </c>
      <c r="E3080" s="8" t="s">
        <v>3690</v>
      </c>
      <c r="F3080" s="8" t="s">
        <v>1062</v>
      </c>
      <c r="G3080" s="8" t="s">
        <v>1066</v>
      </c>
      <c r="H3080" s="8" t="s">
        <v>1353</v>
      </c>
      <c r="I3080" s="8" t="s">
        <v>1066</v>
      </c>
      <c r="J3080" s="8" t="s">
        <v>1353</v>
      </c>
      <c r="K3080">
        <v>0.27086924400000001</v>
      </c>
      <c r="L3080">
        <v>0.27086924400000001</v>
      </c>
      <c r="M3080" t="s">
        <v>26</v>
      </c>
      <c r="N3080" t="s">
        <v>74</v>
      </c>
      <c r="O3080" t="s">
        <v>27</v>
      </c>
      <c r="P3080" t="s">
        <v>63</v>
      </c>
      <c r="Q3080" t="s">
        <v>29</v>
      </c>
      <c r="R3080" t="s">
        <v>29</v>
      </c>
      <c r="S3080" t="s">
        <v>29</v>
      </c>
      <c r="T3080" t="s">
        <v>29</v>
      </c>
      <c r="U3080" t="s">
        <v>29</v>
      </c>
      <c r="V3080" t="s">
        <v>29</v>
      </c>
      <c r="W3080" t="s">
        <v>3689</v>
      </c>
    </row>
    <row r="3081" spans="1:23">
      <c r="A3081">
        <v>3080</v>
      </c>
      <c r="B3081" t="s">
        <v>3688</v>
      </c>
      <c r="C3081" t="s">
        <v>3688</v>
      </c>
      <c r="D3081">
        <v>76</v>
      </c>
      <c r="E3081" s="8" t="s">
        <v>3691</v>
      </c>
      <c r="F3081" s="8" t="s">
        <v>1062</v>
      </c>
      <c r="G3081" s="8" t="s">
        <v>1368</v>
      </c>
      <c r="H3081" s="8" t="s">
        <v>3692</v>
      </c>
      <c r="I3081" s="8" t="s">
        <v>1368</v>
      </c>
      <c r="J3081" s="8" t="s">
        <v>8857</v>
      </c>
      <c r="K3081">
        <v>7.3873430190000006E-2</v>
      </c>
      <c r="L3081">
        <v>7.3873430190000006E-2</v>
      </c>
      <c r="M3081" t="s">
        <v>26</v>
      </c>
      <c r="N3081" t="s">
        <v>74</v>
      </c>
      <c r="O3081" t="s">
        <v>27</v>
      </c>
      <c r="P3081" t="s">
        <v>29</v>
      </c>
      <c r="Q3081" t="s">
        <v>29</v>
      </c>
      <c r="R3081" t="s">
        <v>29</v>
      </c>
      <c r="S3081" t="s">
        <v>29</v>
      </c>
      <c r="T3081" t="s">
        <v>29</v>
      </c>
      <c r="U3081" t="s">
        <v>29</v>
      </c>
      <c r="V3081" t="s">
        <v>29</v>
      </c>
      <c r="W3081" t="s">
        <v>3689</v>
      </c>
    </row>
    <row r="3082" spans="1:23">
      <c r="A3082">
        <v>3081</v>
      </c>
      <c r="B3082" t="s">
        <v>3688</v>
      </c>
      <c r="C3082" t="s">
        <v>3688</v>
      </c>
      <c r="D3082">
        <v>76</v>
      </c>
      <c r="E3082" s="8" t="s">
        <v>7218</v>
      </c>
      <c r="F3082" s="8" t="s">
        <v>181</v>
      </c>
      <c r="G3082" s="8" t="s">
        <v>957</v>
      </c>
      <c r="H3082" s="8" t="s">
        <v>3925</v>
      </c>
      <c r="I3082" s="8" t="s">
        <v>957</v>
      </c>
      <c r="J3082" s="8" t="s">
        <v>3925</v>
      </c>
      <c r="K3082">
        <v>2.4624476730000001E-2</v>
      </c>
      <c r="L3082">
        <v>2.4624476730000001E-2</v>
      </c>
      <c r="M3082" t="s">
        <v>26</v>
      </c>
      <c r="N3082" t="s">
        <v>74</v>
      </c>
      <c r="O3082" t="s">
        <v>29</v>
      </c>
      <c r="P3082" t="s">
        <v>29</v>
      </c>
      <c r="Q3082" t="s">
        <v>29</v>
      </c>
      <c r="R3082" t="s">
        <v>29</v>
      </c>
      <c r="S3082" t="s">
        <v>29</v>
      </c>
      <c r="T3082" t="s">
        <v>29</v>
      </c>
      <c r="U3082" t="s">
        <v>29</v>
      </c>
      <c r="V3082" t="s">
        <v>29</v>
      </c>
      <c r="W3082" t="s">
        <v>3689</v>
      </c>
    </row>
    <row r="3083" spans="1:23">
      <c r="A3083">
        <v>3082</v>
      </c>
      <c r="B3083" t="s">
        <v>3688</v>
      </c>
      <c r="C3083" t="s">
        <v>3688</v>
      </c>
      <c r="D3083">
        <v>76</v>
      </c>
      <c r="E3083" s="8" t="s">
        <v>3693</v>
      </c>
      <c r="F3083" s="8" t="s">
        <v>154</v>
      </c>
      <c r="G3083" s="8" t="s">
        <v>3694</v>
      </c>
      <c r="H3083" s="8" t="s">
        <v>3695</v>
      </c>
      <c r="I3083" s="8" t="s">
        <v>3694</v>
      </c>
      <c r="J3083" s="8" t="s">
        <v>3695</v>
      </c>
      <c r="K3083">
        <v>2.7579413939999999</v>
      </c>
      <c r="L3083">
        <v>2.7579413939999999</v>
      </c>
      <c r="M3083" t="s">
        <v>26</v>
      </c>
      <c r="N3083" t="s">
        <v>74</v>
      </c>
      <c r="O3083" t="s">
        <v>63</v>
      </c>
      <c r="P3083" t="s">
        <v>118</v>
      </c>
      <c r="Q3083" t="s">
        <v>29</v>
      </c>
      <c r="R3083" t="s">
        <v>29</v>
      </c>
      <c r="S3083" t="s">
        <v>29</v>
      </c>
      <c r="T3083" t="s">
        <v>29</v>
      </c>
      <c r="U3083" t="s">
        <v>29</v>
      </c>
      <c r="V3083" t="s">
        <v>29</v>
      </c>
      <c r="W3083" t="s">
        <v>3689</v>
      </c>
    </row>
    <row r="3084" spans="1:23">
      <c r="A3084">
        <v>3083</v>
      </c>
      <c r="B3084" t="s">
        <v>3688</v>
      </c>
      <c r="C3084" t="s">
        <v>3688</v>
      </c>
      <c r="D3084">
        <v>76</v>
      </c>
      <c r="E3084" s="8" t="s">
        <v>3696</v>
      </c>
      <c r="F3084" s="8" t="s">
        <v>297</v>
      </c>
      <c r="G3084" s="8" t="s">
        <v>1713</v>
      </c>
      <c r="H3084" s="8" t="s">
        <v>1231</v>
      </c>
      <c r="I3084" s="8" t="s">
        <v>1713</v>
      </c>
      <c r="J3084" s="8" t="s">
        <v>1231</v>
      </c>
      <c r="K3084">
        <v>2.4624476730000001E-2</v>
      </c>
      <c r="L3084">
        <v>2.4624476730000001E-2</v>
      </c>
      <c r="M3084" t="s">
        <v>26</v>
      </c>
      <c r="N3084" t="s">
        <v>74</v>
      </c>
      <c r="O3084" t="s">
        <v>29</v>
      </c>
      <c r="P3084" t="s">
        <v>29</v>
      </c>
      <c r="Q3084" t="s">
        <v>29</v>
      </c>
      <c r="R3084" t="s">
        <v>29</v>
      </c>
      <c r="S3084" t="s">
        <v>29</v>
      </c>
      <c r="T3084" t="s">
        <v>29</v>
      </c>
      <c r="U3084" t="s">
        <v>29</v>
      </c>
      <c r="V3084" t="s">
        <v>29</v>
      </c>
      <c r="W3084" t="s">
        <v>3689</v>
      </c>
    </row>
    <row r="3085" spans="1:23">
      <c r="A3085">
        <v>3084</v>
      </c>
      <c r="B3085" t="s">
        <v>3688</v>
      </c>
      <c r="C3085" t="s">
        <v>3688</v>
      </c>
      <c r="D3085">
        <v>76</v>
      </c>
      <c r="E3085" s="8" t="s">
        <v>3697</v>
      </c>
      <c r="F3085" s="8" t="s">
        <v>297</v>
      </c>
      <c r="G3085" s="8" t="s">
        <v>1713</v>
      </c>
      <c r="H3085" s="8" t="s">
        <v>933</v>
      </c>
      <c r="I3085" s="8" t="s">
        <v>1713</v>
      </c>
      <c r="J3085" s="8" t="s">
        <v>933</v>
      </c>
      <c r="K3085">
        <v>0.46786505789999999</v>
      </c>
      <c r="L3085">
        <v>0.46786505789999999</v>
      </c>
      <c r="M3085" t="s">
        <v>26</v>
      </c>
      <c r="N3085" t="s">
        <v>74</v>
      </c>
      <c r="O3085" t="s">
        <v>29</v>
      </c>
      <c r="P3085" t="s">
        <v>29</v>
      </c>
      <c r="Q3085" t="s">
        <v>29</v>
      </c>
      <c r="R3085" t="s">
        <v>29</v>
      </c>
      <c r="S3085" t="s">
        <v>29</v>
      </c>
      <c r="T3085" t="s">
        <v>29</v>
      </c>
      <c r="U3085" t="s">
        <v>29</v>
      </c>
      <c r="V3085" t="s">
        <v>29</v>
      </c>
      <c r="W3085" t="s">
        <v>3689</v>
      </c>
    </row>
    <row r="3086" spans="1:23">
      <c r="A3086">
        <v>3085</v>
      </c>
      <c r="B3086" t="s">
        <v>3688</v>
      </c>
      <c r="C3086" t="s">
        <v>3688</v>
      </c>
      <c r="D3086">
        <v>76</v>
      </c>
      <c r="E3086" s="8" t="s">
        <v>9420</v>
      </c>
      <c r="F3086" s="8" t="s">
        <v>9426</v>
      </c>
      <c r="G3086" s="8" t="s">
        <v>9427</v>
      </c>
      <c r="H3086" s="8" t="s">
        <v>2727</v>
      </c>
      <c r="I3086" s="8" t="s">
        <v>9427</v>
      </c>
      <c r="J3086" s="8" t="s">
        <v>2727</v>
      </c>
      <c r="K3086">
        <v>1.2312238360000001</v>
      </c>
      <c r="L3086">
        <v>1.2312238360000001</v>
      </c>
      <c r="M3086" t="s">
        <v>26</v>
      </c>
      <c r="N3086" t="s">
        <v>63</v>
      </c>
      <c r="O3086" t="s">
        <v>29</v>
      </c>
      <c r="P3086" t="s">
        <v>29</v>
      </c>
      <c r="Q3086" t="s">
        <v>29</v>
      </c>
      <c r="R3086" t="s">
        <v>29</v>
      </c>
      <c r="S3086" t="s">
        <v>29</v>
      </c>
      <c r="T3086" t="s">
        <v>29</v>
      </c>
      <c r="U3086" t="s">
        <v>29</v>
      </c>
      <c r="V3086" t="s">
        <v>29</v>
      </c>
      <c r="W3086" t="s">
        <v>3689</v>
      </c>
    </row>
    <row r="3087" spans="1:23">
      <c r="A3087">
        <v>3086</v>
      </c>
      <c r="B3087" t="s">
        <v>3688</v>
      </c>
      <c r="C3087" t="s">
        <v>3688</v>
      </c>
      <c r="D3087">
        <v>76</v>
      </c>
      <c r="E3087" s="8" t="s">
        <v>8192</v>
      </c>
      <c r="F3087" s="8" t="s">
        <v>2077</v>
      </c>
      <c r="G3087" s="8" t="s">
        <v>7481</v>
      </c>
      <c r="H3087" s="8" t="s">
        <v>8193</v>
      </c>
      <c r="I3087" s="8" t="s">
        <v>7481</v>
      </c>
      <c r="J3087" s="8" t="s">
        <v>8193</v>
      </c>
      <c r="K3087">
        <v>2.4624476730000001E-2</v>
      </c>
      <c r="L3087">
        <v>2.4624476730000001E-2</v>
      </c>
      <c r="M3087" t="s">
        <v>26</v>
      </c>
      <c r="N3087" t="s">
        <v>118</v>
      </c>
      <c r="O3087" t="s">
        <v>29</v>
      </c>
      <c r="P3087" t="s">
        <v>29</v>
      </c>
      <c r="Q3087" t="s">
        <v>29</v>
      </c>
      <c r="R3087" t="s">
        <v>29</v>
      </c>
      <c r="S3087" t="s">
        <v>29</v>
      </c>
      <c r="T3087" t="s">
        <v>29</v>
      </c>
      <c r="U3087" t="s">
        <v>29</v>
      </c>
      <c r="V3087" t="s">
        <v>29</v>
      </c>
      <c r="W3087" t="s">
        <v>3689</v>
      </c>
    </row>
    <row r="3088" spans="1:23">
      <c r="A3088">
        <v>3087</v>
      </c>
      <c r="B3088" t="s">
        <v>3688</v>
      </c>
      <c r="C3088" t="s">
        <v>3688</v>
      </c>
      <c r="D3088">
        <v>76</v>
      </c>
      <c r="E3088" s="8" t="s">
        <v>2984</v>
      </c>
      <c r="F3088" s="8" t="s">
        <v>1049</v>
      </c>
      <c r="G3088" s="8" t="s">
        <v>1050</v>
      </c>
      <c r="H3088" s="8" t="s">
        <v>29</v>
      </c>
      <c r="I3088" s="8" t="s">
        <v>1050</v>
      </c>
      <c r="J3088" s="8" t="s">
        <v>29</v>
      </c>
      <c r="K3088">
        <v>4.9248953460000001E-2</v>
      </c>
      <c r="L3088">
        <v>4.9248953460000001E-2</v>
      </c>
      <c r="M3088" t="s">
        <v>26</v>
      </c>
      <c r="N3088" t="s">
        <v>74</v>
      </c>
      <c r="O3088" t="s">
        <v>29</v>
      </c>
      <c r="P3088" t="s">
        <v>29</v>
      </c>
      <c r="Q3088" t="s">
        <v>29</v>
      </c>
      <c r="R3088" t="s">
        <v>29</v>
      </c>
      <c r="S3088" t="s">
        <v>29</v>
      </c>
      <c r="T3088" t="s">
        <v>29</v>
      </c>
      <c r="U3088" t="s">
        <v>29</v>
      </c>
      <c r="V3088" t="s">
        <v>29</v>
      </c>
      <c r="W3088" t="s">
        <v>3689</v>
      </c>
    </row>
    <row r="3089" spans="1:23">
      <c r="A3089">
        <v>3088</v>
      </c>
      <c r="B3089" t="s">
        <v>3688</v>
      </c>
      <c r="C3089" t="s">
        <v>3688</v>
      </c>
      <c r="D3089">
        <v>76</v>
      </c>
      <c r="E3089" s="8" t="s">
        <v>9421</v>
      </c>
      <c r="F3089" s="8" t="s">
        <v>221</v>
      </c>
      <c r="G3089" s="8" t="s">
        <v>29</v>
      </c>
      <c r="H3089" s="8" t="s">
        <v>29</v>
      </c>
      <c r="I3089" s="8" t="s">
        <v>29</v>
      </c>
      <c r="J3089" s="8" t="s">
        <v>29</v>
      </c>
      <c r="K3089">
        <v>9.8497906920000003E-2</v>
      </c>
      <c r="L3089">
        <v>9.8497906920000003E-2</v>
      </c>
      <c r="M3089" t="s">
        <v>26</v>
      </c>
      <c r="N3089" t="s">
        <v>74</v>
      </c>
      <c r="O3089" t="s">
        <v>118</v>
      </c>
      <c r="P3089" t="s">
        <v>29</v>
      </c>
      <c r="Q3089" t="s">
        <v>29</v>
      </c>
      <c r="R3089" t="s">
        <v>29</v>
      </c>
      <c r="S3089" t="s">
        <v>29</v>
      </c>
      <c r="T3089" t="s">
        <v>29</v>
      </c>
      <c r="U3089" t="s">
        <v>29</v>
      </c>
      <c r="V3089" t="s">
        <v>29</v>
      </c>
      <c r="W3089" t="s">
        <v>3689</v>
      </c>
    </row>
    <row r="3090" spans="1:23">
      <c r="A3090">
        <v>3089</v>
      </c>
      <c r="B3090" t="s">
        <v>3688</v>
      </c>
      <c r="C3090" t="s">
        <v>3688</v>
      </c>
      <c r="D3090">
        <v>76</v>
      </c>
      <c r="E3090" s="8" t="s">
        <v>438</v>
      </c>
      <c r="F3090" s="8" t="s">
        <v>438</v>
      </c>
      <c r="G3090" s="8" t="s">
        <v>29</v>
      </c>
      <c r="H3090" s="8" t="s">
        <v>29</v>
      </c>
      <c r="I3090" s="8" t="s">
        <v>29</v>
      </c>
      <c r="J3090" s="8" t="s">
        <v>29</v>
      </c>
      <c r="K3090">
        <v>23.565624230000001</v>
      </c>
      <c r="L3090">
        <v>23.565624230000001</v>
      </c>
      <c r="M3090" t="s">
        <v>26</v>
      </c>
      <c r="N3090" t="s">
        <v>74</v>
      </c>
      <c r="O3090" t="s">
        <v>29</v>
      </c>
      <c r="P3090" t="s">
        <v>29</v>
      </c>
      <c r="Q3090" t="s">
        <v>29</v>
      </c>
      <c r="R3090" t="s">
        <v>29</v>
      </c>
      <c r="S3090" t="s">
        <v>29</v>
      </c>
      <c r="T3090" t="s">
        <v>29</v>
      </c>
      <c r="U3090" t="s">
        <v>29</v>
      </c>
      <c r="V3090" t="s">
        <v>29</v>
      </c>
      <c r="W3090" t="s">
        <v>3689</v>
      </c>
    </row>
    <row r="3091" spans="1:23">
      <c r="A3091">
        <v>3090</v>
      </c>
      <c r="B3091" t="s">
        <v>3688</v>
      </c>
      <c r="C3091" t="s">
        <v>3688</v>
      </c>
      <c r="D3091">
        <v>76</v>
      </c>
      <c r="E3091" s="8" t="s">
        <v>3698</v>
      </c>
      <c r="F3091" s="8" t="s">
        <v>154</v>
      </c>
      <c r="G3091" s="8" t="s">
        <v>2194</v>
      </c>
      <c r="H3091" s="8" t="s">
        <v>3699</v>
      </c>
      <c r="I3091" s="8" t="s">
        <v>2194</v>
      </c>
      <c r="J3091" s="8" t="s">
        <v>3699</v>
      </c>
      <c r="K3091">
        <v>9.8497906920000003E-2</v>
      </c>
      <c r="L3091">
        <v>9.8497906920000003E-2</v>
      </c>
      <c r="M3091" t="s">
        <v>26</v>
      </c>
      <c r="N3091" t="s">
        <v>74</v>
      </c>
      <c r="O3091" t="s">
        <v>63</v>
      </c>
      <c r="P3091" t="s">
        <v>29</v>
      </c>
      <c r="Q3091" t="s">
        <v>29</v>
      </c>
      <c r="R3091" t="s">
        <v>29</v>
      </c>
      <c r="S3091" t="s">
        <v>29</v>
      </c>
      <c r="T3091" t="s">
        <v>29</v>
      </c>
      <c r="U3091" t="s">
        <v>29</v>
      </c>
      <c r="V3091" t="s">
        <v>29</v>
      </c>
      <c r="W3091" t="s">
        <v>3689</v>
      </c>
    </row>
    <row r="3092" spans="1:23">
      <c r="A3092">
        <v>3091</v>
      </c>
      <c r="B3092" t="s">
        <v>3688</v>
      </c>
      <c r="C3092" t="s">
        <v>3688</v>
      </c>
      <c r="D3092">
        <v>76</v>
      </c>
      <c r="E3092" s="8" t="s">
        <v>1302</v>
      </c>
      <c r="F3092" s="8" t="s">
        <v>154</v>
      </c>
      <c r="G3092" s="8" t="s">
        <v>368</v>
      </c>
      <c r="H3092" s="8" t="s">
        <v>29</v>
      </c>
      <c r="I3092" s="8" t="s">
        <v>368</v>
      </c>
      <c r="J3092" s="8" t="s">
        <v>29</v>
      </c>
      <c r="K3092">
        <v>0.22162029059999999</v>
      </c>
      <c r="L3092">
        <v>0.22162029059999999</v>
      </c>
      <c r="M3092" t="s">
        <v>26</v>
      </c>
      <c r="N3092" t="s">
        <v>74</v>
      </c>
      <c r="O3092" t="s">
        <v>27</v>
      </c>
      <c r="P3092" t="s">
        <v>29</v>
      </c>
      <c r="Q3092" t="s">
        <v>29</v>
      </c>
      <c r="R3092" t="s">
        <v>29</v>
      </c>
      <c r="S3092" t="s">
        <v>29</v>
      </c>
      <c r="T3092" t="s">
        <v>29</v>
      </c>
      <c r="U3092" t="s">
        <v>29</v>
      </c>
      <c r="V3092" t="s">
        <v>29</v>
      </c>
      <c r="W3092" t="s">
        <v>3689</v>
      </c>
    </row>
    <row r="3093" spans="1:23">
      <c r="A3093">
        <v>3092</v>
      </c>
      <c r="B3093" t="s">
        <v>3688</v>
      </c>
      <c r="C3093" t="s">
        <v>3688</v>
      </c>
      <c r="D3093">
        <v>76</v>
      </c>
      <c r="E3093" s="8" t="s">
        <v>3700</v>
      </c>
      <c r="F3093" s="8" t="s">
        <v>154</v>
      </c>
      <c r="G3093" s="8" t="s">
        <v>3701</v>
      </c>
      <c r="H3093" s="8" t="s">
        <v>2227</v>
      </c>
      <c r="I3093" s="8" t="s">
        <v>3701</v>
      </c>
      <c r="J3093" s="8" t="s">
        <v>2227</v>
      </c>
      <c r="K3093">
        <v>1.5020930809999999</v>
      </c>
      <c r="L3093">
        <v>1.5020930809999999</v>
      </c>
      <c r="M3093" t="s">
        <v>26</v>
      </c>
      <c r="N3093" t="s">
        <v>74</v>
      </c>
      <c r="O3093" t="s">
        <v>63</v>
      </c>
      <c r="P3093" t="s">
        <v>219</v>
      </c>
      <c r="Q3093" t="s">
        <v>29</v>
      </c>
      <c r="R3093" t="s">
        <v>29</v>
      </c>
      <c r="S3093" t="s">
        <v>29</v>
      </c>
      <c r="T3093" t="s">
        <v>29</v>
      </c>
      <c r="U3093" t="s">
        <v>29</v>
      </c>
      <c r="V3093" t="s">
        <v>29</v>
      </c>
      <c r="W3093" t="s">
        <v>3689</v>
      </c>
    </row>
    <row r="3094" spans="1:23">
      <c r="A3094">
        <v>3093</v>
      </c>
      <c r="B3094" t="s">
        <v>3688</v>
      </c>
      <c r="C3094" t="s">
        <v>3688</v>
      </c>
      <c r="D3094">
        <v>76</v>
      </c>
      <c r="E3094" s="8" t="s">
        <v>3702</v>
      </c>
      <c r="F3094" s="8" t="s">
        <v>154</v>
      </c>
      <c r="G3094" s="8" t="s">
        <v>976</v>
      </c>
      <c r="H3094" s="8" t="s">
        <v>29</v>
      </c>
      <c r="I3094" s="8" t="s">
        <v>976</v>
      </c>
      <c r="J3094" s="8" t="s">
        <v>29</v>
      </c>
      <c r="K3094">
        <v>0.7387343019</v>
      </c>
      <c r="L3094">
        <v>0.7387343019</v>
      </c>
      <c r="M3094" t="s">
        <v>26</v>
      </c>
      <c r="N3094" t="s">
        <v>74</v>
      </c>
      <c r="O3094" t="s">
        <v>63</v>
      </c>
      <c r="P3094" t="s">
        <v>29</v>
      </c>
      <c r="Q3094" t="s">
        <v>29</v>
      </c>
      <c r="R3094" t="s">
        <v>29</v>
      </c>
      <c r="S3094" t="s">
        <v>29</v>
      </c>
      <c r="T3094" t="s">
        <v>29</v>
      </c>
      <c r="U3094" t="s">
        <v>29</v>
      </c>
      <c r="V3094" t="s">
        <v>29</v>
      </c>
      <c r="W3094" t="s">
        <v>3689</v>
      </c>
    </row>
    <row r="3095" spans="1:23">
      <c r="A3095">
        <v>3094</v>
      </c>
      <c r="B3095" t="s">
        <v>3688</v>
      </c>
      <c r="C3095" t="s">
        <v>3688</v>
      </c>
      <c r="D3095">
        <v>76</v>
      </c>
      <c r="E3095" s="8" t="s">
        <v>3005</v>
      </c>
      <c r="F3095" s="8" t="s">
        <v>154</v>
      </c>
      <c r="G3095" s="8" t="s">
        <v>3006</v>
      </c>
      <c r="H3095" s="8" t="s">
        <v>3007</v>
      </c>
      <c r="I3095" s="8" t="s">
        <v>3006</v>
      </c>
      <c r="J3095" s="8" t="s">
        <v>3007</v>
      </c>
      <c r="K3095">
        <v>0.34474267419999999</v>
      </c>
      <c r="L3095">
        <v>0.34474267419999999</v>
      </c>
      <c r="M3095" t="s">
        <v>26</v>
      </c>
      <c r="N3095" t="s">
        <v>118</v>
      </c>
      <c r="O3095" t="s">
        <v>29</v>
      </c>
      <c r="P3095" t="s">
        <v>29</v>
      </c>
      <c r="Q3095" t="s">
        <v>29</v>
      </c>
      <c r="R3095" t="s">
        <v>29</v>
      </c>
      <c r="S3095" t="s">
        <v>29</v>
      </c>
      <c r="T3095" t="s">
        <v>29</v>
      </c>
      <c r="U3095" t="s">
        <v>29</v>
      </c>
      <c r="V3095" t="s">
        <v>29</v>
      </c>
      <c r="W3095" t="s">
        <v>3689</v>
      </c>
    </row>
    <row r="3096" spans="1:23">
      <c r="A3096">
        <v>3095</v>
      </c>
      <c r="B3096" t="s">
        <v>3688</v>
      </c>
      <c r="C3096" t="s">
        <v>3688</v>
      </c>
      <c r="D3096">
        <v>76</v>
      </c>
      <c r="E3096" s="8" t="s">
        <v>3703</v>
      </c>
      <c r="F3096" s="8" t="s">
        <v>1364</v>
      </c>
      <c r="G3096" s="8" t="s">
        <v>1730</v>
      </c>
      <c r="H3096" s="8" t="s">
        <v>1188</v>
      </c>
      <c r="I3096" s="8" t="s">
        <v>1730</v>
      </c>
      <c r="J3096" s="8" t="s">
        <v>1188</v>
      </c>
      <c r="K3096">
        <v>0.93573011569999998</v>
      </c>
      <c r="L3096">
        <v>0.93573011569999998</v>
      </c>
      <c r="M3096" t="s">
        <v>26</v>
      </c>
      <c r="N3096" t="s">
        <v>74</v>
      </c>
      <c r="O3096" t="s">
        <v>63</v>
      </c>
      <c r="P3096" t="s">
        <v>219</v>
      </c>
      <c r="Q3096" t="s">
        <v>29</v>
      </c>
      <c r="R3096" t="s">
        <v>29</v>
      </c>
      <c r="S3096" t="s">
        <v>29</v>
      </c>
      <c r="T3096" t="s">
        <v>29</v>
      </c>
      <c r="U3096" t="s">
        <v>29</v>
      </c>
      <c r="V3096" t="s">
        <v>29</v>
      </c>
      <c r="W3096" t="s">
        <v>3689</v>
      </c>
    </row>
    <row r="3097" spans="1:23">
      <c r="A3097">
        <v>3096</v>
      </c>
      <c r="B3097" t="s">
        <v>3688</v>
      </c>
      <c r="C3097" t="s">
        <v>3688</v>
      </c>
      <c r="D3097">
        <v>76</v>
      </c>
      <c r="E3097" s="8" t="s">
        <v>3704</v>
      </c>
      <c r="F3097" s="8" t="s">
        <v>391</v>
      </c>
      <c r="G3097" s="8" t="s">
        <v>392</v>
      </c>
      <c r="H3097" s="8" t="s">
        <v>3705</v>
      </c>
      <c r="I3097" s="8" t="s">
        <v>392</v>
      </c>
      <c r="J3097" s="8" t="s">
        <v>3705</v>
      </c>
      <c r="K3097">
        <v>1.20659936</v>
      </c>
      <c r="L3097">
        <v>1.20659936</v>
      </c>
      <c r="M3097" t="s">
        <v>26</v>
      </c>
      <c r="N3097" t="s">
        <v>74</v>
      </c>
      <c r="O3097" t="s">
        <v>29</v>
      </c>
      <c r="P3097" t="s">
        <v>29</v>
      </c>
      <c r="Q3097" t="s">
        <v>29</v>
      </c>
      <c r="R3097" t="s">
        <v>29</v>
      </c>
      <c r="S3097" t="s">
        <v>29</v>
      </c>
      <c r="T3097" t="s">
        <v>29</v>
      </c>
      <c r="U3097" t="s">
        <v>29</v>
      </c>
      <c r="V3097" t="s">
        <v>29</v>
      </c>
      <c r="W3097" t="s">
        <v>3689</v>
      </c>
    </row>
    <row r="3098" spans="1:23">
      <c r="A3098">
        <v>3097</v>
      </c>
      <c r="B3098" t="s">
        <v>3688</v>
      </c>
      <c r="C3098" t="s">
        <v>3688</v>
      </c>
      <c r="D3098">
        <v>76</v>
      </c>
      <c r="E3098" s="8" t="s">
        <v>3706</v>
      </c>
      <c r="F3098" s="8" t="s">
        <v>251</v>
      </c>
      <c r="G3098" s="8" t="s">
        <v>1403</v>
      </c>
      <c r="H3098" s="8" t="s">
        <v>29</v>
      </c>
      <c r="I3098" s="8" t="s">
        <v>1403</v>
      </c>
      <c r="J3098" s="8" t="s">
        <v>29</v>
      </c>
      <c r="K3098">
        <v>0.61561191820000005</v>
      </c>
      <c r="L3098">
        <v>0.61561191820000005</v>
      </c>
      <c r="M3098" t="s">
        <v>26</v>
      </c>
      <c r="N3098" t="s">
        <v>74</v>
      </c>
      <c r="O3098" t="s">
        <v>27</v>
      </c>
      <c r="P3098" t="s">
        <v>118</v>
      </c>
      <c r="Q3098" t="s">
        <v>29</v>
      </c>
      <c r="R3098" t="s">
        <v>29</v>
      </c>
      <c r="S3098" t="s">
        <v>29</v>
      </c>
      <c r="T3098" t="s">
        <v>29</v>
      </c>
      <c r="U3098" t="s">
        <v>29</v>
      </c>
      <c r="V3098" t="s">
        <v>29</v>
      </c>
      <c r="W3098" t="s">
        <v>3689</v>
      </c>
    </row>
    <row r="3099" spans="1:23">
      <c r="A3099">
        <v>3098</v>
      </c>
      <c r="B3099" t="s">
        <v>3688</v>
      </c>
      <c r="C3099" t="s">
        <v>3688</v>
      </c>
      <c r="D3099">
        <v>76</v>
      </c>
      <c r="E3099" s="8" t="s">
        <v>3707</v>
      </c>
      <c r="F3099" s="8" t="s">
        <v>251</v>
      </c>
      <c r="G3099" s="8" t="s">
        <v>1403</v>
      </c>
      <c r="H3099" s="8" t="s">
        <v>3708</v>
      </c>
      <c r="I3099" s="8" t="s">
        <v>1403</v>
      </c>
      <c r="J3099" s="8" t="s">
        <v>1741</v>
      </c>
      <c r="K3099">
        <v>4.9002708689999999</v>
      </c>
      <c r="L3099">
        <v>4.9002708689999999</v>
      </c>
      <c r="M3099" t="s">
        <v>26</v>
      </c>
      <c r="N3099" t="s">
        <v>74</v>
      </c>
      <c r="O3099" t="s">
        <v>29</v>
      </c>
      <c r="P3099" t="s">
        <v>29</v>
      </c>
      <c r="Q3099" t="s">
        <v>29</v>
      </c>
      <c r="R3099" t="s">
        <v>29</v>
      </c>
      <c r="S3099" t="s">
        <v>29</v>
      </c>
      <c r="T3099" t="s">
        <v>29</v>
      </c>
      <c r="U3099" t="s">
        <v>29</v>
      </c>
      <c r="V3099" t="s">
        <v>29</v>
      </c>
      <c r="W3099" t="s">
        <v>3689</v>
      </c>
    </row>
    <row r="3100" spans="1:23">
      <c r="A3100">
        <v>3099</v>
      </c>
      <c r="B3100" t="s">
        <v>3688</v>
      </c>
      <c r="C3100" t="s">
        <v>3688</v>
      </c>
      <c r="D3100">
        <v>76</v>
      </c>
      <c r="E3100" s="8" t="s">
        <v>3709</v>
      </c>
      <c r="F3100" s="8" t="s">
        <v>251</v>
      </c>
      <c r="G3100" s="8" t="s">
        <v>29</v>
      </c>
      <c r="H3100" s="8" t="s">
        <v>29</v>
      </c>
      <c r="I3100" s="8" t="s">
        <v>29</v>
      </c>
      <c r="J3100" s="8" t="s">
        <v>29</v>
      </c>
      <c r="K3100">
        <v>1.378970697</v>
      </c>
      <c r="L3100">
        <v>1.378970697</v>
      </c>
      <c r="M3100" t="s">
        <v>26</v>
      </c>
      <c r="N3100" t="s">
        <v>74</v>
      </c>
      <c r="O3100" t="s">
        <v>27</v>
      </c>
      <c r="P3100" t="s">
        <v>118</v>
      </c>
      <c r="Q3100" t="s">
        <v>29</v>
      </c>
      <c r="R3100" t="s">
        <v>29</v>
      </c>
      <c r="S3100" t="s">
        <v>29</v>
      </c>
      <c r="T3100" t="s">
        <v>29</v>
      </c>
      <c r="U3100" t="s">
        <v>29</v>
      </c>
      <c r="V3100" t="s">
        <v>29</v>
      </c>
      <c r="W3100" t="s">
        <v>3689</v>
      </c>
    </row>
    <row r="3101" spans="1:23">
      <c r="A3101">
        <v>3100</v>
      </c>
      <c r="B3101" t="s">
        <v>3688</v>
      </c>
      <c r="C3101" t="s">
        <v>3688</v>
      </c>
      <c r="D3101">
        <v>76</v>
      </c>
      <c r="E3101" s="8" t="s">
        <v>3710</v>
      </c>
      <c r="F3101" s="8" t="s">
        <v>251</v>
      </c>
      <c r="G3101" s="8" t="s">
        <v>29</v>
      </c>
      <c r="H3101" s="8" t="s">
        <v>29</v>
      </c>
      <c r="I3101" s="8" t="s">
        <v>29</v>
      </c>
      <c r="J3101" s="8" t="s">
        <v>29</v>
      </c>
      <c r="K3101">
        <v>10.31765575</v>
      </c>
      <c r="L3101">
        <v>10.31765575</v>
      </c>
      <c r="M3101" t="s">
        <v>26</v>
      </c>
      <c r="N3101" t="s">
        <v>74</v>
      </c>
      <c r="O3101" t="s">
        <v>29</v>
      </c>
      <c r="P3101" t="s">
        <v>29</v>
      </c>
      <c r="Q3101" t="s">
        <v>29</v>
      </c>
      <c r="R3101" t="s">
        <v>29</v>
      </c>
      <c r="S3101" t="s">
        <v>29</v>
      </c>
      <c r="T3101" t="s">
        <v>29</v>
      </c>
      <c r="U3101" t="s">
        <v>29</v>
      </c>
      <c r="V3101" t="s">
        <v>29</v>
      </c>
      <c r="W3101" t="s">
        <v>3689</v>
      </c>
    </row>
    <row r="3102" spans="1:23">
      <c r="A3102">
        <v>3101</v>
      </c>
      <c r="B3102" t="s">
        <v>3688</v>
      </c>
      <c r="C3102" t="s">
        <v>3688</v>
      </c>
      <c r="D3102">
        <v>76</v>
      </c>
      <c r="E3102" s="8" t="s">
        <v>3711</v>
      </c>
      <c r="F3102" s="8" t="s">
        <v>251</v>
      </c>
      <c r="G3102" s="8" t="s">
        <v>29</v>
      </c>
      <c r="H3102" s="8" t="s">
        <v>29</v>
      </c>
      <c r="I3102" s="8" t="s">
        <v>29</v>
      </c>
      <c r="J3102" s="8" t="s">
        <v>29</v>
      </c>
      <c r="K3102">
        <v>0.1231223836</v>
      </c>
      <c r="L3102">
        <v>0.1231223836</v>
      </c>
      <c r="M3102" t="s">
        <v>26</v>
      </c>
      <c r="N3102" t="s">
        <v>74</v>
      </c>
      <c r="O3102" t="s">
        <v>219</v>
      </c>
      <c r="P3102" t="s">
        <v>29</v>
      </c>
      <c r="Q3102" t="s">
        <v>29</v>
      </c>
      <c r="R3102" t="s">
        <v>29</v>
      </c>
      <c r="S3102" t="s">
        <v>29</v>
      </c>
      <c r="T3102" t="s">
        <v>29</v>
      </c>
      <c r="U3102" t="s">
        <v>29</v>
      </c>
      <c r="V3102" t="s">
        <v>29</v>
      </c>
      <c r="W3102" t="s">
        <v>3689</v>
      </c>
    </row>
    <row r="3103" spans="1:23">
      <c r="A3103">
        <v>3102</v>
      </c>
      <c r="B3103" t="s">
        <v>3688</v>
      </c>
      <c r="C3103" t="s">
        <v>3688</v>
      </c>
      <c r="D3103">
        <v>76</v>
      </c>
      <c r="E3103" s="8" t="s">
        <v>3712</v>
      </c>
      <c r="F3103" s="8" t="s">
        <v>251</v>
      </c>
      <c r="G3103" s="8" t="s">
        <v>29</v>
      </c>
      <c r="H3103" s="8" t="s">
        <v>29</v>
      </c>
      <c r="I3103" s="8" t="s">
        <v>29</v>
      </c>
      <c r="J3103" s="8" t="s">
        <v>29</v>
      </c>
      <c r="K3103">
        <v>3.4966756960000001</v>
      </c>
      <c r="L3103">
        <v>3.4966756960000001</v>
      </c>
      <c r="M3103" t="s">
        <v>26</v>
      </c>
      <c r="N3103" t="s">
        <v>74</v>
      </c>
      <c r="O3103" t="s">
        <v>29</v>
      </c>
      <c r="P3103" t="s">
        <v>29</v>
      </c>
      <c r="Q3103" t="s">
        <v>29</v>
      </c>
      <c r="R3103" t="s">
        <v>29</v>
      </c>
      <c r="S3103" t="s">
        <v>29</v>
      </c>
      <c r="T3103" t="s">
        <v>29</v>
      </c>
      <c r="U3103" t="s">
        <v>29</v>
      </c>
      <c r="V3103" t="s">
        <v>29</v>
      </c>
      <c r="W3103" t="s">
        <v>3689</v>
      </c>
    </row>
    <row r="3104" spans="1:23">
      <c r="A3104">
        <v>3103</v>
      </c>
      <c r="B3104" t="s">
        <v>3688</v>
      </c>
      <c r="C3104" t="s">
        <v>3688</v>
      </c>
      <c r="D3104">
        <v>76</v>
      </c>
      <c r="E3104" s="8" t="s">
        <v>3713</v>
      </c>
      <c r="F3104" s="8" t="s">
        <v>164</v>
      </c>
      <c r="G3104" s="8" t="s">
        <v>3407</v>
      </c>
      <c r="H3104" s="8" t="s">
        <v>3714</v>
      </c>
      <c r="I3104" s="8" t="s">
        <v>3407</v>
      </c>
      <c r="J3104" s="8" t="s">
        <v>3714</v>
      </c>
      <c r="K3104">
        <v>6.5501108099999996</v>
      </c>
      <c r="L3104">
        <v>6.5501108099999996</v>
      </c>
      <c r="M3104" t="s">
        <v>26</v>
      </c>
      <c r="N3104" t="s">
        <v>74</v>
      </c>
      <c r="O3104" t="s">
        <v>27</v>
      </c>
      <c r="P3104" t="s">
        <v>219</v>
      </c>
      <c r="Q3104" t="s">
        <v>29</v>
      </c>
      <c r="R3104" t="s">
        <v>29</v>
      </c>
      <c r="S3104" t="s">
        <v>29</v>
      </c>
      <c r="T3104" t="s">
        <v>29</v>
      </c>
      <c r="U3104" t="s">
        <v>29</v>
      </c>
      <c r="V3104" t="s">
        <v>29</v>
      </c>
      <c r="W3104" t="s">
        <v>3689</v>
      </c>
    </row>
    <row r="3105" spans="1:23">
      <c r="A3105">
        <v>3104</v>
      </c>
      <c r="B3105" t="s">
        <v>3688</v>
      </c>
      <c r="C3105" t="s">
        <v>3688</v>
      </c>
      <c r="D3105">
        <v>76</v>
      </c>
      <c r="E3105" s="8" t="s">
        <v>3715</v>
      </c>
      <c r="F3105" s="8" t="s">
        <v>1314</v>
      </c>
      <c r="G3105" s="8" t="s">
        <v>1766</v>
      </c>
      <c r="H3105" s="8" t="s">
        <v>3716</v>
      </c>
      <c r="I3105" s="8" t="s">
        <v>1766</v>
      </c>
      <c r="J3105" s="8" t="s">
        <v>3716</v>
      </c>
      <c r="K3105">
        <v>0.3693671509</v>
      </c>
      <c r="L3105">
        <v>0.3693671509</v>
      </c>
      <c r="M3105" t="s">
        <v>26</v>
      </c>
      <c r="N3105" t="s">
        <v>74</v>
      </c>
      <c r="O3105" t="s">
        <v>219</v>
      </c>
      <c r="P3105" t="s">
        <v>29</v>
      </c>
      <c r="Q3105" t="s">
        <v>29</v>
      </c>
      <c r="R3105" t="s">
        <v>29</v>
      </c>
      <c r="S3105" t="s">
        <v>29</v>
      </c>
      <c r="T3105" t="s">
        <v>29</v>
      </c>
      <c r="U3105" t="s">
        <v>29</v>
      </c>
      <c r="V3105" t="s">
        <v>29</v>
      </c>
      <c r="W3105" t="s">
        <v>3689</v>
      </c>
    </row>
    <row r="3106" spans="1:23">
      <c r="A3106">
        <v>3105</v>
      </c>
      <c r="B3106" t="s">
        <v>3688</v>
      </c>
      <c r="C3106" t="s">
        <v>3688</v>
      </c>
      <c r="D3106">
        <v>76</v>
      </c>
      <c r="E3106" s="8" t="s">
        <v>3717</v>
      </c>
      <c r="F3106" s="8" t="s">
        <v>23</v>
      </c>
      <c r="G3106" s="8" t="s">
        <v>316</v>
      </c>
      <c r="H3106" s="8" t="s">
        <v>29</v>
      </c>
      <c r="I3106" s="8" t="s">
        <v>316</v>
      </c>
      <c r="J3106" s="8" t="s">
        <v>29</v>
      </c>
      <c r="K3106">
        <v>4.9248953460000001E-2</v>
      </c>
      <c r="L3106">
        <v>4.9248953460000001E-2</v>
      </c>
      <c r="M3106" t="s">
        <v>26</v>
      </c>
      <c r="N3106" t="s">
        <v>74</v>
      </c>
      <c r="O3106" t="s">
        <v>29</v>
      </c>
      <c r="P3106" t="s">
        <v>29</v>
      </c>
      <c r="Q3106" t="s">
        <v>29</v>
      </c>
      <c r="R3106" t="s">
        <v>29</v>
      </c>
      <c r="S3106" t="s">
        <v>29</v>
      </c>
      <c r="T3106" t="s">
        <v>29</v>
      </c>
      <c r="U3106" t="s">
        <v>29</v>
      </c>
      <c r="V3106" t="s">
        <v>29</v>
      </c>
      <c r="W3106" t="s">
        <v>3689</v>
      </c>
    </row>
    <row r="3107" spans="1:23">
      <c r="A3107">
        <v>3106</v>
      </c>
      <c r="B3107" t="s">
        <v>3688</v>
      </c>
      <c r="C3107" t="s">
        <v>3688</v>
      </c>
      <c r="D3107">
        <v>76</v>
      </c>
      <c r="E3107" s="8" t="s">
        <v>9422</v>
      </c>
      <c r="F3107" s="8" t="s">
        <v>23</v>
      </c>
      <c r="G3107" s="7" t="s">
        <v>350</v>
      </c>
      <c r="H3107" s="7" t="s">
        <v>7312</v>
      </c>
      <c r="I3107" s="8" t="s">
        <v>9428</v>
      </c>
      <c r="J3107" s="7" t="s">
        <v>7312</v>
      </c>
      <c r="K3107">
        <v>2.4624476730000001E-2</v>
      </c>
      <c r="L3107">
        <v>2.4624476730000001E-2</v>
      </c>
      <c r="M3107" t="s">
        <v>26</v>
      </c>
      <c r="N3107" t="s">
        <v>74</v>
      </c>
      <c r="O3107" t="s">
        <v>63</v>
      </c>
      <c r="P3107" t="s">
        <v>29</v>
      </c>
      <c r="Q3107" t="s">
        <v>29</v>
      </c>
      <c r="R3107" t="s">
        <v>29</v>
      </c>
      <c r="S3107" t="s">
        <v>29</v>
      </c>
      <c r="T3107" t="s">
        <v>29</v>
      </c>
      <c r="U3107" t="s">
        <v>29</v>
      </c>
      <c r="V3107" t="s">
        <v>29</v>
      </c>
      <c r="W3107" t="s">
        <v>3689</v>
      </c>
    </row>
    <row r="3108" spans="1:23">
      <c r="A3108">
        <v>3107</v>
      </c>
      <c r="B3108" t="s">
        <v>3688</v>
      </c>
      <c r="C3108" t="s">
        <v>3688</v>
      </c>
      <c r="D3108">
        <v>76</v>
      </c>
      <c r="E3108" s="8" t="s">
        <v>7858</v>
      </c>
      <c r="F3108" s="8" t="s">
        <v>23</v>
      </c>
      <c r="G3108" s="7" t="s">
        <v>350</v>
      </c>
      <c r="H3108" s="7" t="s">
        <v>7859</v>
      </c>
      <c r="I3108" s="7" t="s">
        <v>350</v>
      </c>
      <c r="J3108" s="7" t="s">
        <v>7859</v>
      </c>
      <c r="K3108">
        <v>2.4624476730000001E-2</v>
      </c>
      <c r="L3108">
        <v>2.4624476730000001E-2</v>
      </c>
      <c r="M3108" t="s">
        <v>26</v>
      </c>
      <c r="N3108" t="s">
        <v>74</v>
      </c>
      <c r="O3108" t="s">
        <v>29</v>
      </c>
      <c r="P3108" t="s">
        <v>29</v>
      </c>
      <c r="Q3108" t="s">
        <v>29</v>
      </c>
      <c r="R3108" t="s">
        <v>29</v>
      </c>
      <c r="S3108" t="s">
        <v>29</v>
      </c>
      <c r="T3108" t="s">
        <v>29</v>
      </c>
      <c r="U3108" t="s">
        <v>29</v>
      </c>
      <c r="V3108" t="s">
        <v>29</v>
      </c>
      <c r="W3108" t="s">
        <v>3689</v>
      </c>
    </row>
    <row r="3109" spans="1:23">
      <c r="A3109">
        <v>3108</v>
      </c>
      <c r="B3109" t="s">
        <v>3688</v>
      </c>
      <c r="C3109" t="s">
        <v>3688</v>
      </c>
      <c r="D3109">
        <v>76</v>
      </c>
      <c r="E3109" s="8" t="s">
        <v>9423</v>
      </c>
      <c r="F3109" s="8" t="s">
        <v>93</v>
      </c>
      <c r="G3109" s="8" t="s">
        <v>29</v>
      </c>
      <c r="H3109" s="8" t="s">
        <v>29</v>
      </c>
      <c r="I3109" s="8" t="s">
        <v>29</v>
      </c>
      <c r="J3109" s="8" t="s">
        <v>29</v>
      </c>
      <c r="K3109">
        <v>5.8360009850000001</v>
      </c>
      <c r="L3109">
        <v>5.8360009850000001</v>
      </c>
      <c r="M3109" t="s">
        <v>26</v>
      </c>
      <c r="N3109" t="s">
        <v>74</v>
      </c>
      <c r="O3109" t="s">
        <v>29</v>
      </c>
      <c r="P3109" t="s">
        <v>29</v>
      </c>
      <c r="Q3109" t="s">
        <v>29</v>
      </c>
      <c r="R3109" t="s">
        <v>29</v>
      </c>
      <c r="S3109" t="s">
        <v>29</v>
      </c>
      <c r="T3109" t="s">
        <v>29</v>
      </c>
      <c r="U3109" t="s">
        <v>29</v>
      </c>
      <c r="V3109" t="s">
        <v>29</v>
      </c>
      <c r="W3109" t="s">
        <v>3689</v>
      </c>
    </row>
    <row r="3110" spans="1:23">
      <c r="A3110">
        <v>3109</v>
      </c>
      <c r="B3110" t="s">
        <v>3688</v>
      </c>
      <c r="C3110" t="s">
        <v>3688</v>
      </c>
      <c r="D3110">
        <v>76</v>
      </c>
      <c r="E3110" s="8" t="s">
        <v>3718</v>
      </c>
      <c r="F3110" s="8" t="s">
        <v>196</v>
      </c>
      <c r="G3110" s="8" t="s">
        <v>225</v>
      </c>
      <c r="H3110" s="8" t="s">
        <v>29</v>
      </c>
      <c r="I3110" s="8" t="s">
        <v>225</v>
      </c>
      <c r="J3110" s="8" t="s">
        <v>29</v>
      </c>
      <c r="K3110">
        <v>0.9849790692</v>
      </c>
      <c r="L3110">
        <v>0.9849790692</v>
      </c>
      <c r="M3110" t="s">
        <v>26</v>
      </c>
      <c r="N3110" t="s">
        <v>27</v>
      </c>
      <c r="O3110" t="s">
        <v>118</v>
      </c>
      <c r="P3110" t="s">
        <v>29</v>
      </c>
      <c r="Q3110" t="s">
        <v>29</v>
      </c>
      <c r="R3110" t="s">
        <v>29</v>
      </c>
      <c r="S3110" t="s">
        <v>29</v>
      </c>
      <c r="T3110" t="s">
        <v>29</v>
      </c>
      <c r="U3110" t="s">
        <v>29</v>
      </c>
      <c r="V3110" t="s">
        <v>29</v>
      </c>
      <c r="W3110" t="s">
        <v>3689</v>
      </c>
    </row>
    <row r="3111" spans="1:23">
      <c r="A3111">
        <v>3110</v>
      </c>
      <c r="B3111" t="s">
        <v>3688</v>
      </c>
      <c r="C3111" t="s">
        <v>3688</v>
      </c>
      <c r="D3111">
        <v>76</v>
      </c>
      <c r="E3111" s="8" t="s">
        <v>3719</v>
      </c>
      <c r="F3111" s="8" t="s">
        <v>196</v>
      </c>
      <c r="G3111" s="8" t="s">
        <v>321</v>
      </c>
      <c r="H3111" s="8" t="s">
        <v>3720</v>
      </c>
      <c r="I3111" s="8" t="s">
        <v>321</v>
      </c>
      <c r="J3111" s="8" t="s">
        <v>3720</v>
      </c>
      <c r="K3111">
        <v>7.0426003450000003</v>
      </c>
      <c r="L3111">
        <v>7.0426003450000003</v>
      </c>
      <c r="M3111" t="s">
        <v>26</v>
      </c>
      <c r="N3111" t="s">
        <v>74</v>
      </c>
      <c r="O3111" t="s">
        <v>27</v>
      </c>
      <c r="P3111" t="s">
        <v>219</v>
      </c>
      <c r="Q3111" t="s">
        <v>118</v>
      </c>
      <c r="R3111" t="s">
        <v>29</v>
      </c>
      <c r="S3111" t="s">
        <v>29</v>
      </c>
      <c r="T3111" t="s">
        <v>29</v>
      </c>
      <c r="U3111" t="s">
        <v>29</v>
      </c>
      <c r="V3111" t="s">
        <v>29</v>
      </c>
      <c r="W3111" t="s">
        <v>3689</v>
      </c>
    </row>
    <row r="3112" spans="1:23">
      <c r="A3112">
        <v>3111</v>
      </c>
      <c r="B3112" t="s">
        <v>3688</v>
      </c>
      <c r="C3112" t="s">
        <v>3688</v>
      </c>
      <c r="D3112">
        <v>76</v>
      </c>
      <c r="E3112" s="8" t="s">
        <v>3721</v>
      </c>
      <c r="F3112" s="8" t="s">
        <v>196</v>
      </c>
      <c r="G3112" s="8" t="s">
        <v>321</v>
      </c>
      <c r="H3112" s="8" t="s">
        <v>29</v>
      </c>
      <c r="I3112" s="8" t="s">
        <v>321</v>
      </c>
      <c r="J3112" s="8" t="s">
        <v>29</v>
      </c>
      <c r="K3112">
        <v>0.34474267419999999</v>
      </c>
      <c r="L3112">
        <v>0.34474267419999999</v>
      </c>
      <c r="M3112" t="s">
        <v>26</v>
      </c>
      <c r="N3112" t="s">
        <v>74</v>
      </c>
      <c r="O3112" t="s">
        <v>29</v>
      </c>
      <c r="P3112" t="s">
        <v>29</v>
      </c>
      <c r="Q3112" t="s">
        <v>29</v>
      </c>
      <c r="R3112" t="s">
        <v>29</v>
      </c>
      <c r="S3112" t="s">
        <v>29</v>
      </c>
      <c r="T3112" t="s">
        <v>29</v>
      </c>
      <c r="U3112" t="s">
        <v>29</v>
      </c>
      <c r="V3112" t="s">
        <v>29</v>
      </c>
      <c r="W3112" t="s">
        <v>3689</v>
      </c>
    </row>
    <row r="3113" spans="1:23">
      <c r="A3113">
        <v>3112</v>
      </c>
      <c r="B3113" t="s">
        <v>3688</v>
      </c>
      <c r="C3113" t="s">
        <v>3688</v>
      </c>
      <c r="D3113">
        <v>76</v>
      </c>
      <c r="E3113" s="8" t="s">
        <v>3722</v>
      </c>
      <c r="F3113" s="8" t="s">
        <v>196</v>
      </c>
      <c r="G3113" s="8" t="s">
        <v>928</v>
      </c>
      <c r="H3113" s="8" t="s">
        <v>3723</v>
      </c>
      <c r="I3113" s="8" t="s">
        <v>928</v>
      </c>
      <c r="J3113" s="8" t="s">
        <v>3723</v>
      </c>
      <c r="K3113">
        <v>2.4624476730000001E-2</v>
      </c>
      <c r="L3113">
        <v>2.4624476730000001E-2</v>
      </c>
      <c r="M3113" t="s">
        <v>26</v>
      </c>
      <c r="N3113" t="s">
        <v>74</v>
      </c>
      <c r="O3113" t="s">
        <v>29</v>
      </c>
      <c r="P3113" t="s">
        <v>29</v>
      </c>
      <c r="Q3113" t="s">
        <v>29</v>
      </c>
      <c r="R3113" t="s">
        <v>29</v>
      </c>
      <c r="S3113" t="s">
        <v>29</v>
      </c>
      <c r="T3113" t="s">
        <v>29</v>
      </c>
      <c r="U3113" t="s">
        <v>29</v>
      </c>
      <c r="V3113" t="s">
        <v>29</v>
      </c>
      <c r="W3113" t="s">
        <v>3689</v>
      </c>
    </row>
    <row r="3114" spans="1:23">
      <c r="A3114">
        <v>3113</v>
      </c>
      <c r="B3114" t="s">
        <v>3688</v>
      </c>
      <c r="C3114" t="s">
        <v>3688</v>
      </c>
      <c r="D3114">
        <v>76</v>
      </c>
      <c r="E3114" s="8" t="s">
        <v>3724</v>
      </c>
      <c r="F3114" s="8" t="s">
        <v>196</v>
      </c>
      <c r="G3114" s="8" t="s">
        <v>928</v>
      </c>
      <c r="H3114" s="8" t="s">
        <v>3725</v>
      </c>
      <c r="I3114" s="8" t="s">
        <v>928</v>
      </c>
      <c r="J3114" s="8" t="s">
        <v>3725</v>
      </c>
      <c r="K3114">
        <v>9.8497906920000003E-2</v>
      </c>
      <c r="L3114">
        <v>9.8497906920000003E-2</v>
      </c>
      <c r="M3114" t="s">
        <v>26</v>
      </c>
      <c r="N3114" t="s">
        <v>74</v>
      </c>
      <c r="O3114" t="s">
        <v>29</v>
      </c>
      <c r="P3114" t="s">
        <v>29</v>
      </c>
      <c r="Q3114" t="s">
        <v>29</v>
      </c>
      <c r="R3114" t="s">
        <v>29</v>
      </c>
      <c r="S3114" t="s">
        <v>29</v>
      </c>
      <c r="T3114" t="s">
        <v>29</v>
      </c>
      <c r="U3114" t="s">
        <v>29</v>
      </c>
      <c r="V3114" t="s">
        <v>29</v>
      </c>
      <c r="W3114" t="s">
        <v>3689</v>
      </c>
    </row>
    <row r="3115" spans="1:23">
      <c r="A3115">
        <v>3114</v>
      </c>
      <c r="B3115" t="s">
        <v>3688</v>
      </c>
      <c r="C3115" t="s">
        <v>3688</v>
      </c>
      <c r="D3115">
        <v>76</v>
      </c>
      <c r="E3115" s="8" t="s">
        <v>3726</v>
      </c>
      <c r="F3115" s="8" t="s">
        <v>1355</v>
      </c>
      <c r="G3115" s="8" t="s">
        <v>1356</v>
      </c>
      <c r="H3115" s="8" t="s">
        <v>29</v>
      </c>
      <c r="I3115" s="8" t="s">
        <v>1356</v>
      </c>
      <c r="J3115" s="8" t="s">
        <v>29</v>
      </c>
      <c r="K3115">
        <v>7.3873430190000006E-2</v>
      </c>
      <c r="L3115">
        <v>7.3873430190000006E-2</v>
      </c>
      <c r="M3115" t="s">
        <v>26</v>
      </c>
      <c r="N3115" t="s">
        <v>219</v>
      </c>
      <c r="O3115" t="s">
        <v>29</v>
      </c>
      <c r="P3115" t="s">
        <v>29</v>
      </c>
      <c r="Q3115" t="s">
        <v>29</v>
      </c>
      <c r="R3115" t="s">
        <v>29</v>
      </c>
      <c r="S3115" t="s">
        <v>29</v>
      </c>
      <c r="T3115" t="s">
        <v>29</v>
      </c>
      <c r="U3115" t="s">
        <v>29</v>
      </c>
      <c r="V3115" t="s">
        <v>29</v>
      </c>
      <c r="W3115" t="s">
        <v>3689</v>
      </c>
    </row>
    <row r="3116" spans="1:23">
      <c r="A3116">
        <v>3115</v>
      </c>
      <c r="B3116" t="s">
        <v>3688</v>
      </c>
      <c r="C3116" t="s">
        <v>3688</v>
      </c>
      <c r="D3116">
        <v>76</v>
      </c>
      <c r="E3116" s="8" t="s">
        <v>6895</v>
      </c>
      <c r="F3116" s="8" t="s">
        <v>6896</v>
      </c>
      <c r="G3116" s="8" t="s">
        <v>6897</v>
      </c>
      <c r="H3116" s="8" t="s">
        <v>6898</v>
      </c>
      <c r="I3116" s="8" t="s">
        <v>6897</v>
      </c>
      <c r="J3116" s="8" t="s">
        <v>6898</v>
      </c>
      <c r="K3116">
        <v>2.4624476730000001E-2</v>
      </c>
      <c r="L3116">
        <v>2.4624476730000001E-2</v>
      </c>
      <c r="M3116" t="s">
        <v>26</v>
      </c>
      <c r="N3116" t="s">
        <v>63</v>
      </c>
      <c r="O3116" t="s">
        <v>29</v>
      </c>
      <c r="P3116" t="s">
        <v>29</v>
      </c>
      <c r="Q3116" t="s">
        <v>29</v>
      </c>
      <c r="R3116" t="s">
        <v>29</v>
      </c>
      <c r="S3116" t="s">
        <v>29</v>
      </c>
      <c r="T3116" t="s">
        <v>29</v>
      </c>
      <c r="U3116" t="s">
        <v>29</v>
      </c>
      <c r="V3116" t="s">
        <v>29</v>
      </c>
      <c r="W3116" t="s">
        <v>3689</v>
      </c>
    </row>
    <row r="3117" spans="1:23">
      <c r="A3117">
        <v>3116</v>
      </c>
      <c r="B3117" t="s">
        <v>3688</v>
      </c>
      <c r="C3117" t="s">
        <v>3688</v>
      </c>
      <c r="D3117">
        <v>76</v>
      </c>
      <c r="E3117" s="8" t="s">
        <v>3727</v>
      </c>
      <c r="F3117" s="8" t="s">
        <v>41</v>
      </c>
      <c r="G3117" s="8" t="s">
        <v>408</v>
      </c>
      <c r="H3117" s="8" t="s">
        <v>3728</v>
      </c>
      <c r="I3117" s="8" t="s">
        <v>408</v>
      </c>
      <c r="J3117" s="8" t="s">
        <v>3728</v>
      </c>
      <c r="K3117">
        <v>0.27086924400000001</v>
      </c>
      <c r="L3117">
        <v>0.27086924400000001</v>
      </c>
      <c r="M3117" t="s">
        <v>26</v>
      </c>
      <c r="N3117" t="s">
        <v>74</v>
      </c>
      <c r="O3117" t="s">
        <v>29</v>
      </c>
      <c r="P3117" t="s">
        <v>29</v>
      </c>
      <c r="Q3117" t="s">
        <v>29</v>
      </c>
      <c r="R3117" t="s">
        <v>29</v>
      </c>
      <c r="S3117" t="s">
        <v>29</v>
      </c>
      <c r="T3117" t="s">
        <v>29</v>
      </c>
      <c r="U3117" t="s">
        <v>29</v>
      </c>
      <c r="V3117" t="s">
        <v>29</v>
      </c>
      <c r="W3117" t="s">
        <v>3689</v>
      </c>
    </row>
    <row r="3118" spans="1:23">
      <c r="A3118">
        <v>3117</v>
      </c>
      <c r="B3118" t="s">
        <v>3688</v>
      </c>
      <c r="C3118" t="s">
        <v>3688</v>
      </c>
      <c r="D3118">
        <v>76</v>
      </c>
      <c r="E3118" s="8" t="s">
        <v>9424</v>
      </c>
      <c r="F3118" s="8" t="s">
        <v>93</v>
      </c>
      <c r="G3118" s="8" t="s">
        <v>29</v>
      </c>
      <c r="H3118" s="8" t="s">
        <v>29</v>
      </c>
      <c r="I3118" s="8" t="s">
        <v>29</v>
      </c>
      <c r="J3118" s="8" t="s">
        <v>29</v>
      </c>
      <c r="K3118">
        <v>4.9248953460000001E-2</v>
      </c>
      <c r="L3118">
        <v>4.9248953460000001E-2</v>
      </c>
      <c r="M3118" t="s">
        <v>26</v>
      </c>
      <c r="N3118" t="s">
        <v>219</v>
      </c>
      <c r="O3118" t="s">
        <v>63</v>
      </c>
      <c r="P3118" t="s">
        <v>29</v>
      </c>
      <c r="Q3118" t="s">
        <v>29</v>
      </c>
      <c r="R3118" t="s">
        <v>29</v>
      </c>
      <c r="S3118" t="s">
        <v>29</v>
      </c>
      <c r="T3118" t="s">
        <v>29</v>
      </c>
      <c r="U3118" t="s">
        <v>29</v>
      </c>
      <c r="V3118" t="s">
        <v>29</v>
      </c>
      <c r="W3118" t="s">
        <v>3689</v>
      </c>
    </row>
    <row r="3119" spans="1:23">
      <c r="A3119">
        <v>3118</v>
      </c>
      <c r="B3119" t="s">
        <v>3688</v>
      </c>
      <c r="C3119" t="s">
        <v>3688</v>
      </c>
      <c r="D3119">
        <v>76</v>
      </c>
      <c r="E3119" s="8" t="s">
        <v>3729</v>
      </c>
      <c r="F3119" s="8" t="s">
        <v>93</v>
      </c>
      <c r="G3119" s="8" t="s">
        <v>29</v>
      </c>
      <c r="H3119" s="8" t="s">
        <v>29</v>
      </c>
      <c r="I3119" s="8" t="s">
        <v>29</v>
      </c>
      <c r="J3119" s="8" t="s">
        <v>29</v>
      </c>
      <c r="K3119">
        <v>0.41861610440000002</v>
      </c>
      <c r="L3119">
        <v>0.41861610440000002</v>
      </c>
      <c r="M3119" t="s">
        <v>26</v>
      </c>
      <c r="N3119" t="s">
        <v>118</v>
      </c>
      <c r="O3119" t="s">
        <v>29</v>
      </c>
      <c r="P3119" t="s">
        <v>29</v>
      </c>
      <c r="Q3119" t="s">
        <v>29</v>
      </c>
      <c r="R3119" t="s">
        <v>29</v>
      </c>
      <c r="S3119" t="s">
        <v>29</v>
      </c>
      <c r="T3119" t="s">
        <v>29</v>
      </c>
      <c r="U3119" t="s">
        <v>29</v>
      </c>
      <c r="V3119" t="s">
        <v>29</v>
      </c>
      <c r="W3119" t="s">
        <v>3689</v>
      </c>
    </row>
    <row r="3120" spans="1:23">
      <c r="A3120">
        <v>3119</v>
      </c>
      <c r="B3120" t="s">
        <v>3688</v>
      </c>
      <c r="C3120" t="s">
        <v>3688</v>
      </c>
      <c r="D3120">
        <v>76</v>
      </c>
      <c r="E3120" s="8" t="s">
        <v>3730</v>
      </c>
      <c r="F3120" s="8" t="s">
        <v>93</v>
      </c>
      <c r="G3120" s="8" t="s">
        <v>29</v>
      </c>
      <c r="H3120" s="8" t="s">
        <v>29</v>
      </c>
      <c r="I3120" s="8" t="s">
        <v>29</v>
      </c>
      <c r="J3120" s="8" t="s">
        <v>29</v>
      </c>
      <c r="K3120">
        <v>3.2504309280000001</v>
      </c>
      <c r="L3120">
        <v>3.2504309280000001</v>
      </c>
      <c r="M3120" t="s">
        <v>26</v>
      </c>
      <c r="N3120" t="s">
        <v>74</v>
      </c>
      <c r="O3120" t="s">
        <v>219</v>
      </c>
      <c r="P3120" t="s">
        <v>118</v>
      </c>
      <c r="Q3120" t="s">
        <v>29</v>
      </c>
      <c r="R3120" t="s">
        <v>29</v>
      </c>
      <c r="S3120" t="s">
        <v>29</v>
      </c>
      <c r="T3120" t="s">
        <v>29</v>
      </c>
      <c r="U3120" t="s">
        <v>29</v>
      </c>
      <c r="V3120" t="s">
        <v>29</v>
      </c>
      <c r="W3120" t="s">
        <v>3689</v>
      </c>
    </row>
    <row r="3121" spans="1:23">
      <c r="A3121">
        <v>3120</v>
      </c>
      <c r="B3121" t="s">
        <v>3688</v>
      </c>
      <c r="C3121" t="s">
        <v>3688</v>
      </c>
      <c r="D3121">
        <v>76</v>
      </c>
      <c r="E3121" s="8" t="s">
        <v>3731</v>
      </c>
      <c r="F3121" s="8" t="s">
        <v>93</v>
      </c>
      <c r="G3121" s="8" t="s">
        <v>29</v>
      </c>
      <c r="H3121" s="8" t="s">
        <v>29</v>
      </c>
      <c r="I3121" s="8" t="s">
        <v>29</v>
      </c>
      <c r="J3121" s="8" t="s">
        <v>29</v>
      </c>
      <c r="K3121">
        <v>1.6252154640000001</v>
      </c>
      <c r="L3121">
        <v>1.6252154640000001</v>
      </c>
      <c r="M3121" t="s">
        <v>26</v>
      </c>
      <c r="N3121" t="s">
        <v>74</v>
      </c>
      <c r="O3121" t="s">
        <v>63</v>
      </c>
      <c r="P3121" t="s">
        <v>27</v>
      </c>
      <c r="Q3121" t="s">
        <v>219</v>
      </c>
      <c r="R3121" t="s">
        <v>29</v>
      </c>
      <c r="S3121" t="s">
        <v>29</v>
      </c>
      <c r="T3121" t="s">
        <v>29</v>
      </c>
      <c r="U3121" t="s">
        <v>29</v>
      </c>
      <c r="V3121" t="s">
        <v>29</v>
      </c>
      <c r="W3121" t="s">
        <v>3689</v>
      </c>
    </row>
    <row r="3122" spans="1:23">
      <c r="A3122">
        <v>3121</v>
      </c>
      <c r="B3122" t="s">
        <v>3688</v>
      </c>
      <c r="C3122" t="s">
        <v>3688</v>
      </c>
      <c r="D3122">
        <v>76</v>
      </c>
      <c r="E3122" s="8" t="s">
        <v>9425</v>
      </c>
      <c r="F3122" s="8" t="s">
        <v>93</v>
      </c>
      <c r="G3122" s="8" t="s">
        <v>29</v>
      </c>
      <c r="H3122" s="8" t="s">
        <v>29</v>
      </c>
      <c r="I3122" s="8" t="s">
        <v>29</v>
      </c>
      <c r="J3122" s="8" t="s">
        <v>29</v>
      </c>
      <c r="K3122">
        <v>4.9248953460000001E-2</v>
      </c>
      <c r="L3122">
        <v>4.9248953460000001E-2</v>
      </c>
      <c r="M3122" t="s">
        <v>26</v>
      </c>
      <c r="N3122" t="s">
        <v>27</v>
      </c>
      <c r="O3122" t="s">
        <v>29</v>
      </c>
      <c r="P3122" t="s">
        <v>29</v>
      </c>
      <c r="Q3122" t="s">
        <v>29</v>
      </c>
      <c r="R3122" t="s">
        <v>29</v>
      </c>
      <c r="S3122" t="s">
        <v>29</v>
      </c>
      <c r="T3122" t="s">
        <v>29</v>
      </c>
      <c r="U3122" t="s">
        <v>29</v>
      </c>
      <c r="V3122" t="s">
        <v>29</v>
      </c>
      <c r="W3122" t="s">
        <v>3689</v>
      </c>
    </row>
    <row r="3123" spans="1:23">
      <c r="A3123">
        <v>3122</v>
      </c>
      <c r="B3123" t="s">
        <v>3688</v>
      </c>
      <c r="C3123" t="s">
        <v>3688</v>
      </c>
      <c r="D3123">
        <v>76</v>
      </c>
      <c r="E3123" s="8" t="s">
        <v>3732</v>
      </c>
      <c r="F3123" s="8" t="s">
        <v>93</v>
      </c>
      <c r="G3123" s="8" t="s">
        <v>29</v>
      </c>
      <c r="H3123" s="8" t="s">
        <v>29</v>
      </c>
      <c r="I3123" s="8" t="s">
        <v>29</v>
      </c>
      <c r="J3123" s="8" t="s">
        <v>29</v>
      </c>
      <c r="K3123">
        <v>1.0096035459999999</v>
      </c>
      <c r="L3123">
        <v>1.0096035459999999</v>
      </c>
      <c r="M3123" t="s">
        <v>26</v>
      </c>
      <c r="N3123" t="s">
        <v>74</v>
      </c>
      <c r="O3123" t="s">
        <v>29</v>
      </c>
      <c r="P3123" t="s">
        <v>29</v>
      </c>
      <c r="Q3123" t="s">
        <v>29</v>
      </c>
      <c r="R3123" t="s">
        <v>29</v>
      </c>
      <c r="S3123" t="s">
        <v>29</v>
      </c>
      <c r="T3123" t="s">
        <v>29</v>
      </c>
      <c r="U3123" t="s">
        <v>29</v>
      </c>
      <c r="V3123" t="s">
        <v>29</v>
      </c>
      <c r="W3123" t="s">
        <v>3689</v>
      </c>
    </row>
    <row r="3124" spans="1:23">
      <c r="A3124">
        <v>3123</v>
      </c>
      <c r="B3124" t="s">
        <v>3688</v>
      </c>
      <c r="C3124" t="s">
        <v>3688</v>
      </c>
      <c r="D3124">
        <v>76</v>
      </c>
      <c r="E3124" s="8" t="s">
        <v>3733</v>
      </c>
      <c r="F3124" s="8" t="s">
        <v>93</v>
      </c>
      <c r="G3124" s="8" t="s">
        <v>29</v>
      </c>
      <c r="H3124" s="8" t="s">
        <v>29</v>
      </c>
      <c r="I3124" s="8" t="s">
        <v>29</v>
      </c>
      <c r="J3124" s="8" t="s">
        <v>29</v>
      </c>
      <c r="K3124">
        <v>0.39399162770000001</v>
      </c>
      <c r="L3124">
        <v>0.39399162770000001</v>
      </c>
      <c r="M3124" t="s">
        <v>26</v>
      </c>
      <c r="N3124" t="s">
        <v>74</v>
      </c>
      <c r="O3124" t="s">
        <v>29</v>
      </c>
      <c r="P3124" t="s">
        <v>29</v>
      </c>
      <c r="Q3124" t="s">
        <v>29</v>
      </c>
      <c r="R3124" t="s">
        <v>29</v>
      </c>
      <c r="S3124" t="s">
        <v>29</v>
      </c>
      <c r="T3124" t="s">
        <v>29</v>
      </c>
      <c r="U3124" t="s">
        <v>29</v>
      </c>
      <c r="V3124" t="s">
        <v>29</v>
      </c>
      <c r="W3124" t="s">
        <v>3689</v>
      </c>
    </row>
    <row r="3125" spans="1:23">
      <c r="A3125">
        <v>3124</v>
      </c>
      <c r="B3125" t="s">
        <v>3688</v>
      </c>
      <c r="C3125" t="s">
        <v>3688</v>
      </c>
      <c r="D3125">
        <v>76</v>
      </c>
      <c r="E3125" s="8" t="s">
        <v>3734</v>
      </c>
      <c r="F3125" s="8" t="s">
        <v>93</v>
      </c>
      <c r="G3125" s="8" t="s">
        <v>29</v>
      </c>
      <c r="H3125" s="8" t="s">
        <v>29</v>
      </c>
      <c r="I3125" s="8" t="s">
        <v>29</v>
      </c>
      <c r="J3125" s="8" t="s">
        <v>29</v>
      </c>
      <c r="K3125">
        <v>0.27086924400000001</v>
      </c>
      <c r="L3125">
        <v>0.27086924400000001</v>
      </c>
      <c r="M3125" t="s">
        <v>26</v>
      </c>
      <c r="N3125" t="s">
        <v>27</v>
      </c>
      <c r="O3125" t="s">
        <v>219</v>
      </c>
      <c r="P3125" t="s">
        <v>29</v>
      </c>
      <c r="Q3125" t="s">
        <v>29</v>
      </c>
      <c r="R3125" t="s">
        <v>29</v>
      </c>
      <c r="S3125" t="s">
        <v>29</v>
      </c>
      <c r="T3125" t="s">
        <v>29</v>
      </c>
      <c r="U3125" t="s">
        <v>29</v>
      </c>
      <c r="V3125" t="s">
        <v>29</v>
      </c>
      <c r="W3125" t="s">
        <v>3689</v>
      </c>
    </row>
    <row r="3126" spans="1:23">
      <c r="A3126">
        <v>3125</v>
      </c>
      <c r="B3126" t="s">
        <v>3688</v>
      </c>
      <c r="C3126" t="s">
        <v>3688</v>
      </c>
      <c r="D3126">
        <v>76</v>
      </c>
      <c r="E3126" s="8" t="s">
        <v>3735</v>
      </c>
      <c r="F3126" s="8" t="s">
        <v>93</v>
      </c>
      <c r="G3126" s="8" t="s">
        <v>29</v>
      </c>
      <c r="H3126" s="8" t="s">
        <v>29</v>
      </c>
      <c r="I3126" s="8" t="s">
        <v>29</v>
      </c>
      <c r="J3126" s="8" t="s">
        <v>29</v>
      </c>
      <c r="K3126">
        <v>0.86185668550000005</v>
      </c>
      <c r="L3126">
        <v>0.86185668550000005</v>
      </c>
      <c r="M3126" t="s">
        <v>26</v>
      </c>
      <c r="N3126" t="s">
        <v>74</v>
      </c>
      <c r="O3126" t="s">
        <v>219</v>
      </c>
      <c r="P3126" t="s">
        <v>29</v>
      </c>
      <c r="Q3126" t="s">
        <v>29</v>
      </c>
      <c r="R3126" t="s">
        <v>29</v>
      </c>
      <c r="S3126" t="s">
        <v>29</v>
      </c>
      <c r="T3126" t="s">
        <v>29</v>
      </c>
      <c r="U3126" t="s">
        <v>29</v>
      </c>
      <c r="V3126" t="s">
        <v>29</v>
      </c>
      <c r="W3126" t="s">
        <v>3689</v>
      </c>
    </row>
    <row r="3127" spans="1:23">
      <c r="A3127">
        <v>3126</v>
      </c>
      <c r="B3127" t="s">
        <v>3688</v>
      </c>
      <c r="C3127" t="s">
        <v>3688</v>
      </c>
      <c r="D3127">
        <v>76</v>
      </c>
      <c r="E3127" s="8" t="s">
        <v>3736</v>
      </c>
      <c r="F3127" s="8" t="s">
        <v>93</v>
      </c>
      <c r="G3127" s="8" t="s">
        <v>29</v>
      </c>
      <c r="H3127" s="8" t="s">
        <v>29</v>
      </c>
      <c r="I3127" s="8" t="s">
        <v>29</v>
      </c>
      <c r="J3127" s="8" t="s">
        <v>29</v>
      </c>
      <c r="K3127">
        <v>6.0329967990000002</v>
      </c>
      <c r="L3127">
        <v>6.0329967990000002</v>
      </c>
      <c r="M3127" t="s">
        <v>26</v>
      </c>
      <c r="N3127" t="s">
        <v>74</v>
      </c>
      <c r="O3127" t="s">
        <v>219</v>
      </c>
      <c r="P3127" t="s">
        <v>27</v>
      </c>
      <c r="Q3127" t="s">
        <v>29</v>
      </c>
      <c r="R3127" t="s">
        <v>29</v>
      </c>
      <c r="S3127" t="s">
        <v>29</v>
      </c>
      <c r="T3127" t="s">
        <v>29</v>
      </c>
      <c r="U3127" t="s">
        <v>29</v>
      </c>
      <c r="V3127" t="s">
        <v>29</v>
      </c>
      <c r="W3127" t="s">
        <v>3689</v>
      </c>
    </row>
    <row r="3128" spans="1:23">
      <c r="A3128">
        <v>3127</v>
      </c>
      <c r="B3128" t="s">
        <v>3688</v>
      </c>
      <c r="C3128" t="s">
        <v>3688</v>
      </c>
      <c r="D3128">
        <v>76</v>
      </c>
      <c r="E3128" s="8" t="s">
        <v>3737</v>
      </c>
      <c r="F3128" s="8" t="s">
        <v>93</v>
      </c>
      <c r="G3128" s="8" t="s">
        <v>29</v>
      </c>
      <c r="H3128" s="8" t="s">
        <v>29</v>
      </c>
      <c r="I3128" s="8" t="s">
        <v>29</v>
      </c>
      <c r="J3128" s="8" t="s">
        <v>29</v>
      </c>
      <c r="K3128">
        <v>9.8497906920000003E-2</v>
      </c>
      <c r="L3128">
        <v>9.8497906920000003E-2</v>
      </c>
      <c r="M3128" t="s">
        <v>26</v>
      </c>
      <c r="N3128" t="s">
        <v>74</v>
      </c>
      <c r="O3128" t="s">
        <v>219</v>
      </c>
      <c r="P3128" t="s">
        <v>29</v>
      </c>
      <c r="Q3128" t="s">
        <v>29</v>
      </c>
      <c r="R3128" t="s">
        <v>29</v>
      </c>
      <c r="S3128" t="s">
        <v>29</v>
      </c>
      <c r="T3128" t="s">
        <v>29</v>
      </c>
      <c r="U3128" t="s">
        <v>29</v>
      </c>
      <c r="V3128" t="s">
        <v>29</v>
      </c>
      <c r="W3128" t="s">
        <v>3689</v>
      </c>
    </row>
    <row r="3129" spans="1:23">
      <c r="A3129">
        <v>3128</v>
      </c>
      <c r="B3129" t="s">
        <v>3688</v>
      </c>
      <c r="C3129" t="s">
        <v>3688</v>
      </c>
      <c r="D3129">
        <v>76</v>
      </c>
      <c r="E3129" t="s">
        <v>3585</v>
      </c>
      <c r="F3129" t="s">
        <v>76</v>
      </c>
      <c r="G3129" s="1" t="s">
        <v>29</v>
      </c>
      <c r="H3129" t="s">
        <v>29</v>
      </c>
      <c r="I3129" t="s">
        <v>29</v>
      </c>
      <c r="J3129" t="s">
        <v>29</v>
      </c>
      <c r="K3129">
        <v>2.64</v>
      </c>
      <c r="L3129">
        <v>2.64</v>
      </c>
      <c r="M3129" t="s">
        <v>687</v>
      </c>
      <c r="N3129" t="s">
        <v>29</v>
      </c>
      <c r="O3129" t="s">
        <v>29</v>
      </c>
      <c r="P3129" t="s">
        <v>29</v>
      </c>
      <c r="Q3129" t="s">
        <v>29</v>
      </c>
      <c r="R3129" t="s">
        <v>29</v>
      </c>
      <c r="S3129" t="s">
        <v>29</v>
      </c>
      <c r="T3129" t="s">
        <v>29</v>
      </c>
      <c r="U3129" t="s">
        <v>29</v>
      </c>
      <c r="V3129" t="s">
        <v>29</v>
      </c>
      <c r="W3129" t="s">
        <v>3689</v>
      </c>
    </row>
    <row r="3130" spans="1:23">
      <c r="A3130">
        <v>3129</v>
      </c>
      <c r="B3130" t="s">
        <v>3688</v>
      </c>
      <c r="C3130" t="s">
        <v>3688</v>
      </c>
      <c r="D3130">
        <v>76</v>
      </c>
      <c r="E3130" t="s">
        <v>8941</v>
      </c>
      <c r="F3130" t="s">
        <v>93</v>
      </c>
      <c r="G3130" s="1" t="s">
        <v>29</v>
      </c>
      <c r="H3130" t="s">
        <v>29</v>
      </c>
      <c r="I3130" t="s">
        <v>29</v>
      </c>
      <c r="J3130" t="s">
        <v>29</v>
      </c>
      <c r="K3130">
        <v>0.75817778899002519</v>
      </c>
      <c r="L3130">
        <v>0.75817778899002519</v>
      </c>
      <c r="M3130" t="s">
        <v>26</v>
      </c>
      <c r="N3130" t="s">
        <v>29</v>
      </c>
      <c r="O3130" t="s">
        <v>29</v>
      </c>
      <c r="P3130" t="s">
        <v>29</v>
      </c>
      <c r="Q3130" t="s">
        <v>29</v>
      </c>
      <c r="R3130" t="s">
        <v>29</v>
      </c>
      <c r="S3130" t="s">
        <v>29</v>
      </c>
      <c r="T3130" t="s">
        <v>29</v>
      </c>
      <c r="U3130" t="s">
        <v>29</v>
      </c>
      <c r="V3130" t="s">
        <v>29</v>
      </c>
      <c r="W3130" t="s">
        <v>3689</v>
      </c>
    </row>
    <row r="3131" spans="1:23">
      <c r="A3131">
        <v>3130</v>
      </c>
      <c r="B3131" t="s">
        <v>2711</v>
      </c>
      <c r="C3131" t="s">
        <v>2711</v>
      </c>
      <c r="D3131">
        <v>77</v>
      </c>
      <c r="E3131" t="s">
        <v>8909</v>
      </c>
      <c r="F3131" t="s">
        <v>1091</v>
      </c>
      <c r="G3131" s="1" t="s">
        <v>1092</v>
      </c>
      <c r="H3131" t="s">
        <v>8910</v>
      </c>
      <c r="I3131" t="s">
        <v>1092</v>
      </c>
      <c r="J3131" t="s">
        <v>8911</v>
      </c>
      <c r="K3131">
        <v>23.07</v>
      </c>
      <c r="L3131">
        <v>23.07</v>
      </c>
      <c r="M3131" t="s">
        <v>26</v>
      </c>
      <c r="N3131" t="s">
        <v>29</v>
      </c>
      <c r="O3131" t="s">
        <v>29</v>
      </c>
      <c r="P3131" t="s">
        <v>29</v>
      </c>
      <c r="Q3131" t="s">
        <v>29</v>
      </c>
      <c r="R3131" t="s">
        <v>29</v>
      </c>
      <c r="S3131" t="s">
        <v>29</v>
      </c>
      <c r="T3131" t="s">
        <v>29</v>
      </c>
      <c r="U3131" t="s">
        <v>29</v>
      </c>
      <c r="V3131" t="s">
        <v>29</v>
      </c>
      <c r="W3131" t="s">
        <v>3738</v>
      </c>
    </row>
    <row r="3132" spans="1:23">
      <c r="A3132">
        <v>3131</v>
      </c>
      <c r="B3132" t="s">
        <v>2711</v>
      </c>
      <c r="C3132" t="s">
        <v>2711</v>
      </c>
      <c r="D3132">
        <v>77</v>
      </c>
      <c r="E3132" t="s">
        <v>3739</v>
      </c>
      <c r="F3132" t="s">
        <v>558</v>
      </c>
      <c r="G3132" s="1" t="s">
        <v>726</v>
      </c>
      <c r="H3132" t="s">
        <v>3740</v>
      </c>
      <c r="I3132" t="s">
        <v>726</v>
      </c>
      <c r="J3132" t="s">
        <v>8664</v>
      </c>
      <c r="K3132">
        <v>22.98</v>
      </c>
      <c r="L3132">
        <v>22.98</v>
      </c>
      <c r="M3132" t="s">
        <v>26</v>
      </c>
      <c r="N3132" t="s">
        <v>29</v>
      </c>
      <c r="O3132" t="s">
        <v>29</v>
      </c>
      <c r="P3132" t="s">
        <v>29</v>
      </c>
      <c r="Q3132" t="s">
        <v>29</v>
      </c>
      <c r="R3132" t="s">
        <v>29</v>
      </c>
      <c r="S3132" t="s">
        <v>29</v>
      </c>
      <c r="T3132" t="s">
        <v>29</v>
      </c>
      <c r="U3132" t="s">
        <v>29</v>
      </c>
      <c r="V3132" t="s">
        <v>29</v>
      </c>
      <c r="W3132" t="s">
        <v>3738</v>
      </c>
    </row>
    <row r="3133" spans="1:23">
      <c r="A3133">
        <v>3132</v>
      </c>
      <c r="B3133" t="s">
        <v>2711</v>
      </c>
      <c r="C3133" t="s">
        <v>2711</v>
      </c>
      <c r="D3133">
        <v>77</v>
      </c>
      <c r="E3133" t="s">
        <v>3741</v>
      </c>
      <c r="F3133" t="s">
        <v>505</v>
      </c>
      <c r="G3133" s="1" t="s">
        <v>3742</v>
      </c>
      <c r="H3133" t="s">
        <v>2788</v>
      </c>
      <c r="I3133" t="s">
        <v>2787</v>
      </c>
      <c r="J3133" t="s">
        <v>1018</v>
      </c>
      <c r="K3133">
        <v>15.39</v>
      </c>
      <c r="L3133">
        <v>15.39</v>
      </c>
      <c r="M3133" t="s">
        <v>26</v>
      </c>
      <c r="N3133" t="s">
        <v>29</v>
      </c>
      <c r="O3133" t="s">
        <v>29</v>
      </c>
      <c r="P3133" t="s">
        <v>29</v>
      </c>
      <c r="Q3133" t="s">
        <v>29</v>
      </c>
      <c r="R3133" t="s">
        <v>29</v>
      </c>
      <c r="S3133" t="s">
        <v>29</v>
      </c>
      <c r="T3133" t="s">
        <v>29</v>
      </c>
      <c r="U3133" t="s">
        <v>29</v>
      </c>
      <c r="V3133" t="s">
        <v>29</v>
      </c>
      <c r="W3133" t="s">
        <v>3738</v>
      </c>
    </row>
    <row r="3134" spans="1:23">
      <c r="A3134">
        <v>3133</v>
      </c>
      <c r="B3134" t="s">
        <v>2711</v>
      </c>
      <c r="C3134" t="s">
        <v>2711</v>
      </c>
      <c r="D3134">
        <v>77</v>
      </c>
      <c r="E3134" t="s">
        <v>3743</v>
      </c>
      <c r="F3134" t="s">
        <v>1062</v>
      </c>
      <c r="G3134" s="1" t="s">
        <v>1368</v>
      </c>
      <c r="H3134" t="s">
        <v>342</v>
      </c>
      <c r="I3134" t="s">
        <v>1368</v>
      </c>
      <c r="J3134" t="s">
        <v>342</v>
      </c>
      <c r="K3134">
        <v>10.74</v>
      </c>
      <c r="L3134">
        <v>10.74</v>
      </c>
      <c r="M3134" t="s">
        <v>26</v>
      </c>
      <c r="N3134" t="s">
        <v>29</v>
      </c>
      <c r="O3134" t="s">
        <v>29</v>
      </c>
      <c r="P3134" t="s">
        <v>29</v>
      </c>
      <c r="Q3134" t="s">
        <v>29</v>
      </c>
      <c r="R3134" t="s">
        <v>29</v>
      </c>
      <c r="S3134" t="s">
        <v>29</v>
      </c>
      <c r="T3134" t="s">
        <v>29</v>
      </c>
      <c r="U3134" t="s">
        <v>29</v>
      </c>
      <c r="V3134" t="s">
        <v>29</v>
      </c>
      <c r="W3134" t="s">
        <v>3738</v>
      </c>
    </row>
    <row r="3135" spans="1:23">
      <c r="A3135">
        <v>3134</v>
      </c>
      <c r="B3135" t="s">
        <v>2711</v>
      </c>
      <c r="C3135" t="s">
        <v>2711</v>
      </c>
      <c r="D3135">
        <v>77</v>
      </c>
      <c r="E3135" t="s">
        <v>3744</v>
      </c>
      <c r="F3135" t="s">
        <v>1062</v>
      </c>
      <c r="G3135" s="1" t="s">
        <v>3745</v>
      </c>
      <c r="H3135" t="s">
        <v>3103</v>
      </c>
      <c r="I3135" t="s">
        <v>3745</v>
      </c>
      <c r="J3135" t="s">
        <v>3103</v>
      </c>
      <c r="K3135">
        <v>5.88</v>
      </c>
      <c r="L3135">
        <v>5.88</v>
      </c>
      <c r="M3135" t="s">
        <v>26</v>
      </c>
      <c r="N3135" t="s">
        <v>29</v>
      </c>
      <c r="O3135" t="s">
        <v>29</v>
      </c>
      <c r="P3135" t="s">
        <v>29</v>
      </c>
      <c r="Q3135" t="s">
        <v>29</v>
      </c>
      <c r="R3135" t="s">
        <v>29</v>
      </c>
      <c r="S3135" t="s">
        <v>29</v>
      </c>
      <c r="T3135" t="s">
        <v>29</v>
      </c>
      <c r="U3135" t="s">
        <v>29</v>
      </c>
      <c r="V3135" t="s">
        <v>29</v>
      </c>
      <c r="W3135" t="s">
        <v>3738</v>
      </c>
    </row>
    <row r="3136" spans="1:23">
      <c r="A3136">
        <v>3135</v>
      </c>
      <c r="B3136" t="s">
        <v>2711</v>
      </c>
      <c r="C3136" t="s">
        <v>2711</v>
      </c>
      <c r="D3136">
        <v>77</v>
      </c>
      <c r="E3136" t="s">
        <v>2716</v>
      </c>
      <c r="F3136" t="s">
        <v>255</v>
      </c>
      <c r="G3136" s="1" t="s">
        <v>2717</v>
      </c>
      <c r="H3136" t="s">
        <v>2718</v>
      </c>
      <c r="I3136" t="s">
        <v>2717</v>
      </c>
      <c r="J3136" t="s">
        <v>8639</v>
      </c>
      <c r="K3136">
        <v>2.89</v>
      </c>
      <c r="L3136">
        <v>2.89</v>
      </c>
      <c r="M3136" t="s">
        <v>26</v>
      </c>
      <c r="N3136" t="s">
        <v>29</v>
      </c>
      <c r="O3136" t="s">
        <v>29</v>
      </c>
      <c r="P3136" t="s">
        <v>29</v>
      </c>
      <c r="Q3136" t="s">
        <v>29</v>
      </c>
      <c r="R3136" t="s">
        <v>29</v>
      </c>
      <c r="S3136" t="s">
        <v>29</v>
      </c>
      <c r="T3136" t="s">
        <v>29</v>
      </c>
      <c r="U3136" t="s">
        <v>29</v>
      </c>
      <c r="V3136" t="s">
        <v>29</v>
      </c>
      <c r="W3136" t="s">
        <v>3738</v>
      </c>
    </row>
    <row r="3137" spans="1:23">
      <c r="A3137">
        <v>3136</v>
      </c>
      <c r="B3137" t="s">
        <v>2711</v>
      </c>
      <c r="C3137" t="s">
        <v>2711</v>
      </c>
      <c r="D3137">
        <v>77</v>
      </c>
      <c r="E3137" t="s">
        <v>3746</v>
      </c>
      <c r="F3137" t="s">
        <v>185</v>
      </c>
      <c r="G3137" s="1" t="s">
        <v>186</v>
      </c>
      <c r="H3137" t="s">
        <v>3747</v>
      </c>
      <c r="I3137" t="s">
        <v>186</v>
      </c>
      <c r="J3137" t="s">
        <v>3747</v>
      </c>
      <c r="K3137">
        <v>2.61</v>
      </c>
      <c r="L3137">
        <v>2.61</v>
      </c>
      <c r="M3137" t="s">
        <v>26</v>
      </c>
      <c r="N3137" t="s">
        <v>29</v>
      </c>
      <c r="O3137" t="s">
        <v>29</v>
      </c>
      <c r="P3137" t="s">
        <v>29</v>
      </c>
      <c r="Q3137" t="s">
        <v>29</v>
      </c>
      <c r="R3137" t="s">
        <v>29</v>
      </c>
      <c r="S3137" t="s">
        <v>29</v>
      </c>
      <c r="T3137" t="s">
        <v>29</v>
      </c>
      <c r="U3137" t="s">
        <v>29</v>
      </c>
      <c r="V3137" t="s">
        <v>29</v>
      </c>
      <c r="W3137" t="s">
        <v>3738</v>
      </c>
    </row>
    <row r="3138" spans="1:23">
      <c r="A3138">
        <v>3137</v>
      </c>
      <c r="B3138" t="s">
        <v>2711</v>
      </c>
      <c r="C3138" t="s">
        <v>2711</v>
      </c>
      <c r="D3138">
        <v>77</v>
      </c>
      <c r="E3138" t="s">
        <v>2475</v>
      </c>
      <c r="F3138" t="s">
        <v>185</v>
      </c>
      <c r="G3138" s="1" t="s">
        <v>186</v>
      </c>
      <c r="H3138" t="s">
        <v>466</v>
      </c>
      <c r="I3138" t="s">
        <v>186</v>
      </c>
      <c r="J3138" t="s">
        <v>466</v>
      </c>
      <c r="K3138">
        <v>2.29</v>
      </c>
      <c r="L3138">
        <v>2.29</v>
      </c>
      <c r="M3138" t="s">
        <v>26</v>
      </c>
      <c r="N3138" t="s">
        <v>29</v>
      </c>
      <c r="O3138" t="s">
        <v>29</v>
      </c>
      <c r="P3138" t="s">
        <v>29</v>
      </c>
      <c r="Q3138" t="s">
        <v>29</v>
      </c>
      <c r="R3138" t="s">
        <v>29</v>
      </c>
      <c r="S3138" t="s">
        <v>29</v>
      </c>
      <c r="T3138" t="s">
        <v>29</v>
      </c>
      <c r="U3138" t="s">
        <v>29</v>
      </c>
      <c r="V3138" t="s">
        <v>29</v>
      </c>
      <c r="W3138" t="s">
        <v>3738</v>
      </c>
    </row>
    <row r="3139" spans="1:23">
      <c r="A3139">
        <v>3138</v>
      </c>
      <c r="B3139" t="s">
        <v>2711</v>
      </c>
      <c r="C3139" t="s">
        <v>2711</v>
      </c>
      <c r="D3139">
        <v>77</v>
      </c>
      <c r="E3139" t="s">
        <v>2801</v>
      </c>
      <c r="F3139" t="s">
        <v>185</v>
      </c>
      <c r="G3139" s="1" t="s">
        <v>2802</v>
      </c>
      <c r="H3139" t="s">
        <v>3103</v>
      </c>
      <c r="I3139" t="s">
        <v>5152</v>
      </c>
      <c r="J3139" t="s">
        <v>3103</v>
      </c>
      <c r="K3139">
        <v>2.2799999999999998</v>
      </c>
      <c r="L3139">
        <v>2.2799999999999998</v>
      </c>
      <c r="M3139" t="s">
        <v>26</v>
      </c>
      <c r="N3139" t="s">
        <v>29</v>
      </c>
      <c r="O3139" t="s">
        <v>29</v>
      </c>
      <c r="P3139" t="s">
        <v>29</v>
      </c>
      <c r="Q3139" t="s">
        <v>29</v>
      </c>
      <c r="R3139" t="s">
        <v>29</v>
      </c>
      <c r="S3139" t="s">
        <v>29</v>
      </c>
      <c r="T3139" t="s">
        <v>29</v>
      </c>
      <c r="U3139" t="s">
        <v>29</v>
      </c>
      <c r="V3139" t="s">
        <v>29</v>
      </c>
      <c r="W3139" t="s">
        <v>3738</v>
      </c>
    </row>
    <row r="3140" spans="1:23">
      <c r="A3140">
        <v>3139</v>
      </c>
      <c r="B3140" t="s">
        <v>2711</v>
      </c>
      <c r="C3140" t="s">
        <v>2711</v>
      </c>
      <c r="D3140">
        <v>77</v>
      </c>
      <c r="E3140" t="s">
        <v>3646</v>
      </c>
      <c r="F3140" t="s">
        <v>91</v>
      </c>
      <c r="G3140" s="1" t="s">
        <v>3647</v>
      </c>
      <c r="H3140" t="s">
        <v>879</v>
      </c>
      <c r="I3140" t="s">
        <v>8528</v>
      </c>
      <c r="J3140" t="s">
        <v>2754</v>
      </c>
      <c r="K3140">
        <v>1.53</v>
      </c>
      <c r="L3140">
        <v>1.53</v>
      </c>
      <c r="M3140" t="s">
        <v>26</v>
      </c>
      <c r="N3140" t="s">
        <v>29</v>
      </c>
      <c r="O3140" t="s">
        <v>29</v>
      </c>
      <c r="P3140" t="s">
        <v>29</v>
      </c>
      <c r="Q3140" t="s">
        <v>29</v>
      </c>
      <c r="R3140" t="s">
        <v>29</v>
      </c>
      <c r="S3140" t="s">
        <v>29</v>
      </c>
      <c r="T3140" t="s">
        <v>29</v>
      </c>
      <c r="U3140" t="s">
        <v>29</v>
      </c>
      <c r="V3140" t="s">
        <v>29</v>
      </c>
      <c r="W3140" t="s">
        <v>3738</v>
      </c>
    </row>
    <row r="3141" spans="1:23">
      <c r="A3141">
        <v>3140</v>
      </c>
      <c r="B3141" t="s">
        <v>2711</v>
      </c>
      <c r="C3141" t="s">
        <v>2711</v>
      </c>
      <c r="D3141">
        <v>77</v>
      </c>
      <c r="E3141" t="s">
        <v>8941</v>
      </c>
      <c r="F3141" t="s">
        <v>93</v>
      </c>
      <c r="G3141" s="1" t="s">
        <v>29</v>
      </c>
      <c r="H3141" t="s">
        <v>29</v>
      </c>
      <c r="I3141" t="s">
        <v>29</v>
      </c>
      <c r="J3141" t="s">
        <v>29</v>
      </c>
      <c r="K3141">
        <v>10.34</v>
      </c>
      <c r="L3141">
        <v>10.34</v>
      </c>
      <c r="M3141" t="s">
        <v>26</v>
      </c>
      <c r="N3141" t="s">
        <v>29</v>
      </c>
      <c r="O3141" t="s">
        <v>29</v>
      </c>
      <c r="P3141" t="s">
        <v>29</v>
      </c>
      <c r="Q3141" t="s">
        <v>29</v>
      </c>
      <c r="R3141" t="s">
        <v>29</v>
      </c>
      <c r="S3141" t="s">
        <v>29</v>
      </c>
      <c r="T3141" t="s">
        <v>29</v>
      </c>
      <c r="U3141" t="s">
        <v>29</v>
      </c>
      <c r="V3141" t="s">
        <v>29</v>
      </c>
      <c r="W3141" t="s">
        <v>3738</v>
      </c>
    </row>
    <row r="3142" spans="1:23">
      <c r="A3142">
        <v>3141</v>
      </c>
      <c r="B3142" t="s">
        <v>3748</v>
      </c>
      <c r="C3142" t="s">
        <v>3749</v>
      </c>
      <c r="D3142">
        <v>78</v>
      </c>
      <c r="E3142" t="s">
        <v>3750</v>
      </c>
      <c r="F3142" t="s">
        <v>154</v>
      </c>
      <c r="G3142" s="1" t="s">
        <v>449</v>
      </c>
      <c r="H3142" t="s">
        <v>3751</v>
      </c>
      <c r="I3142" t="s">
        <v>449</v>
      </c>
      <c r="J3142" t="s">
        <v>3751</v>
      </c>
      <c r="K3142">
        <v>7.2</v>
      </c>
      <c r="L3142">
        <v>7.2</v>
      </c>
      <c r="M3142" t="s">
        <v>26</v>
      </c>
      <c r="N3142" t="s">
        <v>63</v>
      </c>
      <c r="O3142" t="s">
        <v>27</v>
      </c>
      <c r="P3142" t="s">
        <v>118</v>
      </c>
      <c r="Q3142" t="s">
        <v>29</v>
      </c>
      <c r="R3142" t="s">
        <v>29</v>
      </c>
      <c r="S3142" t="s">
        <v>29</v>
      </c>
      <c r="T3142" t="s">
        <v>29</v>
      </c>
      <c r="U3142" t="s">
        <v>29</v>
      </c>
      <c r="V3142" t="s">
        <v>29</v>
      </c>
      <c r="W3142" t="s">
        <v>3752</v>
      </c>
    </row>
    <row r="3143" spans="1:23">
      <c r="A3143">
        <v>3142</v>
      </c>
      <c r="B3143" t="s">
        <v>3748</v>
      </c>
      <c r="C3143" t="s">
        <v>3749</v>
      </c>
      <c r="D3143">
        <v>78</v>
      </c>
      <c r="E3143" t="s">
        <v>3753</v>
      </c>
      <c r="F3143" t="s">
        <v>185</v>
      </c>
      <c r="G3143" s="1" t="s">
        <v>186</v>
      </c>
      <c r="H3143" t="s">
        <v>3754</v>
      </c>
      <c r="I3143" t="s">
        <v>186</v>
      </c>
      <c r="J3143" t="s">
        <v>3754</v>
      </c>
      <c r="K3143">
        <v>7.2</v>
      </c>
      <c r="L3143">
        <v>7.2</v>
      </c>
      <c r="M3143" t="s">
        <v>26</v>
      </c>
      <c r="N3143" t="s">
        <v>74</v>
      </c>
      <c r="O3143" t="s">
        <v>27</v>
      </c>
      <c r="P3143" t="s">
        <v>29</v>
      </c>
      <c r="Q3143" t="s">
        <v>29</v>
      </c>
      <c r="R3143" t="s">
        <v>29</v>
      </c>
      <c r="S3143" t="s">
        <v>29</v>
      </c>
      <c r="T3143" t="s">
        <v>29</v>
      </c>
      <c r="U3143" t="s">
        <v>29</v>
      </c>
      <c r="V3143" t="s">
        <v>29</v>
      </c>
      <c r="W3143" t="s">
        <v>3752</v>
      </c>
    </row>
    <row r="3144" spans="1:23">
      <c r="A3144">
        <v>3143</v>
      </c>
      <c r="B3144" t="s">
        <v>3748</v>
      </c>
      <c r="C3144" t="s">
        <v>3749</v>
      </c>
      <c r="D3144">
        <v>78</v>
      </c>
      <c r="E3144" t="s">
        <v>946</v>
      </c>
      <c r="F3144" t="s">
        <v>255</v>
      </c>
      <c r="G3144" s="1" t="s">
        <v>947</v>
      </c>
      <c r="H3144" t="s">
        <v>948</v>
      </c>
      <c r="I3144" t="s">
        <v>947</v>
      </c>
      <c r="J3144" t="s">
        <v>948</v>
      </c>
      <c r="K3144">
        <v>5.6</v>
      </c>
      <c r="L3144">
        <v>5.6</v>
      </c>
      <c r="M3144" t="s">
        <v>26</v>
      </c>
      <c r="N3144" t="s">
        <v>74</v>
      </c>
      <c r="O3144" t="s">
        <v>27</v>
      </c>
      <c r="P3144" t="s">
        <v>29</v>
      </c>
      <c r="Q3144" t="s">
        <v>29</v>
      </c>
      <c r="R3144" t="s">
        <v>29</v>
      </c>
      <c r="S3144" t="s">
        <v>29</v>
      </c>
      <c r="T3144" t="s">
        <v>29</v>
      </c>
      <c r="U3144" t="s">
        <v>29</v>
      </c>
      <c r="V3144" t="s">
        <v>29</v>
      </c>
      <c r="W3144" t="s">
        <v>3752</v>
      </c>
    </row>
    <row r="3145" spans="1:23">
      <c r="A3145">
        <v>3144</v>
      </c>
      <c r="B3145" t="s">
        <v>3748</v>
      </c>
      <c r="C3145" t="s">
        <v>3749</v>
      </c>
      <c r="D3145">
        <v>78</v>
      </c>
      <c r="E3145" t="s">
        <v>464</v>
      </c>
      <c r="F3145" t="s">
        <v>255</v>
      </c>
      <c r="G3145" s="1" t="s">
        <v>465</v>
      </c>
      <c r="H3145" t="s">
        <v>466</v>
      </c>
      <c r="I3145" t="s">
        <v>465</v>
      </c>
      <c r="J3145" t="s">
        <v>466</v>
      </c>
      <c r="K3145">
        <v>5.0999999999999996</v>
      </c>
      <c r="L3145">
        <v>5.0999999999999996</v>
      </c>
      <c r="M3145" t="s">
        <v>26</v>
      </c>
      <c r="N3145" t="s">
        <v>74</v>
      </c>
      <c r="O3145" t="s">
        <v>63</v>
      </c>
      <c r="P3145" t="s">
        <v>27</v>
      </c>
      <c r="Q3145" t="s">
        <v>29</v>
      </c>
      <c r="R3145" t="s">
        <v>29</v>
      </c>
      <c r="S3145" t="s">
        <v>29</v>
      </c>
      <c r="T3145" t="s">
        <v>29</v>
      </c>
      <c r="U3145" t="s">
        <v>29</v>
      </c>
      <c r="V3145" t="s">
        <v>29</v>
      </c>
      <c r="W3145" t="s">
        <v>3752</v>
      </c>
    </row>
    <row r="3146" spans="1:23">
      <c r="A3146">
        <v>3145</v>
      </c>
      <c r="B3146" t="s">
        <v>3748</v>
      </c>
      <c r="C3146" t="s">
        <v>3749</v>
      </c>
      <c r="D3146">
        <v>78</v>
      </c>
      <c r="E3146" t="s">
        <v>3755</v>
      </c>
      <c r="F3146" t="s">
        <v>344</v>
      </c>
      <c r="G3146" s="1" t="s">
        <v>1079</v>
      </c>
      <c r="H3146" t="s">
        <v>3756</v>
      </c>
      <c r="I3146" t="s">
        <v>1079</v>
      </c>
      <c r="J3146" t="s">
        <v>3756</v>
      </c>
      <c r="K3146">
        <v>4.7</v>
      </c>
      <c r="L3146">
        <v>4.7</v>
      </c>
      <c r="M3146" t="s">
        <v>26</v>
      </c>
      <c r="N3146" t="s">
        <v>74</v>
      </c>
      <c r="O3146" t="s">
        <v>29</v>
      </c>
      <c r="P3146" t="s">
        <v>29</v>
      </c>
      <c r="Q3146" t="s">
        <v>29</v>
      </c>
      <c r="R3146" t="s">
        <v>29</v>
      </c>
      <c r="S3146" t="s">
        <v>29</v>
      </c>
      <c r="T3146" t="s">
        <v>29</v>
      </c>
      <c r="U3146" t="s">
        <v>29</v>
      </c>
      <c r="V3146" t="s">
        <v>29</v>
      </c>
      <c r="W3146" t="s">
        <v>3752</v>
      </c>
    </row>
    <row r="3147" spans="1:23">
      <c r="A3147">
        <v>3146</v>
      </c>
      <c r="B3147" t="s">
        <v>3748</v>
      </c>
      <c r="C3147" t="s">
        <v>3749</v>
      </c>
      <c r="D3147">
        <v>78</v>
      </c>
      <c r="E3147" t="s">
        <v>3187</v>
      </c>
      <c r="F3147" t="s">
        <v>344</v>
      </c>
      <c r="G3147" s="1" t="s">
        <v>1809</v>
      </c>
      <c r="H3147" t="s">
        <v>178</v>
      </c>
      <c r="I3147" t="s">
        <v>1809</v>
      </c>
      <c r="J3147" t="s">
        <v>178</v>
      </c>
      <c r="K3147">
        <v>4.5</v>
      </c>
      <c r="L3147">
        <v>4.5</v>
      </c>
      <c r="M3147" t="s">
        <v>26</v>
      </c>
      <c r="N3147" t="s">
        <v>74</v>
      </c>
      <c r="O3147" t="s">
        <v>29</v>
      </c>
      <c r="P3147" t="s">
        <v>29</v>
      </c>
      <c r="Q3147" t="s">
        <v>29</v>
      </c>
      <c r="R3147" t="s">
        <v>29</v>
      </c>
      <c r="S3147" t="s">
        <v>29</v>
      </c>
      <c r="T3147" t="s">
        <v>29</v>
      </c>
      <c r="U3147" t="s">
        <v>29</v>
      </c>
      <c r="V3147" t="s">
        <v>29</v>
      </c>
      <c r="W3147" t="s">
        <v>3752</v>
      </c>
    </row>
    <row r="3148" spans="1:23">
      <c r="A3148">
        <v>3147</v>
      </c>
      <c r="B3148" t="s">
        <v>3748</v>
      </c>
      <c r="C3148" t="s">
        <v>3749</v>
      </c>
      <c r="D3148">
        <v>78</v>
      </c>
      <c r="E3148" t="s">
        <v>3757</v>
      </c>
      <c r="F3148" t="s">
        <v>23</v>
      </c>
      <c r="G3148" s="1" t="s">
        <v>1171</v>
      </c>
      <c r="H3148" t="s">
        <v>1029</v>
      </c>
      <c r="I3148" t="s">
        <v>3217</v>
      </c>
      <c r="J3148" t="s">
        <v>3218</v>
      </c>
      <c r="K3148">
        <v>4.0999999999999996</v>
      </c>
      <c r="L3148">
        <v>4.0999999999999996</v>
      </c>
      <c r="M3148" t="s">
        <v>26</v>
      </c>
      <c r="N3148" t="s">
        <v>74</v>
      </c>
      <c r="O3148" t="s">
        <v>27</v>
      </c>
      <c r="P3148" t="s">
        <v>29</v>
      </c>
      <c r="Q3148" t="s">
        <v>29</v>
      </c>
      <c r="R3148" t="s">
        <v>29</v>
      </c>
      <c r="S3148" t="s">
        <v>29</v>
      </c>
      <c r="T3148" t="s">
        <v>29</v>
      </c>
      <c r="U3148" t="s">
        <v>29</v>
      </c>
      <c r="V3148" t="s">
        <v>29</v>
      </c>
      <c r="W3148" t="s">
        <v>3752</v>
      </c>
    </row>
    <row r="3149" spans="1:23">
      <c r="A3149">
        <v>3148</v>
      </c>
      <c r="B3149" t="s">
        <v>3748</v>
      </c>
      <c r="C3149" t="s">
        <v>3749</v>
      </c>
      <c r="D3149">
        <v>78</v>
      </c>
      <c r="E3149" t="s">
        <v>1812</v>
      </c>
      <c r="F3149" t="s">
        <v>1049</v>
      </c>
      <c r="G3149" s="1" t="s">
        <v>1050</v>
      </c>
      <c r="H3149" t="s">
        <v>1813</v>
      </c>
      <c r="I3149" t="s">
        <v>1050</v>
      </c>
      <c r="J3149" t="s">
        <v>1813</v>
      </c>
      <c r="K3149">
        <v>3.4</v>
      </c>
      <c r="L3149">
        <v>3.4</v>
      </c>
      <c r="M3149" t="s">
        <v>26</v>
      </c>
      <c r="N3149" t="s">
        <v>74</v>
      </c>
      <c r="O3149" t="s">
        <v>27</v>
      </c>
      <c r="P3149" t="s">
        <v>29</v>
      </c>
      <c r="Q3149" t="s">
        <v>29</v>
      </c>
      <c r="R3149" t="s">
        <v>29</v>
      </c>
      <c r="S3149" t="s">
        <v>29</v>
      </c>
      <c r="T3149" t="s">
        <v>29</v>
      </c>
      <c r="U3149" t="s">
        <v>29</v>
      </c>
      <c r="V3149" t="s">
        <v>29</v>
      </c>
      <c r="W3149" t="s">
        <v>3752</v>
      </c>
    </row>
    <row r="3150" spans="1:23">
      <c r="A3150">
        <v>3149</v>
      </c>
      <c r="B3150" t="s">
        <v>3748</v>
      </c>
      <c r="C3150" t="s">
        <v>3749</v>
      </c>
      <c r="D3150">
        <v>78</v>
      </c>
      <c r="E3150" t="s">
        <v>3758</v>
      </c>
      <c r="F3150" t="s">
        <v>672</v>
      </c>
      <c r="G3150" s="1" t="s">
        <v>3759</v>
      </c>
      <c r="H3150" t="s">
        <v>3760</v>
      </c>
      <c r="I3150" t="s">
        <v>3759</v>
      </c>
      <c r="J3150" t="s">
        <v>3760</v>
      </c>
      <c r="K3150">
        <v>2.7</v>
      </c>
      <c r="L3150">
        <v>2.7</v>
      </c>
      <c r="M3150" t="s">
        <v>26</v>
      </c>
      <c r="N3150" t="s">
        <v>63</v>
      </c>
      <c r="O3150" t="s">
        <v>29</v>
      </c>
      <c r="P3150" t="s">
        <v>29</v>
      </c>
      <c r="Q3150" t="s">
        <v>29</v>
      </c>
      <c r="R3150" t="s">
        <v>29</v>
      </c>
      <c r="S3150" t="s">
        <v>29</v>
      </c>
      <c r="T3150" t="s">
        <v>29</v>
      </c>
      <c r="U3150" t="s">
        <v>29</v>
      </c>
      <c r="V3150" t="s">
        <v>29</v>
      </c>
      <c r="W3150" t="s">
        <v>3752</v>
      </c>
    </row>
    <row r="3151" spans="1:23">
      <c r="A3151">
        <v>3150</v>
      </c>
      <c r="B3151" t="s">
        <v>3748</v>
      </c>
      <c r="C3151" t="s">
        <v>3749</v>
      </c>
      <c r="D3151">
        <v>78</v>
      </c>
      <c r="E3151" t="s">
        <v>3761</v>
      </c>
      <c r="F3151" t="s">
        <v>255</v>
      </c>
      <c r="G3151" s="1" t="s">
        <v>484</v>
      </c>
      <c r="H3151" t="s">
        <v>3762</v>
      </c>
      <c r="I3151" t="s">
        <v>484</v>
      </c>
      <c r="J3151" t="s">
        <v>3762</v>
      </c>
      <c r="K3151">
        <v>2.2000000000000002</v>
      </c>
      <c r="L3151">
        <v>2.2000000000000002</v>
      </c>
      <c r="M3151" t="s">
        <v>26</v>
      </c>
      <c r="N3151" t="s">
        <v>74</v>
      </c>
      <c r="O3151" t="s">
        <v>27</v>
      </c>
      <c r="P3151" t="s">
        <v>664</v>
      </c>
      <c r="Q3151" t="s">
        <v>29</v>
      </c>
      <c r="R3151" t="s">
        <v>29</v>
      </c>
      <c r="S3151" t="s">
        <v>29</v>
      </c>
      <c r="T3151" t="s">
        <v>29</v>
      </c>
      <c r="U3151" t="s">
        <v>29</v>
      </c>
      <c r="V3151" t="s">
        <v>29</v>
      </c>
      <c r="W3151" t="s">
        <v>3752</v>
      </c>
    </row>
    <row r="3152" spans="1:23">
      <c r="A3152">
        <v>3151</v>
      </c>
      <c r="B3152" t="s">
        <v>3748</v>
      </c>
      <c r="C3152" t="s">
        <v>3749</v>
      </c>
      <c r="D3152">
        <v>78</v>
      </c>
      <c r="E3152" t="s">
        <v>3763</v>
      </c>
      <c r="F3152" t="s">
        <v>255</v>
      </c>
      <c r="G3152" s="1" t="s">
        <v>484</v>
      </c>
      <c r="H3152" t="s">
        <v>466</v>
      </c>
      <c r="I3152" t="s">
        <v>484</v>
      </c>
      <c r="J3152" t="s">
        <v>3762</v>
      </c>
      <c r="K3152">
        <v>2</v>
      </c>
      <c r="L3152">
        <v>2</v>
      </c>
      <c r="M3152" t="s">
        <v>26</v>
      </c>
      <c r="N3152" t="s">
        <v>74</v>
      </c>
      <c r="O3152" t="s">
        <v>664</v>
      </c>
      <c r="P3152" t="s">
        <v>29</v>
      </c>
      <c r="Q3152" t="s">
        <v>29</v>
      </c>
      <c r="R3152" t="s">
        <v>29</v>
      </c>
      <c r="S3152" t="s">
        <v>29</v>
      </c>
      <c r="T3152" t="s">
        <v>29</v>
      </c>
      <c r="U3152" t="s">
        <v>29</v>
      </c>
      <c r="V3152" t="s">
        <v>29</v>
      </c>
      <c r="W3152" t="s">
        <v>3752</v>
      </c>
    </row>
    <row r="3153" spans="1:23">
      <c r="A3153">
        <v>3152</v>
      </c>
      <c r="B3153" t="s">
        <v>3748</v>
      </c>
      <c r="C3153" t="s">
        <v>3749</v>
      </c>
      <c r="D3153">
        <v>78</v>
      </c>
      <c r="E3153" t="s">
        <v>979</v>
      </c>
      <c r="F3153" t="s">
        <v>168</v>
      </c>
      <c r="G3153" s="1" t="s">
        <v>980</v>
      </c>
      <c r="H3153" t="s">
        <v>981</v>
      </c>
      <c r="I3153" t="s">
        <v>980</v>
      </c>
      <c r="J3153" t="s">
        <v>981</v>
      </c>
      <c r="K3153">
        <v>1.9</v>
      </c>
      <c r="L3153">
        <v>1.9</v>
      </c>
      <c r="M3153" t="s">
        <v>26</v>
      </c>
      <c r="N3153" t="s">
        <v>63</v>
      </c>
      <c r="O3153" t="s">
        <v>664</v>
      </c>
      <c r="P3153" t="s">
        <v>29</v>
      </c>
      <c r="Q3153" t="s">
        <v>29</v>
      </c>
      <c r="R3153" t="s">
        <v>29</v>
      </c>
      <c r="S3153" t="s">
        <v>29</v>
      </c>
      <c r="T3153" t="s">
        <v>29</v>
      </c>
      <c r="U3153" t="s">
        <v>29</v>
      </c>
      <c r="V3153" t="s">
        <v>29</v>
      </c>
      <c r="W3153" t="s">
        <v>3752</v>
      </c>
    </row>
    <row r="3154" spans="1:23">
      <c r="A3154">
        <v>3153</v>
      </c>
      <c r="B3154" t="s">
        <v>3748</v>
      </c>
      <c r="C3154" t="s">
        <v>3749</v>
      </c>
      <c r="D3154">
        <v>78</v>
      </c>
      <c r="E3154" t="s">
        <v>3764</v>
      </c>
      <c r="F3154" t="s">
        <v>255</v>
      </c>
      <c r="G3154" s="1" t="s">
        <v>1793</v>
      </c>
      <c r="H3154" t="s">
        <v>3765</v>
      </c>
      <c r="I3154" t="s">
        <v>1793</v>
      </c>
      <c r="J3154" t="s">
        <v>3765</v>
      </c>
      <c r="K3154">
        <v>1.3</v>
      </c>
      <c r="L3154">
        <v>1.3</v>
      </c>
      <c r="M3154" t="s">
        <v>26</v>
      </c>
      <c r="N3154" t="s">
        <v>74</v>
      </c>
      <c r="O3154" t="s">
        <v>29</v>
      </c>
      <c r="P3154" t="s">
        <v>29</v>
      </c>
      <c r="Q3154" t="s">
        <v>29</v>
      </c>
      <c r="R3154" t="s">
        <v>29</v>
      </c>
      <c r="S3154" t="s">
        <v>29</v>
      </c>
      <c r="T3154" t="s">
        <v>29</v>
      </c>
      <c r="U3154" t="s">
        <v>29</v>
      </c>
      <c r="V3154" t="s">
        <v>29</v>
      </c>
      <c r="W3154" t="s">
        <v>3752</v>
      </c>
    </row>
    <row r="3155" spans="1:23">
      <c r="A3155">
        <v>3154</v>
      </c>
      <c r="B3155" t="s">
        <v>3748</v>
      </c>
      <c r="C3155" t="s">
        <v>3749</v>
      </c>
      <c r="D3155">
        <v>78</v>
      </c>
      <c r="E3155" t="s">
        <v>3766</v>
      </c>
      <c r="F3155" t="s">
        <v>108</v>
      </c>
      <c r="G3155" s="1" t="s">
        <v>3767</v>
      </c>
      <c r="H3155" t="s">
        <v>1029</v>
      </c>
      <c r="I3155" t="s">
        <v>3767</v>
      </c>
      <c r="J3155" t="s">
        <v>1029</v>
      </c>
      <c r="K3155">
        <v>1.3</v>
      </c>
      <c r="L3155">
        <v>1.3</v>
      </c>
      <c r="M3155" t="s">
        <v>26</v>
      </c>
      <c r="N3155" t="s">
        <v>27</v>
      </c>
      <c r="O3155" t="s">
        <v>118</v>
      </c>
      <c r="P3155" t="s">
        <v>29</v>
      </c>
      <c r="Q3155" t="s">
        <v>29</v>
      </c>
      <c r="R3155" t="s">
        <v>29</v>
      </c>
      <c r="S3155" t="s">
        <v>29</v>
      </c>
      <c r="T3155" t="s">
        <v>29</v>
      </c>
      <c r="U3155" t="s">
        <v>29</v>
      </c>
      <c r="V3155" t="s">
        <v>29</v>
      </c>
      <c r="W3155" t="s">
        <v>3752</v>
      </c>
    </row>
    <row r="3156" spans="1:23">
      <c r="A3156">
        <v>3155</v>
      </c>
      <c r="B3156" t="s">
        <v>3748</v>
      </c>
      <c r="C3156" t="s">
        <v>3749</v>
      </c>
      <c r="D3156">
        <v>78</v>
      </c>
      <c r="E3156" t="s">
        <v>3768</v>
      </c>
      <c r="F3156" t="s">
        <v>312</v>
      </c>
      <c r="G3156" s="1" t="s">
        <v>2524</v>
      </c>
      <c r="H3156" t="s">
        <v>3769</v>
      </c>
      <c r="I3156" t="s">
        <v>2524</v>
      </c>
      <c r="J3156" t="s">
        <v>8665</v>
      </c>
      <c r="K3156">
        <v>1.3</v>
      </c>
      <c r="L3156">
        <v>1.3</v>
      </c>
      <c r="M3156" t="s">
        <v>26</v>
      </c>
      <c r="N3156" t="s">
        <v>74</v>
      </c>
      <c r="O3156" t="s">
        <v>27</v>
      </c>
      <c r="P3156" t="s">
        <v>29</v>
      </c>
      <c r="Q3156" t="s">
        <v>29</v>
      </c>
      <c r="R3156" t="s">
        <v>29</v>
      </c>
      <c r="S3156" t="s">
        <v>29</v>
      </c>
      <c r="T3156" t="s">
        <v>29</v>
      </c>
      <c r="U3156" t="s">
        <v>29</v>
      </c>
      <c r="V3156" t="s">
        <v>29</v>
      </c>
      <c r="W3156" t="s">
        <v>3752</v>
      </c>
    </row>
    <row r="3157" spans="1:23">
      <c r="A3157">
        <v>3156</v>
      </c>
      <c r="B3157" t="s">
        <v>3748</v>
      </c>
      <c r="C3157" t="s">
        <v>3749</v>
      </c>
      <c r="D3157">
        <v>78</v>
      </c>
      <c r="E3157" t="s">
        <v>3770</v>
      </c>
      <c r="F3157" t="s">
        <v>185</v>
      </c>
      <c r="G3157" s="1" t="s">
        <v>186</v>
      </c>
      <c r="H3157" t="s">
        <v>3771</v>
      </c>
      <c r="I3157" t="s">
        <v>186</v>
      </c>
      <c r="J3157" t="s">
        <v>606</v>
      </c>
      <c r="K3157">
        <v>1.1000000000000001</v>
      </c>
      <c r="L3157">
        <v>1.1000000000000001</v>
      </c>
      <c r="M3157" t="s">
        <v>26</v>
      </c>
      <c r="N3157" t="s">
        <v>74</v>
      </c>
      <c r="O3157" t="s">
        <v>27</v>
      </c>
      <c r="P3157" t="s">
        <v>29</v>
      </c>
      <c r="Q3157" t="s">
        <v>29</v>
      </c>
      <c r="R3157" t="s">
        <v>29</v>
      </c>
      <c r="S3157" t="s">
        <v>29</v>
      </c>
      <c r="T3157" t="s">
        <v>29</v>
      </c>
      <c r="U3157" t="s">
        <v>29</v>
      </c>
      <c r="V3157" t="s">
        <v>29</v>
      </c>
      <c r="W3157" t="s">
        <v>3752</v>
      </c>
    </row>
    <row r="3158" spans="1:23">
      <c r="A3158">
        <v>3157</v>
      </c>
      <c r="B3158" t="s">
        <v>3748</v>
      </c>
      <c r="C3158" t="s">
        <v>3749</v>
      </c>
      <c r="D3158">
        <v>78</v>
      </c>
      <c r="E3158" t="s">
        <v>189</v>
      </c>
      <c r="F3158" t="s">
        <v>185</v>
      </c>
      <c r="G3158" s="1" t="s">
        <v>186</v>
      </c>
      <c r="H3158" t="s">
        <v>29</v>
      </c>
      <c r="I3158" t="s">
        <v>186</v>
      </c>
      <c r="J3158" t="s">
        <v>29</v>
      </c>
      <c r="K3158">
        <v>0.8</v>
      </c>
      <c r="L3158">
        <v>0.8</v>
      </c>
      <c r="M3158" t="s">
        <v>26</v>
      </c>
      <c r="N3158" t="s">
        <v>74</v>
      </c>
      <c r="O3158" t="s">
        <v>29</v>
      </c>
      <c r="P3158" t="s">
        <v>29</v>
      </c>
      <c r="Q3158" t="s">
        <v>29</v>
      </c>
      <c r="R3158" t="s">
        <v>29</v>
      </c>
      <c r="S3158" t="s">
        <v>29</v>
      </c>
      <c r="T3158" t="s">
        <v>29</v>
      </c>
      <c r="U3158" t="s">
        <v>29</v>
      </c>
      <c r="V3158" t="s">
        <v>29</v>
      </c>
      <c r="W3158" t="s">
        <v>3752</v>
      </c>
    </row>
    <row r="3159" spans="1:23">
      <c r="A3159">
        <v>3158</v>
      </c>
      <c r="B3159" t="s">
        <v>3748</v>
      </c>
      <c r="C3159" t="s">
        <v>3749</v>
      </c>
      <c r="D3159">
        <v>78</v>
      </c>
      <c r="E3159" t="s">
        <v>3772</v>
      </c>
      <c r="F3159" t="s">
        <v>168</v>
      </c>
      <c r="G3159" s="1" t="s">
        <v>3773</v>
      </c>
      <c r="H3159" t="s">
        <v>3774</v>
      </c>
      <c r="I3159" t="s">
        <v>3773</v>
      </c>
      <c r="J3159" t="s">
        <v>3774</v>
      </c>
      <c r="K3159">
        <v>0.8</v>
      </c>
      <c r="L3159">
        <v>0.8</v>
      </c>
      <c r="M3159" t="s">
        <v>26</v>
      </c>
      <c r="N3159" t="s">
        <v>74</v>
      </c>
      <c r="O3159" t="s">
        <v>29</v>
      </c>
      <c r="P3159" t="s">
        <v>29</v>
      </c>
      <c r="Q3159" t="s">
        <v>29</v>
      </c>
      <c r="R3159" t="s">
        <v>29</v>
      </c>
      <c r="S3159" t="s">
        <v>29</v>
      </c>
      <c r="T3159" t="s">
        <v>29</v>
      </c>
      <c r="U3159" t="s">
        <v>29</v>
      </c>
      <c r="V3159" t="s">
        <v>29</v>
      </c>
      <c r="W3159" t="s">
        <v>3752</v>
      </c>
    </row>
    <row r="3160" spans="1:23">
      <c r="A3160">
        <v>3159</v>
      </c>
      <c r="B3160" t="s">
        <v>3748</v>
      </c>
      <c r="C3160" t="s">
        <v>3749</v>
      </c>
      <c r="D3160">
        <v>78</v>
      </c>
      <c r="E3160" t="s">
        <v>3775</v>
      </c>
      <c r="F3160" t="s">
        <v>154</v>
      </c>
      <c r="G3160" s="1" t="s">
        <v>1175</v>
      </c>
      <c r="H3160" t="s">
        <v>29</v>
      </c>
      <c r="I3160" t="s">
        <v>1175</v>
      </c>
      <c r="J3160" t="s">
        <v>29</v>
      </c>
      <c r="K3160">
        <v>0.8</v>
      </c>
      <c r="L3160">
        <v>0.8</v>
      </c>
      <c r="M3160" t="s">
        <v>26</v>
      </c>
      <c r="N3160" t="s">
        <v>74</v>
      </c>
      <c r="O3160" t="s">
        <v>29</v>
      </c>
      <c r="P3160" t="s">
        <v>29</v>
      </c>
      <c r="Q3160" t="s">
        <v>29</v>
      </c>
      <c r="R3160" t="s">
        <v>29</v>
      </c>
      <c r="S3160" t="s">
        <v>29</v>
      </c>
      <c r="T3160" t="s">
        <v>29</v>
      </c>
      <c r="U3160" t="s">
        <v>29</v>
      </c>
      <c r="V3160" t="s">
        <v>29</v>
      </c>
      <c r="W3160" t="s">
        <v>3752</v>
      </c>
    </row>
    <row r="3161" spans="1:23">
      <c r="A3161">
        <v>3160</v>
      </c>
      <c r="B3161" t="s">
        <v>3748</v>
      </c>
      <c r="C3161" t="s">
        <v>3749</v>
      </c>
      <c r="D3161">
        <v>78</v>
      </c>
      <c r="E3161" t="s">
        <v>3776</v>
      </c>
      <c r="F3161" t="s">
        <v>401</v>
      </c>
      <c r="G3161" s="1" t="s">
        <v>402</v>
      </c>
      <c r="H3161" t="s">
        <v>3777</v>
      </c>
      <c r="I3161" t="s">
        <v>402</v>
      </c>
      <c r="J3161" t="s">
        <v>5232</v>
      </c>
      <c r="K3161">
        <v>0.8</v>
      </c>
      <c r="L3161">
        <v>0.8</v>
      </c>
      <c r="M3161" t="s">
        <v>26</v>
      </c>
      <c r="N3161" t="s">
        <v>27</v>
      </c>
      <c r="O3161" t="s">
        <v>118</v>
      </c>
      <c r="P3161" t="s">
        <v>29</v>
      </c>
      <c r="Q3161" t="s">
        <v>29</v>
      </c>
      <c r="R3161" t="s">
        <v>29</v>
      </c>
      <c r="S3161" t="s">
        <v>29</v>
      </c>
      <c r="T3161" t="s">
        <v>29</v>
      </c>
      <c r="U3161" t="s">
        <v>29</v>
      </c>
      <c r="V3161" t="s">
        <v>29</v>
      </c>
      <c r="W3161" t="s">
        <v>3752</v>
      </c>
    </row>
    <row r="3162" spans="1:23">
      <c r="A3162">
        <v>3161</v>
      </c>
      <c r="B3162" t="s">
        <v>3748</v>
      </c>
      <c r="C3162" t="s">
        <v>3749</v>
      </c>
      <c r="D3162">
        <v>78</v>
      </c>
      <c r="E3162" t="s">
        <v>1498</v>
      </c>
      <c r="F3162" t="s">
        <v>185</v>
      </c>
      <c r="G3162" s="1" t="s">
        <v>1499</v>
      </c>
      <c r="H3162" t="s">
        <v>763</v>
      </c>
      <c r="I3162" t="s">
        <v>1499</v>
      </c>
      <c r="J3162" t="s">
        <v>763</v>
      </c>
      <c r="K3162">
        <v>0.7</v>
      </c>
      <c r="L3162">
        <v>0.7</v>
      </c>
      <c r="M3162" t="s">
        <v>26</v>
      </c>
      <c r="N3162" t="s">
        <v>74</v>
      </c>
      <c r="O3162" t="s">
        <v>29</v>
      </c>
      <c r="P3162" t="s">
        <v>29</v>
      </c>
      <c r="Q3162" t="s">
        <v>29</v>
      </c>
      <c r="R3162" t="s">
        <v>29</v>
      </c>
      <c r="S3162" t="s">
        <v>29</v>
      </c>
      <c r="T3162" t="s">
        <v>29</v>
      </c>
      <c r="U3162" t="s">
        <v>29</v>
      </c>
      <c r="V3162" t="s">
        <v>29</v>
      </c>
      <c r="W3162" t="s">
        <v>3752</v>
      </c>
    </row>
    <row r="3163" spans="1:23">
      <c r="A3163">
        <v>3162</v>
      </c>
      <c r="B3163" t="s">
        <v>3748</v>
      </c>
      <c r="C3163" t="s">
        <v>3749</v>
      </c>
      <c r="D3163">
        <v>78</v>
      </c>
      <c r="E3163" t="s">
        <v>3778</v>
      </c>
      <c r="F3163" t="s">
        <v>516</v>
      </c>
      <c r="G3163" s="1" t="s">
        <v>517</v>
      </c>
      <c r="H3163" t="s">
        <v>3779</v>
      </c>
      <c r="I3163" t="s">
        <v>517</v>
      </c>
      <c r="J3163" t="s">
        <v>3779</v>
      </c>
      <c r="K3163">
        <v>0.7</v>
      </c>
      <c r="L3163">
        <v>0.7</v>
      </c>
      <c r="M3163" t="s">
        <v>26</v>
      </c>
      <c r="N3163" t="s">
        <v>74</v>
      </c>
      <c r="O3163" t="s">
        <v>29</v>
      </c>
      <c r="P3163" t="s">
        <v>29</v>
      </c>
      <c r="Q3163" t="s">
        <v>29</v>
      </c>
      <c r="R3163" t="s">
        <v>29</v>
      </c>
      <c r="S3163" t="s">
        <v>29</v>
      </c>
      <c r="T3163" t="s">
        <v>29</v>
      </c>
      <c r="U3163" t="s">
        <v>29</v>
      </c>
      <c r="V3163" t="s">
        <v>29</v>
      </c>
      <c r="W3163" t="s">
        <v>3752</v>
      </c>
    </row>
    <row r="3164" spans="1:23">
      <c r="A3164">
        <v>3163</v>
      </c>
      <c r="B3164" t="s">
        <v>3748</v>
      </c>
      <c r="C3164" t="s">
        <v>3749</v>
      </c>
      <c r="D3164">
        <v>78</v>
      </c>
      <c r="E3164" t="s">
        <v>3211</v>
      </c>
      <c r="F3164" t="s">
        <v>154</v>
      </c>
      <c r="G3164" s="1" t="s">
        <v>803</v>
      </c>
      <c r="H3164" t="s">
        <v>3212</v>
      </c>
      <c r="I3164" t="s">
        <v>803</v>
      </c>
      <c r="J3164" t="s">
        <v>3212</v>
      </c>
      <c r="K3164">
        <v>0.7</v>
      </c>
      <c r="L3164">
        <v>0.7</v>
      </c>
      <c r="M3164" t="s">
        <v>26</v>
      </c>
      <c r="N3164" t="s">
        <v>74</v>
      </c>
      <c r="O3164" t="s">
        <v>63</v>
      </c>
      <c r="P3164" t="s">
        <v>664</v>
      </c>
      <c r="Q3164" t="s">
        <v>29</v>
      </c>
      <c r="R3164" t="s">
        <v>29</v>
      </c>
      <c r="S3164" t="s">
        <v>29</v>
      </c>
      <c r="T3164" t="s">
        <v>29</v>
      </c>
      <c r="U3164" t="s">
        <v>29</v>
      </c>
      <c r="V3164" t="s">
        <v>29</v>
      </c>
      <c r="W3164" t="s">
        <v>3752</v>
      </c>
    </row>
    <row r="3165" spans="1:23">
      <c r="A3165">
        <v>3164</v>
      </c>
      <c r="B3165" t="s">
        <v>3748</v>
      </c>
      <c r="C3165" t="s">
        <v>3749</v>
      </c>
      <c r="D3165">
        <v>78</v>
      </c>
      <c r="E3165" t="s">
        <v>3229</v>
      </c>
      <c r="F3165" t="s">
        <v>168</v>
      </c>
      <c r="G3165" s="1" t="s">
        <v>1512</v>
      </c>
      <c r="H3165" t="s">
        <v>1590</v>
      </c>
      <c r="I3165" t="s">
        <v>1512</v>
      </c>
      <c r="J3165" t="s">
        <v>1590</v>
      </c>
      <c r="K3165">
        <v>0.6</v>
      </c>
      <c r="L3165">
        <v>0.6</v>
      </c>
      <c r="M3165" t="s">
        <v>26</v>
      </c>
      <c r="N3165" t="s">
        <v>74</v>
      </c>
      <c r="O3165" t="s">
        <v>664</v>
      </c>
      <c r="P3165" t="s">
        <v>29</v>
      </c>
      <c r="Q3165" t="s">
        <v>29</v>
      </c>
      <c r="R3165" t="s">
        <v>29</v>
      </c>
      <c r="S3165" t="s">
        <v>29</v>
      </c>
      <c r="T3165" t="s">
        <v>29</v>
      </c>
      <c r="U3165" t="s">
        <v>29</v>
      </c>
      <c r="V3165" t="s">
        <v>29</v>
      </c>
      <c r="W3165" t="s">
        <v>3752</v>
      </c>
    </row>
    <row r="3166" spans="1:23">
      <c r="A3166">
        <v>3165</v>
      </c>
      <c r="B3166" t="s">
        <v>3748</v>
      </c>
      <c r="C3166" t="s">
        <v>3749</v>
      </c>
      <c r="D3166">
        <v>78</v>
      </c>
      <c r="E3166" t="s">
        <v>3780</v>
      </c>
      <c r="F3166" t="s">
        <v>93</v>
      </c>
      <c r="G3166" s="1" t="s">
        <v>29</v>
      </c>
      <c r="H3166" t="s">
        <v>29</v>
      </c>
      <c r="I3166" t="s">
        <v>29</v>
      </c>
      <c r="J3166" t="s">
        <v>29</v>
      </c>
      <c r="K3166">
        <v>0.6</v>
      </c>
      <c r="L3166">
        <v>0.6</v>
      </c>
      <c r="M3166" t="s">
        <v>26</v>
      </c>
      <c r="N3166" t="s">
        <v>63</v>
      </c>
      <c r="O3166" t="s">
        <v>27</v>
      </c>
      <c r="P3166" t="s">
        <v>29</v>
      </c>
      <c r="Q3166" t="s">
        <v>29</v>
      </c>
      <c r="R3166" t="s">
        <v>29</v>
      </c>
      <c r="S3166" t="s">
        <v>29</v>
      </c>
      <c r="T3166" t="s">
        <v>29</v>
      </c>
      <c r="U3166" t="s">
        <v>29</v>
      </c>
      <c r="V3166" t="s">
        <v>29</v>
      </c>
      <c r="W3166" t="s">
        <v>3752</v>
      </c>
    </row>
    <row r="3167" spans="1:23">
      <c r="A3167">
        <v>3166</v>
      </c>
      <c r="B3167" t="s">
        <v>3748</v>
      </c>
      <c r="C3167" t="s">
        <v>3749</v>
      </c>
      <c r="D3167">
        <v>78</v>
      </c>
      <c r="E3167" t="s">
        <v>3192</v>
      </c>
      <c r="F3167" t="s">
        <v>154</v>
      </c>
      <c r="G3167" s="1" t="s">
        <v>3193</v>
      </c>
      <c r="H3167" t="s">
        <v>566</v>
      </c>
      <c r="I3167" t="s">
        <v>3193</v>
      </c>
      <c r="J3167" t="s">
        <v>566</v>
      </c>
      <c r="K3167">
        <v>0.6</v>
      </c>
      <c r="L3167">
        <v>0.6</v>
      </c>
      <c r="M3167" t="s">
        <v>26</v>
      </c>
      <c r="N3167" t="s">
        <v>63</v>
      </c>
      <c r="O3167" t="s">
        <v>27</v>
      </c>
      <c r="P3167" t="s">
        <v>29</v>
      </c>
      <c r="Q3167" t="s">
        <v>29</v>
      </c>
      <c r="R3167" t="s">
        <v>29</v>
      </c>
      <c r="S3167" t="s">
        <v>29</v>
      </c>
      <c r="T3167" t="s">
        <v>29</v>
      </c>
      <c r="U3167" t="s">
        <v>29</v>
      </c>
      <c r="V3167" t="s">
        <v>29</v>
      </c>
      <c r="W3167" t="s">
        <v>3752</v>
      </c>
    </row>
    <row r="3168" spans="1:23">
      <c r="A3168">
        <v>3167</v>
      </c>
      <c r="B3168" t="s">
        <v>3748</v>
      </c>
      <c r="C3168" t="s">
        <v>3749</v>
      </c>
      <c r="D3168">
        <v>78</v>
      </c>
      <c r="E3168" t="s">
        <v>3781</v>
      </c>
      <c r="F3168" t="s">
        <v>154</v>
      </c>
      <c r="G3168" s="1" t="s">
        <v>449</v>
      </c>
      <c r="H3168" t="s">
        <v>3782</v>
      </c>
      <c r="I3168" t="s">
        <v>449</v>
      </c>
      <c r="J3168" t="s">
        <v>3782</v>
      </c>
      <c r="K3168">
        <v>0.5</v>
      </c>
      <c r="L3168">
        <v>0.5</v>
      </c>
      <c r="M3168" t="s">
        <v>26</v>
      </c>
      <c r="N3168" t="s">
        <v>63</v>
      </c>
      <c r="O3168" t="s">
        <v>29</v>
      </c>
      <c r="P3168" t="s">
        <v>29</v>
      </c>
      <c r="Q3168" t="s">
        <v>29</v>
      </c>
      <c r="R3168" t="s">
        <v>29</v>
      </c>
      <c r="S3168" t="s">
        <v>29</v>
      </c>
      <c r="T3168" t="s">
        <v>29</v>
      </c>
      <c r="U3168" t="s">
        <v>29</v>
      </c>
      <c r="V3168" t="s">
        <v>29</v>
      </c>
      <c r="W3168" t="s">
        <v>3752</v>
      </c>
    </row>
    <row r="3169" spans="1:23">
      <c r="A3169">
        <v>3168</v>
      </c>
      <c r="B3169" t="s">
        <v>3748</v>
      </c>
      <c r="C3169" t="s">
        <v>3749</v>
      </c>
      <c r="D3169">
        <v>78</v>
      </c>
      <c r="E3169" t="s">
        <v>3783</v>
      </c>
      <c r="F3169" t="s">
        <v>312</v>
      </c>
      <c r="G3169" s="1" t="s">
        <v>2524</v>
      </c>
      <c r="H3169" t="s">
        <v>3784</v>
      </c>
      <c r="I3169" t="s">
        <v>2524</v>
      </c>
      <c r="J3169" t="s">
        <v>3784</v>
      </c>
      <c r="K3169">
        <v>0.5</v>
      </c>
      <c r="L3169">
        <v>0.5</v>
      </c>
      <c r="M3169" t="s">
        <v>26</v>
      </c>
      <c r="N3169" t="s">
        <v>74</v>
      </c>
      <c r="O3169" t="s">
        <v>29</v>
      </c>
      <c r="P3169" t="s">
        <v>29</v>
      </c>
      <c r="Q3169" t="s">
        <v>29</v>
      </c>
      <c r="R3169" t="s">
        <v>29</v>
      </c>
      <c r="S3169" t="s">
        <v>29</v>
      </c>
      <c r="T3169" t="s">
        <v>29</v>
      </c>
      <c r="U3169" t="s">
        <v>29</v>
      </c>
      <c r="V3169" t="s">
        <v>29</v>
      </c>
      <c r="W3169" t="s">
        <v>3752</v>
      </c>
    </row>
    <row r="3170" spans="1:23">
      <c r="A3170">
        <v>3169</v>
      </c>
      <c r="B3170" t="s">
        <v>3748</v>
      </c>
      <c r="C3170" t="s">
        <v>3749</v>
      </c>
      <c r="D3170">
        <v>78</v>
      </c>
      <c r="E3170" t="s">
        <v>3785</v>
      </c>
      <c r="F3170" t="s">
        <v>248</v>
      </c>
      <c r="G3170" s="1" t="s">
        <v>249</v>
      </c>
      <c r="H3170" t="s">
        <v>2642</v>
      </c>
      <c r="I3170" t="s">
        <v>249</v>
      </c>
      <c r="J3170" t="s">
        <v>2642</v>
      </c>
      <c r="K3170">
        <v>0.5</v>
      </c>
      <c r="L3170">
        <v>0.5</v>
      </c>
      <c r="M3170" t="s">
        <v>26</v>
      </c>
      <c r="N3170" t="s">
        <v>74</v>
      </c>
      <c r="O3170" t="s">
        <v>29</v>
      </c>
      <c r="P3170" t="s">
        <v>29</v>
      </c>
      <c r="Q3170" t="s">
        <v>29</v>
      </c>
      <c r="R3170" t="s">
        <v>29</v>
      </c>
      <c r="S3170" t="s">
        <v>29</v>
      </c>
      <c r="T3170" t="s">
        <v>29</v>
      </c>
      <c r="U3170" t="s">
        <v>29</v>
      </c>
      <c r="V3170" t="s">
        <v>29</v>
      </c>
      <c r="W3170" t="s">
        <v>3752</v>
      </c>
    </row>
    <row r="3171" spans="1:23">
      <c r="A3171">
        <v>3170</v>
      </c>
      <c r="B3171" t="s">
        <v>3748</v>
      </c>
      <c r="C3171" t="s">
        <v>3749</v>
      </c>
      <c r="D3171">
        <v>78</v>
      </c>
      <c r="E3171" t="s">
        <v>3786</v>
      </c>
      <c r="F3171" t="s">
        <v>168</v>
      </c>
      <c r="G3171" s="1" t="s">
        <v>2568</v>
      </c>
      <c r="H3171" t="s">
        <v>3787</v>
      </c>
      <c r="I3171" t="s">
        <v>2568</v>
      </c>
      <c r="J3171" t="s">
        <v>6281</v>
      </c>
      <c r="K3171">
        <v>0.4</v>
      </c>
      <c r="L3171">
        <v>0.4</v>
      </c>
      <c r="M3171" t="s">
        <v>26</v>
      </c>
      <c r="N3171" t="s">
        <v>74</v>
      </c>
      <c r="O3171" t="s">
        <v>29</v>
      </c>
      <c r="P3171" t="s">
        <v>29</v>
      </c>
      <c r="Q3171" t="s">
        <v>29</v>
      </c>
      <c r="R3171" t="s">
        <v>29</v>
      </c>
      <c r="S3171" t="s">
        <v>29</v>
      </c>
      <c r="T3171" t="s">
        <v>29</v>
      </c>
      <c r="U3171" t="s">
        <v>29</v>
      </c>
      <c r="V3171" t="s">
        <v>29</v>
      </c>
      <c r="W3171" t="s">
        <v>3752</v>
      </c>
    </row>
    <row r="3172" spans="1:23">
      <c r="A3172">
        <v>3171</v>
      </c>
      <c r="B3172" t="s">
        <v>3748</v>
      </c>
      <c r="C3172" t="s">
        <v>3749</v>
      </c>
      <c r="D3172">
        <v>78</v>
      </c>
      <c r="E3172" t="s">
        <v>3788</v>
      </c>
      <c r="F3172" t="s">
        <v>185</v>
      </c>
      <c r="G3172" s="1" t="s">
        <v>186</v>
      </c>
      <c r="H3172" t="s">
        <v>3789</v>
      </c>
      <c r="I3172" t="s">
        <v>186</v>
      </c>
      <c r="J3172" t="s">
        <v>867</v>
      </c>
      <c r="K3172">
        <v>0.4</v>
      </c>
      <c r="L3172">
        <v>0.4</v>
      </c>
      <c r="M3172" t="s">
        <v>26</v>
      </c>
      <c r="N3172" t="s">
        <v>74</v>
      </c>
      <c r="O3172" t="s">
        <v>29</v>
      </c>
      <c r="P3172" t="s">
        <v>29</v>
      </c>
      <c r="Q3172" t="s">
        <v>29</v>
      </c>
      <c r="R3172" t="s">
        <v>29</v>
      </c>
      <c r="S3172" t="s">
        <v>29</v>
      </c>
      <c r="T3172" t="s">
        <v>29</v>
      </c>
      <c r="U3172" t="s">
        <v>29</v>
      </c>
      <c r="V3172" t="s">
        <v>29</v>
      </c>
      <c r="W3172" t="s">
        <v>3752</v>
      </c>
    </row>
    <row r="3173" spans="1:23">
      <c r="A3173">
        <v>3172</v>
      </c>
      <c r="B3173" t="s">
        <v>3748</v>
      </c>
      <c r="C3173" t="s">
        <v>3749</v>
      </c>
      <c r="D3173">
        <v>78</v>
      </c>
      <c r="E3173" t="s">
        <v>3790</v>
      </c>
      <c r="F3173" t="s">
        <v>1001</v>
      </c>
      <c r="G3173" s="1" t="s">
        <v>3791</v>
      </c>
      <c r="H3173" t="s">
        <v>470</v>
      </c>
      <c r="I3173" t="s">
        <v>3791</v>
      </c>
      <c r="J3173" t="s">
        <v>470</v>
      </c>
      <c r="K3173">
        <v>0.3</v>
      </c>
      <c r="L3173">
        <v>0.3</v>
      </c>
      <c r="M3173" t="s">
        <v>26</v>
      </c>
      <c r="N3173" t="s">
        <v>664</v>
      </c>
      <c r="O3173" t="s">
        <v>29</v>
      </c>
      <c r="P3173" t="s">
        <v>29</v>
      </c>
      <c r="Q3173" t="s">
        <v>29</v>
      </c>
      <c r="R3173" t="s">
        <v>29</v>
      </c>
      <c r="S3173" t="s">
        <v>29</v>
      </c>
      <c r="T3173" t="s">
        <v>29</v>
      </c>
      <c r="U3173" t="s">
        <v>29</v>
      </c>
      <c r="V3173" t="s">
        <v>29</v>
      </c>
      <c r="W3173" t="s">
        <v>3752</v>
      </c>
    </row>
    <row r="3174" spans="1:23">
      <c r="A3174">
        <v>3173</v>
      </c>
      <c r="B3174" t="s">
        <v>3748</v>
      </c>
      <c r="C3174" t="s">
        <v>3749</v>
      </c>
      <c r="D3174">
        <v>78</v>
      </c>
      <c r="E3174" t="s">
        <v>3190</v>
      </c>
      <c r="F3174" t="s">
        <v>154</v>
      </c>
      <c r="G3174" s="1" t="s">
        <v>3191</v>
      </c>
      <c r="H3174" t="s">
        <v>763</v>
      </c>
      <c r="I3174" t="s">
        <v>3191</v>
      </c>
      <c r="J3174" t="s">
        <v>763</v>
      </c>
      <c r="K3174">
        <v>0.3</v>
      </c>
      <c r="L3174">
        <v>0.3</v>
      </c>
      <c r="M3174" t="s">
        <v>26</v>
      </c>
      <c r="N3174" t="s">
        <v>74</v>
      </c>
      <c r="O3174" t="s">
        <v>664</v>
      </c>
      <c r="P3174" t="s">
        <v>29</v>
      </c>
      <c r="Q3174" t="s">
        <v>29</v>
      </c>
      <c r="R3174" t="s">
        <v>29</v>
      </c>
      <c r="S3174" t="s">
        <v>29</v>
      </c>
      <c r="T3174" t="s">
        <v>29</v>
      </c>
      <c r="U3174" t="s">
        <v>29</v>
      </c>
      <c r="V3174" t="s">
        <v>29</v>
      </c>
      <c r="W3174" t="s">
        <v>3752</v>
      </c>
    </row>
    <row r="3175" spans="1:23">
      <c r="A3175">
        <v>3174</v>
      </c>
      <c r="B3175" t="s">
        <v>3748</v>
      </c>
      <c r="C3175" t="s">
        <v>3749</v>
      </c>
      <c r="D3175">
        <v>78</v>
      </c>
      <c r="E3175" t="s">
        <v>3792</v>
      </c>
      <c r="F3175" t="s">
        <v>3071</v>
      </c>
      <c r="G3175" s="1" t="s">
        <v>3793</v>
      </c>
      <c r="H3175" t="s">
        <v>2525</v>
      </c>
      <c r="I3175" t="s">
        <v>3793</v>
      </c>
      <c r="J3175" t="s">
        <v>2525</v>
      </c>
      <c r="K3175">
        <v>0.3</v>
      </c>
      <c r="L3175">
        <v>0.3</v>
      </c>
      <c r="M3175" t="s">
        <v>26</v>
      </c>
      <c r="N3175" t="s">
        <v>74</v>
      </c>
      <c r="O3175" t="s">
        <v>63</v>
      </c>
      <c r="P3175" t="s">
        <v>29</v>
      </c>
      <c r="Q3175" t="s">
        <v>29</v>
      </c>
      <c r="R3175" t="s">
        <v>29</v>
      </c>
      <c r="S3175" t="s">
        <v>29</v>
      </c>
      <c r="T3175" t="s">
        <v>29</v>
      </c>
      <c r="U3175" t="s">
        <v>29</v>
      </c>
      <c r="V3175" t="s">
        <v>29</v>
      </c>
      <c r="W3175" t="s">
        <v>3752</v>
      </c>
    </row>
    <row r="3176" spans="1:23">
      <c r="A3176">
        <v>3175</v>
      </c>
      <c r="B3176" t="s">
        <v>3748</v>
      </c>
      <c r="C3176" t="s">
        <v>3749</v>
      </c>
      <c r="D3176">
        <v>78</v>
      </c>
      <c r="E3176" t="s">
        <v>3794</v>
      </c>
      <c r="F3176" t="s">
        <v>2769</v>
      </c>
      <c r="G3176" s="1" t="s">
        <v>3795</v>
      </c>
      <c r="H3176" t="s">
        <v>178</v>
      </c>
      <c r="I3176" t="s">
        <v>3795</v>
      </c>
      <c r="J3176" t="s">
        <v>8666</v>
      </c>
      <c r="K3176">
        <v>0.3</v>
      </c>
      <c r="L3176">
        <v>0.3</v>
      </c>
      <c r="M3176" t="s">
        <v>26</v>
      </c>
      <c r="N3176" t="s">
        <v>74</v>
      </c>
      <c r="O3176" t="s">
        <v>29</v>
      </c>
      <c r="P3176" t="s">
        <v>29</v>
      </c>
      <c r="Q3176" t="s">
        <v>29</v>
      </c>
      <c r="R3176" t="s">
        <v>29</v>
      </c>
      <c r="S3176" t="s">
        <v>29</v>
      </c>
      <c r="T3176" t="s">
        <v>29</v>
      </c>
      <c r="U3176" t="s">
        <v>29</v>
      </c>
      <c r="V3176" t="s">
        <v>29</v>
      </c>
      <c r="W3176" t="s">
        <v>3752</v>
      </c>
    </row>
    <row r="3177" spans="1:23">
      <c r="A3177">
        <v>3176</v>
      </c>
      <c r="B3177" t="s">
        <v>3748</v>
      </c>
      <c r="C3177" t="s">
        <v>3749</v>
      </c>
      <c r="D3177">
        <v>78</v>
      </c>
      <c r="E3177" t="s">
        <v>3796</v>
      </c>
      <c r="F3177" t="s">
        <v>168</v>
      </c>
      <c r="G3177" s="1" t="s">
        <v>3797</v>
      </c>
      <c r="H3177" t="s">
        <v>3798</v>
      </c>
      <c r="I3177" t="s">
        <v>3797</v>
      </c>
      <c r="J3177" t="s">
        <v>3798</v>
      </c>
      <c r="K3177">
        <v>0.3</v>
      </c>
      <c r="L3177">
        <v>0.3</v>
      </c>
      <c r="M3177" t="s">
        <v>26</v>
      </c>
      <c r="N3177" t="s">
        <v>74</v>
      </c>
      <c r="O3177" t="s">
        <v>63</v>
      </c>
      <c r="P3177" t="s">
        <v>29</v>
      </c>
      <c r="Q3177" t="s">
        <v>29</v>
      </c>
      <c r="R3177" t="s">
        <v>29</v>
      </c>
      <c r="S3177" t="s">
        <v>29</v>
      </c>
      <c r="T3177" t="s">
        <v>29</v>
      </c>
      <c r="U3177" t="s">
        <v>29</v>
      </c>
      <c r="V3177" t="s">
        <v>29</v>
      </c>
      <c r="W3177" t="s">
        <v>3752</v>
      </c>
    </row>
    <row r="3178" spans="1:23">
      <c r="A3178">
        <v>3177</v>
      </c>
      <c r="B3178" t="s">
        <v>3748</v>
      </c>
      <c r="C3178" t="s">
        <v>3749</v>
      </c>
      <c r="D3178">
        <v>78</v>
      </c>
      <c r="E3178" t="s">
        <v>3799</v>
      </c>
      <c r="F3178" t="s">
        <v>23</v>
      </c>
      <c r="G3178" s="1" t="s">
        <v>536</v>
      </c>
      <c r="H3178" t="s">
        <v>3800</v>
      </c>
      <c r="I3178" t="s">
        <v>536</v>
      </c>
      <c r="J3178" t="s">
        <v>8667</v>
      </c>
      <c r="K3178">
        <v>0.3</v>
      </c>
      <c r="L3178">
        <v>0.3</v>
      </c>
      <c r="M3178" t="s">
        <v>26</v>
      </c>
      <c r="N3178" t="s">
        <v>74</v>
      </c>
      <c r="O3178" t="s">
        <v>29</v>
      </c>
      <c r="P3178" t="s">
        <v>29</v>
      </c>
      <c r="Q3178" t="s">
        <v>29</v>
      </c>
      <c r="R3178" t="s">
        <v>29</v>
      </c>
      <c r="S3178" t="s">
        <v>29</v>
      </c>
      <c r="T3178" t="s">
        <v>29</v>
      </c>
      <c r="U3178" t="s">
        <v>29</v>
      </c>
      <c r="V3178" t="s">
        <v>29</v>
      </c>
      <c r="W3178" t="s">
        <v>3752</v>
      </c>
    </row>
    <row r="3179" spans="1:23">
      <c r="A3179">
        <v>3178</v>
      </c>
      <c r="B3179" t="s">
        <v>3748</v>
      </c>
      <c r="C3179" t="s">
        <v>3749</v>
      </c>
      <c r="D3179">
        <v>78</v>
      </c>
      <c r="E3179" t="s">
        <v>3801</v>
      </c>
      <c r="F3179" t="s">
        <v>154</v>
      </c>
      <c r="G3179" s="1" t="s">
        <v>1175</v>
      </c>
      <c r="H3179" t="s">
        <v>3802</v>
      </c>
      <c r="I3179" t="s">
        <v>1175</v>
      </c>
      <c r="J3179" t="s">
        <v>3802</v>
      </c>
      <c r="K3179">
        <v>0.3</v>
      </c>
      <c r="L3179">
        <v>0.3</v>
      </c>
      <c r="M3179" t="s">
        <v>26</v>
      </c>
      <c r="N3179" t="s">
        <v>63</v>
      </c>
      <c r="O3179" t="s">
        <v>29</v>
      </c>
      <c r="P3179" t="s">
        <v>29</v>
      </c>
      <c r="Q3179" t="s">
        <v>29</v>
      </c>
      <c r="R3179" t="s">
        <v>29</v>
      </c>
      <c r="S3179" t="s">
        <v>29</v>
      </c>
      <c r="T3179" t="s">
        <v>29</v>
      </c>
      <c r="U3179" t="s">
        <v>29</v>
      </c>
      <c r="V3179" t="s">
        <v>29</v>
      </c>
      <c r="W3179" t="s">
        <v>3752</v>
      </c>
    </row>
    <row r="3180" spans="1:23">
      <c r="A3180">
        <v>3179</v>
      </c>
      <c r="B3180" t="s">
        <v>3748</v>
      </c>
      <c r="C3180" t="s">
        <v>3749</v>
      </c>
      <c r="D3180">
        <v>78</v>
      </c>
      <c r="E3180" t="s">
        <v>3803</v>
      </c>
      <c r="F3180" t="s">
        <v>505</v>
      </c>
      <c r="G3180" s="1" t="s">
        <v>3804</v>
      </c>
      <c r="H3180" t="s">
        <v>178</v>
      </c>
      <c r="I3180" t="s">
        <v>3804</v>
      </c>
      <c r="J3180" t="s">
        <v>178</v>
      </c>
      <c r="K3180">
        <v>0.3</v>
      </c>
      <c r="L3180">
        <v>0.3</v>
      </c>
      <c r="M3180" t="s">
        <v>26</v>
      </c>
      <c r="N3180" t="s">
        <v>63</v>
      </c>
      <c r="O3180" t="s">
        <v>664</v>
      </c>
      <c r="P3180" t="s">
        <v>29</v>
      </c>
      <c r="Q3180" t="s">
        <v>29</v>
      </c>
      <c r="R3180" t="s">
        <v>29</v>
      </c>
      <c r="S3180" t="s">
        <v>29</v>
      </c>
      <c r="T3180" t="s">
        <v>29</v>
      </c>
      <c r="U3180" t="s">
        <v>29</v>
      </c>
      <c r="V3180" t="s">
        <v>29</v>
      </c>
      <c r="W3180" t="s">
        <v>3752</v>
      </c>
    </row>
    <row r="3181" spans="1:23">
      <c r="A3181">
        <v>3180</v>
      </c>
      <c r="B3181" t="s">
        <v>3748</v>
      </c>
      <c r="C3181" t="s">
        <v>3749</v>
      </c>
      <c r="D3181">
        <v>78</v>
      </c>
      <c r="E3181" t="s">
        <v>3805</v>
      </c>
      <c r="F3181" t="s">
        <v>108</v>
      </c>
      <c r="G3181" s="1" t="s">
        <v>3806</v>
      </c>
      <c r="H3181" t="s">
        <v>65</v>
      </c>
      <c r="I3181" t="s">
        <v>3806</v>
      </c>
      <c r="J3181" t="s">
        <v>65</v>
      </c>
      <c r="K3181">
        <v>0.2</v>
      </c>
      <c r="L3181">
        <v>0.2</v>
      </c>
      <c r="M3181" t="s">
        <v>26</v>
      </c>
      <c r="N3181" t="s">
        <v>63</v>
      </c>
      <c r="O3181" t="s">
        <v>29</v>
      </c>
      <c r="P3181" t="s">
        <v>29</v>
      </c>
      <c r="Q3181" t="s">
        <v>29</v>
      </c>
      <c r="R3181" t="s">
        <v>29</v>
      </c>
      <c r="S3181" t="s">
        <v>29</v>
      </c>
      <c r="T3181" t="s">
        <v>29</v>
      </c>
      <c r="U3181" t="s">
        <v>29</v>
      </c>
      <c r="V3181" t="s">
        <v>29</v>
      </c>
      <c r="W3181" t="s">
        <v>3752</v>
      </c>
    </row>
    <row r="3182" spans="1:23">
      <c r="A3182">
        <v>3181</v>
      </c>
      <c r="B3182" t="s">
        <v>3748</v>
      </c>
      <c r="C3182" t="s">
        <v>3749</v>
      </c>
      <c r="D3182">
        <v>78</v>
      </c>
      <c r="E3182" t="s">
        <v>3807</v>
      </c>
      <c r="F3182" t="s">
        <v>181</v>
      </c>
      <c r="G3182" s="1" t="s">
        <v>3808</v>
      </c>
      <c r="H3182" t="s">
        <v>3809</v>
      </c>
      <c r="I3182" t="s">
        <v>3808</v>
      </c>
      <c r="J3182" t="s">
        <v>3809</v>
      </c>
      <c r="K3182">
        <v>0.2</v>
      </c>
      <c r="L3182">
        <v>0.2</v>
      </c>
      <c r="M3182" t="s">
        <v>26</v>
      </c>
      <c r="N3182" t="s">
        <v>664</v>
      </c>
      <c r="O3182" t="s">
        <v>29</v>
      </c>
      <c r="P3182" t="s">
        <v>29</v>
      </c>
      <c r="Q3182" t="s">
        <v>29</v>
      </c>
      <c r="R3182" t="s">
        <v>29</v>
      </c>
      <c r="S3182" t="s">
        <v>29</v>
      </c>
      <c r="T3182" t="s">
        <v>29</v>
      </c>
      <c r="U3182" t="s">
        <v>29</v>
      </c>
      <c r="V3182" t="s">
        <v>29</v>
      </c>
      <c r="W3182" t="s">
        <v>3752</v>
      </c>
    </row>
    <row r="3183" spans="1:23">
      <c r="A3183">
        <v>3182</v>
      </c>
      <c r="B3183" t="s">
        <v>3748</v>
      </c>
      <c r="C3183" t="s">
        <v>3749</v>
      </c>
      <c r="D3183">
        <v>78</v>
      </c>
      <c r="E3183" t="s">
        <v>3810</v>
      </c>
      <c r="F3183" t="s">
        <v>2814</v>
      </c>
      <c r="G3183" s="1" t="s">
        <v>3811</v>
      </c>
      <c r="H3183" t="s">
        <v>3812</v>
      </c>
      <c r="I3183" t="s">
        <v>3811</v>
      </c>
      <c r="J3183" t="s">
        <v>2500</v>
      </c>
      <c r="K3183">
        <v>0.1</v>
      </c>
      <c r="L3183">
        <v>0.1</v>
      </c>
      <c r="M3183" t="s">
        <v>26</v>
      </c>
      <c r="N3183" t="s">
        <v>74</v>
      </c>
      <c r="O3183" t="s">
        <v>29</v>
      </c>
      <c r="P3183" t="s">
        <v>29</v>
      </c>
      <c r="Q3183" t="s">
        <v>29</v>
      </c>
      <c r="R3183" t="s">
        <v>29</v>
      </c>
      <c r="S3183" t="s">
        <v>29</v>
      </c>
      <c r="T3183" t="s">
        <v>29</v>
      </c>
      <c r="U3183" t="s">
        <v>29</v>
      </c>
      <c r="V3183" t="s">
        <v>29</v>
      </c>
      <c r="W3183" t="s">
        <v>3752</v>
      </c>
    </row>
    <row r="3184" spans="1:23">
      <c r="A3184">
        <v>3183</v>
      </c>
      <c r="B3184" t="s">
        <v>3748</v>
      </c>
      <c r="C3184" t="s">
        <v>3749</v>
      </c>
      <c r="D3184">
        <v>78</v>
      </c>
      <c r="E3184" t="s">
        <v>3813</v>
      </c>
      <c r="F3184" t="s">
        <v>154</v>
      </c>
      <c r="G3184" s="1" t="s">
        <v>3814</v>
      </c>
      <c r="H3184" t="s">
        <v>1173</v>
      </c>
      <c r="I3184" t="s">
        <v>3814</v>
      </c>
      <c r="J3184" t="s">
        <v>1173</v>
      </c>
      <c r="K3184">
        <v>0.1</v>
      </c>
      <c r="L3184">
        <v>0.1</v>
      </c>
      <c r="M3184" t="s">
        <v>26</v>
      </c>
      <c r="N3184" t="s">
        <v>74</v>
      </c>
      <c r="O3184" t="s">
        <v>63</v>
      </c>
      <c r="P3184" t="s">
        <v>29</v>
      </c>
      <c r="Q3184" t="s">
        <v>29</v>
      </c>
      <c r="R3184" t="s">
        <v>29</v>
      </c>
      <c r="S3184" t="s">
        <v>29</v>
      </c>
      <c r="T3184" t="s">
        <v>29</v>
      </c>
      <c r="U3184" t="s">
        <v>29</v>
      </c>
      <c r="V3184" t="s">
        <v>29</v>
      </c>
      <c r="W3184" t="s">
        <v>3752</v>
      </c>
    </row>
    <row r="3185" spans="1:23">
      <c r="A3185">
        <v>3184</v>
      </c>
      <c r="B3185" t="s">
        <v>3748</v>
      </c>
      <c r="C3185" t="s">
        <v>3749</v>
      </c>
      <c r="D3185">
        <v>78</v>
      </c>
      <c r="E3185" t="s">
        <v>3815</v>
      </c>
      <c r="F3185" t="s">
        <v>176</v>
      </c>
      <c r="G3185" s="1" t="s">
        <v>410</v>
      </c>
      <c r="H3185" t="s">
        <v>1173</v>
      </c>
      <c r="I3185" t="s">
        <v>410</v>
      </c>
      <c r="J3185" t="s">
        <v>1173</v>
      </c>
      <c r="K3185">
        <v>0.1</v>
      </c>
      <c r="L3185">
        <v>0.1</v>
      </c>
      <c r="M3185" t="s">
        <v>26</v>
      </c>
      <c r="N3185" t="s">
        <v>74</v>
      </c>
      <c r="O3185" t="s">
        <v>29</v>
      </c>
      <c r="P3185" t="s">
        <v>29</v>
      </c>
      <c r="Q3185" t="s">
        <v>29</v>
      </c>
      <c r="R3185" t="s">
        <v>29</v>
      </c>
      <c r="S3185" t="s">
        <v>29</v>
      </c>
      <c r="T3185" t="s">
        <v>29</v>
      </c>
      <c r="U3185" t="s">
        <v>29</v>
      </c>
      <c r="V3185" t="s">
        <v>29</v>
      </c>
      <c r="W3185" t="s">
        <v>3752</v>
      </c>
    </row>
    <row r="3186" spans="1:23">
      <c r="A3186">
        <v>3185</v>
      </c>
      <c r="B3186" t="s">
        <v>3748</v>
      </c>
      <c r="C3186" t="s">
        <v>3749</v>
      </c>
      <c r="D3186">
        <v>78</v>
      </c>
      <c r="E3186" t="s">
        <v>3816</v>
      </c>
      <c r="F3186" t="s">
        <v>1049</v>
      </c>
      <c r="G3186" s="1" t="s">
        <v>1050</v>
      </c>
      <c r="H3186" t="s">
        <v>2096</v>
      </c>
      <c r="I3186" t="s">
        <v>1050</v>
      </c>
      <c r="J3186" t="s">
        <v>379</v>
      </c>
      <c r="K3186">
        <v>0.1</v>
      </c>
      <c r="L3186">
        <v>0.1</v>
      </c>
      <c r="M3186" t="s">
        <v>26</v>
      </c>
      <c r="N3186" t="s">
        <v>74</v>
      </c>
      <c r="O3186" t="s">
        <v>29</v>
      </c>
      <c r="P3186" t="s">
        <v>29</v>
      </c>
      <c r="Q3186" t="s">
        <v>29</v>
      </c>
      <c r="R3186" t="s">
        <v>29</v>
      </c>
      <c r="S3186" t="s">
        <v>29</v>
      </c>
      <c r="T3186" t="s">
        <v>29</v>
      </c>
      <c r="U3186" t="s">
        <v>29</v>
      </c>
      <c r="V3186" t="s">
        <v>29</v>
      </c>
      <c r="W3186" t="s">
        <v>3752</v>
      </c>
    </row>
    <row r="3187" spans="1:23">
      <c r="A3187">
        <v>3186</v>
      </c>
      <c r="B3187" t="s">
        <v>3748</v>
      </c>
      <c r="C3187" t="s">
        <v>3749</v>
      </c>
      <c r="D3187">
        <v>78</v>
      </c>
      <c r="E3187" t="s">
        <v>504</v>
      </c>
      <c r="F3187" t="s">
        <v>505</v>
      </c>
      <c r="G3187" s="1" t="s">
        <v>506</v>
      </c>
      <c r="H3187" t="s">
        <v>29</v>
      </c>
      <c r="I3187" t="s">
        <v>506</v>
      </c>
      <c r="J3187" t="s">
        <v>29</v>
      </c>
      <c r="K3187">
        <v>0.1</v>
      </c>
      <c r="L3187">
        <v>0.1</v>
      </c>
      <c r="M3187" t="s">
        <v>26</v>
      </c>
      <c r="N3187" t="s">
        <v>74</v>
      </c>
      <c r="O3187" t="s">
        <v>63</v>
      </c>
      <c r="P3187" t="s">
        <v>29</v>
      </c>
      <c r="Q3187" t="s">
        <v>29</v>
      </c>
      <c r="R3187" t="s">
        <v>29</v>
      </c>
      <c r="S3187" t="s">
        <v>29</v>
      </c>
      <c r="T3187" t="s">
        <v>29</v>
      </c>
      <c r="U3187" t="s">
        <v>29</v>
      </c>
      <c r="V3187" t="s">
        <v>29</v>
      </c>
      <c r="W3187" t="s">
        <v>3752</v>
      </c>
    </row>
    <row r="3188" spans="1:23">
      <c r="A3188">
        <v>3187</v>
      </c>
      <c r="B3188" t="s">
        <v>3748</v>
      </c>
      <c r="C3188" t="s">
        <v>3749</v>
      </c>
      <c r="D3188">
        <v>78</v>
      </c>
      <c r="E3188" t="s">
        <v>3817</v>
      </c>
      <c r="F3188" t="s">
        <v>196</v>
      </c>
      <c r="G3188" s="1" t="s">
        <v>225</v>
      </c>
      <c r="H3188" t="s">
        <v>3818</v>
      </c>
      <c r="I3188" t="s">
        <v>225</v>
      </c>
      <c r="J3188" t="s">
        <v>1238</v>
      </c>
      <c r="K3188">
        <v>0.1</v>
      </c>
      <c r="L3188">
        <v>0.1</v>
      </c>
      <c r="M3188" t="s">
        <v>26</v>
      </c>
      <c r="N3188" t="s">
        <v>74</v>
      </c>
      <c r="O3188" t="s">
        <v>29</v>
      </c>
      <c r="P3188" t="s">
        <v>29</v>
      </c>
      <c r="Q3188" t="s">
        <v>29</v>
      </c>
      <c r="R3188" t="s">
        <v>29</v>
      </c>
      <c r="S3188" t="s">
        <v>29</v>
      </c>
      <c r="T3188" t="s">
        <v>29</v>
      </c>
      <c r="U3188" t="s">
        <v>29</v>
      </c>
      <c r="V3188" t="s">
        <v>29</v>
      </c>
      <c r="W3188" t="s">
        <v>3752</v>
      </c>
    </row>
    <row r="3189" spans="1:23">
      <c r="A3189">
        <v>3188</v>
      </c>
      <c r="B3189" t="s">
        <v>3748</v>
      </c>
      <c r="C3189" t="s">
        <v>3749</v>
      </c>
      <c r="D3189">
        <v>78</v>
      </c>
      <c r="E3189" t="s">
        <v>3819</v>
      </c>
      <c r="F3189" t="s">
        <v>76</v>
      </c>
      <c r="G3189" s="1" t="s">
        <v>29</v>
      </c>
      <c r="H3189" t="s">
        <v>29</v>
      </c>
      <c r="I3189" t="s">
        <v>29</v>
      </c>
      <c r="J3189" t="s">
        <v>29</v>
      </c>
      <c r="K3189">
        <v>13.1</v>
      </c>
      <c r="L3189">
        <v>13.1</v>
      </c>
      <c r="M3189" t="s">
        <v>687</v>
      </c>
      <c r="N3189" t="s">
        <v>29</v>
      </c>
      <c r="O3189" t="s">
        <v>29</v>
      </c>
      <c r="P3189" t="s">
        <v>29</v>
      </c>
      <c r="Q3189" t="s">
        <v>29</v>
      </c>
      <c r="R3189" t="s">
        <v>29</v>
      </c>
      <c r="S3189" t="s">
        <v>29</v>
      </c>
      <c r="T3189" t="s">
        <v>29</v>
      </c>
      <c r="U3189" t="s">
        <v>29</v>
      </c>
      <c r="V3189" t="s">
        <v>29</v>
      </c>
      <c r="W3189" t="s">
        <v>3752</v>
      </c>
    </row>
    <row r="3190" spans="1:23">
      <c r="A3190">
        <v>3189</v>
      </c>
      <c r="B3190" t="s">
        <v>3748</v>
      </c>
      <c r="C3190" t="s">
        <v>3749</v>
      </c>
      <c r="D3190">
        <v>78</v>
      </c>
      <c r="E3190" t="s">
        <v>3820</v>
      </c>
      <c r="F3190" t="s">
        <v>93</v>
      </c>
      <c r="G3190" s="1" t="s">
        <v>29</v>
      </c>
      <c r="H3190" t="s">
        <v>29</v>
      </c>
      <c r="I3190" t="s">
        <v>29</v>
      </c>
      <c r="J3190" t="s">
        <v>29</v>
      </c>
      <c r="K3190">
        <v>9.8000000000000007</v>
      </c>
      <c r="L3190">
        <v>9.8000000000000007</v>
      </c>
      <c r="M3190" t="s">
        <v>26</v>
      </c>
      <c r="N3190" t="s">
        <v>74</v>
      </c>
      <c r="O3190" t="s">
        <v>27</v>
      </c>
      <c r="P3190" t="s">
        <v>29</v>
      </c>
      <c r="Q3190" t="s">
        <v>29</v>
      </c>
      <c r="R3190" t="s">
        <v>29</v>
      </c>
      <c r="S3190" t="s">
        <v>29</v>
      </c>
      <c r="T3190" t="s">
        <v>29</v>
      </c>
      <c r="U3190" t="s">
        <v>29</v>
      </c>
      <c r="V3190" t="s">
        <v>29</v>
      </c>
      <c r="W3190" t="s">
        <v>3752</v>
      </c>
    </row>
    <row r="3191" spans="1:23">
      <c r="A3191">
        <v>3190</v>
      </c>
      <c r="B3191" t="s">
        <v>3748</v>
      </c>
      <c r="C3191" t="s">
        <v>3749</v>
      </c>
      <c r="D3191">
        <v>78</v>
      </c>
      <c r="E3191" t="s">
        <v>3821</v>
      </c>
      <c r="F3191" t="s">
        <v>108</v>
      </c>
      <c r="G3191" s="1" t="s">
        <v>29</v>
      </c>
      <c r="H3191" t="s">
        <v>29</v>
      </c>
      <c r="I3191" t="s">
        <v>29</v>
      </c>
      <c r="J3191" t="s">
        <v>29</v>
      </c>
      <c r="K3191">
        <v>5</v>
      </c>
      <c r="L3191">
        <v>5</v>
      </c>
      <c r="M3191" t="s">
        <v>26</v>
      </c>
      <c r="N3191" t="s">
        <v>74</v>
      </c>
      <c r="O3191" t="s">
        <v>27</v>
      </c>
      <c r="P3191" t="s">
        <v>29</v>
      </c>
      <c r="Q3191" t="s">
        <v>29</v>
      </c>
      <c r="R3191" t="s">
        <v>29</v>
      </c>
      <c r="S3191" t="s">
        <v>29</v>
      </c>
      <c r="T3191" t="s">
        <v>29</v>
      </c>
      <c r="U3191" t="s">
        <v>29</v>
      </c>
      <c r="V3191" t="s">
        <v>29</v>
      </c>
      <c r="W3191" t="s">
        <v>3752</v>
      </c>
    </row>
    <row r="3192" spans="1:23">
      <c r="A3192">
        <v>3191</v>
      </c>
      <c r="B3192" t="s">
        <v>3748</v>
      </c>
      <c r="C3192" t="s">
        <v>3749</v>
      </c>
      <c r="D3192">
        <v>78</v>
      </c>
      <c r="E3192" t="s">
        <v>1289</v>
      </c>
      <c r="F3192" t="s">
        <v>76</v>
      </c>
      <c r="G3192" s="1" t="s">
        <v>29</v>
      </c>
      <c r="H3192" t="s">
        <v>29</v>
      </c>
      <c r="I3192" t="s">
        <v>29</v>
      </c>
      <c r="J3192" t="s">
        <v>29</v>
      </c>
      <c r="K3192">
        <v>1.2</v>
      </c>
      <c r="L3192">
        <v>1.2</v>
      </c>
      <c r="M3192" t="s">
        <v>77</v>
      </c>
      <c r="N3192" t="s">
        <v>29</v>
      </c>
      <c r="O3192" t="s">
        <v>29</v>
      </c>
      <c r="P3192" t="s">
        <v>29</v>
      </c>
      <c r="Q3192" t="s">
        <v>29</v>
      </c>
      <c r="R3192" t="s">
        <v>29</v>
      </c>
      <c r="S3192" t="s">
        <v>29</v>
      </c>
      <c r="T3192" t="s">
        <v>29</v>
      </c>
      <c r="U3192" t="s">
        <v>29</v>
      </c>
      <c r="V3192" t="s">
        <v>29</v>
      </c>
      <c r="W3192" t="s">
        <v>3752</v>
      </c>
    </row>
    <row r="3193" spans="1:23">
      <c r="A3193">
        <v>3192</v>
      </c>
      <c r="B3193" t="s">
        <v>3748</v>
      </c>
      <c r="C3193" t="s">
        <v>3749</v>
      </c>
      <c r="D3193">
        <v>78</v>
      </c>
      <c r="E3193" t="s">
        <v>8941</v>
      </c>
      <c r="F3193" t="s">
        <v>93</v>
      </c>
      <c r="G3193" s="1" t="s">
        <v>29</v>
      </c>
      <c r="H3193" t="s">
        <v>29</v>
      </c>
      <c r="I3193" t="s">
        <v>29</v>
      </c>
      <c r="J3193" t="s">
        <v>29</v>
      </c>
      <c r="K3193">
        <v>2.5</v>
      </c>
      <c r="L3193">
        <v>2.5</v>
      </c>
      <c r="M3193" t="s">
        <v>26</v>
      </c>
      <c r="N3193" t="s">
        <v>29</v>
      </c>
      <c r="O3193" t="s">
        <v>29</v>
      </c>
      <c r="P3193" t="s">
        <v>29</v>
      </c>
      <c r="Q3193" t="s">
        <v>29</v>
      </c>
      <c r="R3193" t="s">
        <v>29</v>
      </c>
      <c r="S3193" t="s">
        <v>29</v>
      </c>
      <c r="T3193" t="s">
        <v>29</v>
      </c>
      <c r="U3193" t="s">
        <v>29</v>
      </c>
      <c r="V3193" t="s">
        <v>29</v>
      </c>
      <c r="W3193" t="s">
        <v>3752</v>
      </c>
    </row>
    <row r="3194" spans="1:23">
      <c r="A3194">
        <v>3193</v>
      </c>
      <c r="B3194" t="s">
        <v>3822</v>
      </c>
      <c r="C3194" t="s">
        <v>3823</v>
      </c>
      <c r="D3194">
        <v>79</v>
      </c>
      <c r="E3194" t="s">
        <v>3824</v>
      </c>
      <c r="F3194" t="s">
        <v>168</v>
      </c>
      <c r="G3194" s="1" t="s">
        <v>2568</v>
      </c>
      <c r="H3194" t="s">
        <v>183</v>
      </c>
      <c r="I3194" t="s">
        <v>2568</v>
      </c>
      <c r="J3194" t="s">
        <v>183</v>
      </c>
      <c r="K3194">
        <v>37.18</v>
      </c>
      <c r="L3194">
        <v>37.18</v>
      </c>
      <c r="M3194" t="s">
        <v>26</v>
      </c>
      <c r="N3194" t="s">
        <v>74</v>
      </c>
      <c r="O3194" t="s">
        <v>29</v>
      </c>
      <c r="P3194" t="s">
        <v>29</v>
      </c>
      <c r="Q3194" t="s">
        <v>29</v>
      </c>
      <c r="R3194" t="s">
        <v>29</v>
      </c>
      <c r="S3194" t="s">
        <v>29</v>
      </c>
      <c r="T3194" t="s">
        <v>29</v>
      </c>
      <c r="U3194" t="s">
        <v>29</v>
      </c>
      <c r="V3194" t="s">
        <v>29</v>
      </c>
      <c r="W3194" t="s">
        <v>3825</v>
      </c>
    </row>
    <row r="3195" spans="1:23">
      <c r="A3195">
        <v>3194</v>
      </c>
      <c r="B3195" t="s">
        <v>3822</v>
      </c>
      <c r="C3195" t="s">
        <v>3823</v>
      </c>
      <c r="D3195">
        <v>79</v>
      </c>
      <c r="E3195" t="s">
        <v>3826</v>
      </c>
      <c r="F3195" t="s">
        <v>154</v>
      </c>
      <c r="G3195" s="1" t="s">
        <v>1073</v>
      </c>
      <c r="H3195" t="s">
        <v>29</v>
      </c>
      <c r="I3195" t="s">
        <v>1073</v>
      </c>
      <c r="J3195" t="s">
        <v>29</v>
      </c>
      <c r="K3195">
        <v>15.38</v>
      </c>
      <c r="L3195">
        <v>15.38</v>
      </c>
      <c r="M3195" t="s">
        <v>26</v>
      </c>
      <c r="N3195" t="s">
        <v>118</v>
      </c>
      <c r="O3195" t="s">
        <v>29</v>
      </c>
      <c r="P3195" t="s">
        <v>29</v>
      </c>
      <c r="Q3195" t="s">
        <v>29</v>
      </c>
      <c r="R3195" t="s">
        <v>29</v>
      </c>
      <c r="S3195" t="s">
        <v>29</v>
      </c>
      <c r="T3195" t="s">
        <v>29</v>
      </c>
      <c r="U3195" t="s">
        <v>29</v>
      </c>
      <c r="V3195" t="s">
        <v>29</v>
      </c>
      <c r="W3195" t="s">
        <v>3825</v>
      </c>
    </row>
    <row r="3196" spans="1:23">
      <c r="A3196">
        <v>3195</v>
      </c>
      <c r="B3196" t="s">
        <v>3822</v>
      </c>
      <c r="C3196" t="s">
        <v>3823</v>
      </c>
      <c r="D3196">
        <v>79</v>
      </c>
      <c r="E3196" t="s">
        <v>3827</v>
      </c>
      <c r="F3196" t="s">
        <v>3828</v>
      </c>
      <c r="G3196" s="1" t="s">
        <v>3829</v>
      </c>
      <c r="H3196" t="s">
        <v>3830</v>
      </c>
      <c r="I3196" t="s">
        <v>3829</v>
      </c>
      <c r="J3196" t="s">
        <v>5568</v>
      </c>
      <c r="K3196">
        <v>8.9700000000000006</v>
      </c>
      <c r="L3196">
        <v>8.9700000000000006</v>
      </c>
      <c r="M3196" t="s">
        <v>26</v>
      </c>
      <c r="N3196" t="s">
        <v>74</v>
      </c>
      <c r="O3196" t="s">
        <v>29</v>
      </c>
      <c r="P3196" t="s">
        <v>29</v>
      </c>
      <c r="Q3196" t="s">
        <v>29</v>
      </c>
      <c r="R3196" t="s">
        <v>29</v>
      </c>
      <c r="S3196" t="s">
        <v>29</v>
      </c>
      <c r="T3196" t="s">
        <v>29</v>
      </c>
      <c r="U3196" t="s">
        <v>29</v>
      </c>
      <c r="V3196" t="s">
        <v>29</v>
      </c>
      <c r="W3196" t="s">
        <v>3825</v>
      </c>
    </row>
    <row r="3197" spans="1:23">
      <c r="A3197">
        <v>3196</v>
      </c>
      <c r="B3197" t="s">
        <v>3822</v>
      </c>
      <c r="C3197" t="s">
        <v>3823</v>
      </c>
      <c r="D3197">
        <v>79</v>
      </c>
      <c r="E3197" t="s">
        <v>3831</v>
      </c>
      <c r="F3197" t="s">
        <v>154</v>
      </c>
      <c r="G3197" s="1" t="s">
        <v>3832</v>
      </c>
      <c r="H3197" t="s">
        <v>3833</v>
      </c>
      <c r="I3197" t="s">
        <v>3832</v>
      </c>
      <c r="J3197" t="s">
        <v>3833</v>
      </c>
      <c r="K3197">
        <v>7.69</v>
      </c>
      <c r="L3197">
        <v>7.69</v>
      </c>
      <c r="M3197" t="s">
        <v>26</v>
      </c>
      <c r="N3197" t="s">
        <v>118</v>
      </c>
      <c r="O3197" t="s">
        <v>29</v>
      </c>
      <c r="P3197" t="s">
        <v>29</v>
      </c>
      <c r="Q3197" t="s">
        <v>29</v>
      </c>
      <c r="R3197" t="s">
        <v>29</v>
      </c>
      <c r="S3197" t="s">
        <v>29</v>
      </c>
      <c r="T3197" t="s">
        <v>29</v>
      </c>
      <c r="U3197" t="s">
        <v>29</v>
      </c>
      <c r="V3197" t="s">
        <v>29</v>
      </c>
      <c r="W3197" t="s">
        <v>3825</v>
      </c>
    </row>
    <row r="3198" spans="1:23">
      <c r="A3198">
        <v>3197</v>
      </c>
      <c r="B3198" t="s">
        <v>3822</v>
      </c>
      <c r="C3198" t="s">
        <v>3823</v>
      </c>
      <c r="D3198">
        <v>79</v>
      </c>
      <c r="E3198" t="s">
        <v>3834</v>
      </c>
      <c r="F3198" t="s">
        <v>505</v>
      </c>
      <c r="G3198" s="1" t="s">
        <v>3804</v>
      </c>
      <c r="H3198" t="s">
        <v>794</v>
      </c>
      <c r="I3198" t="s">
        <v>3804</v>
      </c>
      <c r="J3198" t="s">
        <v>794</v>
      </c>
      <c r="K3198">
        <v>3.85</v>
      </c>
      <c r="L3198">
        <v>3.85</v>
      </c>
      <c r="M3198" t="s">
        <v>26</v>
      </c>
      <c r="N3198" t="s">
        <v>219</v>
      </c>
      <c r="O3198" t="s">
        <v>29</v>
      </c>
      <c r="P3198" t="s">
        <v>29</v>
      </c>
      <c r="Q3198" t="s">
        <v>29</v>
      </c>
      <c r="R3198" t="s">
        <v>29</v>
      </c>
      <c r="S3198" t="s">
        <v>29</v>
      </c>
      <c r="T3198" t="s">
        <v>29</v>
      </c>
      <c r="U3198" t="s">
        <v>29</v>
      </c>
      <c r="V3198" t="s">
        <v>29</v>
      </c>
      <c r="W3198" t="s">
        <v>3825</v>
      </c>
    </row>
    <row r="3199" spans="1:23">
      <c r="A3199">
        <v>3198</v>
      </c>
      <c r="B3199" t="s">
        <v>3822</v>
      </c>
      <c r="C3199" t="s">
        <v>3823</v>
      </c>
      <c r="D3199">
        <v>79</v>
      </c>
      <c r="E3199" t="s">
        <v>3835</v>
      </c>
      <c r="F3199" t="s">
        <v>23</v>
      </c>
      <c r="G3199" s="1" t="s">
        <v>3280</v>
      </c>
      <c r="H3199" t="s">
        <v>29</v>
      </c>
      <c r="I3199" t="s">
        <v>3280</v>
      </c>
      <c r="J3199" t="s">
        <v>29</v>
      </c>
      <c r="K3199">
        <v>2.56</v>
      </c>
      <c r="L3199">
        <v>2.56</v>
      </c>
      <c r="M3199" t="s">
        <v>26</v>
      </c>
      <c r="N3199" t="s">
        <v>74</v>
      </c>
      <c r="O3199" t="s">
        <v>29</v>
      </c>
      <c r="P3199" t="s">
        <v>29</v>
      </c>
      <c r="Q3199" t="s">
        <v>29</v>
      </c>
      <c r="R3199" t="s">
        <v>29</v>
      </c>
      <c r="S3199" t="s">
        <v>29</v>
      </c>
      <c r="T3199" t="s">
        <v>29</v>
      </c>
      <c r="U3199" t="s">
        <v>29</v>
      </c>
      <c r="V3199" t="s">
        <v>29</v>
      </c>
      <c r="W3199" t="s">
        <v>3825</v>
      </c>
    </row>
    <row r="3200" spans="1:23">
      <c r="A3200">
        <v>3199</v>
      </c>
      <c r="B3200" t="s">
        <v>3822</v>
      </c>
      <c r="C3200" t="s">
        <v>3823</v>
      </c>
      <c r="D3200">
        <v>79</v>
      </c>
      <c r="E3200" t="s">
        <v>3836</v>
      </c>
      <c r="F3200" t="s">
        <v>1062</v>
      </c>
      <c r="G3200" s="1" t="s">
        <v>3837</v>
      </c>
      <c r="H3200" t="s">
        <v>29</v>
      </c>
      <c r="I3200" t="s">
        <v>3837</v>
      </c>
      <c r="J3200" t="s">
        <v>29</v>
      </c>
      <c r="K3200">
        <v>2.56</v>
      </c>
      <c r="L3200">
        <v>2.56</v>
      </c>
      <c r="M3200" t="s">
        <v>26</v>
      </c>
      <c r="N3200" t="s">
        <v>74</v>
      </c>
      <c r="O3200" t="s">
        <v>29</v>
      </c>
      <c r="P3200" t="s">
        <v>29</v>
      </c>
      <c r="Q3200" t="s">
        <v>29</v>
      </c>
      <c r="R3200" t="s">
        <v>29</v>
      </c>
      <c r="S3200" t="s">
        <v>29</v>
      </c>
      <c r="T3200" t="s">
        <v>29</v>
      </c>
      <c r="U3200" t="s">
        <v>29</v>
      </c>
      <c r="V3200" t="s">
        <v>29</v>
      </c>
      <c r="W3200" t="s">
        <v>3825</v>
      </c>
    </row>
    <row r="3201" spans="1:23">
      <c r="A3201">
        <v>3200</v>
      </c>
      <c r="B3201" t="s">
        <v>3822</v>
      </c>
      <c r="C3201" t="s">
        <v>3823</v>
      </c>
      <c r="D3201">
        <v>79</v>
      </c>
      <c r="E3201" t="s">
        <v>3838</v>
      </c>
      <c r="F3201" t="s">
        <v>154</v>
      </c>
      <c r="G3201" s="1" t="s">
        <v>3839</v>
      </c>
      <c r="H3201" t="s">
        <v>3840</v>
      </c>
      <c r="I3201" t="s">
        <v>3839</v>
      </c>
      <c r="J3201" t="s">
        <v>3840</v>
      </c>
      <c r="K3201">
        <v>2.56</v>
      </c>
      <c r="L3201">
        <v>2.56</v>
      </c>
      <c r="M3201" t="s">
        <v>26</v>
      </c>
      <c r="N3201" t="s">
        <v>118</v>
      </c>
      <c r="O3201" t="s">
        <v>29</v>
      </c>
      <c r="P3201" t="s">
        <v>29</v>
      </c>
      <c r="Q3201" t="s">
        <v>29</v>
      </c>
      <c r="R3201" t="s">
        <v>29</v>
      </c>
      <c r="S3201" t="s">
        <v>29</v>
      </c>
      <c r="T3201" t="s">
        <v>29</v>
      </c>
      <c r="U3201" t="s">
        <v>29</v>
      </c>
      <c r="V3201" t="s">
        <v>29</v>
      </c>
      <c r="W3201" t="s">
        <v>3825</v>
      </c>
    </row>
    <row r="3202" spans="1:23">
      <c r="A3202">
        <v>3201</v>
      </c>
      <c r="B3202" t="s">
        <v>3822</v>
      </c>
      <c r="C3202" t="s">
        <v>3823</v>
      </c>
      <c r="D3202">
        <v>79</v>
      </c>
      <c r="E3202" t="s">
        <v>3841</v>
      </c>
      <c r="F3202" t="s">
        <v>1314</v>
      </c>
      <c r="G3202" s="1" t="s">
        <v>3842</v>
      </c>
      <c r="H3202" t="s">
        <v>3843</v>
      </c>
      <c r="I3202" t="s">
        <v>8529</v>
      </c>
      <c r="J3202" t="s">
        <v>3164</v>
      </c>
      <c r="K3202">
        <v>2.56</v>
      </c>
      <c r="L3202">
        <v>2.56</v>
      </c>
      <c r="M3202" t="s">
        <v>26</v>
      </c>
      <c r="N3202" t="s">
        <v>74</v>
      </c>
      <c r="O3202" t="s">
        <v>29</v>
      </c>
      <c r="P3202" t="s">
        <v>29</v>
      </c>
      <c r="Q3202" t="s">
        <v>29</v>
      </c>
      <c r="R3202" t="s">
        <v>29</v>
      </c>
      <c r="S3202" t="s">
        <v>29</v>
      </c>
      <c r="T3202" t="s">
        <v>29</v>
      </c>
      <c r="U3202" t="s">
        <v>29</v>
      </c>
      <c r="V3202" t="s">
        <v>29</v>
      </c>
      <c r="W3202" t="s">
        <v>3825</v>
      </c>
    </row>
    <row r="3203" spans="1:23">
      <c r="A3203">
        <v>3202</v>
      </c>
      <c r="B3203" t="s">
        <v>3822</v>
      </c>
      <c r="C3203" t="s">
        <v>3823</v>
      </c>
      <c r="D3203">
        <v>79</v>
      </c>
      <c r="E3203" t="s">
        <v>3844</v>
      </c>
      <c r="F3203" t="s">
        <v>248</v>
      </c>
      <c r="G3203" s="1" t="s">
        <v>249</v>
      </c>
      <c r="H3203" t="s">
        <v>819</v>
      </c>
      <c r="I3203" t="s">
        <v>249</v>
      </c>
      <c r="J3203" t="s">
        <v>819</v>
      </c>
      <c r="K3203">
        <v>2.56</v>
      </c>
      <c r="L3203">
        <v>2.56</v>
      </c>
      <c r="M3203" t="s">
        <v>26</v>
      </c>
      <c r="N3203" t="s">
        <v>74</v>
      </c>
      <c r="O3203" t="s">
        <v>29</v>
      </c>
      <c r="P3203" t="s">
        <v>29</v>
      </c>
      <c r="Q3203" t="s">
        <v>29</v>
      </c>
      <c r="R3203" t="s">
        <v>29</v>
      </c>
      <c r="S3203" t="s">
        <v>29</v>
      </c>
      <c r="T3203" t="s">
        <v>29</v>
      </c>
      <c r="U3203" t="s">
        <v>29</v>
      </c>
      <c r="V3203" t="s">
        <v>29</v>
      </c>
      <c r="W3203" t="s">
        <v>3825</v>
      </c>
    </row>
    <row r="3204" spans="1:23">
      <c r="A3204">
        <v>3203</v>
      </c>
      <c r="B3204" t="s">
        <v>3822</v>
      </c>
      <c r="C3204" t="s">
        <v>3823</v>
      </c>
      <c r="D3204">
        <v>79</v>
      </c>
      <c r="E3204" t="s">
        <v>3845</v>
      </c>
      <c r="F3204" t="s">
        <v>459</v>
      </c>
      <c r="G3204" s="1" t="s">
        <v>3846</v>
      </c>
      <c r="H3204" t="s">
        <v>3847</v>
      </c>
      <c r="I3204" t="s">
        <v>3846</v>
      </c>
      <c r="J3204" t="s">
        <v>8668</v>
      </c>
      <c r="K3204">
        <v>1.28</v>
      </c>
      <c r="L3204">
        <v>1.28</v>
      </c>
      <c r="M3204" t="s">
        <v>26</v>
      </c>
      <c r="N3204" t="s">
        <v>74</v>
      </c>
      <c r="O3204" t="s">
        <v>29</v>
      </c>
      <c r="P3204" t="s">
        <v>29</v>
      </c>
      <c r="Q3204" t="s">
        <v>29</v>
      </c>
      <c r="R3204" t="s">
        <v>29</v>
      </c>
      <c r="S3204" t="s">
        <v>29</v>
      </c>
      <c r="T3204" t="s">
        <v>29</v>
      </c>
      <c r="U3204" t="s">
        <v>29</v>
      </c>
      <c r="V3204" t="s">
        <v>29</v>
      </c>
      <c r="W3204" t="s">
        <v>3825</v>
      </c>
    </row>
    <row r="3205" spans="1:23">
      <c r="A3205">
        <v>3204</v>
      </c>
      <c r="B3205" t="s">
        <v>3822</v>
      </c>
      <c r="C3205" t="s">
        <v>3823</v>
      </c>
      <c r="D3205">
        <v>79</v>
      </c>
      <c r="E3205" t="s">
        <v>3848</v>
      </c>
      <c r="F3205" t="s">
        <v>168</v>
      </c>
      <c r="G3205" s="1" t="s">
        <v>1512</v>
      </c>
      <c r="H3205" t="s">
        <v>3774</v>
      </c>
      <c r="I3205" t="s">
        <v>1512</v>
      </c>
      <c r="J3205" t="s">
        <v>3774</v>
      </c>
      <c r="K3205">
        <v>1.28</v>
      </c>
      <c r="L3205">
        <v>1.28</v>
      </c>
      <c r="M3205" t="s">
        <v>26</v>
      </c>
      <c r="N3205" t="s">
        <v>118</v>
      </c>
      <c r="O3205" t="s">
        <v>29</v>
      </c>
      <c r="P3205" t="s">
        <v>29</v>
      </c>
      <c r="Q3205" t="s">
        <v>29</v>
      </c>
      <c r="R3205" t="s">
        <v>29</v>
      </c>
      <c r="S3205" t="s">
        <v>29</v>
      </c>
      <c r="T3205" t="s">
        <v>29</v>
      </c>
      <c r="U3205" t="s">
        <v>29</v>
      </c>
      <c r="V3205" t="s">
        <v>29</v>
      </c>
      <c r="W3205" t="s">
        <v>3825</v>
      </c>
    </row>
    <row r="3206" spans="1:23">
      <c r="A3206">
        <v>3205</v>
      </c>
      <c r="B3206" t="s">
        <v>3822</v>
      </c>
      <c r="C3206" t="s">
        <v>3823</v>
      </c>
      <c r="D3206">
        <v>79</v>
      </c>
      <c r="E3206" t="s">
        <v>3849</v>
      </c>
      <c r="F3206" t="s">
        <v>1062</v>
      </c>
      <c r="G3206" s="1" t="s">
        <v>1066</v>
      </c>
      <c r="H3206" t="s">
        <v>3850</v>
      </c>
      <c r="I3206" t="s">
        <v>1066</v>
      </c>
      <c r="J3206" t="s">
        <v>5598</v>
      </c>
      <c r="K3206">
        <v>1.28</v>
      </c>
      <c r="L3206">
        <v>1.28</v>
      </c>
      <c r="M3206" t="s">
        <v>26</v>
      </c>
      <c r="N3206" t="s">
        <v>118</v>
      </c>
      <c r="O3206" t="s">
        <v>29</v>
      </c>
      <c r="P3206" t="s">
        <v>29</v>
      </c>
      <c r="Q3206" t="s">
        <v>29</v>
      </c>
      <c r="R3206" t="s">
        <v>29</v>
      </c>
      <c r="S3206" t="s">
        <v>29</v>
      </c>
      <c r="T3206" t="s">
        <v>29</v>
      </c>
      <c r="U3206" t="s">
        <v>29</v>
      </c>
      <c r="V3206" t="s">
        <v>29</v>
      </c>
      <c r="W3206" t="s">
        <v>3825</v>
      </c>
    </row>
    <row r="3207" spans="1:23">
      <c r="A3207">
        <v>3206</v>
      </c>
      <c r="B3207" t="s">
        <v>3822</v>
      </c>
      <c r="C3207" t="s">
        <v>3823</v>
      </c>
      <c r="D3207">
        <v>79</v>
      </c>
      <c r="E3207" t="s">
        <v>3851</v>
      </c>
      <c r="F3207" t="s">
        <v>522</v>
      </c>
      <c r="G3207" s="1" t="s">
        <v>1258</v>
      </c>
      <c r="H3207" t="s">
        <v>3852</v>
      </c>
      <c r="I3207" t="s">
        <v>1258</v>
      </c>
      <c r="J3207" t="s">
        <v>3852</v>
      </c>
      <c r="K3207">
        <v>1.28</v>
      </c>
      <c r="L3207">
        <v>1.28</v>
      </c>
      <c r="M3207" t="s">
        <v>26</v>
      </c>
      <c r="N3207" t="s">
        <v>74</v>
      </c>
      <c r="O3207" t="s">
        <v>29</v>
      </c>
      <c r="P3207" t="s">
        <v>29</v>
      </c>
      <c r="Q3207" t="s">
        <v>29</v>
      </c>
      <c r="R3207" t="s">
        <v>29</v>
      </c>
      <c r="S3207" t="s">
        <v>29</v>
      </c>
      <c r="T3207" t="s">
        <v>29</v>
      </c>
      <c r="U3207" t="s">
        <v>29</v>
      </c>
      <c r="V3207" t="s">
        <v>29</v>
      </c>
      <c r="W3207" t="s">
        <v>3825</v>
      </c>
    </row>
    <row r="3208" spans="1:23">
      <c r="A3208">
        <v>3207</v>
      </c>
      <c r="B3208" t="s">
        <v>3822</v>
      </c>
      <c r="C3208" t="s">
        <v>3823</v>
      </c>
      <c r="D3208">
        <v>79</v>
      </c>
      <c r="E3208" t="s">
        <v>3853</v>
      </c>
      <c r="F3208" t="s">
        <v>459</v>
      </c>
      <c r="G3208" s="1" t="s">
        <v>3854</v>
      </c>
      <c r="H3208" t="s">
        <v>3855</v>
      </c>
      <c r="I3208" t="s">
        <v>3854</v>
      </c>
      <c r="J3208" t="s">
        <v>8669</v>
      </c>
      <c r="K3208">
        <v>1.28</v>
      </c>
      <c r="L3208">
        <v>1.28</v>
      </c>
      <c r="M3208" t="s">
        <v>26</v>
      </c>
      <c r="N3208" t="s">
        <v>74</v>
      </c>
      <c r="O3208" t="s">
        <v>29</v>
      </c>
      <c r="P3208" t="s">
        <v>29</v>
      </c>
      <c r="Q3208" t="s">
        <v>29</v>
      </c>
      <c r="R3208" t="s">
        <v>29</v>
      </c>
      <c r="S3208" t="s">
        <v>29</v>
      </c>
      <c r="T3208" t="s">
        <v>29</v>
      </c>
      <c r="U3208" t="s">
        <v>29</v>
      </c>
      <c r="V3208" t="s">
        <v>29</v>
      </c>
      <c r="W3208" t="s">
        <v>3825</v>
      </c>
    </row>
    <row r="3209" spans="1:23">
      <c r="A3209">
        <v>3208</v>
      </c>
      <c r="B3209" t="s">
        <v>3822</v>
      </c>
      <c r="C3209" t="s">
        <v>3823</v>
      </c>
      <c r="D3209">
        <v>79</v>
      </c>
      <c r="E3209" t="s">
        <v>3856</v>
      </c>
      <c r="F3209" t="s">
        <v>1718</v>
      </c>
      <c r="G3209" s="1" t="s">
        <v>3857</v>
      </c>
      <c r="H3209" t="s">
        <v>29</v>
      </c>
      <c r="I3209" t="s">
        <v>3857</v>
      </c>
      <c r="J3209" t="s">
        <v>29</v>
      </c>
      <c r="K3209">
        <v>1.28</v>
      </c>
      <c r="L3209">
        <v>1.28</v>
      </c>
      <c r="M3209" t="s">
        <v>26</v>
      </c>
      <c r="N3209" t="s">
        <v>74</v>
      </c>
      <c r="O3209" t="s">
        <v>29</v>
      </c>
      <c r="P3209" t="s">
        <v>29</v>
      </c>
      <c r="Q3209" t="s">
        <v>29</v>
      </c>
      <c r="R3209" t="s">
        <v>29</v>
      </c>
      <c r="S3209" t="s">
        <v>29</v>
      </c>
      <c r="T3209" t="s">
        <v>29</v>
      </c>
      <c r="U3209" t="s">
        <v>29</v>
      </c>
      <c r="V3209" t="s">
        <v>29</v>
      </c>
      <c r="W3209" t="s">
        <v>3825</v>
      </c>
    </row>
    <row r="3210" spans="1:23">
      <c r="A3210">
        <v>3209</v>
      </c>
      <c r="B3210" t="s">
        <v>3822</v>
      </c>
      <c r="C3210" t="s">
        <v>3823</v>
      </c>
      <c r="D3210">
        <v>79</v>
      </c>
      <c r="E3210" t="s">
        <v>3858</v>
      </c>
      <c r="F3210" t="s">
        <v>216</v>
      </c>
      <c r="G3210" s="1" t="s">
        <v>2312</v>
      </c>
      <c r="H3210" t="s">
        <v>3859</v>
      </c>
      <c r="I3210" t="s">
        <v>2312</v>
      </c>
      <c r="J3210" t="s">
        <v>3859</v>
      </c>
      <c r="K3210">
        <v>1.28</v>
      </c>
      <c r="L3210">
        <v>1.28</v>
      </c>
      <c r="M3210" t="s">
        <v>26</v>
      </c>
      <c r="N3210" t="s">
        <v>74</v>
      </c>
      <c r="O3210" t="s">
        <v>29</v>
      </c>
      <c r="P3210" t="s">
        <v>29</v>
      </c>
      <c r="Q3210" t="s">
        <v>29</v>
      </c>
      <c r="R3210" t="s">
        <v>29</v>
      </c>
      <c r="S3210" t="s">
        <v>29</v>
      </c>
      <c r="T3210" t="s">
        <v>29</v>
      </c>
      <c r="U3210" t="s">
        <v>29</v>
      </c>
      <c r="V3210" t="s">
        <v>29</v>
      </c>
      <c r="W3210" t="s">
        <v>3825</v>
      </c>
    </row>
    <row r="3211" spans="1:23">
      <c r="A3211">
        <v>3210</v>
      </c>
      <c r="B3211" t="s">
        <v>3822</v>
      </c>
      <c r="C3211" t="s">
        <v>3823</v>
      </c>
      <c r="D3211">
        <v>79</v>
      </c>
      <c r="E3211" t="s">
        <v>3860</v>
      </c>
      <c r="F3211" t="s">
        <v>93</v>
      </c>
      <c r="G3211" s="1" t="s">
        <v>29</v>
      </c>
      <c r="H3211" t="s">
        <v>29</v>
      </c>
      <c r="I3211" t="s">
        <v>29</v>
      </c>
      <c r="J3211" t="s">
        <v>29</v>
      </c>
      <c r="K3211">
        <v>5.13</v>
      </c>
      <c r="L3211">
        <v>5.13</v>
      </c>
      <c r="M3211" t="s">
        <v>26</v>
      </c>
      <c r="N3211" t="s">
        <v>29</v>
      </c>
      <c r="O3211" t="s">
        <v>29</v>
      </c>
      <c r="P3211" t="s">
        <v>29</v>
      </c>
      <c r="Q3211" t="s">
        <v>29</v>
      </c>
      <c r="R3211" t="s">
        <v>29</v>
      </c>
      <c r="S3211" t="s">
        <v>29</v>
      </c>
      <c r="T3211" t="s">
        <v>29</v>
      </c>
      <c r="U3211" t="s">
        <v>29</v>
      </c>
      <c r="V3211" t="s">
        <v>29</v>
      </c>
      <c r="W3211" t="s">
        <v>3825</v>
      </c>
    </row>
    <row r="3212" spans="1:23">
      <c r="A3212">
        <v>3211</v>
      </c>
      <c r="B3212" t="s">
        <v>3822</v>
      </c>
      <c r="C3212" t="s">
        <v>3823</v>
      </c>
      <c r="D3212">
        <v>79</v>
      </c>
      <c r="E3212" t="s">
        <v>135</v>
      </c>
      <c r="F3212" t="s">
        <v>136</v>
      </c>
      <c r="G3212" s="1" t="s">
        <v>29</v>
      </c>
      <c r="H3212" t="s">
        <v>29</v>
      </c>
      <c r="I3212" t="s">
        <v>29</v>
      </c>
      <c r="J3212" t="s">
        <v>29</v>
      </c>
      <c r="K3212">
        <v>0.04</v>
      </c>
      <c r="L3212">
        <v>0.04</v>
      </c>
      <c r="M3212" t="s">
        <v>136</v>
      </c>
      <c r="N3212" t="s">
        <v>29</v>
      </c>
      <c r="O3212" t="s">
        <v>29</v>
      </c>
      <c r="P3212" t="s">
        <v>29</v>
      </c>
      <c r="Q3212" t="s">
        <v>29</v>
      </c>
      <c r="R3212" t="s">
        <v>29</v>
      </c>
      <c r="S3212" t="s">
        <v>29</v>
      </c>
      <c r="T3212" t="s">
        <v>29</v>
      </c>
      <c r="U3212" t="s">
        <v>29</v>
      </c>
      <c r="V3212" t="s">
        <v>29</v>
      </c>
      <c r="W3212" t="s">
        <v>3825</v>
      </c>
    </row>
    <row r="3213" spans="1:23">
      <c r="A3213">
        <v>3212</v>
      </c>
      <c r="B3213" t="s">
        <v>3861</v>
      </c>
      <c r="C3213" t="s">
        <v>3861</v>
      </c>
      <c r="D3213">
        <v>80</v>
      </c>
      <c r="E3213" t="s">
        <v>3862</v>
      </c>
      <c r="F3213" t="s">
        <v>196</v>
      </c>
      <c r="G3213" s="1" t="s">
        <v>225</v>
      </c>
      <c r="H3213" t="s">
        <v>3863</v>
      </c>
      <c r="I3213" t="s">
        <v>225</v>
      </c>
      <c r="J3213" t="s">
        <v>3863</v>
      </c>
      <c r="K3213">
        <v>11.55</v>
      </c>
      <c r="L3213">
        <v>11.55</v>
      </c>
      <c r="M3213" t="s">
        <v>26</v>
      </c>
      <c r="N3213" t="s">
        <v>118</v>
      </c>
      <c r="O3213" t="s">
        <v>323</v>
      </c>
      <c r="P3213" t="s">
        <v>328</v>
      </c>
      <c r="Q3213" t="s">
        <v>29</v>
      </c>
      <c r="R3213" t="s">
        <v>29</v>
      </c>
      <c r="S3213" t="s">
        <v>29</v>
      </c>
      <c r="T3213" t="s">
        <v>29</v>
      </c>
      <c r="U3213" t="s">
        <v>29</v>
      </c>
      <c r="V3213" t="s">
        <v>29</v>
      </c>
      <c r="W3213" t="s">
        <v>3864</v>
      </c>
    </row>
    <row r="3214" spans="1:23">
      <c r="A3214">
        <v>3213</v>
      </c>
      <c r="B3214" t="s">
        <v>3861</v>
      </c>
      <c r="C3214" t="s">
        <v>3861</v>
      </c>
      <c r="D3214">
        <v>80</v>
      </c>
      <c r="E3214" t="s">
        <v>3865</v>
      </c>
      <c r="F3214" t="s">
        <v>154</v>
      </c>
      <c r="G3214" s="1" t="s">
        <v>276</v>
      </c>
      <c r="H3214" t="s">
        <v>3866</v>
      </c>
      <c r="I3214" t="s">
        <v>276</v>
      </c>
      <c r="J3214" t="s">
        <v>3866</v>
      </c>
      <c r="K3214">
        <v>11.48</v>
      </c>
      <c r="L3214">
        <v>11.48</v>
      </c>
      <c r="M3214" t="s">
        <v>26</v>
      </c>
      <c r="N3214" t="s">
        <v>118</v>
      </c>
      <c r="O3214" t="s">
        <v>29</v>
      </c>
      <c r="P3214" t="s">
        <v>29</v>
      </c>
      <c r="Q3214" t="s">
        <v>29</v>
      </c>
      <c r="R3214" t="s">
        <v>29</v>
      </c>
      <c r="S3214" t="s">
        <v>29</v>
      </c>
      <c r="T3214" t="s">
        <v>29</v>
      </c>
      <c r="U3214" t="s">
        <v>29</v>
      </c>
      <c r="V3214" t="s">
        <v>29</v>
      </c>
      <c r="W3214" t="s">
        <v>3864</v>
      </c>
    </row>
    <row r="3215" spans="1:23">
      <c r="A3215">
        <v>3214</v>
      </c>
      <c r="B3215" t="s">
        <v>3861</v>
      </c>
      <c r="C3215" t="s">
        <v>3861</v>
      </c>
      <c r="D3215">
        <v>80</v>
      </c>
      <c r="E3215" t="s">
        <v>136</v>
      </c>
      <c r="F3215" t="s">
        <v>93</v>
      </c>
      <c r="G3215" s="1" t="s">
        <v>29</v>
      </c>
      <c r="H3215" t="s">
        <v>29</v>
      </c>
      <c r="I3215" t="s">
        <v>29</v>
      </c>
      <c r="J3215" t="s">
        <v>29</v>
      </c>
      <c r="K3215">
        <v>7.49</v>
      </c>
      <c r="L3215">
        <v>7.49</v>
      </c>
      <c r="M3215" t="s">
        <v>26</v>
      </c>
      <c r="N3215" t="s">
        <v>118</v>
      </c>
      <c r="O3215" t="s">
        <v>29</v>
      </c>
      <c r="P3215" t="s">
        <v>29</v>
      </c>
      <c r="Q3215" t="s">
        <v>29</v>
      </c>
      <c r="R3215" t="s">
        <v>29</v>
      </c>
      <c r="S3215" t="s">
        <v>29</v>
      </c>
      <c r="T3215" t="s">
        <v>29</v>
      </c>
      <c r="U3215" t="s">
        <v>29</v>
      </c>
      <c r="V3215" t="s">
        <v>29</v>
      </c>
      <c r="W3215" t="s">
        <v>3864</v>
      </c>
    </row>
    <row r="3216" spans="1:23">
      <c r="A3216">
        <v>3215</v>
      </c>
      <c r="B3216" t="s">
        <v>3861</v>
      </c>
      <c r="C3216" t="s">
        <v>3861</v>
      </c>
      <c r="D3216">
        <v>80</v>
      </c>
      <c r="E3216" t="s">
        <v>3867</v>
      </c>
      <c r="F3216" t="s">
        <v>196</v>
      </c>
      <c r="G3216" s="1" t="s">
        <v>7333</v>
      </c>
      <c r="H3216" t="s">
        <v>29</v>
      </c>
      <c r="I3216" t="s">
        <v>326</v>
      </c>
      <c r="J3216" t="s">
        <v>29</v>
      </c>
      <c r="K3216">
        <v>7.1</v>
      </c>
      <c r="L3216">
        <v>7.1</v>
      </c>
      <c r="M3216" t="s">
        <v>26</v>
      </c>
      <c r="N3216" t="s">
        <v>118</v>
      </c>
      <c r="O3216" t="s">
        <v>323</v>
      </c>
      <c r="P3216" t="s">
        <v>328</v>
      </c>
      <c r="Q3216" t="s">
        <v>29</v>
      </c>
      <c r="R3216" t="s">
        <v>29</v>
      </c>
      <c r="S3216" t="s">
        <v>29</v>
      </c>
      <c r="T3216" t="s">
        <v>29</v>
      </c>
      <c r="U3216" t="s">
        <v>29</v>
      </c>
      <c r="V3216" t="s">
        <v>29</v>
      </c>
      <c r="W3216" t="s">
        <v>3864</v>
      </c>
    </row>
    <row r="3217" spans="1:23">
      <c r="A3217">
        <v>3216</v>
      </c>
      <c r="B3217" t="s">
        <v>3861</v>
      </c>
      <c r="C3217" t="s">
        <v>3861</v>
      </c>
      <c r="D3217">
        <v>80</v>
      </c>
      <c r="E3217" t="s">
        <v>3868</v>
      </c>
      <c r="F3217" t="s">
        <v>344</v>
      </c>
      <c r="G3217" s="1" t="s">
        <v>3869</v>
      </c>
      <c r="H3217" t="s">
        <v>3870</v>
      </c>
      <c r="I3217" t="s">
        <v>3869</v>
      </c>
      <c r="J3217" t="s">
        <v>3870</v>
      </c>
      <c r="K3217">
        <v>5.6</v>
      </c>
      <c r="L3217">
        <v>5.6</v>
      </c>
      <c r="M3217" t="s">
        <v>26</v>
      </c>
      <c r="N3217" t="s">
        <v>118</v>
      </c>
      <c r="O3217" t="s">
        <v>323</v>
      </c>
      <c r="P3217" t="s">
        <v>328</v>
      </c>
      <c r="Q3217" t="s">
        <v>29</v>
      </c>
      <c r="R3217" t="s">
        <v>29</v>
      </c>
      <c r="S3217" t="s">
        <v>29</v>
      </c>
      <c r="T3217" t="s">
        <v>29</v>
      </c>
      <c r="U3217" t="s">
        <v>29</v>
      </c>
      <c r="V3217" t="s">
        <v>29</v>
      </c>
      <c r="W3217" t="s">
        <v>3864</v>
      </c>
    </row>
    <row r="3218" spans="1:23">
      <c r="A3218">
        <v>3217</v>
      </c>
      <c r="B3218" t="s">
        <v>3861</v>
      </c>
      <c r="C3218" t="s">
        <v>3861</v>
      </c>
      <c r="D3218">
        <v>80</v>
      </c>
      <c r="E3218" t="s">
        <v>927</v>
      </c>
      <c r="F3218" t="s">
        <v>196</v>
      </c>
      <c r="G3218" s="1" t="s">
        <v>928</v>
      </c>
      <c r="H3218" t="s">
        <v>929</v>
      </c>
      <c r="I3218" t="s">
        <v>928</v>
      </c>
      <c r="J3218" t="s">
        <v>929</v>
      </c>
      <c r="K3218">
        <v>4.5599999999999996</v>
      </c>
      <c r="L3218">
        <v>4.5599999999999996</v>
      </c>
      <c r="M3218" t="s">
        <v>26</v>
      </c>
      <c r="N3218" t="s">
        <v>118</v>
      </c>
      <c r="O3218" t="s">
        <v>29</v>
      </c>
      <c r="P3218" t="s">
        <v>29</v>
      </c>
      <c r="Q3218" t="s">
        <v>29</v>
      </c>
      <c r="R3218" t="s">
        <v>29</v>
      </c>
      <c r="S3218" t="s">
        <v>29</v>
      </c>
      <c r="T3218" t="s">
        <v>29</v>
      </c>
      <c r="U3218" t="s">
        <v>29</v>
      </c>
      <c r="V3218" t="s">
        <v>29</v>
      </c>
      <c r="W3218" t="s">
        <v>3864</v>
      </c>
    </row>
    <row r="3219" spans="1:23">
      <c r="A3219">
        <v>3218</v>
      </c>
      <c r="B3219" t="s">
        <v>3861</v>
      </c>
      <c r="C3219" t="s">
        <v>3861</v>
      </c>
      <c r="D3219">
        <v>80</v>
      </c>
      <c r="E3219" t="s">
        <v>339</v>
      </c>
      <c r="F3219" t="s">
        <v>340</v>
      </c>
      <c r="G3219" s="1" t="s">
        <v>341</v>
      </c>
      <c r="H3219" t="s">
        <v>342</v>
      </c>
      <c r="I3219" t="s">
        <v>341</v>
      </c>
      <c r="J3219" t="s">
        <v>342</v>
      </c>
      <c r="K3219">
        <v>3.51</v>
      </c>
      <c r="L3219">
        <v>3.51</v>
      </c>
      <c r="M3219" t="s">
        <v>26</v>
      </c>
      <c r="N3219" t="s">
        <v>323</v>
      </c>
      <c r="O3219" t="s">
        <v>29</v>
      </c>
      <c r="P3219" t="s">
        <v>29</v>
      </c>
      <c r="Q3219" t="s">
        <v>29</v>
      </c>
      <c r="R3219" t="s">
        <v>29</v>
      </c>
      <c r="S3219" t="s">
        <v>29</v>
      </c>
      <c r="T3219" t="s">
        <v>29</v>
      </c>
      <c r="U3219" t="s">
        <v>29</v>
      </c>
      <c r="V3219" t="s">
        <v>29</v>
      </c>
      <c r="W3219" t="s">
        <v>3864</v>
      </c>
    </row>
    <row r="3220" spans="1:23">
      <c r="A3220">
        <v>3219</v>
      </c>
      <c r="B3220" t="s">
        <v>3861</v>
      </c>
      <c r="C3220" t="s">
        <v>3861</v>
      </c>
      <c r="D3220">
        <v>80</v>
      </c>
      <c r="E3220" t="s">
        <v>3871</v>
      </c>
      <c r="F3220" t="s">
        <v>297</v>
      </c>
      <c r="G3220" s="1" t="s">
        <v>1713</v>
      </c>
      <c r="H3220" t="s">
        <v>3872</v>
      </c>
      <c r="I3220" t="s">
        <v>1713</v>
      </c>
      <c r="J3220" t="s">
        <v>3872</v>
      </c>
      <c r="K3220">
        <v>3.17</v>
      </c>
      <c r="L3220">
        <v>3.17</v>
      </c>
      <c r="M3220" t="s">
        <v>26</v>
      </c>
      <c r="N3220" t="s">
        <v>118</v>
      </c>
      <c r="O3220" t="s">
        <v>29</v>
      </c>
      <c r="P3220" t="s">
        <v>29</v>
      </c>
      <c r="Q3220" t="s">
        <v>29</v>
      </c>
      <c r="R3220" t="s">
        <v>29</v>
      </c>
      <c r="S3220" t="s">
        <v>29</v>
      </c>
      <c r="T3220" t="s">
        <v>29</v>
      </c>
      <c r="U3220" t="s">
        <v>29</v>
      </c>
      <c r="V3220" t="s">
        <v>29</v>
      </c>
      <c r="W3220" t="s">
        <v>3864</v>
      </c>
    </row>
    <row r="3221" spans="1:23">
      <c r="A3221">
        <v>3220</v>
      </c>
      <c r="B3221" t="s">
        <v>3861</v>
      </c>
      <c r="C3221" t="s">
        <v>3861</v>
      </c>
      <c r="D3221">
        <v>80</v>
      </c>
      <c r="E3221" t="s">
        <v>3873</v>
      </c>
      <c r="F3221" t="s">
        <v>1364</v>
      </c>
      <c r="G3221" s="1" t="s">
        <v>1730</v>
      </c>
      <c r="H3221" t="s">
        <v>3874</v>
      </c>
      <c r="I3221" t="s">
        <v>1730</v>
      </c>
      <c r="J3221" t="s">
        <v>3874</v>
      </c>
      <c r="K3221">
        <v>2.79</v>
      </c>
      <c r="L3221">
        <v>2.79</v>
      </c>
      <c r="M3221" t="s">
        <v>26</v>
      </c>
      <c r="N3221" t="s">
        <v>118</v>
      </c>
      <c r="O3221" t="s">
        <v>29</v>
      </c>
      <c r="P3221" t="s">
        <v>29</v>
      </c>
      <c r="Q3221" t="s">
        <v>29</v>
      </c>
      <c r="R3221" t="s">
        <v>29</v>
      </c>
      <c r="S3221" t="s">
        <v>29</v>
      </c>
      <c r="T3221" t="s">
        <v>29</v>
      </c>
      <c r="U3221" t="s">
        <v>29</v>
      </c>
      <c r="V3221" t="s">
        <v>29</v>
      </c>
      <c r="W3221" t="s">
        <v>3864</v>
      </c>
    </row>
    <row r="3222" spans="1:23">
      <c r="A3222">
        <v>3221</v>
      </c>
      <c r="B3222" t="s">
        <v>3861</v>
      </c>
      <c r="C3222" t="s">
        <v>3861</v>
      </c>
      <c r="D3222">
        <v>80</v>
      </c>
      <c r="E3222" t="s">
        <v>3875</v>
      </c>
      <c r="F3222" t="s">
        <v>185</v>
      </c>
      <c r="G3222" s="1" t="s">
        <v>213</v>
      </c>
      <c r="H3222" t="s">
        <v>3876</v>
      </c>
      <c r="I3222" t="s">
        <v>213</v>
      </c>
      <c r="J3222" t="s">
        <v>3876</v>
      </c>
      <c r="K3222">
        <v>2.74</v>
      </c>
      <c r="L3222">
        <v>2.74</v>
      </c>
      <c r="M3222" t="s">
        <v>26</v>
      </c>
      <c r="N3222" t="s">
        <v>118</v>
      </c>
      <c r="O3222" t="s">
        <v>29</v>
      </c>
      <c r="P3222" t="s">
        <v>29</v>
      </c>
      <c r="Q3222" t="s">
        <v>29</v>
      </c>
      <c r="R3222" t="s">
        <v>29</v>
      </c>
      <c r="S3222" t="s">
        <v>29</v>
      </c>
      <c r="T3222" t="s">
        <v>29</v>
      </c>
      <c r="U3222" t="s">
        <v>29</v>
      </c>
      <c r="V3222" t="s">
        <v>29</v>
      </c>
      <c r="W3222" t="s">
        <v>3864</v>
      </c>
    </row>
    <row r="3223" spans="1:23">
      <c r="A3223">
        <v>3222</v>
      </c>
      <c r="B3223" t="s">
        <v>3861</v>
      </c>
      <c r="C3223" t="s">
        <v>3861</v>
      </c>
      <c r="D3223">
        <v>80</v>
      </c>
      <c r="E3223" t="s">
        <v>919</v>
      </c>
      <c r="F3223" t="s">
        <v>154</v>
      </c>
      <c r="G3223" s="1" t="s">
        <v>368</v>
      </c>
      <c r="H3223" t="s">
        <v>144</v>
      </c>
      <c r="I3223" t="s">
        <v>368</v>
      </c>
      <c r="J3223" t="s">
        <v>144</v>
      </c>
      <c r="K3223">
        <v>2.69</v>
      </c>
      <c r="L3223">
        <v>2.69</v>
      </c>
      <c r="M3223" t="s">
        <v>26</v>
      </c>
      <c r="N3223" t="s">
        <v>323</v>
      </c>
      <c r="O3223" t="s">
        <v>29</v>
      </c>
      <c r="P3223" t="s">
        <v>29</v>
      </c>
      <c r="Q3223" t="s">
        <v>29</v>
      </c>
      <c r="R3223" t="s">
        <v>29</v>
      </c>
      <c r="S3223" t="s">
        <v>29</v>
      </c>
      <c r="T3223" t="s">
        <v>29</v>
      </c>
      <c r="U3223" t="s">
        <v>29</v>
      </c>
      <c r="V3223" t="s">
        <v>29</v>
      </c>
      <c r="W3223" t="s">
        <v>3864</v>
      </c>
    </row>
    <row r="3224" spans="1:23">
      <c r="A3224">
        <v>3223</v>
      </c>
      <c r="B3224" t="s">
        <v>3861</v>
      </c>
      <c r="C3224" t="s">
        <v>3861</v>
      </c>
      <c r="D3224">
        <v>80</v>
      </c>
      <c r="E3224" t="s">
        <v>3877</v>
      </c>
      <c r="F3224" t="s">
        <v>41</v>
      </c>
      <c r="G3224" s="1" t="s">
        <v>371</v>
      </c>
      <c r="H3224" t="s">
        <v>331</v>
      </c>
      <c r="I3224" t="s">
        <v>371</v>
      </c>
      <c r="J3224" t="s">
        <v>331</v>
      </c>
      <c r="K3224">
        <v>2.5099999999999998</v>
      </c>
      <c r="L3224">
        <v>2.5099999999999998</v>
      </c>
      <c r="M3224" t="s">
        <v>26</v>
      </c>
      <c r="N3224" t="s">
        <v>118</v>
      </c>
      <c r="O3224" t="s">
        <v>323</v>
      </c>
      <c r="P3224" t="s">
        <v>29</v>
      </c>
      <c r="Q3224" t="s">
        <v>29</v>
      </c>
      <c r="R3224" t="s">
        <v>29</v>
      </c>
      <c r="S3224" t="s">
        <v>29</v>
      </c>
      <c r="T3224" t="s">
        <v>29</v>
      </c>
      <c r="U3224" t="s">
        <v>29</v>
      </c>
      <c r="V3224" t="s">
        <v>29</v>
      </c>
      <c r="W3224" t="s">
        <v>3864</v>
      </c>
    </row>
    <row r="3225" spans="1:23">
      <c r="A3225">
        <v>3224</v>
      </c>
      <c r="B3225" t="s">
        <v>3861</v>
      </c>
      <c r="C3225" t="s">
        <v>3861</v>
      </c>
      <c r="D3225">
        <v>80</v>
      </c>
      <c r="E3225" t="s">
        <v>1749</v>
      </c>
      <c r="F3225" t="s">
        <v>185</v>
      </c>
      <c r="G3225" s="1" t="s">
        <v>213</v>
      </c>
      <c r="H3225" t="s">
        <v>1739</v>
      </c>
      <c r="I3225" t="s">
        <v>213</v>
      </c>
      <c r="J3225" t="s">
        <v>1739</v>
      </c>
      <c r="K3225">
        <v>2.25</v>
      </c>
      <c r="L3225">
        <v>2.25</v>
      </c>
      <c r="M3225" t="s">
        <v>26</v>
      </c>
      <c r="N3225" t="s">
        <v>118</v>
      </c>
      <c r="O3225" t="s">
        <v>323</v>
      </c>
      <c r="P3225" t="s">
        <v>29</v>
      </c>
      <c r="Q3225" t="s">
        <v>29</v>
      </c>
      <c r="R3225" t="s">
        <v>29</v>
      </c>
      <c r="S3225" t="s">
        <v>29</v>
      </c>
      <c r="T3225" t="s">
        <v>29</v>
      </c>
      <c r="U3225" t="s">
        <v>29</v>
      </c>
      <c r="V3225" t="s">
        <v>29</v>
      </c>
      <c r="W3225" t="s">
        <v>3864</v>
      </c>
    </row>
    <row r="3226" spans="1:23">
      <c r="A3226">
        <v>3225</v>
      </c>
      <c r="B3226" t="s">
        <v>3861</v>
      </c>
      <c r="C3226" t="s">
        <v>3861</v>
      </c>
      <c r="D3226">
        <v>80</v>
      </c>
      <c r="E3226" t="s">
        <v>3878</v>
      </c>
      <c r="F3226" t="s">
        <v>1364</v>
      </c>
      <c r="G3226" s="1" t="s">
        <v>1730</v>
      </c>
      <c r="H3226" t="s">
        <v>1734</v>
      </c>
      <c r="I3226" t="s">
        <v>1733</v>
      </c>
      <c r="J3226" t="s">
        <v>1734</v>
      </c>
      <c r="K3226">
        <v>1.79</v>
      </c>
      <c r="L3226">
        <v>1.79</v>
      </c>
      <c r="M3226" t="s">
        <v>26</v>
      </c>
      <c r="N3226" t="s">
        <v>118</v>
      </c>
      <c r="O3226" t="s">
        <v>63</v>
      </c>
      <c r="P3226" t="s">
        <v>29</v>
      </c>
      <c r="Q3226" t="s">
        <v>29</v>
      </c>
      <c r="R3226" t="s">
        <v>29</v>
      </c>
      <c r="S3226" t="s">
        <v>29</v>
      </c>
      <c r="T3226" t="s">
        <v>29</v>
      </c>
      <c r="U3226" t="s">
        <v>29</v>
      </c>
      <c r="V3226" t="s">
        <v>29</v>
      </c>
      <c r="W3226" t="s">
        <v>3864</v>
      </c>
    </row>
    <row r="3227" spans="1:23">
      <c r="A3227">
        <v>3226</v>
      </c>
      <c r="B3227" t="s">
        <v>3861</v>
      </c>
      <c r="C3227" t="s">
        <v>3861</v>
      </c>
      <c r="D3227">
        <v>80</v>
      </c>
      <c r="E3227" t="s">
        <v>3879</v>
      </c>
      <c r="F3227" t="s">
        <v>154</v>
      </c>
      <c r="G3227" s="1" t="s">
        <v>3880</v>
      </c>
      <c r="H3227" t="s">
        <v>543</v>
      </c>
      <c r="I3227" t="s">
        <v>3880</v>
      </c>
      <c r="J3227" t="s">
        <v>543</v>
      </c>
      <c r="K3227">
        <v>1.67</v>
      </c>
      <c r="L3227">
        <v>1.67</v>
      </c>
      <c r="M3227" t="s">
        <v>26</v>
      </c>
      <c r="N3227" t="s">
        <v>118</v>
      </c>
      <c r="O3227" t="s">
        <v>29</v>
      </c>
      <c r="P3227" t="s">
        <v>29</v>
      </c>
      <c r="Q3227" t="s">
        <v>29</v>
      </c>
      <c r="R3227" t="s">
        <v>29</v>
      </c>
      <c r="S3227" t="s">
        <v>29</v>
      </c>
      <c r="T3227" t="s">
        <v>29</v>
      </c>
      <c r="U3227" t="s">
        <v>29</v>
      </c>
      <c r="V3227" t="s">
        <v>29</v>
      </c>
      <c r="W3227" t="s">
        <v>3864</v>
      </c>
    </row>
    <row r="3228" spans="1:23">
      <c r="A3228">
        <v>3227</v>
      </c>
      <c r="B3228" t="s">
        <v>3861</v>
      </c>
      <c r="C3228" t="s">
        <v>3861</v>
      </c>
      <c r="D3228">
        <v>80</v>
      </c>
      <c r="E3228" t="s">
        <v>3881</v>
      </c>
      <c r="F3228" t="s">
        <v>251</v>
      </c>
      <c r="G3228" s="1" t="s">
        <v>1758</v>
      </c>
      <c r="H3228" t="s">
        <v>752</v>
      </c>
      <c r="I3228" t="s">
        <v>1758</v>
      </c>
      <c r="J3228" t="s">
        <v>29</v>
      </c>
      <c r="K3228">
        <v>1.3</v>
      </c>
      <c r="L3228">
        <v>1.3</v>
      </c>
      <c r="M3228" t="s">
        <v>26</v>
      </c>
      <c r="N3228" t="s">
        <v>118</v>
      </c>
      <c r="O3228" t="s">
        <v>29</v>
      </c>
      <c r="P3228" t="s">
        <v>29</v>
      </c>
      <c r="Q3228" t="s">
        <v>29</v>
      </c>
      <c r="R3228" t="s">
        <v>29</v>
      </c>
      <c r="S3228" t="s">
        <v>29</v>
      </c>
      <c r="T3228" t="s">
        <v>29</v>
      </c>
      <c r="U3228" t="s">
        <v>29</v>
      </c>
      <c r="V3228" t="s">
        <v>29</v>
      </c>
      <c r="W3228" t="s">
        <v>3864</v>
      </c>
    </row>
    <row r="3229" spans="1:23">
      <c r="A3229">
        <v>3228</v>
      </c>
      <c r="B3229" t="s">
        <v>3861</v>
      </c>
      <c r="C3229" t="s">
        <v>3861</v>
      </c>
      <c r="D3229">
        <v>80</v>
      </c>
      <c r="E3229" t="s">
        <v>346</v>
      </c>
      <c r="F3229" t="s">
        <v>216</v>
      </c>
      <c r="G3229" s="1" t="s">
        <v>347</v>
      </c>
      <c r="H3229" t="s">
        <v>348</v>
      </c>
      <c r="I3229" t="s">
        <v>347</v>
      </c>
      <c r="J3229" t="s">
        <v>348</v>
      </c>
      <c r="K3229">
        <v>1.24</v>
      </c>
      <c r="L3229">
        <v>1.24</v>
      </c>
      <c r="M3229" t="s">
        <v>26</v>
      </c>
      <c r="N3229" t="s">
        <v>118</v>
      </c>
      <c r="O3229" t="s">
        <v>29</v>
      </c>
      <c r="P3229" t="s">
        <v>29</v>
      </c>
      <c r="Q3229" t="s">
        <v>29</v>
      </c>
      <c r="R3229" t="s">
        <v>29</v>
      </c>
      <c r="S3229" t="s">
        <v>29</v>
      </c>
      <c r="T3229" t="s">
        <v>29</v>
      </c>
      <c r="U3229" t="s">
        <v>29</v>
      </c>
      <c r="V3229" t="s">
        <v>29</v>
      </c>
      <c r="W3229" t="s">
        <v>3864</v>
      </c>
    </row>
    <row r="3230" spans="1:23">
      <c r="A3230">
        <v>3229</v>
      </c>
      <c r="B3230" t="s">
        <v>3861</v>
      </c>
      <c r="C3230" t="s">
        <v>3861</v>
      </c>
      <c r="D3230">
        <v>80</v>
      </c>
      <c r="E3230" t="s">
        <v>3882</v>
      </c>
      <c r="F3230" t="s">
        <v>1364</v>
      </c>
      <c r="G3230" s="1" t="s">
        <v>1730</v>
      </c>
      <c r="H3230" t="s">
        <v>3883</v>
      </c>
      <c r="I3230" t="s">
        <v>1730</v>
      </c>
      <c r="J3230" t="s">
        <v>3883</v>
      </c>
      <c r="K3230">
        <v>1.1499999999999999</v>
      </c>
      <c r="L3230">
        <v>1.1499999999999999</v>
      </c>
      <c r="M3230" t="s">
        <v>26</v>
      </c>
      <c r="N3230" t="s">
        <v>118</v>
      </c>
      <c r="O3230" t="s">
        <v>63</v>
      </c>
      <c r="P3230" t="s">
        <v>29</v>
      </c>
      <c r="Q3230" t="s">
        <v>29</v>
      </c>
      <c r="R3230" t="s">
        <v>29</v>
      </c>
      <c r="S3230" t="s">
        <v>29</v>
      </c>
      <c r="T3230" t="s">
        <v>29</v>
      </c>
      <c r="U3230" t="s">
        <v>29</v>
      </c>
      <c r="V3230" t="s">
        <v>29</v>
      </c>
      <c r="W3230" t="s">
        <v>3864</v>
      </c>
    </row>
    <row r="3231" spans="1:23">
      <c r="A3231">
        <v>3230</v>
      </c>
      <c r="B3231" t="s">
        <v>3861</v>
      </c>
      <c r="C3231" t="s">
        <v>3861</v>
      </c>
      <c r="D3231">
        <v>80</v>
      </c>
      <c r="E3231" t="s">
        <v>3884</v>
      </c>
      <c r="F3231" t="s">
        <v>1364</v>
      </c>
      <c r="G3231" s="1" t="s">
        <v>3885</v>
      </c>
      <c r="H3231" t="s">
        <v>331</v>
      </c>
      <c r="I3231" t="s">
        <v>3885</v>
      </c>
      <c r="J3231" t="s">
        <v>331</v>
      </c>
      <c r="K3231">
        <v>1.1100000000000001</v>
      </c>
      <c r="L3231">
        <v>1.1100000000000001</v>
      </c>
      <c r="M3231" t="s">
        <v>26</v>
      </c>
      <c r="N3231" t="s">
        <v>118</v>
      </c>
      <c r="O3231" t="s">
        <v>29</v>
      </c>
      <c r="P3231" t="s">
        <v>29</v>
      </c>
      <c r="Q3231" t="s">
        <v>29</v>
      </c>
      <c r="R3231" t="s">
        <v>29</v>
      </c>
      <c r="S3231" t="s">
        <v>29</v>
      </c>
      <c r="T3231" t="s">
        <v>29</v>
      </c>
      <c r="U3231" t="s">
        <v>29</v>
      </c>
      <c r="V3231" t="s">
        <v>29</v>
      </c>
      <c r="W3231" t="s">
        <v>3864</v>
      </c>
    </row>
    <row r="3232" spans="1:23">
      <c r="A3232">
        <v>3231</v>
      </c>
      <c r="B3232" t="s">
        <v>3861</v>
      </c>
      <c r="C3232" t="s">
        <v>3861</v>
      </c>
      <c r="D3232">
        <v>80</v>
      </c>
      <c r="E3232" t="s">
        <v>3886</v>
      </c>
      <c r="F3232" t="s">
        <v>297</v>
      </c>
      <c r="G3232" s="1" t="s">
        <v>1713</v>
      </c>
      <c r="H3232" t="s">
        <v>144</v>
      </c>
      <c r="I3232" t="s">
        <v>1713</v>
      </c>
      <c r="J3232" t="s">
        <v>144</v>
      </c>
      <c r="K3232">
        <v>1.02</v>
      </c>
      <c r="L3232">
        <v>1.02</v>
      </c>
      <c r="M3232" t="s">
        <v>26</v>
      </c>
      <c r="N3232" t="s">
        <v>118</v>
      </c>
      <c r="O3232" t="s">
        <v>29</v>
      </c>
      <c r="P3232" t="s">
        <v>29</v>
      </c>
      <c r="Q3232" t="s">
        <v>29</v>
      </c>
      <c r="R3232" t="s">
        <v>29</v>
      </c>
      <c r="S3232" t="s">
        <v>29</v>
      </c>
      <c r="T3232" t="s">
        <v>29</v>
      </c>
      <c r="U3232" t="s">
        <v>29</v>
      </c>
      <c r="V3232" t="s">
        <v>29</v>
      </c>
      <c r="W3232" t="s">
        <v>3864</v>
      </c>
    </row>
    <row r="3233" spans="1:23">
      <c r="A3233">
        <v>3232</v>
      </c>
      <c r="B3233" t="s">
        <v>3861</v>
      </c>
      <c r="C3233" t="s">
        <v>3861</v>
      </c>
      <c r="D3233">
        <v>80</v>
      </c>
      <c r="E3233" t="s">
        <v>3887</v>
      </c>
      <c r="F3233" t="s">
        <v>196</v>
      </c>
      <c r="G3233" s="1" t="s">
        <v>928</v>
      </c>
      <c r="H3233" t="s">
        <v>287</v>
      </c>
      <c r="I3233" t="s">
        <v>928</v>
      </c>
      <c r="J3233" t="s">
        <v>287</v>
      </c>
      <c r="K3233">
        <v>0.96</v>
      </c>
      <c r="L3233">
        <v>0.96</v>
      </c>
      <c r="M3233" t="s">
        <v>26</v>
      </c>
      <c r="N3233" t="s">
        <v>323</v>
      </c>
      <c r="O3233" t="s">
        <v>328</v>
      </c>
      <c r="P3233" t="s">
        <v>29</v>
      </c>
      <c r="Q3233" t="s">
        <v>29</v>
      </c>
      <c r="R3233" t="s">
        <v>29</v>
      </c>
      <c r="S3233" t="s">
        <v>29</v>
      </c>
      <c r="T3233" t="s">
        <v>29</v>
      </c>
      <c r="U3233" t="s">
        <v>29</v>
      </c>
      <c r="V3233" t="s">
        <v>29</v>
      </c>
      <c r="W3233" t="s">
        <v>3864</v>
      </c>
    </row>
    <row r="3234" spans="1:23">
      <c r="A3234">
        <v>3233</v>
      </c>
      <c r="B3234" t="s">
        <v>3861</v>
      </c>
      <c r="C3234" t="s">
        <v>3861</v>
      </c>
      <c r="D3234">
        <v>80</v>
      </c>
      <c r="E3234" t="s">
        <v>3888</v>
      </c>
      <c r="F3234" t="s">
        <v>154</v>
      </c>
      <c r="G3234" s="1" t="s">
        <v>368</v>
      </c>
      <c r="H3234" t="s">
        <v>3889</v>
      </c>
      <c r="I3234" t="s">
        <v>368</v>
      </c>
      <c r="J3234" t="s">
        <v>8670</v>
      </c>
      <c r="K3234">
        <v>0.79</v>
      </c>
      <c r="L3234">
        <v>0.79</v>
      </c>
      <c r="M3234" t="s">
        <v>26</v>
      </c>
      <c r="N3234" t="s">
        <v>118</v>
      </c>
      <c r="O3234" t="s">
        <v>29</v>
      </c>
      <c r="P3234" t="s">
        <v>29</v>
      </c>
      <c r="Q3234" t="s">
        <v>29</v>
      </c>
      <c r="R3234" t="s">
        <v>29</v>
      </c>
      <c r="S3234" t="s">
        <v>29</v>
      </c>
      <c r="T3234" t="s">
        <v>29</v>
      </c>
      <c r="U3234" t="s">
        <v>29</v>
      </c>
      <c r="V3234" t="s">
        <v>29</v>
      </c>
      <c r="W3234" t="s">
        <v>3864</v>
      </c>
    </row>
    <row r="3235" spans="1:23">
      <c r="A3235">
        <v>3234</v>
      </c>
      <c r="B3235" t="s">
        <v>3861</v>
      </c>
      <c r="C3235" t="s">
        <v>3861</v>
      </c>
      <c r="D3235">
        <v>80</v>
      </c>
      <c r="E3235" t="s">
        <v>136</v>
      </c>
      <c r="F3235" t="s">
        <v>93</v>
      </c>
      <c r="G3235" s="1" t="s">
        <v>29</v>
      </c>
      <c r="H3235" t="s">
        <v>29</v>
      </c>
      <c r="I3235" t="s">
        <v>29</v>
      </c>
      <c r="J3235" t="s">
        <v>29</v>
      </c>
      <c r="K3235">
        <v>0.75</v>
      </c>
      <c r="L3235">
        <v>0.75</v>
      </c>
      <c r="M3235" t="s">
        <v>26</v>
      </c>
      <c r="N3235" t="s">
        <v>118</v>
      </c>
      <c r="O3235" t="s">
        <v>29</v>
      </c>
      <c r="P3235" t="s">
        <v>29</v>
      </c>
      <c r="Q3235" t="s">
        <v>29</v>
      </c>
      <c r="R3235" t="s">
        <v>29</v>
      </c>
      <c r="S3235" t="s">
        <v>29</v>
      </c>
      <c r="T3235" t="s">
        <v>29</v>
      </c>
      <c r="U3235" t="s">
        <v>29</v>
      </c>
      <c r="V3235" t="s">
        <v>29</v>
      </c>
      <c r="W3235" t="s">
        <v>3864</v>
      </c>
    </row>
    <row r="3236" spans="1:23">
      <c r="A3236">
        <v>3235</v>
      </c>
      <c r="B3236" t="s">
        <v>3861</v>
      </c>
      <c r="C3236" t="s">
        <v>3861</v>
      </c>
      <c r="D3236">
        <v>80</v>
      </c>
      <c r="E3236" t="s">
        <v>3890</v>
      </c>
      <c r="F3236" t="s">
        <v>181</v>
      </c>
      <c r="G3236" s="1" t="s">
        <v>3891</v>
      </c>
      <c r="H3236" t="s">
        <v>1885</v>
      </c>
      <c r="I3236" t="s">
        <v>3891</v>
      </c>
      <c r="J3236" t="s">
        <v>1626</v>
      </c>
      <c r="K3236">
        <v>0.72</v>
      </c>
      <c r="L3236">
        <v>0.72</v>
      </c>
      <c r="M3236" t="s">
        <v>26</v>
      </c>
      <c r="N3236" t="s">
        <v>323</v>
      </c>
      <c r="O3236" t="s">
        <v>328</v>
      </c>
      <c r="P3236" t="s">
        <v>29</v>
      </c>
      <c r="Q3236" t="s">
        <v>29</v>
      </c>
      <c r="R3236" t="s">
        <v>29</v>
      </c>
      <c r="S3236" t="s">
        <v>29</v>
      </c>
      <c r="T3236" t="s">
        <v>29</v>
      </c>
      <c r="U3236" t="s">
        <v>29</v>
      </c>
      <c r="V3236" t="s">
        <v>29</v>
      </c>
      <c r="W3236" t="s">
        <v>3864</v>
      </c>
    </row>
    <row r="3237" spans="1:23">
      <c r="A3237">
        <v>3236</v>
      </c>
      <c r="B3237" t="s">
        <v>3861</v>
      </c>
      <c r="C3237" t="s">
        <v>3861</v>
      </c>
      <c r="D3237">
        <v>80</v>
      </c>
      <c r="E3237" t="s">
        <v>3892</v>
      </c>
      <c r="F3237" t="s">
        <v>185</v>
      </c>
      <c r="G3237" s="1" t="s">
        <v>213</v>
      </c>
      <c r="H3237" t="s">
        <v>1071</v>
      </c>
      <c r="I3237" t="s">
        <v>213</v>
      </c>
      <c r="J3237" t="s">
        <v>1071</v>
      </c>
      <c r="K3237">
        <v>0.67</v>
      </c>
      <c r="L3237">
        <v>0.67</v>
      </c>
      <c r="M3237" t="s">
        <v>26</v>
      </c>
      <c r="N3237" t="s">
        <v>118</v>
      </c>
      <c r="O3237" t="s">
        <v>323</v>
      </c>
      <c r="P3237" t="s">
        <v>29</v>
      </c>
      <c r="Q3237" t="s">
        <v>29</v>
      </c>
      <c r="R3237" t="s">
        <v>29</v>
      </c>
      <c r="S3237" t="s">
        <v>29</v>
      </c>
      <c r="T3237" t="s">
        <v>29</v>
      </c>
      <c r="U3237" t="s">
        <v>29</v>
      </c>
      <c r="V3237" t="s">
        <v>29</v>
      </c>
      <c r="W3237" t="s">
        <v>3864</v>
      </c>
    </row>
    <row r="3238" spans="1:23">
      <c r="A3238">
        <v>3237</v>
      </c>
      <c r="B3238" t="s">
        <v>3861</v>
      </c>
      <c r="C3238" t="s">
        <v>3861</v>
      </c>
      <c r="D3238">
        <v>80</v>
      </c>
      <c r="E3238" t="s">
        <v>3893</v>
      </c>
      <c r="F3238" t="s">
        <v>154</v>
      </c>
      <c r="G3238" s="1" t="s">
        <v>3894</v>
      </c>
      <c r="H3238" t="s">
        <v>1739</v>
      </c>
      <c r="I3238" t="s">
        <v>3894</v>
      </c>
      <c r="J3238" t="s">
        <v>1739</v>
      </c>
      <c r="K3238">
        <v>0.64</v>
      </c>
      <c r="L3238">
        <v>0.64</v>
      </c>
      <c r="M3238" t="s">
        <v>26</v>
      </c>
      <c r="N3238" t="s">
        <v>63</v>
      </c>
      <c r="O3238" t="s">
        <v>118</v>
      </c>
      <c r="P3238" t="s">
        <v>29</v>
      </c>
      <c r="Q3238" t="s">
        <v>29</v>
      </c>
      <c r="R3238" t="s">
        <v>29</v>
      </c>
      <c r="S3238" t="s">
        <v>29</v>
      </c>
      <c r="T3238" t="s">
        <v>29</v>
      </c>
      <c r="U3238" t="s">
        <v>29</v>
      </c>
      <c r="V3238" t="s">
        <v>29</v>
      </c>
      <c r="W3238" t="s">
        <v>3864</v>
      </c>
    </row>
    <row r="3239" spans="1:23">
      <c r="A3239">
        <v>3238</v>
      </c>
      <c r="B3239" t="s">
        <v>3861</v>
      </c>
      <c r="C3239" t="s">
        <v>3861</v>
      </c>
      <c r="D3239">
        <v>80</v>
      </c>
      <c r="E3239" t="s">
        <v>2133</v>
      </c>
      <c r="F3239" t="s">
        <v>196</v>
      </c>
      <c r="G3239" s="1" t="s">
        <v>928</v>
      </c>
      <c r="H3239" t="s">
        <v>331</v>
      </c>
      <c r="I3239" t="s">
        <v>928</v>
      </c>
      <c r="J3239" t="s">
        <v>331</v>
      </c>
      <c r="K3239">
        <v>0.62</v>
      </c>
      <c r="L3239">
        <v>0.62</v>
      </c>
      <c r="M3239" t="s">
        <v>26</v>
      </c>
      <c r="N3239" t="s">
        <v>118</v>
      </c>
      <c r="O3239" t="s">
        <v>63</v>
      </c>
      <c r="P3239" t="s">
        <v>29</v>
      </c>
      <c r="Q3239" t="s">
        <v>29</v>
      </c>
      <c r="R3239" t="s">
        <v>29</v>
      </c>
      <c r="S3239" t="s">
        <v>29</v>
      </c>
      <c r="T3239" t="s">
        <v>29</v>
      </c>
      <c r="U3239" t="s">
        <v>29</v>
      </c>
      <c r="V3239" t="s">
        <v>29</v>
      </c>
      <c r="W3239" t="s">
        <v>3864</v>
      </c>
    </row>
    <row r="3240" spans="1:23">
      <c r="A3240">
        <v>3239</v>
      </c>
      <c r="B3240" t="s">
        <v>3861</v>
      </c>
      <c r="C3240" t="s">
        <v>3861</v>
      </c>
      <c r="D3240">
        <v>80</v>
      </c>
      <c r="E3240" t="s">
        <v>3895</v>
      </c>
      <c r="F3240" t="s">
        <v>297</v>
      </c>
      <c r="G3240" s="1" t="s">
        <v>1713</v>
      </c>
      <c r="H3240" t="s">
        <v>3896</v>
      </c>
      <c r="I3240" t="s">
        <v>1713</v>
      </c>
      <c r="J3240" t="s">
        <v>3896</v>
      </c>
      <c r="K3240">
        <v>0.54</v>
      </c>
      <c r="L3240">
        <v>0.54</v>
      </c>
      <c r="M3240" t="s">
        <v>26</v>
      </c>
      <c r="N3240" t="s">
        <v>118</v>
      </c>
      <c r="O3240" t="s">
        <v>29</v>
      </c>
      <c r="P3240" t="s">
        <v>29</v>
      </c>
      <c r="Q3240" t="s">
        <v>29</v>
      </c>
      <c r="R3240" t="s">
        <v>29</v>
      </c>
      <c r="S3240" t="s">
        <v>29</v>
      </c>
      <c r="T3240" t="s">
        <v>29</v>
      </c>
      <c r="U3240" t="s">
        <v>29</v>
      </c>
      <c r="V3240" t="s">
        <v>29</v>
      </c>
      <c r="W3240" t="s">
        <v>3864</v>
      </c>
    </row>
    <row r="3241" spans="1:23">
      <c r="A3241">
        <v>3240</v>
      </c>
      <c r="B3241" t="s">
        <v>3861</v>
      </c>
      <c r="C3241" t="s">
        <v>3861</v>
      </c>
      <c r="D3241">
        <v>80</v>
      </c>
      <c r="E3241" t="s">
        <v>136</v>
      </c>
      <c r="F3241" t="s">
        <v>93</v>
      </c>
      <c r="G3241" s="1" t="s">
        <v>29</v>
      </c>
      <c r="H3241" t="s">
        <v>29</v>
      </c>
      <c r="I3241" t="s">
        <v>29</v>
      </c>
      <c r="J3241" t="s">
        <v>29</v>
      </c>
      <c r="K3241">
        <v>0.5</v>
      </c>
      <c r="L3241">
        <v>0.5</v>
      </c>
      <c r="M3241" t="s">
        <v>26</v>
      </c>
      <c r="N3241" t="s">
        <v>118</v>
      </c>
      <c r="O3241" t="s">
        <v>29</v>
      </c>
      <c r="P3241" t="s">
        <v>29</v>
      </c>
      <c r="Q3241" t="s">
        <v>29</v>
      </c>
      <c r="R3241" t="s">
        <v>29</v>
      </c>
      <c r="S3241" t="s">
        <v>29</v>
      </c>
      <c r="T3241" t="s">
        <v>29</v>
      </c>
      <c r="U3241" t="s">
        <v>29</v>
      </c>
      <c r="V3241" t="s">
        <v>29</v>
      </c>
      <c r="W3241" t="s">
        <v>3864</v>
      </c>
    </row>
    <row r="3242" spans="1:23">
      <c r="A3242">
        <v>3241</v>
      </c>
      <c r="B3242" t="s">
        <v>3861</v>
      </c>
      <c r="C3242" t="s">
        <v>3861</v>
      </c>
      <c r="D3242">
        <v>80</v>
      </c>
      <c r="E3242" t="s">
        <v>3897</v>
      </c>
      <c r="F3242" t="s">
        <v>1396</v>
      </c>
      <c r="G3242" s="1" t="s">
        <v>3898</v>
      </c>
      <c r="H3242" t="s">
        <v>331</v>
      </c>
      <c r="I3242" t="s">
        <v>3898</v>
      </c>
      <c r="J3242" t="s">
        <v>331</v>
      </c>
      <c r="K3242">
        <v>0.49</v>
      </c>
      <c r="L3242">
        <v>0.49</v>
      </c>
      <c r="M3242" t="s">
        <v>26</v>
      </c>
      <c r="N3242" t="s">
        <v>118</v>
      </c>
      <c r="O3242" t="s">
        <v>29</v>
      </c>
      <c r="P3242" t="s">
        <v>29</v>
      </c>
      <c r="Q3242" t="s">
        <v>29</v>
      </c>
      <c r="R3242" t="s">
        <v>29</v>
      </c>
      <c r="S3242" t="s">
        <v>29</v>
      </c>
      <c r="T3242" t="s">
        <v>29</v>
      </c>
      <c r="U3242" t="s">
        <v>29</v>
      </c>
      <c r="V3242" t="s">
        <v>29</v>
      </c>
      <c r="W3242" t="s">
        <v>3864</v>
      </c>
    </row>
    <row r="3243" spans="1:23">
      <c r="A3243">
        <v>3242</v>
      </c>
      <c r="B3243" t="s">
        <v>3861</v>
      </c>
      <c r="C3243" t="s">
        <v>3861</v>
      </c>
      <c r="D3243">
        <v>80</v>
      </c>
      <c r="E3243" t="s">
        <v>8949</v>
      </c>
      <c r="F3243" t="s">
        <v>93</v>
      </c>
      <c r="G3243" s="1" t="s">
        <v>29</v>
      </c>
      <c r="H3243" t="s">
        <v>29</v>
      </c>
      <c r="I3243" t="s">
        <v>29</v>
      </c>
      <c r="J3243" t="s">
        <v>29</v>
      </c>
      <c r="K3243">
        <v>6.6</v>
      </c>
      <c r="L3243">
        <v>6.6</v>
      </c>
      <c r="M3243" t="s">
        <v>26</v>
      </c>
      <c r="N3243" t="s">
        <v>29</v>
      </c>
      <c r="O3243" t="s">
        <v>29</v>
      </c>
      <c r="P3243" t="s">
        <v>29</v>
      </c>
      <c r="Q3243" t="s">
        <v>29</v>
      </c>
      <c r="R3243" t="s">
        <v>29</v>
      </c>
      <c r="S3243" t="s">
        <v>29</v>
      </c>
      <c r="T3243" t="s">
        <v>29</v>
      </c>
      <c r="U3243" t="s">
        <v>29</v>
      </c>
      <c r="V3243" t="s">
        <v>29</v>
      </c>
      <c r="W3243" t="s">
        <v>3864</v>
      </c>
    </row>
    <row r="3244" spans="1:23">
      <c r="A3244">
        <v>3243</v>
      </c>
      <c r="B3244" t="s">
        <v>3861</v>
      </c>
      <c r="C3244" t="s">
        <v>3861</v>
      </c>
      <c r="D3244">
        <v>80</v>
      </c>
      <c r="E3244" t="s">
        <v>3585</v>
      </c>
      <c r="F3244" t="s">
        <v>76</v>
      </c>
      <c r="G3244" s="1" t="s">
        <v>29</v>
      </c>
      <c r="H3244" t="s">
        <v>29</v>
      </c>
      <c r="I3244" t="s">
        <v>29</v>
      </c>
      <c r="J3244" t="s">
        <v>29</v>
      </c>
      <c r="K3244">
        <v>10</v>
      </c>
      <c r="L3244">
        <v>10</v>
      </c>
      <c r="M3244" t="s">
        <v>687</v>
      </c>
      <c r="N3244" t="s">
        <v>29</v>
      </c>
      <c r="O3244" t="s">
        <v>29</v>
      </c>
      <c r="P3244" t="s">
        <v>29</v>
      </c>
      <c r="Q3244" t="s">
        <v>29</v>
      </c>
      <c r="R3244" t="s">
        <v>29</v>
      </c>
      <c r="S3244" t="s">
        <v>29</v>
      </c>
      <c r="T3244" t="s">
        <v>29</v>
      </c>
      <c r="U3244" t="s">
        <v>29</v>
      </c>
      <c r="V3244" t="s">
        <v>29</v>
      </c>
      <c r="W3244" t="s">
        <v>3864</v>
      </c>
    </row>
    <row r="3245" spans="1:23">
      <c r="A3245">
        <v>3244</v>
      </c>
      <c r="B3245" t="s">
        <v>3899</v>
      </c>
      <c r="C3245" t="s">
        <v>3308</v>
      </c>
      <c r="D3245">
        <v>81</v>
      </c>
      <c r="E3245" t="s">
        <v>107</v>
      </c>
      <c r="F3245" t="s">
        <v>108</v>
      </c>
      <c r="G3245" s="1" t="s">
        <v>3156</v>
      </c>
      <c r="H3245" t="s">
        <v>109</v>
      </c>
      <c r="I3245" t="s">
        <v>6014</v>
      </c>
      <c r="J3245" t="s">
        <v>109</v>
      </c>
      <c r="K3245">
        <v>20.18</v>
      </c>
      <c r="L3245">
        <v>20.165883879999999</v>
      </c>
      <c r="M3245" t="s">
        <v>26</v>
      </c>
      <c r="N3245" t="s">
        <v>141</v>
      </c>
      <c r="O3245" t="s">
        <v>29</v>
      </c>
      <c r="P3245" t="s">
        <v>29</v>
      </c>
      <c r="Q3245" t="s">
        <v>29</v>
      </c>
      <c r="R3245" t="s">
        <v>29</v>
      </c>
      <c r="S3245" t="s">
        <v>29</v>
      </c>
      <c r="T3245" t="s">
        <v>29</v>
      </c>
      <c r="U3245" t="s">
        <v>29</v>
      </c>
      <c r="V3245" t="s">
        <v>3900</v>
      </c>
      <c r="W3245" t="s">
        <v>3901</v>
      </c>
    </row>
    <row r="3246" spans="1:23">
      <c r="A3246">
        <v>3245</v>
      </c>
      <c r="B3246" t="s">
        <v>3899</v>
      </c>
      <c r="C3246" t="s">
        <v>3308</v>
      </c>
      <c r="D3246">
        <v>81</v>
      </c>
      <c r="E3246" t="s">
        <v>107</v>
      </c>
      <c r="F3246" t="s">
        <v>108</v>
      </c>
      <c r="G3246" s="1" t="s">
        <v>3156</v>
      </c>
      <c r="H3246" t="s">
        <v>109</v>
      </c>
      <c r="I3246" t="s">
        <v>6014</v>
      </c>
      <c r="J3246" t="s">
        <v>109</v>
      </c>
      <c r="K3246">
        <v>0.41</v>
      </c>
      <c r="L3246">
        <v>0.40971320100000003</v>
      </c>
      <c r="M3246" t="s">
        <v>26</v>
      </c>
      <c r="N3246" t="s">
        <v>219</v>
      </c>
      <c r="O3246" t="s">
        <v>29</v>
      </c>
      <c r="P3246" t="s">
        <v>29</v>
      </c>
      <c r="Q3246" t="s">
        <v>29</v>
      </c>
      <c r="R3246" t="s">
        <v>29</v>
      </c>
      <c r="S3246" t="s">
        <v>29</v>
      </c>
      <c r="T3246" t="s">
        <v>29</v>
      </c>
      <c r="U3246" t="s">
        <v>29</v>
      </c>
      <c r="V3246" t="s">
        <v>3900</v>
      </c>
      <c r="W3246" t="s">
        <v>3901</v>
      </c>
    </row>
    <row r="3247" spans="1:23">
      <c r="A3247">
        <v>3246</v>
      </c>
      <c r="B3247" t="s">
        <v>3899</v>
      </c>
      <c r="C3247" t="s">
        <v>3308</v>
      </c>
      <c r="D3247">
        <v>81</v>
      </c>
      <c r="E3247" t="s">
        <v>107</v>
      </c>
      <c r="F3247" t="s">
        <v>108</v>
      </c>
      <c r="G3247" s="1" t="s">
        <v>3156</v>
      </c>
      <c r="H3247" t="s">
        <v>109</v>
      </c>
      <c r="I3247" t="s">
        <v>6014</v>
      </c>
      <c r="J3247" t="s">
        <v>109</v>
      </c>
      <c r="K3247">
        <v>0.04</v>
      </c>
      <c r="L3247">
        <v>3.9972019999999997E-2</v>
      </c>
      <c r="M3247" t="s">
        <v>26</v>
      </c>
      <c r="N3247" t="s">
        <v>232</v>
      </c>
      <c r="O3247" t="s">
        <v>29</v>
      </c>
      <c r="P3247" t="s">
        <v>29</v>
      </c>
      <c r="Q3247" t="s">
        <v>29</v>
      </c>
      <c r="R3247" t="s">
        <v>29</v>
      </c>
      <c r="S3247" t="s">
        <v>29</v>
      </c>
      <c r="T3247" t="s">
        <v>29</v>
      </c>
      <c r="U3247" t="s">
        <v>29</v>
      </c>
      <c r="V3247" t="s">
        <v>3900</v>
      </c>
      <c r="W3247" t="s">
        <v>3901</v>
      </c>
    </row>
    <row r="3248" spans="1:23">
      <c r="A3248">
        <v>3247</v>
      </c>
      <c r="B3248" t="s">
        <v>3899</v>
      </c>
      <c r="C3248" t="s">
        <v>3308</v>
      </c>
      <c r="D3248">
        <v>81</v>
      </c>
      <c r="E3248" t="s">
        <v>3902</v>
      </c>
      <c r="F3248" t="s">
        <v>1378</v>
      </c>
      <c r="G3248" s="1" t="s">
        <v>1379</v>
      </c>
      <c r="H3248" t="s">
        <v>3903</v>
      </c>
      <c r="I3248" t="s">
        <v>1379</v>
      </c>
      <c r="J3248" t="s">
        <v>3903</v>
      </c>
      <c r="K3248">
        <v>4.38</v>
      </c>
      <c r="L3248">
        <v>4.3769361450000002</v>
      </c>
      <c r="M3248" t="s">
        <v>26</v>
      </c>
      <c r="N3248" t="s">
        <v>141</v>
      </c>
      <c r="O3248" t="s">
        <v>29</v>
      </c>
      <c r="P3248" t="s">
        <v>29</v>
      </c>
      <c r="Q3248" t="s">
        <v>29</v>
      </c>
      <c r="R3248" t="s">
        <v>29</v>
      </c>
      <c r="S3248" t="s">
        <v>29</v>
      </c>
      <c r="T3248" t="s">
        <v>29</v>
      </c>
      <c r="U3248" t="s">
        <v>29</v>
      </c>
      <c r="V3248" t="s">
        <v>3900</v>
      </c>
      <c r="W3248" t="s">
        <v>3901</v>
      </c>
    </row>
    <row r="3249" spans="1:23">
      <c r="A3249">
        <v>3248</v>
      </c>
      <c r="B3249" t="s">
        <v>3899</v>
      </c>
      <c r="C3249" t="s">
        <v>3308</v>
      </c>
      <c r="D3249">
        <v>81</v>
      </c>
      <c r="E3249" t="s">
        <v>3902</v>
      </c>
      <c r="F3249" t="s">
        <v>1378</v>
      </c>
      <c r="G3249" s="1" t="s">
        <v>1379</v>
      </c>
      <c r="H3249" t="s">
        <v>3903</v>
      </c>
      <c r="I3249" t="s">
        <v>1379</v>
      </c>
      <c r="J3249" t="s">
        <v>3903</v>
      </c>
      <c r="K3249">
        <v>2.4</v>
      </c>
      <c r="L3249">
        <v>2.398321175</v>
      </c>
      <c r="M3249" t="s">
        <v>26</v>
      </c>
      <c r="N3249" t="s">
        <v>219</v>
      </c>
      <c r="O3249" t="s">
        <v>29</v>
      </c>
      <c r="P3249" t="s">
        <v>29</v>
      </c>
      <c r="Q3249" t="s">
        <v>29</v>
      </c>
      <c r="R3249" t="s">
        <v>29</v>
      </c>
      <c r="S3249" t="s">
        <v>29</v>
      </c>
      <c r="T3249" t="s">
        <v>29</v>
      </c>
      <c r="U3249" t="s">
        <v>29</v>
      </c>
      <c r="V3249" t="s">
        <v>3900</v>
      </c>
      <c r="W3249" t="s">
        <v>3901</v>
      </c>
    </row>
    <row r="3250" spans="1:23">
      <c r="A3250">
        <v>3249</v>
      </c>
      <c r="B3250" t="s">
        <v>3899</v>
      </c>
      <c r="C3250" t="s">
        <v>3308</v>
      </c>
      <c r="D3250">
        <v>81</v>
      </c>
      <c r="E3250" t="s">
        <v>3902</v>
      </c>
      <c r="F3250" t="s">
        <v>1378</v>
      </c>
      <c r="G3250" s="1" t="s">
        <v>1379</v>
      </c>
      <c r="H3250" t="s">
        <v>3903</v>
      </c>
      <c r="I3250" t="s">
        <v>1379</v>
      </c>
      <c r="J3250" t="s">
        <v>3903</v>
      </c>
      <c r="K3250">
        <v>0.94</v>
      </c>
      <c r="L3250">
        <v>0.93934245999999999</v>
      </c>
      <c r="M3250" t="s">
        <v>26</v>
      </c>
      <c r="N3250" t="s">
        <v>232</v>
      </c>
      <c r="O3250" t="s">
        <v>29</v>
      </c>
      <c r="P3250" t="s">
        <v>29</v>
      </c>
      <c r="Q3250" t="s">
        <v>29</v>
      </c>
      <c r="R3250" t="s">
        <v>29</v>
      </c>
      <c r="S3250" t="s">
        <v>29</v>
      </c>
      <c r="T3250" t="s">
        <v>29</v>
      </c>
      <c r="U3250" t="s">
        <v>29</v>
      </c>
      <c r="V3250" t="s">
        <v>3900</v>
      </c>
      <c r="W3250" t="s">
        <v>3901</v>
      </c>
    </row>
    <row r="3251" spans="1:23">
      <c r="A3251">
        <v>3250</v>
      </c>
      <c r="B3251" t="s">
        <v>3899</v>
      </c>
      <c r="C3251" t="s">
        <v>3308</v>
      </c>
      <c r="D3251">
        <v>81</v>
      </c>
      <c r="E3251" t="s">
        <v>3902</v>
      </c>
      <c r="F3251" t="s">
        <v>1378</v>
      </c>
      <c r="G3251" s="1" t="s">
        <v>1379</v>
      </c>
      <c r="H3251" t="s">
        <v>3903</v>
      </c>
      <c r="I3251" t="s">
        <v>1379</v>
      </c>
      <c r="J3251" t="s">
        <v>3903</v>
      </c>
      <c r="K3251">
        <v>0.13</v>
      </c>
      <c r="L3251">
        <v>0.12990906399999999</v>
      </c>
      <c r="M3251" t="s">
        <v>26</v>
      </c>
      <c r="N3251" t="s">
        <v>53</v>
      </c>
      <c r="O3251" t="s">
        <v>29</v>
      </c>
      <c r="P3251" t="s">
        <v>29</v>
      </c>
      <c r="Q3251" t="s">
        <v>29</v>
      </c>
      <c r="R3251" t="s">
        <v>29</v>
      </c>
      <c r="S3251" t="s">
        <v>29</v>
      </c>
      <c r="T3251" t="s">
        <v>29</v>
      </c>
      <c r="U3251" t="s">
        <v>29</v>
      </c>
      <c r="V3251" t="s">
        <v>3900</v>
      </c>
      <c r="W3251" t="s">
        <v>3901</v>
      </c>
    </row>
    <row r="3252" spans="1:23">
      <c r="A3252">
        <v>3251</v>
      </c>
      <c r="B3252" t="s">
        <v>3899</v>
      </c>
      <c r="C3252" t="s">
        <v>3308</v>
      </c>
      <c r="D3252">
        <v>81</v>
      </c>
      <c r="E3252" t="s">
        <v>3902</v>
      </c>
      <c r="F3252" t="s">
        <v>1378</v>
      </c>
      <c r="G3252" s="1" t="s">
        <v>1379</v>
      </c>
      <c r="H3252" t="s">
        <v>3903</v>
      </c>
      <c r="I3252" t="s">
        <v>1379</v>
      </c>
      <c r="J3252" t="s">
        <v>3903</v>
      </c>
      <c r="K3252">
        <v>1.42</v>
      </c>
      <c r="L3252">
        <v>1.419006695</v>
      </c>
      <c r="M3252" t="s">
        <v>26</v>
      </c>
      <c r="N3252" t="s">
        <v>63</v>
      </c>
      <c r="O3252" t="s">
        <v>29</v>
      </c>
      <c r="P3252" t="s">
        <v>29</v>
      </c>
      <c r="Q3252" t="s">
        <v>29</v>
      </c>
      <c r="R3252" t="s">
        <v>29</v>
      </c>
      <c r="S3252" t="s">
        <v>29</v>
      </c>
      <c r="T3252" t="s">
        <v>29</v>
      </c>
      <c r="U3252" t="s">
        <v>29</v>
      </c>
      <c r="V3252" t="s">
        <v>3900</v>
      </c>
      <c r="W3252" t="s">
        <v>3901</v>
      </c>
    </row>
    <row r="3253" spans="1:23">
      <c r="A3253">
        <v>3252</v>
      </c>
      <c r="B3253" t="s">
        <v>3899</v>
      </c>
      <c r="C3253" t="s">
        <v>3308</v>
      </c>
      <c r="D3253">
        <v>81</v>
      </c>
      <c r="E3253" t="s">
        <v>3180</v>
      </c>
      <c r="F3253" t="s">
        <v>43</v>
      </c>
      <c r="G3253" s="1" t="s">
        <v>1680</v>
      </c>
      <c r="H3253" t="s">
        <v>3181</v>
      </c>
      <c r="I3253" t="s">
        <v>1680</v>
      </c>
      <c r="J3253" t="s">
        <v>3181</v>
      </c>
      <c r="K3253">
        <v>0.91</v>
      </c>
      <c r="L3253">
        <v>0.90936344599999996</v>
      </c>
      <c r="M3253" t="s">
        <v>26</v>
      </c>
      <c r="N3253" t="s">
        <v>141</v>
      </c>
      <c r="O3253" t="s">
        <v>29</v>
      </c>
      <c r="P3253" t="s">
        <v>29</v>
      </c>
      <c r="Q3253" t="s">
        <v>29</v>
      </c>
      <c r="R3253" t="s">
        <v>29</v>
      </c>
      <c r="S3253" t="s">
        <v>29</v>
      </c>
      <c r="T3253" t="s">
        <v>29</v>
      </c>
      <c r="U3253" t="s">
        <v>29</v>
      </c>
      <c r="V3253" t="s">
        <v>3900</v>
      </c>
      <c r="W3253" t="s">
        <v>3901</v>
      </c>
    </row>
    <row r="3254" spans="1:23">
      <c r="A3254">
        <v>3253</v>
      </c>
      <c r="B3254" t="s">
        <v>3899</v>
      </c>
      <c r="C3254" t="s">
        <v>3308</v>
      </c>
      <c r="D3254">
        <v>81</v>
      </c>
      <c r="E3254" t="s">
        <v>3180</v>
      </c>
      <c r="F3254" t="s">
        <v>43</v>
      </c>
      <c r="G3254" s="1" t="s">
        <v>1680</v>
      </c>
      <c r="H3254" t="s">
        <v>3181</v>
      </c>
      <c r="I3254" t="s">
        <v>1680</v>
      </c>
      <c r="J3254" t="s">
        <v>3181</v>
      </c>
      <c r="K3254">
        <v>0.04</v>
      </c>
      <c r="L3254">
        <v>3.9972019999999997E-2</v>
      </c>
      <c r="M3254" t="s">
        <v>26</v>
      </c>
      <c r="N3254" t="s">
        <v>219</v>
      </c>
      <c r="O3254" t="s">
        <v>29</v>
      </c>
      <c r="P3254" t="s">
        <v>29</v>
      </c>
      <c r="Q3254" t="s">
        <v>29</v>
      </c>
      <c r="R3254" t="s">
        <v>29</v>
      </c>
      <c r="S3254" t="s">
        <v>29</v>
      </c>
      <c r="T3254" t="s">
        <v>29</v>
      </c>
      <c r="U3254" t="s">
        <v>29</v>
      </c>
      <c r="V3254" t="s">
        <v>3900</v>
      </c>
      <c r="W3254" t="s">
        <v>3901</v>
      </c>
    </row>
    <row r="3255" spans="1:23">
      <c r="A3255">
        <v>3254</v>
      </c>
      <c r="B3255" t="s">
        <v>3899</v>
      </c>
      <c r="C3255" t="s">
        <v>3308</v>
      </c>
      <c r="D3255">
        <v>81</v>
      </c>
      <c r="E3255" t="s">
        <v>3180</v>
      </c>
      <c r="F3255" t="s">
        <v>43</v>
      </c>
      <c r="G3255" s="1" t="s">
        <v>1680</v>
      </c>
      <c r="H3255" t="s">
        <v>3181</v>
      </c>
      <c r="I3255" t="s">
        <v>1680</v>
      </c>
      <c r="J3255" t="s">
        <v>3181</v>
      </c>
      <c r="K3255">
        <v>7.0000000000000007E-2</v>
      </c>
      <c r="L3255">
        <v>6.9951033999999995E-2</v>
      </c>
      <c r="M3255" t="s">
        <v>26</v>
      </c>
      <c r="N3255" t="s">
        <v>232</v>
      </c>
      <c r="O3255" t="s">
        <v>29</v>
      </c>
      <c r="P3255" t="s">
        <v>29</v>
      </c>
      <c r="Q3255" t="s">
        <v>29</v>
      </c>
      <c r="R3255" t="s">
        <v>29</v>
      </c>
      <c r="S3255" t="s">
        <v>29</v>
      </c>
      <c r="T3255" t="s">
        <v>29</v>
      </c>
      <c r="U3255" t="s">
        <v>29</v>
      </c>
      <c r="V3255" t="s">
        <v>3900</v>
      </c>
      <c r="W3255" t="s">
        <v>3901</v>
      </c>
    </row>
    <row r="3256" spans="1:23">
      <c r="A3256">
        <v>3255</v>
      </c>
      <c r="B3256" t="s">
        <v>3899</v>
      </c>
      <c r="C3256" t="s">
        <v>3308</v>
      </c>
      <c r="D3256">
        <v>81</v>
      </c>
      <c r="E3256" t="s">
        <v>3180</v>
      </c>
      <c r="F3256" t="s">
        <v>43</v>
      </c>
      <c r="G3256" s="1" t="s">
        <v>1680</v>
      </c>
      <c r="H3256" t="s">
        <v>3181</v>
      </c>
      <c r="I3256" t="s">
        <v>1680</v>
      </c>
      <c r="J3256" t="s">
        <v>3181</v>
      </c>
      <c r="K3256">
        <v>0.89</v>
      </c>
      <c r="L3256">
        <v>0.88937743599999997</v>
      </c>
      <c r="M3256" t="s">
        <v>26</v>
      </c>
      <c r="N3256" t="s">
        <v>63</v>
      </c>
      <c r="O3256" t="s">
        <v>29</v>
      </c>
      <c r="P3256" t="s">
        <v>29</v>
      </c>
      <c r="Q3256" t="s">
        <v>29</v>
      </c>
      <c r="R3256" t="s">
        <v>29</v>
      </c>
      <c r="S3256" t="s">
        <v>29</v>
      </c>
      <c r="T3256" t="s">
        <v>29</v>
      </c>
      <c r="U3256" t="s">
        <v>29</v>
      </c>
      <c r="V3256" t="s">
        <v>3900</v>
      </c>
      <c r="W3256" t="s">
        <v>3901</v>
      </c>
    </row>
    <row r="3257" spans="1:23">
      <c r="A3257">
        <v>3256</v>
      </c>
      <c r="B3257" t="s">
        <v>3899</v>
      </c>
      <c r="C3257" t="s">
        <v>3308</v>
      </c>
      <c r="D3257">
        <v>81</v>
      </c>
      <c r="E3257" t="s">
        <v>3180</v>
      </c>
      <c r="F3257" t="s">
        <v>43</v>
      </c>
      <c r="G3257" s="1" t="s">
        <v>1680</v>
      </c>
      <c r="H3257" t="s">
        <v>3181</v>
      </c>
      <c r="I3257" t="s">
        <v>1680</v>
      </c>
      <c r="J3257" t="s">
        <v>3181</v>
      </c>
      <c r="K3257">
        <v>5.63</v>
      </c>
      <c r="L3257">
        <v>5.6260617570000004</v>
      </c>
      <c r="M3257" t="s">
        <v>26</v>
      </c>
      <c r="N3257" t="s">
        <v>74</v>
      </c>
      <c r="O3257" t="s">
        <v>29</v>
      </c>
      <c r="P3257" t="s">
        <v>29</v>
      </c>
      <c r="Q3257" t="s">
        <v>29</v>
      </c>
      <c r="R3257" t="s">
        <v>29</v>
      </c>
      <c r="S3257" t="s">
        <v>29</v>
      </c>
      <c r="T3257" t="s">
        <v>29</v>
      </c>
      <c r="U3257" t="s">
        <v>29</v>
      </c>
      <c r="V3257" t="s">
        <v>3900</v>
      </c>
      <c r="W3257" t="s">
        <v>3901</v>
      </c>
    </row>
    <row r="3258" spans="1:23">
      <c r="A3258">
        <v>3257</v>
      </c>
      <c r="B3258" t="s">
        <v>3899</v>
      </c>
      <c r="C3258" t="s">
        <v>3308</v>
      </c>
      <c r="D3258">
        <v>81</v>
      </c>
      <c r="E3258" t="s">
        <v>3904</v>
      </c>
      <c r="F3258" t="s">
        <v>108</v>
      </c>
      <c r="G3258" s="1" t="s">
        <v>3905</v>
      </c>
      <c r="H3258" t="s">
        <v>3906</v>
      </c>
      <c r="I3258" t="s">
        <v>3905</v>
      </c>
      <c r="J3258" t="s">
        <v>3906</v>
      </c>
      <c r="K3258">
        <v>6.1</v>
      </c>
      <c r="L3258">
        <v>6.0957329869999999</v>
      </c>
      <c r="M3258" t="s">
        <v>26</v>
      </c>
      <c r="N3258" t="s">
        <v>118</v>
      </c>
      <c r="O3258" t="s">
        <v>29</v>
      </c>
      <c r="P3258" t="s">
        <v>29</v>
      </c>
      <c r="Q3258" t="s">
        <v>29</v>
      </c>
      <c r="R3258" t="s">
        <v>29</v>
      </c>
      <c r="S3258" t="s">
        <v>29</v>
      </c>
      <c r="T3258" t="s">
        <v>29</v>
      </c>
      <c r="U3258" t="s">
        <v>29</v>
      </c>
      <c r="V3258" t="s">
        <v>3900</v>
      </c>
      <c r="W3258" t="s">
        <v>3901</v>
      </c>
    </row>
    <row r="3259" spans="1:23">
      <c r="A3259">
        <v>3258</v>
      </c>
      <c r="B3259" t="s">
        <v>3899</v>
      </c>
      <c r="C3259" t="s">
        <v>3308</v>
      </c>
      <c r="D3259">
        <v>81</v>
      </c>
      <c r="E3259" t="s">
        <v>832</v>
      </c>
      <c r="F3259" t="s">
        <v>43</v>
      </c>
      <c r="G3259" s="1" t="s">
        <v>580</v>
      </c>
      <c r="H3259" t="s">
        <v>763</v>
      </c>
      <c r="I3259" t="s">
        <v>580</v>
      </c>
      <c r="J3259" t="s">
        <v>763</v>
      </c>
      <c r="K3259">
        <v>0.57999999999999996</v>
      </c>
      <c r="L3259">
        <v>0.57959428400000002</v>
      </c>
      <c r="M3259" t="s">
        <v>26</v>
      </c>
      <c r="N3259" t="s">
        <v>141</v>
      </c>
      <c r="O3259" t="s">
        <v>29</v>
      </c>
      <c r="P3259" t="s">
        <v>29</v>
      </c>
      <c r="Q3259" t="s">
        <v>29</v>
      </c>
      <c r="R3259" t="s">
        <v>29</v>
      </c>
      <c r="S3259" t="s">
        <v>29</v>
      </c>
      <c r="T3259" t="s">
        <v>29</v>
      </c>
      <c r="U3259" t="s">
        <v>29</v>
      </c>
      <c r="V3259" t="s">
        <v>3900</v>
      </c>
      <c r="W3259" t="s">
        <v>3901</v>
      </c>
    </row>
    <row r="3260" spans="1:23">
      <c r="A3260">
        <v>3259</v>
      </c>
      <c r="B3260" t="s">
        <v>3899</v>
      </c>
      <c r="C3260" t="s">
        <v>3308</v>
      </c>
      <c r="D3260">
        <v>81</v>
      </c>
      <c r="E3260" t="s">
        <v>832</v>
      </c>
      <c r="F3260" t="s">
        <v>43</v>
      </c>
      <c r="G3260" s="1" t="s">
        <v>580</v>
      </c>
      <c r="H3260" t="s">
        <v>763</v>
      </c>
      <c r="I3260" t="s">
        <v>580</v>
      </c>
      <c r="J3260" t="s">
        <v>763</v>
      </c>
      <c r="K3260">
        <v>3.6</v>
      </c>
      <c r="L3260">
        <v>3.5974817630000002</v>
      </c>
      <c r="M3260" t="s">
        <v>26</v>
      </c>
      <c r="N3260" t="s">
        <v>219</v>
      </c>
      <c r="O3260" t="s">
        <v>29</v>
      </c>
      <c r="P3260" t="s">
        <v>29</v>
      </c>
      <c r="Q3260" t="s">
        <v>29</v>
      </c>
      <c r="R3260" t="s">
        <v>29</v>
      </c>
      <c r="S3260" t="s">
        <v>29</v>
      </c>
      <c r="T3260" t="s">
        <v>29</v>
      </c>
      <c r="U3260" t="s">
        <v>29</v>
      </c>
      <c r="V3260" t="s">
        <v>3900</v>
      </c>
      <c r="W3260" t="s">
        <v>3901</v>
      </c>
    </row>
    <row r="3261" spans="1:23">
      <c r="A3261">
        <v>3260</v>
      </c>
      <c r="B3261" t="s">
        <v>3899</v>
      </c>
      <c r="C3261" t="s">
        <v>3308</v>
      </c>
      <c r="D3261">
        <v>81</v>
      </c>
      <c r="E3261" t="s">
        <v>832</v>
      </c>
      <c r="F3261" t="s">
        <v>43</v>
      </c>
      <c r="G3261" s="1" t="s">
        <v>580</v>
      </c>
      <c r="H3261" t="s">
        <v>763</v>
      </c>
      <c r="I3261" t="s">
        <v>580</v>
      </c>
      <c r="J3261" t="s">
        <v>763</v>
      </c>
      <c r="K3261">
        <v>0.16</v>
      </c>
      <c r="L3261">
        <v>0.15988807799999999</v>
      </c>
      <c r="M3261" t="s">
        <v>26</v>
      </c>
      <c r="N3261" t="s">
        <v>232</v>
      </c>
      <c r="O3261" t="s">
        <v>29</v>
      </c>
      <c r="P3261" t="s">
        <v>29</v>
      </c>
      <c r="Q3261" t="s">
        <v>29</v>
      </c>
      <c r="R3261" t="s">
        <v>29</v>
      </c>
      <c r="S3261" t="s">
        <v>29</v>
      </c>
      <c r="T3261" t="s">
        <v>29</v>
      </c>
      <c r="U3261" t="s">
        <v>29</v>
      </c>
      <c r="V3261" t="s">
        <v>3900</v>
      </c>
      <c r="W3261" t="s">
        <v>3901</v>
      </c>
    </row>
    <row r="3262" spans="1:23">
      <c r="A3262">
        <v>3261</v>
      </c>
      <c r="B3262" t="s">
        <v>3899</v>
      </c>
      <c r="C3262" t="s">
        <v>3308</v>
      </c>
      <c r="D3262">
        <v>81</v>
      </c>
      <c r="E3262" t="s">
        <v>832</v>
      </c>
      <c r="F3262" t="s">
        <v>43</v>
      </c>
      <c r="G3262" s="1" t="s">
        <v>580</v>
      </c>
      <c r="H3262" t="s">
        <v>763</v>
      </c>
      <c r="I3262" t="s">
        <v>580</v>
      </c>
      <c r="J3262" t="s">
        <v>763</v>
      </c>
      <c r="K3262">
        <v>0.14000000000000001</v>
      </c>
      <c r="L3262">
        <v>0.13990206899999999</v>
      </c>
      <c r="M3262" t="s">
        <v>26</v>
      </c>
      <c r="N3262" t="s">
        <v>53</v>
      </c>
      <c r="O3262" t="s">
        <v>29</v>
      </c>
      <c r="P3262" t="s">
        <v>29</v>
      </c>
      <c r="Q3262" t="s">
        <v>29</v>
      </c>
      <c r="R3262" t="s">
        <v>29</v>
      </c>
      <c r="S3262" t="s">
        <v>29</v>
      </c>
      <c r="T3262" t="s">
        <v>29</v>
      </c>
      <c r="U3262" t="s">
        <v>29</v>
      </c>
      <c r="V3262" t="s">
        <v>3900</v>
      </c>
      <c r="W3262" t="s">
        <v>3901</v>
      </c>
    </row>
    <row r="3263" spans="1:23">
      <c r="A3263">
        <v>3262</v>
      </c>
      <c r="B3263" t="s">
        <v>3899</v>
      </c>
      <c r="C3263" t="s">
        <v>3308</v>
      </c>
      <c r="D3263">
        <v>81</v>
      </c>
      <c r="E3263" t="s">
        <v>832</v>
      </c>
      <c r="F3263" t="s">
        <v>43</v>
      </c>
      <c r="G3263" s="1" t="s">
        <v>580</v>
      </c>
      <c r="H3263" t="s">
        <v>763</v>
      </c>
      <c r="I3263" t="s">
        <v>580</v>
      </c>
      <c r="J3263" t="s">
        <v>763</v>
      </c>
      <c r="K3263">
        <v>0.76</v>
      </c>
      <c r="L3263">
        <v>0.75946837199999995</v>
      </c>
      <c r="M3263" t="s">
        <v>26</v>
      </c>
      <c r="N3263" t="s">
        <v>74</v>
      </c>
      <c r="O3263" t="s">
        <v>29</v>
      </c>
      <c r="P3263" t="s">
        <v>29</v>
      </c>
      <c r="Q3263" t="s">
        <v>29</v>
      </c>
      <c r="R3263" t="s">
        <v>29</v>
      </c>
      <c r="S3263" t="s">
        <v>29</v>
      </c>
      <c r="T3263" t="s">
        <v>29</v>
      </c>
      <c r="U3263" t="s">
        <v>29</v>
      </c>
      <c r="V3263" t="s">
        <v>3900</v>
      </c>
      <c r="W3263" t="s">
        <v>3901</v>
      </c>
    </row>
    <row r="3264" spans="1:23">
      <c r="A3264">
        <v>3263</v>
      </c>
      <c r="B3264" t="s">
        <v>3899</v>
      </c>
      <c r="C3264" t="s">
        <v>3308</v>
      </c>
      <c r="D3264">
        <v>81</v>
      </c>
      <c r="E3264" t="s">
        <v>861</v>
      </c>
      <c r="F3264" t="s">
        <v>185</v>
      </c>
      <c r="G3264" s="1" t="s">
        <v>186</v>
      </c>
      <c r="H3264" t="s">
        <v>862</v>
      </c>
      <c r="I3264" t="s">
        <v>186</v>
      </c>
      <c r="J3264" t="s">
        <v>862</v>
      </c>
      <c r="K3264">
        <v>2.74</v>
      </c>
      <c r="L3264">
        <v>2.7380833419999999</v>
      </c>
      <c r="M3264" t="s">
        <v>26</v>
      </c>
      <c r="N3264" t="s">
        <v>141</v>
      </c>
      <c r="O3264" t="s">
        <v>29</v>
      </c>
      <c r="P3264" t="s">
        <v>29</v>
      </c>
      <c r="Q3264" t="s">
        <v>29</v>
      </c>
      <c r="R3264" t="s">
        <v>29</v>
      </c>
      <c r="S3264" t="s">
        <v>29</v>
      </c>
      <c r="T3264" t="s">
        <v>29</v>
      </c>
      <c r="U3264" t="s">
        <v>29</v>
      </c>
      <c r="V3264" t="s">
        <v>3900</v>
      </c>
      <c r="W3264" t="s">
        <v>3901</v>
      </c>
    </row>
    <row r="3265" spans="1:23">
      <c r="A3265">
        <v>3264</v>
      </c>
      <c r="B3265" t="s">
        <v>3899</v>
      </c>
      <c r="C3265" t="s">
        <v>3308</v>
      </c>
      <c r="D3265">
        <v>81</v>
      </c>
      <c r="E3265" t="s">
        <v>861</v>
      </c>
      <c r="F3265" t="s">
        <v>185</v>
      </c>
      <c r="G3265" s="1" t="s">
        <v>186</v>
      </c>
      <c r="H3265" t="s">
        <v>862</v>
      </c>
      <c r="I3265" t="s">
        <v>186</v>
      </c>
      <c r="J3265" t="s">
        <v>862</v>
      </c>
      <c r="K3265">
        <v>0.6</v>
      </c>
      <c r="L3265">
        <v>0.59958029400000001</v>
      </c>
      <c r="M3265" t="s">
        <v>26</v>
      </c>
      <c r="N3265" t="s">
        <v>74</v>
      </c>
      <c r="O3265" t="s">
        <v>29</v>
      </c>
      <c r="P3265" t="s">
        <v>29</v>
      </c>
      <c r="Q3265" t="s">
        <v>29</v>
      </c>
      <c r="R3265" t="s">
        <v>29</v>
      </c>
      <c r="S3265" t="s">
        <v>29</v>
      </c>
      <c r="T3265" t="s">
        <v>29</v>
      </c>
      <c r="U3265" t="s">
        <v>29</v>
      </c>
      <c r="V3265" t="s">
        <v>3900</v>
      </c>
      <c r="W3265" t="s">
        <v>3901</v>
      </c>
    </row>
    <row r="3266" spans="1:23">
      <c r="A3266">
        <v>3265</v>
      </c>
      <c r="B3266" t="s">
        <v>3899</v>
      </c>
      <c r="C3266" t="s">
        <v>3308</v>
      </c>
      <c r="D3266">
        <v>81</v>
      </c>
      <c r="E3266" t="s">
        <v>3907</v>
      </c>
      <c r="F3266" t="s">
        <v>283</v>
      </c>
      <c r="G3266" s="1" t="s">
        <v>3908</v>
      </c>
      <c r="H3266" t="s">
        <v>3909</v>
      </c>
      <c r="I3266" t="s">
        <v>3908</v>
      </c>
      <c r="J3266" t="s">
        <v>5896</v>
      </c>
      <c r="K3266">
        <v>3.13</v>
      </c>
      <c r="L3266">
        <v>3.1278105329999999</v>
      </c>
      <c r="M3266" t="s">
        <v>26</v>
      </c>
      <c r="N3266" t="s">
        <v>74</v>
      </c>
      <c r="O3266" t="s">
        <v>29</v>
      </c>
      <c r="P3266" t="s">
        <v>29</v>
      </c>
      <c r="Q3266" t="s">
        <v>29</v>
      </c>
      <c r="R3266" t="s">
        <v>29</v>
      </c>
      <c r="S3266" t="s">
        <v>29</v>
      </c>
      <c r="T3266" t="s">
        <v>29</v>
      </c>
      <c r="U3266" t="s">
        <v>29</v>
      </c>
      <c r="V3266" t="s">
        <v>3900</v>
      </c>
      <c r="W3266" t="s">
        <v>3901</v>
      </c>
    </row>
    <row r="3267" spans="1:23">
      <c r="A3267">
        <v>3266</v>
      </c>
      <c r="B3267" t="s">
        <v>3899</v>
      </c>
      <c r="C3267" t="s">
        <v>3308</v>
      </c>
      <c r="D3267">
        <v>81</v>
      </c>
      <c r="E3267" t="s">
        <v>3910</v>
      </c>
      <c r="F3267" t="s">
        <v>23</v>
      </c>
      <c r="G3267" s="1" t="s">
        <v>3911</v>
      </c>
      <c r="H3267" t="s">
        <v>1096</v>
      </c>
      <c r="I3267" t="s">
        <v>3911</v>
      </c>
      <c r="J3267" t="s">
        <v>1096</v>
      </c>
      <c r="K3267">
        <v>0.49</v>
      </c>
      <c r="L3267">
        <v>0.48965723999999999</v>
      </c>
      <c r="M3267" t="s">
        <v>26</v>
      </c>
      <c r="N3267" t="s">
        <v>141</v>
      </c>
      <c r="O3267" t="s">
        <v>29</v>
      </c>
      <c r="P3267" t="s">
        <v>29</v>
      </c>
      <c r="Q3267" t="s">
        <v>29</v>
      </c>
      <c r="R3267" t="s">
        <v>29</v>
      </c>
      <c r="S3267" t="s">
        <v>29</v>
      </c>
      <c r="T3267" t="s">
        <v>29</v>
      </c>
      <c r="U3267" t="s">
        <v>29</v>
      </c>
      <c r="V3267" t="s">
        <v>3900</v>
      </c>
      <c r="W3267" t="s">
        <v>3901</v>
      </c>
    </row>
    <row r="3268" spans="1:23">
      <c r="A3268">
        <v>3267</v>
      </c>
      <c r="B3268" t="s">
        <v>3899</v>
      </c>
      <c r="C3268" t="s">
        <v>3308</v>
      </c>
      <c r="D3268">
        <v>81</v>
      </c>
      <c r="E3268" t="s">
        <v>3910</v>
      </c>
      <c r="F3268" t="s">
        <v>23</v>
      </c>
      <c r="G3268" s="1" t="s">
        <v>3911</v>
      </c>
      <c r="H3268" t="s">
        <v>1096</v>
      </c>
      <c r="I3268" t="s">
        <v>3911</v>
      </c>
      <c r="J3268" t="s">
        <v>1096</v>
      </c>
      <c r="K3268">
        <v>2.2999999999999998</v>
      </c>
      <c r="L3268">
        <v>2.2983911259999998</v>
      </c>
      <c r="M3268" t="s">
        <v>26</v>
      </c>
      <c r="N3268" t="s">
        <v>219</v>
      </c>
      <c r="O3268" t="s">
        <v>29</v>
      </c>
      <c r="P3268" t="s">
        <v>29</v>
      </c>
      <c r="Q3268" t="s">
        <v>29</v>
      </c>
      <c r="R3268" t="s">
        <v>29</v>
      </c>
      <c r="S3268" t="s">
        <v>29</v>
      </c>
      <c r="T3268" t="s">
        <v>29</v>
      </c>
      <c r="U3268" t="s">
        <v>29</v>
      </c>
      <c r="V3268" t="s">
        <v>3900</v>
      </c>
      <c r="W3268" t="s">
        <v>3901</v>
      </c>
    </row>
    <row r="3269" spans="1:23">
      <c r="A3269">
        <v>3268</v>
      </c>
      <c r="B3269" t="s">
        <v>3899</v>
      </c>
      <c r="C3269" t="s">
        <v>3308</v>
      </c>
      <c r="D3269">
        <v>81</v>
      </c>
      <c r="E3269" t="s">
        <v>3910</v>
      </c>
      <c r="F3269" t="s">
        <v>23</v>
      </c>
      <c r="G3269" s="1" t="s">
        <v>3911</v>
      </c>
      <c r="H3269" t="s">
        <v>1096</v>
      </c>
      <c r="I3269" t="s">
        <v>3911</v>
      </c>
      <c r="J3269" t="s">
        <v>1096</v>
      </c>
      <c r="K3269">
        <v>7.0000000000000007E-2</v>
      </c>
      <c r="L3269">
        <v>6.9951033999999995E-2</v>
      </c>
      <c r="M3269" t="s">
        <v>26</v>
      </c>
      <c r="N3269" t="s">
        <v>232</v>
      </c>
      <c r="O3269" t="s">
        <v>29</v>
      </c>
      <c r="P3269" t="s">
        <v>29</v>
      </c>
      <c r="Q3269" t="s">
        <v>29</v>
      </c>
      <c r="R3269" t="s">
        <v>29</v>
      </c>
      <c r="S3269" t="s">
        <v>29</v>
      </c>
      <c r="T3269" t="s">
        <v>29</v>
      </c>
      <c r="U3269" t="s">
        <v>29</v>
      </c>
      <c r="V3269" t="s">
        <v>3900</v>
      </c>
      <c r="W3269" t="s">
        <v>3901</v>
      </c>
    </row>
    <row r="3270" spans="1:23">
      <c r="A3270">
        <v>3269</v>
      </c>
      <c r="B3270" t="s">
        <v>3899</v>
      </c>
      <c r="C3270" t="s">
        <v>3308</v>
      </c>
      <c r="D3270">
        <v>81</v>
      </c>
      <c r="E3270" t="s">
        <v>3912</v>
      </c>
      <c r="F3270" t="s">
        <v>154</v>
      </c>
      <c r="G3270" s="1" t="s">
        <v>1966</v>
      </c>
      <c r="H3270" t="s">
        <v>3913</v>
      </c>
      <c r="I3270" t="s">
        <v>1966</v>
      </c>
      <c r="J3270" t="s">
        <v>3913</v>
      </c>
      <c r="K3270">
        <v>2.44</v>
      </c>
      <c r="L3270">
        <v>2.438293195</v>
      </c>
      <c r="M3270" t="s">
        <v>26</v>
      </c>
      <c r="N3270" t="s">
        <v>219</v>
      </c>
      <c r="O3270" t="s">
        <v>29</v>
      </c>
      <c r="P3270" t="s">
        <v>29</v>
      </c>
      <c r="Q3270" t="s">
        <v>29</v>
      </c>
      <c r="R3270" t="s">
        <v>29</v>
      </c>
      <c r="S3270" t="s">
        <v>29</v>
      </c>
      <c r="T3270" t="s">
        <v>29</v>
      </c>
      <c r="U3270" t="s">
        <v>29</v>
      </c>
      <c r="V3270" t="s">
        <v>3900</v>
      </c>
      <c r="W3270" t="s">
        <v>3901</v>
      </c>
    </row>
    <row r="3271" spans="1:23">
      <c r="A3271">
        <v>3270</v>
      </c>
      <c r="B3271" t="s">
        <v>3899</v>
      </c>
      <c r="C3271" t="s">
        <v>3308</v>
      </c>
      <c r="D3271">
        <v>81</v>
      </c>
      <c r="E3271" t="s">
        <v>3912</v>
      </c>
      <c r="F3271" t="s">
        <v>154</v>
      </c>
      <c r="G3271" s="1" t="s">
        <v>1966</v>
      </c>
      <c r="H3271" t="s">
        <v>3913</v>
      </c>
      <c r="I3271" t="s">
        <v>1966</v>
      </c>
      <c r="J3271" t="s">
        <v>3913</v>
      </c>
      <c r="K3271">
        <v>0.28000000000000003</v>
      </c>
      <c r="L3271">
        <v>0.27980413700000001</v>
      </c>
      <c r="M3271" t="s">
        <v>26</v>
      </c>
      <c r="N3271" t="s">
        <v>232</v>
      </c>
      <c r="O3271" t="s">
        <v>29</v>
      </c>
      <c r="P3271" t="s">
        <v>29</v>
      </c>
      <c r="Q3271" t="s">
        <v>29</v>
      </c>
      <c r="R3271" t="s">
        <v>29</v>
      </c>
      <c r="S3271" t="s">
        <v>29</v>
      </c>
      <c r="T3271" t="s">
        <v>29</v>
      </c>
      <c r="U3271" t="s">
        <v>29</v>
      </c>
      <c r="V3271" t="s">
        <v>3900</v>
      </c>
      <c r="W3271" t="s">
        <v>3901</v>
      </c>
    </row>
    <row r="3272" spans="1:23">
      <c r="A3272">
        <v>3271</v>
      </c>
      <c r="B3272" t="s">
        <v>3899</v>
      </c>
      <c r="C3272" t="s">
        <v>3308</v>
      </c>
      <c r="D3272">
        <v>81</v>
      </c>
      <c r="E3272" t="s">
        <v>3912</v>
      </c>
      <c r="F3272" t="s">
        <v>154</v>
      </c>
      <c r="G3272" s="1" t="s">
        <v>1966</v>
      </c>
      <c r="H3272" t="s">
        <v>3913</v>
      </c>
      <c r="I3272" t="s">
        <v>1966</v>
      </c>
      <c r="J3272" t="s">
        <v>3913</v>
      </c>
      <c r="K3272">
        <v>0.1</v>
      </c>
      <c r="L3272">
        <v>9.9930049000000007E-2</v>
      </c>
      <c r="M3272" t="s">
        <v>26</v>
      </c>
      <c r="N3272" t="s">
        <v>63</v>
      </c>
      <c r="O3272" t="s">
        <v>29</v>
      </c>
      <c r="P3272" t="s">
        <v>29</v>
      </c>
      <c r="Q3272" t="s">
        <v>29</v>
      </c>
      <c r="R3272" t="s">
        <v>29</v>
      </c>
      <c r="S3272" t="s">
        <v>29</v>
      </c>
      <c r="T3272" t="s">
        <v>29</v>
      </c>
      <c r="U3272" t="s">
        <v>29</v>
      </c>
      <c r="V3272" t="s">
        <v>3900</v>
      </c>
      <c r="W3272" t="s">
        <v>3901</v>
      </c>
    </row>
    <row r="3273" spans="1:23">
      <c r="A3273">
        <v>3272</v>
      </c>
      <c r="B3273" t="s">
        <v>3899</v>
      </c>
      <c r="C3273" t="s">
        <v>3308</v>
      </c>
      <c r="D3273">
        <v>81</v>
      </c>
      <c r="E3273" t="s">
        <v>3914</v>
      </c>
      <c r="F3273" t="s">
        <v>3915</v>
      </c>
      <c r="G3273" s="1" t="s">
        <v>3916</v>
      </c>
      <c r="H3273" t="s">
        <v>3917</v>
      </c>
      <c r="I3273" t="s">
        <v>3916</v>
      </c>
      <c r="J3273" t="s">
        <v>3917</v>
      </c>
      <c r="K3273">
        <v>0.03</v>
      </c>
      <c r="L3273">
        <v>2.9979015000000001E-2</v>
      </c>
      <c r="M3273" t="s">
        <v>26</v>
      </c>
      <c r="N3273" t="s">
        <v>219</v>
      </c>
      <c r="O3273" t="s">
        <v>29</v>
      </c>
      <c r="P3273" t="s">
        <v>29</v>
      </c>
      <c r="Q3273" t="s">
        <v>29</v>
      </c>
      <c r="R3273" t="s">
        <v>29</v>
      </c>
      <c r="S3273" t="s">
        <v>29</v>
      </c>
      <c r="T3273" t="s">
        <v>29</v>
      </c>
      <c r="U3273" t="s">
        <v>29</v>
      </c>
      <c r="V3273" t="s">
        <v>3900</v>
      </c>
      <c r="W3273" t="s">
        <v>3901</v>
      </c>
    </row>
    <row r="3274" spans="1:23">
      <c r="A3274">
        <v>3273</v>
      </c>
      <c r="B3274" t="s">
        <v>3899</v>
      </c>
      <c r="C3274" t="s">
        <v>3308</v>
      </c>
      <c r="D3274">
        <v>81</v>
      </c>
      <c r="E3274" t="s">
        <v>3914</v>
      </c>
      <c r="F3274" t="s">
        <v>3915</v>
      </c>
      <c r="G3274" s="1" t="s">
        <v>3916</v>
      </c>
      <c r="H3274" t="s">
        <v>3917</v>
      </c>
      <c r="I3274" t="s">
        <v>3916</v>
      </c>
      <c r="J3274" t="s">
        <v>3917</v>
      </c>
      <c r="K3274">
        <v>0.12</v>
      </c>
      <c r="L3274">
        <v>0.11991605900000001</v>
      </c>
      <c r="M3274" t="s">
        <v>26</v>
      </c>
      <c r="N3274" t="s">
        <v>232</v>
      </c>
      <c r="O3274" t="s">
        <v>29</v>
      </c>
      <c r="P3274" t="s">
        <v>29</v>
      </c>
      <c r="Q3274" t="s">
        <v>29</v>
      </c>
      <c r="R3274" t="s">
        <v>29</v>
      </c>
      <c r="S3274" t="s">
        <v>29</v>
      </c>
      <c r="T3274" t="s">
        <v>29</v>
      </c>
      <c r="U3274" t="s">
        <v>29</v>
      </c>
      <c r="V3274" t="s">
        <v>3900</v>
      </c>
      <c r="W3274" t="s">
        <v>3901</v>
      </c>
    </row>
    <row r="3275" spans="1:23">
      <c r="A3275">
        <v>3274</v>
      </c>
      <c r="B3275" t="s">
        <v>3899</v>
      </c>
      <c r="C3275" t="s">
        <v>3308</v>
      </c>
      <c r="D3275">
        <v>81</v>
      </c>
      <c r="E3275" t="s">
        <v>3914</v>
      </c>
      <c r="F3275" t="s">
        <v>3915</v>
      </c>
      <c r="G3275" s="1" t="s">
        <v>3916</v>
      </c>
      <c r="H3275" t="s">
        <v>3917</v>
      </c>
      <c r="I3275" t="s">
        <v>3916</v>
      </c>
      <c r="J3275" t="s">
        <v>3917</v>
      </c>
      <c r="K3275">
        <v>0.06</v>
      </c>
      <c r="L3275">
        <v>5.9958029000000003E-2</v>
      </c>
      <c r="M3275" t="s">
        <v>26</v>
      </c>
      <c r="N3275" t="s">
        <v>53</v>
      </c>
      <c r="O3275" t="s">
        <v>29</v>
      </c>
      <c r="P3275" t="s">
        <v>29</v>
      </c>
      <c r="Q3275" t="s">
        <v>29</v>
      </c>
      <c r="R3275" t="s">
        <v>29</v>
      </c>
      <c r="S3275" t="s">
        <v>29</v>
      </c>
      <c r="T3275" t="s">
        <v>29</v>
      </c>
      <c r="U3275" t="s">
        <v>29</v>
      </c>
      <c r="V3275" t="s">
        <v>3900</v>
      </c>
      <c r="W3275" t="s">
        <v>3901</v>
      </c>
    </row>
    <row r="3276" spans="1:23">
      <c r="A3276">
        <v>3275</v>
      </c>
      <c r="B3276" t="s">
        <v>3899</v>
      </c>
      <c r="C3276" t="s">
        <v>3308</v>
      </c>
      <c r="D3276">
        <v>81</v>
      </c>
      <c r="E3276" t="s">
        <v>3914</v>
      </c>
      <c r="F3276" t="s">
        <v>3915</v>
      </c>
      <c r="G3276" s="1" t="s">
        <v>3916</v>
      </c>
      <c r="H3276" t="s">
        <v>3917</v>
      </c>
      <c r="I3276" t="s">
        <v>3916</v>
      </c>
      <c r="J3276" t="s">
        <v>3917</v>
      </c>
      <c r="K3276">
        <v>2.35</v>
      </c>
      <c r="L3276">
        <v>2.3483561509999999</v>
      </c>
      <c r="M3276" t="s">
        <v>26</v>
      </c>
      <c r="N3276" t="s">
        <v>74</v>
      </c>
      <c r="O3276" t="s">
        <v>29</v>
      </c>
      <c r="P3276" t="s">
        <v>29</v>
      </c>
      <c r="Q3276" t="s">
        <v>29</v>
      </c>
      <c r="R3276" t="s">
        <v>29</v>
      </c>
      <c r="S3276" t="s">
        <v>29</v>
      </c>
      <c r="T3276" t="s">
        <v>29</v>
      </c>
      <c r="U3276" t="s">
        <v>29</v>
      </c>
      <c r="V3276" t="s">
        <v>3900</v>
      </c>
      <c r="W3276" t="s">
        <v>3901</v>
      </c>
    </row>
    <row r="3277" spans="1:23">
      <c r="A3277">
        <v>3276</v>
      </c>
      <c r="B3277" t="s">
        <v>3899</v>
      </c>
      <c r="C3277" t="s">
        <v>3308</v>
      </c>
      <c r="D3277">
        <v>81</v>
      </c>
      <c r="E3277" t="s">
        <v>3914</v>
      </c>
      <c r="F3277" t="s">
        <v>3915</v>
      </c>
      <c r="G3277" s="1" t="s">
        <v>3916</v>
      </c>
      <c r="H3277" t="s">
        <v>3917</v>
      </c>
      <c r="I3277" t="s">
        <v>3916</v>
      </c>
      <c r="J3277" t="s">
        <v>3917</v>
      </c>
      <c r="K3277">
        <v>0.09</v>
      </c>
      <c r="L3277">
        <v>8.9937043999999994E-2</v>
      </c>
      <c r="M3277" t="s">
        <v>26</v>
      </c>
      <c r="N3277" t="s">
        <v>118</v>
      </c>
      <c r="O3277" t="s">
        <v>29</v>
      </c>
      <c r="P3277" t="s">
        <v>29</v>
      </c>
      <c r="Q3277" t="s">
        <v>29</v>
      </c>
      <c r="R3277" t="s">
        <v>29</v>
      </c>
      <c r="S3277" t="s">
        <v>29</v>
      </c>
      <c r="T3277" t="s">
        <v>29</v>
      </c>
      <c r="U3277" t="s">
        <v>29</v>
      </c>
      <c r="V3277" t="s">
        <v>3900</v>
      </c>
      <c r="W3277" t="s">
        <v>3901</v>
      </c>
    </row>
    <row r="3278" spans="1:23">
      <c r="A3278">
        <v>3277</v>
      </c>
      <c r="B3278" t="s">
        <v>3899</v>
      </c>
      <c r="C3278" t="s">
        <v>3308</v>
      </c>
      <c r="D3278">
        <v>81</v>
      </c>
      <c r="E3278" t="s">
        <v>3918</v>
      </c>
      <c r="F3278" t="s">
        <v>516</v>
      </c>
      <c r="G3278" s="1" t="s">
        <v>3919</v>
      </c>
      <c r="H3278" t="s">
        <v>3920</v>
      </c>
      <c r="I3278" t="s">
        <v>3919</v>
      </c>
      <c r="J3278" t="s">
        <v>3920</v>
      </c>
      <c r="K3278">
        <v>2.58</v>
      </c>
      <c r="L3278">
        <v>2.578195263</v>
      </c>
      <c r="M3278" t="s">
        <v>26</v>
      </c>
      <c r="N3278" t="s">
        <v>63</v>
      </c>
      <c r="O3278" t="s">
        <v>29</v>
      </c>
      <c r="P3278" t="s">
        <v>29</v>
      </c>
      <c r="Q3278" t="s">
        <v>29</v>
      </c>
      <c r="R3278" t="s">
        <v>29</v>
      </c>
      <c r="S3278" t="s">
        <v>29</v>
      </c>
      <c r="T3278" t="s">
        <v>29</v>
      </c>
      <c r="U3278" t="s">
        <v>29</v>
      </c>
      <c r="V3278" t="s">
        <v>3900</v>
      </c>
      <c r="W3278" t="s">
        <v>3901</v>
      </c>
    </row>
    <row r="3279" spans="1:23">
      <c r="A3279">
        <v>3278</v>
      </c>
      <c r="B3279" t="s">
        <v>3899</v>
      </c>
      <c r="C3279" t="s">
        <v>3308</v>
      </c>
      <c r="D3279">
        <v>81</v>
      </c>
      <c r="E3279" t="s">
        <v>3921</v>
      </c>
      <c r="F3279" t="s">
        <v>82</v>
      </c>
      <c r="G3279" s="1" t="s">
        <v>3922</v>
      </c>
      <c r="H3279" t="s">
        <v>530</v>
      </c>
      <c r="I3279" t="s">
        <v>3922</v>
      </c>
      <c r="J3279" t="s">
        <v>530</v>
      </c>
      <c r="K3279">
        <v>0.19</v>
      </c>
      <c r="L3279">
        <v>0.18986709299999999</v>
      </c>
      <c r="M3279" t="s">
        <v>26</v>
      </c>
      <c r="N3279" t="s">
        <v>219</v>
      </c>
      <c r="O3279" t="s">
        <v>29</v>
      </c>
      <c r="P3279" t="s">
        <v>29</v>
      </c>
      <c r="Q3279" t="s">
        <v>29</v>
      </c>
      <c r="R3279" t="s">
        <v>29</v>
      </c>
      <c r="S3279" t="s">
        <v>29</v>
      </c>
      <c r="T3279" t="s">
        <v>29</v>
      </c>
      <c r="U3279" t="s">
        <v>29</v>
      </c>
      <c r="V3279" t="s">
        <v>3900</v>
      </c>
      <c r="W3279" t="s">
        <v>3901</v>
      </c>
    </row>
    <row r="3280" spans="1:23">
      <c r="A3280">
        <v>3279</v>
      </c>
      <c r="B3280" t="s">
        <v>3899</v>
      </c>
      <c r="C3280" t="s">
        <v>3308</v>
      </c>
      <c r="D3280">
        <v>81</v>
      </c>
      <c r="E3280" t="s">
        <v>3921</v>
      </c>
      <c r="F3280" t="s">
        <v>82</v>
      </c>
      <c r="G3280" s="1" t="s">
        <v>3922</v>
      </c>
      <c r="H3280" t="s">
        <v>530</v>
      </c>
      <c r="I3280" t="s">
        <v>3922</v>
      </c>
      <c r="J3280" t="s">
        <v>530</v>
      </c>
      <c r="K3280">
        <v>2.2999999999999998</v>
      </c>
      <c r="L3280">
        <v>2.2983911259999998</v>
      </c>
      <c r="M3280" t="s">
        <v>26</v>
      </c>
      <c r="N3280" t="s">
        <v>232</v>
      </c>
      <c r="O3280" t="s">
        <v>29</v>
      </c>
      <c r="P3280" t="s">
        <v>29</v>
      </c>
      <c r="Q3280" t="s">
        <v>29</v>
      </c>
      <c r="R3280" t="s">
        <v>29</v>
      </c>
      <c r="S3280" t="s">
        <v>29</v>
      </c>
      <c r="T3280" t="s">
        <v>29</v>
      </c>
      <c r="U3280" t="s">
        <v>29</v>
      </c>
      <c r="V3280" t="s">
        <v>3900</v>
      </c>
      <c r="W3280" t="s">
        <v>3901</v>
      </c>
    </row>
    <row r="3281" spans="1:23">
      <c r="A3281">
        <v>3280</v>
      </c>
      <c r="B3281" t="s">
        <v>3899</v>
      </c>
      <c r="C3281" t="s">
        <v>3308</v>
      </c>
      <c r="D3281">
        <v>81</v>
      </c>
      <c r="E3281" t="s">
        <v>3921</v>
      </c>
      <c r="F3281" t="s">
        <v>82</v>
      </c>
      <c r="G3281" s="1" t="s">
        <v>3922</v>
      </c>
      <c r="H3281" t="s">
        <v>530</v>
      </c>
      <c r="I3281" t="s">
        <v>3922</v>
      </c>
      <c r="J3281" t="s">
        <v>530</v>
      </c>
      <c r="K3281">
        <v>0.02</v>
      </c>
      <c r="L3281">
        <v>1.9986009999999998E-2</v>
      </c>
      <c r="M3281" t="s">
        <v>26</v>
      </c>
      <c r="N3281" t="s">
        <v>53</v>
      </c>
      <c r="O3281" t="s">
        <v>29</v>
      </c>
      <c r="P3281" t="s">
        <v>29</v>
      </c>
      <c r="Q3281" t="s">
        <v>29</v>
      </c>
      <c r="R3281" t="s">
        <v>29</v>
      </c>
      <c r="S3281" t="s">
        <v>29</v>
      </c>
      <c r="T3281" t="s">
        <v>29</v>
      </c>
      <c r="U3281" t="s">
        <v>29</v>
      </c>
      <c r="V3281" t="s">
        <v>3900</v>
      </c>
      <c r="W3281" t="s">
        <v>3901</v>
      </c>
    </row>
    <row r="3282" spans="1:23">
      <c r="A3282">
        <v>3281</v>
      </c>
      <c r="B3282" t="s">
        <v>3899</v>
      </c>
      <c r="C3282" t="s">
        <v>3308</v>
      </c>
      <c r="D3282">
        <v>81</v>
      </c>
      <c r="E3282" t="s">
        <v>3923</v>
      </c>
      <c r="F3282" t="s">
        <v>108</v>
      </c>
      <c r="G3282" s="1" t="s">
        <v>3924</v>
      </c>
      <c r="H3282" t="s">
        <v>3925</v>
      </c>
      <c r="I3282" t="s">
        <v>3924</v>
      </c>
      <c r="J3282" t="s">
        <v>3925</v>
      </c>
      <c r="K3282">
        <v>2.48</v>
      </c>
      <c r="L3282">
        <v>2.4782652139999999</v>
      </c>
      <c r="M3282" t="s">
        <v>26</v>
      </c>
      <c r="N3282" t="s">
        <v>118</v>
      </c>
      <c r="O3282" t="s">
        <v>29</v>
      </c>
      <c r="P3282" t="s">
        <v>29</v>
      </c>
      <c r="Q3282" t="s">
        <v>29</v>
      </c>
      <c r="R3282" t="s">
        <v>29</v>
      </c>
      <c r="S3282" t="s">
        <v>29</v>
      </c>
      <c r="T3282" t="s">
        <v>29</v>
      </c>
      <c r="U3282" t="s">
        <v>29</v>
      </c>
      <c r="V3282" t="s">
        <v>3900</v>
      </c>
      <c r="W3282" t="s">
        <v>3901</v>
      </c>
    </row>
    <row r="3283" spans="1:23">
      <c r="A3283">
        <v>3282</v>
      </c>
      <c r="B3283" t="s">
        <v>3899</v>
      </c>
      <c r="C3283" t="s">
        <v>3308</v>
      </c>
      <c r="D3283">
        <v>81</v>
      </c>
      <c r="E3283" t="s">
        <v>3926</v>
      </c>
      <c r="F3283" t="s">
        <v>33</v>
      </c>
      <c r="G3283" s="1" t="s">
        <v>3927</v>
      </c>
      <c r="H3283" t="s">
        <v>3221</v>
      </c>
      <c r="I3283" t="s">
        <v>3927</v>
      </c>
      <c r="J3283" t="s">
        <v>3221</v>
      </c>
      <c r="K3283">
        <v>2.2400000000000002</v>
      </c>
      <c r="L3283">
        <v>2.2384330970000001</v>
      </c>
      <c r="M3283" t="s">
        <v>26</v>
      </c>
      <c r="N3283" t="s">
        <v>219</v>
      </c>
      <c r="O3283" t="s">
        <v>29</v>
      </c>
      <c r="P3283" t="s">
        <v>29</v>
      </c>
      <c r="Q3283" t="s">
        <v>29</v>
      </c>
      <c r="R3283" t="s">
        <v>29</v>
      </c>
      <c r="S3283" t="s">
        <v>29</v>
      </c>
      <c r="T3283" t="s">
        <v>29</v>
      </c>
      <c r="U3283" t="s">
        <v>29</v>
      </c>
      <c r="V3283" t="s">
        <v>3900</v>
      </c>
      <c r="W3283" t="s">
        <v>3901</v>
      </c>
    </row>
    <row r="3284" spans="1:23">
      <c r="A3284">
        <v>3283</v>
      </c>
      <c r="B3284" t="s">
        <v>3899</v>
      </c>
      <c r="C3284" t="s">
        <v>3308</v>
      </c>
      <c r="D3284">
        <v>81</v>
      </c>
      <c r="E3284" t="s">
        <v>3928</v>
      </c>
      <c r="F3284" t="s">
        <v>41</v>
      </c>
      <c r="G3284" s="1" t="s">
        <v>1017</v>
      </c>
      <c r="H3284" t="s">
        <v>3929</v>
      </c>
      <c r="I3284" t="s">
        <v>1017</v>
      </c>
      <c r="J3284" t="s">
        <v>3929</v>
      </c>
      <c r="K3284">
        <v>0.34</v>
      </c>
      <c r="L3284">
        <v>0.33976216599999998</v>
      </c>
      <c r="M3284" t="s">
        <v>26</v>
      </c>
      <c r="N3284" t="s">
        <v>141</v>
      </c>
      <c r="O3284" t="s">
        <v>29</v>
      </c>
      <c r="P3284" t="s">
        <v>29</v>
      </c>
      <c r="Q3284" t="s">
        <v>29</v>
      </c>
      <c r="R3284" t="s">
        <v>29</v>
      </c>
      <c r="S3284" t="s">
        <v>29</v>
      </c>
      <c r="T3284" t="s">
        <v>29</v>
      </c>
      <c r="U3284" t="s">
        <v>29</v>
      </c>
      <c r="V3284" t="s">
        <v>3900</v>
      </c>
      <c r="W3284" t="s">
        <v>3901</v>
      </c>
    </row>
    <row r="3285" spans="1:23">
      <c r="A3285">
        <v>3284</v>
      </c>
      <c r="B3285" t="s">
        <v>3899</v>
      </c>
      <c r="C3285" t="s">
        <v>3308</v>
      </c>
      <c r="D3285">
        <v>81</v>
      </c>
      <c r="E3285" t="s">
        <v>3928</v>
      </c>
      <c r="F3285" t="s">
        <v>41</v>
      </c>
      <c r="G3285" s="1" t="s">
        <v>1017</v>
      </c>
      <c r="H3285" t="s">
        <v>3929</v>
      </c>
      <c r="I3285" t="s">
        <v>1017</v>
      </c>
      <c r="J3285" t="s">
        <v>3929</v>
      </c>
      <c r="K3285">
        <v>0.2</v>
      </c>
      <c r="L3285">
        <v>0.19986009800000001</v>
      </c>
      <c r="M3285" t="s">
        <v>26</v>
      </c>
      <c r="N3285" t="s">
        <v>63</v>
      </c>
      <c r="O3285" t="s">
        <v>29</v>
      </c>
      <c r="P3285" t="s">
        <v>29</v>
      </c>
      <c r="Q3285" t="s">
        <v>29</v>
      </c>
      <c r="R3285" t="s">
        <v>29</v>
      </c>
      <c r="S3285" t="s">
        <v>29</v>
      </c>
      <c r="T3285" t="s">
        <v>29</v>
      </c>
      <c r="U3285" t="s">
        <v>29</v>
      </c>
      <c r="V3285" t="s">
        <v>3900</v>
      </c>
      <c r="W3285" t="s">
        <v>3901</v>
      </c>
    </row>
    <row r="3286" spans="1:23">
      <c r="A3286">
        <v>3285</v>
      </c>
      <c r="B3286" t="s">
        <v>3899</v>
      </c>
      <c r="C3286" t="s">
        <v>3308</v>
      </c>
      <c r="D3286">
        <v>81</v>
      </c>
      <c r="E3286" t="s">
        <v>3928</v>
      </c>
      <c r="F3286" t="s">
        <v>41</v>
      </c>
      <c r="G3286" s="1" t="s">
        <v>1017</v>
      </c>
      <c r="H3286" t="s">
        <v>3929</v>
      </c>
      <c r="I3286" t="s">
        <v>1017</v>
      </c>
      <c r="J3286" t="s">
        <v>3929</v>
      </c>
      <c r="K3286">
        <v>1.29</v>
      </c>
      <c r="L3286">
        <v>1.289097632</v>
      </c>
      <c r="M3286" t="s">
        <v>26</v>
      </c>
      <c r="N3286" t="s">
        <v>74</v>
      </c>
      <c r="O3286" t="s">
        <v>29</v>
      </c>
      <c r="P3286" t="s">
        <v>29</v>
      </c>
      <c r="Q3286" t="s">
        <v>29</v>
      </c>
      <c r="R3286" t="s">
        <v>29</v>
      </c>
      <c r="S3286" t="s">
        <v>29</v>
      </c>
      <c r="T3286" t="s">
        <v>29</v>
      </c>
      <c r="U3286" t="s">
        <v>29</v>
      </c>
      <c r="V3286" t="s">
        <v>3900</v>
      </c>
      <c r="W3286" t="s">
        <v>3901</v>
      </c>
    </row>
    <row r="3287" spans="1:23">
      <c r="A3287">
        <v>3286</v>
      </c>
      <c r="B3287" t="s">
        <v>3899</v>
      </c>
      <c r="C3287" t="s">
        <v>3308</v>
      </c>
      <c r="D3287">
        <v>81</v>
      </c>
      <c r="E3287" t="s">
        <v>1551</v>
      </c>
      <c r="F3287" t="s">
        <v>176</v>
      </c>
      <c r="G3287" s="1" t="s">
        <v>1107</v>
      </c>
      <c r="H3287" t="s">
        <v>1552</v>
      </c>
      <c r="I3287" t="s">
        <v>1107</v>
      </c>
      <c r="J3287" t="s">
        <v>1552</v>
      </c>
      <c r="K3287">
        <v>0.03</v>
      </c>
      <c r="L3287">
        <v>2.9979015000000001E-2</v>
      </c>
      <c r="M3287" t="s">
        <v>26</v>
      </c>
      <c r="N3287" t="s">
        <v>53</v>
      </c>
      <c r="O3287" t="s">
        <v>29</v>
      </c>
      <c r="P3287" t="s">
        <v>29</v>
      </c>
      <c r="Q3287" t="s">
        <v>29</v>
      </c>
      <c r="R3287" t="s">
        <v>29</v>
      </c>
      <c r="S3287" t="s">
        <v>29</v>
      </c>
      <c r="T3287" t="s">
        <v>29</v>
      </c>
      <c r="U3287" t="s">
        <v>29</v>
      </c>
      <c r="V3287" t="s">
        <v>3900</v>
      </c>
      <c r="W3287" t="s">
        <v>3901</v>
      </c>
    </row>
    <row r="3288" spans="1:23">
      <c r="A3288">
        <v>3287</v>
      </c>
      <c r="B3288" t="s">
        <v>3899</v>
      </c>
      <c r="C3288" t="s">
        <v>3308</v>
      </c>
      <c r="D3288">
        <v>81</v>
      </c>
      <c r="E3288" t="s">
        <v>1551</v>
      </c>
      <c r="F3288" t="s">
        <v>176</v>
      </c>
      <c r="G3288" s="1" t="s">
        <v>1107</v>
      </c>
      <c r="H3288" t="s">
        <v>1552</v>
      </c>
      <c r="I3288" t="s">
        <v>1107</v>
      </c>
      <c r="J3288" t="s">
        <v>1552</v>
      </c>
      <c r="K3288">
        <v>1.62</v>
      </c>
      <c r="L3288">
        <v>1.618866793</v>
      </c>
      <c r="M3288" t="s">
        <v>26</v>
      </c>
      <c r="N3288" t="s">
        <v>74</v>
      </c>
      <c r="O3288" t="s">
        <v>29</v>
      </c>
      <c r="P3288" t="s">
        <v>29</v>
      </c>
      <c r="Q3288" t="s">
        <v>29</v>
      </c>
      <c r="R3288" t="s">
        <v>29</v>
      </c>
      <c r="S3288" t="s">
        <v>29</v>
      </c>
      <c r="T3288" t="s">
        <v>29</v>
      </c>
      <c r="U3288" t="s">
        <v>29</v>
      </c>
      <c r="V3288" t="s">
        <v>3900</v>
      </c>
      <c r="W3288" t="s">
        <v>3901</v>
      </c>
    </row>
    <row r="3289" spans="1:23">
      <c r="A3289">
        <v>3288</v>
      </c>
      <c r="B3289" t="s">
        <v>3899</v>
      </c>
      <c r="C3289" t="s">
        <v>3308</v>
      </c>
      <c r="D3289">
        <v>81</v>
      </c>
      <c r="E3289" t="s">
        <v>3930</v>
      </c>
      <c r="F3289" t="s">
        <v>516</v>
      </c>
      <c r="G3289" s="1" t="s">
        <v>3919</v>
      </c>
      <c r="H3289" t="s">
        <v>3931</v>
      </c>
      <c r="I3289" t="s">
        <v>3919</v>
      </c>
      <c r="J3289" t="s">
        <v>3931</v>
      </c>
      <c r="K3289">
        <v>0.74</v>
      </c>
      <c r="L3289">
        <v>0.73948236199999995</v>
      </c>
      <c r="M3289" t="s">
        <v>26</v>
      </c>
      <c r="N3289" t="s">
        <v>219</v>
      </c>
      <c r="O3289" t="s">
        <v>29</v>
      </c>
      <c r="P3289" t="s">
        <v>29</v>
      </c>
      <c r="Q3289" t="s">
        <v>29</v>
      </c>
      <c r="R3289" t="s">
        <v>29</v>
      </c>
      <c r="S3289" t="s">
        <v>29</v>
      </c>
      <c r="T3289" t="s">
        <v>29</v>
      </c>
      <c r="U3289" t="s">
        <v>29</v>
      </c>
      <c r="V3289" t="s">
        <v>3900</v>
      </c>
      <c r="W3289" t="s">
        <v>3901</v>
      </c>
    </row>
    <row r="3290" spans="1:23">
      <c r="A3290">
        <v>3289</v>
      </c>
      <c r="B3290" t="s">
        <v>3899</v>
      </c>
      <c r="C3290" t="s">
        <v>3308</v>
      </c>
      <c r="D3290">
        <v>81</v>
      </c>
      <c r="E3290" t="s">
        <v>3930</v>
      </c>
      <c r="F3290" t="s">
        <v>516</v>
      </c>
      <c r="G3290" s="1" t="s">
        <v>3919</v>
      </c>
      <c r="H3290" t="s">
        <v>3931</v>
      </c>
      <c r="I3290" t="s">
        <v>3919</v>
      </c>
      <c r="J3290" t="s">
        <v>3931</v>
      </c>
      <c r="K3290">
        <v>0.88</v>
      </c>
      <c r="L3290">
        <v>0.87938443099999997</v>
      </c>
      <c r="M3290" t="s">
        <v>26</v>
      </c>
      <c r="N3290" t="s">
        <v>63</v>
      </c>
      <c r="O3290" t="s">
        <v>29</v>
      </c>
      <c r="P3290" t="s">
        <v>29</v>
      </c>
      <c r="Q3290" t="s">
        <v>29</v>
      </c>
      <c r="R3290" t="s">
        <v>29</v>
      </c>
      <c r="S3290" t="s">
        <v>29</v>
      </c>
      <c r="T3290" t="s">
        <v>29</v>
      </c>
      <c r="U3290" t="s">
        <v>29</v>
      </c>
      <c r="V3290" t="s">
        <v>3900</v>
      </c>
      <c r="W3290" t="s">
        <v>3901</v>
      </c>
    </row>
    <row r="3291" spans="1:23">
      <c r="A3291">
        <v>3290</v>
      </c>
      <c r="B3291" t="s">
        <v>3899</v>
      </c>
      <c r="C3291" t="s">
        <v>3308</v>
      </c>
      <c r="D3291">
        <v>81</v>
      </c>
      <c r="E3291" t="s">
        <v>3932</v>
      </c>
      <c r="F3291" t="s">
        <v>72</v>
      </c>
      <c r="G3291" s="1" t="s">
        <v>3933</v>
      </c>
      <c r="H3291" t="s">
        <v>3934</v>
      </c>
      <c r="I3291" t="s">
        <v>3933</v>
      </c>
      <c r="J3291" t="s">
        <v>3934</v>
      </c>
      <c r="K3291">
        <v>0.04</v>
      </c>
      <c r="L3291">
        <v>3.9972019999999997E-2</v>
      </c>
      <c r="M3291" t="s">
        <v>26</v>
      </c>
      <c r="N3291" t="s">
        <v>141</v>
      </c>
      <c r="O3291" t="s">
        <v>29</v>
      </c>
      <c r="P3291" t="s">
        <v>29</v>
      </c>
      <c r="Q3291" t="s">
        <v>29</v>
      </c>
      <c r="R3291" t="s">
        <v>29</v>
      </c>
      <c r="S3291" t="s">
        <v>29</v>
      </c>
      <c r="T3291" t="s">
        <v>29</v>
      </c>
      <c r="U3291" t="s">
        <v>29</v>
      </c>
      <c r="V3291" t="s">
        <v>3900</v>
      </c>
      <c r="W3291" t="s">
        <v>3901</v>
      </c>
    </row>
    <row r="3292" spans="1:23">
      <c r="A3292">
        <v>3291</v>
      </c>
      <c r="B3292" t="s">
        <v>3899</v>
      </c>
      <c r="C3292" t="s">
        <v>3308</v>
      </c>
      <c r="D3292">
        <v>81</v>
      </c>
      <c r="E3292" t="s">
        <v>3932</v>
      </c>
      <c r="F3292" t="s">
        <v>72</v>
      </c>
      <c r="G3292" s="1" t="s">
        <v>3933</v>
      </c>
      <c r="H3292" t="s">
        <v>3934</v>
      </c>
      <c r="I3292" t="s">
        <v>3933</v>
      </c>
      <c r="J3292" t="s">
        <v>3934</v>
      </c>
      <c r="K3292">
        <v>1.1000000000000001</v>
      </c>
      <c r="L3292">
        <v>1.0992305389999999</v>
      </c>
      <c r="M3292" t="s">
        <v>26</v>
      </c>
      <c r="N3292" t="s">
        <v>219</v>
      </c>
      <c r="O3292" t="s">
        <v>29</v>
      </c>
      <c r="P3292" t="s">
        <v>29</v>
      </c>
      <c r="Q3292" t="s">
        <v>29</v>
      </c>
      <c r="R3292" t="s">
        <v>29</v>
      </c>
      <c r="S3292" t="s">
        <v>29</v>
      </c>
      <c r="T3292" t="s">
        <v>29</v>
      </c>
      <c r="U3292" t="s">
        <v>29</v>
      </c>
      <c r="V3292" t="s">
        <v>3900</v>
      </c>
      <c r="W3292" t="s">
        <v>3901</v>
      </c>
    </row>
    <row r="3293" spans="1:23">
      <c r="A3293">
        <v>3292</v>
      </c>
      <c r="B3293" t="s">
        <v>3899</v>
      </c>
      <c r="C3293" t="s">
        <v>3308</v>
      </c>
      <c r="D3293">
        <v>81</v>
      </c>
      <c r="E3293" t="s">
        <v>3935</v>
      </c>
      <c r="F3293" t="s">
        <v>114</v>
      </c>
      <c r="G3293" s="1" t="s">
        <v>3936</v>
      </c>
      <c r="H3293" t="s">
        <v>3937</v>
      </c>
      <c r="I3293" t="s">
        <v>3936</v>
      </c>
      <c r="J3293" t="s">
        <v>3937</v>
      </c>
      <c r="K3293">
        <v>0.17</v>
      </c>
      <c r="L3293">
        <v>0.16988108299999999</v>
      </c>
      <c r="M3293" t="s">
        <v>26</v>
      </c>
      <c r="N3293" t="s">
        <v>74</v>
      </c>
      <c r="O3293" t="s">
        <v>29</v>
      </c>
      <c r="P3293" t="s">
        <v>29</v>
      </c>
      <c r="Q3293" t="s">
        <v>29</v>
      </c>
      <c r="R3293" t="s">
        <v>29</v>
      </c>
      <c r="S3293" t="s">
        <v>29</v>
      </c>
      <c r="T3293" t="s">
        <v>29</v>
      </c>
      <c r="U3293" t="s">
        <v>29</v>
      </c>
      <c r="V3293" t="s">
        <v>3900</v>
      </c>
      <c r="W3293" t="s">
        <v>3901</v>
      </c>
    </row>
    <row r="3294" spans="1:23">
      <c r="A3294">
        <v>3293</v>
      </c>
      <c r="B3294" t="s">
        <v>3899</v>
      </c>
      <c r="C3294" t="s">
        <v>3308</v>
      </c>
      <c r="D3294">
        <v>81</v>
      </c>
      <c r="E3294" t="s">
        <v>3935</v>
      </c>
      <c r="F3294" t="s">
        <v>114</v>
      </c>
      <c r="G3294" s="1" t="s">
        <v>3936</v>
      </c>
      <c r="H3294" t="s">
        <v>3937</v>
      </c>
      <c r="I3294" t="s">
        <v>3936</v>
      </c>
      <c r="J3294" t="s">
        <v>3937</v>
      </c>
      <c r="K3294">
        <v>0.66</v>
      </c>
      <c r="L3294">
        <v>0.65953832300000004</v>
      </c>
      <c r="M3294" t="s">
        <v>26</v>
      </c>
      <c r="N3294" t="s">
        <v>118</v>
      </c>
      <c r="O3294" t="s">
        <v>29</v>
      </c>
      <c r="P3294" t="s">
        <v>29</v>
      </c>
      <c r="Q3294" t="s">
        <v>29</v>
      </c>
      <c r="R3294" t="s">
        <v>29</v>
      </c>
      <c r="S3294" t="s">
        <v>29</v>
      </c>
      <c r="T3294" t="s">
        <v>29</v>
      </c>
      <c r="U3294" t="s">
        <v>29</v>
      </c>
      <c r="V3294" t="s">
        <v>3900</v>
      </c>
      <c r="W3294" t="s">
        <v>3901</v>
      </c>
    </row>
    <row r="3295" spans="1:23">
      <c r="A3295">
        <v>3294</v>
      </c>
      <c r="B3295" t="s">
        <v>3899</v>
      </c>
      <c r="C3295" t="s">
        <v>3308</v>
      </c>
      <c r="D3295">
        <v>81</v>
      </c>
      <c r="E3295" t="s">
        <v>3938</v>
      </c>
      <c r="F3295" t="s">
        <v>33</v>
      </c>
      <c r="G3295" s="1" t="s">
        <v>3939</v>
      </c>
      <c r="H3295" t="s">
        <v>3173</v>
      </c>
      <c r="I3295" t="s">
        <v>3939</v>
      </c>
      <c r="J3295" t="s">
        <v>3173</v>
      </c>
      <c r="K3295">
        <v>0.33</v>
      </c>
      <c r="L3295">
        <v>0.329769162</v>
      </c>
      <c r="M3295" t="s">
        <v>26</v>
      </c>
      <c r="N3295" t="s">
        <v>219</v>
      </c>
      <c r="O3295" t="s">
        <v>29</v>
      </c>
      <c r="P3295" t="s">
        <v>29</v>
      </c>
      <c r="Q3295" t="s">
        <v>29</v>
      </c>
      <c r="R3295" t="s">
        <v>29</v>
      </c>
      <c r="S3295" t="s">
        <v>29</v>
      </c>
      <c r="T3295" t="s">
        <v>29</v>
      </c>
      <c r="U3295" t="s">
        <v>29</v>
      </c>
      <c r="V3295" t="s">
        <v>3900</v>
      </c>
      <c r="W3295" t="s">
        <v>3901</v>
      </c>
    </row>
    <row r="3296" spans="1:23">
      <c r="A3296">
        <v>3295</v>
      </c>
      <c r="B3296" t="s">
        <v>3899</v>
      </c>
      <c r="C3296" t="s">
        <v>3308</v>
      </c>
      <c r="D3296">
        <v>81</v>
      </c>
      <c r="E3296" t="s">
        <v>3938</v>
      </c>
      <c r="F3296" t="s">
        <v>33</v>
      </c>
      <c r="G3296" s="1" t="s">
        <v>3939</v>
      </c>
      <c r="H3296" t="s">
        <v>3173</v>
      </c>
      <c r="I3296" t="s">
        <v>3939</v>
      </c>
      <c r="J3296" t="s">
        <v>3173</v>
      </c>
      <c r="K3296">
        <v>7.0000000000000007E-2</v>
      </c>
      <c r="L3296">
        <v>6.9951033999999995E-2</v>
      </c>
      <c r="M3296" t="s">
        <v>26</v>
      </c>
      <c r="N3296" t="s">
        <v>232</v>
      </c>
      <c r="O3296" t="s">
        <v>29</v>
      </c>
      <c r="P3296" t="s">
        <v>29</v>
      </c>
      <c r="Q3296" t="s">
        <v>29</v>
      </c>
      <c r="R3296" t="s">
        <v>29</v>
      </c>
      <c r="S3296" t="s">
        <v>29</v>
      </c>
      <c r="T3296" t="s">
        <v>29</v>
      </c>
      <c r="U3296" t="s">
        <v>29</v>
      </c>
      <c r="V3296" t="s">
        <v>3900</v>
      </c>
      <c r="W3296" t="s">
        <v>3901</v>
      </c>
    </row>
    <row r="3297" spans="1:23">
      <c r="A3297">
        <v>3296</v>
      </c>
      <c r="B3297" t="s">
        <v>3899</v>
      </c>
      <c r="C3297" t="s">
        <v>3308</v>
      </c>
      <c r="D3297">
        <v>81</v>
      </c>
      <c r="E3297" t="s">
        <v>3938</v>
      </c>
      <c r="F3297" t="s">
        <v>33</v>
      </c>
      <c r="G3297" s="1" t="s">
        <v>3939</v>
      </c>
      <c r="H3297" t="s">
        <v>3173</v>
      </c>
      <c r="I3297" t="s">
        <v>3939</v>
      </c>
      <c r="J3297" t="s">
        <v>3173</v>
      </c>
      <c r="K3297">
        <v>0.43</v>
      </c>
      <c r="L3297">
        <v>0.42969921100000003</v>
      </c>
      <c r="M3297" t="s">
        <v>26</v>
      </c>
      <c r="N3297" t="s">
        <v>74</v>
      </c>
      <c r="O3297" t="s">
        <v>29</v>
      </c>
      <c r="P3297" t="s">
        <v>29</v>
      </c>
      <c r="Q3297" t="s">
        <v>29</v>
      </c>
      <c r="R3297" t="s">
        <v>29</v>
      </c>
      <c r="S3297" t="s">
        <v>29</v>
      </c>
      <c r="T3297" t="s">
        <v>29</v>
      </c>
      <c r="U3297" t="s">
        <v>29</v>
      </c>
      <c r="V3297" t="s">
        <v>3900</v>
      </c>
      <c r="W3297" t="s">
        <v>3901</v>
      </c>
    </row>
    <row r="3298" spans="1:23">
      <c r="A3298">
        <v>3297</v>
      </c>
      <c r="B3298" t="s">
        <v>3899</v>
      </c>
      <c r="C3298" t="s">
        <v>3308</v>
      </c>
      <c r="D3298">
        <v>81</v>
      </c>
      <c r="E3298" t="s">
        <v>3940</v>
      </c>
      <c r="F3298" t="s">
        <v>505</v>
      </c>
      <c r="G3298" s="1" t="s">
        <v>3941</v>
      </c>
      <c r="H3298" t="s">
        <v>865</v>
      </c>
      <c r="I3298" t="s">
        <v>3941</v>
      </c>
      <c r="J3298" t="s">
        <v>865</v>
      </c>
      <c r="K3298">
        <v>0.12</v>
      </c>
      <c r="L3298">
        <v>0.11991605900000001</v>
      </c>
      <c r="M3298" t="s">
        <v>26</v>
      </c>
      <c r="N3298" t="s">
        <v>141</v>
      </c>
      <c r="O3298" t="s">
        <v>29</v>
      </c>
      <c r="P3298" t="s">
        <v>29</v>
      </c>
      <c r="Q3298" t="s">
        <v>29</v>
      </c>
      <c r="R3298" t="s">
        <v>29</v>
      </c>
      <c r="S3298" t="s">
        <v>29</v>
      </c>
      <c r="T3298" t="s">
        <v>29</v>
      </c>
      <c r="U3298" t="s">
        <v>29</v>
      </c>
      <c r="V3298" t="s">
        <v>3900</v>
      </c>
      <c r="W3298" t="s">
        <v>3901</v>
      </c>
    </row>
    <row r="3299" spans="1:23">
      <c r="A3299">
        <v>3298</v>
      </c>
      <c r="B3299" t="s">
        <v>3899</v>
      </c>
      <c r="C3299" t="s">
        <v>3308</v>
      </c>
      <c r="D3299">
        <v>81</v>
      </c>
      <c r="E3299" t="s">
        <v>3940</v>
      </c>
      <c r="F3299" t="s">
        <v>505</v>
      </c>
      <c r="G3299" s="1" t="s">
        <v>3941</v>
      </c>
      <c r="H3299" t="s">
        <v>865</v>
      </c>
      <c r="I3299" t="s">
        <v>3941</v>
      </c>
      <c r="J3299" t="s">
        <v>865</v>
      </c>
      <c r="K3299">
        <v>0.14000000000000001</v>
      </c>
      <c r="L3299">
        <v>0.13990206899999999</v>
      </c>
      <c r="M3299" t="s">
        <v>26</v>
      </c>
      <c r="N3299" t="s">
        <v>232</v>
      </c>
      <c r="O3299" t="s">
        <v>29</v>
      </c>
      <c r="P3299" t="s">
        <v>29</v>
      </c>
      <c r="Q3299" t="s">
        <v>29</v>
      </c>
      <c r="R3299" t="s">
        <v>29</v>
      </c>
      <c r="S3299" t="s">
        <v>29</v>
      </c>
      <c r="T3299" t="s">
        <v>29</v>
      </c>
      <c r="U3299" t="s">
        <v>29</v>
      </c>
      <c r="V3299" t="s">
        <v>3900</v>
      </c>
      <c r="W3299" t="s">
        <v>3901</v>
      </c>
    </row>
    <row r="3300" spans="1:23">
      <c r="A3300">
        <v>3299</v>
      </c>
      <c r="B3300" t="s">
        <v>3899</v>
      </c>
      <c r="C3300" t="s">
        <v>3308</v>
      </c>
      <c r="D3300">
        <v>81</v>
      </c>
      <c r="E3300" t="s">
        <v>3940</v>
      </c>
      <c r="F3300" t="s">
        <v>505</v>
      </c>
      <c r="G3300" s="1" t="s">
        <v>3941</v>
      </c>
      <c r="H3300" t="s">
        <v>865</v>
      </c>
      <c r="I3300" t="s">
        <v>3941</v>
      </c>
      <c r="J3300" t="s">
        <v>865</v>
      </c>
      <c r="K3300">
        <v>0.12</v>
      </c>
      <c r="L3300">
        <v>0.11991605900000001</v>
      </c>
      <c r="M3300" t="s">
        <v>26</v>
      </c>
      <c r="N3300" t="s">
        <v>53</v>
      </c>
      <c r="O3300" t="s">
        <v>29</v>
      </c>
      <c r="P3300" t="s">
        <v>29</v>
      </c>
      <c r="Q3300" t="s">
        <v>29</v>
      </c>
      <c r="R3300" t="s">
        <v>29</v>
      </c>
      <c r="S3300" t="s">
        <v>29</v>
      </c>
      <c r="T3300" t="s">
        <v>29</v>
      </c>
      <c r="U3300" t="s">
        <v>29</v>
      </c>
      <c r="V3300" t="s">
        <v>3900</v>
      </c>
      <c r="W3300" t="s">
        <v>3901</v>
      </c>
    </row>
    <row r="3301" spans="1:23">
      <c r="A3301">
        <v>3300</v>
      </c>
      <c r="B3301" t="s">
        <v>3899</v>
      </c>
      <c r="C3301" t="s">
        <v>3308</v>
      </c>
      <c r="D3301">
        <v>81</v>
      </c>
      <c r="E3301" t="s">
        <v>3940</v>
      </c>
      <c r="F3301" t="s">
        <v>505</v>
      </c>
      <c r="G3301" s="1" t="s">
        <v>3941</v>
      </c>
      <c r="H3301" t="s">
        <v>865</v>
      </c>
      <c r="I3301" t="s">
        <v>3941</v>
      </c>
      <c r="J3301" t="s">
        <v>865</v>
      </c>
      <c r="K3301">
        <v>0.49</v>
      </c>
      <c r="L3301">
        <v>0.48965723999999999</v>
      </c>
      <c r="M3301" t="s">
        <v>26</v>
      </c>
      <c r="N3301" t="s">
        <v>74</v>
      </c>
      <c r="O3301" t="s">
        <v>29</v>
      </c>
      <c r="P3301" t="s">
        <v>29</v>
      </c>
      <c r="Q3301" t="s">
        <v>29</v>
      </c>
      <c r="R3301" t="s">
        <v>29</v>
      </c>
      <c r="S3301" t="s">
        <v>29</v>
      </c>
      <c r="T3301" t="s">
        <v>29</v>
      </c>
      <c r="U3301" t="s">
        <v>29</v>
      </c>
      <c r="V3301" t="s">
        <v>3900</v>
      </c>
      <c r="W3301" t="s">
        <v>3901</v>
      </c>
    </row>
    <row r="3302" spans="1:23">
      <c r="A3302">
        <v>3301</v>
      </c>
      <c r="B3302" t="s">
        <v>3899</v>
      </c>
      <c r="C3302" t="s">
        <v>3308</v>
      </c>
      <c r="D3302">
        <v>81</v>
      </c>
      <c r="E3302" t="s">
        <v>3942</v>
      </c>
      <c r="F3302" t="s">
        <v>248</v>
      </c>
      <c r="G3302" s="1" t="s">
        <v>3175</v>
      </c>
      <c r="H3302" t="s">
        <v>3943</v>
      </c>
      <c r="I3302" t="s">
        <v>3175</v>
      </c>
      <c r="J3302" t="s">
        <v>3943</v>
      </c>
      <c r="K3302">
        <v>0.03</v>
      </c>
      <c r="L3302">
        <v>2.9979015000000001E-2</v>
      </c>
      <c r="M3302" t="s">
        <v>26</v>
      </c>
      <c r="N3302" t="s">
        <v>141</v>
      </c>
      <c r="O3302" t="s">
        <v>29</v>
      </c>
      <c r="P3302" t="s">
        <v>29</v>
      </c>
      <c r="Q3302" t="s">
        <v>29</v>
      </c>
      <c r="R3302" t="s">
        <v>29</v>
      </c>
      <c r="S3302" t="s">
        <v>29</v>
      </c>
      <c r="T3302" t="s">
        <v>29</v>
      </c>
      <c r="U3302" t="s">
        <v>29</v>
      </c>
      <c r="V3302" t="s">
        <v>3900</v>
      </c>
      <c r="W3302" t="s">
        <v>3901</v>
      </c>
    </row>
    <row r="3303" spans="1:23">
      <c r="A3303">
        <v>3302</v>
      </c>
      <c r="B3303" t="s">
        <v>3899</v>
      </c>
      <c r="C3303" t="s">
        <v>3308</v>
      </c>
      <c r="D3303">
        <v>81</v>
      </c>
      <c r="E3303" t="s">
        <v>3942</v>
      </c>
      <c r="F3303" t="s">
        <v>248</v>
      </c>
      <c r="G3303" s="1" t="s">
        <v>3175</v>
      </c>
      <c r="H3303" t="s">
        <v>3943</v>
      </c>
      <c r="I3303" t="s">
        <v>3175</v>
      </c>
      <c r="J3303" t="s">
        <v>3943</v>
      </c>
      <c r="K3303">
        <v>0.64</v>
      </c>
      <c r="L3303">
        <v>0.63955231300000004</v>
      </c>
      <c r="M3303" t="s">
        <v>26</v>
      </c>
      <c r="N3303" t="s">
        <v>219</v>
      </c>
      <c r="O3303" t="s">
        <v>29</v>
      </c>
      <c r="P3303" t="s">
        <v>29</v>
      </c>
      <c r="Q3303" t="s">
        <v>29</v>
      </c>
      <c r="R3303" t="s">
        <v>29</v>
      </c>
      <c r="S3303" t="s">
        <v>29</v>
      </c>
      <c r="T3303" t="s">
        <v>29</v>
      </c>
      <c r="U3303" t="s">
        <v>29</v>
      </c>
      <c r="V3303" t="s">
        <v>3900</v>
      </c>
      <c r="W3303" t="s">
        <v>3901</v>
      </c>
    </row>
    <row r="3304" spans="1:23">
      <c r="A3304">
        <v>3303</v>
      </c>
      <c r="B3304" t="s">
        <v>3899</v>
      </c>
      <c r="C3304" t="s">
        <v>3308</v>
      </c>
      <c r="D3304">
        <v>81</v>
      </c>
      <c r="E3304" t="s">
        <v>3942</v>
      </c>
      <c r="F3304" t="s">
        <v>248</v>
      </c>
      <c r="G3304" s="1" t="s">
        <v>3175</v>
      </c>
      <c r="H3304" t="s">
        <v>3943</v>
      </c>
      <c r="I3304" t="s">
        <v>3175</v>
      </c>
      <c r="J3304" t="s">
        <v>3943</v>
      </c>
      <c r="K3304">
        <v>0.05</v>
      </c>
      <c r="L3304">
        <v>4.9965023999999997E-2</v>
      </c>
      <c r="M3304" t="s">
        <v>26</v>
      </c>
      <c r="N3304" t="s">
        <v>74</v>
      </c>
      <c r="O3304" t="s">
        <v>29</v>
      </c>
      <c r="P3304" t="s">
        <v>29</v>
      </c>
      <c r="Q3304" t="s">
        <v>29</v>
      </c>
      <c r="R3304" t="s">
        <v>29</v>
      </c>
      <c r="S3304" t="s">
        <v>29</v>
      </c>
      <c r="T3304" t="s">
        <v>29</v>
      </c>
      <c r="U3304" t="s">
        <v>29</v>
      </c>
      <c r="V3304" t="s">
        <v>3900</v>
      </c>
      <c r="W3304" t="s">
        <v>3901</v>
      </c>
    </row>
    <row r="3305" spans="1:23">
      <c r="A3305">
        <v>3304</v>
      </c>
      <c r="B3305" t="s">
        <v>3899</v>
      </c>
      <c r="C3305" t="s">
        <v>3308</v>
      </c>
      <c r="D3305">
        <v>81</v>
      </c>
      <c r="E3305" t="s">
        <v>3944</v>
      </c>
      <c r="F3305" t="s">
        <v>100</v>
      </c>
      <c r="G3305" s="1" t="s">
        <v>1118</v>
      </c>
      <c r="H3305" t="s">
        <v>3945</v>
      </c>
      <c r="I3305" t="s">
        <v>1118</v>
      </c>
      <c r="J3305" t="s">
        <v>3945</v>
      </c>
      <c r="K3305">
        <v>0.02</v>
      </c>
      <c r="L3305">
        <v>1.9986009999999998E-2</v>
      </c>
      <c r="M3305" t="s">
        <v>26</v>
      </c>
      <c r="N3305" t="s">
        <v>219</v>
      </c>
      <c r="O3305" t="s">
        <v>29</v>
      </c>
      <c r="P3305" t="s">
        <v>29</v>
      </c>
      <c r="Q3305" t="s">
        <v>29</v>
      </c>
      <c r="R3305" t="s">
        <v>29</v>
      </c>
      <c r="S3305" t="s">
        <v>29</v>
      </c>
      <c r="T3305" t="s">
        <v>29</v>
      </c>
      <c r="U3305" t="s">
        <v>29</v>
      </c>
      <c r="V3305" t="s">
        <v>3900</v>
      </c>
      <c r="W3305" t="s">
        <v>3901</v>
      </c>
    </row>
    <row r="3306" spans="1:23">
      <c r="A3306">
        <v>3305</v>
      </c>
      <c r="B3306" t="s">
        <v>3899</v>
      </c>
      <c r="C3306" t="s">
        <v>3308</v>
      </c>
      <c r="D3306">
        <v>81</v>
      </c>
      <c r="E3306" t="s">
        <v>3944</v>
      </c>
      <c r="F3306" t="s">
        <v>100</v>
      </c>
      <c r="G3306" s="1" t="s">
        <v>1118</v>
      </c>
      <c r="H3306" t="s">
        <v>3945</v>
      </c>
      <c r="I3306" t="s">
        <v>1118</v>
      </c>
      <c r="J3306" t="s">
        <v>3945</v>
      </c>
      <c r="K3306">
        <v>0.7</v>
      </c>
      <c r="L3306">
        <v>0.69951034300000003</v>
      </c>
      <c r="M3306" t="s">
        <v>26</v>
      </c>
      <c r="N3306" t="s">
        <v>63</v>
      </c>
      <c r="O3306" t="s">
        <v>29</v>
      </c>
      <c r="P3306" t="s">
        <v>29</v>
      </c>
      <c r="Q3306" t="s">
        <v>29</v>
      </c>
      <c r="R3306" t="s">
        <v>29</v>
      </c>
      <c r="S3306" t="s">
        <v>29</v>
      </c>
      <c r="T3306" t="s">
        <v>29</v>
      </c>
      <c r="U3306" t="s">
        <v>29</v>
      </c>
      <c r="V3306" t="s">
        <v>3900</v>
      </c>
      <c r="W3306" t="s">
        <v>3901</v>
      </c>
    </row>
    <row r="3307" spans="1:23">
      <c r="A3307">
        <v>3306</v>
      </c>
      <c r="B3307" t="s">
        <v>3899</v>
      </c>
      <c r="C3307" t="s">
        <v>3308</v>
      </c>
      <c r="D3307">
        <v>81</v>
      </c>
      <c r="E3307" t="s">
        <v>2768</v>
      </c>
      <c r="F3307" t="s">
        <v>9221</v>
      </c>
      <c r="G3307" s="1" t="s">
        <v>2770</v>
      </c>
      <c r="H3307" t="s">
        <v>2771</v>
      </c>
      <c r="I3307" t="s">
        <v>2770</v>
      </c>
      <c r="J3307" t="s">
        <v>2771</v>
      </c>
      <c r="K3307">
        <v>0.16</v>
      </c>
      <c r="L3307">
        <v>0.15988807799999999</v>
      </c>
      <c r="M3307" t="s">
        <v>26</v>
      </c>
      <c r="N3307" t="s">
        <v>219</v>
      </c>
      <c r="O3307" t="s">
        <v>29</v>
      </c>
      <c r="P3307" t="s">
        <v>29</v>
      </c>
      <c r="Q3307" t="s">
        <v>29</v>
      </c>
      <c r="R3307" t="s">
        <v>29</v>
      </c>
      <c r="S3307" t="s">
        <v>29</v>
      </c>
      <c r="T3307" t="s">
        <v>29</v>
      </c>
      <c r="U3307" t="s">
        <v>29</v>
      </c>
      <c r="V3307" t="s">
        <v>3900</v>
      </c>
      <c r="W3307" t="s">
        <v>3901</v>
      </c>
    </row>
    <row r="3308" spans="1:23">
      <c r="A3308">
        <v>3307</v>
      </c>
      <c r="B3308" t="s">
        <v>3899</v>
      </c>
      <c r="C3308" t="s">
        <v>3308</v>
      </c>
      <c r="D3308">
        <v>81</v>
      </c>
      <c r="E3308" t="s">
        <v>2768</v>
      </c>
      <c r="F3308" t="s">
        <v>9221</v>
      </c>
      <c r="G3308" s="1" t="s">
        <v>2770</v>
      </c>
      <c r="H3308" t="s">
        <v>2771</v>
      </c>
      <c r="I3308" t="s">
        <v>2770</v>
      </c>
      <c r="J3308" t="s">
        <v>2771</v>
      </c>
      <c r="K3308">
        <v>0.16</v>
      </c>
      <c r="L3308">
        <v>0.15988807799999999</v>
      </c>
      <c r="M3308" t="s">
        <v>26</v>
      </c>
      <c r="N3308" t="s">
        <v>232</v>
      </c>
      <c r="O3308" t="s">
        <v>29</v>
      </c>
      <c r="P3308" t="s">
        <v>29</v>
      </c>
      <c r="Q3308" t="s">
        <v>29</v>
      </c>
      <c r="R3308" t="s">
        <v>29</v>
      </c>
      <c r="S3308" t="s">
        <v>29</v>
      </c>
      <c r="T3308" t="s">
        <v>29</v>
      </c>
      <c r="U3308" t="s">
        <v>29</v>
      </c>
      <c r="V3308" t="s">
        <v>3900</v>
      </c>
      <c r="W3308" t="s">
        <v>3901</v>
      </c>
    </row>
    <row r="3309" spans="1:23">
      <c r="A3309">
        <v>3308</v>
      </c>
      <c r="B3309" t="s">
        <v>3899</v>
      </c>
      <c r="C3309" t="s">
        <v>3308</v>
      </c>
      <c r="D3309">
        <v>81</v>
      </c>
      <c r="E3309" t="s">
        <v>2768</v>
      </c>
      <c r="F3309" t="s">
        <v>9221</v>
      </c>
      <c r="G3309" s="1" t="s">
        <v>2770</v>
      </c>
      <c r="H3309" t="s">
        <v>2771</v>
      </c>
      <c r="I3309" t="s">
        <v>2770</v>
      </c>
      <c r="J3309" t="s">
        <v>2771</v>
      </c>
      <c r="K3309">
        <v>0.27</v>
      </c>
      <c r="L3309">
        <v>0.26981113200000001</v>
      </c>
      <c r="M3309" t="s">
        <v>26</v>
      </c>
      <c r="N3309" t="s">
        <v>53</v>
      </c>
      <c r="O3309" t="s">
        <v>29</v>
      </c>
      <c r="P3309" t="s">
        <v>29</v>
      </c>
      <c r="Q3309" t="s">
        <v>29</v>
      </c>
      <c r="R3309" t="s">
        <v>29</v>
      </c>
      <c r="S3309" t="s">
        <v>29</v>
      </c>
      <c r="T3309" t="s">
        <v>29</v>
      </c>
      <c r="U3309" t="s">
        <v>29</v>
      </c>
      <c r="V3309" t="s">
        <v>3900</v>
      </c>
      <c r="W3309" t="s">
        <v>3901</v>
      </c>
    </row>
    <row r="3310" spans="1:23">
      <c r="A3310">
        <v>3309</v>
      </c>
      <c r="B3310" t="s">
        <v>3899</v>
      </c>
      <c r="C3310" t="s">
        <v>3308</v>
      </c>
      <c r="D3310">
        <v>81</v>
      </c>
      <c r="E3310" t="s">
        <v>2768</v>
      </c>
      <c r="F3310" t="s">
        <v>9221</v>
      </c>
      <c r="G3310" s="1" t="s">
        <v>2770</v>
      </c>
      <c r="H3310" t="s">
        <v>2771</v>
      </c>
      <c r="I3310" t="s">
        <v>2770</v>
      </c>
      <c r="J3310" t="s">
        <v>2771</v>
      </c>
      <c r="K3310">
        <v>0.1</v>
      </c>
      <c r="L3310">
        <v>9.9930049000000007E-2</v>
      </c>
      <c r="M3310" t="s">
        <v>26</v>
      </c>
      <c r="N3310" t="s">
        <v>74</v>
      </c>
      <c r="O3310" t="s">
        <v>29</v>
      </c>
      <c r="P3310" t="s">
        <v>29</v>
      </c>
      <c r="Q3310" t="s">
        <v>29</v>
      </c>
      <c r="R3310" t="s">
        <v>29</v>
      </c>
      <c r="S3310" t="s">
        <v>29</v>
      </c>
      <c r="T3310" t="s">
        <v>29</v>
      </c>
      <c r="U3310" t="s">
        <v>29</v>
      </c>
      <c r="V3310" t="s">
        <v>3900</v>
      </c>
      <c r="W3310" t="s">
        <v>3901</v>
      </c>
    </row>
    <row r="3311" spans="1:23">
      <c r="A3311">
        <v>3310</v>
      </c>
      <c r="B3311" t="s">
        <v>3899</v>
      </c>
      <c r="C3311" t="s">
        <v>3308</v>
      </c>
      <c r="D3311">
        <v>81</v>
      </c>
      <c r="E3311" t="s">
        <v>3946</v>
      </c>
      <c r="F3311" t="s">
        <v>438</v>
      </c>
      <c r="G3311" s="1" t="s">
        <v>873</v>
      </c>
      <c r="H3311" t="s">
        <v>3947</v>
      </c>
      <c r="I3311" t="s">
        <v>873</v>
      </c>
      <c r="J3311" t="s">
        <v>8671</v>
      </c>
      <c r="K3311">
        <v>0.06</v>
      </c>
      <c r="L3311">
        <v>5.9958029000000003E-2</v>
      </c>
      <c r="M3311" t="s">
        <v>26</v>
      </c>
      <c r="N3311" t="s">
        <v>53</v>
      </c>
      <c r="O3311" t="s">
        <v>29</v>
      </c>
      <c r="P3311" t="s">
        <v>29</v>
      </c>
      <c r="Q3311" t="s">
        <v>29</v>
      </c>
      <c r="R3311" t="s">
        <v>29</v>
      </c>
      <c r="S3311" t="s">
        <v>29</v>
      </c>
      <c r="T3311" t="s">
        <v>29</v>
      </c>
      <c r="U3311" t="s">
        <v>29</v>
      </c>
      <c r="V3311" t="s">
        <v>3900</v>
      </c>
      <c r="W3311" t="s">
        <v>3901</v>
      </c>
    </row>
    <row r="3312" spans="1:23">
      <c r="A3312">
        <v>3311</v>
      </c>
      <c r="B3312" t="s">
        <v>3899</v>
      </c>
      <c r="C3312" t="s">
        <v>3308</v>
      </c>
      <c r="D3312">
        <v>81</v>
      </c>
      <c r="E3312" t="s">
        <v>3946</v>
      </c>
      <c r="F3312" t="s">
        <v>438</v>
      </c>
      <c r="G3312" s="1" t="s">
        <v>873</v>
      </c>
      <c r="H3312" t="s">
        <v>3947</v>
      </c>
      <c r="I3312" t="s">
        <v>873</v>
      </c>
      <c r="J3312" t="s">
        <v>8671</v>
      </c>
      <c r="K3312">
        <v>0.28000000000000003</v>
      </c>
      <c r="L3312">
        <v>0.27980413700000001</v>
      </c>
      <c r="M3312" t="s">
        <v>26</v>
      </c>
      <c r="N3312" t="s">
        <v>118</v>
      </c>
      <c r="O3312" t="s">
        <v>29</v>
      </c>
      <c r="P3312" t="s">
        <v>29</v>
      </c>
      <c r="Q3312" t="s">
        <v>29</v>
      </c>
      <c r="R3312" t="s">
        <v>29</v>
      </c>
      <c r="S3312" t="s">
        <v>29</v>
      </c>
      <c r="T3312" t="s">
        <v>29</v>
      </c>
      <c r="U3312" t="s">
        <v>29</v>
      </c>
      <c r="V3312" t="s">
        <v>3900</v>
      </c>
      <c r="W3312" t="s">
        <v>3901</v>
      </c>
    </row>
    <row r="3313" spans="1:23">
      <c r="A3313">
        <v>3312</v>
      </c>
      <c r="B3313" t="s">
        <v>3899</v>
      </c>
      <c r="C3313" t="s">
        <v>3308</v>
      </c>
      <c r="D3313">
        <v>81</v>
      </c>
      <c r="E3313" t="s">
        <v>3948</v>
      </c>
      <c r="F3313" t="s">
        <v>289</v>
      </c>
      <c r="G3313" s="1" t="s">
        <v>741</v>
      </c>
      <c r="H3313" t="s">
        <v>65</v>
      </c>
      <c r="I3313" t="s">
        <v>741</v>
      </c>
      <c r="J3313" t="s">
        <v>65</v>
      </c>
      <c r="K3313">
        <v>0.34</v>
      </c>
      <c r="L3313">
        <v>0.33976216599999998</v>
      </c>
      <c r="M3313" t="s">
        <v>26</v>
      </c>
      <c r="N3313" t="s">
        <v>53</v>
      </c>
      <c r="O3313" t="s">
        <v>29</v>
      </c>
      <c r="P3313" t="s">
        <v>29</v>
      </c>
      <c r="Q3313" t="s">
        <v>29</v>
      </c>
      <c r="R3313" t="s">
        <v>29</v>
      </c>
      <c r="S3313" t="s">
        <v>29</v>
      </c>
      <c r="T3313" t="s">
        <v>29</v>
      </c>
      <c r="U3313" t="s">
        <v>29</v>
      </c>
      <c r="V3313" t="s">
        <v>3900</v>
      </c>
      <c r="W3313" t="s">
        <v>3901</v>
      </c>
    </row>
    <row r="3314" spans="1:23">
      <c r="A3314">
        <v>3313</v>
      </c>
      <c r="B3314" t="s">
        <v>3899</v>
      </c>
      <c r="C3314" t="s">
        <v>3308</v>
      </c>
      <c r="D3314">
        <v>81</v>
      </c>
      <c r="E3314" t="s">
        <v>3949</v>
      </c>
      <c r="F3314" t="s">
        <v>23</v>
      </c>
      <c r="G3314" s="1" t="s">
        <v>24</v>
      </c>
      <c r="H3314" t="s">
        <v>3950</v>
      </c>
      <c r="I3314" t="s">
        <v>24</v>
      </c>
      <c r="J3314" t="s">
        <v>3950</v>
      </c>
      <c r="K3314">
        <v>0.25</v>
      </c>
      <c r="L3314">
        <v>0.24982512200000001</v>
      </c>
      <c r="M3314" t="s">
        <v>26</v>
      </c>
      <c r="N3314" t="s">
        <v>219</v>
      </c>
      <c r="O3314" t="s">
        <v>29</v>
      </c>
      <c r="P3314" t="s">
        <v>29</v>
      </c>
      <c r="Q3314" t="s">
        <v>29</v>
      </c>
      <c r="R3314" t="s">
        <v>29</v>
      </c>
      <c r="S3314" t="s">
        <v>29</v>
      </c>
      <c r="T3314" t="s">
        <v>29</v>
      </c>
      <c r="U3314" t="s">
        <v>29</v>
      </c>
      <c r="V3314" t="s">
        <v>3900</v>
      </c>
      <c r="W3314" t="s">
        <v>3901</v>
      </c>
    </row>
    <row r="3315" spans="1:23">
      <c r="A3315">
        <v>3314</v>
      </c>
      <c r="B3315" t="s">
        <v>3899</v>
      </c>
      <c r="C3315" t="s">
        <v>3308</v>
      </c>
      <c r="D3315">
        <v>81</v>
      </c>
      <c r="E3315" t="s">
        <v>3949</v>
      </c>
      <c r="F3315" t="s">
        <v>23</v>
      </c>
      <c r="G3315" s="1" t="s">
        <v>24</v>
      </c>
      <c r="H3315" t="s">
        <v>3950</v>
      </c>
      <c r="I3315" t="s">
        <v>24</v>
      </c>
      <c r="J3315" t="s">
        <v>3950</v>
      </c>
      <c r="K3315">
        <v>0.06</v>
      </c>
      <c r="L3315">
        <v>5.9958029000000003E-2</v>
      </c>
      <c r="M3315" t="s">
        <v>26</v>
      </c>
      <c r="N3315" t="s">
        <v>232</v>
      </c>
      <c r="O3315" t="s">
        <v>29</v>
      </c>
      <c r="P3315" t="s">
        <v>29</v>
      </c>
      <c r="Q3315" t="s">
        <v>29</v>
      </c>
      <c r="R3315" t="s">
        <v>29</v>
      </c>
      <c r="S3315" t="s">
        <v>29</v>
      </c>
      <c r="T3315" t="s">
        <v>29</v>
      </c>
      <c r="U3315" t="s">
        <v>29</v>
      </c>
      <c r="V3315" t="s">
        <v>3900</v>
      </c>
      <c r="W3315" t="s">
        <v>3901</v>
      </c>
    </row>
    <row r="3316" spans="1:23">
      <c r="A3316">
        <v>3315</v>
      </c>
      <c r="B3316" t="s">
        <v>3899</v>
      </c>
      <c r="C3316" t="s">
        <v>3308</v>
      </c>
      <c r="D3316">
        <v>81</v>
      </c>
      <c r="E3316" t="s">
        <v>3949</v>
      </c>
      <c r="F3316" t="s">
        <v>23</v>
      </c>
      <c r="G3316" s="1" t="s">
        <v>24</v>
      </c>
      <c r="H3316" t="s">
        <v>3950</v>
      </c>
      <c r="I3316" t="s">
        <v>24</v>
      </c>
      <c r="J3316" t="s">
        <v>3950</v>
      </c>
      <c r="K3316">
        <v>0.03</v>
      </c>
      <c r="L3316">
        <v>2.9979015000000001E-2</v>
      </c>
      <c r="M3316" t="s">
        <v>26</v>
      </c>
      <c r="N3316" t="s">
        <v>63</v>
      </c>
      <c r="O3316" t="s">
        <v>29</v>
      </c>
      <c r="P3316" t="s">
        <v>29</v>
      </c>
      <c r="Q3316" t="s">
        <v>29</v>
      </c>
      <c r="R3316" t="s">
        <v>29</v>
      </c>
      <c r="S3316" t="s">
        <v>29</v>
      </c>
      <c r="T3316" t="s">
        <v>29</v>
      </c>
      <c r="U3316" t="s">
        <v>29</v>
      </c>
      <c r="V3316" t="s">
        <v>3900</v>
      </c>
      <c r="W3316" t="s">
        <v>3901</v>
      </c>
    </row>
    <row r="3317" spans="1:23">
      <c r="A3317">
        <v>3316</v>
      </c>
      <c r="B3317" t="s">
        <v>3899</v>
      </c>
      <c r="C3317" t="s">
        <v>3308</v>
      </c>
      <c r="D3317">
        <v>81</v>
      </c>
      <c r="E3317" t="s">
        <v>3951</v>
      </c>
      <c r="F3317" t="s">
        <v>1955</v>
      </c>
      <c r="G3317" s="1" t="s">
        <v>3602</v>
      </c>
      <c r="H3317" t="s">
        <v>3352</v>
      </c>
      <c r="I3317" t="s">
        <v>3602</v>
      </c>
      <c r="J3317" t="s">
        <v>3352</v>
      </c>
      <c r="K3317">
        <v>0.24</v>
      </c>
      <c r="L3317">
        <v>0.23983211800000001</v>
      </c>
      <c r="M3317" t="s">
        <v>26</v>
      </c>
      <c r="N3317" t="s">
        <v>219</v>
      </c>
      <c r="O3317" t="s">
        <v>29</v>
      </c>
      <c r="P3317" t="s">
        <v>29</v>
      </c>
      <c r="Q3317" t="s">
        <v>29</v>
      </c>
      <c r="R3317" t="s">
        <v>29</v>
      </c>
      <c r="S3317" t="s">
        <v>29</v>
      </c>
      <c r="T3317" t="s">
        <v>29</v>
      </c>
      <c r="U3317" t="s">
        <v>29</v>
      </c>
      <c r="V3317" t="s">
        <v>3900</v>
      </c>
      <c r="W3317" t="s">
        <v>3901</v>
      </c>
    </row>
    <row r="3318" spans="1:23">
      <c r="A3318">
        <v>3317</v>
      </c>
      <c r="B3318" t="s">
        <v>3899</v>
      </c>
      <c r="C3318" t="s">
        <v>3308</v>
      </c>
      <c r="D3318">
        <v>81</v>
      </c>
      <c r="E3318" t="s">
        <v>3952</v>
      </c>
      <c r="F3318" t="s">
        <v>3953</v>
      </c>
      <c r="G3318" s="1" t="s">
        <v>3954</v>
      </c>
      <c r="H3318" t="s">
        <v>65</v>
      </c>
      <c r="I3318" t="s">
        <v>3954</v>
      </c>
      <c r="J3318" t="s">
        <v>65</v>
      </c>
      <c r="K3318">
        <v>0.04</v>
      </c>
      <c r="L3318">
        <v>3.9972019999999997E-2</v>
      </c>
      <c r="M3318" t="s">
        <v>26</v>
      </c>
      <c r="N3318" t="s">
        <v>141</v>
      </c>
      <c r="O3318" t="s">
        <v>29</v>
      </c>
      <c r="P3318" t="s">
        <v>29</v>
      </c>
      <c r="Q3318" t="s">
        <v>29</v>
      </c>
      <c r="R3318" t="s">
        <v>29</v>
      </c>
      <c r="S3318" t="s">
        <v>29</v>
      </c>
      <c r="T3318" t="s">
        <v>29</v>
      </c>
      <c r="U3318" t="s">
        <v>29</v>
      </c>
      <c r="V3318" t="s">
        <v>3900</v>
      </c>
      <c r="W3318" t="s">
        <v>3901</v>
      </c>
    </row>
    <row r="3319" spans="1:23">
      <c r="A3319">
        <v>3318</v>
      </c>
      <c r="B3319" t="s">
        <v>3899</v>
      </c>
      <c r="C3319" t="s">
        <v>3308</v>
      </c>
      <c r="D3319">
        <v>81</v>
      </c>
      <c r="E3319" t="s">
        <v>3952</v>
      </c>
      <c r="F3319" t="s">
        <v>3953</v>
      </c>
      <c r="G3319" s="1" t="s">
        <v>3954</v>
      </c>
      <c r="H3319" t="s">
        <v>65</v>
      </c>
      <c r="I3319" t="s">
        <v>3954</v>
      </c>
      <c r="J3319" t="s">
        <v>65</v>
      </c>
      <c r="K3319">
        <v>0.13</v>
      </c>
      <c r="L3319">
        <v>0.12990906399999999</v>
      </c>
      <c r="M3319" t="s">
        <v>26</v>
      </c>
      <c r="N3319" t="s">
        <v>53</v>
      </c>
      <c r="O3319" t="s">
        <v>29</v>
      </c>
      <c r="P3319" t="s">
        <v>29</v>
      </c>
      <c r="Q3319" t="s">
        <v>29</v>
      </c>
      <c r="R3319" t="s">
        <v>29</v>
      </c>
      <c r="S3319" t="s">
        <v>29</v>
      </c>
      <c r="T3319" t="s">
        <v>29</v>
      </c>
      <c r="U3319" t="s">
        <v>29</v>
      </c>
      <c r="V3319" t="s">
        <v>3900</v>
      </c>
      <c r="W3319" t="s">
        <v>3901</v>
      </c>
    </row>
    <row r="3320" spans="1:23">
      <c r="A3320">
        <v>3319</v>
      </c>
      <c r="B3320" t="s">
        <v>3899</v>
      </c>
      <c r="C3320" t="s">
        <v>3308</v>
      </c>
      <c r="D3320">
        <v>81</v>
      </c>
      <c r="E3320" t="s">
        <v>3955</v>
      </c>
      <c r="F3320" t="s">
        <v>23</v>
      </c>
      <c r="G3320" s="1" t="s">
        <v>3956</v>
      </c>
      <c r="H3320" t="s">
        <v>3957</v>
      </c>
      <c r="I3320" t="s">
        <v>3956</v>
      </c>
      <c r="J3320" t="s">
        <v>3957</v>
      </c>
      <c r="K3320">
        <v>0.2</v>
      </c>
      <c r="L3320">
        <v>0.19986009800000001</v>
      </c>
      <c r="M3320" t="s">
        <v>26</v>
      </c>
      <c r="N3320" t="s">
        <v>74</v>
      </c>
      <c r="O3320" t="s">
        <v>29</v>
      </c>
      <c r="P3320" t="s">
        <v>29</v>
      </c>
      <c r="Q3320" t="s">
        <v>29</v>
      </c>
      <c r="R3320" t="s">
        <v>29</v>
      </c>
      <c r="S3320" t="s">
        <v>29</v>
      </c>
      <c r="T3320" t="s">
        <v>29</v>
      </c>
      <c r="U3320" t="s">
        <v>29</v>
      </c>
      <c r="V3320" t="s">
        <v>3900</v>
      </c>
      <c r="W3320" t="s">
        <v>3901</v>
      </c>
    </row>
    <row r="3321" spans="1:23">
      <c r="A3321">
        <v>3320</v>
      </c>
      <c r="B3321" t="s">
        <v>3899</v>
      </c>
      <c r="C3321" t="s">
        <v>3308</v>
      </c>
      <c r="D3321">
        <v>81</v>
      </c>
      <c r="E3321" t="s">
        <v>3958</v>
      </c>
      <c r="F3321" t="s">
        <v>1572</v>
      </c>
      <c r="G3321" s="1" t="s">
        <v>1573</v>
      </c>
      <c r="H3321" t="s">
        <v>3959</v>
      </c>
      <c r="I3321" t="s">
        <v>1573</v>
      </c>
      <c r="J3321" t="s">
        <v>3959</v>
      </c>
      <c r="K3321">
        <v>0.14000000000000001</v>
      </c>
      <c r="L3321">
        <v>0.13990206899999999</v>
      </c>
      <c r="M3321" t="s">
        <v>26</v>
      </c>
      <c r="N3321" t="s">
        <v>74</v>
      </c>
      <c r="O3321" t="s">
        <v>29</v>
      </c>
      <c r="P3321" t="s">
        <v>29</v>
      </c>
      <c r="Q3321" t="s">
        <v>29</v>
      </c>
      <c r="R3321" t="s">
        <v>29</v>
      </c>
      <c r="S3321" t="s">
        <v>29</v>
      </c>
      <c r="T3321" t="s">
        <v>29</v>
      </c>
      <c r="U3321" t="s">
        <v>29</v>
      </c>
      <c r="V3321" t="s">
        <v>3900</v>
      </c>
      <c r="W3321" t="s">
        <v>3901</v>
      </c>
    </row>
    <row r="3322" spans="1:23">
      <c r="A3322">
        <v>3321</v>
      </c>
      <c r="B3322" t="s">
        <v>3899</v>
      </c>
      <c r="C3322" t="s">
        <v>3308</v>
      </c>
      <c r="D3322">
        <v>81</v>
      </c>
      <c r="E3322" t="s">
        <v>3960</v>
      </c>
      <c r="F3322" t="s">
        <v>3961</v>
      </c>
      <c r="G3322" s="1" t="s">
        <v>3962</v>
      </c>
      <c r="H3322" t="s">
        <v>3963</v>
      </c>
      <c r="I3322" t="s">
        <v>3962</v>
      </c>
      <c r="J3322" t="s">
        <v>7325</v>
      </c>
      <c r="K3322">
        <v>0.1</v>
      </c>
      <c r="L3322">
        <v>9.9930049000000007E-2</v>
      </c>
      <c r="M3322" t="s">
        <v>26</v>
      </c>
      <c r="N3322" t="s">
        <v>219</v>
      </c>
      <c r="O3322" t="s">
        <v>29</v>
      </c>
      <c r="P3322" t="s">
        <v>29</v>
      </c>
      <c r="Q3322" t="s">
        <v>29</v>
      </c>
      <c r="R3322" t="s">
        <v>29</v>
      </c>
      <c r="S3322" t="s">
        <v>29</v>
      </c>
      <c r="T3322" t="s">
        <v>29</v>
      </c>
      <c r="U3322" t="s">
        <v>29</v>
      </c>
      <c r="V3322" t="s">
        <v>3900</v>
      </c>
      <c r="W3322" t="s">
        <v>3901</v>
      </c>
    </row>
    <row r="3323" spans="1:23">
      <c r="A3323">
        <v>3322</v>
      </c>
      <c r="B3323" t="s">
        <v>3899</v>
      </c>
      <c r="C3323" t="s">
        <v>3308</v>
      </c>
      <c r="D3323">
        <v>81</v>
      </c>
      <c r="E3323" t="s">
        <v>3964</v>
      </c>
      <c r="F3323" t="s">
        <v>23</v>
      </c>
      <c r="G3323" s="1" t="s">
        <v>3965</v>
      </c>
      <c r="H3323" t="s">
        <v>3966</v>
      </c>
      <c r="I3323" t="s">
        <v>8530</v>
      </c>
      <c r="J3323" t="s">
        <v>8672</v>
      </c>
      <c r="K3323">
        <v>0.04</v>
      </c>
      <c r="L3323">
        <v>3.9972019999999997E-2</v>
      </c>
      <c r="M3323" t="s">
        <v>26</v>
      </c>
      <c r="N3323" t="s">
        <v>141</v>
      </c>
      <c r="O3323" t="s">
        <v>29</v>
      </c>
      <c r="P3323" t="s">
        <v>29</v>
      </c>
      <c r="Q3323" t="s">
        <v>29</v>
      </c>
      <c r="R3323" t="s">
        <v>29</v>
      </c>
      <c r="S3323" t="s">
        <v>29</v>
      </c>
      <c r="T3323" t="s">
        <v>29</v>
      </c>
      <c r="U3323" t="s">
        <v>29</v>
      </c>
      <c r="V3323" t="s">
        <v>3900</v>
      </c>
      <c r="W3323" t="s">
        <v>3901</v>
      </c>
    </row>
    <row r="3324" spans="1:23">
      <c r="A3324">
        <v>3323</v>
      </c>
      <c r="B3324" t="s">
        <v>3899</v>
      </c>
      <c r="C3324" t="s">
        <v>3308</v>
      </c>
      <c r="D3324">
        <v>81</v>
      </c>
      <c r="E3324" t="s">
        <v>3964</v>
      </c>
      <c r="F3324" t="s">
        <v>23</v>
      </c>
      <c r="G3324" s="1" t="s">
        <v>3965</v>
      </c>
      <c r="H3324" t="s">
        <v>3966</v>
      </c>
      <c r="I3324" t="s">
        <v>8530</v>
      </c>
      <c r="J3324" t="s">
        <v>8672</v>
      </c>
      <c r="K3324">
        <v>0.06</v>
      </c>
      <c r="L3324">
        <v>5.9958029000000003E-2</v>
      </c>
      <c r="M3324" t="s">
        <v>26</v>
      </c>
      <c r="N3324" t="s">
        <v>74</v>
      </c>
      <c r="O3324" t="s">
        <v>29</v>
      </c>
      <c r="P3324" t="s">
        <v>29</v>
      </c>
      <c r="Q3324" t="s">
        <v>29</v>
      </c>
      <c r="R3324" t="s">
        <v>29</v>
      </c>
      <c r="S3324" t="s">
        <v>29</v>
      </c>
      <c r="T3324" t="s">
        <v>29</v>
      </c>
      <c r="U3324" t="s">
        <v>29</v>
      </c>
      <c r="V3324" t="s">
        <v>3900</v>
      </c>
      <c r="W3324" t="s">
        <v>3901</v>
      </c>
    </row>
    <row r="3325" spans="1:23">
      <c r="A3325">
        <v>3324</v>
      </c>
      <c r="B3325" t="s">
        <v>3899</v>
      </c>
      <c r="C3325" t="s">
        <v>3308</v>
      </c>
      <c r="D3325">
        <v>81</v>
      </c>
      <c r="E3325" t="s">
        <v>3182</v>
      </c>
      <c r="F3325" t="s">
        <v>76</v>
      </c>
      <c r="G3325" s="1" t="s">
        <v>29</v>
      </c>
      <c r="H3325" t="s">
        <v>29</v>
      </c>
      <c r="I3325" t="s">
        <v>29</v>
      </c>
      <c r="J3325" t="s">
        <v>29</v>
      </c>
      <c r="K3325">
        <v>13.12</v>
      </c>
      <c r="L3325">
        <v>13.11082242</v>
      </c>
      <c r="M3325" t="s">
        <v>687</v>
      </c>
      <c r="N3325" t="s">
        <v>29</v>
      </c>
      <c r="O3325" t="s">
        <v>29</v>
      </c>
      <c r="P3325" t="s">
        <v>29</v>
      </c>
      <c r="Q3325" t="s">
        <v>29</v>
      </c>
      <c r="R3325" t="s">
        <v>29</v>
      </c>
      <c r="S3325" t="s">
        <v>29</v>
      </c>
      <c r="T3325" t="s">
        <v>29</v>
      </c>
      <c r="U3325" t="s">
        <v>29</v>
      </c>
      <c r="V3325" t="s">
        <v>3900</v>
      </c>
      <c r="W3325" t="s">
        <v>3901</v>
      </c>
    </row>
    <row r="3326" spans="1:23">
      <c r="A3326">
        <v>3325</v>
      </c>
      <c r="B3326" t="s">
        <v>3899</v>
      </c>
      <c r="C3326" t="s">
        <v>3308</v>
      </c>
      <c r="D3326">
        <v>81</v>
      </c>
      <c r="E3326" t="s">
        <v>136</v>
      </c>
      <c r="F3326" t="s">
        <v>136</v>
      </c>
      <c r="G3326" s="1" t="s">
        <v>29</v>
      </c>
      <c r="H3326" t="s">
        <v>29</v>
      </c>
      <c r="I3326" t="s">
        <v>29</v>
      </c>
      <c r="J3326" t="s">
        <v>29</v>
      </c>
      <c r="K3326">
        <v>0.69</v>
      </c>
      <c r="L3326">
        <v>0.68951733800000004</v>
      </c>
      <c r="M3326" t="s">
        <v>136</v>
      </c>
      <c r="N3326" t="s">
        <v>29</v>
      </c>
      <c r="O3326" t="s">
        <v>29</v>
      </c>
      <c r="P3326" t="s">
        <v>29</v>
      </c>
      <c r="Q3326" t="s">
        <v>29</v>
      </c>
      <c r="R3326" t="s">
        <v>29</v>
      </c>
      <c r="S3326" t="s">
        <v>29</v>
      </c>
      <c r="T3326" t="s">
        <v>29</v>
      </c>
      <c r="U3326" t="s">
        <v>29</v>
      </c>
      <c r="V3326" t="s">
        <v>3900</v>
      </c>
      <c r="W3326" t="s">
        <v>3901</v>
      </c>
    </row>
    <row r="3327" spans="1:23">
      <c r="A3327">
        <v>3326</v>
      </c>
      <c r="B3327" t="s">
        <v>3899</v>
      </c>
      <c r="C3327" t="s">
        <v>3308</v>
      </c>
      <c r="D3327">
        <v>82</v>
      </c>
      <c r="E3327" t="s">
        <v>861</v>
      </c>
      <c r="F3327" t="s">
        <v>185</v>
      </c>
      <c r="G3327" s="1" t="s">
        <v>186</v>
      </c>
      <c r="H3327" t="s">
        <v>862</v>
      </c>
      <c r="I3327" t="s">
        <v>186</v>
      </c>
      <c r="J3327" t="s">
        <v>862</v>
      </c>
      <c r="K3327">
        <v>0.41</v>
      </c>
      <c r="L3327">
        <v>0.409877037</v>
      </c>
      <c r="M3327" t="s">
        <v>26</v>
      </c>
      <c r="N3327" t="s">
        <v>53</v>
      </c>
      <c r="O3327" t="s">
        <v>29</v>
      </c>
      <c r="P3327" t="s">
        <v>29</v>
      </c>
      <c r="Q3327" t="s">
        <v>29</v>
      </c>
      <c r="R3327" t="s">
        <v>29</v>
      </c>
      <c r="S3327" t="s">
        <v>29</v>
      </c>
      <c r="T3327" t="s">
        <v>29</v>
      </c>
      <c r="U3327" t="s">
        <v>29</v>
      </c>
      <c r="V3327" t="s">
        <v>3967</v>
      </c>
      <c r="W3327" t="s">
        <v>3901</v>
      </c>
    </row>
    <row r="3328" spans="1:23">
      <c r="A3328">
        <v>3327</v>
      </c>
      <c r="B3328" t="s">
        <v>3899</v>
      </c>
      <c r="C3328" t="s">
        <v>3308</v>
      </c>
      <c r="D3328">
        <v>82</v>
      </c>
      <c r="E3328" t="s">
        <v>861</v>
      </c>
      <c r="F3328" t="s">
        <v>185</v>
      </c>
      <c r="G3328" s="1" t="s">
        <v>186</v>
      </c>
      <c r="H3328" t="s">
        <v>862</v>
      </c>
      <c r="I3328" t="s">
        <v>186</v>
      </c>
      <c r="J3328" t="s">
        <v>862</v>
      </c>
      <c r="K3328">
        <v>39.46</v>
      </c>
      <c r="L3328">
        <v>39.448165549999999</v>
      </c>
      <c r="M3328" t="s">
        <v>26</v>
      </c>
      <c r="N3328" t="s">
        <v>74</v>
      </c>
      <c r="O3328" t="s">
        <v>29</v>
      </c>
      <c r="P3328" t="s">
        <v>29</v>
      </c>
      <c r="Q3328" t="s">
        <v>29</v>
      </c>
      <c r="R3328" t="s">
        <v>29</v>
      </c>
      <c r="S3328" t="s">
        <v>29</v>
      </c>
      <c r="T3328" t="s">
        <v>29</v>
      </c>
      <c r="U3328" t="s">
        <v>29</v>
      </c>
      <c r="V3328" t="s">
        <v>3967</v>
      </c>
      <c r="W3328" t="s">
        <v>3901</v>
      </c>
    </row>
    <row r="3329" spans="1:23">
      <c r="A3329">
        <v>3328</v>
      </c>
      <c r="B3329" t="s">
        <v>3899</v>
      </c>
      <c r="C3329" t="s">
        <v>3308</v>
      </c>
      <c r="D3329">
        <v>82</v>
      </c>
      <c r="E3329" t="s">
        <v>3902</v>
      </c>
      <c r="F3329" t="s">
        <v>1378</v>
      </c>
      <c r="G3329" s="1" t="s">
        <v>1379</v>
      </c>
      <c r="H3329" t="s">
        <v>3903</v>
      </c>
      <c r="I3329" t="s">
        <v>1379</v>
      </c>
      <c r="J3329" t="s">
        <v>3903</v>
      </c>
      <c r="K3329">
        <v>6.4</v>
      </c>
      <c r="L3329">
        <v>6.3980805759999999</v>
      </c>
      <c r="M3329" t="s">
        <v>26</v>
      </c>
      <c r="N3329" t="s">
        <v>141</v>
      </c>
      <c r="O3329" t="s">
        <v>29</v>
      </c>
      <c r="P3329" t="s">
        <v>29</v>
      </c>
      <c r="Q3329" t="s">
        <v>29</v>
      </c>
      <c r="R3329" t="s">
        <v>29</v>
      </c>
      <c r="S3329" t="s">
        <v>29</v>
      </c>
      <c r="T3329" t="s">
        <v>29</v>
      </c>
      <c r="U3329" t="s">
        <v>29</v>
      </c>
      <c r="V3329" t="s">
        <v>3967</v>
      </c>
      <c r="W3329" t="s">
        <v>3901</v>
      </c>
    </row>
    <row r="3330" spans="1:23">
      <c r="A3330">
        <v>3329</v>
      </c>
      <c r="B3330" t="s">
        <v>3899</v>
      </c>
      <c r="C3330" t="s">
        <v>3308</v>
      </c>
      <c r="D3330">
        <v>82</v>
      </c>
      <c r="E3330" t="s">
        <v>3902</v>
      </c>
      <c r="F3330" t="s">
        <v>1378</v>
      </c>
      <c r="G3330" s="1" t="s">
        <v>1379</v>
      </c>
      <c r="H3330" t="s">
        <v>3903</v>
      </c>
      <c r="I3330" t="s">
        <v>1379</v>
      </c>
      <c r="J3330" t="s">
        <v>3903</v>
      </c>
      <c r="K3330">
        <v>3.15</v>
      </c>
      <c r="L3330">
        <v>3.149055283</v>
      </c>
      <c r="M3330" t="s">
        <v>26</v>
      </c>
      <c r="N3330" t="s">
        <v>219</v>
      </c>
      <c r="O3330" t="s">
        <v>29</v>
      </c>
      <c r="P3330" t="s">
        <v>29</v>
      </c>
      <c r="Q3330" t="s">
        <v>29</v>
      </c>
      <c r="R3330" t="s">
        <v>29</v>
      </c>
      <c r="S3330" t="s">
        <v>29</v>
      </c>
      <c r="T3330" t="s">
        <v>29</v>
      </c>
      <c r="U3330" t="s">
        <v>29</v>
      </c>
      <c r="V3330" t="s">
        <v>3967</v>
      </c>
      <c r="W3330" t="s">
        <v>3901</v>
      </c>
    </row>
    <row r="3331" spans="1:23">
      <c r="A3331">
        <v>3330</v>
      </c>
      <c r="B3331" t="s">
        <v>3899</v>
      </c>
      <c r="C3331" t="s">
        <v>3308</v>
      </c>
      <c r="D3331">
        <v>82</v>
      </c>
      <c r="E3331" t="s">
        <v>3902</v>
      </c>
      <c r="F3331" t="s">
        <v>1378</v>
      </c>
      <c r="G3331" s="1" t="s">
        <v>1379</v>
      </c>
      <c r="H3331" t="s">
        <v>3903</v>
      </c>
      <c r="I3331" t="s">
        <v>1379</v>
      </c>
      <c r="J3331" t="s">
        <v>3903</v>
      </c>
      <c r="K3331">
        <v>0.52</v>
      </c>
      <c r="L3331">
        <v>0.51984404699999998</v>
      </c>
      <c r="M3331" t="s">
        <v>26</v>
      </c>
      <c r="N3331" t="s">
        <v>232</v>
      </c>
      <c r="O3331" t="s">
        <v>29</v>
      </c>
      <c r="P3331" t="s">
        <v>29</v>
      </c>
      <c r="Q3331" t="s">
        <v>29</v>
      </c>
      <c r="R3331" t="s">
        <v>29</v>
      </c>
      <c r="S3331" t="s">
        <v>29</v>
      </c>
      <c r="T3331" t="s">
        <v>29</v>
      </c>
      <c r="U3331" t="s">
        <v>29</v>
      </c>
      <c r="V3331" t="s">
        <v>3967</v>
      </c>
      <c r="W3331" t="s">
        <v>3901</v>
      </c>
    </row>
    <row r="3332" spans="1:23">
      <c r="A3332">
        <v>3331</v>
      </c>
      <c r="B3332" t="s">
        <v>3899</v>
      </c>
      <c r="C3332" t="s">
        <v>3308</v>
      </c>
      <c r="D3332">
        <v>82</v>
      </c>
      <c r="E3332" t="s">
        <v>3902</v>
      </c>
      <c r="F3332" t="s">
        <v>1378</v>
      </c>
      <c r="G3332" s="1" t="s">
        <v>1379</v>
      </c>
      <c r="H3332" t="s">
        <v>3903</v>
      </c>
      <c r="I3332" t="s">
        <v>1379</v>
      </c>
      <c r="J3332" t="s">
        <v>3903</v>
      </c>
      <c r="K3332">
        <v>0.08</v>
      </c>
      <c r="L3332">
        <v>7.9976007000000002E-2</v>
      </c>
      <c r="M3332" t="s">
        <v>26</v>
      </c>
      <c r="N3332" t="s">
        <v>53</v>
      </c>
      <c r="O3332" t="s">
        <v>29</v>
      </c>
      <c r="P3332" t="s">
        <v>29</v>
      </c>
      <c r="Q3332" t="s">
        <v>29</v>
      </c>
      <c r="R3332" t="s">
        <v>29</v>
      </c>
      <c r="S3332" t="s">
        <v>29</v>
      </c>
      <c r="T3332" t="s">
        <v>29</v>
      </c>
      <c r="U3332" t="s">
        <v>29</v>
      </c>
      <c r="V3332" t="s">
        <v>3967</v>
      </c>
      <c r="W3332" t="s">
        <v>3901</v>
      </c>
    </row>
    <row r="3333" spans="1:23">
      <c r="A3333">
        <v>3332</v>
      </c>
      <c r="B3333" t="s">
        <v>3899</v>
      </c>
      <c r="C3333" t="s">
        <v>3308</v>
      </c>
      <c r="D3333">
        <v>82</v>
      </c>
      <c r="E3333" t="s">
        <v>3902</v>
      </c>
      <c r="F3333" t="s">
        <v>1378</v>
      </c>
      <c r="G3333" s="1" t="s">
        <v>1379</v>
      </c>
      <c r="H3333" t="s">
        <v>3903</v>
      </c>
      <c r="I3333" t="s">
        <v>1379</v>
      </c>
      <c r="J3333" t="s">
        <v>3903</v>
      </c>
      <c r="K3333">
        <v>5.04</v>
      </c>
      <c r="L3333">
        <v>5.0384884530000003</v>
      </c>
      <c r="M3333" t="s">
        <v>26</v>
      </c>
      <c r="N3333" t="s">
        <v>63</v>
      </c>
      <c r="O3333" t="s">
        <v>29</v>
      </c>
      <c r="P3333" t="s">
        <v>29</v>
      </c>
      <c r="Q3333" t="s">
        <v>29</v>
      </c>
      <c r="R3333" t="s">
        <v>29</v>
      </c>
      <c r="S3333" t="s">
        <v>29</v>
      </c>
      <c r="T3333" t="s">
        <v>29</v>
      </c>
      <c r="U3333" t="s">
        <v>29</v>
      </c>
      <c r="V3333" t="s">
        <v>3967</v>
      </c>
      <c r="W3333" t="s">
        <v>3901</v>
      </c>
    </row>
    <row r="3334" spans="1:23">
      <c r="A3334">
        <v>3333</v>
      </c>
      <c r="B3334" t="s">
        <v>3899</v>
      </c>
      <c r="C3334" t="s">
        <v>3308</v>
      </c>
      <c r="D3334">
        <v>82</v>
      </c>
      <c r="E3334" t="s">
        <v>486</v>
      </c>
      <c r="F3334" t="s">
        <v>251</v>
      </c>
      <c r="G3334" s="1" t="s">
        <v>487</v>
      </c>
      <c r="H3334" t="s">
        <v>488</v>
      </c>
      <c r="I3334" t="s">
        <v>487</v>
      </c>
      <c r="J3334" t="s">
        <v>488</v>
      </c>
      <c r="K3334">
        <v>0.2</v>
      </c>
      <c r="L3334">
        <v>0.199940018</v>
      </c>
      <c r="M3334" t="s">
        <v>26</v>
      </c>
      <c r="N3334" t="s">
        <v>219</v>
      </c>
      <c r="O3334" t="s">
        <v>29</v>
      </c>
      <c r="P3334" t="s">
        <v>29</v>
      </c>
      <c r="Q3334" t="s">
        <v>29</v>
      </c>
      <c r="R3334" t="s">
        <v>29</v>
      </c>
      <c r="S3334" t="s">
        <v>29</v>
      </c>
      <c r="T3334" t="s">
        <v>29</v>
      </c>
      <c r="U3334" t="s">
        <v>29</v>
      </c>
      <c r="V3334" t="s">
        <v>3967</v>
      </c>
      <c r="W3334" t="s">
        <v>3901</v>
      </c>
    </row>
    <row r="3335" spans="1:23">
      <c r="A3335">
        <v>3334</v>
      </c>
      <c r="B3335" t="s">
        <v>3899</v>
      </c>
      <c r="C3335" t="s">
        <v>3308</v>
      </c>
      <c r="D3335">
        <v>82</v>
      </c>
      <c r="E3335" t="s">
        <v>486</v>
      </c>
      <c r="F3335" t="s">
        <v>251</v>
      </c>
      <c r="G3335" s="1" t="s">
        <v>487</v>
      </c>
      <c r="H3335" t="s">
        <v>488</v>
      </c>
      <c r="I3335" t="s">
        <v>487</v>
      </c>
      <c r="J3335" t="s">
        <v>488</v>
      </c>
      <c r="K3335">
        <v>0.31</v>
      </c>
      <c r="L3335">
        <v>0.30990702799999997</v>
      </c>
      <c r="M3335" t="s">
        <v>26</v>
      </c>
      <c r="N3335" t="s">
        <v>232</v>
      </c>
      <c r="O3335" t="s">
        <v>29</v>
      </c>
      <c r="P3335" t="s">
        <v>29</v>
      </c>
      <c r="Q3335" t="s">
        <v>29</v>
      </c>
      <c r="R3335" t="s">
        <v>29</v>
      </c>
      <c r="S3335" t="s">
        <v>29</v>
      </c>
      <c r="T3335" t="s">
        <v>29</v>
      </c>
      <c r="U3335" t="s">
        <v>29</v>
      </c>
      <c r="V3335" t="s">
        <v>3967</v>
      </c>
      <c r="W3335" t="s">
        <v>3901</v>
      </c>
    </row>
    <row r="3336" spans="1:23">
      <c r="A3336">
        <v>3335</v>
      </c>
      <c r="B3336" t="s">
        <v>3899</v>
      </c>
      <c r="C3336" t="s">
        <v>3308</v>
      </c>
      <c r="D3336">
        <v>82</v>
      </c>
      <c r="E3336" t="s">
        <v>486</v>
      </c>
      <c r="F3336" t="s">
        <v>251</v>
      </c>
      <c r="G3336" s="1" t="s">
        <v>487</v>
      </c>
      <c r="H3336" t="s">
        <v>488</v>
      </c>
      <c r="I3336" t="s">
        <v>487</v>
      </c>
      <c r="J3336" t="s">
        <v>488</v>
      </c>
      <c r="K3336">
        <v>0.32</v>
      </c>
      <c r="L3336">
        <v>0.31990402899999998</v>
      </c>
      <c r="M3336" t="s">
        <v>26</v>
      </c>
      <c r="N3336" t="s">
        <v>53</v>
      </c>
      <c r="O3336" t="s">
        <v>29</v>
      </c>
      <c r="P3336" t="s">
        <v>29</v>
      </c>
      <c r="Q3336" t="s">
        <v>29</v>
      </c>
      <c r="R3336" t="s">
        <v>29</v>
      </c>
      <c r="S3336" t="s">
        <v>29</v>
      </c>
      <c r="T3336" t="s">
        <v>29</v>
      </c>
      <c r="U3336" t="s">
        <v>29</v>
      </c>
      <c r="V3336" t="s">
        <v>3967</v>
      </c>
      <c r="W3336" t="s">
        <v>3901</v>
      </c>
    </row>
    <row r="3337" spans="1:23">
      <c r="A3337">
        <v>3336</v>
      </c>
      <c r="B3337" t="s">
        <v>3899</v>
      </c>
      <c r="C3337" t="s">
        <v>3308</v>
      </c>
      <c r="D3337">
        <v>82</v>
      </c>
      <c r="E3337" t="s">
        <v>486</v>
      </c>
      <c r="F3337" t="s">
        <v>251</v>
      </c>
      <c r="G3337" s="1" t="s">
        <v>487</v>
      </c>
      <c r="H3337" t="s">
        <v>488</v>
      </c>
      <c r="I3337" t="s">
        <v>487</v>
      </c>
      <c r="J3337" t="s">
        <v>488</v>
      </c>
      <c r="K3337">
        <v>6.27</v>
      </c>
      <c r="L3337">
        <v>6.268119564</v>
      </c>
      <c r="M3337" t="s">
        <v>26</v>
      </c>
      <c r="N3337" t="s">
        <v>74</v>
      </c>
      <c r="O3337" t="s">
        <v>29</v>
      </c>
      <c r="P3337" t="s">
        <v>29</v>
      </c>
      <c r="Q3337" t="s">
        <v>29</v>
      </c>
      <c r="R3337" t="s">
        <v>29</v>
      </c>
      <c r="S3337" t="s">
        <v>29</v>
      </c>
      <c r="T3337" t="s">
        <v>29</v>
      </c>
      <c r="U3337" t="s">
        <v>29</v>
      </c>
      <c r="V3337" t="s">
        <v>3967</v>
      </c>
      <c r="W3337" t="s">
        <v>3901</v>
      </c>
    </row>
    <row r="3338" spans="1:23">
      <c r="A3338">
        <v>3337</v>
      </c>
      <c r="B3338" t="s">
        <v>3899</v>
      </c>
      <c r="C3338" t="s">
        <v>3308</v>
      </c>
      <c r="D3338">
        <v>82</v>
      </c>
      <c r="E3338" t="s">
        <v>486</v>
      </c>
      <c r="F3338" t="s">
        <v>251</v>
      </c>
      <c r="G3338" s="1" t="s">
        <v>487</v>
      </c>
      <c r="H3338" t="s">
        <v>488</v>
      </c>
      <c r="I3338" t="s">
        <v>487</v>
      </c>
      <c r="J3338" t="s">
        <v>488</v>
      </c>
      <c r="K3338">
        <v>0.56000000000000005</v>
      </c>
      <c r="L3338">
        <v>0.55983205000000003</v>
      </c>
      <c r="M3338" t="s">
        <v>26</v>
      </c>
      <c r="N3338" t="s">
        <v>118</v>
      </c>
      <c r="O3338" t="s">
        <v>29</v>
      </c>
      <c r="P3338" t="s">
        <v>29</v>
      </c>
      <c r="Q3338" t="s">
        <v>29</v>
      </c>
      <c r="R3338" t="s">
        <v>29</v>
      </c>
      <c r="S3338" t="s">
        <v>29</v>
      </c>
      <c r="T3338" t="s">
        <v>29</v>
      </c>
      <c r="U3338" t="s">
        <v>29</v>
      </c>
      <c r="V3338" t="s">
        <v>3967</v>
      </c>
      <c r="W3338" t="s">
        <v>3901</v>
      </c>
    </row>
    <row r="3339" spans="1:23">
      <c r="A3339">
        <v>3338</v>
      </c>
      <c r="B3339" t="s">
        <v>3899</v>
      </c>
      <c r="C3339" t="s">
        <v>3308</v>
      </c>
      <c r="D3339">
        <v>82</v>
      </c>
      <c r="E3339" t="s">
        <v>3180</v>
      </c>
      <c r="F3339" t="s">
        <v>43</v>
      </c>
      <c r="G3339" s="1" t="s">
        <v>1680</v>
      </c>
      <c r="H3339" t="s">
        <v>3181</v>
      </c>
      <c r="I3339" t="s">
        <v>1680</v>
      </c>
      <c r="J3339" t="s">
        <v>3181</v>
      </c>
      <c r="K3339">
        <v>0.5</v>
      </c>
      <c r="L3339">
        <v>0.49985004500000002</v>
      </c>
      <c r="M3339" t="s">
        <v>26</v>
      </c>
      <c r="N3339" t="s">
        <v>141</v>
      </c>
      <c r="O3339" t="s">
        <v>29</v>
      </c>
      <c r="P3339" t="s">
        <v>29</v>
      </c>
      <c r="Q3339" t="s">
        <v>29</v>
      </c>
      <c r="R3339" t="s">
        <v>29</v>
      </c>
      <c r="S3339" t="s">
        <v>29</v>
      </c>
      <c r="T3339" t="s">
        <v>29</v>
      </c>
      <c r="U3339" t="s">
        <v>29</v>
      </c>
      <c r="V3339" t="s">
        <v>3967</v>
      </c>
      <c r="W3339" t="s">
        <v>3901</v>
      </c>
    </row>
    <row r="3340" spans="1:23">
      <c r="A3340">
        <v>3339</v>
      </c>
      <c r="B3340" t="s">
        <v>3899</v>
      </c>
      <c r="C3340" t="s">
        <v>3308</v>
      </c>
      <c r="D3340">
        <v>82</v>
      </c>
      <c r="E3340" t="s">
        <v>3180</v>
      </c>
      <c r="F3340" t="s">
        <v>43</v>
      </c>
      <c r="G3340" s="1" t="s">
        <v>1680</v>
      </c>
      <c r="H3340" t="s">
        <v>3181</v>
      </c>
      <c r="I3340" t="s">
        <v>1680</v>
      </c>
      <c r="J3340" t="s">
        <v>3181</v>
      </c>
      <c r="K3340">
        <v>0.11</v>
      </c>
      <c r="L3340">
        <v>0.10996701</v>
      </c>
      <c r="M3340" t="s">
        <v>26</v>
      </c>
      <c r="N3340" t="s">
        <v>63</v>
      </c>
      <c r="O3340" t="s">
        <v>29</v>
      </c>
      <c r="P3340" t="s">
        <v>29</v>
      </c>
      <c r="Q3340" t="s">
        <v>29</v>
      </c>
      <c r="R3340" t="s">
        <v>29</v>
      </c>
      <c r="S3340" t="s">
        <v>29</v>
      </c>
      <c r="T3340" t="s">
        <v>29</v>
      </c>
      <c r="U3340" t="s">
        <v>29</v>
      </c>
      <c r="V3340" t="s">
        <v>3967</v>
      </c>
      <c r="W3340" t="s">
        <v>3901</v>
      </c>
    </row>
    <row r="3341" spans="1:23">
      <c r="A3341">
        <v>3340</v>
      </c>
      <c r="B3341" t="s">
        <v>3899</v>
      </c>
      <c r="C3341" t="s">
        <v>3308</v>
      </c>
      <c r="D3341">
        <v>82</v>
      </c>
      <c r="E3341" t="s">
        <v>3180</v>
      </c>
      <c r="F3341" t="s">
        <v>43</v>
      </c>
      <c r="G3341" s="1" t="s">
        <v>1680</v>
      </c>
      <c r="H3341" t="s">
        <v>3181</v>
      </c>
      <c r="I3341" t="s">
        <v>1680</v>
      </c>
      <c r="J3341" t="s">
        <v>3181</v>
      </c>
      <c r="K3341">
        <v>2.08</v>
      </c>
      <c r="L3341">
        <v>2.0793761869999998</v>
      </c>
      <c r="M3341" t="s">
        <v>26</v>
      </c>
      <c r="N3341" t="s">
        <v>74</v>
      </c>
      <c r="O3341" t="s">
        <v>29</v>
      </c>
      <c r="P3341" t="s">
        <v>29</v>
      </c>
      <c r="Q3341" t="s">
        <v>29</v>
      </c>
      <c r="R3341" t="s">
        <v>29</v>
      </c>
      <c r="S3341" t="s">
        <v>29</v>
      </c>
      <c r="T3341" t="s">
        <v>29</v>
      </c>
      <c r="U3341" t="s">
        <v>29</v>
      </c>
      <c r="V3341" t="s">
        <v>3967</v>
      </c>
      <c r="W3341" t="s">
        <v>3901</v>
      </c>
    </row>
    <row r="3342" spans="1:23">
      <c r="A3342">
        <v>3341</v>
      </c>
      <c r="B3342" t="s">
        <v>3899</v>
      </c>
      <c r="C3342" t="s">
        <v>3308</v>
      </c>
      <c r="D3342">
        <v>82</v>
      </c>
      <c r="E3342" t="s">
        <v>3968</v>
      </c>
      <c r="F3342" t="s">
        <v>344</v>
      </c>
      <c r="G3342" s="1" t="s">
        <v>1079</v>
      </c>
      <c r="H3342" t="s">
        <v>1502</v>
      </c>
      <c r="I3342" t="s">
        <v>1079</v>
      </c>
      <c r="J3342" t="s">
        <v>1502</v>
      </c>
      <c r="K3342">
        <v>0.9</v>
      </c>
      <c r="L3342">
        <v>0.89973008099999996</v>
      </c>
      <c r="M3342" t="s">
        <v>26</v>
      </c>
      <c r="N3342" t="s">
        <v>219</v>
      </c>
      <c r="O3342" t="s">
        <v>29</v>
      </c>
      <c r="P3342" t="s">
        <v>29</v>
      </c>
      <c r="Q3342" t="s">
        <v>29</v>
      </c>
      <c r="R3342" t="s">
        <v>29</v>
      </c>
      <c r="S3342" t="s">
        <v>29</v>
      </c>
      <c r="T3342" t="s">
        <v>29</v>
      </c>
      <c r="U3342" t="s">
        <v>29</v>
      </c>
      <c r="V3342" t="s">
        <v>3967</v>
      </c>
      <c r="W3342" t="s">
        <v>3901</v>
      </c>
    </row>
    <row r="3343" spans="1:23">
      <c r="A3343">
        <v>3342</v>
      </c>
      <c r="B3343" t="s">
        <v>3899</v>
      </c>
      <c r="C3343" t="s">
        <v>3308</v>
      </c>
      <c r="D3343">
        <v>82</v>
      </c>
      <c r="E3343" t="s">
        <v>3968</v>
      </c>
      <c r="F3343" t="s">
        <v>344</v>
      </c>
      <c r="G3343" s="1" t="s">
        <v>1079</v>
      </c>
      <c r="H3343" t="s">
        <v>1502</v>
      </c>
      <c r="I3343" t="s">
        <v>1079</v>
      </c>
      <c r="J3343" t="s">
        <v>1502</v>
      </c>
      <c r="K3343">
        <v>0.26</v>
      </c>
      <c r="L3343">
        <v>0.259922023</v>
      </c>
      <c r="M3343" t="s">
        <v>26</v>
      </c>
      <c r="N3343" t="s">
        <v>232</v>
      </c>
      <c r="O3343" t="s">
        <v>29</v>
      </c>
      <c r="P3343" t="s">
        <v>29</v>
      </c>
      <c r="Q3343" t="s">
        <v>29</v>
      </c>
      <c r="R3343" t="s">
        <v>29</v>
      </c>
      <c r="S3343" t="s">
        <v>29</v>
      </c>
      <c r="T3343" t="s">
        <v>29</v>
      </c>
      <c r="U3343" t="s">
        <v>29</v>
      </c>
      <c r="V3343" t="s">
        <v>3967</v>
      </c>
      <c r="W3343" t="s">
        <v>3901</v>
      </c>
    </row>
    <row r="3344" spans="1:23">
      <c r="A3344">
        <v>3343</v>
      </c>
      <c r="B3344" t="s">
        <v>3899</v>
      </c>
      <c r="C3344" t="s">
        <v>3308</v>
      </c>
      <c r="D3344">
        <v>82</v>
      </c>
      <c r="E3344" t="s">
        <v>3968</v>
      </c>
      <c r="F3344" t="s">
        <v>344</v>
      </c>
      <c r="G3344" s="1" t="s">
        <v>1079</v>
      </c>
      <c r="H3344" t="s">
        <v>1502</v>
      </c>
      <c r="I3344" t="s">
        <v>1079</v>
      </c>
      <c r="J3344" t="s">
        <v>1502</v>
      </c>
      <c r="K3344">
        <v>1.48</v>
      </c>
      <c r="L3344">
        <v>1.479556133</v>
      </c>
      <c r="M3344" t="s">
        <v>26</v>
      </c>
      <c r="N3344" t="s">
        <v>74</v>
      </c>
      <c r="O3344" t="s">
        <v>29</v>
      </c>
      <c r="P3344" t="s">
        <v>29</v>
      </c>
      <c r="Q3344" t="s">
        <v>29</v>
      </c>
      <c r="R3344" t="s">
        <v>29</v>
      </c>
      <c r="S3344" t="s">
        <v>29</v>
      </c>
      <c r="T3344" t="s">
        <v>29</v>
      </c>
      <c r="U3344" t="s">
        <v>29</v>
      </c>
      <c r="V3344" t="s">
        <v>3967</v>
      </c>
      <c r="W3344" t="s">
        <v>3901</v>
      </c>
    </row>
    <row r="3345" spans="1:23">
      <c r="A3345">
        <v>3344</v>
      </c>
      <c r="B3345" t="s">
        <v>3899</v>
      </c>
      <c r="C3345" t="s">
        <v>3308</v>
      </c>
      <c r="D3345">
        <v>82</v>
      </c>
      <c r="E3345" t="s">
        <v>3912</v>
      </c>
      <c r="F3345" t="s">
        <v>154</v>
      </c>
      <c r="G3345" s="1" t="s">
        <v>1966</v>
      </c>
      <c r="H3345" t="s">
        <v>3913</v>
      </c>
      <c r="I3345" t="s">
        <v>1966</v>
      </c>
      <c r="J3345" t="s">
        <v>3913</v>
      </c>
      <c r="K3345">
        <v>1.89</v>
      </c>
      <c r="L3345">
        <v>1.88943317</v>
      </c>
      <c r="M3345" t="s">
        <v>26</v>
      </c>
      <c r="N3345" t="s">
        <v>219</v>
      </c>
      <c r="O3345" t="s">
        <v>29</v>
      </c>
      <c r="P3345" t="s">
        <v>29</v>
      </c>
      <c r="Q3345" t="s">
        <v>29</v>
      </c>
      <c r="R3345" t="s">
        <v>29</v>
      </c>
      <c r="S3345" t="s">
        <v>29</v>
      </c>
      <c r="T3345" t="s">
        <v>29</v>
      </c>
      <c r="U3345" t="s">
        <v>29</v>
      </c>
      <c r="V3345" t="s">
        <v>3967</v>
      </c>
      <c r="W3345" t="s">
        <v>3901</v>
      </c>
    </row>
    <row r="3346" spans="1:23">
      <c r="A3346">
        <v>3345</v>
      </c>
      <c r="B3346" t="s">
        <v>3899</v>
      </c>
      <c r="C3346" t="s">
        <v>3308</v>
      </c>
      <c r="D3346">
        <v>82</v>
      </c>
      <c r="E3346" t="s">
        <v>3912</v>
      </c>
      <c r="F3346" t="s">
        <v>154</v>
      </c>
      <c r="G3346" s="1" t="s">
        <v>1966</v>
      </c>
      <c r="H3346" t="s">
        <v>3913</v>
      </c>
      <c r="I3346" t="s">
        <v>1966</v>
      </c>
      <c r="J3346" t="s">
        <v>3913</v>
      </c>
      <c r="K3346">
        <v>0.56999999999999995</v>
      </c>
      <c r="L3346">
        <v>0.56982905100000003</v>
      </c>
      <c r="M3346" t="s">
        <v>26</v>
      </c>
      <c r="N3346" t="s">
        <v>232</v>
      </c>
      <c r="O3346" t="s">
        <v>29</v>
      </c>
      <c r="P3346" t="s">
        <v>29</v>
      </c>
      <c r="Q3346" t="s">
        <v>29</v>
      </c>
      <c r="R3346" t="s">
        <v>29</v>
      </c>
      <c r="S3346" t="s">
        <v>29</v>
      </c>
      <c r="T3346" t="s">
        <v>29</v>
      </c>
      <c r="U3346" t="s">
        <v>29</v>
      </c>
      <c r="V3346" t="s">
        <v>3967</v>
      </c>
      <c r="W3346" t="s">
        <v>3901</v>
      </c>
    </row>
    <row r="3347" spans="1:23">
      <c r="A3347">
        <v>3346</v>
      </c>
      <c r="B3347" t="s">
        <v>3899</v>
      </c>
      <c r="C3347" t="s">
        <v>3308</v>
      </c>
      <c r="D3347">
        <v>82</v>
      </c>
      <c r="E3347" t="s">
        <v>3942</v>
      </c>
      <c r="F3347" t="s">
        <v>248</v>
      </c>
      <c r="G3347" s="1" t="s">
        <v>3175</v>
      </c>
      <c r="H3347" t="s">
        <v>3943</v>
      </c>
      <c r="I3347" t="s">
        <v>3175</v>
      </c>
      <c r="J3347" t="s">
        <v>3943</v>
      </c>
      <c r="K3347">
        <v>2.06</v>
      </c>
      <c r="L3347">
        <v>2.059382185</v>
      </c>
      <c r="M3347" t="s">
        <v>26</v>
      </c>
      <c r="N3347" t="s">
        <v>219</v>
      </c>
      <c r="O3347" t="s">
        <v>29</v>
      </c>
      <c r="P3347" t="s">
        <v>29</v>
      </c>
      <c r="Q3347" t="s">
        <v>29</v>
      </c>
      <c r="R3347" t="s">
        <v>29</v>
      </c>
      <c r="S3347" t="s">
        <v>29</v>
      </c>
      <c r="T3347" t="s">
        <v>29</v>
      </c>
      <c r="U3347" t="s">
        <v>29</v>
      </c>
      <c r="V3347" t="s">
        <v>3967</v>
      </c>
      <c r="W3347" t="s">
        <v>3901</v>
      </c>
    </row>
    <row r="3348" spans="1:23">
      <c r="A3348">
        <v>3347</v>
      </c>
      <c r="B3348" t="s">
        <v>3899</v>
      </c>
      <c r="C3348" t="s">
        <v>3308</v>
      </c>
      <c r="D3348">
        <v>82</v>
      </c>
      <c r="E3348" t="s">
        <v>3942</v>
      </c>
      <c r="F3348" t="s">
        <v>248</v>
      </c>
      <c r="G3348" s="1" t="s">
        <v>3175</v>
      </c>
      <c r="H3348" t="s">
        <v>3943</v>
      </c>
      <c r="I3348" t="s">
        <v>3175</v>
      </c>
      <c r="J3348" t="s">
        <v>3943</v>
      </c>
      <c r="K3348">
        <v>0.05</v>
      </c>
      <c r="L3348">
        <v>4.9985004E-2</v>
      </c>
      <c r="M3348" t="s">
        <v>26</v>
      </c>
      <c r="N3348" t="s">
        <v>232</v>
      </c>
      <c r="O3348" t="s">
        <v>29</v>
      </c>
      <c r="P3348" t="s">
        <v>29</v>
      </c>
      <c r="Q3348" t="s">
        <v>29</v>
      </c>
      <c r="R3348" t="s">
        <v>29</v>
      </c>
      <c r="S3348" t="s">
        <v>29</v>
      </c>
      <c r="T3348" t="s">
        <v>29</v>
      </c>
      <c r="U3348" t="s">
        <v>29</v>
      </c>
      <c r="V3348" t="s">
        <v>3967</v>
      </c>
      <c r="W3348" t="s">
        <v>3901</v>
      </c>
    </row>
    <row r="3349" spans="1:23">
      <c r="A3349">
        <v>3348</v>
      </c>
      <c r="B3349" t="s">
        <v>3899</v>
      </c>
      <c r="C3349" t="s">
        <v>3308</v>
      </c>
      <c r="D3349">
        <v>82</v>
      </c>
      <c r="E3349" t="s">
        <v>3942</v>
      </c>
      <c r="F3349" t="s">
        <v>248</v>
      </c>
      <c r="G3349" s="1" t="s">
        <v>3175</v>
      </c>
      <c r="H3349" t="s">
        <v>3943</v>
      </c>
      <c r="I3349" t="s">
        <v>3175</v>
      </c>
      <c r="J3349" t="s">
        <v>3943</v>
      </c>
      <c r="K3349">
        <v>0.09</v>
      </c>
      <c r="L3349">
        <v>8.9973007999999993E-2</v>
      </c>
      <c r="M3349" t="s">
        <v>26</v>
      </c>
      <c r="N3349" t="s">
        <v>74</v>
      </c>
      <c r="O3349" t="s">
        <v>29</v>
      </c>
      <c r="P3349" t="s">
        <v>29</v>
      </c>
      <c r="Q3349" t="s">
        <v>29</v>
      </c>
      <c r="R3349" t="s">
        <v>29</v>
      </c>
      <c r="S3349" t="s">
        <v>29</v>
      </c>
      <c r="T3349" t="s">
        <v>29</v>
      </c>
      <c r="U3349" t="s">
        <v>29</v>
      </c>
      <c r="V3349" t="s">
        <v>3967</v>
      </c>
      <c r="W3349" t="s">
        <v>3901</v>
      </c>
    </row>
    <row r="3350" spans="1:23">
      <c r="A3350">
        <v>3349</v>
      </c>
      <c r="B3350" t="s">
        <v>3899</v>
      </c>
      <c r="C3350" t="s">
        <v>3308</v>
      </c>
      <c r="D3350">
        <v>82</v>
      </c>
      <c r="E3350" t="s">
        <v>2768</v>
      </c>
      <c r="F3350" t="s">
        <v>9221</v>
      </c>
      <c r="G3350" s="1" t="s">
        <v>2770</v>
      </c>
      <c r="H3350" t="s">
        <v>2771</v>
      </c>
      <c r="I3350" t="s">
        <v>2770</v>
      </c>
      <c r="J3350" t="s">
        <v>2771</v>
      </c>
      <c r="K3350">
        <v>0.26</v>
      </c>
      <c r="L3350">
        <v>0.259922023</v>
      </c>
      <c r="M3350" t="s">
        <v>26</v>
      </c>
      <c r="N3350" t="s">
        <v>219</v>
      </c>
      <c r="O3350" t="s">
        <v>29</v>
      </c>
      <c r="P3350" t="s">
        <v>29</v>
      </c>
      <c r="Q3350" t="s">
        <v>29</v>
      </c>
      <c r="R3350" t="s">
        <v>29</v>
      </c>
      <c r="S3350" t="s">
        <v>29</v>
      </c>
      <c r="T3350" t="s">
        <v>29</v>
      </c>
      <c r="U3350" t="s">
        <v>29</v>
      </c>
      <c r="V3350" t="s">
        <v>3967</v>
      </c>
      <c r="W3350" t="s">
        <v>3901</v>
      </c>
    </row>
    <row r="3351" spans="1:23">
      <c r="A3351">
        <v>3350</v>
      </c>
      <c r="B3351" t="s">
        <v>3899</v>
      </c>
      <c r="C3351" t="s">
        <v>3308</v>
      </c>
      <c r="D3351">
        <v>82</v>
      </c>
      <c r="E3351" t="s">
        <v>2768</v>
      </c>
      <c r="F3351" t="s">
        <v>9221</v>
      </c>
      <c r="G3351" s="1" t="s">
        <v>2770</v>
      </c>
      <c r="H3351" t="s">
        <v>2771</v>
      </c>
      <c r="I3351" t="s">
        <v>2770</v>
      </c>
      <c r="J3351" t="s">
        <v>2771</v>
      </c>
      <c r="K3351">
        <v>0.11</v>
      </c>
      <c r="L3351">
        <v>0.10996701</v>
      </c>
      <c r="M3351" t="s">
        <v>26</v>
      </c>
      <c r="N3351" t="s">
        <v>232</v>
      </c>
      <c r="O3351" t="s">
        <v>29</v>
      </c>
      <c r="P3351" t="s">
        <v>29</v>
      </c>
      <c r="Q3351" t="s">
        <v>29</v>
      </c>
      <c r="R3351" t="s">
        <v>29</v>
      </c>
      <c r="S3351" t="s">
        <v>29</v>
      </c>
      <c r="T3351" t="s">
        <v>29</v>
      </c>
      <c r="U3351" t="s">
        <v>29</v>
      </c>
      <c r="V3351" t="s">
        <v>3967</v>
      </c>
      <c r="W3351" t="s">
        <v>3901</v>
      </c>
    </row>
    <row r="3352" spans="1:23">
      <c r="A3352">
        <v>3351</v>
      </c>
      <c r="B3352" t="s">
        <v>3899</v>
      </c>
      <c r="C3352" t="s">
        <v>3308</v>
      </c>
      <c r="D3352">
        <v>82</v>
      </c>
      <c r="E3352" t="s">
        <v>2768</v>
      </c>
      <c r="F3352" t="s">
        <v>9221</v>
      </c>
      <c r="G3352" s="1" t="s">
        <v>2770</v>
      </c>
      <c r="H3352" t="s">
        <v>2771</v>
      </c>
      <c r="I3352" t="s">
        <v>2770</v>
      </c>
      <c r="J3352" t="s">
        <v>2771</v>
      </c>
      <c r="K3352">
        <v>0.68</v>
      </c>
      <c r="L3352">
        <v>0.67979606100000001</v>
      </c>
      <c r="M3352" t="s">
        <v>26</v>
      </c>
      <c r="N3352" t="s">
        <v>53</v>
      </c>
      <c r="O3352" t="s">
        <v>29</v>
      </c>
      <c r="P3352" t="s">
        <v>29</v>
      </c>
      <c r="Q3352" t="s">
        <v>29</v>
      </c>
      <c r="R3352" t="s">
        <v>29</v>
      </c>
      <c r="S3352" t="s">
        <v>29</v>
      </c>
      <c r="T3352" t="s">
        <v>29</v>
      </c>
      <c r="U3352" t="s">
        <v>29</v>
      </c>
      <c r="V3352" t="s">
        <v>3967</v>
      </c>
      <c r="W3352" t="s">
        <v>3901</v>
      </c>
    </row>
    <row r="3353" spans="1:23">
      <c r="A3353">
        <v>3352</v>
      </c>
      <c r="B3353" t="s">
        <v>3899</v>
      </c>
      <c r="C3353" t="s">
        <v>3308</v>
      </c>
      <c r="D3353">
        <v>82</v>
      </c>
      <c r="E3353" t="s">
        <v>2768</v>
      </c>
      <c r="F3353" t="s">
        <v>9221</v>
      </c>
      <c r="G3353" s="1" t="s">
        <v>2770</v>
      </c>
      <c r="H3353" t="s">
        <v>2771</v>
      </c>
      <c r="I3353" t="s">
        <v>2770</v>
      </c>
      <c r="J3353" t="s">
        <v>2771</v>
      </c>
      <c r="K3353">
        <v>1.1499999999999999</v>
      </c>
      <c r="L3353">
        <v>1.149655103</v>
      </c>
      <c r="M3353" t="s">
        <v>26</v>
      </c>
      <c r="N3353" t="s">
        <v>74</v>
      </c>
      <c r="O3353" t="s">
        <v>29</v>
      </c>
      <c r="P3353" t="s">
        <v>29</v>
      </c>
      <c r="Q3353" t="s">
        <v>29</v>
      </c>
      <c r="R3353" t="s">
        <v>29</v>
      </c>
      <c r="S3353" t="s">
        <v>29</v>
      </c>
      <c r="T3353" t="s">
        <v>29</v>
      </c>
      <c r="U3353" t="s">
        <v>29</v>
      </c>
      <c r="V3353" t="s">
        <v>3967</v>
      </c>
      <c r="W3353" t="s">
        <v>3901</v>
      </c>
    </row>
    <row r="3354" spans="1:23">
      <c r="A3354">
        <v>3353</v>
      </c>
      <c r="B3354" t="s">
        <v>3899</v>
      </c>
      <c r="C3354" t="s">
        <v>3308</v>
      </c>
      <c r="D3354">
        <v>82</v>
      </c>
      <c r="E3354" t="s">
        <v>3928</v>
      </c>
      <c r="F3354" t="s">
        <v>41</v>
      </c>
      <c r="G3354" s="1" t="s">
        <v>1017</v>
      </c>
      <c r="H3354" t="s">
        <v>3929</v>
      </c>
      <c r="I3354" t="s">
        <v>1017</v>
      </c>
      <c r="J3354" t="s">
        <v>3929</v>
      </c>
      <c r="K3354">
        <v>0.26</v>
      </c>
      <c r="L3354">
        <v>0.259922023</v>
      </c>
      <c r="M3354" t="s">
        <v>26</v>
      </c>
      <c r="N3354" t="s">
        <v>141</v>
      </c>
      <c r="O3354" t="s">
        <v>29</v>
      </c>
      <c r="P3354" t="s">
        <v>29</v>
      </c>
      <c r="Q3354" t="s">
        <v>29</v>
      </c>
      <c r="R3354" t="s">
        <v>29</v>
      </c>
      <c r="S3354" t="s">
        <v>29</v>
      </c>
      <c r="T3354" t="s">
        <v>29</v>
      </c>
      <c r="U3354" t="s">
        <v>29</v>
      </c>
      <c r="V3354" t="s">
        <v>3967</v>
      </c>
      <c r="W3354" t="s">
        <v>3901</v>
      </c>
    </row>
    <row r="3355" spans="1:23">
      <c r="A3355">
        <v>3354</v>
      </c>
      <c r="B3355" t="s">
        <v>3899</v>
      </c>
      <c r="C3355" t="s">
        <v>3308</v>
      </c>
      <c r="D3355">
        <v>82</v>
      </c>
      <c r="E3355" t="s">
        <v>3928</v>
      </c>
      <c r="F3355" t="s">
        <v>41</v>
      </c>
      <c r="G3355" s="1" t="s">
        <v>1017</v>
      </c>
      <c r="H3355" t="s">
        <v>3929</v>
      </c>
      <c r="I3355" t="s">
        <v>1017</v>
      </c>
      <c r="J3355" t="s">
        <v>3929</v>
      </c>
      <c r="K3355">
        <v>1.4</v>
      </c>
      <c r="L3355">
        <v>1.399580126</v>
      </c>
      <c r="M3355" t="s">
        <v>26</v>
      </c>
      <c r="N3355" t="s">
        <v>63</v>
      </c>
      <c r="O3355" t="s">
        <v>29</v>
      </c>
      <c r="P3355" t="s">
        <v>29</v>
      </c>
      <c r="Q3355" t="s">
        <v>29</v>
      </c>
      <c r="R3355" t="s">
        <v>29</v>
      </c>
      <c r="S3355" t="s">
        <v>29</v>
      </c>
      <c r="T3355" t="s">
        <v>29</v>
      </c>
      <c r="U3355" t="s">
        <v>29</v>
      </c>
      <c r="V3355" t="s">
        <v>3967</v>
      </c>
      <c r="W3355" t="s">
        <v>3901</v>
      </c>
    </row>
    <row r="3356" spans="1:23">
      <c r="A3356">
        <v>3355</v>
      </c>
      <c r="B3356" t="s">
        <v>3899</v>
      </c>
      <c r="C3356" t="s">
        <v>3308</v>
      </c>
      <c r="D3356">
        <v>82</v>
      </c>
      <c r="E3356" t="s">
        <v>3928</v>
      </c>
      <c r="F3356" t="s">
        <v>41</v>
      </c>
      <c r="G3356" s="1" t="s">
        <v>1017</v>
      </c>
      <c r="H3356" t="s">
        <v>3929</v>
      </c>
      <c r="I3356" t="s">
        <v>1017</v>
      </c>
      <c r="J3356" t="s">
        <v>3929</v>
      </c>
      <c r="K3356">
        <v>0.13</v>
      </c>
      <c r="L3356">
        <v>0.12996101199999999</v>
      </c>
      <c r="M3356" t="s">
        <v>26</v>
      </c>
      <c r="N3356" t="s">
        <v>74</v>
      </c>
      <c r="O3356" t="s">
        <v>29</v>
      </c>
      <c r="P3356" t="s">
        <v>29</v>
      </c>
      <c r="Q3356" t="s">
        <v>29</v>
      </c>
      <c r="R3356" t="s">
        <v>29</v>
      </c>
      <c r="S3356" t="s">
        <v>29</v>
      </c>
      <c r="T3356" t="s">
        <v>29</v>
      </c>
      <c r="U3356" t="s">
        <v>29</v>
      </c>
      <c r="V3356" t="s">
        <v>3967</v>
      </c>
      <c r="W3356" t="s">
        <v>3901</v>
      </c>
    </row>
    <row r="3357" spans="1:23">
      <c r="A3357">
        <v>3356</v>
      </c>
      <c r="B3357" t="s">
        <v>3899</v>
      </c>
      <c r="C3357" t="s">
        <v>3308</v>
      </c>
      <c r="D3357">
        <v>82</v>
      </c>
      <c r="E3357" t="s">
        <v>832</v>
      </c>
      <c r="F3357" t="s">
        <v>43</v>
      </c>
      <c r="G3357" s="1" t="s">
        <v>580</v>
      </c>
      <c r="H3357" t="s">
        <v>763</v>
      </c>
      <c r="I3357" t="s">
        <v>580</v>
      </c>
      <c r="J3357" t="s">
        <v>763</v>
      </c>
      <c r="K3357">
        <v>0.52</v>
      </c>
      <c r="L3357">
        <v>0.51984404699999998</v>
      </c>
      <c r="M3357" t="s">
        <v>26</v>
      </c>
      <c r="N3357" t="s">
        <v>141</v>
      </c>
      <c r="O3357" t="s">
        <v>29</v>
      </c>
      <c r="P3357" t="s">
        <v>29</v>
      </c>
      <c r="Q3357" t="s">
        <v>29</v>
      </c>
      <c r="R3357" t="s">
        <v>29</v>
      </c>
      <c r="S3357" t="s">
        <v>29</v>
      </c>
      <c r="T3357" t="s">
        <v>29</v>
      </c>
      <c r="U3357" t="s">
        <v>29</v>
      </c>
      <c r="V3357" t="s">
        <v>3967</v>
      </c>
      <c r="W3357" t="s">
        <v>3901</v>
      </c>
    </row>
    <row r="3358" spans="1:23">
      <c r="A3358">
        <v>3357</v>
      </c>
      <c r="B3358" t="s">
        <v>3899</v>
      </c>
      <c r="C3358" t="s">
        <v>3308</v>
      </c>
      <c r="D3358">
        <v>82</v>
      </c>
      <c r="E3358" t="s">
        <v>832</v>
      </c>
      <c r="F3358" t="s">
        <v>43</v>
      </c>
      <c r="G3358" s="1" t="s">
        <v>580</v>
      </c>
      <c r="H3358" t="s">
        <v>763</v>
      </c>
      <c r="I3358" t="s">
        <v>580</v>
      </c>
      <c r="J3358" t="s">
        <v>763</v>
      </c>
      <c r="K3358">
        <v>0.69</v>
      </c>
      <c r="L3358">
        <v>0.68979306200000001</v>
      </c>
      <c r="M3358" t="s">
        <v>26</v>
      </c>
      <c r="N3358" t="s">
        <v>219</v>
      </c>
      <c r="O3358" t="s">
        <v>29</v>
      </c>
      <c r="P3358" t="s">
        <v>29</v>
      </c>
      <c r="Q3358" t="s">
        <v>29</v>
      </c>
      <c r="R3358" t="s">
        <v>29</v>
      </c>
      <c r="S3358" t="s">
        <v>29</v>
      </c>
      <c r="T3358" t="s">
        <v>29</v>
      </c>
      <c r="U3358" t="s">
        <v>29</v>
      </c>
      <c r="V3358" t="s">
        <v>3967</v>
      </c>
      <c r="W3358" t="s">
        <v>3901</v>
      </c>
    </row>
    <row r="3359" spans="1:23">
      <c r="A3359">
        <v>3358</v>
      </c>
      <c r="B3359" t="s">
        <v>3899</v>
      </c>
      <c r="C3359" t="s">
        <v>3308</v>
      </c>
      <c r="D3359">
        <v>82</v>
      </c>
      <c r="E3359" t="s">
        <v>832</v>
      </c>
      <c r="F3359" t="s">
        <v>43</v>
      </c>
      <c r="G3359" s="1" t="s">
        <v>580</v>
      </c>
      <c r="H3359" t="s">
        <v>763</v>
      </c>
      <c r="I3359" t="s">
        <v>580</v>
      </c>
      <c r="J3359" t="s">
        <v>763</v>
      </c>
      <c r="K3359">
        <v>0.09</v>
      </c>
      <c r="L3359">
        <v>8.9973007999999993E-2</v>
      </c>
      <c r="M3359" t="s">
        <v>26</v>
      </c>
      <c r="N3359" t="s">
        <v>232</v>
      </c>
      <c r="O3359" t="s">
        <v>29</v>
      </c>
      <c r="P3359" t="s">
        <v>29</v>
      </c>
      <c r="Q3359" t="s">
        <v>29</v>
      </c>
      <c r="R3359" t="s">
        <v>29</v>
      </c>
      <c r="S3359" t="s">
        <v>29</v>
      </c>
      <c r="T3359" t="s">
        <v>29</v>
      </c>
      <c r="U3359" t="s">
        <v>29</v>
      </c>
      <c r="V3359" t="s">
        <v>3967</v>
      </c>
      <c r="W3359" t="s">
        <v>3901</v>
      </c>
    </row>
    <row r="3360" spans="1:23">
      <c r="A3360">
        <v>3359</v>
      </c>
      <c r="B3360" t="s">
        <v>3899</v>
      </c>
      <c r="C3360" t="s">
        <v>3308</v>
      </c>
      <c r="D3360">
        <v>82</v>
      </c>
      <c r="E3360" t="s">
        <v>3932</v>
      </c>
      <c r="F3360" t="s">
        <v>72</v>
      </c>
      <c r="G3360" s="1" t="s">
        <v>3933</v>
      </c>
      <c r="H3360" t="s">
        <v>3934</v>
      </c>
      <c r="I3360" t="s">
        <v>3933</v>
      </c>
      <c r="J3360" t="s">
        <v>3934</v>
      </c>
      <c r="K3360">
        <v>1.08</v>
      </c>
      <c r="L3360">
        <v>1.0796760969999999</v>
      </c>
      <c r="M3360" t="s">
        <v>26</v>
      </c>
      <c r="N3360" t="s">
        <v>219</v>
      </c>
      <c r="O3360" t="s">
        <v>29</v>
      </c>
      <c r="P3360" t="s">
        <v>29</v>
      </c>
      <c r="Q3360" t="s">
        <v>29</v>
      </c>
      <c r="R3360" t="s">
        <v>29</v>
      </c>
      <c r="S3360" t="s">
        <v>29</v>
      </c>
      <c r="T3360" t="s">
        <v>29</v>
      </c>
      <c r="U3360" t="s">
        <v>29</v>
      </c>
      <c r="V3360" t="s">
        <v>3967</v>
      </c>
      <c r="W3360" t="s">
        <v>3901</v>
      </c>
    </row>
    <row r="3361" spans="1:23">
      <c r="A3361">
        <v>3360</v>
      </c>
      <c r="B3361" t="s">
        <v>3899</v>
      </c>
      <c r="C3361" t="s">
        <v>3308</v>
      </c>
      <c r="D3361">
        <v>82</v>
      </c>
      <c r="E3361" t="s">
        <v>3932</v>
      </c>
      <c r="F3361" t="s">
        <v>72</v>
      </c>
      <c r="G3361" s="1" t="s">
        <v>3933</v>
      </c>
      <c r="H3361" t="s">
        <v>3934</v>
      </c>
      <c r="I3361" t="s">
        <v>3933</v>
      </c>
      <c r="J3361" t="s">
        <v>3934</v>
      </c>
      <c r="K3361">
        <v>0.17</v>
      </c>
      <c r="L3361">
        <v>0.16994901500000001</v>
      </c>
      <c r="M3361" t="s">
        <v>26</v>
      </c>
      <c r="N3361" t="s">
        <v>232</v>
      </c>
      <c r="O3361" t="s">
        <v>29</v>
      </c>
      <c r="P3361" t="s">
        <v>29</v>
      </c>
      <c r="Q3361" t="s">
        <v>29</v>
      </c>
      <c r="R3361" t="s">
        <v>29</v>
      </c>
      <c r="S3361" t="s">
        <v>29</v>
      </c>
      <c r="T3361" t="s">
        <v>29</v>
      </c>
      <c r="U3361" t="s">
        <v>29</v>
      </c>
      <c r="V3361" t="s">
        <v>3967</v>
      </c>
      <c r="W3361" t="s">
        <v>3901</v>
      </c>
    </row>
    <row r="3362" spans="1:23">
      <c r="A3362">
        <v>3361</v>
      </c>
      <c r="B3362" t="s">
        <v>3899</v>
      </c>
      <c r="C3362" t="s">
        <v>3308</v>
      </c>
      <c r="D3362">
        <v>82</v>
      </c>
      <c r="E3362" t="s">
        <v>3914</v>
      </c>
      <c r="F3362" t="s">
        <v>3915</v>
      </c>
      <c r="G3362" s="1" t="s">
        <v>3916</v>
      </c>
      <c r="H3362" t="s">
        <v>3917</v>
      </c>
      <c r="I3362" t="s">
        <v>3916</v>
      </c>
      <c r="J3362" t="s">
        <v>3917</v>
      </c>
      <c r="K3362">
        <v>1.08</v>
      </c>
      <c r="L3362">
        <v>1.0796760969999999</v>
      </c>
      <c r="M3362" t="s">
        <v>26</v>
      </c>
      <c r="N3362" t="s">
        <v>74</v>
      </c>
      <c r="O3362" t="s">
        <v>29</v>
      </c>
      <c r="P3362" t="s">
        <v>29</v>
      </c>
      <c r="Q3362" t="s">
        <v>29</v>
      </c>
      <c r="R3362" t="s">
        <v>29</v>
      </c>
      <c r="S3362" t="s">
        <v>29</v>
      </c>
      <c r="T3362" t="s">
        <v>29</v>
      </c>
      <c r="U3362" t="s">
        <v>29</v>
      </c>
      <c r="V3362" t="s">
        <v>3967</v>
      </c>
      <c r="W3362" t="s">
        <v>3901</v>
      </c>
    </row>
    <row r="3363" spans="1:23">
      <c r="A3363">
        <v>3362</v>
      </c>
      <c r="B3363" t="s">
        <v>3899</v>
      </c>
      <c r="C3363" t="s">
        <v>3308</v>
      </c>
      <c r="D3363">
        <v>82</v>
      </c>
      <c r="E3363" t="s">
        <v>107</v>
      </c>
      <c r="F3363" t="s">
        <v>108</v>
      </c>
      <c r="G3363" s="1" t="s">
        <v>3156</v>
      </c>
      <c r="H3363" t="s">
        <v>109</v>
      </c>
      <c r="I3363" t="s">
        <v>6014</v>
      </c>
      <c r="J3363" t="s">
        <v>109</v>
      </c>
      <c r="K3363">
        <v>0.65</v>
      </c>
      <c r="L3363">
        <v>0.64980505799999999</v>
      </c>
      <c r="M3363" t="s">
        <v>26</v>
      </c>
      <c r="N3363" t="s">
        <v>141</v>
      </c>
      <c r="O3363" t="s">
        <v>29</v>
      </c>
      <c r="P3363" t="s">
        <v>29</v>
      </c>
      <c r="Q3363" t="s">
        <v>29</v>
      </c>
      <c r="R3363" t="s">
        <v>29</v>
      </c>
      <c r="S3363" t="s">
        <v>29</v>
      </c>
      <c r="T3363" t="s">
        <v>29</v>
      </c>
      <c r="U3363" t="s">
        <v>29</v>
      </c>
      <c r="V3363" t="s">
        <v>3967</v>
      </c>
      <c r="W3363" t="s">
        <v>3901</v>
      </c>
    </row>
    <row r="3364" spans="1:23">
      <c r="A3364">
        <v>3363</v>
      </c>
      <c r="B3364" t="s">
        <v>3899</v>
      </c>
      <c r="C3364" t="s">
        <v>3308</v>
      </c>
      <c r="D3364">
        <v>82</v>
      </c>
      <c r="E3364" t="s">
        <v>107</v>
      </c>
      <c r="F3364" t="s">
        <v>108</v>
      </c>
      <c r="G3364" s="1" t="s">
        <v>3156</v>
      </c>
      <c r="H3364" t="s">
        <v>109</v>
      </c>
      <c r="I3364" t="s">
        <v>6014</v>
      </c>
      <c r="J3364" t="s">
        <v>109</v>
      </c>
      <c r="K3364">
        <v>0.11</v>
      </c>
      <c r="L3364">
        <v>0.10996701</v>
      </c>
      <c r="M3364" t="s">
        <v>26</v>
      </c>
      <c r="N3364" t="s">
        <v>219</v>
      </c>
      <c r="O3364" t="s">
        <v>29</v>
      </c>
      <c r="P3364" t="s">
        <v>29</v>
      </c>
      <c r="Q3364" t="s">
        <v>29</v>
      </c>
      <c r="R3364" t="s">
        <v>29</v>
      </c>
      <c r="S3364" t="s">
        <v>29</v>
      </c>
      <c r="T3364" t="s">
        <v>29</v>
      </c>
      <c r="U3364" t="s">
        <v>29</v>
      </c>
      <c r="V3364" t="s">
        <v>3967</v>
      </c>
      <c r="W3364" t="s">
        <v>3901</v>
      </c>
    </row>
    <row r="3365" spans="1:23">
      <c r="A3365">
        <v>3364</v>
      </c>
      <c r="B3365" t="s">
        <v>3899</v>
      </c>
      <c r="C3365" t="s">
        <v>3308</v>
      </c>
      <c r="D3365">
        <v>82</v>
      </c>
      <c r="E3365" t="s">
        <v>3944</v>
      </c>
      <c r="F3365" t="s">
        <v>100</v>
      </c>
      <c r="G3365" s="1" t="s">
        <v>1118</v>
      </c>
      <c r="H3365" t="s">
        <v>3945</v>
      </c>
      <c r="I3365" t="s">
        <v>1118</v>
      </c>
      <c r="J3365" t="s">
        <v>3945</v>
      </c>
      <c r="K3365">
        <v>0.02</v>
      </c>
      <c r="L3365">
        <v>1.9994002E-2</v>
      </c>
      <c r="M3365" t="s">
        <v>26</v>
      </c>
      <c r="N3365" t="s">
        <v>141</v>
      </c>
      <c r="O3365" t="s">
        <v>29</v>
      </c>
      <c r="P3365" t="s">
        <v>29</v>
      </c>
      <c r="Q3365" t="s">
        <v>29</v>
      </c>
      <c r="R3365" t="s">
        <v>29</v>
      </c>
      <c r="S3365" t="s">
        <v>29</v>
      </c>
      <c r="T3365" t="s">
        <v>29</v>
      </c>
      <c r="U3365" t="s">
        <v>29</v>
      </c>
      <c r="V3365" t="s">
        <v>3967</v>
      </c>
      <c r="W3365" t="s">
        <v>3901</v>
      </c>
    </row>
    <row r="3366" spans="1:23">
      <c r="A3366">
        <v>3365</v>
      </c>
      <c r="B3366" t="s">
        <v>3899</v>
      </c>
      <c r="C3366" t="s">
        <v>3308</v>
      </c>
      <c r="D3366">
        <v>82</v>
      </c>
      <c r="E3366" t="s">
        <v>3944</v>
      </c>
      <c r="F3366" t="s">
        <v>100</v>
      </c>
      <c r="G3366" s="1" t="s">
        <v>1118</v>
      </c>
      <c r="H3366" t="s">
        <v>3945</v>
      </c>
      <c r="I3366" t="s">
        <v>1118</v>
      </c>
      <c r="J3366" t="s">
        <v>3945</v>
      </c>
      <c r="K3366">
        <v>0.7</v>
      </c>
      <c r="L3366">
        <v>0.69979006300000002</v>
      </c>
      <c r="M3366" t="s">
        <v>26</v>
      </c>
      <c r="N3366" t="s">
        <v>63</v>
      </c>
      <c r="O3366" t="s">
        <v>29</v>
      </c>
      <c r="P3366" t="s">
        <v>29</v>
      </c>
      <c r="Q3366" t="s">
        <v>29</v>
      </c>
      <c r="R3366" t="s">
        <v>29</v>
      </c>
      <c r="S3366" t="s">
        <v>29</v>
      </c>
      <c r="T3366" t="s">
        <v>29</v>
      </c>
      <c r="U3366" t="s">
        <v>29</v>
      </c>
      <c r="V3366" t="s">
        <v>3967</v>
      </c>
      <c r="W3366" t="s">
        <v>3901</v>
      </c>
    </row>
    <row r="3367" spans="1:23">
      <c r="A3367">
        <v>3366</v>
      </c>
      <c r="B3367" t="s">
        <v>3899</v>
      </c>
      <c r="C3367" t="s">
        <v>3308</v>
      </c>
      <c r="D3367">
        <v>82</v>
      </c>
      <c r="E3367" t="s">
        <v>3940</v>
      </c>
      <c r="F3367" t="s">
        <v>505</v>
      </c>
      <c r="G3367" s="1" t="s">
        <v>3941</v>
      </c>
      <c r="H3367" t="s">
        <v>865</v>
      </c>
      <c r="I3367" t="s">
        <v>3941</v>
      </c>
      <c r="J3367" t="s">
        <v>865</v>
      </c>
      <c r="K3367">
        <v>0.35</v>
      </c>
      <c r="L3367">
        <v>0.34989503100000002</v>
      </c>
      <c r="M3367" t="s">
        <v>26</v>
      </c>
      <c r="N3367" t="s">
        <v>141</v>
      </c>
      <c r="O3367" t="s">
        <v>29</v>
      </c>
      <c r="P3367" t="s">
        <v>29</v>
      </c>
      <c r="Q3367" t="s">
        <v>29</v>
      </c>
      <c r="R3367" t="s">
        <v>29</v>
      </c>
      <c r="S3367" t="s">
        <v>29</v>
      </c>
      <c r="T3367" t="s">
        <v>29</v>
      </c>
      <c r="U3367" t="s">
        <v>29</v>
      </c>
      <c r="V3367" t="s">
        <v>3967</v>
      </c>
      <c r="W3367" t="s">
        <v>3901</v>
      </c>
    </row>
    <row r="3368" spans="1:23">
      <c r="A3368">
        <v>3367</v>
      </c>
      <c r="B3368" t="s">
        <v>3899</v>
      </c>
      <c r="C3368" t="s">
        <v>3308</v>
      </c>
      <c r="D3368">
        <v>82</v>
      </c>
      <c r="E3368" t="s">
        <v>3940</v>
      </c>
      <c r="F3368" t="s">
        <v>505</v>
      </c>
      <c r="G3368" s="1" t="s">
        <v>3941</v>
      </c>
      <c r="H3368" t="s">
        <v>865</v>
      </c>
      <c r="I3368" t="s">
        <v>3941</v>
      </c>
      <c r="J3368" t="s">
        <v>865</v>
      </c>
      <c r="K3368">
        <v>0.09</v>
      </c>
      <c r="L3368">
        <v>8.9973007999999993E-2</v>
      </c>
      <c r="M3368" t="s">
        <v>26</v>
      </c>
      <c r="N3368" t="s">
        <v>53</v>
      </c>
      <c r="O3368" t="s">
        <v>29</v>
      </c>
      <c r="P3368" t="s">
        <v>29</v>
      </c>
      <c r="Q3368" t="s">
        <v>29</v>
      </c>
      <c r="R3368" t="s">
        <v>29</v>
      </c>
      <c r="S3368" t="s">
        <v>29</v>
      </c>
      <c r="T3368" t="s">
        <v>29</v>
      </c>
      <c r="U3368" t="s">
        <v>29</v>
      </c>
      <c r="V3368" t="s">
        <v>3967</v>
      </c>
      <c r="W3368" t="s">
        <v>3901</v>
      </c>
    </row>
    <row r="3369" spans="1:23">
      <c r="A3369">
        <v>3368</v>
      </c>
      <c r="B3369" t="s">
        <v>3899</v>
      </c>
      <c r="C3369" t="s">
        <v>3308</v>
      </c>
      <c r="D3369">
        <v>82</v>
      </c>
      <c r="E3369" t="s">
        <v>3940</v>
      </c>
      <c r="F3369" t="s">
        <v>505</v>
      </c>
      <c r="G3369" s="1" t="s">
        <v>3941</v>
      </c>
      <c r="H3369" t="s">
        <v>865</v>
      </c>
      <c r="I3369" t="s">
        <v>3941</v>
      </c>
      <c r="J3369" t="s">
        <v>865</v>
      </c>
      <c r="K3369">
        <v>0.23</v>
      </c>
      <c r="L3369">
        <v>0.22993102100000001</v>
      </c>
      <c r="M3369" t="s">
        <v>26</v>
      </c>
      <c r="N3369" t="s">
        <v>74</v>
      </c>
      <c r="O3369" t="s">
        <v>29</v>
      </c>
      <c r="P3369" t="s">
        <v>29</v>
      </c>
      <c r="Q3369" t="s">
        <v>29</v>
      </c>
      <c r="R3369" t="s">
        <v>29</v>
      </c>
      <c r="S3369" t="s">
        <v>29</v>
      </c>
      <c r="T3369" t="s">
        <v>29</v>
      </c>
      <c r="U3369" t="s">
        <v>29</v>
      </c>
      <c r="V3369" t="s">
        <v>3967</v>
      </c>
      <c r="W3369" t="s">
        <v>3901</v>
      </c>
    </row>
    <row r="3370" spans="1:23">
      <c r="A3370">
        <v>3369</v>
      </c>
      <c r="B3370" t="s">
        <v>3899</v>
      </c>
      <c r="C3370" t="s">
        <v>3308</v>
      </c>
      <c r="D3370">
        <v>82</v>
      </c>
      <c r="E3370" t="s">
        <v>3921</v>
      </c>
      <c r="F3370" t="s">
        <v>82</v>
      </c>
      <c r="G3370" s="1" t="s">
        <v>3922</v>
      </c>
      <c r="H3370" t="s">
        <v>530</v>
      </c>
      <c r="I3370" t="s">
        <v>3922</v>
      </c>
      <c r="J3370" t="s">
        <v>530</v>
      </c>
      <c r="K3370">
        <v>0.57999999999999996</v>
      </c>
      <c r="L3370">
        <v>0.57982605200000004</v>
      </c>
      <c r="M3370" t="s">
        <v>26</v>
      </c>
      <c r="N3370" t="s">
        <v>232</v>
      </c>
      <c r="O3370" t="s">
        <v>29</v>
      </c>
      <c r="P3370" t="s">
        <v>29</v>
      </c>
      <c r="Q3370" t="s">
        <v>29</v>
      </c>
      <c r="R3370" t="s">
        <v>29</v>
      </c>
      <c r="S3370" t="s">
        <v>29</v>
      </c>
      <c r="T3370" t="s">
        <v>29</v>
      </c>
      <c r="U3370" t="s">
        <v>29</v>
      </c>
      <c r="V3370" t="s">
        <v>3967</v>
      </c>
      <c r="W3370" t="s">
        <v>3901</v>
      </c>
    </row>
    <row r="3371" spans="1:23">
      <c r="A3371">
        <v>3370</v>
      </c>
      <c r="B3371" t="s">
        <v>3899</v>
      </c>
      <c r="C3371" t="s">
        <v>3308</v>
      </c>
      <c r="D3371">
        <v>82</v>
      </c>
      <c r="E3371" t="s">
        <v>3951</v>
      </c>
      <c r="F3371" t="s">
        <v>1955</v>
      </c>
      <c r="G3371" s="1" t="s">
        <v>3602</v>
      </c>
      <c r="H3371" t="s">
        <v>3352</v>
      </c>
      <c r="I3371" t="s">
        <v>3602</v>
      </c>
      <c r="J3371" t="s">
        <v>3352</v>
      </c>
      <c r="K3371">
        <v>0.49</v>
      </c>
      <c r="L3371">
        <v>0.48985304400000002</v>
      </c>
      <c r="M3371" t="s">
        <v>26</v>
      </c>
      <c r="N3371" t="s">
        <v>219</v>
      </c>
      <c r="O3371" t="s">
        <v>29</v>
      </c>
      <c r="P3371" t="s">
        <v>29</v>
      </c>
      <c r="Q3371" t="s">
        <v>29</v>
      </c>
      <c r="R3371" t="s">
        <v>29</v>
      </c>
      <c r="S3371" t="s">
        <v>29</v>
      </c>
      <c r="T3371" t="s">
        <v>29</v>
      </c>
      <c r="U3371" t="s">
        <v>29</v>
      </c>
      <c r="V3371" t="s">
        <v>3967</v>
      </c>
      <c r="W3371" t="s">
        <v>3901</v>
      </c>
    </row>
    <row r="3372" spans="1:23">
      <c r="A3372">
        <v>3371</v>
      </c>
      <c r="B3372" t="s">
        <v>3899</v>
      </c>
      <c r="C3372" t="s">
        <v>3308</v>
      </c>
      <c r="D3372">
        <v>82</v>
      </c>
      <c r="E3372" t="s">
        <v>3907</v>
      </c>
      <c r="F3372" t="s">
        <v>283</v>
      </c>
      <c r="G3372" s="1" t="s">
        <v>3908</v>
      </c>
      <c r="H3372" t="s">
        <v>3909</v>
      </c>
      <c r="I3372" t="s">
        <v>3908</v>
      </c>
      <c r="J3372" t="s">
        <v>5896</v>
      </c>
      <c r="K3372">
        <v>0.49</v>
      </c>
      <c r="L3372">
        <v>0.48985304400000002</v>
      </c>
      <c r="M3372" t="s">
        <v>26</v>
      </c>
      <c r="N3372" t="s">
        <v>74</v>
      </c>
      <c r="O3372" t="s">
        <v>29</v>
      </c>
      <c r="P3372" t="s">
        <v>29</v>
      </c>
      <c r="Q3372" t="s">
        <v>29</v>
      </c>
      <c r="R3372" t="s">
        <v>29</v>
      </c>
      <c r="S3372" t="s">
        <v>29</v>
      </c>
      <c r="T3372" t="s">
        <v>29</v>
      </c>
      <c r="U3372" t="s">
        <v>29</v>
      </c>
      <c r="V3372" t="s">
        <v>3967</v>
      </c>
      <c r="W3372" t="s">
        <v>3901</v>
      </c>
    </row>
    <row r="3373" spans="1:23">
      <c r="A3373">
        <v>3372</v>
      </c>
      <c r="B3373" t="s">
        <v>3899</v>
      </c>
      <c r="C3373" t="s">
        <v>3308</v>
      </c>
      <c r="D3373">
        <v>82</v>
      </c>
      <c r="E3373" t="s">
        <v>3955</v>
      </c>
      <c r="F3373" t="s">
        <v>23</v>
      </c>
      <c r="G3373" s="1" t="s">
        <v>3956</v>
      </c>
      <c r="H3373" t="s">
        <v>3957</v>
      </c>
      <c r="I3373" t="s">
        <v>3956</v>
      </c>
      <c r="J3373" t="s">
        <v>3957</v>
      </c>
      <c r="K3373">
        <v>0.18</v>
      </c>
      <c r="L3373">
        <v>0.17994601599999999</v>
      </c>
      <c r="M3373" t="s">
        <v>26</v>
      </c>
      <c r="N3373" t="s">
        <v>219</v>
      </c>
      <c r="O3373" t="s">
        <v>29</v>
      </c>
      <c r="P3373" t="s">
        <v>29</v>
      </c>
      <c r="Q3373" t="s">
        <v>29</v>
      </c>
      <c r="R3373" t="s">
        <v>29</v>
      </c>
      <c r="S3373" t="s">
        <v>29</v>
      </c>
      <c r="T3373" t="s">
        <v>29</v>
      </c>
      <c r="U3373" t="s">
        <v>29</v>
      </c>
      <c r="V3373" t="s">
        <v>3967</v>
      </c>
      <c r="W3373" t="s">
        <v>3901</v>
      </c>
    </row>
    <row r="3374" spans="1:23">
      <c r="A3374">
        <v>3373</v>
      </c>
      <c r="B3374" t="s">
        <v>3899</v>
      </c>
      <c r="C3374" t="s">
        <v>3308</v>
      </c>
      <c r="D3374">
        <v>82</v>
      </c>
      <c r="E3374" t="s">
        <v>3955</v>
      </c>
      <c r="F3374" t="s">
        <v>23</v>
      </c>
      <c r="G3374" s="1" t="s">
        <v>3956</v>
      </c>
      <c r="H3374" t="s">
        <v>3957</v>
      </c>
      <c r="I3374" t="s">
        <v>3956</v>
      </c>
      <c r="J3374" t="s">
        <v>3957</v>
      </c>
      <c r="K3374">
        <v>0.18</v>
      </c>
      <c r="L3374">
        <v>0.17994601599999999</v>
      </c>
      <c r="M3374" t="s">
        <v>26</v>
      </c>
      <c r="N3374" t="s">
        <v>232</v>
      </c>
      <c r="O3374" t="s">
        <v>29</v>
      </c>
      <c r="P3374" t="s">
        <v>29</v>
      </c>
      <c r="Q3374" t="s">
        <v>29</v>
      </c>
      <c r="R3374" t="s">
        <v>29</v>
      </c>
      <c r="S3374" t="s">
        <v>29</v>
      </c>
      <c r="T3374" t="s">
        <v>29</v>
      </c>
      <c r="U3374" t="s">
        <v>29</v>
      </c>
      <c r="V3374" t="s">
        <v>3967</v>
      </c>
      <c r="W3374" t="s">
        <v>3901</v>
      </c>
    </row>
    <row r="3375" spans="1:23">
      <c r="A3375">
        <v>3374</v>
      </c>
      <c r="B3375" t="s">
        <v>3899</v>
      </c>
      <c r="C3375" t="s">
        <v>3308</v>
      </c>
      <c r="D3375">
        <v>82</v>
      </c>
      <c r="E3375" t="s">
        <v>1551</v>
      </c>
      <c r="F3375" t="s">
        <v>176</v>
      </c>
      <c r="G3375" s="1" t="s">
        <v>1107</v>
      </c>
      <c r="H3375" t="s">
        <v>1552</v>
      </c>
      <c r="I3375" t="s">
        <v>1107</v>
      </c>
      <c r="J3375" t="s">
        <v>1552</v>
      </c>
      <c r="K3375">
        <v>0.04</v>
      </c>
      <c r="L3375">
        <v>3.9988004000000001E-2</v>
      </c>
      <c r="M3375" t="s">
        <v>26</v>
      </c>
      <c r="N3375" t="s">
        <v>219</v>
      </c>
      <c r="O3375" t="s">
        <v>29</v>
      </c>
      <c r="P3375" t="s">
        <v>29</v>
      </c>
      <c r="Q3375" t="s">
        <v>29</v>
      </c>
      <c r="R3375" t="s">
        <v>29</v>
      </c>
      <c r="S3375" t="s">
        <v>29</v>
      </c>
      <c r="T3375" t="s">
        <v>29</v>
      </c>
      <c r="U3375" t="s">
        <v>29</v>
      </c>
      <c r="V3375" t="s">
        <v>3967</v>
      </c>
      <c r="W3375" t="s">
        <v>3901</v>
      </c>
    </row>
    <row r="3376" spans="1:23">
      <c r="A3376">
        <v>3375</v>
      </c>
      <c r="B3376" t="s">
        <v>3899</v>
      </c>
      <c r="C3376" t="s">
        <v>3308</v>
      </c>
      <c r="D3376">
        <v>82</v>
      </c>
      <c r="E3376" t="s">
        <v>1551</v>
      </c>
      <c r="F3376" t="s">
        <v>176</v>
      </c>
      <c r="G3376" s="1" t="s">
        <v>1107</v>
      </c>
      <c r="H3376" t="s">
        <v>1552</v>
      </c>
      <c r="I3376" t="s">
        <v>1107</v>
      </c>
      <c r="J3376" t="s">
        <v>1552</v>
      </c>
      <c r="K3376">
        <v>0.09</v>
      </c>
      <c r="L3376">
        <v>8.9973007999999993E-2</v>
      </c>
      <c r="M3376" t="s">
        <v>26</v>
      </c>
      <c r="N3376" t="s">
        <v>232</v>
      </c>
      <c r="O3376" t="s">
        <v>29</v>
      </c>
      <c r="P3376" t="s">
        <v>29</v>
      </c>
      <c r="Q3376" t="s">
        <v>29</v>
      </c>
      <c r="R3376" t="s">
        <v>29</v>
      </c>
      <c r="S3376" t="s">
        <v>29</v>
      </c>
      <c r="T3376" t="s">
        <v>29</v>
      </c>
      <c r="U3376" t="s">
        <v>29</v>
      </c>
      <c r="V3376" t="s">
        <v>3967</v>
      </c>
      <c r="W3376" t="s">
        <v>3901</v>
      </c>
    </row>
    <row r="3377" spans="1:23">
      <c r="A3377">
        <v>3376</v>
      </c>
      <c r="B3377" t="s">
        <v>3899</v>
      </c>
      <c r="C3377" t="s">
        <v>3308</v>
      </c>
      <c r="D3377">
        <v>82</v>
      </c>
      <c r="E3377" t="s">
        <v>1551</v>
      </c>
      <c r="F3377" t="s">
        <v>176</v>
      </c>
      <c r="G3377" s="1" t="s">
        <v>1107</v>
      </c>
      <c r="H3377" t="s">
        <v>1552</v>
      </c>
      <c r="I3377" t="s">
        <v>1107</v>
      </c>
      <c r="J3377" t="s">
        <v>1552</v>
      </c>
      <c r="K3377">
        <v>0.09</v>
      </c>
      <c r="L3377">
        <v>8.9973007999999993E-2</v>
      </c>
      <c r="M3377" t="s">
        <v>26</v>
      </c>
      <c r="N3377" t="s">
        <v>53</v>
      </c>
      <c r="O3377" t="s">
        <v>29</v>
      </c>
      <c r="P3377" t="s">
        <v>29</v>
      </c>
      <c r="Q3377" t="s">
        <v>29</v>
      </c>
      <c r="R3377" t="s">
        <v>29</v>
      </c>
      <c r="S3377" t="s">
        <v>29</v>
      </c>
      <c r="T3377" t="s">
        <v>29</v>
      </c>
      <c r="U3377" t="s">
        <v>29</v>
      </c>
      <c r="V3377" t="s">
        <v>3967</v>
      </c>
      <c r="W3377" t="s">
        <v>3901</v>
      </c>
    </row>
    <row r="3378" spans="1:23">
      <c r="A3378">
        <v>3377</v>
      </c>
      <c r="B3378" t="s">
        <v>3899</v>
      </c>
      <c r="C3378" t="s">
        <v>3308</v>
      </c>
      <c r="D3378">
        <v>82</v>
      </c>
      <c r="E3378" t="s">
        <v>3926</v>
      </c>
      <c r="F3378" t="s">
        <v>33</v>
      </c>
      <c r="G3378" s="1" t="s">
        <v>3927</v>
      </c>
      <c r="H3378" t="s">
        <v>3221</v>
      </c>
      <c r="I3378" t="s">
        <v>3927</v>
      </c>
      <c r="J3378" t="s">
        <v>3221</v>
      </c>
      <c r="K3378">
        <v>0.05</v>
      </c>
      <c r="L3378">
        <v>4.9985004E-2</v>
      </c>
      <c r="M3378" t="s">
        <v>26</v>
      </c>
      <c r="N3378" t="s">
        <v>219</v>
      </c>
      <c r="O3378" t="s">
        <v>29</v>
      </c>
      <c r="P3378" t="s">
        <v>29</v>
      </c>
      <c r="Q3378" t="s">
        <v>29</v>
      </c>
      <c r="R3378" t="s">
        <v>29</v>
      </c>
      <c r="S3378" t="s">
        <v>29</v>
      </c>
      <c r="T3378" t="s">
        <v>29</v>
      </c>
      <c r="U3378" t="s">
        <v>29</v>
      </c>
      <c r="V3378" t="s">
        <v>3967</v>
      </c>
      <c r="W3378" t="s">
        <v>3901</v>
      </c>
    </row>
    <row r="3379" spans="1:23">
      <c r="A3379">
        <v>3378</v>
      </c>
      <c r="B3379" t="s">
        <v>3899</v>
      </c>
      <c r="C3379" t="s">
        <v>3308</v>
      </c>
      <c r="D3379">
        <v>82</v>
      </c>
      <c r="E3379" t="s">
        <v>3926</v>
      </c>
      <c r="F3379" t="s">
        <v>33</v>
      </c>
      <c r="G3379" s="1" t="s">
        <v>3927</v>
      </c>
      <c r="H3379" t="s">
        <v>3221</v>
      </c>
      <c r="I3379" t="s">
        <v>3927</v>
      </c>
      <c r="J3379" t="s">
        <v>3221</v>
      </c>
      <c r="K3379">
        <v>0.08</v>
      </c>
      <c r="L3379">
        <v>7.9976007000000002E-2</v>
      </c>
      <c r="M3379" t="s">
        <v>26</v>
      </c>
      <c r="N3379" t="s">
        <v>232</v>
      </c>
      <c r="O3379" t="s">
        <v>29</v>
      </c>
      <c r="P3379" t="s">
        <v>29</v>
      </c>
      <c r="Q3379" t="s">
        <v>29</v>
      </c>
      <c r="R3379" t="s">
        <v>29</v>
      </c>
      <c r="S3379" t="s">
        <v>29</v>
      </c>
      <c r="T3379" t="s">
        <v>29</v>
      </c>
      <c r="U3379" t="s">
        <v>29</v>
      </c>
      <c r="V3379" t="s">
        <v>3967</v>
      </c>
      <c r="W3379" t="s">
        <v>3901</v>
      </c>
    </row>
    <row r="3380" spans="1:23">
      <c r="A3380">
        <v>3379</v>
      </c>
      <c r="B3380" t="s">
        <v>3899</v>
      </c>
      <c r="C3380" t="s">
        <v>3308</v>
      </c>
      <c r="D3380">
        <v>82</v>
      </c>
      <c r="E3380" t="s">
        <v>3926</v>
      </c>
      <c r="F3380" t="s">
        <v>33</v>
      </c>
      <c r="G3380" s="1" t="s">
        <v>3927</v>
      </c>
      <c r="H3380" t="s">
        <v>3221</v>
      </c>
      <c r="I3380" t="s">
        <v>3927</v>
      </c>
      <c r="J3380" t="s">
        <v>3221</v>
      </c>
      <c r="K3380">
        <v>0.05</v>
      </c>
      <c r="L3380">
        <v>4.9985004E-2</v>
      </c>
      <c r="M3380" t="s">
        <v>26</v>
      </c>
      <c r="N3380" t="s">
        <v>63</v>
      </c>
      <c r="O3380" t="s">
        <v>29</v>
      </c>
      <c r="P3380" t="s">
        <v>29</v>
      </c>
      <c r="Q3380" t="s">
        <v>29</v>
      </c>
      <c r="R3380" t="s">
        <v>29</v>
      </c>
      <c r="S3380" t="s">
        <v>29</v>
      </c>
      <c r="T3380" t="s">
        <v>29</v>
      </c>
      <c r="U3380" t="s">
        <v>29</v>
      </c>
      <c r="V3380" t="s">
        <v>3967</v>
      </c>
      <c r="W3380" t="s">
        <v>3901</v>
      </c>
    </row>
    <row r="3381" spans="1:23">
      <c r="A3381">
        <v>3380</v>
      </c>
      <c r="B3381" t="s">
        <v>3899</v>
      </c>
      <c r="C3381" t="s">
        <v>3308</v>
      </c>
      <c r="D3381">
        <v>82</v>
      </c>
      <c r="E3381" t="s">
        <v>3160</v>
      </c>
      <c r="F3381" t="s">
        <v>168</v>
      </c>
      <c r="G3381" s="1" t="s">
        <v>1026</v>
      </c>
      <c r="H3381" t="s">
        <v>3161</v>
      </c>
      <c r="I3381" t="s">
        <v>1026</v>
      </c>
      <c r="J3381" t="s">
        <v>3161</v>
      </c>
      <c r="K3381">
        <v>0.09</v>
      </c>
      <c r="L3381">
        <v>8.9973007999999993E-2</v>
      </c>
      <c r="M3381" t="s">
        <v>26</v>
      </c>
      <c r="N3381" t="s">
        <v>53</v>
      </c>
      <c r="O3381" t="s">
        <v>29</v>
      </c>
      <c r="P3381" t="s">
        <v>29</v>
      </c>
      <c r="Q3381" t="s">
        <v>29</v>
      </c>
      <c r="R3381" t="s">
        <v>29</v>
      </c>
      <c r="S3381" t="s">
        <v>29</v>
      </c>
      <c r="T3381" t="s">
        <v>29</v>
      </c>
      <c r="U3381" t="s">
        <v>29</v>
      </c>
      <c r="V3381" t="s">
        <v>3967</v>
      </c>
      <c r="W3381" t="s">
        <v>3901</v>
      </c>
    </row>
    <row r="3382" spans="1:23">
      <c r="A3382">
        <v>3381</v>
      </c>
      <c r="B3382" t="s">
        <v>3899</v>
      </c>
      <c r="C3382" t="s">
        <v>3308</v>
      </c>
      <c r="D3382">
        <v>82</v>
      </c>
      <c r="E3382" t="s">
        <v>3935</v>
      </c>
      <c r="F3382" t="s">
        <v>114</v>
      </c>
      <c r="G3382" s="1" t="s">
        <v>3936</v>
      </c>
      <c r="H3382" t="s">
        <v>3937</v>
      </c>
      <c r="I3382" t="s">
        <v>3936</v>
      </c>
      <c r="J3382" t="s">
        <v>3937</v>
      </c>
      <c r="K3382">
        <v>0.04</v>
      </c>
      <c r="L3382">
        <v>3.9988004000000001E-2</v>
      </c>
      <c r="M3382" t="s">
        <v>26</v>
      </c>
      <c r="N3382" t="s">
        <v>74</v>
      </c>
      <c r="O3382" t="s">
        <v>29</v>
      </c>
      <c r="P3382" t="s">
        <v>29</v>
      </c>
      <c r="Q3382" t="s">
        <v>29</v>
      </c>
      <c r="R3382" t="s">
        <v>29</v>
      </c>
      <c r="S3382" t="s">
        <v>29</v>
      </c>
      <c r="T3382" t="s">
        <v>29</v>
      </c>
      <c r="U3382" t="s">
        <v>29</v>
      </c>
      <c r="V3382" t="s">
        <v>3967</v>
      </c>
      <c r="W3382" t="s">
        <v>3901</v>
      </c>
    </row>
    <row r="3383" spans="1:23">
      <c r="A3383">
        <v>3382</v>
      </c>
      <c r="B3383" t="s">
        <v>3899</v>
      </c>
      <c r="C3383" t="s">
        <v>3308</v>
      </c>
      <c r="D3383">
        <v>82</v>
      </c>
      <c r="E3383" t="s">
        <v>3969</v>
      </c>
      <c r="F3383" t="s">
        <v>344</v>
      </c>
      <c r="G3383" s="1" t="s">
        <v>3970</v>
      </c>
      <c r="H3383" t="s">
        <v>3971</v>
      </c>
      <c r="I3383" t="s">
        <v>3970</v>
      </c>
      <c r="J3383" t="s">
        <v>3971</v>
      </c>
      <c r="K3383">
        <v>0.04</v>
      </c>
      <c r="L3383">
        <v>3.9988004000000001E-2</v>
      </c>
      <c r="M3383" t="s">
        <v>26</v>
      </c>
      <c r="N3383" t="s">
        <v>118</v>
      </c>
      <c r="O3383" t="s">
        <v>29</v>
      </c>
      <c r="P3383" t="s">
        <v>29</v>
      </c>
      <c r="Q3383" t="s">
        <v>29</v>
      </c>
      <c r="R3383" t="s">
        <v>29</v>
      </c>
      <c r="S3383" t="s">
        <v>29</v>
      </c>
      <c r="T3383" t="s">
        <v>29</v>
      </c>
      <c r="U3383" t="s">
        <v>29</v>
      </c>
      <c r="V3383" t="s">
        <v>3967</v>
      </c>
      <c r="W3383" t="s">
        <v>3901</v>
      </c>
    </row>
    <row r="3384" spans="1:23">
      <c r="A3384">
        <v>3383</v>
      </c>
      <c r="B3384" t="s">
        <v>3899</v>
      </c>
      <c r="C3384" t="s">
        <v>3308</v>
      </c>
      <c r="D3384">
        <v>82</v>
      </c>
      <c r="E3384" t="s">
        <v>3182</v>
      </c>
      <c r="F3384" t="s">
        <v>76</v>
      </c>
      <c r="G3384" s="1" t="s">
        <v>29</v>
      </c>
      <c r="H3384" t="s">
        <v>29</v>
      </c>
      <c r="I3384" t="s">
        <v>29</v>
      </c>
      <c r="J3384" t="s">
        <v>29</v>
      </c>
      <c r="K3384">
        <v>14.7</v>
      </c>
      <c r="L3384">
        <v>14.69559132</v>
      </c>
      <c r="M3384" t="s">
        <v>687</v>
      </c>
      <c r="N3384" t="s">
        <v>29</v>
      </c>
      <c r="O3384" t="s">
        <v>29</v>
      </c>
      <c r="P3384" t="s">
        <v>29</v>
      </c>
      <c r="Q3384" t="s">
        <v>29</v>
      </c>
      <c r="R3384" t="s">
        <v>29</v>
      </c>
      <c r="S3384" t="s">
        <v>29</v>
      </c>
      <c r="T3384" t="s">
        <v>29</v>
      </c>
      <c r="U3384" t="s">
        <v>29</v>
      </c>
      <c r="V3384" t="s">
        <v>3967</v>
      </c>
      <c r="W3384" t="s">
        <v>3901</v>
      </c>
    </row>
    <row r="3385" spans="1:23">
      <c r="A3385">
        <v>3384</v>
      </c>
      <c r="B3385" t="s">
        <v>3899</v>
      </c>
      <c r="C3385" t="s">
        <v>3308</v>
      </c>
      <c r="D3385">
        <v>82</v>
      </c>
      <c r="E3385" t="s">
        <v>136</v>
      </c>
      <c r="F3385" t="s">
        <v>136</v>
      </c>
      <c r="G3385" s="1" t="s">
        <v>29</v>
      </c>
      <c r="H3385" t="s">
        <v>29</v>
      </c>
      <c r="I3385" t="s">
        <v>29</v>
      </c>
      <c r="J3385" t="s">
        <v>29</v>
      </c>
      <c r="K3385">
        <v>0.36</v>
      </c>
      <c r="L3385">
        <v>0.35989203199999997</v>
      </c>
      <c r="M3385" t="s">
        <v>136</v>
      </c>
      <c r="N3385" t="s">
        <v>29</v>
      </c>
      <c r="O3385" t="s">
        <v>29</v>
      </c>
      <c r="P3385" t="s">
        <v>29</v>
      </c>
      <c r="Q3385" t="s">
        <v>29</v>
      </c>
      <c r="R3385" t="s">
        <v>29</v>
      </c>
      <c r="S3385" t="s">
        <v>29</v>
      </c>
      <c r="T3385" t="s">
        <v>29</v>
      </c>
      <c r="U3385" t="s">
        <v>29</v>
      </c>
      <c r="V3385" t="s">
        <v>3967</v>
      </c>
      <c r="W3385" t="s">
        <v>3901</v>
      </c>
    </row>
    <row r="3386" spans="1:23">
      <c r="A3386">
        <v>3385</v>
      </c>
      <c r="B3386" t="s">
        <v>3972</v>
      </c>
      <c r="C3386" t="s">
        <v>1632</v>
      </c>
      <c r="D3386">
        <v>83</v>
      </c>
      <c r="E3386" t="s">
        <v>3973</v>
      </c>
      <c r="F3386" t="s">
        <v>364</v>
      </c>
      <c r="G3386" s="1" t="s">
        <v>365</v>
      </c>
      <c r="H3386" t="s">
        <v>3974</v>
      </c>
      <c r="I3386" t="s">
        <v>365</v>
      </c>
      <c r="J3386" t="s">
        <v>3974</v>
      </c>
      <c r="K3386">
        <v>12</v>
      </c>
      <c r="L3386">
        <v>12</v>
      </c>
      <c r="M3386" t="s">
        <v>26</v>
      </c>
      <c r="N3386" t="s">
        <v>29</v>
      </c>
      <c r="O3386" t="s">
        <v>29</v>
      </c>
      <c r="P3386" t="s">
        <v>29</v>
      </c>
      <c r="Q3386" t="s">
        <v>29</v>
      </c>
      <c r="R3386" t="s">
        <v>29</v>
      </c>
      <c r="S3386" t="s">
        <v>29</v>
      </c>
      <c r="T3386" t="s">
        <v>29</v>
      </c>
      <c r="U3386" t="s">
        <v>29</v>
      </c>
      <c r="V3386" t="s">
        <v>3975</v>
      </c>
      <c r="W3386" t="s">
        <v>3976</v>
      </c>
    </row>
    <row r="3387" spans="1:23">
      <c r="A3387">
        <v>3386</v>
      </c>
      <c r="B3387" t="s">
        <v>3972</v>
      </c>
      <c r="C3387" t="s">
        <v>1632</v>
      </c>
      <c r="D3387">
        <v>83</v>
      </c>
      <c r="E3387" t="s">
        <v>3977</v>
      </c>
      <c r="F3387" t="s">
        <v>3978</v>
      </c>
      <c r="G3387" s="1" t="s">
        <v>3979</v>
      </c>
      <c r="H3387" t="s">
        <v>3980</v>
      </c>
      <c r="I3387" t="s">
        <v>3979</v>
      </c>
      <c r="J3387" t="s">
        <v>3980</v>
      </c>
      <c r="K3387">
        <v>9.39</v>
      </c>
      <c r="L3387">
        <v>9.39</v>
      </c>
      <c r="M3387" t="s">
        <v>26</v>
      </c>
      <c r="N3387" t="s">
        <v>29</v>
      </c>
      <c r="O3387" t="s">
        <v>29</v>
      </c>
      <c r="P3387" t="s">
        <v>29</v>
      </c>
      <c r="Q3387" t="s">
        <v>29</v>
      </c>
      <c r="R3387" t="s">
        <v>29</v>
      </c>
      <c r="S3387" t="s">
        <v>29</v>
      </c>
      <c r="T3387" t="s">
        <v>29</v>
      </c>
      <c r="U3387" t="s">
        <v>29</v>
      </c>
      <c r="V3387" t="s">
        <v>3975</v>
      </c>
      <c r="W3387" t="s">
        <v>3976</v>
      </c>
    </row>
    <row r="3388" spans="1:23">
      <c r="A3388">
        <v>3387</v>
      </c>
      <c r="B3388" t="s">
        <v>3972</v>
      </c>
      <c r="C3388" t="s">
        <v>1632</v>
      </c>
      <c r="D3388">
        <v>83</v>
      </c>
      <c r="E3388" t="s">
        <v>3981</v>
      </c>
      <c r="F3388" t="s">
        <v>3982</v>
      </c>
      <c r="G3388" s="1" t="s">
        <v>3983</v>
      </c>
      <c r="H3388" t="s">
        <v>3984</v>
      </c>
      <c r="I3388" t="s">
        <v>3983</v>
      </c>
      <c r="J3388" t="s">
        <v>3984</v>
      </c>
      <c r="K3388">
        <v>9.07</v>
      </c>
      <c r="L3388">
        <v>9.07</v>
      </c>
      <c r="M3388" t="s">
        <v>26</v>
      </c>
      <c r="N3388" t="s">
        <v>29</v>
      </c>
      <c r="O3388" t="s">
        <v>29</v>
      </c>
      <c r="P3388" t="s">
        <v>29</v>
      </c>
      <c r="Q3388" t="s">
        <v>29</v>
      </c>
      <c r="R3388" t="s">
        <v>29</v>
      </c>
      <c r="S3388" t="s">
        <v>29</v>
      </c>
      <c r="T3388" t="s">
        <v>29</v>
      </c>
      <c r="U3388" t="s">
        <v>29</v>
      </c>
      <c r="V3388" t="s">
        <v>3975</v>
      </c>
      <c r="W3388" t="s">
        <v>3976</v>
      </c>
    </row>
    <row r="3389" spans="1:23">
      <c r="A3389">
        <v>3388</v>
      </c>
      <c r="B3389" t="s">
        <v>3972</v>
      </c>
      <c r="C3389" t="s">
        <v>1632</v>
      </c>
      <c r="D3389">
        <v>83</v>
      </c>
      <c r="E3389" t="s">
        <v>3985</v>
      </c>
      <c r="F3389" t="s">
        <v>641</v>
      </c>
      <c r="G3389" s="1" t="s">
        <v>3986</v>
      </c>
      <c r="H3389" t="s">
        <v>2561</v>
      </c>
      <c r="I3389" t="s">
        <v>3986</v>
      </c>
      <c r="J3389" t="s">
        <v>2561</v>
      </c>
      <c r="K3389">
        <v>8.59</v>
      </c>
      <c r="L3389">
        <v>8.59</v>
      </c>
      <c r="M3389" t="s">
        <v>26</v>
      </c>
      <c r="N3389" t="s">
        <v>29</v>
      </c>
      <c r="O3389" t="s">
        <v>29</v>
      </c>
      <c r="P3389" t="s">
        <v>29</v>
      </c>
      <c r="Q3389" t="s">
        <v>29</v>
      </c>
      <c r="R3389" t="s">
        <v>29</v>
      </c>
      <c r="S3389" t="s">
        <v>29</v>
      </c>
      <c r="T3389" t="s">
        <v>29</v>
      </c>
      <c r="U3389" t="s">
        <v>29</v>
      </c>
      <c r="V3389" t="s">
        <v>3975</v>
      </c>
      <c r="W3389" t="s">
        <v>3976</v>
      </c>
    </row>
    <row r="3390" spans="1:23">
      <c r="A3390">
        <v>3389</v>
      </c>
      <c r="B3390" t="s">
        <v>3972</v>
      </c>
      <c r="C3390" t="s">
        <v>1632</v>
      </c>
      <c r="D3390">
        <v>83</v>
      </c>
      <c r="E3390" t="s">
        <v>3987</v>
      </c>
      <c r="F3390" t="s">
        <v>168</v>
      </c>
      <c r="G3390" s="1" t="s">
        <v>2568</v>
      </c>
      <c r="H3390" t="s">
        <v>3945</v>
      </c>
      <c r="I3390" t="s">
        <v>2568</v>
      </c>
      <c r="J3390" t="s">
        <v>3945</v>
      </c>
      <c r="K3390">
        <v>7.23</v>
      </c>
      <c r="L3390">
        <v>7.23</v>
      </c>
      <c r="M3390" t="s">
        <v>26</v>
      </c>
      <c r="N3390" t="s">
        <v>29</v>
      </c>
      <c r="O3390" t="s">
        <v>29</v>
      </c>
      <c r="P3390" t="s">
        <v>29</v>
      </c>
      <c r="Q3390" t="s">
        <v>29</v>
      </c>
      <c r="R3390" t="s">
        <v>29</v>
      </c>
      <c r="S3390" t="s">
        <v>29</v>
      </c>
      <c r="T3390" t="s">
        <v>29</v>
      </c>
      <c r="U3390" t="s">
        <v>29</v>
      </c>
      <c r="V3390" t="s">
        <v>3975</v>
      </c>
      <c r="W3390" t="s">
        <v>3976</v>
      </c>
    </row>
    <row r="3391" spans="1:23">
      <c r="A3391">
        <v>3390</v>
      </c>
      <c r="B3391" t="s">
        <v>3972</v>
      </c>
      <c r="C3391" t="s">
        <v>1632</v>
      </c>
      <c r="D3391">
        <v>83</v>
      </c>
      <c r="E3391" t="s">
        <v>3988</v>
      </c>
      <c r="F3391" t="s">
        <v>516</v>
      </c>
      <c r="G3391" s="1" t="s">
        <v>517</v>
      </c>
      <c r="H3391" t="s">
        <v>348</v>
      </c>
      <c r="I3391" t="s">
        <v>517</v>
      </c>
      <c r="J3391" t="s">
        <v>348</v>
      </c>
      <c r="K3391">
        <v>6.95</v>
      </c>
      <c r="L3391">
        <v>6.95</v>
      </c>
      <c r="M3391" t="s">
        <v>26</v>
      </c>
      <c r="N3391" t="s">
        <v>29</v>
      </c>
      <c r="O3391" t="s">
        <v>29</v>
      </c>
      <c r="P3391" t="s">
        <v>29</v>
      </c>
      <c r="Q3391" t="s">
        <v>29</v>
      </c>
      <c r="R3391" t="s">
        <v>29</v>
      </c>
      <c r="S3391" t="s">
        <v>29</v>
      </c>
      <c r="T3391" t="s">
        <v>29</v>
      </c>
      <c r="U3391" t="s">
        <v>29</v>
      </c>
      <c r="V3391" t="s">
        <v>3975</v>
      </c>
      <c r="W3391" t="s">
        <v>3976</v>
      </c>
    </row>
    <row r="3392" spans="1:23">
      <c r="A3392">
        <v>3391</v>
      </c>
      <c r="B3392" t="s">
        <v>3972</v>
      </c>
      <c r="C3392" t="s">
        <v>1632</v>
      </c>
      <c r="D3392">
        <v>83</v>
      </c>
      <c r="E3392" t="s">
        <v>2475</v>
      </c>
      <c r="F3392" t="s">
        <v>185</v>
      </c>
      <c r="G3392" s="1" t="s">
        <v>186</v>
      </c>
      <c r="H3392" t="s">
        <v>466</v>
      </c>
      <c r="I3392" t="s">
        <v>186</v>
      </c>
      <c r="J3392" t="s">
        <v>466</v>
      </c>
      <c r="K3392">
        <v>4.92</v>
      </c>
      <c r="L3392">
        <v>4.92</v>
      </c>
      <c r="M3392" t="s">
        <v>26</v>
      </c>
      <c r="N3392" t="s">
        <v>29</v>
      </c>
      <c r="O3392" t="s">
        <v>29</v>
      </c>
      <c r="P3392" t="s">
        <v>29</v>
      </c>
      <c r="Q3392" t="s">
        <v>29</v>
      </c>
      <c r="R3392" t="s">
        <v>29</v>
      </c>
      <c r="S3392" t="s">
        <v>29</v>
      </c>
      <c r="T3392" t="s">
        <v>29</v>
      </c>
      <c r="U3392" t="s">
        <v>29</v>
      </c>
      <c r="V3392" t="s">
        <v>3975</v>
      </c>
      <c r="W3392" t="s">
        <v>3976</v>
      </c>
    </row>
    <row r="3393" spans="1:23">
      <c r="A3393">
        <v>3392</v>
      </c>
      <c r="B3393" t="s">
        <v>3972</v>
      </c>
      <c r="C3393" t="s">
        <v>1632</v>
      </c>
      <c r="D3393">
        <v>83</v>
      </c>
      <c r="E3393" t="s">
        <v>3989</v>
      </c>
      <c r="F3393" t="s">
        <v>1718</v>
      </c>
      <c r="G3393" s="1" t="s">
        <v>2434</v>
      </c>
      <c r="H3393" t="s">
        <v>3990</v>
      </c>
      <c r="I3393" t="s">
        <v>2434</v>
      </c>
      <c r="J3393" t="s">
        <v>3990</v>
      </c>
      <c r="K3393">
        <v>4.9000000000000004</v>
      </c>
      <c r="L3393">
        <v>4.9000000000000004</v>
      </c>
      <c r="M3393" t="s">
        <v>26</v>
      </c>
      <c r="N3393" t="s">
        <v>29</v>
      </c>
      <c r="O3393" t="s">
        <v>29</v>
      </c>
      <c r="P3393" t="s">
        <v>29</v>
      </c>
      <c r="Q3393" t="s">
        <v>29</v>
      </c>
      <c r="R3393" t="s">
        <v>29</v>
      </c>
      <c r="S3393" t="s">
        <v>29</v>
      </c>
      <c r="T3393" t="s">
        <v>29</v>
      </c>
      <c r="U3393" t="s">
        <v>29</v>
      </c>
      <c r="V3393" t="s">
        <v>3975</v>
      </c>
      <c r="W3393" t="s">
        <v>3976</v>
      </c>
    </row>
    <row r="3394" spans="1:23">
      <c r="A3394">
        <v>3393</v>
      </c>
      <c r="B3394" t="s">
        <v>3972</v>
      </c>
      <c r="C3394" t="s">
        <v>1632</v>
      </c>
      <c r="D3394">
        <v>83</v>
      </c>
      <c r="E3394" t="s">
        <v>3991</v>
      </c>
      <c r="F3394" t="s">
        <v>344</v>
      </c>
      <c r="G3394" s="1" t="s">
        <v>2188</v>
      </c>
      <c r="H3394" t="s">
        <v>2525</v>
      </c>
      <c r="I3394" t="s">
        <v>2188</v>
      </c>
      <c r="J3394" t="s">
        <v>2525</v>
      </c>
      <c r="K3394">
        <v>4.0199999999999996</v>
      </c>
      <c r="L3394">
        <v>4.0199999999999996</v>
      </c>
      <c r="M3394" t="s">
        <v>26</v>
      </c>
      <c r="N3394" t="s">
        <v>29</v>
      </c>
      <c r="O3394" t="s">
        <v>29</v>
      </c>
      <c r="P3394" t="s">
        <v>29</v>
      </c>
      <c r="Q3394" t="s">
        <v>29</v>
      </c>
      <c r="R3394" t="s">
        <v>29</v>
      </c>
      <c r="S3394" t="s">
        <v>29</v>
      </c>
      <c r="T3394" t="s">
        <v>29</v>
      </c>
      <c r="U3394" t="s">
        <v>29</v>
      </c>
      <c r="V3394" t="s">
        <v>3975</v>
      </c>
      <c r="W3394" t="s">
        <v>3976</v>
      </c>
    </row>
    <row r="3395" spans="1:23">
      <c r="A3395">
        <v>3394</v>
      </c>
      <c r="B3395" t="s">
        <v>3972</v>
      </c>
      <c r="C3395" t="s">
        <v>1632</v>
      </c>
      <c r="D3395">
        <v>83</v>
      </c>
      <c r="E3395" t="s">
        <v>3992</v>
      </c>
      <c r="F3395" t="s">
        <v>196</v>
      </c>
      <c r="G3395" s="1" t="s">
        <v>225</v>
      </c>
      <c r="H3395" t="s">
        <v>3993</v>
      </c>
      <c r="I3395" t="s">
        <v>225</v>
      </c>
      <c r="J3395" t="s">
        <v>3993</v>
      </c>
      <c r="K3395">
        <v>3</v>
      </c>
      <c r="L3395">
        <v>3</v>
      </c>
      <c r="M3395" t="s">
        <v>26</v>
      </c>
      <c r="N3395" t="s">
        <v>29</v>
      </c>
      <c r="O3395" t="s">
        <v>29</v>
      </c>
      <c r="P3395" t="s">
        <v>29</v>
      </c>
      <c r="Q3395" t="s">
        <v>29</v>
      </c>
      <c r="R3395" t="s">
        <v>29</v>
      </c>
      <c r="S3395" t="s">
        <v>29</v>
      </c>
      <c r="T3395" t="s">
        <v>29</v>
      </c>
      <c r="U3395" t="s">
        <v>29</v>
      </c>
      <c r="V3395" t="s">
        <v>3975</v>
      </c>
      <c r="W3395" t="s">
        <v>3976</v>
      </c>
    </row>
    <row r="3396" spans="1:23">
      <c r="A3396">
        <v>3395</v>
      </c>
      <c r="B3396" t="s">
        <v>3972</v>
      </c>
      <c r="C3396" t="s">
        <v>1632</v>
      </c>
      <c r="D3396">
        <v>83</v>
      </c>
      <c r="E3396" t="s">
        <v>3994</v>
      </c>
      <c r="F3396" t="s">
        <v>176</v>
      </c>
      <c r="G3396" s="1" t="s">
        <v>2542</v>
      </c>
      <c r="H3396" t="s">
        <v>3995</v>
      </c>
      <c r="I3396" t="s">
        <v>2542</v>
      </c>
      <c r="J3396" t="s">
        <v>178</v>
      </c>
      <c r="K3396">
        <v>2.94</v>
      </c>
      <c r="L3396">
        <v>2.94</v>
      </c>
      <c r="M3396" t="s">
        <v>26</v>
      </c>
      <c r="N3396" t="s">
        <v>29</v>
      </c>
      <c r="O3396" t="s">
        <v>29</v>
      </c>
      <c r="P3396" t="s">
        <v>29</v>
      </c>
      <c r="Q3396" t="s">
        <v>29</v>
      </c>
      <c r="R3396" t="s">
        <v>29</v>
      </c>
      <c r="S3396" t="s">
        <v>29</v>
      </c>
      <c r="T3396" t="s">
        <v>29</v>
      </c>
      <c r="U3396" t="s">
        <v>29</v>
      </c>
      <c r="V3396" t="s">
        <v>3975</v>
      </c>
      <c r="W3396" t="s">
        <v>3976</v>
      </c>
    </row>
    <row r="3397" spans="1:23">
      <c r="A3397">
        <v>3396</v>
      </c>
      <c r="B3397" t="s">
        <v>3972</v>
      </c>
      <c r="C3397" t="s">
        <v>1632</v>
      </c>
      <c r="D3397">
        <v>83</v>
      </c>
      <c r="E3397" t="s">
        <v>3996</v>
      </c>
      <c r="F3397" t="s">
        <v>1049</v>
      </c>
      <c r="G3397" s="1" t="s">
        <v>1050</v>
      </c>
      <c r="H3397" t="s">
        <v>3997</v>
      </c>
      <c r="I3397" t="s">
        <v>1050</v>
      </c>
      <c r="J3397" t="s">
        <v>3997</v>
      </c>
      <c r="K3397">
        <v>2.83</v>
      </c>
      <c r="L3397">
        <v>2.83</v>
      </c>
      <c r="M3397" t="s">
        <v>26</v>
      </c>
      <c r="N3397" t="s">
        <v>29</v>
      </c>
      <c r="O3397" t="s">
        <v>29</v>
      </c>
      <c r="P3397" t="s">
        <v>29</v>
      </c>
      <c r="Q3397" t="s">
        <v>29</v>
      </c>
      <c r="R3397" t="s">
        <v>29</v>
      </c>
      <c r="S3397" t="s">
        <v>29</v>
      </c>
      <c r="T3397" t="s">
        <v>29</v>
      </c>
      <c r="U3397" t="s">
        <v>29</v>
      </c>
      <c r="V3397" t="s">
        <v>3975</v>
      </c>
      <c r="W3397" t="s">
        <v>3976</v>
      </c>
    </row>
    <row r="3398" spans="1:23">
      <c r="A3398">
        <v>3397</v>
      </c>
      <c r="B3398" t="s">
        <v>3972</v>
      </c>
      <c r="C3398" t="s">
        <v>1632</v>
      </c>
      <c r="D3398">
        <v>83</v>
      </c>
      <c r="E3398" t="s">
        <v>3998</v>
      </c>
      <c r="F3398" t="s">
        <v>401</v>
      </c>
      <c r="G3398" s="1" t="s">
        <v>402</v>
      </c>
      <c r="H3398" t="s">
        <v>1852</v>
      </c>
      <c r="I3398" t="s">
        <v>402</v>
      </c>
      <c r="J3398" t="s">
        <v>8673</v>
      </c>
      <c r="K3398">
        <v>2.35</v>
      </c>
      <c r="L3398">
        <v>2.35</v>
      </c>
      <c r="M3398" t="s">
        <v>26</v>
      </c>
      <c r="N3398" t="s">
        <v>29</v>
      </c>
      <c r="O3398" t="s">
        <v>29</v>
      </c>
      <c r="P3398" t="s">
        <v>29</v>
      </c>
      <c r="Q3398" t="s">
        <v>29</v>
      </c>
      <c r="R3398" t="s">
        <v>29</v>
      </c>
      <c r="S3398" t="s">
        <v>29</v>
      </c>
      <c r="T3398" t="s">
        <v>29</v>
      </c>
      <c r="U3398" t="s">
        <v>29</v>
      </c>
      <c r="V3398" t="s">
        <v>3975</v>
      </c>
      <c r="W3398" t="s">
        <v>3976</v>
      </c>
    </row>
    <row r="3399" spans="1:23">
      <c r="A3399">
        <v>3398</v>
      </c>
      <c r="B3399" t="s">
        <v>3972</v>
      </c>
      <c r="C3399" t="s">
        <v>1632</v>
      </c>
      <c r="D3399">
        <v>83</v>
      </c>
      <c r="E3399" t="s">
        <v>1110</v>
      </c>
      <c r="F3399" t="s">
        <v>558</v>
      </c>
      <c r="G3399" s="1" t="s">
        <v>1111</v>
      </c>
      <c r="H3399" t="s">
        <v>29</v>
      </c>
      <c r="I3399" t="s">
        <v>1111</v>
      </c>
      <c r="J3399" t="s">
        <v>29</v>
      </c>
      <c r="K3399">
        <v>2.0499999999999998</v>
      </c>
      <c r="L3399">
        <v>2.0499999999999998</v>
      </c>
      <c r="M3399" t="s">
        <v>26</v>
      </c>
      <c r="N3399" t="s">
        <v>29</v>
      </c>
      <c r="O3399" t="s">
        <v>29</v>
      </c>
      <c r="P3399" t="s">
        <v>29</v>
      </c>
      <c r="Q3399" t="s">
        <v>29</v>
      </c>
      <c r="R3399" t="s">
        <v>29</v>
      </c>
      <c r="S3399" t="s">
        <v>29</v>
      </c>
      <c r="T3399" t="s">
        <v>29</v>
      </c>
      <c r="U3399" t="s">
        <v>29</v>
      </c>
      <c r="V3399" t="s">
        <v>3975</v>
      </c>
      <c r="W3399" t="s">
        <v>3976</v>
      </c>
    </row>
    <row r="3400" spans="1:23">
      <c r="A3400">
        <v>3399</v>
      </c>
      <c r="B3400" t="s">
        <v>3972</v>
      </c>
      <c r="C3400" t="s">
        <v>1632</v>
      </c>
      <c r="D3400">
        <v>83</v>
      </c>
      <c r="E3400" t="s">
        <v>3999</v>
      </c>
      <c r="F3400" t="s">
        <v>255</v>
      </c>
      <c r="G3400" s="1" t="s">
        <v>484</v>
      </c>
      <c r="H3400" t="s">
        <v>4000</v>
      </c>
      <c r="I3400" t="s">
        <v>484</v>
      </c>
      <c r="J3400" t="s">
        <v>4000</v>
      </c>
      <c r="K3400">
        <v>1.9</v>
      </c>
      <c r="L3400">
        <v>1.9</v>
      </c>
      <c r="M3400" t="s">
        <v>26</v>
      </c>
      <c r="N3400" t="s">
        <v>29</v>
      </c>
      <c r="O3400" t="s">
        <v>29</v>
      </c>
      <c r="P3400" t="s">
        <v>29</v>
      </c>
      <c r="Q3400" t="s">
        <v>29</v>
      </c>
      <c r="R3400" t="s">
        <v>29</v>
      </c>
      <c r="S3400" t="s">
        <v>29</v>
      </c>
      <c r="T3400" t="s">
        <v>29</v>
      </c>
      <c r="U3400" t="s">
        <v>29</v>
      </c>
      <c r="V3400" t="s">
        <v>3975</v>
      </c>
      <c r="W3400" t="s">
        <v>3976</v>
      </c>
    </row>
    <row r="3401" spans="1:23">
      <c r="A3401">
        <v>3400</v>
      </c>
      <c r="B3401" t="s">
        <v>3972</v>
      </c>
      <c r="C3401" t="s">
        <v>1632</v>
      </c>
      <c r="D3401">
        <v>83</v>
      </c>
      <c r="E3401" t="s">
        <v>4001</v>
      </c>
      <c r="F3401" t="s">
        <v>154</v>
      </c>
      <c r="G3401" s="1" t="s">
        <v>811</v>
      </c>
      <c r="H3401" t="s">
        <v>4002</v>
      </c>
      <c r="I3401" t="s">
        <v>811</v>
      </c>
      <c r="J3401" t="s">
        <v>4002</v>
      </c>
      <c r="K3401">
        <v>2.11</v>
      </c>
      <c r="L3401">
        <v>2.11</v>
      </c>
      <c r="M3401" t="s">
        <v>26</v>
      </c>
      <c r="N3401" t="s">
        <v>29</v>
      </c>
      <c r="O3401" t="s">
        <v>29</v>
      </c>
      <c r="P3401" t="s">
        <v>29</v>
      </c>
      <c r="Q3401" t="s">
        <v>29</v>
      </c>
      <c r="R3401" t="s">
        <v>29</v>
      </c>
      <c r="S3401" t="s">
        <v>29</v>
      </c>
      <c r="T3401" t="s">
        <v>29</v>
      </c>
      <c r="U3401" t="s">
        <v>29</v>
      </c>
      <c r="V3401" t="s">
        <v>3975</v>
      </c>
      <c r="W3401" t="s">
        <v>3976</v>
      </c>
    </row>
    <row r="3402" spans="1:23">
      <c r="A3402">
        <v>3401</v>
      </c>
      <c r="B3402" t="s">
        <v>3972</v>
      </c>
      <c r="C3402" t="s">
        <v>1632</v>
      </c>
      <c r="D3402">
        <v>83</v>
      </c>
      <c r="E3402" t="s">
        <v>4003</v>
      </c>
      <c r="F3402" t="s">
        <v>1049</v>
      </c>
      <c r="G3402" s="1" t="s">
        <v>1050</v>
      </c>
      <c r="H3402" t="s">
        <v>4004</v>
      </c>
      <c r="I3402" t="s">
        <v>1050</v>
      </c>
      <c r="J3402" t="s">
        <v>4004</v>
      </c>
      <c r="K3402">
        <v>1.38</v>
      </c>
      <c r="L3402">
        <v>1.38</v>
      </c>
      <c r="M3402" t="s">
        <v>26</v>
      </c>
      <c r="N3402" t="s">
        <v>29</v>
      </c>
      <c r="O3402" t="s">
        <v>29</v>
      </c>
      <c r="P3402" t="s">
        <v>29</v>
      </c>
      <c r="Q3402" t="s">
        <v>29</v>
      </c>
      <c r="R3402" t="s">
        <v>29</v>
      </c>
      <c r="S3402" t="s">
        <v>29</v>
      </c>
      <c r="T3402" t="s">
        <v>29</v>
      </c>
      <c r="U3402" t="s">
        <v>29</v>
      </c>
      <c r="V3402" t="s">
        <v>3975</v>
      </c>
      <c r="W3402" t="s">
        <v>3976</v>
      </c>
    </row>
    <row r="3403" spans="1:23">
      <c r="A3403">
        <v>3402</v>
      </c>
      <c r="B3403" t="s">
        <v>3972</v>
      </c>
      <c r="C3403" t="s">
        <v>1632</v>
      </c>
      <c r="D3403">
        <v>83</v>
      </c>
      <c r="E3403" t="s">
        <v>4005</v>
      </c>
      <c r="F3403" t="s">
        <v>611</v>
      </c>
      <c r="G3403" s="1" t="s">
        <v>4006</v>
      </c>
      <c r="H3403" t="s">
        <v>1528</v>
      </c>
      <c r="I3403" t="s">
        <v>4006</v>
      </c>
      <c r="J3403" t="s">
        <v>1528</v>
      </c>
      <c r="K3403">
        <v>1.34</v>
      </c>
      <c r="L3403">
        <v>1.34</v>
      </c>
      <c r="M3403" t="s">
        <v>26</v>
      </c>
      <c r="N3403" t="s">
        <v>29</v>
      </c>
      <c r="O3403" t="s">
        <v>29</v>
      </c>
      <c r="P3403" t="s">
        <v>29</v>
      </c>
      <c r="Q3403" t="s">
        <v>29</v>
      </c>
      <c r="R3403" t="s">
        <v>29</v>
      </c>
      <c r="S3403" t="s">
        <v>29</v>
      </c>
      <c r="T3403" t="s">
        <v>29</v>
      </c>
      <c r="U3403" t="s">
        <v>29</v>
      </c>
      <c r="V3403" t="s">
        <v>3975</v>
      </c>
      <c r="W3403" t="s">
        <v>3976</v>
      </c>
    </row>
    <row r="3404" spans="1:23">
      <c r="A3404">
        <v>3403</v>
      </c>
      <c r="B3404" t="s">
        <v>3972</v>
      </c>
      <c r="C3404" t="s">
        <v>1632</v>
      </c>
      <c r="D3404">
        <v>83</v>
      </c>
      <c r="E3404" t="s">
        <v>4007</v>
      </c>
      <c r="F3404" t="s">
        <v>216</v>
      </c>
      <c r="G3404" s="1" t="s">
        <v>462</v>
      </c>
      <c r="H3404" t="s">
        <v>4008</v>
      </c>
      <c r="I3404" t="s">
        <v>462</v>
      </c>
      <c r="J3404" t="s">
        <v>4008</v>
      </c>
      <c r="K3404">
        <v>1.1399999999999999</v>
      </c>
      <c r="L3404">
        <v>1.1399999999999999</v>
      </c>
      <c r="M3404" t="s">
        <v>26</v>
      </c>
      <c r="N3404" t="s">
        <v>29</v>
      </c>
      <c r="O3404" t="s">
        <v>29</v>
      </c>
      <c r="P3404" t="s">
        <v>29</v>
      </c>
      <c r="Q3404" t="s">
        <v>29</v>
      </c>
      <c r="R3404" t="s">
        <v>29</v>
      </c>
      <c r="S3404" t="s">
        <v>29</v>
      </c>
      <c r="T3404" t="s">
        <v>29</v>
      </c>
      <c r="U3404" t="s">
        <v>29</v>
      </c>
      <c r="V3404" t="s">
        <v>3975</v>
      </c>
      <c r="W3404" t="s">
        <v>3976</v>
      </c>
    </row>
    <row r="3405" spans="1:23">
      <c r="A3405">
        <v>3404</v>
      </c>
      <c r="B3405" t="s">
        <v>3972</v>
      </c>
      <c r="C3405" t="s">
        <v>1632</v>
      </c>
      <c r="D3405">
        <v>83</v>
      </c>
      <c r="E3405" t="s">
        <v>4009</v>
      </c>
      <c r="F3405" t="s">
        <v>93</v>
      </c>
      <c r="G3405" s="1" t="s">
        <v>29</v>
      </c>
      <c r="H3405" t="s">
        <v>29</v>
      </c>
      <c r="I3405" t="s">
        <v>29</v>
      </c>
      <c r="J3405" t="s">
        <v>29</v>
      </c>
      <c r="K3405">
        <v>1.1200000000000001</v>
      </c>
      <c r="L3405">
        <v>1.1200000000000001</v>
      </c>
      <c r="M3405" t="s">
        <v>26</v>
      </c>
      <c r="N3405" t="s">
        <v>29</v>
      </c>
      <c r="O3405" t="s">
        <v>29</v>
      </c>
      <c r="P3405" t="s">
        <v>29</v>
      </c>
      <c r="Q3405" t="s">
        <v>29</v>
      </c>
      <c r="R3405" t="s">
        <v>29</v>
      </c>
      <c r="S3405" t="s">
        <v>29</v>
      </c>
      <c r="T3405" t="s">
        <v>29</v>
      </c>
      <c r="U3405" t="s">
        <v>29</v>
      </c>
      <c r="V3405" t="s">
        <v>3975</v>
      </c>
      <c r="W3405" t="s">
        <v>3976</v>
      </c>
    </row>
    <row r="3406" spans="1:23">
      <c r="A3406">
        <v>3405</v>
      </c>
      <c r="B3406" t="s">
        <v>3972</v>
      </c>
      <c r="C3406" t="s">
        <v>1632</v>
      </c>
      <c r="D3406">
        <v>83</v>
      </c>
      <c r="E3406" t="s">
        <v>135</v>
      </c>
      <c r="F3406" t="s">
        <v>93</v>
      </c>
      <c r="G3406" s="1" t="s">
        <v>29</v>
      </c>
      <c r="H3406" t="s">
        <v>29</v>
      </c>
      <c r="I3406" t="s">
        <v>29</v>
      </c>
      <c r="J3406" t="s">
        <v>29</v>
      </c>
      <c r="K3406">
        <v>10.75</v>
      </c>
      <c r="L3406">
        <v>10.75</v>
      </c>
      <c r="M3406" t="s">
        <v>26</v>
      </c>
      <c r="N3406" t="s">
        <v>29</v>
      </c>
      <c r="O3406" t="s">
        <v>29</v>
      </c>
      <c r="P3406" t="s">
        <v>29</v>
      </c>
      <c r="Q3406" t="s">
        <v>29</v>
      </c>
      <c r="R3406" t="s">
        <v>29</v>
      </c>
      <c r="S3406" t="s">
        <v>29</v>
      </c>
      <c r="T3406" t="s">
        <v>29</v>
      </c>
      <c r="U3406" t="s">
        <v>29</v>
      </c>
      <c r="V3406" t="s">
        <v>3975</v>
      </c>
      <c r="W3406" t="s">
        <v>3976</v>
      </c>
    </row>
    <row r="3407" spans="1:23">
      <c r="A3407">
        <v>3406</v>
      </c>
      <c r="B3407" t="s">
        <v>3972</v>
      </c>
      <c r="C3407" t="s">
        <v>1632</v>
      </c>
      <c r="D3407">
        <v>83</v>
      </c>
      <c r="E3407" t="s">
        <v>1610</v>
      </c>
      <c r="F3407" t="s">
        <v>76</v>
      </c>
      <c r="G3407" s="1" t="s">
        <v>29</v>
      </c>
      <c r="H3407" t="s">
        <v>29</v>
      </c>
      <c r="I3407" t="s">
        <v>29</v>
      </c>
      <c r="J3407" t="s">
        <v>29</v>
      </c>
      <c r="K3407">
        <v>0.02</v>
      </c>
      <c r="L3407">
        <v>0.02</v>
      </c>
      <c r="M3407" t="s">
        <v>1610</v>
      </c>
      <c r="N3407" t="s">
        <v>29</v>
      </c>
      <c r="O3407" t="s">
        <v>29</v>
      </c>
      <c r="P3407" t="s">
        <v>29</v>
      </c>
      <c r="Q3407" t="s">
        <v>29</v>
      </c>
      <c r="R3407" t="s">
        <v>29</v>
      </c>
      <c r="S3407" t="s">
        <v>29</v>
      </c>
      <c r="T3407" t="s">
        <v>29</v>
      </c>
      <c r="U3407" t="s">
        <v>29</v>
      </c>
      <c r="V3407" t="s">
        <v>3975</v>
      </c>
      <c r="W3407" t="s">
        <v>3976</v>
      </c>
    </row>
    <row r="3408" spans="1:23">
      <c r="A3408">
        <v>3407</v>
      </c>
      <c r="B3408" t="s">
        <v>3972</v>
      </c>
      <c r="C3408" t="s">
        <v>1632</v>
      </c>
      <c r="D3408">
        <v>84</v>
      </c>
      <c r="E3408" t="s">
        <v>3977</v>
      </c>
      <c r="F3408" t="s">
        <v>3978</v>
      </c>
      <c r="G3408" s="1" t="s">
        <v>3979</v>
      </c>
      <c r="H3408" t="s">
        <v>3980</v>
      </c>
      <c r="I3408" t="s">
        <v>3979</v>
      </c>
      <c r="J3408" t="s">
        <v>3980</v>
      </c>
      <c r="K3408">
        <v>23.09</v>
      </c>
      <c r="L3408">
        <v>23.09</v>
      </c>
      <c r="M3408" t="s">
        <v>26</v>
      </c>
      <c r="N3408" t="s">
        <v>29</v>
      </c>
      <c r="O3408" t="s">
        <v>29</v>
      </c>
      <c r="P3408" t="s">
        <v>29</v>
      </c>
      <c r="Q3408" t="s">
        <v>29</v>
      </c>
      <c r="R3408" t="s">
        <v>29</v>
      </c>
      <c r="S3408" t="s">
        <v>29</v>
      </c>
      <c r="T3408" t="s">
        <v>29</v>
      </c>
      <c r="U3408" t="s">
        <v>29</v>
      </c>
      <c r="V3408" t="s">
        <v>4010</v>
      </c>
      <c r="W3408" t="s">
        <v>3976</v>
      </c>
    </row>
    <row r="3409" spans="1:23">
      <c r="A3409">
        <v>3408</v>
      </c>
      <c r="B3409" t="s">
        <v>3972</v>
      </c>
      <c r="C3409" t="s">
        <v>1632</v>
      </c>
      <c r="D3409">
        <v>84</v>
      </c>
      <c r="E3409" t="s">
        <v>3981</v>
      </c>
      <c r="F3409" t="s">
        <v>3982</v>
      </c>
      <c r="G3409" s="1" t="s">
        <v>3983</v>
      </c>
      <c r="H3409" t="s">
        <v>3984</v>
      </c>
      <c r="I3409" t="s">
        <v>3983</v>
      </c>
      <c r="J3409" t="s">
        <v>3984</v>
      </c>
      <c r="K3409">
        <v>10.050000000000001</v>
      </c>
      <c r="L3409">
        <v>10.050000000000001</v>
      </c>
      <c r="M3409" t="s">
        <v>26</v>
      </c>
      <c r="N3409" t="s">
        <v>29</v>
      </c>
      <c r="O3409" t="s">
        <v>29</v>
      </c>
      <c r="P3409" t="s">
        <v>29</v>
      </c>
      <c r="Q3409" t="s">
        <v>29</v>
      </c>
      <c r="R3409" t="s">
        <v>29</v>
      </c>
      <c r="S3409" t="s">
        <v>29</v>
      </c>
      <c r="T3409" t="s">
        <v>29</v>
      </c>
      <c r="U3409" t="s">
        <v>29</v>
      </c>
      <c r="V3409" t="s">
        <v>4010</v>
      </c>
      <c r="W3409" t="s">
        <v>3976</v>
      </c>
    </row>
    <row r="3410" spans="1:23">
      <c r="A3410">
        <v>3409</v>
      </c>
      <c r="B3410" t="s">
        <v>3972</v>
      </c>
      <c r="C3410" t="s">
        <v>1632</v>
      </c>
      <c r="D3410">
        <v>84</v>
      </c>
      <c r="E3410" t="s">
        <v>3989</v>
      </c>
      <c r="F3410" t="s">
        <v>1718</v>
      </c>
      <c r="G3410" s="1" t="s">
        <v>2434</v>
      </c>
      <c r="H3410" t="s">
        <v>3990</v>
      </c>
      <c r="I3410" t="s">
        <v>2434</v>
      </c>
      <c r="J3410" t="s">
        <v>3990</v>
      </c>
      <c r="K3410">
        <v>6.65</v>
      </c>
      <c r="L3410">
        <v>6.65</v>
      </c>
      <c r="M3410" t="s">
        <v>26</v>
      </c>
      <c r="N3410" t="s">
        <v>29</v>
      </c>
      <c r="O3410" t="s">
        <v>29</v>
      </c>
      <c r="P3410" t="s">
        <v>29</v>
      </c>
      <c r="Q3410" t="s">
        <v>29</v>
      </c>
      <c r="R3410" t="s">
        <v>29</v>
      </c>
      <c r="S3410" t="s">
        <v>29</v>
      </c>
      <c r="T3410" t="s">
        <v>29</v>
      </c>
      <c r="U3410" t="s">
        <v>29</v>
      </c>
      <c r="V3410" t="s">
        <v>4010</v>
      </c>
      <c r="W3410" t="s">
        <v>3976</v>
      </c>
    </row>
    <row r="3411" spans="1:23">
      <c r="A3411">
        <v>3410</v>
      </c>
      <c r="B3411" t="s">
        <v>3972</v>
      </c>
      <c r="C3411" t="s">
        <v>1632</v>
      </c>
      <c r="D3411">
        <v>84</v>
      </c>
      <c r="E3411" t="s">
        <v>2075</v>
      </c>
      <c r="F3411" t="s">
        <v>438</v>
      </c>
      <c r="G3411" s="1" t="s">
        <v>1041</v>
      </c>
      <c r="H3411" t="s">
        <v>1164</v>
      </c>
      <c r="I3411" t="s">
        <v>1041</v>
      </c>
      <c r="J3411" t="s">
        <v>1164</v>
      </c>
      <c r="K3411">
        <v>6.41</v>
      </c>
      <c r="L3411">
        <v>6.41</v>
      </c>
      <c r="M3411" t="s">
        <v>26</v>
      </c>
      <c r="N3411" t="s">
        <v>29</v>
      </c>
      <c r="O3411" t="s">
        <v>29</v>
      </c>
      <c r="P3411" t="s">
        <v>29</v>
      </c>
      <c r="Q3411" t="s">
        <v>29</v>
      </c>
      <c r="R3411" t="s">
        <v>29</v>
      </c>
      <c r="S3411" t="s">
        <v>29</v>
      </c>
      <c r="T3411" t="s">
        <v>29</v>
      </c>
      <c r="U3411" t="s">
        <v>29</v>
      </c>
      <c r="V3411" t="s">
        <v>4010</v>
      </c>
      <c r="W3411" t="s">
        <v>3976</v>
      </c>
    </row>
    <row r="3412" spans="1:23">
      <c r="A3412">
        <v>3411</v>
      </c>
      <c r="B3412" t="s">
        <v>3972</v>
      </c>
      <c r="C3412" t="s">
        <v>1632</v>
      </c>
      <c r="D3412">
        <v>84</v>
      </c>
      <c r="E3412" t="s">
        <v>3973</v>
      </c>
      <c r="F3412" t="s">
        <v>364</v>
      </c>
      <c r="G3412" s="1" t="s">
        <v>365</v>
      </c>
      <c r="H3412" t="s">
        <v>3974</v>
      </c>
      <c r="I3412" t="s">
        <v>365</v>
      </c>
      <c r="J3412" t="s">
        <v>3974</v>
      </c>
      <c r="K3412">
        <v>4.8899999999999997</v>
      </c>
      <c r="L3412">
        <v>4.8899999999999997</v>
      </c>
      <c r="M3412" t="s">
        <v>26</v>
      </c>
      <c r="N3412" t="s">
        <v>29</v>
      </c>
      <c r="O3412" t="s">
        <v>29</v>
      </c>
      <c r="P3412" t="s">
        <v>29</v>
      </c>
      <c r="Q3412" t="s">
        <v>29</v>
      </c>
      <c r="R3412" t="s">
        <v>29</v>
      </c>
      <c r="S3412" t="s">
        <v>29</v>
      </c>
      <c r="T3412" t="s">
        <v>29</v>
      </c>
      <c r="U3412" t="s">
        <v>29</v>
      </c>
      <c r="V3412" t="s">
        <v>4010</v>
      </c>
      <c r="W3412" t="s">
        <v>3976</v>
      </c>
    </row>
    <row r="3413" spans="1:23">
      <c r="A3413">
        <v>3412</v>
      </c>
      <c r="B3413" t="s">
        <v>3972</v>
      </c>
      <c r="C3413" t="s">
        <v>1632</v>
      </c>
      <c r="D3413">
        <v>84</v>
      </c>
      <c r="E3413" t="s">
        <v>3988</v>
      </c>
      <c r="F3413" t="s">
        <v>516</v>
      </c>
      <c r="G3413" s="1" t="s">
        <v>517</v>
      </c>
      <c r="H3413" t="s">
        <v>348</v>
      </c>
      <c r="I3413" t="s">
        <v>517</v>
      </c>
      <c r="J3413" t="s">
        <v>348</v>
      </c>
      <c r="K3413">
        <v>4.83</v>
      </c>
      <c r="L3413">
        <v>4.83</v>
      </c>
      <c r="M3413" t="s">
        <v>26</v>
      </c>
      <c r="N3413" t="s">
        <v>29</v>
      </c>
      <c r="O3413" t="s">
        <v>29</v>
      </c>
      <c r="P3413" t="s">
        <v>29</v>
      </c>
      <c r="Q3413" t="s">
        <v>29</v>
      </c>
      <c r="R3413" t="s">
        <v>29</v>
      </c>
      <c r="S3413" t="s">
        <v>29</v>
      </c>
      <c r="T3413" t="s">
        <v>29</v>
      </c>
      <c r="U3413" t="s">
        <v>29</v>
      </c>
      <c r="V3413" t="s">
        <v>4010</v>
      </c>
      <c r="W3413" t="s">
        <v>3976</v>
      </c>
    </row>
    <row r="3414" spans="1:23">
      <c r="A3414">
        <v>3413</v>
      </c>
      <c r="B3414" t="s">
        <v>3972</v>
      </c>
      <c r="C3414" t="s">
        <v>1632</v>
      </c>
      <c r="D3414">
        <v>84</v>
      </c>
      <c r="E3414" t="s">
        <v>2205</v>
      </c>
      <c r="F3414" t="s">
        <v>33</v>
      </c>
      <c r="G3414" s="1" t="s">
        <v>2206</v>
      </c>
      <c r="H3414" t="s">
        <v>360</v>
      </c>
      <c r="I3414" t="s">
        <v>2206</v>
      </c>
      <c r="J3414" t="s">
        <v>360</v>
      </c>
      <c r="K3414">
        <v>4.72</v>
      </c>
      <c r="L3414">
        <v>4.72</v>
      </c>
      <c r="M3414" t="s">
        <v>26</v>
      </c>
      <c r="N3414" t="s">
        <v>29</v>
      </c>
      <c r="O3414" t="s">
        <v>29</v>
      </c>
      <c r="P3414" t="s">
        <v>29</v>
      </c>
      <c r="Q3414" t="s">
        <v>29</v>
      </c>
      <c r="R3414" t="s">
        <v>29</v>
      </c>
      <c r="S3414" t="s">
        <v>29</v>
      </c>
      <c r="T3414" t="s">
        <v>29</v>
      </c>
      <c r="U3414" t="s">
        <v>29</v>
      </c>
      <c r="V3414" t="s">
        <v>4010</v>
      </c>
      <c r="W3414" t="s">
        <v>3976</v>
      </c>
    </row>
    <row r="3415" spans="1:23">
      <c r="A3415">
        <v>3414</v>
      </c>
      <c r="B3415" t="s">
        <v>3972</v>
      </c>
      <c r="C3415" t="s">
        <v>1632</v>
      </c>
      <c r="D3415">
        <v>84</v>
      </c>
      <c r="E3415" t="s">
        <v>3987</v>
      </c>
      <c r="F3415" t="s">
        <v>168</v>
      </c>
      <c r="G3415" s="1" t="s">
        <v>2568</v>
      </c>
      <c r="H3415" t="s">
        <v>3945</v>
      </c>
      <c r="I3415" t="s">
        <v>2568</v>
      </c>
      <c r="J3415" t="s">
        <v>3945</v>
      </c>
      <c r="K3415">
        <v>4.0599999999999996</v>
      </c>
      <c r="L3415">
        <v>4.0599999999999996</v>
      </c>
      <c r="M3415" t="s">
        <v>26</v>
      </c>
      <c r="N3415" t="s">
        <v>29</v>
      </c>
      <c r="O3415" t="s">
        <v>29</v>
      </c>
      <c r="P3415" t="s">
        <v>29</v>
      </c>
      <c r="Q3415" t="s">
        <v>29</v>
      </c>
      <c r="R3415" t="s">
        <v>29</v>
      </c>
      <c r="S3415" t="s">
        <v>29</v>
      </c>
      <c r="T3415" t="s">
        <v>29</v>
      </c>
      <c r="U3415" t="s">
        <v>29</v>
      </c>
      <c r="V3415" t="s">
        <v>4010</v>
      </c>
      <c r="W3415" t="s">
        <v>3976</v>
      </c>
    </row>
    <row r="3416" spans="1:23">
      <c r="A3416">
        <v>3415</v>
      </c>
      <c r="B3416" t="s">
        <v>3972</v>
      </c>
      <c r="C3416" t="s">
        <v>1632</v>
      </c>
      <c r="D3416">
        <v>84</v>
      </c>
      <c r="E3416" t="s">
        <v>4001</v>
      </c>
      <c r="F3416" t="s">
        <v>154</v>
      </c>
      <c r="G3416" s="1" t="s">
        <v>811</v>
      </c>
      <c r="H3416" t="s">
        <v>4002</v>
      </c>
      <c r="I3416" t="s">
        <v>811</v>
      </c>
      <c r="J3416" t="s">
        <v>4002</v>
      </c>
      <c r="K3416">
        <v>4.04</v>
      </c>
      <c r="L3416">
        <v>4.04</v>
      </c>
      <c r="M3416" t="s">
        <v>26</v>
      </c>
      <c r="N3416" t="s">
        <v>29</v>
      </c>
      <c r="O3416" t="s">
        <v>29</v>
      </c>
      <c r="P3416" t="s">
        <v>29</v>
      </c>
      <c r="Q3416" t="s">
        <v>29</v>
      </c>
      <c r="R3416" t="s">
        <v>29</v>
      </c>
      <c r="S3416" t="s">
        <v>29</v>
      </c>
      <c r="T3416" t="s">
        <v>29</v>
      </c>
      <c r="U3416" t="s">
        <v>29</v>
      </c>
      <c r="V3416" t="s">
        <v>4010</v>
      </c>
      <c r="W3416" t="s">
        <v>3976</v>
      </c>
    </row>
    <row r="3417" spans="1:23">
      <c r="A3417">
        <v>3416</v>
      </c>
      <c r="B3417" t="s">
        <v>3972</v>
      </c>
      <c r="C3417" t="s">
        <v>1632</v>
      </c>
      <c r="D3417">
        <v>84</v>
      </c>
      <c r="E3417" t="s">
        <v>4011</v>
      </c>
      <c r="F3417" t="s">
        <v>168</v>
      </c>
      <c r="G3417" s="1" t="s">
        <v>1204</v>
      </c>
      <c r="H3417" t="s">
        <v>4012</v>
      </c>
      <c r="I3417" t="s">
        <v>1204</v>
      </c>
      <c r="J3417" t="s">
        <v>4012</v>
      </c>
      <c r="K3417">
        <v>3.83</v>
      </c>
      <c r="L3417">
        <v>3.83</v>
      </c>
      <c r="M3417" t="s">
        <v>26</v>
      </c>
      <c r="N3417" t="s">
        <v>29</v>
      </c>
      <c r="O3417" t="s">
        <v>29</v>
      </c>
      <c r="P3417" t="s">
        <v>29</v>
      </c>
      <c r="Q3417" t="s">
        <v>29</v>
      </c>
      <c r="R3417" t="s">
        <v>29</v>
      </c>
      <c r="S3417" t="s">
        <v>29</v>
      </c>
      <c r="T3417" t="s">
        <v>29</v>
      </c>
      <c r="U3417" t="s">
        <v>29</v>
      </c>
      <c r="V3417" t="s">
        <v>4010</v>
      </c>
      <c r="W3417" t="s">
        <v>3976</v>
      </c>
    </row>
    <row r="3418" spans="1:23">
      <c r="A3418">
        <v>3417</v>
      </c>
      <c r="B3418" t="s">
        <v>3972</v>
      </c>
      <c r="C3418" t="s">
        <v>1632</v>
      </c>
      <c r="D3418">
        <v>84</v>
      </c>
      <c r="E3418" t="s">
        <v>2475</v>
      </c>
      <c r="F3418" t="s">
        <v>185</v>
      </c>
      <c r="G3418" s="1" t="s">
        <v>186</v>
      </c>
      <c r="H3418" t="s">
        <v>466</v>
      </c>
      <c r="I3418" t="s">
        <v>186</v>
      </c>
      <c r="J3418" t="s">
        <v>466</v>
      </c>
      <c r="K3418">
        <v>2.9</v>
      </c>
      <c r="L3418">
        <v>2.9</v>
      </c>
      <c r="M3418" t="s">
        <v>26</v>
      </c>
      <c r="N3418" t="s">
        <v>29</v>
      </c>
      <c r="O3418" t="s">
        <v>29</v>
      </c>
      <c r="P3418" t="s">
        <v>29</v>
      </c>
      <c r="Q3418" t="s">
        <v>29</v>
      </c>
      <c r="R3418" t="s">
        <v>29</v>
      </c>
      <c r="S3418" t="s">
        <v>29</v>
      </c>
      <c r="T3418" t="s">
        <v>29</v>
      </c>
      <c r="U3418" t="s">
        <v>29</v>
      </c>
      <c r="V3418" t="s">
        <v>4010</v>
      </c>
      <c r="W3418" t="s">
        <v>3976</v>
      </c>
    </row>
    <row r="3419" spans="1:23">
      <c r="A3419">
        <v>3418</v>
      </c>
      <c r="B3419" t="s">
        <v>3972</v>
      </c>
      <c r="C3419" t="s">
        <v>1632</v>
      </c>
      <c r="D3419">
        <v>84</v>
      </c>
      <c r="E3419" t="s">
        <v>4013</v>
      </c>
      <c r="F3419" t="s">
        <v>516</v>
      </c>
      <c r="G3419" s="1" t="s">
        <v>885</v>
      </c>
      <c r="H3419" t="s">
        <v>3639</v>
      </c>
      <c r="I3419" t="s">
        <v>885</v>
      </c>
      <c r="J3419" t="s">
        <v>3639</v>
      </c>
      <c r="K3419">
        <v>2.75</v>
      </c>
      <c r="L3419">
        <v>2.75</v>
      </c>
      <c r="M3419" t="s">
        <v>26</v>
      </c>
      <c r="N3419" t="s">
        <v>29</v>
      </c>
      <c r="O3419" t="s">
        <v>29</v>
      </c>
      <c r="P3419" t="s">
        <v>29</v>
      </c>
      <c r="Q3419" t="s">
        <v>29</v>
      </c>
      <c r="R3419" t="s">
        <v>29</v>
      </c>
      <c r="S3419" t="s">
        <v>29</v>
      </c>
      <c r="T3419" t="s">
        <v>29</v>
      </c>
      <c r="U3419" t="s">
        <v>29</v>
      </c>
      <c r="V3419" t="s">
        <v>4010</v>
      </c>
      <c r="W3419" t="s">
        <v>3976</v>
      </c>
    </row>
    <row r="3420" spans="1:23">
      <c r="A3420">
        <v>3419</v>
      </c>
      <c r="B3420" t="s">
        <v>3972</v>
      </c>
      <c r="C3420" t="s">
        <v>1632</v>
      </c>
      <c r="D3420">
        <v>84</v>
      </c>
      <c r="E3420" t="s">
        <v>3998</v>
      </c>
      <c r="F3420" t="s">
        <v>401</v>
      </c>
      <c r="G3420" s="1" t="s">
        <v>402</v>
      </c>
      <c r="H3420" t="s">
        <v>1852</v>
      </c>
      <c r="I3420" t="s">
        <v>402</v>
      </c>
      <c r="J3420" t="s">
        <v>8673</v>
      </c>
      <c r="K3420">
        <v>2.58</v>
      </c>
      <c r="L3420">
        <v>2.58</v>
      </c>
      <c r="M3420" t="s">
        <v>26</v>
      </c>
      <c r="N3420" t="s">
        <v>29</v>
      </c>
      <c r="O3420" t="s">
        <v>29</v>
      </c>
      <c r="P3420" t="s">
        <v>29</v>
      </c>
      <c r="Q3420" t="s">
        <v>29</v>
      </c>
      <c r="R3420" t="s">
        <v>29</v>
      </c>
      <c r="S3420" t="s">
        <v>29</v>
      </c>
      <c r="T3420" t="s">
        <v>29</v>
      </c>
      <c r="U3420" t="s">
        <v>29</v>
      </c>
      <c r="V3420" t="s">
        <v>4010</v>
      </c>
      <c r="W3420" t="s">
        <v>3976</v>
      </c>
    </row>
    <row r="3421" spans="1:23">
      <c r="A3421">
        <v>3420</v>
      </c>
      <c r="B3421" t="s">
        <v>3972</v>
      </c>
      <c r="C3421" t="s">
        <v>1632</v>
      </c>
      <c r="D3421">
        <v>84</v>
      </c>
      <c r="E3421" t="s">
        <v>2537</v>
      </c>
      <c r="F3421" t="s">
        <v>176</v>
      </c>
      <c r="G3421" s="1" t="s">
        <v>2538</v>
      </c>
      <c r="H3421" t="s">
        <v>2539</v>
      </c>
      <c r="I3421" t="s">
        <v>2538</v>
      </c>
      <c r="J3421" t="s">
        <v>2539</v>
      </c>
      <c r="K3421">
        <v>2.48</v>
      </c>
      <c r="L3421">
        <v>2.48</v>
      </c>
      <c r="M3421" t="s">
        <v>26</v>
      </c>
      <c r="N3421" t="s">
        <v>29</v>
      </c>
      <c r="O3421" t="s">
        <v>29</v>
      </c>
      <c r="P3421" t="s">
        <v>29</v>
      </c>
      <c r="Q3421" t="s">
        <v>29</v>
      </c>
      <c r="R3421" t="s">
        <v>29</v>
      </c>
      <c r="S3421" t="s">
        <v>29</v>
      </c>
      <c r="T3421" t="s">
        <v>29</v>
      </c>
      <c r="U3421" t="s">
        <v>29</v>
      </c>
      <c r="V3421" t="s">
        <v>4010</v>
      </c>
      <c r="W3421" t="s">
        <v>3976</v>
      </c>
    </row>
    <row r="3422" spans="1:23">
      <c r="A3422">
        <v>3421</v>
      </c>
      <c r="B3422" t="s">
        <v>3972</v>
      </c>
      <c r="C3422" t="s">
        <v>1632</v>
      </c>
      <c r="D3422">
        <v>84</v>
      </c>
      <c r="E3422" t="s">
        <v>4014</v>
      </c>
      <c r="F3422" t="s">
        <v>154</v>
      </c>
      <c r="G3422" s="1" t="s">
        <v>4015</v>
      </c>
      <c r="H3422" t="s">
        <v>4016</v>
      </c>
      <c r="I3422" t="s">
        <v>4015</v>
      </c>
      <c r="J3422" t="s">
        <v>3110</v>
      </c>
      <c r="K3422">
        <v>2.48</v>
      </c>
      <c r="L3422">
        <v>2.48</v>
      </c>
      <c r="M3422" t="s">
        <v>26</v>
      </c>
      <c r="N3422" t="s">
        <v>29</v>
      </c>
      <c r="O3422" t="s">
        <v>29</v>
      </c>
      <c r="P3422" t="s">
        <v>29</v>
      </c>
      <c r="Q3422" t="s">
        <v>29</v>
      </c>
      <c r="R3422" t="s">
        <v>29</v>
      </c>
      <c r="S3422" t="s">
        <v>29</v>
      </c>
      <c r="T3422" t="s">
        <v>29</v>
      </c>
      <c r="U3422" t="s">
        <v>29</v>
      </c>
      <c r="V3422" t="s">
        <v>4010</v>
      </c>
      <c r="W3422" t="s">
        <v>3976</v>
      </c>
    </row>
    <row r="3423" spans="1:23">
      <c r="A3423">
        <v>3422</v>
      </c>
      <c r="B3423" t="s">
        <v>3972</v>
      </c>
      <c r="C3423" t="s">
        <v>1632</v>
      </c>
      <c r="D3423">
        <v>84</v>
      </c>
      <c r="E3423" t="s">
        <v>4017</v>
      </c>
      <c r="F3423" t="s">
        <v>185</v>
      </c>
      <c r="G3423" s="1" t="s">
        <v>186</v>
      </c>
      <c r="H3423" t="s">
        <v>4018</v>
      </c>
      <c r="I3423" t="s">
        <v>186</v>
      </c>
      <c r="J3423" t="s">
        <v>4018</v>
      </c>
      <c r="K3423">
        <v>2.39</v>
      </c>
      <c r="L3423">
        <v>2.39</v>
      </c>
      <c r="M3423" t="s">
        <v>26</v>
      </c>
      <c r="N3423" t="s">
        <v>29</v>
      </c>
      <c r="O3423" t="s">
        <v>29</v>
      </c>
      <c r="P3423" t="s">
        <v>29</v>
      </c>
      <c r="Q3423" t="s">
        <v>29</v>
      </c>
      <c r="R3423" t="s">
        <v>29</v>
      </c>
      <c r="S3423" t="s">
        <v>29</v>
      </c>
      <c r="T3423" t="s">
        <v>29</v>
      </c>
      <c r="U3423" t="s">
        <v>29</v>
      </c>
      <c r="V3423" t="s">
        <v>4010</v>
      </c>
      <c r="W3423" t="s">
        <v>3976</v>
      </c>
    </row>
    <row r="3424" spans="1:23">
      <c r="A3424">
        <v>3423</v>
      </c>
      <c r="B3424" t="s">
        <v>3972</v>
      </c>
      <c r="C3424" t="s">
        <v>1632</v>
      </c>
      <c r="D3424">
        <v>84</v>
      </c>
      <c r="E3424" t="s">
        <v>4019</v>
      </c>
      <c r="F3424" t="s">
        <v>168</v>
      </c>
      <c r="G3424" s="1" t="s">
        <v>1491</v>
      </c>
      <c r="H3424" t="s">
        <v>4020</v>
      </c>
      <c r="I3424" t="s">
        <v>1491</v>
      </c>
      <c r="J3424" t="s">
        <v>4020</v>
      </c>
      <c r="K3424">
        <v>2.14</v>
      </c>
      <c r="L3424">
        <v>2.14</v>
      </c>
      <c r="M3424" t="s">
        <v>26</v>
      </c>
      <c r="N3424" t="s">
        <v>29</v>
      </c>
      <c r="O3424" t="s">
        <v>29</v>
      </c>
      <c r="P3424" t="s">
        <v>29</v>
      </c>
      <c r="Q3424" t="s">
        <v>29</v>
      </c>
      <c r="R3424" t="s">
        <v>29</v>
      </c>
      <c r="S3424" t="s">
        <v>29</v>
      </c>
      <c r="T3424" t="s">
        <v>29</v>
      </c>
      <c r="U3424" t="s">
        <v>29</v>
      </c>
      <c r="V3424" t="s">
        <v>4010</v>
      </c>
      <c r="W3424" t="s">
        <v>3976</v>
      </c>
    </row>
    <row r="3425" spans="1:23">
      <c r="A3425">
        <v>3424</v>
      </c>
      <c r="B3425" t="s">
        <v>3972</v>
      </c>
      <c r="C3425" t="s">
        <v>1632</v>
      </c>
      <c r="D3425">
        <v>84</v>
      </c>
      <c r="E3425" t="s">
        <v>3996</v>
      </c>
      <c r="F3425" t="s">
        <v>1049</v>
      </c>
      <c r="G3425" s="1" t="s">
        <v>1050</v>
      </c>
      <c r="H3425" t="s">
        <v>3997</v>
      </c>
      <c r="I3425" t="s">
        <v>1050</v>
      </c>
      <c r="J3425" t="s">
        <v>3997</v>
      </c>
      <c r="K3425">
        <v>1.74</v>
      </c>
      <c r="L3425">
        <v>1.74</v>
      </c>
      <c r="M3425" t="s">
        <v>26</v>
      </c>
      <c r="N3425" t="s">
        <v>29</v>
      </c>
      <c r="O3425" t="s">
        <v>29</v>
      </c>
      <c r="P3425" t="s">
        <v>29</v>
      </c>
      <c r="Q3425" t="s">
        <v>29</v>
      </c>
      <c r="R3425" t="s">
        <v>29</v>
      </c>
      <c r="S3425" t="s">
        <v>29</v>
      </c>
      <c r="T3425" t="s">
        <v>29</v>
      </c>
      <c r="U3425" t="s">
        <v>29</v>
      </c>
      <c r="V3425" t="s">
        <v>4010</v>
      </c>
      <c r="W3425" t="s">
        <v>3976</v>
      </c>
    </row>
    <row r="3426" spans="1:23">
      <c r="A3426">
        <v>3425</v>
      </c>
      <c r="B3426" t="s">
        <v>3972</v>
      </c>
      <c r="C3426" t="s">
        <v>1632</v>
      </c>
      <c r="D3426">
        <v>84</v>
      </c>
      <c r="E3426" t="s">
        <v>4021</v>
      </c>
      <c r="F3426" t="s">
        <v>438</v>
      </c>
      <c r="G3426" s="1" t="s">
        <v>2200</v>
      </c>
      <c r="H3426" t="s">
        <v>4022</v>
      </c>
      <c r="I3426" t="s">
        <v>2200</v>
      </c>
      <c r="J3426" t="s">
        <v>4022</v>
      </c>
      <c r="K3426">
        <v>1.74</v>
      </c>
      <c r="L3426">
        <v>1.74</v>
      </c>
      <c r="M3426" t="s">
        <v>26</v>
      </c>
      <c r="N3426" t="s">
        <v>29</v>
      </c>
      <c r="O3426" t="s">
        <v>29</v>
      </c>
      <c r="P3426" t="s">
        <v>29</v>
      </c>
      <c r="Q3426" t="s">
        <v>29</v>
      </c>
      <c r="R3426" t="s">
        <v>29</v>
      </c>
      <c r="S3426" t="s">
        <v>29</v>
      </c>
      <c r="T3426" t="s">
        <v>29</v>
      </c>
      <c r="U3426" t="s">
        <v>29</v>
      </c>
      <c r="V3426" t="s">
        <v>4010</v>
      </c>
      <c r="W3426" t="s">
        <v>3976</v>
      </c>
    </row>
    <row r="3427" spans="1:23">
      <c r="A3427">
        <v>3426</v>
      </c>
      <c r="B3427" t="s">
        <v>3972</v>
      </c>
      <c r="C3427" t="s">
        <v>1632</v>
      </c>
      <c r="D3427">
        <v>84</v>
      </c>
      <c r="E3427" t="s">
        <v>1110</v>
      </c>
      <c r="F3427" t="s">
        <v>558</v>
      </c>
      <c r="G3427" s="1" t="s">
        <v>1111</v>
      </c>
      <c r="H3427" t="s">
        <v>29</v>
      </c>
      <c r="I3427" t="s">
        <v>1111</v>
      </c>
      <c r="J3427" t="s">
        <v>29</v>
      </c>
      <c r="K3427">
        <v>1.23</v>
      </c>
      <c r="L3427">
        <v>1.23</v>
      </c>
      <c r="M3427" t="s">
        <v>26</v>
      </c>
      <c r="N3427" t="s">
        <v>29</v>
      </c>
      <c r="O3427" t="s">
        <v>29</v>
      </c>
      <c r="P3427" t="s">
        <v>29</v>
      </c>
      <c r="Q3427" t="s">
        <v>29</v>
      </c>
      <c r="R3427" t="s">
        <v>29</v>
      </c>
      <c r="S3427" t="s">
        <v>29</v>
      </c>
      <c r="T3427" t="s">
        <v>29</v>
      </c>
      <c r="U3427" t="s">
        <v>29</v>
      </c>
      <c r="V3427" t="s">
        <v>4010</v>
      </c>
      <c r="W3427" t="s">
        <v>3976</v>
      </c>
    </row>
    <row r="3428" spans="1:23">
      <c r="A3428">
        <v>3427</v>
      </c>
      <c r="B3428" t="s">
        <v>3972</v>
      </c>
      <c r="C3428" t="s">
        <v>1632</v>
      </c>
      <c r="D3428">
        <v>84</v>
      </c>
      <c r="E3428" t="s">
        <v>135</v>
      </c>
      <c r="F3428" t="s">
        <v>93</v>
      </c>
      <c r="G3428" s="1" t="s">
        <v>29</v>
      </c>
      <c r="H3428" t="s">
        <v>29</v>
      </c>
      <c r="I3428" t="s">
        <v>29</v>
      </c>
      <c r="J3428" t="s">
        <v>29</v>
      </c>
      <c r="K3428">
        <v>5</v>
      </c>
      <c r="L3428">
        <v>5</v>
      </c>
      <c r="M3428" t="s">
        <v>26</v>
      </c>
      <c r="N3428" t="s">
        <v>29</v>
      </c>
      <c r="O3428" t="s">
        <v>29</v>
      </c>
      <c r="P3428" t="s">
        <v>29</v>
      </c>
      <c r="Q3428" t="s">
        <v>29</v>
      </c>
      <c r="R3428" t="s">
        <v>29</v>
      </c>
      <c r="S3428" t="s">
        <v>29</v>
      </c>
      <c r="T3428" t="s">
        <v>29</v>
      </c>
      <c r="U3428" t="s">
        <v>29</v>
      </c>
      <c r="V3428" t="s">
        <v>4010</v>
      </c>
      <c r="W3428" t="s">
        <v>3976</v>
      </c>
    </row>
    <row r="3429" spans="1:23">
      <c r="A3429">
        <v>3428</v>
      </c>
      <c r="B3429" t="s">
        <v>4023</v>
      </c>
      <c r="C3429" t="s">
        <v>2058</v>
      </c>
      <c r="D3429">
        <v>85</v>
      </c>
      <c r="E3429" t="s">
        <v>2475</v>
      </c>
      <c r="F3429" t="s">
        <v>185</v>
      </c>
      <c r="G3429" s="1" t="s">
        <v>186</v>
      </c>
      <c r="H3429" t="s">
        <v>466</v>
      </c>
      <c r="I3429" t="s">
        <v>186</v>
      </c>
      <c r="J3429" t="s">
        <v>466</v>
      </c>
      <c r="K3429">
        <v>15.58</v>
      </c>
      <c r="L3429">
        <v>15.58</v>
      </c>
      <c r="M3429" t="s">
        <v>26</v>
      </c>
      <c r="N3429" t="s">
        <v>29</v>
      </c>
      <c r="O3429" t="s">
        <v>29</v>
      </c>
      <c r="P3429" t="s">
        <v>29</v>
      </c>
      <c r="Q3429" t="s">
        <v>29</v>
      </c>
      <c r="R3429" t="s">
        <v>29</v>
      </c>
      <c r="S3429" t="s">
        <v>29</v>
      </c>
      <c r="T3429" t="s">
        <v>29</v>
      </c>
      <c r="U3429" t="s">
        <v>29</v>
      </c>
      <c r="V3429" t="s">
        <v>29</v>
      </c>
      <c r="W3429" t="s">
        <v>3976</v>
      </c>
    </row>
    <row r="3430" spans="1:23">
      <c r="A3430">
        <v>3429</v>
      </c>
      <c r="B3430" t="s">
        <v>4023</v>
      </c>
      <c r="C3430" t="s">
        <v>2058</v>
      </c>
      <c r="D3430">
        <v>85</v>
      </c>
      <c r="E3430" t="s">
        <v>3977</v>
      </c>
      <c r="F3430" t="s">
        <v>3978</v>
      </c>
      <c r="G3430" s="1" t="s">
        <v>3979</v>
      </c>
      <c r="H3430" t="s">
        <v>3980</v>
      </c>
      <c r="I3430" t="s">
        <v>3979</v>
      </c>
      <c r="J3430" t="s">
        <v>3980</v>
      </c>
      <c r="K3430">
        <v>12</v>
      </c>
      <c r="L3430">
        <v>12</v>
      </c>
      <c r="M3430" t="s">
        <v>26</v>
      </c>
      <c r="N3430" t="s">
        <v>29</v>
      </c>
      <c r="O3430" t="s">
        <v>29</v>
      </c>
      <c r="P3430" t="s">
        <v>29</v>
      </c>
      <c r="Q3430" t="s">
        <v>29</v>
      </c>
      <c r="R3430" t="s">
        <v>29</v>
      </c>
      <c r="S3430" t="s">
        <v>29</v>
      </c>
      <c r="T3430" t="s">
        <v>29</v>
      </c>
      <c r="U3430" t="s">
        <v>29</v>
      </c>
      <c r="V3430" t="s">
        <v>29</v>
      </c>
      <c r="W3430" t="s">
        <v>3976</v>
      </c>
    </row>
    <row r="3431" spans="1:23">
      <c r="A3431">
        <v>3430</v>
      </c>
      <c r="B3431" t="s">
        <v>4023</v>
      </c>
      <c r="C3431" t="s">
        <v>2058</v>
      </c>
      <c r="D3431">
        <v>85</v>
      </c>
      <c r="E3431" t="s">
        <v>3981</v>
      </c>
      <c r="F3431" t="s">
        <v>3982</v>
      </c>
      <c r="G3431" s="1" t="s">
        <v>3983</v>
      </c>
      <c r="H3431" t="s">
        <v>3984</v>
      </c>
      <c r="I3431" t="s">
        <v>3983</v>
      </c>
      <c r="J3431" t="s">
        <v>3984</v>
      </c>
      <c r="K3431">
        <v>9.17</v>
      </c>
      <c r="L3431">
        <v>9.17</v>
      </c>
      <c r="M3431" t="s">
        <v>26</v>
      </c>
      <c r="N3431" t="s">
        <v>29</v>
      </c>
      <c r="O3431" t="s">
        <v>29</v>
      </c>
      <c r="P3431" t="s">
        <v>29</v>
      </c>
      <c r="Q3431" t="s">
        <v>29</v>
      </c>
      <c r="R3431" t="s">
        <v>29</v>
      </c>
      <c r="S3431" t="s">
        <v>29</v>
      </c>
      <c r="T3431" t="s">
        <v>29</v>
      </c>
      <c r="U3431" t="s">
        <v>29</v>
      </c>
      <c r="V3431" t="s">
        <v>29</v>
      </c>
      <c r="W3431" t="s">
        <v>3976</v>
      </c>
    </row>
    <row r="3432" spans="1:23">
      <c r="A3432">
        <v>3431</v>
      </c>
      <c r="B3432" t="s">
        <v>4023</v>
      </c>
      <c r="C3432" t="s">
        <v>2058</v>
      </c>
      <c r="D3432">
        <v>85</v>
      </c>
      <c r="E3432" t="s">
        <v>4007</v>
      </c>
      <c r="F3432" t="s">
        <v>216</v>
      </c>
      <c r="G3432" s="1" t="s">
        <v>462</v>
      </c>
      <c r="H3432" t="s">
        <v>4008</v>
      </c>
      <c r="I3432" t="s">
        <v>462</v>
      </c>
      <c r="J3432" t="s">
        <v>4008</v>
      </c>
      <c r="K3432">
        <v>8.43</v>
      </c>
      <c r="L3432">
        <v>8.43</v>
      </c>
      <c r="M3432" t="s">
        <v>26</v>
      </c>
      <c r="N3432" t="s">
        <v>29</v>
      </c>
      <c r="O3432" t="s">
        <v>29</v>
      </c>
      <c r="P3432" t="s">
        <v>29</v>
      </c>
      <c r="Q3432" t="s">
        <v>29</v>
      </c>
      <c r="R3432" t="s">
        <v>29</v>
      </c>
      <c r="S3432" t="s">
        <v>29</v>
      </c>
      <c r="T3432" t="s">
        <v>29</v>
      </c>
      <c r="U3432" t="s">
        <v>29</v>
      </c>
      <c r="V3432" t="s">
        <v>29</v>
      </c>
      <c r="W3432" t="s">
        <v>3976</v>
      </c>
    </row>
    <row r="3433" spans="1:23">
      <c r="A3433">
        <v>3432</v>
      </c>
      <c r="B3433" t="s">
        <v>4023</v>
      </c>
      <c r="C3433" t="s">
        <v>2058</v>
      </c>
      <c r="D3433">
        <v>85</v>
      </c>
      <c r="E3433" t="s">
        <v>3973</v>
      </c>
      <c r="F3433" t="s">
        <v>364</v>
      </c>
      <c r="G3433" s="1" t="s">
        <v>365</v>
      </c>
      <c r="H3433" t="s">
        <v>3974</v>
      </c>
      <c r="I3433" t="s">
        <v>365</v>
      </c>
      <c r="J3433" t="s">
        <v>3974</v>
      </c>
      <c r="K3433">
        <v>6.47</v>
      </c>
      <c r="L3433">
        <v>6.47</v>
      </c>
      <c r="M3433" t="s">
        <v>26</v>
      </c>
      <c r="N3433" t="s">
        <v>29</v>
      </c>
      <c r="O3433" t="s">
        <v>29</v>
      </c>
      <c r="P3433" t="s">
        <v>29</v>
      </c>
      <c r="Q3433" t="s">
        <v>29</v>
      </c>
      <c r="R3433" t="s">
        <v>29</v>
      </c>
      <c r="S3433" t="s">
        <v>29</v>
      </c>
      <c r="T3433" t="s">
        <v>29</v>
      </c>
      <c r="U3433" t="s">
        <v>29</v>
      </c>
      <c r="V3433" t="s">
        <v>29</v>
      </c>
      <c r="W3433" t="s">
        <v>3976</v>
      </c>
    </row>
    <row r="3434" spans="1:23">
      <c r="A3434">
        <v>3433</v>
      </c>
      <c r="B3434" t="s">
        <v>4023</v>
      </c>
      <c r="C3434" t="s">
        <v>2058</v>
      </c>
      <c r="D3434">
        <v>85</v>
      </c>
      <c r="E3434" t="s">
        <v>3996</v>
      </c>
      <c r="F3434" t="s">
        <v>1049</v>
      </c>
      <c r="G3434" s="1" t="s">
        <v>1050</v>
      </c>
      <c r="H3434" t="s">
        <v>3997</v>
      </c>
      <c r="I3434" t="s">
        <v>1050</v>
      </c>
      <c r="J3434" t="s">
        <v>3997</v>
      </c>
      <c r="K3434">
        <v>6.34</v>
      </c>
      <c r="L3434">
        <v>6.34</v>
      </c>
      <c r="M3434" t="s">
        <v>26</v>
      </c>
      <c r="N3434" t="s">
        <v>29</v>
      </c>
      <c r="O3434" t="s">
        <v>29</v>
      </c>
      <c r="P3434" t="s">
        <v>29</v>
      </c>
      <c r="Q3434" t="s">
        <v>29</v>
      </c>
      <c r="R3434" t="s">
        <v>29</v>
      </c>
      <c r="S3434" t="s">
        <v>29</v>
      </c>
      <c r="T3434" t="s">
        <v>29</v>
      </c>
      <c r="U3434" t="s">
        <v>29</v>
      </c>
      <c r="V3434" t="s">
        <v>29</v>
      </c>
      <c r="W3434" t="s">
        <v>3976</v>
      </c>
    </row>
    <row r="3435" spans="1:23">
      <c r="A3435">
        <v>3434</v>
      </c>
      <c r="B3435" t="s">
        <v>4023</v>
      </c>
      <c r="C3435" t="s">
        <v>2058</v>
      </c>
      <c r="D3435">
        <v>85</v>
      </c>
      <c r="E3435" t="s">
        <v>3998</v>
      </c>
      <c r="F3435" t="s">
        <v>401</v>
      </c>
      <c r="G3435" s="1" t="s">
        <v>402</v>
      </c>
      <c r="H3435" t="s">
        <v>1852</v>
      </c>
      <c r="I3435" t="s">
        <v>402</v>
      </c>
      <c r="J3435" t="s">
        <v>8673</v>
      </c>
      <c r="K3435">
        <v>5.19</v>
      </c>
      <c r="L3435">
        <v>5.19</v>
      </c>
      <c r="M3435" t="s">
        <v>26</v>
      </c>
      <c r="N3435" t="s">
        <v>29</v>
      </c>
      <c r="O3435" t="s">
        <v>29</v>
      </c>
      <c r="P3435" t="s">
        <v>29</v>
      </c>
      <c r="Q3435" t="s">
        <v>29</v>
      </c>
      <c r="R3435" t="s">
        <v>29</v>
      </c>
      <c r="S3435" t="s">
        <v>29</v>
      </c>
      <c r="T3435" t="s">
        <v>29</v>
      </c>
      <c r="U3435" t="s">
        <v>29</v>
      </c>
      <c r="V3435" t="s">
        <v>29</v>
      </c>
      <c r="W3435" t="s">
        <v>3976</v>
      </c>
    </row>
    <row r="3436" spans="1:23">
      <c r="A3436">
        <v>3435</v>
      </c>
      <c r="B3436" t="s">
        <v>4023</v>
      </c>
      <c r="C3436" t="s">
        <v>2058</v>
      </c>
      <c r="D3436">
        <v>85</v>
      </c>
      <c r="E3436" t="s">
        <v>4001</v>
      </c>
      <c r="F3436" t="s">
        <v>154</v>
      </c>
      <c r="G3436" s="1" t="s">
        <v>811</v>
      </c>
      <c r="H3436" t="s">
        <v>4002</v>
      </c>
      <c r="I3436" t="s">
        <v>811</v>
      </c>
      <c r="J3436" t="s">
        <v>4002</v>
      </c>
      <c r="K3436">
        <v>4.5199999999999996</v>
      </c>
      <c r="L3436">
        <v>4.5199999999999996</v>
      </c>
      <c r="M3436" t="s">
        <v>26</v>
      </c>
      <c r="N3436" t="s">
        <v>29</v>
      </c>
      <c r="O3436" t="s">
        <v>29</v>
      </c>
      <c r="P3436" t="s">
        <v>29</v>
      </c>
      <c r="Q3436" t="s">
        <v>29</v>
      </c>
      <c r="R3436" t="s">
        <v>29</v>
      </c>
      <c r="S3436" t="s">
        <v>29</v>
      </c>
      <c r="T3436" t="s">
        <v>29</v>
      </c>
      <c r="U3436" t="s">
        <v>29</v>
      </c>
      <c r="V3436" t="s">
        <v>29</v>
      </c>
      <c r="W3436" t="s">
        <v>3976</v>
      </c>
    </row>
    <row r="3437" spans="1:23">
      <c r="A3437">
        <v>3436</v>
      </c>
      <c r="B3437" t="s">
        <v>4023</v>
      </c>
      <c r="C3437" t="s">
        <v>2058</v>
      </c>
      <c r="D3437">
        <v>85</v>
      </c>
      <c r="E3437" t="s">
        <v>4024</v>
      </c>
      <c r="F3437" t="s">
        <v>185</v>
      </c>
      <c r="G3437" s="1" t="s">
        <v>186</v>
      </c>
      <c r="H3437" t="s">
        <v>4025</v>
      </c>
      <c r="I3437" t="s">
        <v>186</v>
      </c>
      <c r="J3437" t="s">
        <v>4025</v>
      </c>
      <c r="K3437">
        <v>4.38</v>
      </c>
      <c r="L3437">
        <v>4.38</v>
      </c>
      <c r="M3437" t="s">
        <v>26</v>
      </c>
      <c r="N3437" t="s">
        <v>29</v>
      </c>
      <c r="O3437" t="s">
        <v>29</v>
      </c>
      <c r="P3437" t="s">
        <v>29</v>
      </c>
      <c r="Q3437" t="s">
        <v>29</v>
      </c>
      <c r="R3437" t="s">
        <v>29</v>
      </c>
      <c r="S3437" t="s">
        <v>29</v>
      </c>
      <c r="T3437" t="s">
        <v>29</v>
      </c>
      <c r="U3437" t="s">
        <v>29</v>
      </c>
      <c r="V3437" t="s">
        <v>29</v>
      </c>
      <c r="W3437" t="s">
        <v>3976</v>
      </c>
    </row>
    <row r="3438" spans="1:23">
      <c r="A3438">
        <v>3437</v>
      </c>
      <c r="B3438" t="s">
        <v>4023</v>
      </c>
      <c r="C3438" t="s">
        <v>2058</v>
      </c>
      <c r="D3438">
        <v>85</v>
      </c>
      <c r="E3438" t="s">
        <v>3991</v>
      </c>
      <c r="F3438" t="s">
        <v>344</v>
      </c>
      <c r="G3438" s="1" t="s">
        <v>2188</v>
      </c>
      <c r="H3438" t="s">
        <v>2525</v>
      </c>
      <c r="I3438" t="s">
        <v>2188</v>
      </c>
      <c r="J3438" t="s">
        <v>2525</v>
      </c>
      <c r="K3438">
        <v>3.57</v>
      </c>
      <c r="L3438">
        <v>3.57</v>
      </c>
      <c r="M3438" t="s">
        <v>26</v>
      </c>
      <c r="N3438" t="s">
        <v>29</v>
      </c>
      <c r="O3438" t="s">
        <v>29</v>
      </c>
      <c r="P3438" t="s">
        <v>29</v>
      </c>
      <c r="Q3438" t="s">
        <v>29</v>
      </c>
      <c r="R3438" t="s">
        <v>29</v>
      </c>
      <c r="S3438" t="s">
        <v>29</v>
      </c>
      <c r="T3438" t="s">
        <v>29</v>
      </c>
      <c r="U3438" t="s">
        <v>29</v>
      </c>
      <c r="V3438" t="s">
        <v>29</v>
      </c>
      <c r="W3438" t="s">
        <v>3976</v>
      </c>
    </row>
    <row r="3439" spans="1:23">
      <c r="A3439">
        <v>3438</v>
      </c>
      <c r="B3439" t="s">
        <v>4023</v>
      </c>
      <c r="C3439" t="s">
        <v>2058</v>
      </c>
      <c r="D3439">
        <v>85</v>
      </c>
      <c r="E3439" t="s">
        <v>3992</v>
      </c>
      <c r="F3439" t="s">
        <v>196</v>
      </c>
      <c r="G3439" s="1" t="s">
        <v>225</v>
      </c>
      <c r="H3439" t="s">
        <v>3993</v>
      </c>
      <c r="I3439" t="s">
        <v>225</v>
      </c>
      <c r="J3439" t="s">
        <v>3993</v>
      </c>
      <c r="K3439">
        <v>3.37</v>
      </c>
      <c r="L3439">
        <v>3.37</v>
      </c>
      <c r="M3439" t="s">
        <v>26</v>
      </c>
      <c r="N3439" t="s">
        <v>29</v>
      </c>
      <c r="O3439" t="s">
        <v>29</v>
      </c>
      <c r="P3439" t="s">
        <v>29</v>
      </c>
      <c r="Q3439" t="s">
        <v>29</v>
      </c>
      <c r="R3439" t="s">
        <v>29</v>
      </c>
      <c r="S3439" t="s">
        <v>29</v>
      </c>
      <c r="T3439" t="s">
        <v>29</v>
      </c>
      <c r="U3439" t="s">
        <v>29</v>
      </c>
      <c r="V3439" t="s">
        <v>29</v>
      </c>
      <c r="W3439" t="s">
        <v>3976</v>
      </c>
    </row>
    <row r="3440" spans="1:23">
      <c r="A3440">
        <v>3439</v>
      </c>
      <c r="B3440" t="s">
        <v>4023</v>
      </c>
      <c r="C3440" t="s">
        <v>2058</v>
      </c>
      <c r="D3440">
        <v>85</v>
      </c>
      <c r="E3440" t="s">
        <v>2537</v>
      </c>
      <c r="F3440" t="s">
        <v>176</v>
      </c>
      <c r="G3440" s="1" t="s">
        <v>2538</v>
      </c>
      <c r="H3440" t="s">
        <v>2539</v>
      </c>
      <c r="I3440" t="s">
        <v>2538</v>
      </c>
      <c r="J3440" t="s">
        <v>2539</v>
      </c>
      <c r="K3440">
        <v>2.97</v>
      </c>
      <c r="L3440">
        <v>2.97</v>
      </c>
      <c r="M3440" t="s">
        <v>26</v>
      </c>
      <c r="N3440" t="s">
        <v>29</v>
      </c>
      <c r="O3440" t="s">
        <v>29</v>
      </c>
      <c r="P3440" t="s">
        <v>29</v>
      </c>
      <c r="Q3440" t="s">
        <v>29</v>
      </c>
      <c r="R3440" t="s">
        <v>29</v>
      </c>
      <c r="S3440" t="s">
        <v>29</v>
      </c>
      <c r="T3440" t="s">
        <v>29</v>
      </c>
      <c r="U3440" t="s">
        <v>29</v>
      </c>
      <c r="V3440" t="s">
        <v>29</v>
      </c>
      <c r="W3440" t="s">
        <v>3976</v>
      </c>
    </row>
    <row r="3441" spans="1:23">
      <c r="A3441">
        <v>3440</v>
      </c>
      <c r="B3441" t="s">
        <v>4023</v>
      </c>
      <c r="C3441" t="s">
        <v>2058</v>
      </c>
      <c r="D3441">
        <v>85</v>
      </c>
      <c r="E3441" t="s">
        <v>3999</v>
      </c>
      <c r="F3441" t="s">
        <v>255</v>
      </c>
      <c r="G3441" s="1" t="s">
        <v>484</v>
      </c>
      <c r="H3441" t="s">
        <v>4000</v>
      </c>
      <c r="I3441" t="s">
        <v>484</v>
      </c>
      <c r="J3441" t="s">
        <v>4000</v>
      </c>
      <c r="K3441">
        <v>2.16</v>
      </c>
      <c r="L3441">
        <v>2.16</v>
      </c>
      <c r="M3441" t="s">
        <v>26</v>
      </c>
      <c r="N3441" t="s">
        <v>29</v>
      </c>
      <c r="O3441" t="s">
        <v>29</v>
      </c>
      <c r="P3441" t="s">
        <v>29</v>
      </c>
      <c r="Q3441" t="s">
        <v>29</v>
      </c>
      <c r="R3441" t="s">
        <v>29</v>
      </c>
      <c r="S3441" t="s">
        <v>29</v>
      </c>
      <c r="T3441" t="s">
        <v>29</v>
      </c>
      <c r="U3441" t="s">
        <v>29</v>
      </c>
      <c r="V3441" t="s">
        <v>29</v>
      </c>
      <c r="W3441" t="s">
        <v>3976</v>
      </c>
    </row>
    <row r="3442" spans="1:23">
      <c r="A3442">
        <v>3441</v>
      </c>
      <c r="B3442" t="s">
        <v>4023</v>
      </c>
      <c r="C3442" t="s">
        <v>2058</v>
      </c>
      <c r="D3442">
        <v>85</v>
      </c>
      <c r="E3442" t="s">
        <v>4026</v>
      </c>
      <c r="F3442" t="s">
        <v>2814</v>
      </c>
      <c r="G3442" s="1" t="s">
        <v>3811</v>
      </c>
      <c r="H3442" t="s">
        <v>2500</v>
      </c>
      <c r="I3442" t="s">
        <v>3811</v>
      </c>
      <c r="J3442" t="s">
        <v>2500</v>
      </c>
      <c r="K3442">
        <v>1.96</v>
      </c>
      <c r="L3442">
        <v>1.96</v>
      </c>
      <c r="M3442" t="s">
        <v>26</v>
      </c>
      <c r="N3442" t="s">
        <v>29</v>
      </c>
      <c r="O3442" t="s">
        <v>29</v>
      </c>
      <c r="P3442" t="s">
        <v>29</v>
      </c>
      <c r="Q3442" t="s">
        <v>29</v>
      </c>
      <c r="R3442" t="s">
        <v>29</v>
      </c>
      <c r="S3442" t="s">
        <v>29</v>
      </c>
      <c r="T3442" t="s">
        <v>29</v>
      </c>
      <c r="U3442" t="s">
        <v>29</v>
      </c>
      <c r="V3442" t="s">
        <v>29</v>
      </c>
      <c r="W3442" t="s">
        <v>3976</v>
      </c>
    </row>
    <row r="3443" spans="1:23">
      <c r="A3443">
        <v>3442</v>
      </c>
      <c r="B3443" t="s">
        <v>4023</v>
      </c>
      <c r="C3443" t="s">
        <v>2058</v>
      </c>
      <c r="D3443">
        <v>85</v>
      </c>
      <c r="E3443" t="s">
        <v>3985</v>
      </c>
      <c r="F3443" t="s">
        <v>641</v>
      </c>
      <c r="G3443" s="1" t="s">
        <v>3986</v>
      </c>
      <c r="H3443" t="s">
        <v>2561</v>
      </c>
      <c r="I3443" t="s">
        <v>3986</v>
      </c>
      <c r="J3443" t="s">
        <v>2561</v>
      </c>
      <c r="K3443">
        <v>1.89</v>
      </c>
      <c r="L3443">
        <v>1.89</v>
      </c>
      <c r="M3443" t="s">
        <v>26</v>
      </c>
      <c r="N3443" t="s">
        <v>29</v>
      </c>
      <c r="O3443" t="s">
        <v>29</v>
      </c>
      <c r="P3443" t="s">
        <v>29</v>
      </c>
      <c r="Q3443" t="s">
        <v>29</v>
      </c>
      <c r="R3443" t="s">
        <v>29</v>
      </c>
      <c r="S3443" t="s">
        <v>29</v>
      </c>
      <c r="T3443" t="s">
        <v>29</v>
      </c>
      <c r="U3443" t="s">
        <v>29</v>
      </c>
      <c r="V3443" t="s">
        <v>29</v>
      </c>
      <c r="W3443" t="s">
        <v>3976</v>
      </c>
    </row>
    <row r="3444" spans="1:23">
      <c r="A3444">
        <v>3443</v>
      </c>
      <c r="B3444" t="s">
        <v>4023</v>
      </c>
      <c r="C3444" t="s">
        <v>2058</v>
      </c>
      <c r="D3444">
        <v>85</v>
      </c>
      <c r="E3444" t="s">
        <v>4027</v>
      </c>
      <c r="F3444" t="s">
        <v>23</v>
      </c>
      <c r="G3444" s="1" t="s">
        <v>1168</v>
      </c>
      <c r="H3444" t="s">
        <v>4028</v>
      </c>
      <c r="I3444" t="s">
        <v>8504</v>
      </c>
      <c r="J3444" t="s">
        <v>8674</v>
      </c>
      <c r="K3444">
        <v>1.48</v>
      </c>
      <c r="L3444">
        <v>1.48</v>
      </c>
      <c r="M3444" t="s">
        <v>26</v>
      </c>
      <c r="N3444" t="s">
        <v>29</v>
      </c>
      <c r="O3444" t="s">
        <v>29</v>
      </c>
      <c r="P3444" t="s">
        <v>29</v>
      </c>
      <c r="Q3444" t="s">
        <v>29</v>
      </c>
      <c r="R3444" t="s">
        <v>29</v>
      </c>
      <c r="S3444" t="s">
        <v>29</v>
      </c>
      <c r="T3444" t="s">
        <v>29</v>
      </c>
      <c r="U3444" t="s">
        <v>29</v>
      </c>
      <c r="V3444" t="s">
        <v>29</v>
      </c>
      <c r="W3444" t="s">
        <v>3976</v>
      </c>
    </row>
    <row r="3445" spans="1:23">
      <c r="A3445">
        <v>3444</v>
      </c>
      <c r="B3445" t="s">
        <v>4023</v>
      </c>
      <c r="C3445" t="s">
        <v>2058</v>
      </c>
      <c r="D3445">
        <v>85</v>
      </c>
      <c r="E3445" t="s">
        <v>4011</v>
      </c>
      <c r="F3445" t="s">
        <v>168</v>
      </c>
      <c r="G3445" s="1" t="s">
        <v>1204</v>
      </c>
      <c r="H3445" t="s">
        <v>4012</v>
      </c>
      <c r="I3445" t="s">
        <v>1204</v>
      </c>
      <c r="J3445" t="s">
        <v>4012</v>
      </c>
      <c r="K3445">
        <v>1.42</v>
      </c>
      <c r="L3445">
        <v>1.42</v>
      </c>
      <c r="M3445" t="s">
        <v>26</v>
      </c>
      <c r="N3445" t="s">
        <v>29</v>
      </c>
      <c r="O3445" t="s">
        <v>29</v>
      </c>
      <c r="P3445" t="s">
        <v>29</v>
      </c>
      <c r="Q3445" t="s">
        <v>29</v>
      </c>
      <c r="R3445" t="s">
        <v>29</v>
      </c>
      <c r="S3445" t="s">
        <v>29</v>
      </c>
      <c r="T3445" t="s">
        <v>29</v>
      </c>
      <c r="U3445" t="s">
        <v>29</v>
      </c>
      <c r="V3445" t="s">
        <v>29</v>
      </c>
      <c r="W3445" t="s">
        <v>3976</v>
      </c>
    </row>
    <row r="3446" spans="1:23">
      <c r="A3446">
        <v>3445</v>
      </c>
      <c r="B3446" t="s">
        <v>4023</v>
      </c>
      <c r="C3446" t="s">
        <v>2058</v>
      </c>
      <c r="D3446">
        <v>85</v>
      </c>
      <c r="E3446" t="s">
        <v>3987</v>
      </c>
      <c r="F3446" t="s">
        <v>168</v>
      </c>
      <c r="G3446" s="1" t="s">
        <v>2568</v>
      </c>
      <c r="H3446" t="s">
        <v>3945</v>
      </c>
      <c r="I3446" t="s">
        <v>2568</v>
      </c>
      <c r="J3446" t="s">
        <v>3945</v>
      </c>
      <c r="K3446">
        <v>1.21</v>
      </c>
      <c r="L3446">
        <v>1.21</v>
      </c>
      <c r="M3446" t="s">
        <v>26</v>
      </c>
      <c r="N3446" t="s">
        <v>29</v>
      </c>
      <c r="O3446" t="s">
        <v>29</v>
      </c>
      <c r="P3446" t="s">
        <v>29</v>
      </c>
      <c r="Q3446" t="s">
        <v>29</v>
      </c>
      <c r="R3446" t="s">
        <v>29</v>
      </c>
      <c r="S3446" t="s">
        <v>29</v>
      </c>
      <c r="T3446" t="s">
        <v>29</v>
      </c>
      <c r="U3446" t="s">
        <v>29</v>
      </c>
      <c r="V3446" t="s">
        <v>29</v>
      </c>
      <c r="W3446" t="s">
        <v>3976</v>
      </c>
    </row>
    <row r="3447" spans="1:23">
      <c r="A3447">
        <v>3446</v>
      </c>
      <c r="B3447" t="s">
        <v>4023</v>
      </c>
      <c r="C3447" t="s">
        <v>2058</v>
      </c>
      <c r="D3447">
        <v>85</v>
      </c>
      <c r="E3447" t="s">
        <v>4029</v>
      </c>
      <c r="F3447" t="s">
        <v>391</v>
      </c>
      <c r="G3447" s="1" t="s">
        <v>2784</v>
      </c>
      <c r="H3447" t="s">
        <v>4030</v>
      </c>
      <c r="I3447" t="s">
        <v>2784</v>
      </c>
      <c r="J3447" t="s">
        <v>4030</v>
      </c>
      <c r="K3447">
        <v>1.21</v>
      </c>
      <c r="L3447">
        <v>1.21</v>
      </c>
      <c r="M3447" t="s">
        <v>26</v>
      </c>
      <c r="N3447" t="s">
        <v>29</v>
      </c>
      <c r="O3447" t="s">
        <v>29</v>
      </c>
      <c r="P3447" t="s">
        <v>29</v>
      </c>
      <c r="Q3447" t="s">
        <v>29</v>
      </c>
      <c r="R3447" t="s">
        <v>29</v>
      </c>
      <c r="S3447" t="s">
        <v>29</v>
      </c>
      <c r="T3447" t="s">
        <v>29</v>
      </c>
      <c r="U3447" t="s">
        <v>29</v>
      </c>
      <c r="V3447" t="s">
        <v>29</v>
      </c>
      <c r="W3447" t="s">
        <v>3976</v>
      </c>
    </row>
    <row r="3448" spans="1:23">
      <c r="A3448">
        <v>3447</v>
      </c>
      <c r="B3448" t="s">
        <v>4023</v>
      </c>
      <c r="C3448" t="s">
        <v>2058</v>
      </c>
      <c r="D3448">
        <v>85</v>
      </c>
      <c r="E3448" t="s">
        <v>4031</v>
      </c>
      <c r="F3448" t="s">
        <v>1062</v>
      </c>
      <c r="G3448" s="1" t="s">
        <v>1066</v>
      </c>
      <c r="H3448" t="s">
        <v>4032</v>
      </c>
      <c r="I3448" t="s">
        <v>1066</v>
      </c>
      <c r="J3448" t="s">
        <v>4032</v>
      </c>
      <c r="K3448">
        <v>1.08</v>
      </c>
      <c r="L3448">
        <v>1.08</v>
      </c>
      <c r="M3448" t="s">
        <v>26</v>
      </c>
      <c r="N3448" t="s">
        <v>29</v>
      </c>
      <c r="O3448" t="s">
        <v>29</v>
      </c>
      <c r="P3448" t="s">
        <v>29</v>
      </c>
      <c r="Q3448" t="s">
        <v>29</v>
      </c>
      <c r="R3448" t="s">
        <v>29</v>
      </c>
      <c r="S3448" t="s">
        <v>29</v>
      </c>
      <c r="T3448" t="s">
        <v>29</v>
      </c>
      <c r="U3448" t="s">
        <v>29</v>
      </c>
      <c r="V3448" t="s">
        <v>29</v>
      </c>
      <c r="W3448" t="s">
        <v>3976</v>
      </c>
    </row>
    <row r="3449" spans="1:23">
      <c r="A3449">
        <v>3448</v>
      </c>
      <c r="B3449" t="s">
        <v>4023</v>
      </c>
      <c r="C3449" t="s">
        <v>2058</v>
      </c>
      <c r="D3449">
        <v>85</v>
      </c>
      <c r="E3449" t="s">
        <v>4021</v>
      </c>
      <c r="F3449" t="s">
        <v>438</v>
      </c>
      <c r="G3449" s="1" t="s">
        <v>2200</v>
      </c>
      <c r="H3449" t="s">
        <v>4022</v>
      </c>
      <c r="I3449" t="s">
        <v>2200</v>
      </c>
      <c r="J3449" t="s">
        <v>4022</v>
      </c>
      <c r="K3449">
        <v>1.01</v>
      </c>
      <c r="L3449">
        <v>1.01</v>
      </c>
      <c r="M3449" t="s">
        <v>26</v>
      </c>
      <c r="N3449" t="s">
        <v>29</v>
      </c>
      <c r="O3449" t="s">
        <v>29</v>
      </c>
      <c r="P3449" t="s">
        <v>29</v>
      </c>
      <c r="Q3449" t="s">
        <v>29</v>
      </c>
      <c r="R3449" t="s">
        <v>29</v>
      </c>
      <c r="S3449" t="s">
        <v>29</v>
      </c>
      <c r="T3449" t="s">
        <v>29</v>
      </c>
      <c r="U3449" t="s">
        <v>29</v>
      </c>
      <c r="V3449" t="s">
        <v>29</v>
      </c>
      <c r="W3449" t="s">
        <v>3976</v>
      </c>
    </row>
    <row r="3450" spans="1:23">
      <c r="A3450">
        <v>3449</v>
      </c>
      <c r="B3450" t="s">
        <v>4023</v>
      </c>
      <c r="C3450" t="s">
        <v>2058</v>
      </c>
      <c r="D3450">
        <v>85</v>
      </c>
      <c r="E3450" t="s">
        <v>135</v>
      </c>
      <c r="F3450" t="s">
        <v>93</v>
      </c>
      <c r="G3450" s="1" t="s">
        <v>29</v>
      </c>
      <c r="H3450" t="s">
        <v>29</v>
      </c>
      <c r="I3450" t="s">
        <v>29</v>
      </c>
      <c r="J3450" t="s">
        <v>29</v>
      </c>
      <c r="K3450">
        <v>4.59</v>
      </c>
      <c r="L3450">
        <v>4.59</v>
      </c>
      <c r="M3450" t="s">
        <v>26</v>
      </c>
      <c r="N3450" t="s">
        <v>29</v>
      </c>
      <c r="O3450" t="s">
        <v>29</v>
      </c>
      <c r="P3450" t="s">
        <v>29</v>
      </c>
      <c r="Q3450" t="s">
        <v>29</v>
      </c>
      <c r="R3450" t="s">
        <v>29</v>
      </c>
      <c r="S3450" t="s">
        <v>29</v>
      </c>
      <c r="T3450" t="s">
        <v>29</v>
      </c>
      <c r="U3450" t="s">
        <v>29</v>
      </c>
      <c r="V3450" t="s">
        <v>29</v>
      </c>
      <c r="W3450" t="s">
        <v>3976</v>
      </c>
    </row>
    <row r="3451" spans="1:23">
      <c r="A3451">
        <v>3450</v>
      </c>
      <c r="B3451" t="s">
        <v>4033</v>
      </c>
      <c r="C3451" t="s">
        <v>4033</v>
      </c>
      <c r="D3451">
        <v>86</v>
      </c>
      <c r="E3451" t="s">
        <v>2804</v>
      </c>
      <c r="F3451" t="s">
        <v>185</v>
      </c>
      <c r="G3451" s="1" t="s">
        <v>2805</v>
      </c>
      <c r="H3451" t="s">
        <v>2806</v>
      </c>
      <c r="I3451" t="s">
        <v>2805</v>
      </c>
      <c r="J3451" t="s">
        <v>2806</v>
      </c>
      <c r="K3451">
        <v>22</v>
      </c>
      <c r="L3451">
        <v>22</v>
      </c>
      <c r="M3451" t="s">
        <v>26</v>
      </c>
      <c r="N3451" t="s">
        <v>219</v>
      </c>
      <c r="O3451" t="s">
        <v>232</v>
      </c>
      <c r="P3451" t="s">
        <v>63</v>
      </c>
      <c r="Q3451" t="s">
        <v>29</v>
      </c>
      <c r="R3451" t="s">
        <v>29</v>
      </c>
      <c r="S3451" t="s">
        <v>29</v>
      </c>
      <c r="T3451" t="s">
        <v>29</v>
      </c>
      <c r="U3451" t="s">
        <v>29</v>
      </c>
      <c r="V3451" t="s">
        <v>29</v>
      </c>
      <c r="W3451" t="s">
        <v>4034</v>
      </c>
    </row>
    <row r="3452" spans="1:23">
      <c r="A3452">
        <v>3451</v>
      </c>
      <c r="B3452" t="s">
        <v>4033</v>
      </c>
      <c r="C3452" t="s">
        <v>4033</v>
      </c>
      <c r="D3452">
        <v>86</v>
      </c>
      <c r="E3452" t="s">
        <v>4035</v>
      </c>
      <c r="F3452" t="s">
        <v>344</v>
      </c>
      <c r="G3452" s="1" t="s">
        <v>2188</v>
      </c>
      <c r="H3452" t="s">
        <v>2129</v>
      </c>
      <c r="I3452" t="s">
        <v>2188</v>
      </c>
      <c r="J3452" t="s">
        <v>995</v>
      </c>
      <c r="K3452">
        <v>13</v>
      </c>
      <c r="L3452">
        <v>13</v>
      </c>
      <c r="M3452" t="s">
        <v>26</v>
      </c>
      <c r="N3452" t="s">
        <v>219</v>
      </c>
      <c r="O3452" t="s">
        <v>232</v>
      </c>
      <c r="P3452" t="s">
        <v>63</v>
      </c>
      <c r="Q3452" t="s">
        <v>29</v>
      </c>
      <c r="R3452" t="s">
        <v>29</v>
      </c>
      <c r="S3452" t="s">
        <v>29</v>
      </c>
      <c r="T3452" t="s">
        <v>29</v>
      </c>
      <c r="U3452" t="s">
        <v>29</v>
      </c>
      <c r="V3452" t="s">
        <v>29</v>
      </c>
      <c r="W3452" t="s">
        <v>4034</v>
      </c>
    </row>
    <row r="3453" spans="1:23">
      <c r="A3453">
        <v>3452</v>
      </c>
      <c r="B3453" t="s">
        <v>4033</v>
      </c>
      <c r="C3453" t="s">
        <v>4033</v>
      </c>
      <c r="D3453">
        <v>86</v>
      </c>
      <c r="E3453" t="s">
        <v>4036</v>
      </c>
      <c r="F3453" t="s">
        <v>591</v>
      </c>
      <c r="G3453" s="1" t="s">
        <v>878</v>
      </c>
      <c r="H3453" t="s">
        <v>4037</v>
      </c>
      <c r="I3453" t="s">
        <v>878</v>
      </c>
      <c r="J3453" t="s">
        <v>4037</v>
      </c>
      <c r="K3453">
        <v>11</v>
      </c>
      <c r="L3453">
        <v>11</v>
      </c>
      <c r="M3453" t="s">
        <v>26</v>
      </c>
      <c r="N3453" t="s">
        <v>219</v>
      </c>
      <c r="O3453" t="s">
        <v>232</v>
      </c>
      <c r="P3453" t="s">
        <v>63</v>
      </c>
      <c r="Q3453" t="s">
        <v>230</v>
      </c>
      <c r="R3453" t="s">
        <v>29</v>
      </c>
      <c r="S3453" t="s">
        <v>29</v>
      </c>
      <c r="T3453" t="s">
        <v>29</v>
      </c>
      <c r="U3453" t="s">
        <v>29</v>
      </c>
      <c r="V3453" t="s">
        <v>29</v>
      </c>
      <c r="W3453" t="s">
        <v>4034</v>
      </c>
    </row>
    <row r="3454" spans="1:23">
      <c r="A3454">
        <v>3453</v>
      </c>
      <c r="B3454" t="s">
        <v>4033</v>
      </c>
      <c r="C3454" t="s">
        <v>4033</v>
      </c>
      <c r="D3454">
        <v>86</v>
      </c>
      <c r="E3454" t="s">
        <v>2475</v>
      </c>
      <c r="F3454" t="s">
        <v>185</v>
      </c>
      <c r="G3454" s="1" t="s">
        <v>186</v>
      </c>
      <c r="H3454" t="s">
        <v>466</v>
      </c>
      <c r="I3454" t="s">
        <v>186</v>
      </c>
      <c r="J3454" t="s">
        <v>466</v>
      </c>
      <c r="K3454">
        <v>9</v>
      </c>
      <c r="L3454">
        <v>9</v>
      </c>
      <c r="M3454" t="s">
        <v>26</v>
      </c>
      <c r="N3454" t="s">
        <v>219</v>
      </c>
      <c r="O3454" t="s">
        <v>232</v>
      </c>
      <c r="P3454" t="s">
        <v>328</v>
      </c>
      <c r="Q3454" t="s">
        <v>323</v>
      </c>
      <c r="R3454" t="s">
        <v>29</v>
      </c>
      <c r="S3454" t="s">
        <v>29</v>
      </c>
      <c r="T3454" t="s">
        <v>29</v>
      </c>
      <c r="U3454" t="s">
        <v>29</v>
      </c>
      <c r="V3454" t="s">
        <v>29</v>
      </c>
      <c r="W3454" t="s">
        <v>4034</v>
      </c>
    </row>
    <row r="3455" spans="1:23">
      <c r="A3455">
        <v>3454</v>
      </c>
      <c r="B3455" t="s">
        <v>4033</v>
      </c>
      <c r="C3455" t="s">
        <v>4033</v>
      </c>
      <c r="D3455">
        <v>86</v>
      </c>
      <c r="E3455" t="s">
        <v>3261</v>
      </c>
      <c r="F3455" t="s">
        <v>1608</v>
      </c>
      <c r="G3455" s="1" t="s">
        <v>1609</v>
      </c>
      <c r="H3455" t="s">
        <v>3262</v>
      </c>
      <c r="I3455" t="s">
        <v>1609</v>
      </c>
      <c r="J3455" t="s">
        <v>3262</v>
      </c>
      <c r="K3455">
        <v>7</v>
      </c>
      <c r="L3455">
        <v>7</v>
      </c>
      <c r="M3455" t="s">
        <v>26</v>
      </c>
      <c r="N3455" t="s">
        <v>328</v>
      </c>
      <c r="O3455" t="s">
        <v>29</v>
      </c>
      <c r="P3455" t="s">
        <v>29</v>
      </c>
      <c r="Q3455" t="s">
        <v>29</v>
      </c>
      <c r="R3455" t="s">
        <v>29</v>
      </c>
      <c r="S3455" t="s">
        <v>29</v>
      </c>
      <c r="T3455" t="s">
        <v>29</v>
      </c>
      <c r="U3455" t="s">
        <v>29</v>
      </c>
      <c r="V3455" t="s">
        <v>29</v>
      </c>
      <c r="W3455" t="s">
        <v>4034</v>
      </c>
    </row>
    <row r="3456" spans="1:23">
      <c r="A3456">
        <v>3455</v>
      </c>
      <c r="B3456" t="s">
        <v>4033</v>
      </c>
      <c r="C3456" t="s">
        <v>4033</v>
      </c>
      <c r="D3456">
        <v>86</v>
      </c>
      <c r="E3456" t="s">
        <v>4038</v>
      </c>
      <c r="F3456" t="s">
        <v>438</v>
      </c>
      <c r="G3456" s="1" t="s">
        <v>2166</v>
      </c>
      <c r="H3456" t="s">
        <v>4039</v>
      </c>
      <c r="I3456" t="s">
        <v>2166</v>
      </c>
      <c r="J3456" t="s">
        <v>8376</v>
      </c>
      <c r="K3456">
        <v>6</v>
      </c>
      <c r="L3456">
        <v>6</v>
      </c>
      <c r="M3456" t="s">
        <v>26</v>
      </c>
      <c r="N3456" t="s">
        <v>219</v>
      </c>
      <c r="O3456" t="s">
        <v>232</v>
      </c>
      <c r="P3456" t="s">
        <v>29</v>
      </c>
      <c r="Q3456" t="s">
        <v>29</v>
      </c>
      <c r="R3456" t="s">
        <v>29</v>
      </c>
      <c r="S3456" t="s">
        <v>29</v>
      </c>
      <c r="T3456" t="s">
        <v>29</v>
      </c>
      <c r="U3456" t="s">
        <v>29</v>
      </c>
      <c r="V3456" t="s">
        <v>29</v>
      </c>
      <c r="W3456" t="s">
        <v>4034</v>
      </c>
    </row>
    <row r="3457" spans="1:23">
      <c r="A3457">
        <v>3456</v>
      </c>
      <c r="B3457" t="s">
        <v>4033</v>
      </c>
      <c r="C3457" t="s">
        <v>4033</v>
      </c>
      <c r="D3457">
        <v>86</v>
      </c>
      <c r="E3457" t="s">
        <v>4040</v>
      </c>
      <c r="F3457" t="s">
        <v>154</v>
      </c>
      <c r="G3457" s="1" t="s">
        <v>2407</v>
      </c>
      <c r="H3457" t="s">
        <v>2762</v>
      </c>
      <c r="I3457" t="s">
        <v>2407</v>
      </c>
      <c r="J3457" t="s">
        <v>2762</v>
      </c>
      <c r="K3457">
        <v>5</v>
      </c>
      <c r="L3457">
        <v>5</v>
      </c>
      <c r="M3457" t="s">
        <v>26</v>
      </c>
      <c r="N3457" t="s">
        <v>219</v>
      </c>
      <c r="O3457" t="s">
        <v>232</v>
      </c>
      <c r="P3457" t="s">
        <v>63</v>
      </c>
      <c r="Q3457" t="s">
        <v>230</v>
      </c>
      <c r="R3457" t="s">
        <v>118</v>
      </c>
      <c r="S3457" t="s">
        <v>29</v>
      </c>
      <c r="T3457" t="s">
        <v>29</v>
      </c>
      <c r="U3457" t="s">
        <v>29</v>
      </c>
      <c r="V3457" t="s">
        <v>29</v>
      </c>
      <c r="W3457" t="s">
        <v>4034</v>
      </c>
    </row>
    <row r="3458" spans="1:23">
      <c r="A3458">
        <v>3457</v>
      </c>
      <c r="B3458" t="s">
        <v>4033</v>
      </c>
      <c r="C3458" t="s">
        <v>4033</v>
      </c>
      <c r="D3458">
        <v>86</v>
      </c>
      <c r="E3458" t="s">
        <v>4041</v>
      </c>
      <c r="F3458" t="s">
        <v>358</v>
      </c>
      <c r="G3458" s="1" t="s">
        <v>1860</v>
      </c>
      <c r="H3458" t="s">
        <v>4042</v>
      </c>
      <c r="I3458" t="s">
        <v>1860</v>
      </c>
      <c r="J3458" t="s">
        <v>4042</v>
      </c>
      <c r="K3458">
        <v>4</v>
      </c>
      <c r="L3458">
        <v>4</v>
      </c>
      <c r="M3458" t="s">
        <v>26</v>
      </c>
      <c r="N3458" t="s">
        <v>219</v>
      </c>
      <c r="O3458" t="s">
        <v>232</v>
      </c>
      <c r="P3458" t="s">
        <v>63</v>
      </c>
      <c r="Q3458" t="s">
        <v>230</v>
      </c>
      <c r="R3458" t="s">
        <v>28</v>
      </c>
      <c r="S3458" t="s">
        <v>29</v>
      </c>
      <c r="T3458" t="s">
        <v>29</v>
      </c>
      <c r="U3458" t="s">
        <v>29</v>
      </c>
      <c r="V3458" t="s">
        <v>29</v>
      </c>
      <c r="W3458" t="s">
        <v>4034</v>
      </c>
    </row>
    <row r="3459" spans="1:23">
      <c r="A3459">
        <v>3458</v>
      </c>
      <c r="B3459" t="s">
        <v>4033</v>
      </c>
      <c r="C3459" t="s">
        <v>4033</v>
      </c>
      <c r="D3459">
        <v>86</v>
      </c>
      <c r="E3459" t="s">
        <v>4043</v>
      </c>
      <c r="F3459" t="s">
        <v>468</v>
      </c>
      <c r="G3459" s="1" t="s">
        <v>1195</v>
      </c>
      <c r="H3459" t="s">
        <v>4044</v>
      </c>
      <c r="I3459" t="s">
        <v>3139</v>
      </c>
      <c r="J3459" t="s">
        <v>8675</v>
      </c>
      <c r="K3459">
        <v>3</v>
      </c>
      <c r="L3459">
        <v>3</v>
      </c>
      <c r="M3459" t="s">
        <v>26</v>
      </c>
      <c r="N3459" t="s">
        <v>219</v>
      </c>
      <c r="O3459" t="s">
        <v>232</v>
      </c>
      <c r="P3459" t="s">
        <v>328</v>
      </c>
      <c r="Q3459" t="s">
        <v>230</v>
      </c>
      <c r="R3459" t="s">
        <v>29</v>
      </c>
      <c r="S3459" t="s">
        <v>29</v>
      </c>
      <c r="T3459" t="s">
        <v>29</v>
      </c>
      <c r="U3459" t="s">
        <v>29</v>
      </c>
      <c r="V3459" t="s">
        <v>29</v>
      </c>
      <c r="W3459" t="s">
        <v>4034</v>
      </c>
    </row>
    <row r="3460" spans="1:23">
      <c r="A3460">
        <v>3459</v>
      </c>
      <c r="B3460" t="s">
        <v>4033</v>
      </c>
      <c r="C3460" t="s">
        <v>4033</v>
      </c>
      <c r="D3460">
        <v>86</v>
      </c>
      <c r="E3460" t="s">
        <v>4045</v>
      </c>
      <c r="F3460" t="s">
        <v>1049</v>
      </c>
      <c r="G3460" s="1" t="s">
        <v>1050</v>
      </c>
      <c r="H3460" t="s">
        <v>2223</v>
      </c>
      <c r="I3460" t="s">
        <v>1050</v>
      </c>
      <c r="J3460" t="s">
        <v>2223</v>
      </c>
      <c r="K3460">
        <v>2</v>
      </c>
      <c r="L3460">
        <v>2</v>
      </c>
      <c r="M3460" t="s">
        <v>26</v>
      </c>
      <c r="N3460" t="s">
        <v>219</v>
      </c>
      <c r="O3460" t="s">
        <v>232</v>
      </c>
      <c r="P3460" t="s">
        <v>328</v>
      </c>
      <c r="Q3460" t="s">
        <v>29</v>
      </c>
      <c r="R3460" t="s">
        <v>29</v>
      </c>
      <c r="S3460" t="s">
        <v>29</v>
      </c>
      <c r="T3460" t="s">
        <v>29</v>
      </c>
      <c r="U3460" t="s">
        <v>29</v>
      </c>
      <c r="V3460" t="s">
        <v>29</v>
      </c>
      <c r="W3460" t="s">
        <v>4034</v>
      </c>
    </row>
    <row r="3461" spans="1:23">
      <c r="A3461">
        <v>3460</v>
      </c>
      <c r="B3461" t="s">
        <v>4033</v>
      </c>
      <c r="C3461" t="s">
        <v>4033</v>
      </c>
      <c r="D3461">
        <v>86</v>
      </c>
      <c r="E3461" t="s">
        <v>4046</v>
      </c>
      <c r="F3461" t="s">
        <v>23</v>
      </c>
      <c r="G3461" s="1" t="s">
        <v>4047</v>
      </c>
      <c r="H3461" t="s">
        <v>2762</v>
      </c>
      <c r="I3461" t="s">
        <v>8531</v>
      </c>
      <c r="J3461" t="s">
        <v>2762</v>
      </c>
      <c r="K3461">
        <v>2</v>
      </c>
      <c r="L3461">
        <v>2</v>
      </c>
      <c r="M3461" t="s">
        <v>26</v>
      </c>
      <c r="N3461" t="s">
        <v>219</v>
      </c>
      <c r="O3461" t="s">
        <v>232</v>
      </c>
      <c r="P3461" t="s">
        <v>328</v>
      </c>
      <c r="Q3461" t="s">
        <v>29</v>
      </c>
      <c r="R3461" t="s">
        <v>29</v>
      </c>
      <c r="S3461" t="s">
        <v>29</v>
      </c>
      <c r="T3461" t="s">
        <v>29</v>
      </c>
      <c r="U3461" t="s">
        <v>29</v>
      </c>
      <c r="V3461" t="s">
        <v>29</v>
      </c>
      <c r="W3461" t="s">
        <v>4034</v>
      </c>
    </row>
    <row r="3462" spans="1:23">
      <c r="A3462">
        <v>3461</v>
      </c>
      <c r="B3462" t="s">
        <v>4033</v>
      </c>
      <c r="C3462" t="s">
        <v>4033</v>
      </c>
      <c r="D3462">
        <v>86</v>
      </c>
      <c r="E3462" t="s">
        <v>4048</v>
      </c>
      <c r="F3462" t="s">
        <v>438</v>
      </c>
      <c r="G3462" s="1" t="s">
        <v>2200</v>
      </c>
      <c r="H3462" t="s">
        <v>1210</v>
      </c>
      <c r="I3462" t="s">
        <v>2200</v>
      </c>
      <c r="J3462" t="s">
        <v>1210</v>
      </c>
      <c r="K3462">
        <v>1.5</v>
      </c>
      <c r="L3462">
        <v>1.5</v>
      </c>
      <c r="M3462" t="s">
        <v>26</v>
      </c>
      <c r="N3462" t="s">
        <v>219</v>
      </c>
      <c r="O3462" t="s">
        <v>29</v>
      </c>
      <c r="P3462" t="s">
        <v>29</v>
      </c>
      <c r="Q3462" t="s">
        <v>29</v>
      </c>
      <c r="R3462" t="s">
        <v>29</v>
      </c>
      <c r="S3462" t="s">
        <v>29</v>
      </c>
      <c r="T3462" t="s">
        <v>29</v>
      </c>
      <c r="U3462" t="s">
        <v>29</v>
      </c>
      <c r="V3462" t="s">
        <v>29</v>
      </c>
      <c r="W3462" t="s">
        <v>4034</v>
      </c>
    </row>
    <row r="3463" spans="1:23">
      <c r="A3463">
        <v>3462</v>
      </c>
      <c r="B3463" t="s">
        <v>4033</v>
      </c>
      <c r="C3463" t="s">
        <v>4033</v>
      </c>
      <c r="D3463">
        <v>86</v>
      </c>
      <c r="E3463" t="s">
        <v>4049</v>
      </c>
      <c r="F3463" t="s">
        <v>522</v>
      </c>
      <c r="G3463" s="1" t="s">
        <v>523</v>
      </c>
      <c r="H3463" t="s">
        <v>1857</v>
      </c>
      <c r="I3463" t="s">
        <v>523</v>
      </c>
      <c r="J3463" t="s">
        <v>1857</v>
      </c>
      <c r="K3463">
        <v>1.5</v>
      </c>
      <c r="L3463">
        <v>1.5</v>
      </c>
      <c r="M3463" t="s">
        <v>26</v>
      </c>
      <c r="N3463" t="s">
        <v>219</v>
      </c>
      <c r="O3463" t="s">
        <v>29</v>
      </c>
      <c r="P3463" t="s">
        <v>29</v>
      </c>
      <c r="Q3463" t="s">
        <v>29</v>
      </c>
      <c r="R3463" t="s">
        <v>29</v>
      </c>
      <c r="S3463" t="s">
        <v>29</v>
      </c>
      <c r="T3463" t="s">
        <v>29</v>
      </c>
      <c r="U3463" t="s">
        <v>29</v>
      </c>
      <c r="V3463" t="s">
        <v>29</v>
      </c>
      <c r="W3463" t="s">
        <v>4034</v>
      </c>
    </row>
    <row r="3464" spans="1:23">
      <c r="A3464">
        <v>3463</v>
      </c>
      <c r="B3464" t="s">
        <v>4033</v>
      </c>
      <c r="C3464" t="s">
        <v>4033</v>
      </c>
      <c r="D3464">
        <v>86</v>
      </c>
      <c r="E3464" t="s">
        <v>4050</v>
      </c>
      <c r="F3464" t="s">
        <v>41</v>
      </c>
      <c r="G3464" s="1" t="s">
        <v>2700</v>
      </c>
      <c r="H3464" t="s">
        <v>4051</v>
      </c>
      <c r="I3464" t="s">
        <v>2700</v>
      </c>
      <c r="J3464" t="s">
        <v>4051</v>
      </c>
      <c r="K3464">
        <v>1.5</v>
      </c>
      <c r="L3464">
        <v>1.5</v>
      </c>
      <c r="M3464" t="s">
        <v>26</v>
      </c>
      <c r="N3464" t="s">
        <v>219</v>
      </c>
      <c r="O3464" t="s">
        <v>29</v>
      </c>
      <c r="P3464" t="s">
        <v>29</v>
      </c>
      <c r="Q3464" t="s">
        <v>29</v>
      </c>
      <c r="R3464" t="s">
        <v>29</v>
      </c>
      <c r="S3464" t="s">
        <v>29</v>
      </c>
      <c r="T3464" t="s">
        <v>29</v>
      </c>
      <c r="U3464" t="s">
        <v>29</v>
      </c>
      <c r="V3464" t="s">
        <v>29</v>
      </c>
      <c r="W3464" t="s">
        <v>4034</v>
      </c>
    </row>
    <row r="3465" spans="1:23">
      <c r="A3465">
        <v>3464</v>
      </c>
      <c r="B3465" t="s">
        <v>4033</v>
      </c>
      <c r="C3465" t="s">
        <v>4033</v>
      </c>
      <c r="D3465">
        <v>86</v>
      </c>
      <c r="E3465" t="s">
        <v>4052</v>
      </c>
      <c r="F3465" t="s">
        <v>1460</v>
      </c>
      <c r="G3465" s="1" t="s">
        <v>4053</v>
      </c>
      <c r="H3465" t="s">
        <v>537</v>
      </c>
      <c r="I3465" t="s">
        <v>4053</v>
      </c>
      <c r="J3465" t="s">
        <v>537</v>
      </c>
      <c r="K3465">
        <v>1</v>
      </c>
      <c r="L3465">
        <v>1</v>
      </c>
      <c r="M3465" t="s">
        <v>26</v>
      </c>
      <c r="N3465" t="s">
        <v>219</v>
      </c>
      <c r="O3465" t="s">
        <v>232</v>
      </c>
      <c r="P3465" t="s">
        <v>328</v>
      </c>
      <c r="Q3465" t="s">
        <v>29</v>
      </c>
      <c r="R3465" t="s">
        <v>29</v>
      </c>
      <c r="S3465" t="s">
        <v>29</v>
      </c>
      <c r="T3465" t="s">
        <v>29</v>
      </c>
      <c r="U3465" t="s">
        <v>29</v>
      </c>
      <c r="V3465" t="s">
        <v>29</v>
      </c>
      <c r="W3465" t="s">
        <v>4034</v>
      </c>
    </row>
    <row r="3466" spans="1:23">
      <c r="A3466">
        <v>3465</v>
      </c>
      <c r="B3466" t="s">
        <v>4033</v>
      </c>
      <c r="C3466" t="s">
        <v>4033</v>
      </c>
      <c r="D3466">
        <v>86</v>
      </c>
      <c r="E3466" t="s">
        <v>4054</v>
      </c>
      <c r="F3466" t="s">
        <v>1976</v>
      </c>
      <c r="G3466" s="1" t="s">
        <v>3637</v>
      </c>
      <c r="H3466" t="s">
        <v>4055</v>
      </c>
      <c r="I3466" t="s">
        <v>3637</v>
      </c>
      <c r="J3466" t="s">
        <v>4055</v>
      </c>
      <c r="K3466">
        <v>1</v>
      </c>
      <c r="L3466">
        <v>1</v>
      </c>
      <c r="M3466" t="s">
        <v>26</v>
      </c>
      <c r="N3466" t="s">
        <v>219</v>
      </c>
      <c r="O3466" t="s">
        <v>29</v>
      </c>
      <c r="P3466" t="s">
        <v>29</v>
      </c>
      <c r="Q3466" t="s">
        <v>29</v>
      </c>
      <c r="R3466" t="s">
        <v>29</v>
      </c>
      <c r="S3466" t="s">
        <v>29</v>
      </c>
      <c r="T3466" t="s">
        <v>29</v>
      </c>
      <c r="U3466" t="s">
        <v>29</v>
      </c>
      <c r="V3466" t="s">
        <v>29</v>
      </c>
      <c r="W3466" t="s">
        <v>4034</v>
      </c>
    </row>
    <row r="3467" spans="1:23">
      <c r="A3467">
        <v>3466</v>
      </c>
      <c r="B3467" t="s">
        <v>4033</v>
      </c>
      <c r="C3467" t="s">
        <v>4033</v>
      </c>
      <c r="D3467">
        <v>86</v>
      </c>
      <c r="E3467" t="s">
        <v>8988</v>
      </c>
      <c r="F3467" t="s">
        <v>93</v>
      </c>
      <c r="G3467" s="1" t="s">
        <v>29</v>
      </c>
      <c r="H3467" t="s">
        <v>29</v>
      </c>
      <c r="I3467" t="s">
        <v>29</v>
      </c>
      <c r="J3467" t="s">
        <v>29</v>
      </c>
      <c r="K3467">
        <v>4.5</v>
      </c>
      <c r="L3467">
        <v>4.5</v>
      </c>
      <c r="M3467" t="s">
        <v>26</v>
      </c>
      <c r="N3467" t="s">
        <v>29</v>
      </c>
      <c r="O3467" t="s">
        <v>29</v>
      </c>
      <c r="P3467" t="s">
        <v>29</v>
      </c>
      <c r="Q3467" t="s">
        <v>29</v>
      </c>
      <c r="R3467" t="s">
        <v>29</v>
      </c>
      <c r="S3467" t="s">
        <v>29</v>
      </c>
      <c r="T3467" t="s">
        <v>29</v>
      </c>
      <c r="U3467" t="s">
        <v>29</v>
      </c>
      <c r="V3467" t="s">
        <v>29</v>
      </c>
      <c r="W3467" t="s">
        <v>4034</v>
      </c>
    </row>
    <row r="3468" spans="1:23">
      <c r="A3468">
        <v>3467</v>
      </c>
      <c r="B3468" t="s">
        <v>4033</v>
      </c>
      <c r="C3468" t="s">
        <v>4033</v>
      </c>
      <c r="D3468">
        <v>86</v>
      </c>
      <c r="E3468" t="s">
        <v>1677</v>
      </c>
      <c r="F3468" t="s">
        <v>136</v>
      </c>
      <c r="G3468" s="1" t="s">
        <v>29</v>
      </c>
      <c r="H3468" t="s">
        <v>29</v>
      </c>
      <c r="I3468" t="s">
        <v>29</v>
      </c>
      <c r="J3468" t="s">
        <v>29</v>
      </c>
      <c r="K3468">
        <v>5</v>
      </c>
      <c r="L3468">
        <v>5</v>
      </c>
      <c r="M3468" t="s">
        <v>136</v>
      </c>
      <c r="N3468" t="s">
        <v>29</v>
      </c>
      <c r="O3468" t="s">
        <v>29</v>
      </c>
      <c r="P3468" t="s">
        <v>29</v>
      </c>
      <c r="Q3468" t="s">
        <v>29</v>
      </c>
      <c r="R3468" t="s">
        <v>29</v>
      </c>
      <c r="S3468" t="s">
        <v>29</v>
      </c>
      <c r="T3468" t="s">
        <v>29</v>
      </c>
      <c r="U3468" t="s">
        <v>29</v>
      </c>
      <c r="V3468" t="s">
        <v>29</v>
      </c>
      <c r="W3468" t="s">
        <v>4034</v>
      </c>
    </row>
    <row r="3469" spans="1:23">
      <c r="A3469">
        <v>3468</v>
      </c>
      <c r="B3469" t="s">
        <v>4056</v>
      </c>
      <c r="C3469" t="s">
        <v>4056</v>
      </c>
      <c r="D3469">
        <v>87</v>
      </c>
      <c r="E3469" t="s">
        <v>1810</v>
      </c>
      <c r="F3469" t="s">
        <v>591</v>
      </c>
      <c r="G3469" s="1" t="s">
        <v>878</v>
      </c>
      <c r="H3469" t="s">
        <v>1811</v>
      </c>
      <c r="I3469" t="s">
        <v>878</v>
      </c>
      <c r="J3469" t="s">
        <v>1811</v>
      </c>
      <c r="K3469">
        <v>1.45</v>
      </c>
      <c r="L3469">
        <f>K3469/SUM($K$3469:$K$3518)*100</f>
        <v>1.4549468191852297</v>
      </c>
      <c r="M3469" t="s">
        <v>26</v>
      </c>
      <c r="N3469" t="s">
        <v>74</v>
      </c>
      <c r="O3469" t="s">
        <v>29</v>
      </c>
      <c r="P3469" t="s">
        <v>29</v>
      </c>
      <c r="Q3469" t="s">
        <v>29</v>
      </c>
      <c r="R3469" t="s">
        <v>29</v>
      </c>
      <c r="S3469" t="s">
        <v>29</v>
      </c>
      <c r="T3469" t="s">
        <v>29</v>
      </c>
      <c r="U3469" t="s">
        <v>29</v>
      </c>
      <c r="V3469" t="s">
        <v>29</v>
      </c>
      <c r="W3469" t="s">
        <v>4057</v>
      </c>
    </row>
    <row r="3470" spans="1:23">
      <c r="A3470">
        <v>3469</v>
      </c>
      <c r="B3470" t="s">
        <v>4056</v>
      </c>
      <c r="C3470" t="s">
        <v>4056</v>
      </c>
      <c r="D3470">
        <v>87</v>
      </c>
      <c r="E3470" t="s">
        <v>4058</v>
      </c>
      <c r="F3470" t="s">
        <v>255</v>
      </c>
      <c r="G3470" s="1" t="s">
        <v>4059</v>
      </c>
      <c r="H3470" t="s">
        <v>463</v>
      </c>
      <c r="I3470" t="s">
        <v>1793</v>
      </c>
      <c r="J3470" t="s">
        <v>463</v>
      </c>
      <c r="K3470">
        <v>1.1499999999999999</v>
      </c>
      <c r="L3470">
        <f t="shared" ref="L3470:L3518" si="10">K3470/SUM($K$3469:$K$3518)*100</f>
        <v>1.1539233393538029</v>
      </c>
      <c r="M3470" t="s">
        <v>26</v>
      </c>
      <c r="N3470" t="s">
        <v>74</v>
      </c>
      <c r="O3470" t="s">
        <v>29</v>
      </c>
      <c r="P3470" t="s">
        <v>29</v>
      </c>
      <c r="Q3470" t="s">
        <v>29</v>
      </c>
      <c r="R3470" t="s">
        <v>29</v>
      </c>
      <c r="S3470" t="s">
        <v>29</v>
      </c>
      <c r="T3470" t="s">
        <v>29</v>
      </c>
      <c r="U3470" t="s">
        <v>29</v>
      </c>
      <c r="V3470" t="s">
        <v>29</v>
      </c>
      <c r="W3470" t="s">
        <v>4057</v>
      </c>
    </row>
    <row r="3471" spans="1:23">
      <c r="A3471">
        <v>3470</v>
      </c>
      <c r="B3471" t="s">
        <v>4056</v>
      </c>
      <c r="C3471" t="s">
        <v>4056</v>
      </c>
      <c r="D3471">
        <v>87</v>
      </c>
      <c r="E3471" t="s">
        <v>4060</v>
      </c>
      <c r="F3471" t="s">
        <v>344</v>
      </c>
      <c r="G3471" s="1" t="s">
        <v>1809</v>
      </c>
      <c r="H3471" t="s">
        <v>4061</v>
      </c>
      <c r="I3471" t="s">
        <v>1809</v>
      </c>
      <c r="J3471" t="s">
        <v>4061</v>
      </c>
      <c r="K3471">
        <v>0.47</v>
      </c>
      <c r="L3471">
        <f t="shared" si="10"/>
        <v>0.47160345173590201</v>
      </c>
      <c r="M3471" t="s">
        <v>26</v>
      </c>
      <c r="N3471" t="s">
        <v>74</v>
      </c>
      <c r="O3471" t="s">
        <v>29</v>
      </c>
      <c r="P3471" t="s">
        <v>29</v>
      </c>
      <c r="Q3471" t="s">
        <v>29</v>
      </c>
      <c r="R3471" t="s">
        <v>29</v>
      </c>
      <c r="S3471" t="s">
        <v>29</v>
      </c>
      <c r="T3471" t="s">
        <v>29</v>
      </c>
      <c r="U3471" t="s">
        <v>29</v>
      </c>
      <c r="V3471" t="s">
        <v>29</v>
      </c>
      <c r="W3471" t="s">
        <v>4057</v>
      </c>
    </row>
    <row r="3472" spans="1:23">
      <c r="A3472">
        <v>3471</v>
      </c>
      <c r="B3472" t="s">
        <v>4056</v>
      </c>
      <c r="C3472" t="s">
        <v>4056</v>
      </c>
      <c r="D3472">
        <v>87</v>
      </c>
      <c r="E3472" t="s">
        <v>4062</v>
      </c>
      <c r="F3472" t="s">
        <v>67</v>
      </c>
      <c r="G3472" s="1" t="s">
        <v>1336</v>
      </c>
      <c r="H3472" t="s">
        <v>621</v>
      </c>
      <c r="I3472" t="s">
        <v>1336</v>
      </c>
      <c r="J3472" t="s">
        <v>621</v>
      </c>
      <c r="K3472">
        <v>1.45</v>
      </c>
      <c r="L3472">
        <f t="shared" si="10"/>
        <v>1.4549468191852297</v>
      </c>
      <c r="M3472" t="s">
        <v>26</v>
      </c>
      <c r="N3472" t="s">
        <v>74</v>
      </c>
      <c r="O3472" t="s">
        <v>29</v>
      </c>
      <c r="P3472" t="s">
        <v>29</v>
      </c>
      <c r="Q3472" t="s">
        <v>29</v>
      </c>
      <c r="R3472" t="s">
        <v>29</v>
      </c>
      <c r="S3472" t="s">
        <v>29</v>
      </c>
      <c r="T3472" t="s">
        <v>29</v>
      </c>
      <c r="U3472" t="s">
        <v>29</v>
      </c>
      <c r="V3472" t="s">
        <v>29</v>
      </c>
      <c r="W3472" t="s">
        <v>4057</v>
      </c>
    </row>
    <row r="3473" spans="1:23">
      <c r="A3473">
        <v>3472</v>
      </c>
      <c r="B3473" t="s">
        <v>4056</v>
      </c>
      <c r="C3473" t="s">
        <v>4056</v>
      </c>
      <c r="D3473">
        <v>87</v>
      </c>
      <c r="E3473" t="s">
        <v>1802</v>
      </c>
      <c r="F3473" t="s">
        <v>154</v>
      </c>
      <c r="G3473" s="1" t="s">
        <v>1803</v>
      </c>
      <c r="H3473" t="s">
        <v>1198</v>
      </c>
      <c r="I3473" t="s">
        <v>1803</v>
      </c>
      <c r="J3473" t="s">
        <v>1198</v>
      </c>
      <c r="K3473">
        <v>7.0000000000000007E-2</v>
      </c>
      <c r="L3473">
        <f t="shared" si="10"/>
        <v>7.0238811960666281E-2</v>
      </c>
      <c r="M3473" t="s">
        <v>26</v>
      </c>
      <c r="N3473" t="s">
        <v>74</v>
      </c>
      <c r="O3473" t="s">
        <v>29</v>
      </c>
      <c r="P3473" t="s">
        <v>29</v>
      </c>
      <c r="Q3473" t="s">
        <v>29</v>
      </c>
      <c r="R3473" t="s">
        <v>29</v>
      </c>
      <c r="S3473" t="s">
        <v>29</v>
      </c>
      <c r="T3473" t="s">
        <v>29</v>
      </c>
      <c r="U3473" t="s">
        <v>29</v>
      </c>
      <c r="V3473" t="s">
        <v>29</v>
      </c>
      <c r="W3473" t="s">
        <v>4057</v>
      </c>
    </row>
    <row r="3474" spans="1:23">
      <c r="A3474">
        <v>3473</v>
      </c>
      <c r="B3474" t="s">
        <v>4056</v>
      </c>
      <c r="C3474" t="s">
        <v>4056</v>
      </c>
      <c r="D3474">
        <v>87</v>
      </c>
      <c r="E3474" t="s">
        <v>4063</v>
      </c>
      <c r="F3474" t="s">
        <v>401</v>
      </c>
      <c r="G3474" s="1" t="s">
        <v>793</v>
      </c>
      <c r="H3474" t="s">
        <v>628</v>
      </c>
      <c r="I3474" t="s">
        <v>793</v>
      </c>
      <c r="J3474" t="s">
        <v>628</v>
      </c>
      <c r="K3474">
        <v>0.09</v>
      </c>
      <c r="L3474">
        <f t="shared" si="10"/>
        <v>9.0307043949428054E-2</v>
      </c>
      <c r="M3474" t="s">
        <v>26</v>
      </c>
      <c r="N3474" t="s">
        <v>74</v>
      </c>
      <c r="O3474" t="s">
        <v>29</v>
      </c>
      <c r="P3474" t="s">
        <v>29</v>
      </c>
      <c r="Q3474" t="s">
        <v>29</v>
      </c>
      <c r="R3474" t="s">
        <v>29</v>
      </c>
      <c r="S3474" t="s">
        <v>29</v>
      </c>
      <c r="T3474" t="s">
        <v>29</v>
      </c>
      <c r="U3474" t="s">
        <v>29</v>
      </c>
      <c r="V3474" t="s">
        <v>29</v>
      </c>
      <c r="W3474" t="s">
        <v>4057</v>
      </c>
    </row>
    <row r="3475" spans="1:23">
      <c r="A3475">
        <v>3474</v>
      </c>
      <c r="B3475" t="s">
        <v>4056</v>
      </c>
      <c r="C3475" t="s">
        <v>4056</v>
      </c>
      <c r="D3475">
        <v>87</v>
      </c>
      <c r="E3475" t="s">
        <v>4064</v>
      </c>
      <c r="F3475" t="s">
        <v>79</v>
      </c>
      <c r="G3475" s="1" t="s">
        <v>1537</v>
      </c>
      <c r="H3475" t="s">
        <v>4065</v>
      </c>
      <c r="I3475" t="s">
        <v>1537</v>
      </c>
      <c r="J3475" t="s">
        <v>4065</v>
      </c>
      <c r="K3475">
        <v>3.05</v>
      </c>
      <c r="L3475">
        <f t="shared" si="10"/>
        <v>3.0604053782861729</v>
      </c>
      <c r="M3475" t="s">
        <v>26</v>
      </c>
      <c r="N3475" t="s">
        <v>28</v>
      </c>
      <c r="O3475" t="s">
        <v>141</v>
      </c>
      <c r="P3475" t="s">
        <v>29</v>
      </c>
      <c r="Q3475" t="s">
        <v>29</v>
      </c>
      <c r="R3475" t="s">
        <v>29</v>
      </c>
      <c r="S3475" t="s">
        <v>29</v>
      </c>
      <c r="T3475" t="s">
        <v>29</v>
      </c>
      <c r="U3475" t="s">
        <v>29</v>
      </c>
      <c r="V3475" t="s">
        <v>29</v>
      </c>
      <c r="W3475" t="s">
        <v>4057</v>
      </c>
    </row>
    <row r="3476" spans="1:23">
      <c r="A3476">
        <v>3475</v>
      </c>
      <c r="B3476" t="s">
        <v>4056</v>
      </c>
      <c r="C3476" t="s">
        <v>4056</v>
      </c>
      <c r="D3476">
        <v>87</v>
      </c>
      <c r="E3476" t="s">
        <v>2914</v>
      </c>
      <c r="F3476" t="s">
        <v>79</v>
      </c>
      <c r="G3476" s="1" t="s">
        <v>1537</v>
      </c>
      <c r="H3476" t="s">
        <v>2915</v>
      </c>
      <c r="I3476" t="s">
        <v>1537</v>
      </c>
      <c r="J3476" t="s">
        <v>2915</v>
      </c>
      <c r="K3476">
        <v>0.88</v>
      </c>
      <c r="L3476">
        <f t="shared" si="10"/>
        <v>0.88300220750551872</v>
      </c>
      <c r="M3476" t="s">
        <v>26</v>
      </c>
      <c r="N3476" t="s">
        <v>28</v>
      </c>
      <c r="O3476" t="s">
        <v>141</v>
      </c>
      <c r="P3476" t="s">
        <v>29</v>
      </c>
      <c r="Q3476" t="s">
        <v>29</v>
      </c>
      <c r="R3476" t="s">
        <v>29</v>
      </c>
      <c r="S3476" t="s">
        <v>29</v>
      </c>
      <c r="T3476" t="s">
        <v>29</v>
      </c>
      <c r="U3476" t="s">
        <v>29</v>
      </c>
      <c r="V3476" t="s">
        <v>29</v>
      </c>
      <c r="W3476" t="s">
        <v>4057</v>
      </c>
    </row>
    <row r="3477" spans="1:23">
      <c r="A3477">
        <v>3476</v>
      </c>
      <c r="B3477" t="s">
        <v>4056</v>
      </c>
      <c r="C3477" t="s">
        <v>4056</v>
      </c>
      <c r="D3477">
        <v>87</v>
      </c>
      <c r="E3477" t="s">
        <v>1812</v>
      </c>
      <c r="F3477" t="s">
        <v>1049</v>
      </c>
      <c r="G3477" s="1" t="s">
        <v>1050</v>
      </c>
      <c r="H3477" t="s">
        <v>1813</v>
      </c>
      <c r="I3477" t="s">
        <v>1050</v>
      </c>
      <c r="J3477" t="s">
        <v>1813</v>
      </c>
      <c r="K3477">
        <v>1.02</v>
      </c>
      <c r="L3477">
        <f t="shared" si="10"/>
        <v>1.0234798314268514</v>
      </c>
      <c r="M3477" t="s">
        <v>26</v>
      </c>
      <c r="N3477" t="s">
        <v>74</v>
      </c>
      <c r="O3477" t="s">
        <v>29</v>
      </c>
      <c r="P3477" t="s">
        <v>29</v>
      </c>
      <c r="Q3477" t="s">
        <v>29</v>
      </c>
      <c r="R3477" t="s">
        <v>29</v>
      </c>
      <c r="S3477" t="s">
        <v>29</v>
      </c>
      <c r="T3477" t="s">
        <v>29</v>
      </c>
      <c r="U3477" t="s">
        <v>29</v>
      </c>
      <c r="V3477" t="s">
        <v>29</v>
      </c>
      <c r="W3477" t="s">
        <v>4057</v>
      </c>
    </row>
    <row r="3478" spans="1:23">
      <c r="A3478">
        <v>3477</v>
      </c>
      <c r="B3478" t="s">
        <v>4056</v>
      </c>
      <c r="C3478" t="s">
        <v>4056</v>
      </c>
      <c r="D3478">
        <v>87</v>
      </c>
      <c r="E3478" t="s">
        <v>4066</v>
      </c>
      <c r="F3478" t="s">
        <v>522</v>
      </c>
      <c r="G3478" s="1" t="s">
        <v>538</v>
      </c>
      <c r="H3478" t="s">
        <v>4067</v>
      </c>
      <c r="I3478" t="s">
        <v>538</v>
      </c>
      <c r="J3478" t="s">
        <v>4067</v>
      </c>
      <c r="K3478">
        <v>0.35</v>
      </c>
      <c r="L3478">
        <f t="shared" si="10"/>
        <v>0.35119405980333135</v>
      </c>
      <c r="M3478" t="s">
        <v>26</v>
      </c>
      <c r="N3478" t="s">
        <v>74</v>
      </c>
      <c r="O3478" t="s">
        <v>29</v>
      </c>
      <c r="P3478" t="s">
        <v>29</v>
      </c>
      <c r="Q3478" t="s">
        <v>29</v>
      </c>
      <c r="R3478" t="s">
        <v>29</v>
      </c>
      <c r="S3478" t="s">
        <v>29</v>
      </c>
      <c r="T3478" t="s">
        <v>29</v>
      </c>
      <c r="U3478" t="s">
        <v>29</v>
      </c>
      <c r="V3478" t="s">
        <v>29</v>
      </c>
      <c r="W3478" t="s">
        <v>4057</v>
      </c>
    </row>
    <row r="3479" spans="1:23">
      <c r="A3479">
        <v>3478</v>
      </c>
      <c r="B3479" t="s">
        <v>4056</v>
      </c>
      <c r="C3479" t="s">
        <v>4056</v>
      </c>
      <c r="D3479">
        <v>87</v>
      </c>
      <c r="E3479" t="s">
        <v>4068</v>
      </c>
      <c r="F3479" t="s">
        <v>522</v>
      </c>
      <c r="G3479" s="1" t="s">
        <v>4069</v>
      </c>
      <c r="H3479" t="s">
        <v>3082</v>
      </c>
      <c r="I3479" t="s">
        <v>3081</v>
      </c>
      <c r="J3479" t="s">
        <v>3082</v>
      </c>
      <c r="K3479">
        <v>0.79</v>
      </c>
      <c r="L3479">
        <f t="shared" si="10"/>
        <v>0.79269516355609071</v>
      </c>
      <c r="M3479" t="s">
        <v>26</v>
      </c>
      <c r="N3479" t="s">
        <v>74</v>
      </c>
      <c r="O3479" t="s">
        <v>29</v>
      </c>
      <c r="P3479" t="s">
        <v>29</v>
      </c>
      <c r="Q3479" t="s">
        <v>29</v>
      </c>
      <c r="R3479" t="s">
        <v>29</v>
      </c>
      <c r="S3479" t="s">
        <v>29</v>
      </c>
      <c r="T3479" t="s">
        <v>29</v>
      </c>
      <c r="U3479" t="s">
        <v>29</v>
      </c>
      <c r="V3479" t="s">
        <v>29</v>
      </c>
      <c r="W3479" t="s">
        <v>4057</v>
      </c>
    </row>
    <row r="3480" spans="1:23">
      <c r="A3480">
        <v>3479</v>
      </c>
      <c r="B3480" t="s">
        <v>4056</v>
      </c>
      <c r="C3480" t="s">
        <v>4056</v>
      </c>
      <c r="D3480">
        <v>87</v>
      </c>
      <c r="E3480" t="s">
        <v>4070</v>
      </c>
      <c r="F3480" t="s">
        <v>438</v>
      </c>
      <c r="G3480" s="1" t="s">
        <v>4071</v>
      </c>
      <c r="H3480" t="s">
        <v>4072</v>
      </c>
      <c r="I3480" t="s">
        <v>4071</v>
      </c>
      <c r="J3480" t="s">
        <v>4072</v>
      </c>
      <c r="K3480">
        <v>0.57999999999999996</v>
      </c>
      <c r="L3480">
        <f t="shared" si="10"/>
        <v>0.58197872767409187</v>
      </c>
      <c r="M3480" t="s">
        <v>26</v>
      </c>
      <c r="N3480" t="s">
        <v>74</v>
      </c>
      <c r="O3480" t="s">
        <v>29</v>
      </c>
      <c r="P3480" t="s">
        <v>29</v>
      </c>
      <c r="Q3480" t="s">
        <v>29</v>
      </c>
      <c r="R3480" t="s">
        <v>29</v>
      </c>
      <c r="S3480" t="s">
        <v>29</v>
      </c>
      <c r="T3480" t="s">
        <v>29</v>
      </c>
      <c r="U3480" t="s">
        <v>29</v>
      </c>
      <c r="V3480" t="s">
        <v>29</v>
      </c>
      <c r="W3480" t="s">
        <v>4057</v>
      </c>
    </row>
    <row r="3481" spans="1:23">
      <c r="A3481">
        <v>3480</v>
      </c>
      <c r="B3481" t="s">
        <v>4056</v>
      </c>
      <c r="C3481" t="s">
        <v>4056</v>
      </c>
      <c r="D3481">
        <v>87</v>
      </c>
      <c r="E3481" t="s">
        <v>4073</v>
      </c>
      <c r="F3481" t="s">
        <v>154</v>
      </c>
      <c r="G3481" s="1" t="s">
        <v>4074</v>
      </c>
      <c r="H3481" t="s">
        <v>4075</v>
      </c>
      <c r="I3481" t="s">
        <v>4074</v>
      </c>
      <c r="J3481" t="s">
        <v>4075</v>
      </c>
      <c r="K3481">
        <v>0.56000000000000005</v>
      </c>
      <c r="L3481">
        <f t="shared" si="10"/>
        <v>0.56191049568533025</v>
      </c>
      <c r="M3481" t="s">
        <v>26</v>
      </c>
      <c r="N3481" t="s">
        <v>74</v>
      </c>
      <c r="O3481" t="s">
        <v>3270</v>
      </c>
      <c r="P3481" t="s">
        <v>29</v>
      </c>
      <c r="Q3481" t="s">
        <v>29</v>
      </c>
      <c r="R3481" t="s">
        <v>29</v>
      </c>
      <c r="S3481" t="s">
        <v>29</v>
      </c>
      <c r="T3481" t="s">
        <v>29</v>
      </c>
      <c r="U3481" t="s">
        <v>29</v>
      </c>
      <c r="V3481" t="s">
        <v>29</v>
      </c>
      <c r="W3481" t="s">
        <v>4057</v>
      </c>
    </row>
    <row r="3482" spans="1:23">
      <c r="A3482">
        <v>3481</v>
      </c>
      <c r="B3482" t="s">
        <v>4056</v>
      </c>
      <c r="C3482" t="s">
        <v>4056</v>
      </c>
      <c r="D3482">
        <v>87</v>
      </c>
      <c r="E3482" t="s">
        <v>4076</v>
      </c>
      <c r="F3482" t="s">
        <v>154</v>
      </c>
      <c r="G3482" s="1" t="s">
        <v>2949</v>
      </c>
      <c r="H3482" t="s">
        <v>4077</v>
      </c>
      <c r="I3482" t="s">
        <v>2949</v>
      </c>
      <c r="J3482" t="s">
        <v>2477</v>
      </c>
      <c r="K3482">
        <v>0.25</v>
      </c>
      <c r="L3482">
        <f t="shared" si="10"/>
        <v>0.25085289985952236</v>
      </c>
      <c r="M3482" t="s">
        <v>26</v>
      </c>
      <c r="N3482" t="s">
        <v>74</v>
      </c>
      <c r="O3482" t="s">
        <v>29</v>
      </c>
      <c r="P3482" t="s">
        <v>29</v>
      </c>
      <c r="Q3482" t="s">
        <v>29</v>
      </c>
      <c r="R3482" t="s">
        <v>29</v>
      </c>
      <c r="S3482" t="s">
        <v>29</v>
      </c>
      <c r="T3482" t="s">
        <v>29</v>
      </c>
      <c r="U3482" t="s">
        <v>29</v>
      </c>
      <c r="V3482" t="s">
        <v>29</v>
      </c>
      <c r="W3482" t="s">
        <v>4057</v>
      </c>
    </row>
    <row r="3483" spans="1:23">
      <c r="A3483">
        <v>3482</v>
      </c>
      <c r="B3483" t="s">
        <v>4056</v>
      </c>
      <c r="C3483" t="s">
        <v>4056</v>
      </c>
      <c r="D3483">
        <v>87</v>
      </c>
      <c r="E3483" t="s">
        <v>4078</v>
      </c>
      <c r="F3483" t="s">
        <v>293</v>
      </c>
      <c r="G3483" s="1" t="s">
        <v>4079</v>
      </c>
      <c r="H3483" t="s">
        <v>628</v>
      </c>
      <c r="I3483" t="s">
        <v>4079</v>
      </c>
      <c r="J3483" t="s">
        <v>628</v>
      </c>
      <c r="K3483">
        <v>0.45</v>
      </c>
      <c r="L3483">
        <f t="shared" si="10"/>
        <v>0.45153521974714034</v>
      </c>
      <c r="M3483" t="s">
        <v>26</v>
      </c>
      <c r="N3483" t="s">
        <v>74</v>
      </c>
      <c r="O3483" t="s">
        <v>29</v>
      </c>
      <c r="P3483" t="s">
        <v>29</v>
      </c>
      <c r="Q3483" t="s">
        <v>29</v>
      </c>
      <c r="R3483" t="s">
        <v>29</v>
      </c>
      <c r="S3483" t="s">
        <v>29</v>
      </c>
      <c r="T3483" t="s">
        <v>29</v>
      </c>
      <c r="U3483" t="s">
        <v>29</v>
      </c>
      <c r="V3483" t="s">
        <v>29</v>
      </c>
      <c r="W3483" t="s">
        <v>4057</v>
      </c>
    </row>
    <row r="3484" spans="1:23">
      <c r="A3484">
        <v>3483</v>
      </c>
      <c r="B3484" t="s">
        <v>4056</v>
      </c>
      <c r="C3484" t="s">
        <v>4056</v>
      </c>
      <c r="D3484">
        <v>87</v>
      </c>
      <c r="E3484" t="s">
        <v>4080</v>
      </c>
      <c r="F3484" t="s">
        <v>108</v>
      </c>
      <c r="G3484" s="1" t="s">
        <v>2920</v>
      </c>
      <c r="H3484" t="s">
        <v>4081</v>
      </c>
      <c r="I3484" t="s">
        <v>2920</v>
      </c>
      <c r="J3484" t="s">
        <v>4081</v>
      </c>
      <c r="K3484">
        <v>0.41</v>
      </c>
      <c r="L3484">
        <f t="shared" si="10"/>
        <v>0.41139875576961665</v>
      </c>
      <c r="M3484" t="s">
        <v>26</v>
      </c>
      <c r="N3484" t="s">
        <v>28</v>
      </c>
      <c r="O3484" t="s">
        <v>141</v>
      </c>
      <c r="P3484" t="s">
        <v>29</v>
      </c>
      <c r="Q3484" t="s">
        <v>29</v>
      </c>
      <c r="R3484" t="s">
        <v>29</v>
      </c>
      <c r="S3484" t="s">
        <v>29</v>
      </c>
      <c r="T3484" t="s">
        <v>29</v>
      </c>
      <c r="U3484" t="s">
        <v>29</v>
      </c>
      <c r="V3484" t="s">
        <v>29</v>
      </c>
      <c r="W3484" t="s">
        <v>4057</v>
      </c>
    </row>
    <row r="3485" spans="1:23">
      <c r="A3485">
        <v>3484</v>
      </c>
      <c r="B3485" t="s">
        <v>4056</v>
      </c>
      <c r="C3485" t="s">
        <v>4056</v>
      </c>
      <c r="D3485">
        <v>87</v>
      </c>
      <c r="E3485" t="s">
        <v>4082</v>
      </c>
      <c r="F3485" t="s">
        <v>108</v>
      </c>
      <c r="G3485" s="1" t="s">
        <v>2920</v>
      </c>
      <c r="H3485" t="s">
        <v>4083</v>
      </c>
      <c r="I3485" t="s">
        <v>2920</v>
      </c>
      <c r="J3485" t="s">
        <v>8676</v>
      </c>
      <c r="K3485">
        <v>1.03</v>
      </c>
      <c r="L3485">
        <f t="shared" si="10"/>
        <v>1.0335139474212323</v>
      </c>
      <c r="M3485" t="s">
        <v>26</v>
      </c>
      <c r="N3485" t="s">
        <v>28</v>
      </c>
      <c r="O3485" t="s">
        <v>141</v>
      </c>
      <c r="P3485" t="s">
        <v>29</v>
      </c>
      <c r="Q3485" t="s">
        <v>29</v>
      </c>
      <c r="R3485" t="s">
        <v>29</v>
      </c>
      <c r="S3485" t="s">
        <v>29</v>
      </c>
      <c r="T3485" t="s">
        <v>29</v>
      </c>
      <c r="U3485" t="s">
        <v>29</v>
      </c>
      <c r="V3485" t="s">
        <v>29</v>
      </c>
      <c r="W3485" t="s">
        <v>4057</v>
      </c>
    </row>
    <row r="3486" spans="1:23">
      <c r="A3486">
        <v>3485</v>
      </c>
      <c r="B3486" t="s">
        <v>4056</v>
      </c>
      <c r="C3486" t="s">
        <v>4056</v>
      </c>
      <c r="D3486">
        <v>87</v>
      </c>
      <c r="E3486" t="s">
        <v>1804</v>
      </c>
      <c r="F3486" t="s">
        <v>498</v>
      </c>
      <c r="G3486" s="1" t="s">
        <v>499</v>
      </c>
      <c r="H3486" t="s">
        <v>1805</v>
      </c>
      <c r="I3486" t="s">
        <v>499</v>
      </c>
      <c r="J3486" t="s">
        <v>1805</v>
      </c>
      <c r="K3486">
        <v>1.56</v>
      </c>
      <c r="L3486">
        <f t="shared" si="10"/>
        <v>1.5653220951234199</v>
      </c>
      <c r="M3486" t="s">
        <v>26</v>
      </c>
      <c r="N3486" t="s">
        <v>74</v>
      </c>
      <c r="O3486" t="s">
        <v>29</v>
      </c>
      <c r="P3486" t="s">
        <v>29</v>
      </c>
      <c r="Q3486" t="s">
        <v>29</v>
      </c>
      <c r="R3486" t="s">
        <v>29</v>
      </c>
      <c r="S3486" t="s">
        <v>29</v>
      </c>
      <c r="T3486" t="s">
        <v>29</v>
      </c>
      <c r="U3486" t="s">
        <v>29</v>
      </c>
      <c r="V3486" t="s">
        <v>29</v>
      </c>
      <c r="W3486" t="s">
        <v>4057</v>
      </c>
    </row>
    <row r="3487" spans="1:23">
      <c r="A3487">
        <v>3486</v>
      </c>
      <c r="B3487" t="s">
        <v>4056</v>
      </c>
      <c r="C3487" t="s">
        <v>4056</v>
      </c>
      <c r="D3487">
        <v>87</v>
      </c>
      <c r="E3487" t="s">
        <v>2938</v>
      </c>
      <c r="F3487" t="s">
        <v>168</v>
      </c>
      <c r="G3487" s="1" t="s">
        <v>1341</v>
      </c>
      <c r="H3487" t="s">
        <v>2939</v>
      </c>
      <c r="I3487" t="s">
        <v>1341</v>
      </c>
      <c r="J3487" t="s">
        <v>2939</v>
      </c>
      <c r="K3487">
        <v>0.59</v>
      </c>
      <c r="L3487">
        <f t="shared" si="10"/>
        <v>0.59201284366847273</v>
      </c>
      <c r="M3487" t="s">
        <v>26</v>
      </c>
      <c r="N3487" t="s">
        <v>63</v>
      </c>
      <c r="O3487" t="s">
        <v>29</v>
      </c>
      <c r="P3487" t="s">
        <v>29</v>
      </c>
      <c r="Q3487" t="s">
        <v>29</v>
      </c>
      <c r="R3487" t="s">
        <v>29</v>
      </c>
      <c r="S3487" t="s">
        <v>29</v>
      </c>
      <c r="T3487" t="s">
        <v>29</v>
      </c>
      <c r="U3487" t="s">
        <v>29</v>
      </c>
      <c r="V3487" t="s">
        <v>29</v>
      </c>
      <c r="W3487" t="s">
        <v>4057</v>
      </c>
    </row>
    <row r="3488" spans="1:23">
      <c r="A3488">
        <v>3487</v>
      </c>
      <c r="B3488" t="s">
        <v>4056</v>
      </c>
      <c r="C3488" t="s">
        <v>4056</v>
      </c>
      <c r="D3488">
        <v>87</v>
      </c>
      <c r="E3488" t="s">
        <v>1795</v>
      </c>
      <c r="F3488" t="s">
        <v>154</v>
      </c>
      <c r="G3488" s="1" t="s">
        <v>155</v>
      </c>
      <c r="H3488" t="s">
        <v>1796</v>
      </c>
      <c r="I3488" t="s">
        <v>155</v>
      </c>
      <c r="J3488" t="s">
        <v>1796</v>
      </c>
      <c r="K3488">
        <v>1.66</v>
      </c>
      <c r="L3488">
        <f t="shared" si="10"/>
        <v>1.6656632550672286</v>
      </c>
      <c r="M3488" t="s">
        <v>26</v>
      </c>
      <c r="N3488" t="s">
        <v>28</v>
      </c>
      <c r="O3488" t="s">
        <v>63</v>
      </c>
      <c r="P3488" t="s">
        <v>29</v>
      </c>
      <c r="Q3488" t="s">
        <v>29</v>
      </c>
      <c r="R3488" t="s">
        <v>29</v>
      </c>
      <c r="S3488" t="s">
        <v>29</v>
      </c>
      <c r="T3488" t="s">
        <v>29</v>
      </c>
      <c r="U3488" t="s">
        <v>29</v>
      </c>
      <c r="V3488" t="s">
        <v>29</v>
      </c>
      <c r="W3488" t="s">
        <v>4057</v>
      </c>
    </row>
    <row r="3489" spans="1:23">
      <c r="A3489">
        <v>3488</v>
      </c>
      <c r="B3489" t="s">
        <v>4056</v>
      </c>
      <c r="C3489" t="s">
        <v>4056</v>
      </c>
      <c r="D3489">
        <v>87</v>
      </c>
      <c r="E3489" t="s">
        <v>456</v>
      </c>
      <c r="F3489" t="s">
        <v>154</v>
      </c>
      <c r="G3489" s="1" t="s">
        <v>435</v>
      </c>
      <c r="H3489" t="s">
        <v>457</v>
      </c>
      <c r="I3489" t="s">
        <v>435</v>
      </c>
      <c r="J3489" t="s">
        <v>457</v>
      </c>
      <c r="K3489">
        <v>0.1</v>
      </c>
      <c r="L3489">
        <f t="shared" si="10"/>
        <v>0.10034115994380895</v>
      </c>
      <c r="M3489" t="s">
        <v>26</v>
      </c>
      <c r="N3489" t="s">
        <v>74</v>
      </c>
      <c r="O3489" t="s">
        <v>29</v>
      </c>
      <c r="P3489" t="s">
        <v>29</v>
      </c>
      <c r="Q3489" t="s">
        <v>29</v>
      </c>
      <c r="R3489" t="s">
        <v>29</v>
      </c>
      <c r="S3489" t="s">
        <v>29</v>
      </c>
      <c r="T3489" t="s">
        <v>29</v>
      </c>
      <c r="U3489" t="s">
        <v>29</v>
      </c>
      <c r="V3489" t="s">
        <v>29</v>
      </c>
      <c r="W3489" t="s">
        <v>4057</v>
      </c>
    </row>
    <row r="3490" spans="1:23">
      <c r="A3490">
        <v>3489</v>
      </c>
      <c r="B3490" t="s">
        <v>4056</v>
      </c>
      <c r="C3490" t="s">
        <v>4056</v>
      </c>
      <c r="D3490">
        <v>87</v>
      </c>
      <c r="E3490" t="s">
        <v>1505</v>
      </c>
      <c r="F3490" t="s">
        <v>185</v>
      </c>
      <c r="G3490" s="1" t="s">
        <v>186</v>
      </c>
      <c r="H3490" t="s">
        <v>1506</v>
      </c>
      <c r="I3490" t="s">
        <v>186</v>
      </c>
      <c r="J3490" t="s">
        <v>1506</v>
      </c>
      <c r="K3490">
        <v>0.66</v>
      </c>
      <c r="L3490">
        <f t="shared" si="10"/>
        <v>0.66225165562913912</v>
      </c>
      <c r="M3490" t="s">
        <v>26</v>
      </c>
      <c r="N3490" t="s">
        <v>74</v>
      </c>
      <c r="O3490" t="s">
        <v>29</v>
      </c>
      <c r="P3490" t="s">
        <v>29</v>
      </c>
      <c r="Q3490" t="s">
        <v>29</v>
      </c>
      <c r="R3490" t="s">
        <v>29</v>
      </c>
      <c r="S3490" t="s">
        <v>29</v>
      </c>
      <c r="T3490" t="s">
        <v>29</v>
      </c>
      <c r="U3490" t="s">
        <v>29</v>
      </c>
      <c r="V3490" t="s">
        <v>29</v>
      </c>
      <c r="W3490" t="s">
        <v>4057</v>
      </c>
    </row>
    <row r="3491" spans="1:23">
      <c r="A3491">
        <v>3490</v>
      </c>
      <c r="B3491" t="s">
        <v>4056</v>
      </c>
      <c r="C3491" t="s">
        <v>4056</v>
      </c>
      <c r="D3491">
        <v>87</v>
      </c>
      <c r="E3491" t="s">
        <v>4084</v>
      </c>
      <c r="F3491" t="s">
        <v>185</v>
      </c>
      <c r="G3491" s="1" t="s">
        <v>186</v>
      </c>
      <c r="H3491" t="s">
        <v>4085</v>
      </c>
      <c r="I3491" t="s">
        <v>186</v>
      </c>
      <c r="J3491" t="s">
        <v>1790</v>
      </c>
      <c r="K3491">
        <v>0.4</v>
      </c>
      <c r="L3491">
        <f t="shared" si="10"/>
        <v>0.40136463977523579</v>
      </c>
      <c r="M3491" t="s">
        <v>26</v>
      </c>
      <c r="N3491" t="s">
        <v>74</v>
      </c>
      <c r="O3491" t="s">
        <v>29</v>
      </c>
      <c r="P3491" t="s">
        <v>29</v>
      </c>
      <c r="Q3491" t="s">
        <v>29</v>
      </c>
      <c r="R3491" t="s">
        <v>29</v>
      </c>
      <c r="S3491" t="s">
        <v>29</v>
      </c>
      <c r="T3491" t="s">
        <v>29</v>
      </c>
      <c r="U3491" t="s">
        <v>29</v>
      </c>
      <c r="V3491" t="s">
        <v>29</v>
      </c>
      <c r="W3491" t="s">
        <v>4057</v>
      </c>
    </row>
    <row r="3492" spans="1:23">
      <c r="A3492">
        <v>3491</v>
      </c>
      <c r="B3492" t="s">
        <v>4056</v>
      </c>
      <c r="C3492" t="s">
        <v>4056</v>
      </c>
      <c r="D3492">
        <v>87</v>
      </c>
      <c r="E3492" t="s">
        <v>4086</v>
      </c>
      <c r="F3492" t="s">
        <v>468</v>
      </c>
      <c r="G3492" s="1" t="s">
        <v>1671</v>
      </c>
      <c r="H3492" t="s">
        <v>4087</v>
      </c>
      <c r="I3492" t="s">
        <v>1671</v>
      </c>
      <c r="J3492" t="s">
        <v>4087</v>
      </c>
      <c r="K3492">
        <v>0.13</v>
      </c>
      <c r="L3492">
        <f t="shared" si="10"/>
        <v>0.13044350792695164</v>
      </c>
      <c r="M3492" t="s">
        <v>26</v>
      </c>
      <c r="N3492" t="s">
        <v>74</v>
      </c>
      <c r="O3492" t="s">
        <v>29</v>
      </c>
      <c r="P3492" t="s">
        <v>29</v>
      </c>
      <c r="Q3492" t="s">
        <v>29</v>
      </c>
      <c r="R3492" t="s">
        <v>29</v>
      </c>
      <c r="S3492" t="s">
        <v>29</v>
      </c>
      <c r="T3492" t="s">
        <v>29</v>
      </c>
      <c r="U3492" t="s">
        <v>29</v>
      </c>
      <c r="V3492" t="s">
        <v>29</v>
      </c>
      <c r="W3492" t="s">
        <v>4057</v>
      </c>
    </row>
    <row r="3493" spans="1:23">
      <c r="A3493">
        <v>3492</v>
      </c>
      <c r="B3493" t="s">
        <v>4056</v>
      </c>
      <c r="C3493" t="s">
        <v>4056</v>
      </c>
      <c r="D3493">
        <v>87</v>
      </c>
      <c r="E3493" t="s">
        <v>4088</v>
      </c>
      <c r="F3493" t="s">
        <v>181</v>
      </c>
      <c r="G3493" s="1" t="s">
        <v>182</v>
      </c>
      <c r="H3493" t="s">
        <v>4089</v>
      </c>
      <c r="I3493" t="s">
        <v>182</v>
      </c>
      <c r="J3493" t="s">
        <v>4089</v>
      </c>
      <c r="K3493">
        <v>10.119999999999999</v>
      </c>
      <c r="L3493">
        <f t="shared" si="10"/>
        <v>10.154525386313464</v>
      </c>
      <c r="M3493" t="s">
        <v>26</v>
      </c>
      <c r="N3493" t="s">
        <v>74</v>
      </c>
      <c r="O3493" t="s">
        <v>118</v>
      </c>
      <c r="P3493" t="s">
        <v>29</v>
      </c>
      <c r="Q3493" t="s">
        <v>29</v>
      </c>
      <c r="R3493" t="s">
        <v>29</v>
      </c>
      <c r="S3493" t="s">
        <v>29</v>
      </c>
      <c r="T3493" t="s">
        <v>29</v>
      </c>
      <c r="U3493" t="s">
        <v>29</v>
      </c>
      <c r="V3493" t="s">
        <v>29</v>
      </c>
      <c r="W3493" t="s">
        <v>4057</v>
      </c>
    </row>
    <row r="3494" spans="1:23">
      <c r="A3494">
        <v>3493</v>
      </c>
      <c r="B3494" t="s">
        <v>4056</v>
      </c>
      <c r="C3494" t="s">
        <v>4056</v>
      </c>
      <c r="D3494">
        <v>87</v>
      </c>
      <c r="E3494" t="s">
        <v>1564</v>
      </c>
      <c r="F3494" t="s">
        <v>181</v>
      </c>
      <c r="G3494" s="1" t="s">
        <v>1565</v>
      </c>
      <c r="H3494" t="s">
        <v>1566</v>
      </c>
      <c r="I3494" t="s">
        <v>1565</v>
      </c>
      <c r="J3494" t="s">
        <v>1566</v>
      </c>
      <c r="K3494">
        <v>14.26</v>
      </c>
      <c r="L3494">
        <f t="shared" si="10"/>
        <v>14.308649407987156</v>
      </c>
      <c r="M3494" t="s">
        <v>26</v>
      </c>
      <c r="N3494" t="s">
        <v>74</v>
      </c>
      <c r="O3494" t="s">
        <v>118</v>
      </c>
      <c r="P3494" t="s">
        <v>29</v>
      </c>
      <c r="Q3494" t="s">
        <v>29</v>
      </c>
      <c r="R3494" t="s">
        <v>29</v>
      </c>
      <c r="S3494" t="s">
        <v>29</v>
      </c>
      <c r="T3494" t="s">
        <v>29</v>
      </c>
      <c r="U3494" t="s">
        <v>29</v>
      </c>
      <c r="V3494" t="s">
        <v>29</v>
      </c>
      <c r="W3494" t="s">
        <v>4057</v>
      </c>
    </row>
    <row r="3495" spans="1:23">
      <c r="A3495">
        <v>3494</v>
      </c>
      <c r="B3495" t="s">
        <v>4056</v>
      </c>
      <c r="C3495" t="s">
        <v>4056</v>
      </c>
      <c r="D3495">
        <v>87</v>
      </c>
      <c r="E3495" t="s">
        <v>4090</v>
      </c>
      <c r="F3495" t="s">
        <v>108</v>
      </c>
      <c r="G3495" s="1" t="s">
        <v>4091</v>
      </c>
      <c r="H3495" t="s">
        <v>4092</v>
      </c>
      <c r="I3495" t="s">
        <v>4091</v>
      </c>
      <c r="J3495" t="s">
        <v>4092</v>
      </c>
      <c r="K3495">
        <v>2.11</v>
      </c>
      <c r="L3495">
        <f t="shared" si="10"/>
        <v>2.1171984748143688</v>
      </c>
      <c r="M3495" t="s">
        <v>26</v>
      </c>
      <c r="N3495" t="s">
        <v>28</v>
      </c>
      <c r="O3495" t="s">
        <v>141</v>
      </c>
      <c r="P3495" t="s">
        <v>29</v>
      </c>
      <c r="Q3495" t="s">
        <v>29</v>
      </c>
      <c r="R3495" t="s">
        <v>29</v>
      </c>
      <c r="S3495" t="s">
        <v>29</v>
      </c>
      <c r="T3495" t="s">
        <v>29</v>
      </c>
      <c r="U3495" t="s">
        <v>29</v>
      </c>
      <c r="V3495" t="s">
        <v>29</v>
      </c>
      <c r="W3495" t="s">
        <v>4057</v>
      </c>
    </row>
    <row r="3496" spans="1:23">
      <c r="A3496">
        <v>3495</v>
      </c>
      <c r="B3496" t="s">
        <v>4056</v>
      </c>
      <c r="C3496" t="s">
        <v>4056</v>
      </c>
      <c r="D3496">
        <v>87</v>
      </c>
      <c r="E3496" t="s">
        <v>4093</v>
      </c>
      <c r="F3496" t="s">
        <v>108</v>
      </c>
      <c r="G3496" s="1" t="s">
        <v>4094</v>
      </c>
      <c r="H3496" t="s">
        <v>4095</v>
      </c>
      <c r="I3496" t="s">
        <v>4094</v>
      </c>
      <c r="J3496" t="s">
        <v>4095</v>
      </c>
      <c r="K3496">
        <v>0.78</v>
      </c>
      <c r="L3496">
        <f t="shared" si="10"/>
        <v>0.78266104756170995</v>
      </c>
      <c r="M3496" t="s">
        <v>26</v>
      </c>
      <c r="N3496" t="s">
        <v>28</v>
      </c>
      <c r="O3496" t="s">
        <v>141</v>
      </c>
      <c r="P3496" t="s">
        <v>29</v>
      </c>
      <c r="Q3496" t="s">
        <v>29</v>
      </c>
      <c r="R3496" t="s">
        <v>29</v>
      </c>
      <c r="S3496" t="s">
        <v>29</v>
      </c>
      <c r="T3496" t="s">
        <v>29</v>
      </c>
      <c r="U3496" t="s">
        <v>29</v>
      </c>
      <c r="V3496" t="s">
        <v>29</v>
      </c>
      <c r="W3496" t="s">
        <v>4057</v>
      </c>
    </row>
    <row r="3497" spans="1:23">
      <c r="A3497">
        <v>3496</v>
      </c>
      <c r="B3497" t="s">
        <v>4056</v>
      </c>
      <c r="C3497" t="s">
        <v>4056</v>
      </c>
      <c r="D3497">
        <v>87</v>
      </c>
      <c r="E3497" t="s">
        <v>4096</v>
      </c>
      <c r="F3497" t="s">
        <v>108</v>
      </c>
      <c r="G3497" s="1" t="s">
        <v>4097</v>
      </c>
      <c r="H3497" t="s">
        <v>4098</v>
      </c>
      <c r="I3497" t="s">
        <v>4097</v>
      </c>
      <c r="J3497" t="s">
        <v>4098</v>
      </c>
      <c r="K3497">
        <v>0.54</v>
      </c>
      <c r="L3497">
        <f t="shared" si="10"/>
        <v>0.5418422636965684</v>
      </c>
      <c r="M3497" t="s">
        <v>26</v>
      </c>
      <c r="N3497" t="s">
        <v>28</v>
      </c>
      <c r="O3497" t="s">
        <v>141</v>
      </c>
      <c r="P3497" t="s">
        <v>29</v>
      </c>
      <c r="Q3497" t="s">
        <v>29</v>
      </c>
      <c r="R3497" t="s">
        <v>29</v>
      </c>
      <c r="S3497" t="s">
        <v>29</v>
      </c>
      <c r="T3497" t="s">
        <v>29</v>
      </c>
      <c r="U3497" t="s">
        <v>29</v>
      </c>
      <c r="V3497" t="s">
        <v>29</v>
      </c>
      <c r="W3497" t="s">
        <v>4057</v>
      </c>
    </row>
    <row r="3498" spans="1:23">
      <c r="A3498">
        <v>3497</v>
      </c>
      <c r="B3498" t="s">
        <v>4056</v>
      </c>
      <c r="C3498" t="s">
        <v>4056</v>
      </c>
      <c r="D3498">
        <v>87</v>
      </c>
      <c r="E3498" t="s">
        <v>4099</v>
      </c>
      <c r="F3498" t="s">
        <v>108</v>
      </c>
      <c r="G3498" s="1" t="s">
        <v>2926</v>
      </c>
      <c r="H3498" t="s">
        <v>4100</v>
      </c>
      <c r="I3498" t="s">
        <v>2926</v>
      </c>
      <c r="J3498" t="s">
        <v>4100</v>
      </c>
      <c r="K3498">
        <v>0.57999999999999996</v>
      </c>
      <c r="L3498">
        <f t="shared" si="10"/>
        <v>0.58197872767409187</v>
      </c>
      <c r="M3498" t="s">
        <v>26</v>
      </c>
      <c r="N3498" t="s">
        <v>28</v>
      </c>
      <c r="O3498" t="s">
        <v>141</v>
      </c>
      <c r="P3498" t="s">
        <v>29</v>
      </c>
      <c r="Q3498" t="s">
        <v>29</v>
      </c>
      <c r="R3498" t="s">
        <v>29</v>
      </c>
      <c r="S3498" t="s">
        <v>29</v>
      </c>
      <c r="T3498" t="s">
        <v>29</v>
      </c>
      <c r="U3498" t="s">
        <v>29</v>
      </c>
      <c r="V3498" t="s">
        <v>29</v>
      </c>
      <c r="W3498" t="s">
        <v>4057</v>
      </c>
    </row>
    <row r="3499" spans="1:23">
      <c r="A3499">
        <v>3498</v>
      </c>
      <c r="B3499" t="s">
        <v>4056</v>
      </c>
      <c r="C3499" t="s">
        <v>4056</v>
      </c>
      <c r="D3499">
        <v>87</v>
      </c>
      <c r="E3499" t="s">
        <v>4101</v>
      </c>
      <c r="F3499" t="s">
        <v>4102</v>
      </c>
      <c r="G3499" s="1" t="s">
        <v>4103</v>
      </c>
      <c r="H3499" t="s">
        <v>4104</v>
      </c>
      <c r="I3499" t="s">
        <v>4103</v>
      </c>
      <c r="J3499" t="s">
        <v>4104</v>
      </c>
      <c r="K3499">
        <v>0.35</v>
      </c>
      <c r="L3499">
        <f t="shared" si="10"/>
        <v>0.35119405980333135</v>
      </c>
      <c r="M3499" t="s">
        <v>26</v>
      </c>
      <c r="N3499" t="s">
        <v>28</v>
      </c>
      <c r="O3499" t="s">
        <v>141</v>
      </c>
      <c r="P3499" t="s">
        <v>29</v>
      </c>
      <c r="Q3499" t="s">
        <v>29</v>
      </c>
      <c r="R3499" t="s">
        <v>29</v>
      </c>
      <c r="S3499" t="s">
        <v>29</v>
      </c>
      <c r="T3499" t="s">
        <v>29</v>
      </c>
      <c r="U3499" t="s">
        <v>29</v>
      </c>
      <c r="V3499" t="s">
        <v>29</v>
      </c>
      <c r="W3499" t="s">
        <v>4057</v>
      </c>
    </row>
    <row r="3500" spans="1:23">
      <c r="A3500">
        <v>3499</v>
      </c>
      <c r="B3500" t="s">
        <v>4056</v>
      </c>
      <c r="C3500" t="s">
        <v>4056</v>
      </c>
      <c r="D3500">
        <v>87</v>
      </c>
      <c r="E3500" t="s">
        <v>4105</v>
      </c>
      <c r="F3500" t="s">
        <v>23</v>
      </c>
      <c r="G3500" s="1" t="s">
        <v>4106</v>
      </c>
      <c r="H3500" t="s">
        <v>4107</v>
      </c>
      <c r="I3500" t="s">
        <v>4106</v>
      </c>
      <c r="J3500" t="s">
        <v>4107</v>
      </c>
      <c r="K3500">
        <v>0.32</v>
      </c>
      <c r="L3500">
        <f t="shared" si="10"/>
        <v>0.32109171182018864</v>
      </c>
      <c r="M3500" t="s">
        <v>26</v>
      </c>
      <c r="N3500" t="s">
        <v>74</v>
      </c>
      <c r="O3500" t="s">
        <v>29</v>
      </c>
      <c r="P3500" t="s">
        <v>29</v>
      </c>
      <c r="Q3500" t="s">
        <v>29</v>
      </c>
      <c r="R3500" t="s">
        <v>29</v>
      </c>
      <c r="S3500" t="s">
        <v>29</v>
      </c>
      <c r="T3500" t="s">
        <v>29</v>
      </c>
      <c r="U3500" t="s">
        <v>29</v>
      </c>
      <c r="V3500" t="s">
        <v>29</v>
      </c>
      <c r="W3500" t="s">
        <v>4057</v>
      </c>
    </row>
    <row r="3501" spans="1:23">
      <c r="A3501">
        <v>3500</v>
      </c>
      <c r="B3501" t="s">
        <v>4056</v>
      </c>
      <c r="C3501" t="s">
        <v>4056</v>
      </c>
      <c r="D3501">
        <v>87</v>
      </c>
      <c r="E3501" t="s">
        <v>4108</v>
      </c>
      <c r="F3501" t="s">
        <v>23</v>
      </c>
      <c r="G3501" s="1" t="s">
        <v>4109</v>
      </c>
      <c r="H3501" t="s">
        <v>4110</v>
      </c>
      <c r="I3501" t="s">
        <v>4109</v>
      </c>
      <c r="J3501" t="s">
        <v>4110</v>
      </c>
      <c r="K3501">
        <v>0.09</v>
      </c>
      <c r="L3501">
        <f t="shared" si="10"/>
        <v>9.0307043949428054E-2</v>
      </c>
      <c r="M3501" t="s">
        <v>26</v>
      </c>
      <c r="N3501" t="s">
        <v>74</v>
      </c>
      <c r="O3501" t="s">
        <v>29</v>
      </c>
      <c r="P3501" t="s">
        <v>29</v>
      </c>
      <c r="Q3501" t="s">
        <v>29</v>
      </c>
      <c r="R3501" t="s">
        <v>29</v>
      </c>
      <c r="S3501" t="s">
        <v>29</v>
      </c>
      <c r="T3501" t="s">
        <v>29</v>
      </c>
      <c r="U3501" t="s">
        <v>29</v>
      </c>
      <c r="V3501" t="s">
        <v>29</v>
      </c>
      <c r="W3501" t="s">
        <v>4057</v>
      </c>
    </row>
    <row r="3502" spans="1:23">
      <c r="A3502">
        <v>3501</v>
      </c>
      <c r="B3502" t="s">
        <v>4056</v>
      </c>
      <c r="C3502" t="s">
        <v>4056</v>
      </c>
      <c r="D3502">
        <v>87</v>
      </c>
      <c r="E3502" t="s">
        <v>4111</v>
      </c>
      <c r="F3502" t="s">
        <v>172</v>
      </c>
      <c r="G3502" s="1" t="s">
        <v>4112</v>
      </c>
      <c r="H3502" t="s">
        <v>342</v>
      </c>
      <c r="I3502" t="s">
        <v>4112</v>
      </c>
      <c r="J3502" t="s">
        <v>342</v>
      </c>
      <c r="K3502">
        <v>1.71</v>
      </c>
      <c r="L3502">
        <f t="shared" si="10"/>
        <v>1.7158338350391329</v>
      </c>
      <c r="M3502" t="s">
        <v>26</v>
      </c>
      <c r="N3502" t="s">
        <v>74</v>
      </c>
      <c r="O3502" t="s">
        <v>29</v>
      </c>
      <c r="P3502" t="s">
        <v>29</v>
      </c>
      <c r="Q3502" t="s">
        <v>29</v>
      </c>
      <c r="R3502" t="s">
        <v>29</v>
      </c>
      <c r="S3502" t="s">
        <v>29</v>
      </c>
      <c r="T3502" t="s">
        <v>29</v>
      </c>
      <c r="U3502" t="s">
        <v>29</v>
      </c>
      <c r="V3502" t="s">
        <v>29</v>
      </c>
      <c r="W3502" t="s">
        <v>4057</v>
      </c>
    </row>
    <row r="3503" spans="1:23">
      <c r="A3503">
        <v>3502</v>
      </c>
      <c r="B3503" t="s">
        <v>4056</v>
      </c>
      <c r="C3503" t="s">
        <v>4056</v>
      </c>
      <c r="D3503">
        <v>87</v>
      </c>
      <c r="E3503" t="s">
        <v>171</v>
      </c>
      <c r="F3503" t="s">
        <v>172</v>
      </c>
      <c r="G3503" s="1" t="s">
        <v>173</v>
      </c>
      <c r="H3503" t="s">
        <v>174</v>
      </c>
      <c r="I3503" t="s">
        <v>173</v>
      </c>
      <c r="J3503" t="s">
        <v>174</v>
      </c>
      <c r="K3503">
        <v>4.43</v>
      </c>
      <c r="L3503">
        <f t="shared" si="10"/>
        <v>4.4451133855107363</v>
      </c>
      <c r="M3503" t="s">
        <v>26</v>
      </c>
      <c r="N3503" t="s">
        <v>74</v>
      </c>
      <c r="O3503" t="s">
        <v>29</v>
      </c>
      <c r="P3503" t="s">
        <v>29</v>
      </c>
      <c r="Q3503" t="s">
        <v>29</v>
      </c>
      <c r="R3503" t="s">
        <v>29</v>
      </c>
      <c r="S3503" t="s">
        <v>29</v>
      </c>
      <c r="T3503" t="s">
        <v>29</v>
      </c>
      <c r="U3503" t="s">
        <v>29</v>
      </c>
      <c r="V3503" t="s">
        <v>29</v>
      </c>
      <c r="W3503" t="s">
        <v>4057</v>
      </c>
    </row>
    <row r="3504" spans="1:23">
      <c r="A3504">
        <v>3503</v>
      </c>
      <c r="B3504" t="s">
        <v>4056</v>
      </c>
      <c r="C3504" t="s">
        <v>4056</v>
      </c>
      <c r="D3504">
        <v>87</v>
      </c>
      <c r="E3504" t="s">
        <v>4113</v>
      </c>
      <c r="F3504" t="s">
        <v>176</v>
      </c>
      <c r="G3504" s="1" t="s">
        <v>4114</v>
      </c>
      <c r="H3504" t="s">
        <v>4115</v>
      </c>
      <c r="I3504" t="s">
        <v>4114</v>
      </c>
      <c r="J3504" t="s">
        <v>8918</v>
      </c>
      <c r="K3504">
        <v>1.33</v>
      </c>
      <c r="L3504">
        <f t="shared" si="10"/>
        <v>1.3345374272526591</v>
      </c>
      <c r="M3504" t="s">
        <v>26</v>
      </c>
      <c r="N3504" t="s">
        <v>74</v>
      </c>
      <c r="O3504" t="s">
        <v>29</v>
      </c>
      <c r="P3504" t="s">
        <v>29</v>
      </c>
      <c r="Q3504" t="s">
        <v>29</v>
      </c>
      <c r="R3504" t="s">
        <v>29</v>
      </c>
      <c r="S3504" t="s">
        <v>29</v>
      </c>
      <c r="T3504" t="s">
        <v>29</v>
      </c>
      <c r="U3504" t="s">
        <v>29</v>
      </c>
      <c r="V3504" t="s">
        <v>29</v>
      </c>
      <c r="W3504" t="s">
        <v>4057</v>
      </c>
    </row>
    <row r="3505" spans="1:23">
      <c r="A3505">
        <v>3504</v>
      </c>
      <c r="B3505" t="s">
        <v>4056</v>
      </c>
      <c r="C3505" t="s">
        <v>4056</v>
      </c>
      <c r="D3505">
        <v>87</v>
      </c>
      <c r="E3505" t="s">
        <v>4116</v>
      </c>
      <c r="F3505" t="s">
        <v>196</v>
      </c>
      <c r="G3505" s="1" t="s">
        <v>225</v>
      </c>
      <c r="H3505" t="s">
        <v>4117</v>
      </c>
      <c r="I3505" t="s">
        <v>225</v>
      </c>
      <c r="J3505" t="s">
        <v>8677</v>
      </c>
      <c r="K3505">
        <v>0.56000000000000005</v>
      </c>
      <c r="L3505">
        <f t="shared" si="10"/>
        <v>0.56191049568533025</v>
      </c>
      <c r="M3505" t="s">
        <v>26</v>
      </c>
      <c r="N3505" t="s">
        <v>74</v>
      </c>
      <c r="O3505" t="s">
        <v>29</v>
      </c>
      <c r="P3505" t="s">
        <v>29</v>
      </c>
      <c r="Q3505" t="s">
        <v>29</v>
      </c>
      <c r="R3505" t="s">
        <v>29</v>
      </c>
      <c r="S3505" t="s">
        <v>29</v>
      </c>
      <c r="T3505" t="s">
        <v>29</v>
      </c>
      <c r="U3505" t="s">
        <v>29</v>
      </c>
      <c r="V3505" t="s">
        <v>29</v>
      </c>
      <c r="W3505" t="s">
        <v>4057</v>
      </c>
    </row>
    <row r="3506" spans="1:23">
      <c r="A3506">
        <v>3505</v>
      </c>
      <c r="B3506" t="s">
        <v>4056</v>
      </c>
      <c r="C3506" t="s">
        <v>4056</v>
      </c>
      <c r="D3506">
        <v>87</v>
      </c>
      <c r="E3506" t="s">
        <v>4118</v>
      </c>
      <c r="F3506" t="s">
        <v>196</v>
      </c>
      <c r="G3506" s="1" t="s">
        <v>1043</v>
      </c>
      <c r="H3506" t="s">
        <v>1642</v>
      </c>
      <c r="I3506" t="s">
        <v>1043</v>
      </c>
      <c r="J3506" t="s">
        <v>1642</v>
      </c>
      <c r="K3506">
        <v>0.99</v>
      </c>
      <c r="L3506">
        <f t="shared" si="10"/>
        <v>0.99337748344370869</v>
      </c>
      <c r="M3506" t="s">
        <v>26</v>
      </c>
      <c r="N3506" t="s">
        <v>74</v>
      </c>
      <c r="O3506" t="s">
        <v>29</v>
      </c>
      <c r="P3506" t="s">
        <v>29</v>
      </c>
      <c r="Q3506" t="s">
        <v>29</v>
      </c>
      <c r="R3506" t="s">
        <v>29</v>
      </c>
      <c r="S3506" t="s">
        <v>29</v>
      </c>
      <c r="T3506" t="s">
        <v>29</v>
      </c>
      <c r="U3506" t="s">
        <v>29</v>
      </c>
      <c r="V3506" t="s">
        <v>29</v>
      </c>
      <c r="W3506" t="s">
        <v>4057</v>
      </c>
    </row>
    <row r="3507" spans="1:23">
      <c r="A3507">
        <v>3506</v>
      </c>
      <c r="B3507" t="s">
        <v>4056</v>
      </c>
      <c r="C3507" t="s">
        <v>4056</v>
      </c>
      <c r="D3507">
        <v>87</v>
      </c>
      <c r="E3507" t="s">
        <v>1816</v>
      </c>
      <c r="F3507" t="s">
        <v>196</v>
      </c>
      <c r="G3507" s="1" t="s">
        <v>1817</v>
      </c>
      <c r="H3507" t="s">
        <v>1818</v>
      </c>
      <c r="I3507" t="s">
        <v>8510</v>
      </c>
      <c r="J3507" t="s">
        <v>1818</v>
      </c>
      <c r="K3507">
        <v>0.2</v>
      </c>
      <c r="L3507">
        <f t="shared" si="10"/>
        <v>0.20068231988761789</v>
      </c>
      <c r="M3507" t="s">
        <v>26</v>
      </c>
      <c r="N3507" t="s">
        <v>74</v>
      </c>
      <c r="O3507" t="s">
        <v>29</v>
      </c>
      <c r="P3507" t="s">
        <v>29</v>
      </c>
      <c r="Q3507" t="s">
        <v>29</v>
      </c>
      <c r="R3507" t="s">
        <v>29</v>
      </c>
      <c r="S3507" t="s">
        <v>29</v>
      </c>
      <c r="T3507" t="s">
        <v>29</v>
      </c>
      <c r="U3507" t="s">
        <v>29</v>
      </c>
      <c r="V3507" t="s">
        <v>29</v>
      </c>
      <c r="W3507" t="s">
        <v>4057</v>
      </c>
    </row>
    <row r="3508" spans="1:23">
      <c r="A3508">
        <v>3507</v>
      </c>
      <c r="B3508" t="s">
        <v>4056</v>
      </c>
      <c r="C3508" t="s">
        <v>4056</v>
      </c>
      <c r="D3508">
        <v>87</v>
      </c>
      <c r="E3508" t="s">
        <v>1823</v>
      </c>
      <c r="F3508" t="s">
        <v>611</v>
      </c>
      <c r="G3508" s="1" t="s">
        <v>1824</v>
      </c>
      <c r="H3508" t="s">
        <v>65</v>
      </c>
      <c r="I3508" t="s">
        <v>1824</v>
      </c>
      <c r="J3508" t="s">
        <v>65</v>
      </c>
      <c r="K3508">
        <v>0.37</v>
      </c>
      <c r="L3508">
        <f t="shared" si="10"/>
        <v>0.37126229179209314</v>
      </c>
      <c r="M3508" t="s">
        <v>26</v>
      </c>
      <c r="N3508" t="s">
        <v>74</v>
      </c>
      <c r="O3508" t="s">
        <v>29</v>
      </c>
      <c r="P3508" t="s">
        <v>29</v>
      </c>
      <c r="Q3508" t="s">
        <v>29</v>
      </c>
      <c r="R3508" t="s">
        <v>29</v>
      </c>
      <c r="S3508" t="s">
        <v>29</v>
      </c>
      <c r="T3508" t="s">
        <v>29</v>
      </c>
      <c r="U3508" t="s">
        <v>29</v>
      </c>
      <c r="V3508" t="s">
        <v>29</v>
      </c>
      <c r="W3508" t="s">
        <v>4057</v>
      </c>
    </row>
    <row r="3509" spans="1:23">
      <c r="A3509">
        <v>3508</v>
      </c>
      <c r="B3509" t="s">
        <v>4056</v>
      </c>
      <c r="C3509" t="s">
        <v>4056</v>
      </c>
      <c r="D3509">
        <v>87</v>
      </c>
      <c r="E3509" t="s">
        <v>4119</v>
      </c>
      <c r="F3509" t="s">
        <v>168</v>
      </c>
      <c r="G3509" s="1" t="s">
        <v>2568</v>
      </c>
      <c r="H3509" t="s">
        <v>2482</v>
      </c>
      <c r="I3509" t="s">
        <v>2568</v>
      </c>
      <c r="J3509" t="s">
        <v>2482</v>
      </c>
      <c r="K3509">
        <v>2.54</v>
      </c>
      <c r="L3509">
        <f t="shared" si="10"/>
        <v>2.5486654625727474</v>
      </c>
      <c r="M3509" t="s">
        <v>26</v>
      </c>
      <c r="N3509" t="s">
        <v>74</v>
      </c>
      <c r="O3509" t="s">
        <v>29</v>
      </c>
      <c r="P3509" t="s">
        <v>29</v>
      </c>
      <c r="Q3509" t="s">
        <v>29</v>
      </c>
      <c r="R3509" t="s">
        <v>29</v>
      </c>
      <c r="S3509" t="s">
        <v>29</v>
      </c>
      <c r="T3509" t="s">
        <v>29</v>
      </c>
      <c r="U3509" t="s">
        <v>29</v>
      </c>
      <c r="V3509" t="s">
        <v>29</v>
      </c>
      <c r="W3509" t="s">
        <v>4057</v>
      </c>
    </row>
    <row r="3510" spans="1:23">
      <c r="A3510">
        <v>3509</v>
      </c>
      <c r="B3510" t="s">
        <v>4056</v>
      </c>
      <c r="C3510" t="s">
        <v>4056</v>
      </c>
      <c r="D3510">
        <v>87</v>
      </c>
      <c r="E3510" t="s">
        <v>4120</v>
      </c>
      <c r="F3510" t="s">
        <v>3050</v>
      </c>
      <c r="G3510" s="1" t="s">
        <v>3054</v>
      </c>
      <c r="H3510" t="s">
        <v>4121</v>
      </c>
      <c r="I3510" t="s">
        <v>3054</v>
      </c>
      <c r="J3510" t="s">
        <v>2147</v>
      </c>
      <c r="K3510">
        <v>0.63</v>
      </c>
      <c r="L3510">
        <f t="shared" si="10"/>
        <v>0.63214930764599642</v>
      </c>
      <c r="M3510" t="s">
        <v>26</v>
      </c>
      <c r="N3510" t="s">
        <v>74</v>
      </c>
      <c r="O3510" t="s">
        <v>29</v>
      </c>
      <c r="P3510" t="s">
        <v>29</v>
      </c>
      <c r="Q3510" t="s">
        <v>29</v>
      </c>
      <c r="R3510" t="s">
        <v>29</v>
      </c>
      <c r="S3510" t="s">
        <v>29</v>
      </c>
      <c r="T3510" t="s">
        <v>29</v>
      </c>
      <c r="U3510" t="s">
        <v>29</v>
      </c>
      <c r="V3510" t="s">
        <v>29</v>
      </c>
      <c r="W3510" t="s">
        <v>4057</v>
      </c>
    </row>
    <row r="3511" spans="1:23">
      <c r="A3511">
        <v>3510</v>
      </c>
      <c r="B3511" t="s">
        <v>4056</v>
      </c>
      <c r="C3511" t="s">
        <v>4056</v>
      </c>
      <c r="D3511">
        <v>87</v>
      </c>
      <c r="E3511" t="s">
        <v>4122</v>
      </c>
      <c r="F3511" t="s">
        <v>93</v>
      </c>
      <c r="G3511" t="s">
        <v>29</v>
      </c>
      <c r="H3511" t="s">
        <v>29</v>
      </c>
      <c r="I3511" t="s">
        <v>29</v>
      </c>
      <c r="J3511" t="s">
        <v>29</v>
      </c>
      <c r="K3511">
        <v>1.47</v>
      </c>
      <c r="L3511">
        <f t="shared" si="10"/>
        <v>1.4750150511739917</v>
      </c>
      <c r="M3511" t="s">
        <v>26</v>
      </c>
      <c r="N3511" t="s">
        <v>28</v>
      </c>
      <c r="O3511" t="s">
        <v>141</v>
      </c>
      <c r="P3511" t="s">
        <v>29</v>
      </c>
      <c r="Q3511" t="s">
        <v>29</v>
      </c>
      <c r="R3511" t="s">
        <v>29</v>
      </c>
      <c r="S3511" t="s">
        <v>29</v>
      </c>
      <c r="T3511" t="s">
        <v>29</v>
      </c>
      <c r="U3511" t="s">
        <v>29</v>
      </c>
      <c r="V3511" t="s">
        <v>29</v>
      </c>
      <c r="W3511" t="s">
        <v>4057</v>
      </c>
    </row>
    <row r="3512" spans="1:23">
      <c r="A3512">
        <v>3511</v>
      </c>
      <c r="B3512" t="s">
        <v>4056</v>
      </c>
      <c r="C3512" t="s">
        <v>4056</v>
      </c>
      <c r="D3512">
        <v>87</v>
      </c>
      <c r="E3512" t="s">
        <v>4123</v>
      </c>
      <c r="F3512" t="s">
        <v>93</v>
      </c>
      <c r="G3512" s="1" t="s">
        <v>29</v>
      </c>
      <c r="H3512" t="s">
        <v>29</v>
      </c>
      <c r="I3512" t="s">
        <v>29</v>
      </c>
      <c r="J3512" t="s">
        <v>29</v>
      </c>
      <c r="K3512">
        <v>1.56</v>
      </c>
      <c r="L3512">
        <f t="shared" si="10"/>
        <v>1.5653220951234199</v>
      </c>
      <c r="M3512" t="s">
        <v>26</v>
      </c>
      <c r="N3512" t="s">
        <v>4124</v>
      </c>
      <c r="O3512" t="s">
        <v>29</v>
      </c>
      <c r="P3512" t="s">
        <v>29</v>
      </c>
      <c r="Q3512" t="s">
        <v>29</v>
      </c>
      <c r="R3512" t="s">
        <v>29</v>
      </c>
      <c r="S3512" t="s">
        <v>29</v>
      </c>
      <c r="T3512" t="s">
        <v>29</v>
      </c>
      <c r="U3512" t="s">
        <v>29</v>
      </c>
      <c r="V3512" t="s">
        <v>29</v>
      </c>
      <c r="W3512" t="s">
        <v>4057</v>
      </c>
    </row>
    <row r="3513" spans="1:23">
      <c r="A3513">
        <v>3512</v>
      </c>
      <c r="B3513" t="s">
        <v>4056</v>
      </c>
      <c r="C3513" t="s">
        <v>4056</v>
      </c>
      <c r="D3513">
        <v>87</v>
      </c>
      <c r="E3513" t="s">
        <v>4125</v>
      </c>
      <c r="F3513" t="s">
        <v>93</v>
      </c>
      <c r="G3513" s="1" t="s">
        <v>29</v>
      </c>
      <c r="H3513" t="s">
        <v>29</v>
      </c>
      <c r="I3513" t="s">
        <v>29</v>
      </c>
      <c r="J3513" t="s">
        <v>29</v>
      </c>
      <c r="K3513">
        <v>11.46</v>
      </c>
      <c r="L3513">
        <f t="shared" si="10"/>
        <v>11.499096929560507</v>
      </c>
      <c r="M3513" t="s">
        <v>26</v>
      </c>
      <c r="N3513" t="s">
        <v>28</v>
      </c>
      <c r="O3513" t="s">
        <v>29</v>
      </c>
      <c r="P3513" t="s">
        <v>29</v>
      </c>
      <c r="Q3513" t="s">
        <v>29</v>
      </c>
      <c r="R3513" t="s">
        <v>29</v>
      </c>
      <c r="S3513" t="s">
        <v>29</v>
      </c>
      <c r="T3513" t="s">
        <v>29</v>
      </c>
      <c r="U3513" t="s">
        <v>29</v>
      </c>
      <c r="V3513" t="s">
        <v>29</v>
      </c>
      <c r="W3513" t="s">
        <v>4057</v>
      </c>
    </row>
    <row r="3514" spans="1:23">
      <c r="A3514">
        <v>3513</v>
      </c>
      <c r="B3514" t="s">
        <v>4056</v>
      </c>
      <c r="C3514" t="s">
        <v>4056</v>
      </c>
      <c r="D3514">
        <v>87</v>
      </c>
      <c r="E3514" t="s">
        <v>4126</v>
      </c>
      <c r="F3514" t="s">
        <v>93</v>
      </c>
      <c r="G3514" s="1" t="s">
        <v>29</v>
      </c>
      <c r="H3514" t="s">
        <v>29</v>
      </c>
      <c r="I3514" t="s">
        <v>29</v>
      </c>
      <c r="J3514" t="s">
        <v>29</v>
      </c>
      <c r="K3514">
        <v>18.989999999999998</v>
      </c>
      <c r="L3514">
        <f t="shared" si="10"/>
        <v>19.05478627332932</v>
      </c>
      <c r="M3514" t="s">
        <v>26</v>
      </c>
      <c r="N3514" t="s">
        <v>27</v>
      </c>
      <c r="O3514" t="s">
        <v>141</v>
      </c>
      <c r="P3514" t="s">
        <v>29</v>
      </c>
      <c r="Q3514" t="s">
        <v>29</v>
      </c>
      <c r="R3514" t="s">
        <v>29</v>
      </c>
      <c r="S3514" t="s">
        <v>29</v>
      </c>
      <c r="T3514" t="s">
        <v>29</v>
      </c>
      <c r="U3514" t="s">
        <v>29</v>
      </c>
      <c r="V3514" t="s">
        <v>29</v>
      </c>
      <c r="W3514" t="s">
        <v>4057</v>
      </c>
    </row>
    <row r="3515" spans="1:23">
      <c r="A3515">
        <v>3514</v>
      </c>
      <c r="B3515" t="s">
        <v>4056</v>
      </c>
      <c r="C3515" t="s">
        <v>4056</v>
      </c>
      <c r="D3515">
        <v>87</v>
      </c>
      <c r="E3515" t="s">
        <v>4127</v>
      </c>
      <c r="F3515" t="s">
        <v>93</v>
      </c>
      <c r="G3515" s="1" t="s">
        <v>29</v>
      </c>
      <c r="H3515" t="s">
        <v>29</v>
      </c>
      <c r="I3515" t="s">
        <v>29</v>
      </c>
      <c r="J3515" t="s">
        <v>29</v>
      </c>
      <c r="K3515">
        <v>0.87</v>
      </c>
      <c r="L3515">
        <f t="shared" si="10"/>
        <v>0.87296809151113797</v>
      </c>
      <c r="M3515" t="s">
        <v>26</v>
      </c>
      <c r="N3515" t="s">
        <v>664</v>
      </c>
      <c r="O3515" t="s">
        <v>29</v>
      </c>
      <c r="P3515" t="s">
        <v>29</v>
      </c>
      <c r="Q3515" t="s">
        <v>29</v>
      </c>
      <c r="R3515" t="s">
        <v>29</v>
      </c>
      <c r="S3515" t="s">
        <v>29</v>
      </c>
      <c r="T3515" t="s">
        <v>29</v>
      </c>
      <c r="U3515" t="s">
        <v>29</v>
      </c>
      <c r="V3515" t="s">
        <v>29</v>
      </c>
      <c r="W3515" t="s">
        <v>4057</v>
      </c>
    </row>
    <row r="3516" spans="1:23">
      <c r="A3516">
        <v>3515</v>
      </c>
      <c r="B3516" t="s">
        <v>4056</v>
      </c>
      <c r="C3516" t="s">
        <v>4056</v>
      </c>
      <c r="D3516">
        <v>87</v>
      </c>
      <c r="E3516" t="s">
        <v>4128</v>
      </c>
      <c r="F3516" t="s">
        <v>93</v>
      </c>
      <c r="G3516" s="1" t="s">
        <v>29</v>
      </c>
      <c r="H3516" t="s">
        <v>29</v>
      </c>
      <c r="I3516" t="s">
        <v>29</v>
      </c>
      <c r="J3516" t="s">
        <v>29</v>
      </c>
      <c r="K3516">
        <v>0.3</v>
      </c>
      <c r="L3516">
        <f t="shared" si="10"/>
        <v>0.30102347983142685</v>
      </c>
      <c r="M3516" t="s">
        <v>26</v>
      </c>
      <c r="N3516" t="s">
        <v>27</v>
      </c>
      <c r="O3516" t="s">
        <v>29</v>
      </c>
      <c r="P3516" t="s">
        <v>29</v>
      </c>
      <c r="Q3516" t="s">
        <v>29</v>
      </c>
      <c r="R3516" t="s">
        <v>29</v>
      </c>
      <c r="S3516" t="s">
        <v>29</v>
      </c>
      <c r="T3516" t="s">
        <v>29</v>
      </c>
      <c r="U3516" t="s">
        <v>29</v>
      </c>
      <c r="V3516" t="s">
        <v>29</v>
      </c>
      <c r="W3516" t="s">
        <v>4057</v>
      </c>
    </row>
    <row r="3517" spans="1:23">
      <c r="A3517">
        <v>3516</v>
      </c>
      <c r="B3517" t="s">
        <v>4056</v>
      </c>
      <c r="C3517" t="s">
        <v>4056</v>
      </c>
      <c r="D3517">
        <v>87</v>
      </c>
      <c r="E3517" t="s">
        <v>4129</v>
      </c>
      <c r="F3517" t="s">
        <v>93</v>
      </c>
      <c r="G3517" s="1" t="s">
        <v>29</v>
      </c>
      <c r="H3517" t="s">
        <v>29</v>
      </c>
      <c r="I3517" t="s">
        <v>29</v>
      </c>
      <c r="J3517" t="s">
        <v>29</v>
      </c>
      <c r="K3517">
        <v>0.74</v>
      </c>
      <c r="L3517">
        <f t="shared" si="10"/>
        <v>0.74252458358418627</v>
      </c>
      <c r="M3517" t="s">
        <v>26</v>
      </c>
      <c r="N3517" t="s">
        <v>118</v>
      </c>
      <c r="O3517" t="s">
        <v>29</v>
      </c>
      <c r="P3517" t="s">
        <v>29</v>
      </c>
      <c r="Q3517" t="s">
        <v>29</v>
      </c>
      <c r="R3517" t="s">
        <v>29</v>
      </c>
      <c r="S3517" t="s">
        <v>29</v>
      </c>
      <c r="T3517" t="s">
        <v>29</v>
      </c>
      <c r="U3517" t="s">
        <v>29</v>
      </c>
      <c r="V3517" t="s">
        <v>29</v>
      </c>
      <c r="W3517" t="s">
        <v>4057</v>
      </c>
    </row>
    <row r="3518" spans="1:23">
      <c r="A3518">
        <v>3517</v>
      </c>
      <c r="B3518" t="s">
        <v>4056</v>
      </c>
      <c r="C3518" t="s">
        <v>4056</v>
      </c>
      <c r="D3518">
        <v>87</v>
      </c>
      <c r="E3518" t="s">
        <v>4130</v>
      </c>
      <c r="F3518" t="s">
        <v>93</v>
      </c>
      <c r="G3518" s="1" t="s">
        <v>29</v>
      </c>
      <c r="H3518" t="s">
        <v>29</v>
      </c>
      <c r="I3518" t="s">
        <v>29</v>
      </c>
      <c r="J3518" t="s">
        <v>29</v>
      </c>
      <c r="K3518">
        <v>3.21</v>
      </c>
      <c r="L3518">
        <f t="shared" si="10"/>
        <v>3.2209512341962676</v>
      </c>
      <c r="M3518" t="s">
        <v>26</v>
      </c>
      <c r="N3518" t="s">
        <v>63</v>
      </c>
      <c r="O3518" t="s">
        <v>4131</v>
      </c>
      <c r="P3518" t="s">
        <v>29</v>
      </c>
      <c r="Q3518" t="s">
        <v>29</v>
      </c>
      <c r="R3518" t="s">
        <v>29</v>
      </c>
      <c r="S3518" t="s">
        <v>29</v>
      </c>
      <c r="T3518" t="s">
        <v>29</v>
      </c>
      <c r="U3518" t="s">
        <v>29</v>
      </c>
      <c r="V3518" t="s">
        <v>29</v>
      </c>
      <c r="W3518" t="s">
        <v>4057</v>
      </c>
    </row>
    <row r="3519" spans="1:23">
      <c r="A3519">
        <v>3518</v>
      </c>
      <c r="B3519" t="s">
        <v>4132</v>
      </c>
      <c r="C3519" t="s">
        <v>4132</v>
      </c>
      <c r="D3519">
        <v>88</v>
      </c>
      <c r="E3519" t="s">
        <v>4133</v>
      </c>
      <c r="F3519" t="s">
        <v>154</v>
      </c>
      <c r="G3519" s="1" t="s">
        <v>767</v>
      </c>
      <c r="H3519" t="s">
        <v>4134</v>
      </c>
      <c r="I3519" t="s">
        <v>767</v>
      </c>
      <c r="J3519" t="s">
        <v>8661</v>
      </c>
      <c r="K3519">
        <v>32.950000000000003</v>
      </c>
      <c r="L3519">
        <v>32.675525589999999</v>
      </c>
      <c r="M3519" t="s">
        <v>26</v>
      </c>
      <c r="N3519" t="s">
        <v>29</v>
      </c>
      <c r="O3519" t="s">
        <v>29</v>
      </c>
      <c r="P3519" t="s">
        <v>29</v>
      </c>
      <c r="Q3519" t="s">
        <v>29</v>
      </c>
      <c r="R3519" t="s">
        <v>29</v>
      </c>
      <c r="S3519" t="s">
        <v>29</v>
      </c>
      <c r="T3519" t="s">
        <v>29</v>
      </c>
      <c r="U3519" t="s">
        <v>29</v>
      </c>
      <c r="V3519" t="s">
        <v>29</v>
      </c>
      <c r="W3519" t="s">
        <v>4135</v>
      </c>
    </row>
    <row r="3520" spans="1:23">
      <c r="A3520">
        <v>3519</v>
      </c>
      <c r="B3520" t="s">
        <v>4132</v>
      </c>
      <c r="C3520" t="s">
        <v>4132</v>
      </c>
      <c r="D3520">
        <v>88</v>
      </c>
      <c r="E3520" t="s">
        <v>4136</v>
      </c>
      <c r="F3520" t="s">
        <v>23</v>
      </c>
      <c r="G3520" s="1" t="s">
        <v>4137</v>
      </c>
      <c r="H3520" t="s">
        <v>3872</v>
      </c>
      <c r="I3520" t="s">
        <v>8532</v>
      </c>
      <c r="J3520" t="s">
        <v>8678</v>
      </c>
      <c r="K3520">
        <v>8.16</v>
      </c>
      <c r="L3520">
        <v>8.0920269729999994</v>
      </c>
      <c r="M3520" t="s">
        <v>26</v>
      </c>
      <c r="N3520" t="s">
        <v>29</v>
      </c>
      <c r="O3520" t="s">
        <v>29</v>
      </c>
      <c r="P3520" t="s">
        <v>29</v>
      </c>
      <c r="Q3520" t="s">
        <v>29</v>
      </c>
      <c r="R3520" t="s">
        <v>29</v>
      </c>
      <c r="S3520" t="s">
        <v>29</v>
      </c>
      <c r="T3520" t="s">
        <v>29</v>
      </c>
      <c r="U3520" t="s">
        <v>29</v>
      </c>
      <c r="V3520" t="s">
        <v>29</v>
      </c>
      <c r="W3520" t="s">
        <v>4135</v>
      </c>
    </row>
    <row r="3521" spans="1:23">
      <c r="A3521">
        <v>3520</v>
      </c>
      <c r="B3521" t="s">
        <v>4132</v>
      </c>
      <c r="C3521" t="s">
        <v>4132</v>
      </c>
      <c r="D3521">
        <v>88</v>
      </c>
      <c r="E3521" t="s">
        <v>4138</v>
      </c>
      <c r="F3521" t="s">
        <v>558</v>
      </c>
      <c r="G3521" s="1" t="s">
        <v>1089</v>
      </c>
      <c r="H3521" t="s">
        <v>29</v>
      </c>
      <c r="I3521" t="s">
        <v>1089</v>
      </c>
      <c r="J3521" t="s">
        <v>29</v>
      </c>
      <c r="K3521">
        <v>5.36</v>
      </c>
      <c r="L3521">
        <v>5.3153510510000004</v>
      </c>
      <c r="M3521" t="s">
        <v>26</v>
      </c>
      <c r="N3521" t="s">
        <v>29</v>
      </c>
      <c r="O3521" t="s">
        <v>29</v>
      </c>
      <c r="P3521" t="s">
        <v>29</v>
      </c>
      <c r="Q3521" t="s">
        <v>29</v>
      </c>
      <c r="R3521" t="s">
        <v>29</v>
      </c>
      <c r="S3521" t="s">
        <v>29</v>
      </c>
      <c r="T3521" t="s">
        <v>29</v>
      </c>
      <c r="U3521" t="s">
        <v>29</v>
      </c>
      <c r="V3521" t="s">
        <v>29</v>
      </c>
      <c r="W3521" t="s">
        <v>4135</v>
      </c>
    </row>
    <row r="3522" spans="1:23">
      <c r="A3522">
        <v>3521</v>
      </c>
      <c r="B3522" t="s">
        <v>4132</v>
      </c>
      <c r="C3522" t="s">
        <v>4132</v>
      </c>
      <c r="D3522">
        <v>88</v>
      </c>
      <c r="E3522" t="s">
        <v>4139</v>
      </c>
      <c r="F3522" t="s">
        <v>4140</v>
      </c>
      <c r="G3522" s="1" t="s">
        <v>4141</v>
      </c>
      <c r="H3522" t="s">
        <v>4110</v>
      </c>
      <c r="I3522" t="s">
        <v>4141</v>
      </c>
      <c r="J3522" t="s">
        <v>4110</v>
      </c>
      <c r="K3522">
        <v>4.55</v>
      </c>
      <c r="L3522">
        <v>4.5120983739999998</v>
      </c>
      <c r="M3522" t="s">
        <v>26</v>
      </c>
      <c r="N3522" t="s">
        <v>29</v>
      </c>
      <c r="O3522" t="s">
        <v>29</v>
      </c>
      <c r="P3522" t="s">
        <v>29</v>
      </c>
      <c r="Q3522" t="s">
        <v>29</v>
      </c>
      <c r="R3522" t="s">
        <v>29</v>
      </c>
      <c r="S3522" t="s">
        <v>29</v>
      </c>
      <c r="T3522" t="s">
        <v>29</v>
      </c>
      <c r="U3522" t="s">
        <v>29</v>
      </c>
      <c r="V3522" t="s">
        <v>29</v>
      </c>
      <c r="W3522" t="s">
        <v>4135</v>
      </c>
    </row>
    <row r="3523" spans="1:23">
      <c r="A3523">
        <v>3522</v>
      </c>
      <c r="B3523" t="s">
        <v>4132</v>
      </c>
      <c r="C3523" t="s">
        <v>4132</v>
      </c>
      <c r="D3523">
        <v>88</v>
      </c>
      <c r="E3523" t="s">
        <v>4142</v>
      </c>
      <c r="F3523" t="s">
        <v>9221</v>
      </c>
      <c r="G3523" s="1" t="s">
        <v>2770</v>
      </c>
      <c r="H3523" t="s">
        <v>29</v>
      </c>
      <c r="I3523" t="s">
        <v>2770</v>
      </c>
      <c r="J3523" t="s">
        <v>29</v>
      </c>
      <c r="K3523">
        <v>4.4000000000000004</v>
      </c>
      <c r="L3523">
        <v>4.3633478779999999</v>
      </c>
      <c r="M3523" t="s">
        <v>26</v>
      </c>
      <c r="N3523" t="s">
        <v>29</v>
      </c>
      <c r="O3523" t="s">
        <v>29</v>
      </c>
      <c r="P3523" t="s">
        <v>29</v>
      </c>
      <c r="Q3523" t="s">
        <v>29</v>
      </c>
      <c r="R3523" t="s">
        <v>29</v>
      </c>
      <c r="S3523" t="s">
        <v>29</v>
      </c>
      <c r="T3523" t="s">
        <v>29</v>
      </c>
      <c r="U3523" t="s">
        <v>29</v>
      </c>
      <c r="V3523" t="s">
        <v>29</v>
      </c>
      <c r="W3523" t="s">
        <v>4135</v>
      </c>
    </row>
    <row r="3524" spans="1:23">
      <c r="A3524">
        <v>3523</v>
      </c>
      <c r="B3524" t="s">
        <v>4132</v>
      </c>
      <c r="C3524" t="s">
        <v>4132</v>
      </c>
      <c r="D3524">
        <v>88</v>
      </c>
      <c r="E3524" t="s">
        <v>4143</v>
      </c>
      <c r="F3524" t="s">
        <v>185</v>
      </c>
      <c r="G3524" s="1" t="s">
        <v>1031</v>
      </c>
      <c r="H3524" t="s">
        <v>29</v>
      </c>
      <c r="I3524" t="s">
        <v>842</v>
      </c>
      <c r="J3524" t="s">
        <v>29</v>
      </c>
      <c r="K3524">
        <v>4.2</v>
      </c>
      <c r="L3524">
        <v>4.1650138830000003</v>
      </c>
      <c r="M3524" t="s">
        <v>26</v>
      </c>
      <c r="N3524" t="s">
        <v>29</v>
      </c>
      <c r="O3524" t="s">
        <v>29</v>
      </c>
      <c r="P3524" t="s">
        <v>29</v>
      </c>
      <c r="Q3524" t="s">
        <v>29</v>
      </c>
      <c r="R3524" t="s">
        <v>29</v>
      </c>
      <c r="S3524" t="s">
        <v>29</v>
      </c>
      <c r="T3524" t="s">
        <v>29</v>
      </c>
      <c r="U3524" t="s">
        <v>29</v>
      </c>
      <c r="V3524" t="s">
        <v>29</v>
      </c>
      <c r="W3524" t="s">
        <v>4135</v>
      </c>
    </row>
    <row r="3525" spans="1:23">
      <c r="A3525">
        <v>3524</v>
      </c>
      <c r="B3525" t="s">
        <v>4132</v>
      </c>
      <c r="C3525" t="s">
        <v>4132</v>
      </c>
      <c r="D3525">
        <v>88</v>
      </c>
      <c r="E3525" t="s">
        <v>4144</v>
      </c>
      <c r="F3525" t="s">
        <v>93</v>
      </c>
      <c r="G3525" s="1" t="s">
        <v>29</v>
      </c>
      <c r="H3525" t="s">
        <v>29</v>
      </c>
      <c r="I3525" t="s">
        <v>29</v>
      </c>
      <c r="J3525" t="s">
        <v>29</v>
      </c>
      <c r="K3525">
        <v>2.59</v>
      </c>
      <c r="L3525">
        <v>2.5684252280000002</v>
      </c>
      <c r="M3525" t="s">
        <v>26</v>
      </c>
      <c r="N3525" t="s">
        <v>29</v>
      </c>
      <c r="O3525" t="s">
        <v>29</v>
      </c>
      <c r="P3525" t="s">
        <v>29</v>
      </c>
      <c r="Q3525" t="s">
        <v>29</v>
      </c>
      <c r="R3525" t="s">
        <v>29</v>
      </c>
      <c r="S3525" t="s">
        <v>29</v>
      </c>
      <c r="T3525" t="s">
        <v>29</v>
      </c>
      <c r="U3525" t="s">
        <v>29</v>
      </c>
      <c r="V3525" t="s">
        <v>29</v>
      </c>
      <c r="W3525" t="s">
        <v>4135</v>
      </c>
    </row>
    <row r="3526" spans="1:23">
      <c r="A3526">
        <v>3525</v>
      </c>
      <c r="B3526" t="s">
        <v>4132</v>
      </c>
      <c r="C3526" t="s">
        <v>4132</v>
      </c>
      <c r="D3526">
        <v>88</v>
      </c>
      <c r="E3526" t="s">
        <v>4145</v>
      </c>
      <c r="F3526" t="s">
        <v>154</v>
      </c>
      <c r="G3526" s="1" t="s">
        <v>2411</v>
      </c>
      <c r="H3526" t="s">
        <v>4146</v>
      </c>
      <c r="I3526" t="s">
        <v>2411</v>
      </c>
      <c r="J3526" t="s">
        <v>4146</v>
      </c>
      <c r="K3526">
        <v>2.2999999999999998</v>
      </c>
      <c r="L3526">
        <v>2.2808409360000002</v>
      </c>
      <c r="M3526" t="s">
        <v>26</v>
      </c>
      <c r="N3526" t="s">
        <v>29</v>
      </c>
      <c r="O3526" t="s">
        <v>29</v>
      </c>
      <c r="P3526" t="s">
        <v>29</v>
      </c>
      <c r="Q3526" t="s">
        <v>29</v>
      </c>
      <c r="R3526" t="s">
        <v>29</v>
      </c>
      <c r="S3526" t="s">
        <v>29</v>
      </c>
      <c r="T3526" t="s">
        <v>29</v>
      </c>
      <c r="U3526" t="s">
        <v>29</v>
      </c>
      <c r="V3526" t="s">
        <v>29</v>
      </c>
      <c r="W3526" t="s">
        <v>4135</v>
      </c>
    </row>
    <row r="3527" spans="1:23">
      <c r="A3527">
        <v>3526</v>
      </c>
      <c r="B3527" t="s">
        <v>4132</v>
      </c>
      <c r="C3527" t="s">
        <v>4132</v>
      </c>
      <c r="D3527">
        <v>88</v>
      </c>
      <c r="E3527" t="s">
        <v>4147</v>
      </c>
      <c r="F3527" t="s">
        <v>598</v>
      </c>
      <c r="G3527" s="1" t="s">
        <v>4148</v>
      </c>
      <c r="H3527" t="s">
        <v>29</v>
      </c>
      <c r="I3527" t="s">
        <v>4148</v>
      </c>
      <c r="J3527" t="s">
        <v>29</v>
      </c>
      <c r="K3527">
        <v>2.25</v>
      </c>
      <c r="L3527">
        <v>2.2312574380000001</v>
      </c>
      <c r="M3527" t="s">
        <v>26</v>
      </c>
      <c r="N3527" t="s">
        <v>29</v>
      </c>
      <c r="O3527" t="s">
        <v>29</v>
      </c>
      <c r="P3527" t="s">
        <v>29</v>
      </c>
      <c r="Q3527" t="s">
        <v>29</v>
      </c>
      <c r="R3527" t="s">
        <v>29</v>
      </c>
      <c r="S3527" t="s">
        <v>29</v>
      </c>
      <c r="T3527" t="s">
        <v>29</v>
      </c>
      <c r="U3527" t="s">
        <v>29</v>
      </c>
      <c r="V3527" t="s">
        <v>29</v>
      </c>
      <c r="W3527" t="s">
        <v>4135</v>
      </c>
    </row>
    <row r="3528" spans="1:23">
      <c r="A3528">
        <v>3527</v>
      </c>
      <c r="B3528" t="s">
        <v>4132</v>
      </c>
      <c r="C3528" t="s">
        <v>4132</v>
      </c>
      <c r="D3528">
        <v>88</v>
      </c>
      <c r="E3528" t="s">
        <v>4149</v>
      </c>
      <c r="F3528" t="s">
        <v>93</v>
      </c>
      <c r="G3528" s="1" t="s">
        <v>29</v>
      </c>
      <c r="H3528" t="s">
        <v>29</v>
      </c>
      <c r="I3528" t="s">
        <v>29</v>
      </c>
      <c r="J3528" t="s">
        <v>29</v>
      </c>
      <c r="K3528">
        <v>2.2400000000000002</v>
      </c>
      <c r="L3528">
        <v>2.2213407379999999</v>
      </c>
      <c r="M3528" t="s">
        <v>26</v>
      </c>
      <c r="N3528" t="s">
        <v>29</v>
      </c>
      <c r="O3528" t="s">
        <v>29</v>
      </c>
      <c r="P3528" t="s">
        <v>29</v>
      </c>
      <c r="Q3528" t="s">
        <v>29</v>
      </c>
      <c r="R3528" t="s">
        <v>29</v>
      </c>
      <c r="S3528" t="s">
        <v>29</v>
      </c>
      <c r="T3528" t="s">
        <v>29</v>
      </c>
      <c r="U3528" t="s">
        <v>29</v>
      </c>
      <c r="V3528" t="s">
        <v>29</v>
      </c>
      <c r="W3528" t="s">
        <v>4135</v>
      </c>
    </row>
    <row r="3529" spans="1:23">
      <c r="A3529">
        <v>3528</v>
      </c>
      <c r="B3529" t="s">
        <v>4132</v>
      </c>
      <c r="C3529" t="s">
        <v>4132</v>
      </c>
      <c r="D3529">
        <v>88</v>
      </c>
      <c r="E3529" t="s">
        <v>1139</v>
      </c>
      <c r="F3529" t="s">
        <v>468</v>
      </c>
      <c r="G3529" s="1" t="s">
        <v>1140</v>
      </c>
      <c r="H3529" t="s">
        <v>29</v>
      </c>
      <c r="I3529" t="s">
        <v>1140</v>
      </c>
      <c r="J3529" t="s">
        <v>29</v>
      </c>
      <c r="K3529">
        <v>2.13</v>
      </c>
      <c r="L3529">
        <v>2.1122570409999999</v>
      </c>
      <c r="M3529" t="s">
        <v>26</v>
      </c>
      <c r="N3529" t="s">
        <v>29</v>
      </c>
      <c r="O3529" t="s">
        <v>29</v>
      </c>
      <c r="P3529" t="s">
        <v>29</v>
      </c>
      <c r="Q3529" t="s">
        <v>29</v>
      </c>
      <c r="R3529" t="s">
        <v>29</v>
      </c>
      <c r="S3529" t="s">
        <v>29</v>
      </c>
      <c r="T3529" t="s">
        <v>29</v>
      </c>
      <c r="U3529" t="s">
        <v>29</v>
      </c>
      <c r="V3529" t="s">
        <v>29</v>
      </c>
      <c r="W3529" t="s">
        <v>4135</v>
      </c>
    </row>
    <row r="3530" spans="1:23">
      <c r="A3530">
        <v>3529</v>
      </c>
      <c r="B3530" t="s">
        <v>4132</v>
      </c>
      <c r="C3530" t="s">
        <v>4132</v>
      </c>
      <c r="D3530">
        <v>88</v>
      </c>
      <c r="E3530" t="s">
        <v>4150</v>
      </c>
      <c r="F3530" t="s">
        <v>4151</v>
      </c>
      <c r="G3530" s="1" t="s">
        <v>4152</v>
      </c>
      <c r="H3530" t="s">
        <v>4153</v>
      </c>
      <c r="I3530" t="s">
        <v>4152</v>
      </c>
      <c r="J3530" t="s">
        <v>4153</v>
      </c>
      <c r="K3530">
        <v>1.79</v>
      </c>
      <c r="L3530">
        <v>1.77508925</v>
      </c>
      <c r="M3530" t="s">
        <v>26</v>
      </c>
      <c r="N3530" t="s">
        <v>29</v>
      </c>
      <c r="O3530" t="s">
        <v>29</v>
      </c>
      <c r="P3530" t="s">
        <v>29</v>
      </c>
      <c r="Q3530" t="s">
        <v>29</v>
      </c>
      <c r="R3530" t="s">
        <v>29</v>
      </c>
      <c r="S3530" t="s">
        <v>29</v>
      </c>
      <c r="T3530" t="s">
        <v>29</v>
      </c>
      <c r="U3530" t="s">
        <v>29</v>
      </c>
      <c r="V3530" t="s">
        <v>29</v>
      </c>
      <c r="W3530" t="s">
        <v>4135</v>
      </c>
    </row>
    <row r="3531" spans="1:23">
      <c r="A3531">
        <v>3530</v>
      </c>
      <c r="B3531" t="s">
        <v>4132</v>
      </c>
      <c r="C3531" t="s">
        <v>4132</v>
      </c>
      <c r="D3531">
        <v>88</v>
      </c>
      <c r="E3531" t="s">
        <v>4154</v>
      </c>
      <c r="F3531" t="s">
        <v>293</v>
      </c>
      <c r="G3531" s="1" t="s">
        <v>4155</v>
      </c>
      <c r="H3531" t="s">
        <v>29</v>
      </c>
      <c r="I3531" t="s">
        <v>4155</v>
      </c>
      <c r="J3531" t="s">
        <v>29</v>
      </c>
      <c r="K3531">
        <v>1.79</v>
      </c>
      <c r="L3531">
        <v>1.77508925</v>
      </c>
      <c r="M3531" t="s">
        <v>26</v>
      </c>
      <c r="N3531" t="s">
        <v>29</v>
      </c>
      <c r="O3531" t="s">
        <v>29</v>
      </c>
      <c r="P3531" t="s">
        <v>29</v>
      </c>
      <c r="Q3531" t="s">
        <v>29</v>
      </c>
      <c r="R3531" t="s">
        <v>29</v>
      </c>
      <c r="S3531" t="s">
        <v>29</v>
      </c>
      <c r="T3531" t="s">
        <v>29</v>
      </c>
      <c r="U3531" t="s">
        <v>29</v>
      </c>
      <c r="V3531" t="s">
        <v>29</v>
      </c>
      <c r="W3531" t="s">
        <v>4135</v>
      </c>
    </row>
    <row r="3532" spans="1:23">
      <c r="A3532">
        <v>3531</v>
      </c>
      <c r="B3532" t="s">
        <v>4132</v>
      </c>
      <c r="C3532" t="s">
        <v>4132</v>
      </c>
      <c r="D3532">
        <v>88</v>
      </c>
      <c r="E3532" t="s">
        <v>4156</v>
      </c>
      <c r="F3532" t="s">
        <v>468</v>
      </c>
      <c r="G3532" s="1" t="s">
        <v>1140</v>
      </c>
      <c r="H3532" t="s">
        <v>29</v>
      </c>
      <c r="I3532" t="s">
        <v>1140</v>
      </c>
      <c r="J3532" t="s">
        <v>29</v>
      </c>
      <c r="K3532">
        <v>1.73</v>
      </c>
      <c r="L3532">
        <v>1.7155890519999999</v>
      </c>
      <c r="M3532" t="s">
        <v>26</v>
      </c>
      <c r="N3532" t="s">
        <v>29</v>
      </c>
      <c r="O3532" t="s">
        <v>29</v>
      </c>
      <c r="P3532" t="s">
        <v>29</v>
      </c>
      <c r="Q3532" t="s">
        <v>29</v>
      </c>
      <c r="R3532" t="s">
        <v>29</v>
      </c>
      <c r="S3532" t="s">
        <v>29</v>
      </c>
      <c r="T3532" t="s">
        <v>29</v>
      </c>
      <c r="U3532" t="s">
        <v>29</v>
      </c>
      <c r="V3532" t="s">
        <v>29</v>
      </c>
      <c r="W3532" t="s">
        <v>4135</v>
      </c>
    </row>
    <row r="3533" spans="1:23">
      <c r="A3533">
        <v>3532</v>
      </c>
      <c r="B3533" t="s">
        <v>4132</v>
      </c>
      <c r="C3533" t="s">
        <v>4132</v>
      </c>
      <c r="D3533">
        <v>88</v>
      </c>
      <c r="E3533" t="s">
        <v>4157</v>
      </c>
      <c r="F3533" t="s">
        <v>598</v>
      </c>
      <c r="G3533" s="1" t="s">
        <v>4158</v>
      </c>
      <c r="H3533" t="s">
        <v>29</v>
      </c>
      <c r="I3533" t="s">
        <v>4158</v>
      </c>
      <c r="J3533" t="s">
        <v>29</v>
      </c>
      <c r="K3533">
        <v>1.71</v>
      </c>
      <c r="L3533">
        <v>1.695755653</v>
      </c>
      <c r="M3533" t="s">
        <v>26</v>
      </c>
      <c r="N3533" t="s">
        <v>29</v>
      </c>
      <c r="O3533" t="s">
        <v>29</v>
      </c>
      <c r="P3533" t="s">
        <v>29</v>
      </c>
      <c r="Q3533" t="s">
        <v>29</v>
      </c>
      <c r="R3533" t="s">
        <v>29</v>
      </c>
      <c r="S3533" t="s">
        <v>29</v>
      </c>
      <c r="T3533" t="s">
        <v>29</v>
      </c>
      <c r="U3533" t="s">
        <v>29</v>
      </c>
      <c r="V3533" t="s">
        <v>29</v>
      </c>
      <c r="W3533" t="s">
        <v>4135</v>
      </c>
    </row>
    <row r="3534" spans="1:23">
      <c r="A3534">
        <v>3533</v>
      </c>
      <c r="B3534" t="s">
        <v>4132</v>
      </c>
      <c r="C3534" t="s">
        <v>4132</v>
      </c>
      <c r="D3534">
        <v>88</v>
      </c>
      <c r="E3534" t="s">
        <v>4159</v>
      </c>
      <c r="F3534" t="s">
        <v>93</v>
      </c>
      <c r="G3534" s="1" t="s">
        <v>29</v>
      </c>
      <c r="H3534" t="s">
        <v>29</v>
      </c>
      <c r="I3534" t="s">
        <v>29</v>
      </c>
      <c r="J3534" t="s">
        <v>29</v>
      </c>
      <c r="K3534">
        <v>1.66</v>
      </c>
      <c r="L3534">
        <v>1.6461721540000001</v>
      </c>
      <c r="M3534" t="s">
        <v>26</v>
      </c>
      <c r="N3534" t="s">
        <v>29</v>
      </c>
      <c r="O3534" t="s">
        <v>29</v>
      </c>
      <c r="P3534" t="s">
        <v>29</v>
      </c>
      <c r="Q3534" t="s">
        <v>29</v>
      </c>
      <c r="R3534" t="s">
        <v>29</v>
      </c>
      <c r="S3534" t="s">
        <v>29</v>
      </c>
      <c r="T3534" t="s">
        <v>29</v>
      </c>
      <c r="U3534" t="s">
        <v>29</v>
      </c>
      <c r="V3534" t="s">
        <v>29</v>
      </c>
      <c r="W3534" t="s">
        <v>4135</v>
      </c>
    </row>
    <row r="3535" spans="1:23">
      <c r="A3535">
        <v>3534</v>
      </c>
      <c r="B3535" t="s">
        <v>4132</v>
      </c>
      <c r="C3535" t="s">
        <v>4132</v>
      </c>
      <c r="D3535">
        <v>88</v>
      </c>
      <c r="E3535" t="s">
        <v>1097</v>
      </c>
      <c r="F3535" t="s">
        <v>498</v>
      </c>
      <c r="G3535" s="1" t="s">
        <v>499</v>
      </c>
      <c r="H3535" t="s">
        <v>29</v>
      </c>
      <c r="I3535" t="s">
        <v>499</v>
      </c>
      <c r="J3535" t="s">
        <v>29</v>
      </c>
      <c r="K3535">
        <v>1.61</v>
      </c>
      <c r="L3535">
        <v>1.5965886549999999</v>
      </c>
      <c r="M3535" t="s">
        <v>26</v>
      </c>
      <c r="N3535" t="s">
        <v>29</v>
      </c>
      <c r="O3535" t="s">
        <v>29</v>
      </c>
      <c r="P3535" t="s">
        <v>29</v>
      </c>
      <c r="Q3535" t="s">
        <v>29</v>
      </c>
      <c r="R3535" t="s">
        <v>29</v>
      </c>
      <c r="S3535" t="s">
        <v>29</v>
      </c>
      <c r="T3535" t="s">
        <v>29</v>
      </c>
      <c r="U3535" t="s">
        <v>29</v>
      </c>
      <c r="V3535" t="s">
        <v>29</v>
      </c>
      <c r="W3535" t="s">
        <v>4135</v>
      </c>
    </row>
    <row r="3536" spans="1:23">
      <c r="A3536">
        <v>3535</v>
      </c>
      <c r="B3536" t="s">
        <v>4132</v>
      </c>
      <c r="C3536" t="s">
        <v>4132</v>
      </c>
      <c r="D3536">
        <v>88</v>
      </c>
      <c r="E3536" t="s">
        <v>4160</v>
      </c>
      <c r="F3536" t="s">
        <v>459</v>
      </c>
      <c r="G3536" s="1" t="s">
        <v>4161</v>
      </c>
      <c r="H3536" t="s">
        <v>4162</v>
      </c>
      <c r="I3536" t="s">
        <v>4161</v>
      </c>
      <c r="J3536" t="s">
        <v>727</v>
      </c>
      <c r="K3536">
        <v>1.61</v>
      </c>
      <c r="L3536">
        <v>1.5965886549999999</v>
      </c>
      <c r="M3536" t="s">
        <v>26</v>
      </c>
      <c r="N3536" t="s">
        <v>29</v>
      </c>
      <c r="O3536" t="s">
        <v>29</v>
      </c>
      <c r="P3536" t="s">
        <v>29</v>
      </c>
      <c r="Q3536" t="s">
        <v>29</v>
      </c>
      <c r="R3536" t="s">
        <v>29</v>
      </c>
      <c r="S3536" t="s">
        <v>29</v>
      </c>
      <c r="T3536" t="s">
        <v>29</v>
      </c>
      <c r="U3536" t="s">
        <v>29</v>
      </c>
      <c r="V3536" t="s">
        <v>29</v>
      </c>
      <c r="W3536" t="s">
        <v>4135</v>
      </c>
    </row>
    <row r="3537" spans="1:23">
      <c r="A3537">
        <v>3536</v>
      </c>
      <c r="B3537" t="s">
        <v>4132</v>
      </c>
      <c r="C3537" t="s">
        <v>4132</v>
      </c>
      <c r="D3537">
        <v>88</v>
      </c>
      <c r="E3537" t="s">
        <v>4163</v>
      </c>
      <c r="F3537" t="s">
        <v>4164</v>
      </c>
      <c r="G3537" s="1" t="s">
        <v>4165</v>
      </c>
      <c r="H3537" t="s">
        <v>4166</v>
      </c>
      <c r="I3537" t="s">
        <v>4165</v>
      </c>
      <c r="J3537" t="s">
        <v>4166</v>
      </c>
      <c r="K3537">
        <v>1.44</v>
      </c>
      <c r="L3537">
        <v>1.4280047600000001</v>
      </c>
      <c r="M3537" t="s">
        <v>26</v>
      </c>
      <c r="N3537" t="s">
        <v>29</v>
      </c>
      <c r="O3537" t="s">
        <v>29</v>
      </c>
      <c r="P3537" t="s">
        <v>29</v>
      </c>
      <c r="Q3537" t="s">
        <v>29</v>
      </c>
      <c r="R3537" t="s">
        <v>29</v>
      </c>
      <c r="S3537" t="s">
        <v>29</v>
      </c>
      <c r="T3537" t="s">
        <v>29</v>
      </c>
      <c r="U3537" t="s">
        <v>29</v>
      </c>
      <c r="V3537" t="s">
        <v>29</v>
      </c>
      <c r="W3537" t="s">
        <v>4135</v>
      </c>
    </row>
    <row r="3538" spans="1:23">
      <c r="A3538">
        <v>3537</v>
      </c>
      <c r="B3538" t="s">
        <v>4132</v>
      </c>
      <c r="C3538" t="s">
        <v>4132</v>
      </c>
      <c r="D3538">
        <v>88</v>
      </c>
      <c r="E3538" t="s">
        <v>4167</v>
      </c>
      <c r="F3538" t="s">
        <v>293</v>
      </c>
      <c r="G3538" s="1" t="s">
        <v>4168</v>
      </c>
      <c r="H3538" t="s">
        <v>4169</v>
      </c>
      <c r="I3538" t="s">
        <v>8833</v>
      </c>
      <c r="J3538" t="s">
        <v>4169</v>
      </c>
      <c r="K3538">
        <v>1.38</v>
      </c>
      <c r="L3538">
        <v>1.368504562</v>
      </c>
      <c r="M3538" t="s">
        <v>26</v>
      </c>
      <c r="N3538" t="s">
        <v>29</v>
      </c>
      <c r="O3538" t="s">
        <v>29</v>
      </c>
      <c r="P3538" t="s">
        <v>29</v>
      </c>
      <c r="Q3538" t="s">
        <v>29</v>
      </c>
      <c r="R3538" t="s">
        <v>29</v>
      </c>
      <c r="S3538" t="s">
        <v>29</v>
      </c>
      <c r="T3538" t="s">
        <v>29</v>
      </c>
      <c r="U3538" t="s">
        <v>29</v>
      </c>
      <c r="V3538" t="s">
        <v>29</v>
      </c>
      <c r="W3538" t="s">
        <v>4135</v>
      </c>
    </row>
    <row r="3539" spans="1:23">
      <c r="A3539">
        <v>3538</v>
      </c>
      <c r="B3539" t="s">
        <v>4132</v>
      </c>
      <c r="C3539" t="s">
        <v>4132</v>
      </c>
      <c r="D3539">
        <v>88</v>
      </c>
      <c r="E3539" t="s">
        <v>4170</v>
      </c>
      <c r="F3539" t="s">
        <v>23</v>
      </c>
      <c r="G3539" s="1" t="s">
        <v>4171</v>
      </c>
      <c r="H3539" t="s">
        <v>4172</v>
      </c>
      <c r="I3539" t="s">
        <v>4171</v>
      </c>
      <c r="J3539" t="s">
        <v>8858</v>
      </c>
      <c r="K3539">
        <v>1.38</v>
      </c>
      <c r="L3539">
        <v>1.368504562</v>
      </c>
      <c r="M3539" t="s">
        <v>26</v>
      </c>
      <c r="N3539" t="s">
        <v>29</v>
      </c>
      <c r="O3539" t="s">
        <v>29</v>
      </c>
      <c r="P3539" t="s">
        <v>29</v>
      </c>
      <c r="Q3539" t="s">
        <v>29</v>
      </c>
      <c r="R3539" t="s">
        <v>29</v>
      </c>
      <c r="S3539" t="s">
        <v>29</v>
      </c>
      <c r="T3539" t="s">
        <v>29</v>
      </c>
      <c r="U3539" t="s">
        <v>29</v>
      </c>
      <c r="V3539" t="s">
        <v>29</v>
      </c>
      <c r="W3539" t="s">
        <v>4135</v>
      </c>
    </row>
    <row r="3540" spans="1:23">
      <c r="A3540">
        <v>3539</v>
      </c>
      <c r="B3540" t="s">
        <v>4132</v>
      </c>
      <c r="C3540" t="s">
        <v>4132</v>
      </c>
      <c r="D3540">
        <v>88</v>
      </c>
      <c r="E3540" t="s">
        <v>4173</v>
      </c>
      <c r="F3540" t="s">
        <v>522</v>
      </c>
      <c r="G3540" s="1" t="s">
        <v>4174</v>
      </c>
      <c r="H3540" t="s">
        <v>4175</v>
      </c>
      <c r="I3540" t="s">
        <v>8533</v>
      </c>
      <c r="J3540" t="s">
        <v>4175</v>
      </c>
      <c r="K3540">
        <v>1.33</v>
      </c>
      <c r="L3540">
        <v>1.3189210629999999</v>
      </c>
      <c r="M3540" t="s">
        <v>26</v>
      </c>
      <c r="N3540" t="s">
        <v>29</v>
      </c>
      <c r="O3540" t="s">
        <v>29</v>
      </c>
      <c r="P3540" t="s">
        <v>29</v>
      </c>
      <c r="Q3540" t="s">
        <v>29</v>
      </c>
      <c r="R3540" t="s">
        <v>29</v>
      </c>
      <c r="S3540" t="s">
        <v>29</v>
      </c>
      <c r="T3540" t="s">
        <v>29</v>
      </c>
      <c r="U3540" t="s">
        <v>29</v>
      </c>
      <c r="V3540" t="s">
        <v>29</v>
      </c>
      <c r="W3540" t="s">
        <v>4135</v>
      </c>
    </row>
    <row r="3541" spans="1:23">
      <c r="A3541">
        <v>3540</v>
      </c>
      <c r="B3541" t="s">
        <v>4132</v>
      </c>
      <c r="C3541" t="s">
        <v>4132</v>
      </c>
      <c r="D3541">
        <v>88</v>
      </c>
      <c r="E3541" t="s">
        <v>4176</v>
      </c>
      <c r="F3541" t="s">
        <v>93</v>
      </c>
      <c r="G3541" s="1" t="s">
        <v>29</v>
      </c>
      <c r="H3541" t="s">
        <v>29</v>
      </c>
      <c r="I3541" t="s">
        <v>29</v>
      </c>
      <c r="J3541" t="s">
        <v>29</v>
      </c>
      <c r="K3541">
        <v>1.33</v>
      </c>
      <c r="L3541">
        <v>1.3189210629999999</v>
      </c>
      <c r="M3541" t="s">
        <v>26</v>
      </c>
      <c r="N3541" t="s">
        <v>29</v>
      </c>
      <c r="O3541" t="s">
        <v>29</v>
      </c>
      <c r="P3541" t="s">
        <v>29</v>
      </c>
      <c r="Q3541" t="s">
        <v>29</v>
      </c>
      <c r="R3541" t="s">
        <v>29</v>
      </c>
      <c r="S3541" t="s">
        <v>29</v>
      </c>
      <c r="T3541" t="s">
        <v>29</v>
      </c>
      <c r="U3541" t="s">
        <v>29</v>
      </c>
      <c r="V3541" t="s">
        <v>29</v>
      </c>
      <c r="W3541" t="s">
        <v>4135</v>
      </c>
    </row>
    <row r="3542" spans="1:23">
      <c r="A3542">
        <v>3541</v>
      </c>
      <c r="B3542" t="s">
        <v>4132</v>
      </c>
      <c r="C3542" t="s">
        <v>4132</v>
      </c>
      <c r="D3542">
        <v>88</v>
      </c>
      <c r="E3542" t="s">
        <v>4177</v>
      </c>
      <c r="F3542" t="s">
        <v>93</v>
      </c>
      <c r="G3542" s="1" t="s">
        <v>29</v>
      </c>
      <c r="H3542" t="s">
        <v>29</v>
      </c>
      <c r="I3542" t="s">
        <v>29</v>
      </c>
      <c r="J3542" t="s">
        <v>29</v>
      </c>
      <c r="K3542">
        <v>1.0900000000000001</v>
      </c>
      <c r="L3542">
        <v>1.08092027</v>
      </c>
      <c r="M3542" t="s">
        <v>26</v>
      </c>
      <c r="N3542" t="s">
        <v>29</v>
      </c>
      <c r="O3542" t="s">
        <v>29</v>
      </c>
      <c r="P3542" t="s">
        <v>29</v>
      </c>
      <c r="Q3542" t="s">
        <v>29</v>
      </c>
      <c r="R3542" t="s">
        <v>29</v>
      </c>
      <c r="S3542" t="s">
        <v>29</v>
      </c>
      <c r="T3542" t="s">
        <v>29</v>
      </c>
      <c r="U3542" t="s">
        <v>29</v>
      </c>
      <c r="V3542" t="s">
        <v>29</v>
      </c>
      <c r="W3542" t="s">
        <v>4135</v>
      </c>
    </row>
    <row r="3543" spans="1:23">
      <c r="A3543">
        <v>3542</v>
      </c>
      <c r="B3543" t="s">
        <v>4132</v>
      </c>
      <c r="C3543" t="s">
        <v>4132</v>
      </c>
      <c r="D3543">
        <v>88</v>
      </c>
      <c r="E3543" t="s">
        <v>4178</v>
      </c>
      <c r="F3543" t="s">
        <v>176</v>
      </c>
      <c r="G3543" s="1" t="s">
        <v>4179</v>
      </c>
      <c r="H3543" t="s">
        <v>4180</v>
      </c>
      <c r="I3543" t="s">
        <v>4179</v>
      </c>
      <c r="J3543" t="s">
        <v>4180</v>
      </c>
      <c r="K3543">
        <v>0.86</v>
      </c>
      <c r="L3543">
        <v>0.85283617599999995</v>
      </c>
      <c r="M3543" t="s">
        <v>26</v>
      </c>
      <c r="N3543" t="s">
        <v>29</v>
      </c>
      <c r="O3543" t="s">
        <v>29</v>
      </c>
      <c r="P3543" t="s">
        <v>29</v>
      </c>
      <c r="Q3543" t="s">
        <v>29</v>
      </c>
      <c r="R3543" t="s">
        <v>29</v>
      </c>
      <c r="S3543" t="s">
        <v>29</v>
      </c>
      <c r="T3543" t="s">
        <v>29</v>
      </c>
      <c r="U3543" t="s">
        <v>29</v>
      </c>
      <c r="V3543" t="s">
        <v>29</v>
      </c>
      <c r="W3543" t="s">
        <v>4135</v>
      </c>
    </row>
    <row r="3544" spans="1:23">
      <c r="A3544">
        <v>3543</v>
      </c>
      <c r="B3544" t="s">
        <v>4132</v>
      </c>
      <c r="C3544" t="s">
        <v>4132</v>
      </c>
      <c r="D3544">
        <v>88</v>
      </c>
      <c r="E3544" t="s">
        <v>4181</v>
      </c>
      <c r="F3544" t="s">
        <v>1530</v>
      </c>
      <c r="G3544" s="1" t="s">
        <v>4182</v>
      </c>
      <c r="H3544" t="s">
        <v>463</v>
      </c>
      <c r="I3544" t="s">
        <v>4182</v>
      </c>
      <c r="J3544" t="s">
        <v>463</v>
      </c>
      <c r="K3544">
        <v>0.86</v>
      </c>
      <c r="L3544">
        <v>0.85283617599999995</v>
      </c>
      <c r="M3544" t="s">
        <v>26</v>
      </c>
      <c r="N3544" t="s">
        <v>29</v>
      </c>
      <c r="O3544" t="s">
        <v>29</v>
      </c>
      <c r="P3544" t="s">
        <v>29</v>
      </c>
      <c r="Q3544" t="s">
        <v>29</v>
      </c>
      <c r="R3544" t="s">
        <v>29</v>
      </c>
      <c r="S3544" t="s">
        <v>29</v>
      </c>
      <c r="T3544" t="s">
        <v>29</v>
      </c>
      <c r="U3544" t="s">
        <v>29</v>
      </c>
      <c r="V3544" t="s">
        <v>29</v>
      </c>
      <c r="W3544" t="s">
        <v>4135</v>
      </c>
    </row>
    <row r="3545" spans="1:23">
      <c r="A3545">
        <v>3544</v>
      </c>
      <c r="B3545" t="s">
        <v>4132</v>
      </c>
      <c r="C3545" t="s">
        <v>4132</v>
      </c>
      <c r="D3545">
        <v>88</v>
      </c>
      <c r="E3545" t="s">
        <v>2984</v>
      </c>
      <c r="F3545" t="s">
        <v>1049</v>
      </c>
      <c r="G3545" s="1" t="s">
        <v>1050</v>
      </c>
      <c r="H3545" t="s">
        <v>29</v>
      </c>
      <c r="I3545" t="s">
        <v>1050</v>
      </c>
      <c r="J3545" t="s">
        <v>29</v>
      </c>
      <c r="K3545">
        <v>0.81</v>
      </c>
      <c r="L3545">
        <v>0.803252678</v>
      </c>
      <c r="M3545" t="s">
        <v>26</v>
      </c>
      <c r="N3545" t="s">
        <v>29</v>
      </c>
      <c r="O3545" t="s">
        <v>29</v>
      </c>
      <c r="P3545" t="s">
        <v>29</v>
      </c>
      <c r="Q3545" t="s">
        <v>29</v>
      </c>
      <c r="R3545" t="s">
        <v>29</v>
      </c>
      <c r="S3545" t="s">
        <v>29</v>
      </c>
      <c r="T3545" t="s">
        <v>29</v>
      </c>
      <c r="U3545" t="s">
        <v>29</v>
      </c>
      <c r="V3545" t="s">
        <v>29</v>
      </c>
      <c r="W3545" t="s">
        <v>4135</v>
      </c>
    </row>
    <row r="3546" spans="1:23">
      <c r="A3546">
        <v>3545</v>
      </c>
      <c r="B3546" t="s">
        <v>4132</v>
      </c>
      <c r="C3546" t="s">
        <v>4132</v>
      </c>
      <c r="D3546">
        <v>88</v>
      </c>
      <c r="E3546" t="s">
        <v>4183</v>
      </c>
      <c r="F3546" t="s">
        <v>255</v>
      </c>
      <c r="G3546" s="1" t="s">
        <v>696</v>
      </c>
      <c r="H3546" t="s">
        <v>1264</v>
      </c>
      <c r="I3546" t="s">
        <v>696</v>
      </c>
      <c r="J3546" t="s">
        <v>1264</v>
      </c>
      <c r="K3546">
        <v>0.75</v>
      </c>
      <c r="L3546">
        <v>0.74375247899999997</v>
      </c>
      <c r="M3546" t="s">
        <v>26</v>
      </c>
      <c r="N3546" t="s">
        <v>29</v>
      </c>
      <c r="O3546" t="s">
        <v>29</v>
      </c>
      <c r="P3546" t="s">
        <v>29</v>
      </c>
      <c r="Q3546" t="s">
        <v>29</v>
      </c>
      <c r="R3546" t="s">
        <v>29</v>
      </c>
      <c r="S3546" t="s">
        <v>29</v>
      </c>
      <c r="T3546" t="s">
        <v>29</v>
      </c>
      <c r="U3546" t="s">
        <v>29</v>
      </c>
      <c r="V3546" t="s">
        <v>29</v>
      </c>
      <c r="W3546" t="s">
        <v>4135</v>
      </c>
    </row>
    <row r="3547" spans="1:23">
      <c r="A3547">
        <v>3546</v>
      </c>
      <c r="B3547" t="s">
        <v>4132</v>
      </c>
      <c r="C3547" t="s">
        <v>4132</v>
      </c>
      <c r="D3547">
        <v>88</v>
      </c>
      <c r="E3547" t="s">
        <v>4184</v>
      </c>
      <c r="F3547" t="s">
        <v>293</v>
      </c>
      <c r="G3547" s="1" t="s">
        <v>4185</v>
      </c>
      <c r="H3547" t="s">
        <v>29</v>
      </c>
      <c r="I3547" t="s">
        <v>4185</v>
      </c>
      <c r="J3547" t="s">
        <v>29</v>
      </c>
      <c r="K3547">
        <v>0.69</v>
      </c>
      <c r="L3547">
        <v>0.68425228100000002</v>
      </c>
      <c r="M3547" t="s">
        <v>26</v>
      </c>
      <c r="N3547" t="s">
        <v>29</v>
      </c>
      <c r="O3547" t="s">
        <v>29</v>
      </c>
      <c r="P3547" t="s">
        <v>29</v>
      </c>
      <c r="Q3547" t="s">
        <v>29</v>
      </c>
      <c r="R3547" t="s">
        <v>29</v>
      </c>
      <c r="S3547" t="s">
        <v>29</v>
      </c>
      <c r="T3547" t="s">
        <v>29</v>
      </c>
      <c r="U3547" t="s">
        <v>29</v>
      </c>
      <c r="V3547" t="s">
        <v>29</v>
      </c>
      <c r="W3547" t="s">
        <v>4135</v>
      </c>
    </row>
    <row r="3548" spans="1:23">
      <c r="A3548">
        <v>3547</v>
      </c>
      <c r="B3548" t="s">
        <v>4132</v>
      </c>
      <c r="C3548" t="s">
        <v>4132</v>
      </c>
      <c r="D3548">
        <v>88</v>
      </c>
      <c r="E3548" t="s">
        <v>4186</v>
      </c>
      <c r="F3548" t="s">
        <v>93</v>
      </c>
      <c r="G3548" s="1" t="s">
        <v>29</v>
      </c>
      <c r="H3548" t="s">
        <v>29</v>
      </c>
      <c r="I3548" t="s">
        <v>29</v>
      </c>
      <c r="J3548" t="s">
        <v>29</v>
      </c>
      <c r="K3548">
        <v>0.63</v>
      </c>
      <c r="L3548">
        <v>0.62475208299999996</v>
      </c>
      <c r="M3548" t="s">
        <v>26</v>
      </c>
      <c r="N3548" t="s">
        <v>29</v>
      </c>
      <c r="O3548" t="s">
        <v>29</v>
      </c>
      <c r="P3548" t="s">
        <v>29</v>
      </c>
      <c r="Q3548" t="s">
        <v>29</v>
      </c>
      <c r="R3548" t="s">
        <v>29</v>
      </c>
      <c r="S3548" t="s">
        <v>29</v>
      </c>
      <c r="T3548" t="s">
        <v>29</v>
      </c>
      <c r="U3548" t="s">
        <v>29</v>
      </c>
      <c r="V3548" t="s">
        <v>29</v>
      </c>
      <c r="W3548" t="s">
        <v>4135</v>
      </c>
    </row>
    <row r="3549" spans="1:23">
      <c r="A3549">
        <v>3548</v>
      </c>
      <c r="B3549" t="s">
        <v>4132</v>
      </c>
      <c r="C3549" t="s">
        <v>4132</v>
      </c>
      <c r="D3549">
        <v>88</v>
      </c>
      <c r="E3549" t="s">
        <v>4187</v>
      </c>
      <c r="F3549" t="s">
        <v>558</v>
      </c>
      <c r="G3549" s="1" t="s">
        <v>3532</v>
      </c>
      <c r="H3549" t="s">
        <v>29</v>
      </c>
      <c r="I3549" t="s">
        <v>3532</v>
      </c>
      <c r="J3549" t="s">
        <v>29</v>
      </c>
      <c r="K3549">
        <v>0.57999999999999996</v>
      </c>
      <c r="L3549">
        <v>0.57516858400000004</v>
      </c>
      <c r="M3549" t="s">
        <v>26</v>
      </c>
      <c r="N3549" t="s">
        <v>29</v>
      </c>
      <c r="O3549" t="s">
        <v>29</v>
      </c>
      <c r="P3549" t="s">
        <v>29</v>
      </c>
      <c r="Q3549" t="s">
        <v>29</v>
      </c>
      <c r="R3549" t="s">
        <v>29</v>
      </c>
      <c r="S3549" t="s">
        <v>29</v>
      </c>
      <c r="T3549" t="s">
        <v>29</v>
      </c>
      <c r="U3549" t="s">
        <v>29</v>
      </c>
      <c r="V3549" t="s">
        <v>29</v>
      </c>
      <c r="W3549" t="s">
        <v>4135</v>
      </c>
    </row>
    <row r="3550" spans="1:23">
      <c r="A3550">
        <v>3549</v>
      </c>
      <c r="B3550" t="s">
        <v>4132</v>
      </c>
      <c r="C3550" t="s">
        <v>4132</v>
      </c>
      <c r="D3550">
        <v>88</v>
      </c>
      <c r="E3550" t="s">
        <v>4188</v>
      </c>
      <c r="F3550" t="s">
        <v>3551</v>
      </c>
      <c r="G3550" s="1" t="s">
        <v>4189</v>
      </c>
      <c r="H3550" t="s">
        <v>29</v>
      </c>
      <c r="I3550" t="s">
        <v>4189</v>
      </c>
      <c r="J3550" t="s">
        <v>29</v>
      </c>
      <c r="K3550">
        <v>0.57999999999999996</v>
      </c>
      <c r="L3550">
        <v>0.57516858400000004</v>
      </c>
      <c r="M3550" t="s">
        <v>26</v>
      </c>
      <c r="N3550" t="s">
        <v>29</v>
      </c>
      <c r="O3550" t="s">
        <v>29</v>
      </c>
      <c r="P3550" t="s">
        <v>29</v>
      </c>
      <c r="Q3550" t="s">
        <v>29</v>
      </c>
      <c r="R3550" t="s">
        <v>29</v>
      </c>
      <c r="S3550" t="s">
        <v>29</v>
      </c>
      <c r="T3550" t="s">
        <v>29</v>
      </c>
      <c r="U3550" t="s">
        <v>29</v>
      </c>
      <c r="V3550" t="s">
        <v>29</v>
      </c>
      <c r="W3550" t="s">
        <v>4135</v>
      </c>
    </row>
    <row r="3551" spans="1:23">
      <c r="A3551">
        <v>3550</v>
      </c>
      <c r="B3551" t="s">
        <v>4132</v>
      </c>
      <c r="C3551" t="s">
        <v>4132</v>
      </c>
      <c r="D3551">
        <v>88</v>
      </c>
      <c r="E3551" t="s">
        <v>4190</v>
      </c>
      <c r="F3551" t="s">
        <v>293</v>
      </c>
      <c r="G3551" s="1" t="s">
        <v>4191</v>
      </c>
      <c r="H3551" t="s">
        <v>29</v>
      </c>
      <c r="I3551" t="s">
        <v>4191</v>
      </c>
      <c r="J3551" t="s">
        <v>29</v>
      </c>
      <c r="K3551">
        <v>0.57999999999999996</v>
      </c>
      <c r="L3551">
        <v>0.57516858400000004</v>
      </c>
      <c r="M3551" t="s">
        <v>26</v>
      </c>
      <c r="N3551" t="s">
        <v>29</v>
      </c>
      <c r="O3551" t="s">
        <v>29</v>
      </c>
      <c r="P3551" t="s">
        <v>29</v>
      </c>
      <c r="Q3551" t="s">
        <v>29</v>
      </c>
      <c r="R3551" t="s">
        <v>29</v>
      </c>
      <c r="S3551" t="s">
        <v>29</v>
      </c>
      <c r="T3551" t="s">
        <v>29</v>
      </c>
      <c r="U3551" t="s">
        <v>29</v>
      </c>
      <c r="V3551" t="s">
        <v>29</v>
      </c>
      <c r="W3551" t="s">
        <v>4135</v>
      </c>
    </row>
    <row r="3552" spans="1:23">
      <c r="A3552">
        <v>3551</v>
      </c>
      <c r="B3552" t="s">
        <v>4132</v>
      </c>
      <c r="C3552" t="s">
        <v>4132</v>
      </c>
      <c r="D3552">
        <v>88</v>
      </c>
      <c r="E3552" t="s">
        <v>4192</v>
      </c>
      <c r="F3552" t="s">
        <v>1001</v>
      </c>
      <c r="G3552" s="1" t="s">
        <v>4193</v>
      </c>
      <c r="H3552" t="s">
        <v>4194</v>
      </c>
      <c r="I3552" t="s">
        <v>8534</v>
      </c>
      <c r="J3552" t="s">
        <v>514</v>
      </c>
      <c r="K3552">
        <v>0.57999999999999996</v>
      </c>
      <c r="L3552">
        <v>0.57516858400000004</v>
      </c>
      <c r="M3552" t="s">
        <v>26</v>
      </c>
      <c r="N3552" t="s">
        <v>29</v>
      </c>
      <c r="O3552" t="s">
        <v>29</v>
      </c>
      <c r="P3552" t="s">
        <v>29</v>
      </c>
      <c r="Q3552" t="s">
        <v>29</v>
      </c>
      <c r="R3552" t="s">
        <v>29</v>
      </c>
      <c r="S3552" t="s">
        <v>29</v>
      </c>
      <c r="T3552" t="s">
        <v>29</v>
      </c>
      <c r="U3552" t="s">
        <v>29</v>
      </c>
      <c r="V3552" t="s">
        <v>29</v>
      </c>
      <c r="W3552" t="s">
        <v>4135</v>
      </c>
    </row>
    <row r="3553" spans="1:23">
      <c r="A3553">
        <v>3552</v>
      </c>
      <c r="B3553" t="s">
        <v>4132</v>
      </c>
      <c r="C3553" t="s">
        <v>4132</v>
      </c>
      <c r="D3553">
        <v>88</v>
      </c>
      <c r="E3553" t="s">
        <v>4195</v>
      </c>
      <c r="F3553" t="s">
        <v>558</v>
      </c>
      <c r="G3553" s="1" t="s">
        <v>1266</v>
      </c>
      <c r="H3553" t="s">
        <v>463</v>
      </c>
      <c r="I3553" t="s">
        <v>1266</v>
      </c>
      <c r="J3553" t="s">
        <v>463</v>
      </c>
      <c r="K3553">
        <v>0.57999999999999996</v>
      </c>
      <c r="L3553">
        <v>0.57516858400000004</v>
      </c>
      <c r="M3553" t="s">
        <v>26</v>
      </c>
      <c r="N3553" t="s">
        <v>29</v>
      </c>
      <c r="O3553" t="s">
        <v>29</v>
      </c>
      <c r="P3553" t="s">
        <v>29</v>
      </c>
      <c r="Q3553" t="s">
        <v>29</v>
      </c>
      <c r="R3553" t="s">
        <v>29</v>
      </c>
      <c r="S3553" t="s">
        <v>29</v>
      </c>
      <c r="T3553" t="s">
        <v>29</v>
      </c>
      <c r="U3553" t="s">
        <v>29</v>
      </c>
      <c r="V3553" t="s">
        <v>29</v>
      </c>
      <c r="W3553" t="s">
        <v>4135</v>
      </c>
    </row>
    <row r="3554" spans="1:23">
      <c r="A3554">
        <v>3553</v>
      </c>
      <c r="B3554" t="s">
        <v>4132</v>
      </c>
      <c r="C3554" t="s">
        <v>4132</v>
      </c>
      <c r="D3554">
        <v>88</v>
      </c>
      <c r="E3554" t="s">
        <v>4196</v>
      </c>
      <c r="F3554" t="s">
        <v>251</v>
      </c>
      <c r="G3554" s="1" t="s">
        <v>487</v>
      </c>
      <c r="H3554" t="s">
        <v>29</v>
      </c>
      <c r="I3554" t="s">
        <v>487</v>
      </c>
      <c r="J3554" t="s">
        <v>29</v>
      </c>
      <c r="K3554">
        <v>0.57999999999999996</v>
      </c>
      <c r="L3554">
        <v>0.57516858400000004</v>
      </c>
      <c r="M3554" t="s">
        <v>26</v>
      </c>
      <c r="N3554" t="s">
        <v>29</v>
      </c>
      <c r="O3554" t="s">
        <v>29</v>
      </c>
      <c r="P3554" t="s">
        <v>29</v>
      </c>
      <c r="Q3554" t="s">
        <v>29</v>
      </c>
      <c r="R3554" t="s">
        <v>29</v>
      </c>
      <c r="S3554" t="s">
        <v>29</v>
      </c>
      <c r="T3554" t="s">
        <v>29</v>
      </c>
      <c r="U3554" t="s">
        <v>29</v>
      </c>
      <c r="V3554" t="s">
        <v>29</v>
      </c>
      <c r="W3554" t="s">
        <v>4135</v>
      </c>
    </row>
    <row r="3555" spans="1:23">
      <c r="A3555">
        <v>3554</v>
      </c>
      <c r="B3555" t="s">
        <v>4132</v>
      </c>
      <c r="C3555" t="s">
        <v>4132</v>
      </c>
      <c r="D3555">
        <v>88</v>
      </c>
      <c r="E3555" t="s">
        <v>4197</v>
      </c>
      <c r="F3555" t="s">
        <v>293</v>
      </c>
      <c r="G3555" s="1" t="s">
        <v>4185</v>
      </c>
      <c r="H3555" t="s">
        <v>4198</v>
      </c>
      <c r="I3555" t="s">
        <v>4185</v>
      </c>
      <c r="J3555" t="s">
        <v>4198</v>
      </c>
      <c r="K3555">
        <v>0.46</v>
      </c>
      <c r="L3555">
        <v>0.456168187</v>
      </c>
      <c r="M3555" t="s">
        <v>26</v>
      </c>
      <c r="N3555" t="s">
        <v>29</v>
      </c>
      <c r="O3555" t="s">
        <v>29</v>
      </c>
      <c r="P3555" t="s">
        <v>29</v>
      </c>
      <c r="Q3555" t="s">
        <v>29</v>
      </c>
      <c r="R3555" t="s">
        <v>29</v>
      </c>
      <c r="S3555" t="s">
        <v>29</v>
      </c>
      <c r="T3555" t="s">
        <v>29</v>
      </c>
      <c r="U3555" t="s">
        <v>29</v>
      </c>
      <c r="V3555" t="s">
        <v>29</v>
      </c>
      <c r="W3555" t="s">
        <v>4135</v>
      </c>
    </row>
    <row r="3556" spans="1:23">
      <c r="A3556">
        <v>3555</v>
      </c>
      <c r="B3556" t="s">
        <v>4132</v>
      </c>
      <c r="C3556" t="s">
        <v>4132</v>
      </c>
      <c r="D3556">
        <v>88</v>
      </c>
      <c r="E3556" t="s">
        <v>4199</v>
      </c>
      <c r="F3556" t="s">
        <v>705</v>
      </c>
      <c r="G3556" s="1" t="s">
        <v>4200</v>
      </c>
      <c r="H3556" t="s">
        <v>29</v>
      </c>
      <c r="I3556" t="s">
        <v>8834</v>
      </c>
      <c r="J3556" t="s">
        <v>29</v>
      </c>
      <c r="K3556">
        <v>0.35</v>
      </c>
      <c r="L3556">
        <v>0.34708449000000002</v>
      </c>
      <c r="M3556" t="s">
        <v>26</v>
      </c>
      <c r="N3556" t="s">
        <v>29</v>
      </c>
      <c r="O3556" t="s">
        <v>29</v>
      </c>
      <c r="P3556" t="s">
        <v>29</v>
      </c>
      <c r="Q3556" t="s">
        <v>29</v>
      </c>
      <c r="R3556" t="s">
        <v>29</v>
      </c>
      <c r="S3556" t="s">
        <v>29</v>
      </c>
      <c r="T3556" t="s">
        <v>29</v>
      </c>
      <c r="U3556" t="s">
        <v>29</v>
      </c>
      <c r="V3556" t="s">
        <v>29</v>
      </c>
      <c r="W3556" t="s">
        <v>4135</v>
      </c>
    </row>
    <row r="3557" spans="1:23">
      <c r="A3557">
        <v>3556</v>
      </c>
      <c r="B3557" t="s">
        <v>4132</v>
      </c>
      <c r="C3557" t="s">
        <v>4132</v>
      </c>
      <c r="D3557">
        <v>88</v>
      </c>
      <c r="E3557" t="s">
        <v>4201</v>
      </c>
      <c r="F3557" t="s">
        <v>293</v>
      </c>
      <c r="G3557" s="1" t="s">
        <v>4185</v>
      </c>
      <c r="H3557" t="s">
        <v>29</v>
      </c>
      <c r="I3557" t="s">
        <v>4185</v>
      </c>
      <c r="J3557" t="s">
        <v>29</v>
      </c>
      <c r="K3557">
        <v>0.28999999999999998</v>
      </c>
      <c r="L3557">
        <v>0.28758429200000002</v>
      </c>
      <c r="M3557" t="s">
        <v>26</v>
      </c>
      <c r="N3557" t="s">
        <v>29</v>
      </c>
      <c r="O3557" t="s">
        <v>29</v>
      </c>
      <c r="P3557" t="s">
        <v>29</v>
      </c>
      <c r="Q3557" t="s">
        <v>29</v>
      </c>
      <c r="R3557" t="s">
        <v>29</v>
      </c>
      <c r="S3557" t="s">
        <v>29</v>
      </c>
      <c r="T3557" t="s">
        <v>29</v>
      </c>
      <c r="U3557" t="s">
        <v>29</v>
      </c>
      <c r="V3557" t="s">
        <v>29</v>
      </c>
      <c r="W3557" t="s">
        <v>4135</v>
      </c>
    </row>
    <row r="3558" spans="1:23">
      <c r="A3558">
        <v>3557</v>
      </c>
      <c r="B3558" t="s">
        <v>4132</v>
      </c>
      <c r="C3558" t="s">
        <v>4132</v>
      </c>
      <c r="D3558">
        <v>88</v>
      </c>
      <c r="E3558" t="s">
        <v>4202</v>
      </c>
      <c r="F3558" t="s">
        <v>216</v>
      </c>
      <c r="G3558" s="1" t="s">
        <v>2301</v>
      </c>
      <c r="H3558" t="s">
        <v>4203</v>
      </c>
      <c r="I3558" t="s">
        <v>2301</v>
      </c>
      <c r="J3558" t="s">
        <v>843</v>
      </c>
      <c r="K3558">
        <v>0.23</v>
      </c>
      <c r="L3558">
        <v>0.22808409399999999</v>
      </c>
      <c r="M3558" t="s">
        <v>26</v>
      </c>
      <c r="N3558" t="s">
        <v>29</v>
      </c>
      <c r="O3558" t="s">
        <v>29</v>
      </c>
      <c r="P3558" t="s">
        <v>29</v>
      </c>
      <c r="Q3558" t="s">
        <v>29</v>
      </c>
      <c r="R3558" t="s">
        <v>29</v>
      </c>
      <c r="S3558" t="s">
        <v>29</v>
      </c>
      <c r="T3558" t="s">
        <v>29</v>
      </c>
      <c r="U3558" t="s">
        <v>29</v>
      </c>
      <c r="V3558" t="s">
        <v>29</v>
      </c>
      <c r="W3558" t="s">
        <v>4135</v>
      </c>
    </row>
    <row r="3559" spans="1:23">
      <c r="A3559">
        <v>3558</v>
      </c>
      <c r="B3559" t="s">
        <v>4132</v>
      </c>
      <c r="C3559" t="s">
        <v>4132</v>
      </c>
      <c r="D3559">
        <v>88</v>
      </c>
      <c r="E3559" t="s">
        <v>4204</v>
      </c>
      <c r="F3559" t="s">
        <v>23</v>
      </c>
      <c r="G3559" s="1" t="s">
        <v>3549</v>
      </c>
      <c r="H3559" t="s">
        <v>4205</v>
      </c>
      <c r="I3559" t="s">
        <v>3549</v>
      </c>
      <c r="J3559" t="s">
        <v>29</v>
      </c>
      <c r="K3559">
        <v>0.17</v>
      </c>
      <c r="L3559">
        <v>0.16858389500000001</v>
      </c>
      <c r="M3559" t="s">
        <v>26</v>
      </c>
      <c r="N3559" t="s">
        <v>29</v>
      </c>
      <c r="O3559" t="s">
        <v>29</v>
      </c>
      <c r="P3559" t="s">
        <v>29</v>
      </c>
      <c r="Q3559" t="s">
        <v>29</v>
      </c>
      <c r="R3559" t="s">
        <v>29</v>
      </c>
      <c r="S3559" t="s">
        <v>29</v>
      </c>
      <c r="T3559" t="s">
        <v>29</v>
      </c>
      <c r="U3559" t="s">
        <v>29</v>
      </c>
      <c r="V3559" t="s">
        <v>29</v>
      </c>
      <c r="W3559" t="s">
        <v>4135</v>
      </c>
    </row>
    <row r="3560" spans="1:23">
      <c r="A3560">
        <v>3559</v>
      </c>
      <c r="B3560" t="s">
        <v>4132</v>
      </c>
      <c r="C3560" t="s">
        <v>4132</v>
      </c>
      <c r="D3560">
        <v>88</v>
      </c>
      <c r="E3560" t="s">
        <v>3520</v>
      </c>
      <c r="F3560" t="s">
        <v>1102</v>
      </c>
      <c r="G3560" s="1" t="s">
        <v>1103</v>
      </c>
      <c r="H3560" t="s">
        <v>29</v>
      </c>
      <c r="I3560" t="s">
        <v>1103</v>
      </c>
      <c r="J3560" t="s">
        <v>29</v>
      </c>
      <c r="K3560">
        <v>0.16</v>
      </c>
      <c r="L3560">
        <v>0.15866719600000001</v>
      </c>
      <c r="M3560" t="s">
        <v>26</v>
      </c>
      <c r="N3560" t="s">
        <v>29</v>
      </c>
      <c r="O3560" t="s">
        <v>29</v>
      </c>
      <c r="P3560" t="s">
        <v>29</v>
      </c>
      <c r="Q3560" t="s">
        <v>29</v>
      </c>
      <c r="R3560" t="s">
        <v>29</v>
      </c>
      <c r="S3560" t="s">
        <v>29</v>
      </c>
      <c r="T3560" t="s">
        <v>29</v>
      </c>
      <c r="U3560" t="s">
        <v>29</v>
      </c>
      <c r="V3560" t="s">
        <v>29</v>
      </c>
      <c r="W3560" t="s">
        <v>4135</v>
      </c>
    </row>
    <row r="3561" spans="1:23">
      <c r="A3561">
        <v>3560</v>
      </c>
      <c r="B3561" t="s">
        <v>4132</v>
      </c>
      <c r="C3561" t="s">
        <v>4132</v>
      </c>
      <c r="D3561">
        <v>88</v>
      </c>
      <c r="E3561" t="s">
        <v>4206</v>
      </c>
      <c r="F3561" t="s">
        <v>4140</v>
      </c>
      <c r="G3561" s="1" t="s">
        <v>4141</v>
      </c>
      <c r="H3561" t="s">
        <v>4207</v>
      </c>
      <c r="I3561" t="s">
        <v>4141</v>
      </c>
      <c r="J3561" t="s">
        <v>4207</v>
      </c>
      <c r="K3561">
        <v>0.12</v>
      </c>
      <c r="L3561">
        <v>0.11900039699999999</v>
      </c>
      <c r="M3561" t="s">
        <v>26</v>
      </c>
      <c r="N3561" t="s">
        <v>29</v>
      </c>
      <c r="O3561" t="s">
        <v>29</v>
      </c>
      <c r="P3561" t="s">
        <v>29</v>
      </c>
      <c r="Q3561" t="s">
        <v>29</v>
      </c>
      <c r="R3561" t="s">
        <v>29</v>
      </c>
      <c r="S3561" t="s">
        <v>29</v>
      </c>
      <c r="T3561" t="s">
        <v>29</v>
      </c>
      <c r="U3561" t="s">
        <v>29</v>
      </c>
      <c r="V3561" t="s">
        <v>29</v>
      </c>
      <c r="W3561" t="s">
        <v>4135</v>
      </c>
    </row>
    <row r="3562" spans="1:23">
      <c r="A3562">
        <v>3561</v>
      </c>
      <c r="B3562" t="s">
        <v>2887</v>
      </c>
      <c r="C3562" t="s">
        <v>2887</v>
      </c>
      <c r="D3562">
        <v>89</v>
      </c>
      <c r="E3562" t="s">
        <v>2888</v>
      </c>
      <c r="F3562" t="s">
        <v>258</v>
      </c>
      <c r="G3562" s="1" t="s">
        <v>2889</v>
      </c>
      <c r="H3562" t="s">
        <v>2890</v>
      </c>
      <c r="I3562" t="s">
        <v>2889</v>
      </c>
      <c r="J3562" t="s">
        <v>2890</v>
      </c>
      <c r="K3562">
        <v>1</v>
      </c>
      <c r="L3562">
        <v>1</v>
      </c>
      <c r="M3562" t="s">
        <v>26</v>
      </c>
      <c r="N3562" t="s">
        <v>27</v>
      </c>
      <c r="O3562" t="s">
        <v>118</v>
      </c>
      <c r="P3562" t="s">
        <v>29</v>
      </c>
      <c r="Q3562" t="s">
        <v>29</v>
      </c>
      <c r="R3562" t="s">
        <v>29</v>
      </c>
      <c r="S3562" t="s">
        <v>29</v>
      </c>
      <c r="T3562" t="s">
        <v>29</v>
      </c>
      <c r="U3562" t="s">
        <v>29</v>
      </c>
      <c r="V3562" t="s">
        <v>29</v>
      </c>
      <c r="W3562" t="s">
        <v>9446</v>
      </c>
    </row>
    <row r="3563" spans="1:23">
      <c r="A3563">
        <v>3562</v>
      </c>
      <c r="B3563" t="s">
        <v>2887</v>
      </c>
      <c r="C3563" t="s">
        <v>2887</v>
      </c>
      <c r="D3563">
        <v>89</v>
      </c>
      <c r="E3563" t="s">
        <v>4208</v>
      </c>
      <c r="F3563" t="s">
        <v>4209</v>
      </c>
      <c r="G3563" s="1" t="s">
        <v>4210</v>
      </c>
      <c r="H3563" t="s">
        <v>29</v>
      </c>
      <c r="I3563" t="s">
        <v>4210</v>
      </c>
      <c r="J3563" t="s">
        <v>29</v>
      </c>
      <c r="K3563">
        <v>0.1</v>
      </c>
      <c r="L3563">
        <v>0.1</v>
      </c>
      <c r="M3563" t="s">
        <v>26</v>
      </c>
      <c r="N3563" t="s">
        <v>56</v>
      </c>
      <c r="O3563" t="s">
        <v>29</v>
      </c>
      <c r="P3563" t="s">
        <v>29</v>
      </c>
      <c r="Q3563" t="s">
        <v>29</v>
      </c>
      <c r="R3563" t="s">
        <v>29</v>
      </c>
      <c r="S3563" t="s">
        <v>29</v>
      </c>
      <c r="T3563" t="s">
        <v>29</v>
      </c>
      <c r="U3563" t="s">
        <v>29</v>
      </c>
      <c r="V3563" t="s">
        <v>29</v>
      </c>
      <c r="W3563" t="s">
        <v>9446</v>
      </c>
    </row>
    <row r="3564" spans="1:23">
      <c r="A3564">
        <v>3563</v>
      </c>
      <c r="B3564" t="s">
        <v>2887</v>
      </c>
      <c r="C3564" t="s">
        <v>2887</v>
      </c>
      <c r="D3564">
        <v>89</v>
      </c>
      <c r="E3564" t="s">
        <v>2892</v>
      </c>
      <c r="F3564" t="s">
        <v>1594</v>
      </c>
      <c r="G3564" s="1" t="s">
        <v>2893</v>
      </c>
      <c r="H3564" t="s">
        <v>2894</v>
      </c>
      <c r="I3564" t="s">
        <v>2893</v>
      </c>
      <c r="J3564" t="s">
        <v>2894</v>
      </c>
      <c r="K3564">
        <v>1.7</v>
      </c>
      <c r="L3564">
        <v>1.7</v>
      </c>
      <c r="M3564" t="s">
        <v>26</v>
      </c>
      <c r="N3564" t="s">
        <v>27</v>
      </c>
      <c r="O3564" t="s">
        <v>118</v>
      </c>
      <c r="P3564" t="s">
        <v>29</v>
      </c>
      <c r="Q3564" t="s">
        <v>29</v>
      </c>
      <c r="R3564" t="s">
        <v>29</v>
      </c>
      <c r="S3564" t="s">
        <v>29</v>
      </c>
      <c r="T3564" t="s">
        <v>29</v>
      </c>
      <c r="U3564" t="s">
        <v>29</v>
      </c>
      <c r="V3564" t="s">
        <v>29</v>
      </c>
      <c r="W3564" t="s">
        <v>9446</v>
      </c>
    </row>
    <row r="3565" spans="1:23">
      <c r="A3565">
        <v>3564</v>
      </c>
      <c r="B3565" t="s">
        <v>2887</v>
      </c>
      <c r="C3565" t="s">
        <v>2887</v>
      </c>
      <c r="D3565">
        <v>89</v>
      </c>
      <c r="E3565" t="s">
        <v>2895</v>
      </c>
      <c r="F3565" t="s">
        <v>1594</v>
      </c>
      <c r="G3565" s="1" t="s">
        <v>2896</v>
      </c>
      <c r="H3565" t="s">
        <v>2897</v>
      </c>
      <c r="I3565" t="s">
        <v>2896</v>
      </c>
      <c r="J3565" t="s">
        <v>2897</v>
      </c>
      <c r="K3565">
        <v>0.2</v>
      </c>
      <c r="L3565">
        <v>0.2</v>
      </c>
      <c r="M3565" t="s">
        <v>26</v>
      </c>
      <c r="N3565" t="s">
        <v>63</v>
      </c>
      <c r="O3565" t="s">
        <v>27</v>
      </c>
      <c r="P3565" t="s">
        <v>29</v>
      </c>
      <c r="Q3565" t="s">
        <v>29</v>
      </c>
      <c r="R3565" t="s">
        <v>29</v>
      </c>
      <c r="S3565" t="s">
        <v>29</v>
      </c>
      <c r="T3565" t="s">
        <v>29</v>
      </c>
      <c r="U3565" t="s">
        <v>29</v>
      </c>
      <c r="V3565" t="s">
        <v>29</v>
      </c>
      <c r="W3565" t="s">
        <v>9446</v>
      </c>
    </row>
    <row r="3566" spans="1:23">
      <c r="A3566">
        <v>3565</v>
      </c>
      <c r="B3566" t="s">
        <v>2887</v>
      </c>
      <c r="C3566" t="s">
        <v>2887</v>
      </c>
      <c r="D3566">
        <v>89</v>
      </c>
      <c r="E3566" t="s">
        <v>2898</v>
      </c>
      <c r="F3566" t="s">
        <v>3071</v>
      </c>
      <c r="G3566" s="1" t="s">
        <v>2899</v>
      </c>
      <c r="H3566" t="s">
        <v>2900</v>
      </c>
      <c r="I3566" t="s">
        <v>8830</v>
      </c>
      <c r="J3566" t="s">
        <v>2900</v>
      </c>
      <c r="K3566">
        <v>0.8</v>
      </c>
      <c r="L3566">
        <v>0.8</v>
      </c>
      <c r="M3566" t="s">
        <v>26</v>
      </c>
      <c r="N3566" t="s">
        <v>27</v>
      </c>
      <c r="O3566" t="s">
        <v>118</v>
      </c>
      <c r="P3566" t="s">
        <v>29</v>
      </c>
      <c r="Q3566" t="s">
        <v>29</v>
      </c>
      <c r="R3566" t="s">
        <v>29</v>
      </c>
      <c r="S3566" t="s">
        <v>29</v>
      </c>
      <c r="T3566" t="s">
        <v>29</v>
      </c>
      <c r="U3566" t="s">
        <v>29</v>
      </c>
      <c r="V3566" t="s">
        <v>29</v>
      </c>
      <c r="W3566" t="s">
        <v>9446</v>
      </c>
    </row>
    <row r="3567" spans="1:23">
      <c r="A3567">
        <v>3566</v>
      </c>
      <c r="B3567" t="s">
        <v>2887</v>
      </c>
      <c r="C3567" t="s">
        <v>2887</v>
      </c>
      <c r="D3567">
        <v>89</v>
      </c>
      <c r="E3567" t="s">
        <v>2946</v>
      </c>
      <c r="F3567" t="s">
        <v>181</v>
      </c>
      <c r="G3567" s="1" t="s">
        <v>182</v>
      </c>
      <c r="H3567" t="s">
        <v>2947</v>
      </c>
      <c r="I3567" t="s">
        <v>182</v>
      </c>
      <c r="J3567" t="s">
        <v>2947</v>
      </c>
      <c r="K3567">
        <v>21.2</v>
      </c>
      <c r="L3567">
        <v>21.2</v>
      </c>
      <c r="M3567" t="s">
        <v>26</v>
      </c>
      <c r="N3567" t="s">
        <v>74</v>
      </c>
      <c r="O3567" t="s">
        <v>29</v>
      </c>
      <c r="P3567" t="s">
        <v>29</v>
      </c>
      <c r="Q3567" t="s">
        <v>29</v>
      </c>
      <c r="R3567" t="s">
        <v>29</v>
      </c>
      <c r="S3567" t="s">
        <v>29</v>
      </c>
      <c r="T3567" t="s">
        <v>29</v>
      </c>
      <c r="U3567" t="s">
        <v>29</v>
      </c>
      <c r="V3567" t="s">
        <v>29</v>
      </c>
      <c r="W3567" t="s">
        <v>9446</v>
      </c>
    </row>
    <row r="3568" spans="1:23">
      <c r="A3568">
        <v>3567</v>
      </c>
      <c r="B3568" t="s">
        <v>2887</v>
      </c>
      <c r="C3568" t="s">
        <v>2887</v>
      </c>
      <c r="D3568">
        <v>89</v>
      </c>
      <c r="E3568" t="s">
        <v>2901</v>
      </c>
      <c r="F3568" t="s">
        <v>344</v>
      </c>
      <c r="G3568" s="1" t="s">
        <v>2902</v>
      </c>
      <c r="H3568" t="s">
        <v>2903</v>
      </c>
      <c r="I3568" t="s">
        <v>2902</v>
      </c>
      <c r="J3568" t="s">
        <v>2903</v>
      </c>
      <c r="K3568">
        <v>4.5</v>
      </c>
      <c r="L3568">
        <v>4.5</v>
      </c>
      <c r="M3568" t="s">
        <v>26</v>
      </c>
      <c r="N3568" t="s">
        <v>63</v>
      </c>
      <c r="O3568" t="s">
        <v>27</v>
      </c>
      <c r="P3568" t="s">
        <v>29</v>
      </c>
      <c r="Q3568" t="s">
        <v>29</v>
      </c>
      <c r="R3568" t="s">
        <v>29</v>
      </c>
      <c r="S3568" t="s">
        <v>29</v>
      </c>
      <c r="T3568" t="s">
        <v>29</v>
      </c>
      <c r="U3568" t="s">
        <v>29</v>
      </c>
      <c r="V3568" t="s">
        <v>29</v>
      </c>
      <c r="W3568" t="s">
        <v>9446</v>
      </c>
    </row>
    <row r="3569" spans="1:23">
      <c r="A3569">
        <v>3568</v>
      </c>
      <c r="B3569" t="s">
        <v>2887</v>
      </c>
      <c r="C3569" t="s">
        <v>2887</v>
      </c>
      <c r="D3569">
        <v>89</v>
      </c>
      <c r="E3569" t="s">
        <v>678</v>
      </c>
      <c r="F3569" t="s">
        <v>344</v>
      </c>
      <c r="G3569" s="1" t="s">
        <v>4211</v>
      </c>
      <c r="H3569" t="s">
        <v>680</v>
      </c>
      <c r="I3569" t="s">
        <v>6756</v>
      </c>
      <c r="J3569" t="s">
        <v>680</v>
      </c>
      <c r="K3569">
        <v>0.4</v>
      </c>
      <c r="L3569">
        <v>0.4</v>
      </c>
      <c r="M3569" t="s">
        <v>26</v>
      </c>
      <c r="N3569" t="s">
        <v>2904</v>
      </c>
      <c r="O3569" t="s">
        <v>29</v>
      </c>
      <c r="P3569" t="s">
        <v>29</v>
      </c>
      <c r="Q3569" t="s">
        <v>29</v>
      </c>
      <c r="R3569" t="s">
        <v>29</v>
      </c>
      <c r="S3569" t="s">
        <v>29</v>
      </c>
      <c r="T3569" t="s">
        <v>29</v>
      </c>
      <c r="U3569" t="s">
        <v>29</v>
      </c>
      <c r="V3569" t="s">
        <v>29</v>
      </c>
      <c r="W3569" t="s">
        <v>9446</v>
      </c>
    </row>
    <row r="3570" spans="1:23">
      <c r="A3570">
        <v>3569</v>
      </c>
      <c r="B3570" t="s">
        <v>2887</v>
      </c>
      <c r="C3570" t="s">
        <v>2887</v>
      </c>
      <c r="D3570">
        <v>89</v>
      </c>
      <c r="E3570" t="s">
        <v>2905</v>
      </c>
      <c r="F3570" t="s">
        <v>1052</v>
      </c>
      <c r="G3570" s="1" t="s">
        <v>1053</v>
      </c>
      <c r="H3570" t="s">
        <v>2906</v>
      </c>
      <c r="I3570" t="s">
        <v>1053</v>
      </c>
      <c r="J3570" t="s">
        <v>2906</v>
      </c>
      <c r="K3570">
        <v>1.7</v>
      </c>
      <c r="L3570">
        <v>1.7</v>
      </c>
      <c r="M3570" t="s">
        <v>26</v>
      </c>
      <c r="N3570" t="s">
        <v>74</v>
      </c>
      <c r="O3570" t="s">
        <v>27</v>
      </c>
      <c r="P3570" t="s">
        <v>118</v>
      </c>
      <c r="Q3570" t="s">
        <v>29</v>
      </c>
      <c r="R3570" t="s">
        <v>29</v>
      </c>
      <c r="S3570" t="s">
        <v>29</v>
      </c>
      <c r="T3570" t="s">
        <v>29</v>
      </c>
      <c r="U3570" t="s">
        <v>29</v>
      </c>
      <c r="V3570" t="s">
        <v>29</v>
      </c>
      <c r="W3570" t="s">
        <v>9446</v>
      </c>
    </row>
    <row r="3571" spans="1:23">
      <c r="A3571">
        <v>3570</v>
      </c>
      <c r="B3571" t="s">
        <v>2887</v>
      </c>
      <c r="C3571" t="s">
        <v>2887</v>
      </c>
      <c r="D3571">
        <v>89</v>
      </c>
      <c r="E3571" t="s">
        <v>4212</v>
      </c>
      <c r="F3571" t="s">
        <v>67</v>
      </c>
      <c r="G3571" s="1" t="s">
        <v>4213</v>
      </c>
      <c r="H3571" t="s">
        <v>4214</v>
      </c>
      <c r="I3571" t="s">
        <v>4213</v>
      </c>
      <c r="J3571" t="s">
        <v>4214</v>
      </c>
      <c r="K3571">
        <v>0.2</v>
      </c>
      <c r="L3571">
        <v>0.2</v>
      </c>
      <c r="M3571" t="s">
        <v>26</v>
      </c>
      <c r="N3571" t="s">
        <v>63</v>
      </c>
      <c r="O3571" t="s">
        <v>27</v>
      </c>
      <c r="P3571" t="s">
        <v>29</v>
      </c>
      <c r="Q3571" t="s">
        <v>29</v>
      </c>
      <c r="R3571" t="s">
        <v>29</v>
      </c>
      <c r="S3571" t="s">
        <v>29</v>
      </c>
      <c r="T3571" t="s">
        <v>29</v>
      </c>
      <c r="U3571" t="s">
        <v>29</v>
      </c>
      <c r="V3571" t="s">
        <v>29</v>
      </c>
      <c r="W3571" t="s">
        <v>9446</v>
      </c>
    </row>
    <row r="3572" spans="1:23">
      <c r="A3572">
        <v>3571</v>
      </c>
      <c r="B3572" t="s">
        <v>2887</v>
      </c>
      <c r="C3572" t="s">
        <v>2887</v>
      </c>
      <c r="D3572">
        <v>89</v>
      </c>
      <c r="E3572" t="s">
        <v>2909</v>
      </c>
      <c r="F3572" t="s">
        <v>358</v>
      </c>
      <c r="G3572" s="1" t="s">
        <v>2910</v>
      </c>
      <c r="H3572" t="s">
        <v>1044</v>
      </c>
      <c r="I3572" t="s">
        <v>2910</v>
      </c>
      <c r="J3572" t="s">
        <v>1044</v>
      </c>
      <c r="K3572">
        <v>1.8</v>
      </c>
      <c r="L3572">
        <v>1.8</v>
      </c>
      <c r="M3572" t="s">
        <v>26</v>
      </c>
      <c r="N3572" t="s">
        <v>27</v>
      </c>
      <c r="O3572" t="s">
        <v>118</v>
      </c>
      <c r="P3572" t="s">
        <v>29</v>
      </c>
      <c r="Q3572" t="s">
        <v>29</v>
      </c>
      <c r="R3572" t="s">
        <v>29</v>
      </c>
      <c r="S3572" t="s">
        <v>29</v>
      </c>
      <c r="T3572" t="s">
        <v>29</v>
      </c>
      <c r="U3572" t="s">
        <v>29</v>
      </c>
      <c r="V3572" t="s">
        <v>29</v>
      </c>
      <c r="W3572" t="s">
        <v>9446</v>
      </c>
    </row>
    <row r="3573" spans="1:23">
      <c r="A3573">
        <v>3572</v>
      </c>
      <c r="B3573" t="s">
        <v>2887</v>
      </c>
      <c r="C3573" t="s">
        <v>2887</v>
      </c>
      <c r="D3573">
        <v>89</v>
      </c>
      <c r="E3573" t="s">
        <v>2911</v>
      </c>
      <c r="F3573" t="s">
        <v>358</v>
      </c>
      <c r="G3573" s="1" t="s">
        <v>2910</v>
      </c>
      <c r="H3573" t="s">
        <v>1029</v>
      </c>
      <c r="I3573" t="s">
        <v>2910</v>
      </c>
      <c r="J3573" t="s">
        <v>1029</v>
      </c>
      <c r="K3573">
        <v>0.1</v>
      </c>
      <c r="L3573">
        <v>0.1</v>
      </c>
      <c r="M3573" t="s">
        <v>26</v>
      </c>
      <c r="N3573" t="s">
        <v>27</v>
      </c>
      <c r="O3573" t="s">
        <v>29</v>
      </c>
      <c r="P3573" t="s">
        <v>29</v>
      </c>
      <c r="Q3573" t="s">
        <v>29</v>
      </c>
      <c r="R3573" t="s">
        <v>29</v>
      </c>
      <c r="S3573" t="s">
        <v>29</v>
      </c>
      <c r="T3573" t="s">
        <v>29</v>
      </c>
      <c r="U3573" t="s">
        <v>29</v>
      </c>
      <c r="V3573" t="s">
        <v>29</v>
      </c>
      <c r="W3573" t="s">
        <v>9446</v>
      </c>
    </row>
    <row r="3574" spans="1:23">
      <c r="A3574">
        <v>3573</v>
      </c>
      <c r="B3574" t="s">
        <v>2887</v>
      </c>
      <c r="C3574" t="s">
        <v>2887</v>
      </c>
      <c r="D3574">
        <v>89</v>
      </c>
      <c r="E3574" t="s">
        <v>2914</v>
      </c>
      <c r="F3574" t="s">
        <v>79</v>
      </c>
      <c r="G3574" s="1" t="s">
        <v>1537</v>
      </c>
      <c r="H3574" t="s">
        <v>2915</v>
      </c>
      <c r="I3574" t="s">
        <v>1537</v>
      </c>
      <c r="J3574" t="s">
        <v>2915</v>
      </c>
      <c r="K3574">
        <v>1.4</v>
      </c>
      <c r="L3574">
        <v>1.4</v>
      </c>
      <c r="M3574" t="s">
        <v>26</v>
      </c>
      <c r="N3574" t="s">
        <v>27</v>
      </c>
      <c r="O3574" t="s">
        <v>63</v>
      </c>
      <c r="P3574" t="s">
        <v>56</v>
      </c>
      <c r="Q3574" t="s">
        <v>28</v>
      </c>
      <c r="R3574" t="s">
        <v>29</v>
      </c>
      <c r="S3574" t="s">
        <v>29</v>
      </c>
      <c r="T3574" t="s">
        <v>29</v>
      </c>
      <c r="U3574" t="s">
        <v>29</v>
      </c>
      <c r="V3574" t="s">
        <v>29</v>
      </c>
      <c r="W3574" t="s">
        <v>9446</v>
      </c>
    </row>
    <row r="3575" spans="1:23">
      <c r="A3575">
        <v>3574</v>
      </c>
      <c r="B3575" t="s">
        <v>2887</v>
      </c>
      <c r="C3575" t="s">
        <v>2887</v>
      </c>
      <c r="D3575">
        <v>89</v>
      </c>
      <c r="E3575" t="s">
        <v>2935</v>
      </c>
      <c r="F3575" t="s">
        <v>516</v>
      </c>
      <c r="G3575" s="1" t="s">
        <v>2936</v>
      </c>
      <c r="H3575" t="s">
        <v>2937</v>
      </c>
      <c r="I3575" t="s">
        <v>2936</v>
      </c>
      <c r="J3575" t="s">
        <v>2937</v>
      </c>
      <c r="K3575">
        <v>0.2</v>
      </c>
      <c r="L3575">
        <v>0.2</v>
      </c>
      <c r="M3575" t="s">
        <v>26</v>
      </c>
      <c r="N3575" t="s">
        <v>27</v>
      </c>
      <c r="O3575" t="s">
        <v>56</v>
      </c>
      <c r="P3575" t="s">
        <v>118</v>
      </c>
      <c r="Q3575" t="s">
        <v>28</v>
      </c>
      <c r="R3575" t="s">
        <v>29</v>
      </c>
      <c r="S3575" t="s">
        <v>29</v>
      </c>
      <c r="T3575" t="s">
        <v>29</v>
      </c>
      <c r="U3575" t="s">
        <v>29</v>
      </c>
      <c r="V3575" t="s">
        <v>29</v>
      </c>
      <c r="W3575" t="s">
        <v>9446</v>
      </c>
    </row>
    <row r="3576" spans="1:23">
      <c r="A3576">
        <v>3575</v>
      </c>
      <c r="B3576" t="s">
        <v>2887</v>
      </c>
      <c r="C3576" t="s">
        <v>2887</v>
      </c>
      <c r="D3576">
        <v>89</v>
      </c>
      <c r="E3576" t="s">
        <v>2940</v>
      </c>
      <c r="F3576" t="s">
        <v>154</v>
      </c>
      <c r="G3576" s="1" t="s">
        <v>155</v>
      </c>
      <c r="H3576" t="s">
        <v>2941</v>
      </c>
      <c r="I3576" t="s">
        <v>155</v>
      </c>
      <c r="J3576" t="s">
        <v>2941</v>
      </c>
      <c r="K3576">
        <v>2.8</v>
      </c>
      <c r="L3576">
        <v>2.8</v>
      </c>
      <c r="M3576" t="s">
        <v>26</v>
      </c>
      <c r="N3576" t="s">
        <v>27</v>
      </c>
      <c r="O3576" t="s">
        <v>63</v>
      </c>
      <c r="P3576" t="s">
        <v>118</v>
      </c>
      <c r="Q3576" t="s">
        <v>29</v>
      </c>
      <c r="R3576" t="s">
        <v>29</v>
      </c>
      <c r="S3576" t="s">
        <v>29</v>
      </c>
      <c r="T3576" t="s">
        <v>29</v>
      </c>
      <c r="U3576" t="s">
        <v>29</v>
      </c>
      <c r="V3576" t="s">
        <v>29</v>
      </c>
      <c r="W3576" t="s">
        <v>9446</v>
      </c>
    </row>
    <row r="3577" spans="1:23">
      <c r="A3577">
        <v>3576</v>
      </c>
      <c r="B3577" t="s">
        <v>2887</v>
      </c>
      <c r="C3577" t="s">
        <v>2887</v>
      </c>
      <c r="D3577">
        <v>89</v>
      </c>
      <c r="E3577" t="s">
        <v>4215</v>
      </c>
      <c r="F3577" t="s">
        <v>154</v>
      </c>
      <c r="G3577" s="1" t="s">
        <v>155</v>
      </c>
      <c r="H3577" t="s">
        <v>4216</v>
      </c>
      <c r="I3577" t="s">
        <v>155</v>
      </c>
      <c r="J3577" t="s">
        <v>4216</v>
      </c>
      <c r="K3577">
        <v>0.7</v>
      </c>
      <c r="L3577">
        <v>0.7</v>
      </c>
      <c r="M3577" t="s">
        <v>26</v>
      </c>
      <c r="N3577" t="s">
        <v>118</v>
      </c>
      <c r="O3577" t="s">
        <v>29</v>
      </c>
      <c r="P3577" t="s">
        <v>29</v>
      </c>
      <c r="Q3577" t="s">
        <v>29</v>
      </c>
      <c r="R3577" t="s">
        <v>29</v>
      </c>
      <c r="S3577" t="s">
        <v>29</v>
      </c>
      <c r="T3577" t="s">
        <v>29</v>
      </c>
      <c r="U3577" t="s">
        <v>29</v>
      </c>
      <c r="V3577" t="s">
        <v>29</v>
      </c>
      <c r="W3577" t="s">
        <v>9446</v>
      </c>
    </row>
    <row r="3578" spans="1:23">
      <c r="A3578">
        <v>3577</v>
      </c>
      <c r="B3578" t="s">
        <v>2887</v>
      </c>
      <c r="C3578" t="s">
        <v>2887</v>
      </c>
      <c r="D3578">
        <v>89</v>
      </c>
      <c r="E3578" t="s">
        <v>2942</v>
      </c>
      <c r="F3578" t="s">
        <v>154</v>
      </c>
      <c r="G3578" s="1" t="s">
        <v>155</v>
      </c>
      <c r="H3578" t="s">
        <v>2943</v>
      </c>
      <c r="I3578" t="s">
        <v>155</v>
      </c>
      <c r="J3578" t="s">
        <v>8647</v>
      </c>
      <c r="K3578">
        <v>7.6</v>
      </c>
      <c r="L3578">
        <v>7.6</v>
      </c>
      <c r="M3578" t="s">
        <v>26</v>
      </c>
      <c r="N3578" t="s">
        <v>27</v>
      </c>
      <c r="O3578" t="s">
        <v>63</v>
      </c>
      <c r="P3578" t="s">
        <v>118</v>
      </c>
      <c r="Q3578" t="s">
        <v>29</v>
      </c>
      <c r="R3578" t="s">
        <v>29</v>
      </c>
      <c r="S3578" t="s">
        <v>29</v>
      </c>
      <c r="T3578" t="s">
        <v>29</v>
      </c>
      <c r="U3578" t="s">
        <v>29</v>
      </c>
      <c r="V3578" t="s">
        <v>29</v>
      </c>
      <c r="W3578" t="s">
        <v>9446</v>
      </c>
    </row>
    <row r="3579" spans="1:23">
      <c r="A3579">
        <v>3578</v>
      </c>
      <c r="B3579" t="s">
        <v>2887</v>
      </c>
      <c r="C3579" t="s">
        <v>2887</v>
      </c>
      <c r="D3579">
        <v>89</v>
      </c>
      <c r="E3579" t="s">
        <v>2944</v>
      </c>
      <c r="F3579" t="s">
        <v>154</v>
      </c>
      <c r="G3579" s="1" t="s">
        <v>155</v>
      </c>
      <c r="H3579" t="s">
        <v>2945</v>
      </c>
      <c r="I3579" t="s">
        <v>155</v>
      </c>
      <c r="J3579" t="s">
        <v>2945</v>
      </c>
      <c r="K3579">
        <v>23.5</v>
      </c>
      <c r="L3579">
        <v>23.5</v>
      </c>
      <c r="M3579" t="s">
        <v>26</v>
      </c>
      <c r="N3579" t="s">
        <v>664</v>
      </c>
      <c r="O3579" t="s">
        <v>27</v>
      </c>
      <c r="P3579" t="s">
        <v>63</v>
      </c>
      <c r="Q3579" t="s">
        <v>118</v>
      </c>
      <c r="R3579" t="s">
        <v>29</v>
      </c>
      <c r="S3579" t="s">
        <v>29</v>
      </c>
      <c r="T3579" t="s">
        <v>29</v>
      </c>
      <c r="U3579" t="s">
        <v>29</v>
      </c>
      <c r="V3579" t="s">
        <v>29</v>
      </c>
      <c r="W3579" t="s">
        <v>9446</v>
      </c>
    </row>
    <row r="3580" spans="1:23">
      <c r="A3580">
        <v>3579</v>
      </c>
      <c r="B3580" t="s">
        <v>2887</v>
      </c>
      <c r="C3580" t="s">
        <v>2887</v>
      </c>
      <c r="D3580">
        <v>89</v>
      </c>
      <c r="E3580" t="s">
        <v>153</v>
      </c>
      <c r="F3580" t="s">
        <v>154</v>
      </c>
      <c r="G3580" s="1" t="s">
        <v>155</v>
      </c>
      <c r="H3580" t="s">
        <v>156</v>
      </c>
      <c r="I3580" t="s">
        <v>155</v>
      </c>
      <c r="J3580" t="s">
        <v>156</v>
      </c>
      <c r="K3580">
        <v>4.4000000000000004</v>
      </c>
      <c r="L3580">
        <v>4.4000000000000004</v>
      </c>
      <c r="M3580" t="s">
        <v>26</v>
      </c>
      <c r="N3580" t="s">
        <v>664</v>
      </c>
      <c r="O3580" t="s">
        <v>27</v>
      </c>
      <c r="P3580" t="s">
        <v>63</v>
      </c>
      <c r="Q3580" t="s">
        <v>118</v>
      </c>
      <c r="R3580" t="s">
        <v>29</v>
      </c>
      <c r="S3580" t="s">
        <v>29</v>
      </c>
      <c r="T3580" t="s">
        <v>29</v>
      </c>
      <c r="U3580" t="s">
        <v>29</v>
      </c>
      <c r="V3580" t="s">
        <v>29</v>
      </c>
      <c r="W3580" t="s">
        <v>9446</v>
      </c>
    </row>
    <row r="3581" spans="1:23">
      <c r="A3581">
        <v>3580</v>
      </c>
      <c r="B3581" t="s">
        <v>2887</v>
      </c>
      <c r="C3581" t="s">
        <v>2887</v>
      </c>
      <c r="D3581">
        <v>89</v>
      </c>
      <c r="E3581" t="s">
        <v>4217</v>
      </c>
      <c r="F3581" t="s">
        <v>108</v>
      </c>
      <c r="G3581" s="1" t="s">
        <v>4218</v>
      </c>
      <c r="H3581" t="s">
        <v>4219</v>
      </c>
      <c r="I3581" t="s">
        <v>4218</v>
      </c>
      <c r="J3581" t="s">
        <v>4219</v>
      </c>
      <c r="K3581">
        <v>0.1</v>
      </c>
      <c r="L3581">
        <v>0.1</v>
      </c>
      <c r="M3581" t="s">
        <v>26</v>
      </c>
      <c r="N3581" t="s">
        <v>56</v>
      </c>
      <c r="O3581" t="s">
        <v>29</v>
      </c>
      <c r="P3581" t="s">
        <v>29</v>
      </c>
      <c r="Q3581" t="s">
        <v>29</v>
      </c>
      <c r="R3581" t="s">
        <v>29</v>
      </c>
      <c r="S3581" t="s">
        <v>29</v>
      </c>
      <c r="T3581" t="s">
        <v>29</v>
      </c>
      <c r="U3581" t="s">
        <v>29</v>
      </c>
      <c r="V3581" t="s">
        <v>29</v>
      </c>
      <c r="W3581" t="s">
        <v>9446</v>
      </c>
    </row>
    <row r="3582" spans="1:23">
      <c r="A3582">
        <v>3581</v>
      </c>
      <c r="B3582" t="s">
        <v>2887</v>
      </c>
      <c r="C3582" t="s">
        <v>2887</v>
      </c>
      <c r="D3582">
        <v>89</v>
      </c>
      <c r="E3582" t="s">
        <v>2925</v>
      </c>
      <c r="F3582" t="s">
        <v>108</v>
      </c>
      <c r="G3582" s="1" t="s">
        <v>2926</v>
      </c>
      <c r="H3582" t="s">
        <v>2927</v>
      </c>
      <c r="I3582" t="s">
        <v>2926</v>
      </c>
      <c r="J3582" t="s">
        <v>2927</v>
      </c>
      <c r="K3582">
        <v>0.9</v>
      </c>
      <c r="L3582">
        <v>0.9</v>
      </c>
      <c r="M3582" t="s">
        <v>26</v>
      </c>
      <c r="N3582" t="s">
        <v>27</v>
      </c>
      <c r="O3582" t="s">
        <v>63</v>
      </c>
      <c r="P3582" t="s">
        <v>56</v>
      </c>
      <c r="Q3582" t="s">
        <v>28</v>
      </c>
      <c r="R3582" t="s">
        <v>29</v>
      </c>
      <c r="S3582" t="s">
        <v>29</v>
      </c>
      <c r="T3582" t="s">
        <v>29</v>
      </c>
      <c r="U3582" t="s">
        <v>29</v>
      </c>
      <c r="V3582" t="s">
        <v>29</v>
      </c>
      <c r="W3582" t="s">
        <v>9446</v>
      </c>
    </row>
    <row r="3583" spans="1:23">
      <c r="A3583">
        <v>3582</v>
      </c>
      <c r="B3583" t="s">
        <v>2887</v>
      </c>
      <c r="C3583" t="s">
        <v>2887</v>
      </c>
      <c r="D3583">
        <v>89</v>
      </c>
      <c r="E3583" t="s">
        <v>2928</v>
      </c>
      <c r="F3583" t="s">
        <v>108</v>
      </c>
      <c r="G3583" s="1" t="s">
        <v>2926</v>
      </c>
      <c r="H3583" t="s">
        <v>2929</v>
      </c>
      <c r="I3583" t="s">
        <v>2926</v>
      </c>
      <c r="J3583" t="s">
        <v>2929</v>
      </c>
      <c r="K3583">
        <v>0.5</v>
      </c>
      <c r="L3583">
        <v>0.5</v>
      </c>
      <c r="M3583" t="s">
        <v>26</v>
      </c>
      <c r="N3583" t="s">
        <v>27</v>
      </c>
      <c r="O3583" t="s">
        <v>63</v>
      </c>
      <c r="P3583" t="s">
        <v>56</v>
      </c>
      <c r="Q3583" t="s">
        <v>28</v>
      </c>
      <c r="R3583" t="s">
        <v>29</v>
      </c>
      <c r="S3583" t="s">
        <v>29</v>
      </c>
      <c r="T3583" t="s">
        <v>29</v>
      </c>
      <c r="U3583" t="s">
        <v>29</v>
      </c>
      <c r="V3583" t="s">
        <v>29</v>
      </c>
      <c r="W3583" t="s">
        <v>9446</v>
      </c>
    </row>
    <row r="3584" spans="1:23">
      <c r="A3584">
        <v>3583</v>
      </c>
      <c r="B3584" t="s">
        <v>2887</v>
      </c>
      <c r="C3584" t="s">
        <v>2887</v>
      </c>
      <c r="D3584">
        <v>89</v>
      </c>
      <c r="E3584" t="s">
        <v>2930</v>
      </c>
      <c r="F3584" t="s">
        <v>108</v>
      </c>
      <c r="G3584" s="1" t="s">
        <v>2926</v>
      </c>
      <c r="H3584" t="s">
        <v>2931</v>
      </c>
      <c r="I3584" t="s">
        <v>2926</v>
      </c>
      <c r="J3584" t="s">
        <v>2931</v>
      </c>
      <c r="K3584">
        <v>2.1</v>
      </c>
      <c r="L3584">
        <v>2.1</v>
      </c>
      <c r="M3584" t="s">
        <v>26</v>
      </c>
      <c r="N3584" t="s">
        <v>27</v>
      </c>
      <c r="O3584" t="s">
        <v>63</v>
      </c>
      <c r="P3584" t="s">
        <v>56</v>
      </c>
      <c r="Q3584" t="s">
        <v>28</v>
      </c>
      <c r="R3584" t="s">
        <v>29</v>
      </c>
      <c r="S3584" t="s">
        <v>29</v>
      </c>
      <c r="T3584" t="s">
        <v>29</v>
      </c>
      <c r="U3584" t="s">
        <v>29</v>
      </c>
      <c r="V3584" t="s">
        <v>29</v>
      </c>
      <c r="W3584" t="s">
        <v>9446</v>
      </c>
    </row>
    <row r="3585" spans="1:23">
      <c r="A3585">
        <v>3584</v>
      </c>
      <c r="B3585" t="s">
        <v>2887</v>
      </c>
      <c r="C3585" t="s">
        <v>2887</v>
      </c>
      <c r="D3585">
        <v>89</v>
      </c>
      <c r="E3585" t="s">
        <v>171</v>
      </c>
      <c r="F3585" t="s">
        <v>172</v>
      </c>
      <c r="G3585" s="1" t="s">
        <v>173</v>
      </c>
      <c r="H3585" t="s">
        <v>174</v>
      </c>
      <c r="I3585" t="s">
        <v>173</v>
      </c>
      <c r="J3585" t="s">
        <v>174</v>
      </c>
      <c r="K3585">
        <v>1.8</v>
      </c>
      <c r="L3585">
        <v>1.8</v>
      </c>
      <c r="M3585" t="s">
        <v>26</v>
      </c>
      <c r="N3585" t="s">
        <v>63</v>
      </c>
      <c r="O3585" t="s">
        <v>74</v>
      </c>
      <c r="P3585" t="s">
        <v>27</v>
      </c>
      <c r="Q3585" t="s">
        <v>29</v>
      </c>
      <c r="R3585" t="s">
        <v>29</v>
      </c>
      <c r="S3585" t="s">
        <v>29</v>
      </c>
      <c r="T3585" t="s">
        <v>29</v>
      </c>
      <c r="U3585" t="s">
        <v>29</v>
      </c>
      <c r="V3585" t="s">
        <v>29</v>
      </c>
      <c r="W3585" t="s">
        <v>9446</v>
      </c>
    </row>
    <row r="3586" spans="1:23">
      <c r="A3586">
        <v>3585</v>
      </c>
      <c r="B3586" t="s">
        <v>2887</v>
      </c>
      <c r="C3586" t="s">
        <v>2887</v>
      </c>
      <c r="D3586">
        <v>89</v>
      </c>
      <c r="E3586" t="s">
        <v>4220</v>
      </c>
      <c r="F3586" t="s">
        <v>168</v>
      </c>
      <c r="G3586" s="1" t="s">
        <v>2568</v>
      </c>
      <c r="H3586" t="s">
        <v>4221</v>
      </c>
      <c r="I3586" t="s">
        <v>2568</v>
      </c>
      <c r="J3586" t="s">
        <v>2951</v>
      </c>
      <c r="K3586">
        <v>1.1000000000000001</v>
      </c>
      <c r="L3586">
        <v>1.1000000000000001</v>
      </c>
      <c r="M3586" t="s">
        <v>26</v>
      </c>
      <c r="N3586" t="s">
        <v>74</v>
      </c>
      <c r="O3586" t="s">
        <v>27</v>
      </c>
      <c r="P3586" t="s">
        <v>118</v>
      </c>
      <c r="Q3586" t="s">
        <v>29</v>
      </c>
      <c r="R3586" t="s">
        <v>29</v>
      </c>
      <c r="S3586" t="s">
        <v>29</v>
      </c>
      <c r="T3586" t="s">
        <v>29</v>
      </c>
      <c r="U3586" t="s">
        <v>29</v>
      </c>
      <c r="V3586" t="s">
        <v>29</v>
      </c>
      <c r="W3586" t="s">
        <v>9446</v>
      </c>
    </row>
    <row r="3587" spans="1:23">
      <c r="A3587">
        <v>3586</v>
      </c>
      <c r="B3587" t="s">
        <v>2887</v>
      </c>
      <c r="C3587" t="s">
        <v>2887</v>
      </c>
      <c r="D3587">
        <v>89</v>
      </c>
      <c r="E3587" t="s">
        <v>2952</v>
      </c>
      <c r="F3587" t="s">
        <v>168</v>
      </c>
      <c r="G3587" s="1" t="s">
        <v>2568</v>
      </c>
      <c r="H3587" t="s">
        <v>2953</v>
      </c>
      <c r="I3587" t="s">
        <v>2568</v>
      </c>
      <c r="J3587" t="s">
        <v>2953</v>
      </c>
      <c r="K3587">
        <v>0.1</v>
      </c>
      <c r="L3587">
        <v>0.1</v>
      </c>
      <c r="M3587" t="s">
        <v>26</v>
      </c>
      <c r="N3587" t="s">
        <v>118</v>
      </c>
      <c r="O3587" t="s">
        <v>29</v>
      </c>
      <c r="P3587" t="s">
        <v>29</v>
      </c>
      <c r="Q3587" t="s">
        <v>29</v>
      </c>
      <c r="R3587" t="s">
        <v>29</v>
      </c>
      <c r="S3587" t="s">
        <v>29</v>
      </c>
      <c r="T3587" t="s">
        <v>29</v>
      </c>
      <c r="U3587" t="s">
        <v>29</v>
      </c>
      <c r="V3587" t="s">
        <v>29</v>
      </c>
      <c r="W3587" t="s">
        <v>9446</v>
      </c>
    </row>
    <row r="3588" spans="1:23">
      <c r="A3588">
        <v>3587</v>
      </c>
      <c r="B3588" t="s">
        <v>2887</v>
      </c>
      <c r="C3588" t="s">
        <v>2887</v>
      </c>
      <c r="D3588">
        <v>89</v>
      </c>
      <c r="E3588" t="s">
        <v>2954</v>
      </c>
      <c r="F3588" t="s">
        <v>168</v>
      </c>
      <c r="G3588" s="1" t="s">
        <v>2568</v>
      </c>
      <c r="H3588" t="s">
        <v>374</v>
      </c>
      <c r="I3588" t="s">
        <v>2568</v>
      </c>
      <c r="J3588" t="s">
        <v>374</v>
      </c>
      <c r="K3588">
        <v>0.1</v>
      </c>
      <c r="L3588">
        <v>0.1</v>
      </c>
      <c r="M3588" t="s">
        <v>26</v>
      </c>
      <c r="N3588" t="s">
        <v>74</v>
      </c>
      <c r="O3588" t="s">
        <v>27</v>
      </c>
      <c r="P3588" t="s">
        <v>29</v>
      </c>
      <c r="Q3588" t="s">
        <v>29</v>
      </c>
      <c r="R3588" t="s">
        <v>29</v>
      </c>
      <c r="S3588" t="s">
        <v>29</v>
      </c>
      <c r="T3588" t="s">
        <v>29</v>
      </c>
      <c r="U3588" t="s">
        <v>29</v>
      </c>
      <c r="V3588" t="s">
        <v>29</v>
      </c>
      <c r="W3588" t="s">
        <v>9446</v>
      </c>
    </row>
    <row r="3589" spans="1:23">
      <c r="A3589">
        <v>3588</v>
      </c>
      <c r="B3589" t="s">
        <v>2887</v>
      </c>
      <c r="C3589" t="s">
        <v>2887</v>
      </c>
      <c r="D3589">
        <v>89</v>
      </c>
      <c r="E3589" t="s">
        <v>2955</v>
      </c>
      <c r="F3589" t="s">
        <v>2956</v>
      </c>
      <c r="G3589" s="1" t="s">
        <v>2957</v>
      </c>
      <c r="H3589" t="s">
        <v>1029</v>
      </c>
      <c r="I3589" t="s">
        <v>2957</v>
      </c>
      <c r="J3589" t="s">
        <v>1029</v>
      </c>
      <c r="K3589">
        <v>2.2000000000000002</v>
      </c>
      <c r="L3589">
        <v>2.2000000000000002</v>
      </c>
      <c r="M3589" t="s">
        <v>26</v>
      </c>
      <c r="N3589" t="s">
        <v>56</v>
      </c>
      <c r="O3589" t="s">
        <v>28</v>
      </c>
      <c r="P3589" t="s">
        <v>29</v>
      </c>
      <c r="Q3589" t="s">
        <v>29</v>
      </c>
      <c r="R3589" t="s">
        <v>29</v>
      </c>
      <c r="S3589" t="s">
        <v>29</v>
      </c>
      <c r="T3589" t="s">
        <v>29</v>
      </c>
      <c r="U3589" t="s">
        <v>29</v>
      </c>
      <c r="V3589" t="s">
        <v>29</v>
      </c>
      <c r="W3589" t="s">
        <v>9446</v>
      </c>
    </row>
    <row r="3590" spans="1:23">
      <c r="A3590">
        <v>3589</v>
      </c>
      <c r="B3590" t="s">
        <v>2887</v>
      </c>
      <c r="C3590" t="s">
        <v>2887</v>
      </c>
      <c r="D3590">
        <v>89</v>
      </c>
      <c r="E3590" t="s">
        <v>2958</v>
      </c>
      <c r="F3590" t="s">
        <v>1608</v>
      </c>
      <c r="G3590" s="1" t="s">
        <v>2959</v>
      </c>
      <c r="H3590" t="s">
        <v>2960</v>
      </c>
      <c r="I3590" t="s">
        <v>8521</v>
      </c>
      <c r="J3590" t="s">
        <v>2960</v>
      </c>
      <c r="K3590">
        <v>0.1</v>
      </c>
      <c r="L3590">
        <v>0.1</v>
      </c>
      <c r="M3590" t="s">
        <v>26</v>
      </c>
      <c r="N3590" t="s">
        <v>27</v>
      </c>
      <c r="O3590" t="s">
        <v>29</v>
      </c>
      <c r="P3590" t="s">
        <v>29</v>
      </c>
      <c r="Q3590" t="s">
        <v>29</v>
      </c>
      <c r="R3590" t="s">
        <v>29</v>
      </c>
      <c r="S3590" t="s">
        <v>29</v>
      </c>
      <c r="T3590" t="s">
        <v>29</v>
      </c>
      <c r="U3590" t="s">
        <v>29</v>
      </c>
      <c r="V3590" t="s">
        <v>29</v>
      </c>
      <c r="W3590" t="s">
        <v>9446</v>
      </c>
    </row>
    <row r="3591" spans="1:23">
      <c r="A3591">
        <v>3590</v>
      </c>
      <c r="B3591" t="s">
        <v>2887</v>
      </c>
      <c r="C3591" t="s">
        <v>2887</v>
      </c>
      <c r="D3591">
        <v>89</v>
      </c>
      <c r="E3591" t="s">
        <v>2961</v>
      </c>
      <c r="F3591" t="s">
        <v>1052</v>
      </c>
      <c r="G3591" s="1" t="s">
        <v>2962</v>
      </c>
      <c r="H3591" t="s">
        <v>2963</v>
      </c>
      <c r="I3591" t="s">
        <v>2962</v>
      </c>
      <c r="J3591" t="s">
        <v>2963</v>
      </c>
      <c r="K3591">
        <v>10.1</v>
      </c>
      <c r="L3591">
        <v>10.1</v>
      </c>
      <c r="M3591" t="s">
        <v>26</v>
      </c>
      <c r="N3591" t="s">
        <v>63</v>
      </c>
      <c r="O3591" t="s">
        <v>27</v>
      </c>
      <c r="P3591" t="s">
        <v>118</v>
      </c>
      <c r="Q3591" t="s">
        <v>29</v>
      </c>
      <c r="R3591" t="s">
        <v>29</v>
      </c>
      <c r="S3591" t="s">
        <v>29</v>
      </c>
      <c r="T3591" t="s">
        <v>29</v>
      </c>
      <c r="U3591" t="s">
        <v>29</v>
      </c>
      <c r="V3591" t="s">
        <v>29</v>
      </c>
      <c r="W3591" t="s">
        <v>9446</v>
      </c>
    </row>
    <row r="3592" spans="1:23">
      <c r="A3592">
        <v>3591</v>
      </c>
      <c r="B3592" t="s">
        <v>2887</v>
      </c>
      <c r="C3592" t="s">
        <v>2887</v>
      </c>
      <c r="D3592">
        <v>89</v>
      </c>
      <c r="E3592" t="s">
        <v>4222</v>
      </c>
      <c r="F3592" t="s">
        <v>93</v>
      </c>
      <c r="G3592" s="1" t="s">
        <v>29</v>
      </c>
      <c r="H3592" t="s">
        <v>29</v>
      </c>
      <c r="I3592" t="s">
        <v>29</v>
      </c>
      <c r="J3592" t="s">
        <v>29</v>
      </c>
      <c r="K3592">
        <v>0.4</v>
      </c>
      <c r="L3592">
        <v>0.4</v>
      </c>
      <c r="M3592" t="s">
        <v>26</v>
      </c>
      <c r="N3592" t="s">
        <v>27</v>
      </c>
      <c r="O3592" t="s">
        <v>56</v>
      </c>
      <c r="P3592" t="s">
        <v>29</v>
      </c>
      <c r="Q3592" t="s">
        <v>29</v>
      </c>
      <c r="R3592" t="s">
        <v>29</v>
      </c>
      <c r="S3592" t="s">
        <v>29</v>
      </c>
      <c r="T3592" t="s">
        <v>29</v>
      </c>
      <c r="U3592" t="s">
        <v>29</v>
      </c>
      <c r="V3592" t="s">
        <v>29</v>
      </c>
      <c r="W3592" t="s">
        <v>9446</v>
      </c>
    </row>
    <row r="3593" spans="1:23">
      <c r="A3593">
        <v>3592</v>
      </c>
      <c r="B3593" t="s">
        <v>2887</v>
      </c>
      <c r="C3593" t="s">
        <v>2887</v>
      </c>
      <c r="D3593">
        <v>89</v>
      </c>
      <c r="E3593" t="s">
        <v>4223</v>
      </c>
      <c r="F3593" t="s">
        <v>93</v>
      </c>
      <c r="G3593" s="1" t="s">
        <v>29</v>
      </c>
      <c r="H3593" t="s">
        <v>29</v>
      </c>
      <c r="I3593" t="s">
        <v>29</v>
      </c>
      <c r="J3593" t="s">
        <v>29</v>
      </c>
      <c r="K3593">
        <v>0.3</v>
      </c>
      <c r="L3593">
        <v>0.3</v>
      </c>
      <c r="M3593" t="s">
        <v>26</v>
      </c>
      <c r="N3593" t="s">
        <v>27</v>
      </c>
      <c r="O3593" t="s">
        <v>118</v>
      </c>
      <c r="P3593" t="s">
        <v>29</v>
      </c>
      <c r="Q3593" t="s">
        <v>29</v>
      </c>
      <c r="R3593" t="s">
        <v>29</v>
      </c>
      <c r="S3593" t="s">
        <v>29</v>
      </c>
      <c r="T3593" t="s">
        <v>29</v>
      </c>
      <c r="U3593" t="s">
        <v>29</v>
      </c>
      <c r="V3593" t="s">
        <v>29</v>
      </c>
      <c r="W3593" t="s">
        <v>9446</v>
      </c>
    </row>
    <row r="3594" spans="1:23">
      <c r="A3594">
        <v>3593</v>
      </c>
      <c r="B3594" t="s">
        <v>2887</v>
      </c>
      <c r="C3594" t="s">
        <v>2887</v>
      </c>
      <c r="D3594">
        <v>89</v>
      </c>
      <c r="E3594" t="s">
        <v>4224</v>
      </c>
      <c r="F3594" t="s">
        <v>93</v>
      </c>
      <c r="G3594" s="1" t="s">
        <v>29</v>
      </c>
      <c r="H3594" t="s">
        <v>29</v>
      </c>
      <c r="I3594" t="s">
        <v>29</v>
      </c>
      <c r="J3594" t="s">
        <v>29</v>
      </c>
      <c r="K3594">
        <v>0.4</v>
      </c>
      <c r="L3594">
        <v>0.4</v>
      </c>
      <c r="M3594" t="s">
        <v>26</v>
      </c>
      <c r="N3594" t="s">
        <v>27</v>
      </c>
      <c r="O3594" t="s">
        <v>63</v>
      </c>
      <c r="P3594" t="s">
        <v>29</v>
      </c>
      <c r="Q3594" t="s">
        <v>29</v>
      </c>
      <c r="R3594" t="s">
        <v>29</v>
      </c>
      <c r="S3594" t="s">
        <v>29</v>
      </c>
      <c r="T3594" t="s">
        <v>29</v>
      </c>
      <c r="U3594" t="s">
        <v>29</v>
      </c>
      <c r="V3594" t="s">
        <v>29</v>
      </c>
      <c r="W3594" t="s">
        <v>9446</v>
      </c>
    </row>
    <row r="3595" spans="1:23">
      <c r="A3595">
        <v>3594</v>
      </c>
      <c r="B3595" t="s">
        <v>2887</v>
      </c>
      <c r="C3595" t="s">
        <v>2887</v>
      </c>
      <c r="D3595">
        <v>89</v>
      </c>
      <c r="E3595" t="s">
        <v>4225</v>
      </c>
      <c r="F3595" t="s">
        <v>93</v>
      </c>
      <c r="G3595" s="1" t="s">
        <v>29</v>
      </c>
      <c r="H3595" t="s">
        <v>29</v>
      </c>
      <c r="I3595" t="s">
        <v>29</v>
      </c>
      <c r="J3595" t="s">
        <v>29</v>
      </c>
      <c r="K3595">
        <v>0.1</v>
      </c>
      <c r="L3595">
        <v>0.1</v>
      </c>
      <c r="M3595" t="s">
        <v>26</v>
      </c>
      <c r="N3595" t="s">
        <v>27</v>
      </c>
      <c r="O3595" t="s">
        <v>63</v>
      </c>
      <c r="P3595" t="s">
        <v>29</v>
      </c>
      <c r="Q3595" t="s">
        <v>29</v>
      </c>
      <c r="R3595" t="s">
        <v>29</v>
      </c>
      <c r="S3595" t="s">
        <v>29</v>
      </c>
      <c r="T3595" t="s">
        <v>29</v>
      </c>
      <c r="U3595" t="s">
        <v>29</v>
      </c>
      <c r="V3595" t="s">
        <v>29</v>
      </c>
      <c r="W3595" t="s">
        <v>9446</v>
      </c>
    </row>
    <row r="3596" spans="1:23">
      <c r="A3596">
        <v>3595</v>
      </c>
      <c r="B3596" t="s">
        <v>2887</v>
      </c>
      <c r="C3596" t="s">
        <v>2887</v>
      </c>
      <c r="D3596">
        <v>89</v>
      </c>
      <c r="E3596" t="s">
        <v>135</v>
      </c>
      <c r="F3596" t="s">
        <v>136</v>
      </c>
      <c r="G3596" s="1" t="s">
        <v>29</v>
      </c>
      <c r="H3596" t="s">
        <v>29</v>
      </c>
      <c r="I3596" t="s">
        <v>29</v>
      </c>
      <c r="J3596" t="s">
        <v>29</v>
      </c>
      <c r="K3596">
        <v>5.4</v>
      </c>
      <c r="L3596">
        <v>5.4</v>
      </c>
      <c r="M3596" t="s">
        <v>136</v>
      </c>
      <c r="N3596" t="s">
        <v>29</v>
      </c>
      <c r="O3596" t="s">
        <v>29</v>
      </c>
      <c r="P3596" t="s">
        <v>29</v>
      </c>
      <c r="Q3596" t="s">
        <v>29</v>
      </c>
      <c r="R3596" t="s">
        <v>29</v>
      </c>
      <c r="S3596" t="s">
        <v>29</v>
      </c>
      <c r="T3596" t="s">
        <v>29</v>
      </c>
      <c r="U3596" t="s">
        <v>29</v>
      </c>
      <c r="V3596" t="s">
        <v>29</v>
      </c>
      <c r="W3596" t="s">
        <v>9446</v>
      </c>
    </row>
    <row r="3597" spans="1:23">
      <c r="A3597">
        <v>3596</v>
      </c>
      <c r="B3597" t="s">
        <v>2711</v>
      </c>
      <c r="C3597" t="s">
        <v>2711</v>
      </c>
      <c r="D3597">
        <v>90</v>
      </c>
      <c r="E3597" t="s">
        <v>4226</v>
      </c>
      <c r="F3597" t="s">
        <v>516</v>
      </c>
      <c r="G3597" s="1" t="s">
        <v>751</v>
      </c>
      <c r="H3597" t="s">
        <v>4227</v>
      </c>
      <c r="I3597" t="s">
        <v>751</v>
      </c>
      <c r="J3597" t="s">
        <v>4227</v>
      </c>
      <c r="K3597">
        <v>13</v>
      </c>
      <c r="L3597">
        <v>13</v>
      </c>
      <c r="M3597" t="s">
        <v>26</v>
      </c>
      <c r="N3597" t="s">
        <v>29</v>
      </c>
      <c r="O3597" t="s">
        <v>29</v>
      </c>
      <c r="P3597" t="s">
        <v>29</v>
      </c>
      <c r="Q3597" t="s">
        <v>29</v>
      </c>
      <c r="R3597" t="s">
        <v>29</v>
      </c>
      <c r="S3597" t="s">
        <v>29</v>
      </c>
      <c r="T3597" t="s">
        <v>29</v>
      </c>
      <c r="U3597" t="s">
        <v>29</v>
      </c>
      <c r="V3597" t="s">
        <v>29</v>
      </c>
      <c r="W3597" t="s">
        <v>9447</v>
      </c>
    </row>
    <row r="3598" spans="1:23">
      <c r="A3598">
        <v>3597</v>
      </c>
      <c r="B3598" t="s">
        <v>2711</v>
      </c>
      <c r="C3598" t="s">
        <v>2711</v>
      </c>
      <c r="D3598">
        <v>90</v>
      </c>
      <c r="E3598" t="s">
        <v>4228</v>
      </c>
      <c r="F3598" t="s">
        <v>641</v>
      </c>
      <c r="G3598" s="1" t="s">
        <v>642</v>
      </c>
      <c r="H3598" t="s">
        <v>4229</v>
      </c>
      <c r="I3598" t="s">
        <v>642</v>
      </c>
      <c r="J3598" t="s">
        <v>4229</v>
      </c>
      <c r="K3598">
        <v>8</v>
      </c>
      <c r="L3598">
        <v>8</v>
      </c>
      <c r="M3598" t="s">
        <v>26</v>
      </c>
      <c r="N3598" t="s">
        <v>29</v>
      </c>
      <c r="O3598" t="s">
        <v>29</v>
      </c>
      <c r="P3598" t="s">
        <v>29</v>
      </c>
      <c r="Q3598" t="s">
        <v>29</v>
      </c>
      <c r="R3598" t="s">
        <v>29</v>
      </c>
      <c r="S3598" t="s">
        <v>29</v>
      </c>
      <c r="T3598" t="s">
        <v>29</v>
      </c>
      <c r="U3598" t="s">
        <v>29</v>
      </c>
      <c r="V3598" t="s">
        <v>29</v>
      </c>
      <c r="W3598" t="s">
        <v>9447</v>
      </c>
    </row>
    <row r="3599" spans="1:23">
      <c r="A3599">
        <v>3598</v>
      </c>
      <c r="B3599" t="s">
        <v>2711</v>
      </c>
      <c r="C3599" t="s">
        <v>2711</v>
      </c>
      <c r="D3599">
        <v>90</v>
      </c>
      <c r="E3599" t="s">
        <v>4230</v>
      </c>
      <c r="F3599" t="s">
        <v>1091</v>
      </c>
      <c r="G3599" s="1" t="s">
        <v>1092</v>
      </c>
      <c r="H3599" t="s">
        <v>4231</v>
      </c>
      <c r="I3599" t="s">
        <v>1092</v>
      </c>
      <c r="J3599" t="s">
        <v>4231</v>
      </c>
      <c r="K3599">
        <v>4.9000000000000004</v>
      </c>
      <c r="L3599">
        <v>4.9000000000000004</v>
      </c>
      <c r="M3599" t="s">
        <v>26</v>
      </c>
      <c r="N3599" t="s">
        <v>29</v>
      </c>
      <c r="O3599" t="s">
        <v>29</v>
      </c>
      <c r="P3599" t="s">
        <v>29</v>
      </c>
      <c r="Q3599" t="s">
        <v>29</v>
      </c>
      <c r="R3599" t="s">
        <v>29</v>
      </c>
      <c r="S3599" t="s">
        <v>29</v>
      </c>
      <c r="T3599" t="s">
        <v>29</v>
      </c>
      <c r="U3599" t="s">
        <v>29</v>
      </c>
      <c r="V3599" t="s">
        <v>29</v>
      </c>
      <c r="W3599" t="s">
        <v>9447</v>
      </c>
    </row>
    <row r="3600" spans="1:23">
      <c r="A3600">
        <v>3599</v>
      </c>
      <c r="B3600" t="s">
        <v>2711</v>
      </c>
      <c r="C3600" t="s">
        <v>2711</v>
      </c>
      <c r="D3600">
        <v>90</v>
      </c>
      <c r="E3600" t="s">
        <v>4232</v>
      </c>
      <c r="F3600" t="s">
        <v>43</v>
      </c>
      <c r="G3600" s="1" t="s">
        <v>4233</v>
      </c>
      <c r="H3600" t="s">
        <v>4234</v>
      </c>
      <c r="I3600" t="s">
        <v>4233</v>
      </c>
      <c r="J3600" t="s">
        <v>8679</v>
      </c>
      <c r="K3600">
        <v>4.5999999999999996</v>
      </c>
      <c r="L3600">
        <v>4.5999999999999996</v>
      </c>
      <c r="M3600" t="s">
        <v>26</v>
      </c>
      <c r="N3600" t="s">
        <v>29</v>
      </c>
      <c r="O3600" t="s">
        <v>29</v>
      </c>
      <c r="P3600" t="s">
        <v>29</v>
      </c>
      <c r="Q3600" t="s">
        <v>29</v>
      </c>
      <c r="R3600" t="s">
        <v>29</v>
      </c>
      <c r="S3600" t="s">
        <v>29</v>
      </c>
      <c r="T3600" t="s">
        <v>29</v>
      </c>
      <c r="U3600" t="s">
        <v>29</v>
      </c>
      <c r="V3600" t="s">
        <v>29</v>
      </c>
      <c r="W3600" t="s">
        <v>9447</v>
      </c>
    </row>
    <row r="3601" spans="1:23">
      <c r="A3601">
        <v>3600</v>
      </c>
      <c r="B3601" t="s">
        <v>2711</v>
      </c>
      <c r="C3601" t="s">
        <v>2711</v>
      </c>
      <c r="D3601">
        <v>90</v>
      </c>
      <c r="E3601" t="s">
        <v>4235</v>
      </c>
      <c r="F3601" t="s">
        <v>312</v>
      </c>
      <c r="G3601" s="1" t="s">
        <v>2835</v>
      </c>
      <c r="H3601" t="s">
        <v>4236</v>
      </c>
      <c r="I3601" t="s">
        <v>2835</v>
      </c>
      <c r="J3601" t="s">
        <v>4236</v>
      </c>
      <c r="K3601">
        <v>3.8</v>
      </c>
      <c r="L3601">
        <v>3.8</v>
      </c>
      <c r="M3601" t="s">
        <v>26</v>
      </c>
      <c r="N3601" t="s">
        <v>29</v>
      </c>
      <c r="O3601" t="s">
        <v>29</v>
      </c>
      <c r="P3601" t="s">
        <v>29</v>
      </c>
      <c r="Q3601" t="s">
        <v>29</v>
      </c>
      <c r="R3601" t="s">
        <v>29</v>
      </c>
      <c r="S3601" t="s">
        <v>29</v>
      </c>
      <c r="T3601" t="s">
        <v>29</v>
      </c>
      <c r="U3601" t="s">
        <v>29</v>
      </c>
      <c r="V3601" t="s">
        <v>29</v>
      </c>
      <c r="W3601" t="s">
        <v>9447</v>
      </c>
    </row>
    <row r="3602" spans="1:23">
      <c r="A3602">
        <v>3601</v>
      </c>
      <c r="B3602" t="s">
        <v>2711</v>
      </c>
      <c r="C3602" t="s">
        <v>2711</v>
      </c>
      <c r="D3602">
        <v>90</v>
      </c>
      <c r="E3602" t="s">
        <v>4237</v>
      </c>
      <c r="F3602" t="s">
        <v>154</v>
      </c>
      <c r="G3602" s="1" t="s">
        <v>814</v>
      </c>
      <c r="H3602" t="s">
        <v>287</v>
      </c>
      <c r="I3602" t="s">
        <v>814</v>
      </c>
      <c r="J3602" t="s">
        <v>287</v>
      </c>
      <c r="K3602">
        <v>3.6</v>
      </c>
      <c r="L3602">
        <v>3.6</v>
      </c>
      <c r="M3602" t="s">
        <v>26</v>
      </c>
      <c r="N3602" t="s">
        <v>29</v>
      </c>
      <c r="O3602" t="s">
        <v>29</v>
      </c>
      <c r="P3602" t="s">
        <v>29</v>
      </c>
      <c r="Q3602" t="s">
        <v>29</v>
      </c>
      <c r="R3602" t="s">
        <v>29</v>
      </c>
      <c r="S3602" t="s">
        <v>29</v>
      </c>
      <c r="T3602" t="s">
        <v>29</v>
      </c>
      <c r="U3602" t="s">
        <v>29</v>
      </c>
      <c r="V3602" t="s">
        <v>29</v>
      </c>
      <c r="W3602" t="s">
        <v>9447</v>
      </c>
    </row>
    <row r="3603" spans="1:23">
      <c r="A3603">
        <v>3602</v>
      </c>
      <c r="B3603" t="s">
        <v>2711</v>
      </c>
      <c r="C3603" t="s">
        <v>2711</v>
      </c>
      <c r="D3603">
        <v>90</v>
      </c>
      <c r="E3603" t="s">
        <v>4238</v>
      </c>
      <c r="F3603" t="s">
        <v>255</v>
      </c>
      <c r="G3603" s="1" t="s">
        <v>2717</v>
      </c>
      <c r="H3603" t="s">
        <v>2754</v>
      </c>
      <c r="I3603" t="s">
        <v>2717</v>
      </c>
      <c r="J3603" t="s">
        <v>2754</v>
      </c>
      <c r="K3603">
        <v>3.5</v>
      </c>
      <c r="L3603">
        <v>3.5</v>
      </c>
      <c r="M3603" t="s">
        <v>26</v>
      </c>
      <c r="N3603" t="s">
        <v>29</v>
      </c>
      <c r="O3603" t="s">
        <v>29</v>
      </c>
      <c r="P3603" t="s">
        <v>29</v>
      </c>
      <c r="Q3603" t="s">
        <v>29</v>
      </c>
      <c r="R3603" t="s">
        <v>29</v>
      </c>
      <c r="S3603" t="s">
        <v>29</v>
      </c>
      <c r="T3603" t="s">
        <v>29</v>
      </c>
      <c r="U3603" t="s">
        <v>29</v>
      </c>
      <c r="V3603" t="s">
        <v>29</v>
      </c>
      <c r="W3603" t="s">
        <v>9447</v>
      </c>
    </row>
    <row r="3604" spans="1:23">
      <c r="A3604">
        <v>3603</v>
      </c>
      <c r="B3604" t="s">
        <v>2711</v>
      </c>
      <c r="C3604" t="s">
        <v>2711</v>
      </c>
      <c r="D3604">
        <v>90</v>
      </c>
      <c r="E3604" t="s">
        <v>4239</v>
      </c>
      <c r="F3604" t="s">
        <v>731</v>
      </c>
      <c r="G3604" s="1" t="s">
        <v>845</v>
      </c>
      <c r="H3604" t="s">
        <v>4240</v>
      </c>
      <c r="I3604" t="s">
        <v>845</v>
      </c>
      <c r="J3604" t="s">
        <v>4240</v>
      </c>
      <c r="K3604">
        <v>3.5</v>
      </c>
      <c r="L3604">
        <v>3.5</v>
      </c>
      <c r="M3604" t="s">
        <v>26</v>
      </c>
      <c r="N3604" t="s">
        <v>29</v>
      </c>
      <c r="O3604" t="s">
        <v>29</v>
      </c>
      <c r="P3604" t="s">
        <v>29</v>
      </c>
      <c r="Q3604" t="s">
        <v>29</v>
      </c>
      <c r="R3604" t="s">
        <v>29</v>
      </c>
      <c r="S3604" t="s">
        <v>29</v>
      </c>
      <c r="T3604" t="s">
        <v>29</v>
      </c>
      <c r="U3604" t="s">
        <v>29</v>
      </c>
      <c r="V3604" t="s">
        <v>29</v>
      </c>
      <c r="W3604" t="s">
        <v>9447</v>
      </c>
    </row>
    <row r="3605" spans="1:23">
      <c r="A3605">
        <v>3604</v>
      </c>
      <c r="B3605" t="s">
        <v>2711</v>
      </c>
      <c r="C3605" t="s">
        <v>2711</v>
      </c>
      <c r="D3605">
        <v>90</v>
      </c>
      <c r="E3605" t="s">
        <v>3091</v>
      </c>
      <c r="F3605" t="s">
        <v>558</v>
      </c>
      <c r="G3605" s="1" t="s">
        <v>559</v>
      </c>
      <c r="H3605" t="s">
        <v>3092</v>
      </c>
      <c r="I3605" t="s">
        <v>559</v>
      </c>
      <c r="J3605" t="s">
        <v>3092</v>
      </c>
      <c r="K3605">
        <v>3.2</v>
      </c>
      <c r="L3605">
        <v>3.2</v>
      </c>
      <c r="M3605" t="s">
        <v>26</v>
      </c>
      <c r="N3605" t="s">
        <v>29</v>
      </c>
      <c r="O3605" t="s">
        <v>29</v>
      </c>
      <c r="P3605" t="s">
        <v>29</v>
      </c>
      <c r="Q3605" t="s">
        <v>29</v>
      </c>
      <c r="R3605" t="s">
        <v>29</v>
      </c>
      <c r="S3605" t="s">
        <v>29</v>
      </c>
      <c r="T3605" t="s">
        <v>29</v>
      </c>
      <c r="U3605" t="s">
        <v>29</v>
      </c>
      <c r="V3605" t="s">
        <v>29</v>
      </c>
      <c r="W3605" t="s">
        <v>9447</v>
      </c>
    </row>
    <row r="3606" spans="1:23">
      <c r="A3606">
        <v>3605</v>
      </c>
      <c r="B3606" t="s">
        <v>2711</v>
      </c>
      <c r="C3606" t="s">
        <v>2711</v>
      </c>
      <c r="D3606">
        <v>90</v>
      </c>
      <c r="E3606" t="s">
        <v>4241</v>
      </c>
      <c r="F3606" t="s">
        <v>41</v>
      </c>
      <c r="G3606" s="1" t="s">
        <v>735</v>
      </c>
      <c r="H3606" t="s">
        <v>1353</v>
      </c>
      <c r="I3606" t="s">
        <v>735</v>
      </c>
      <c r="J3606" t="s">
        <v>1353</v>
      </c>
      <c r="K3606">
        <v>3</v>
      </c>
      <c r="L3606">
        <v>3</v>
      </c>
      <c r="M3606" t="s">
        <v>26</v>
      </c>
      <c r="N3606" t="s">
        <v>29</v>
      </c>
      <c r="O3606" t="s">
        <v>29</v>
      </c>
      <c r="P3606" t="s">
        <v>29</v>
      </c>
      <c r="Q3606" t="s">
        <v>29</v>
      </c>
      <c r="R3606" t="s">
        <v>29</v>
      </c>
      <c r="S3606" t="s">
        <v>29</v>
      </c>
      <c r="T3606" t="s">
        <v>29</v>
      </c>
      <c r="U3606" t="s">
        <v>29</v>
      </c>
      <c r="V3606" t="s">
        <v>29</v>
      </c>
      <c r="W3606" t="s">
        <v>9447</v>
      </c>
    </row>
    <row r="3607" spans="1:23">
      <c r="A3607">
        <v>3606</v>
      </c>
      <c r="B3607" t="s">
        <v>2711</v>
      </c>
      <c r="C3607" t="s">
        <v>2711</v>
      </c>
      <c r="D3607">
        <v>90</v>
      </c>
      <c r="E3607" t="s">
        <v>4242</v>
      </c>
      <c r="F3607" t="s">
        <v>185</v>
      </c>
      <c r="G3607" s="1" t="s">
        <v>186</v>
      </c>
      <c r="H3607" t="s">
        <v>4243</v>
      </c>
      <c r="I3607" t="s">
        <v>186</v>
      </c>
      <c r="J3607" t="s">
        <v>4243</v>
      </c>
      <c r="K3607">
        <v>0.5</v>
      </c>
      <c r="L3607">
        <v>0.5</v>
      </c>
      <c r="M3607" t="s">
        <v>26</v>
      </c>
      <c r="N3607" t="s">
        <v>29</v>
      </c>
      <c r="O3607" t="s">
        <v>29</v>
      </c>
      <c r="P3607" t="s">
        <v>29</v>
      </c>
      <c r="Q3607" t="s">
        <v>29</v>
      </c>
      <c r="R3607" t="s">
        <v>29</v>
      </c>
      <c r="S3607" t="s">
        <v>29</v>
      </c>
      <c r="T3607" t="s">
        <v>29</v>
      </c>
      <c r="U3607" t="s">
        <v>29</v>
      </c>
      <c r="V3607" t="s">
        <v>29</v>
      </c>
      <c r="W3607" t="s">
        <v>9447</v>
      </c>
    </row>
    <row r="3608" spans="1:23">
      <c r="A3608">
        <v>3607</v>
      </c>
      <c r="B3608" t="s">
        <v>2711</v>
      </c>
      <c r="C3608" t="s">
        <v>2711</v>
      </c>
      <c r="D3608">
        <v>90</v>
      </c>
      <c r="E3608" t="s">
        <v>4244</v>
      </c>
      <c r="F3608" t="s">
        <v>248</v>
      </c>
      <c r="G3608" s="1" t="s">
        <v>2704</v>
      </c>
      <c r="H3608" t="s">
        <v>4245</v>
      </c>
      <c r="I3608" t="s">
        <v>2704</v>
      </c>
      <c r="J3608" t="s">
        <v>8680</v>
      </c>
      <c r="K3608">
        <v>0.1</v>
      </c>
      <c r="L3608">
        <v>0.1</v>
      </c>
      <c r="M3608" t="s">
        <v>26</v>
      </c>
      <c r="N3608" t="s">
        <v>29</v>
      </c>
      <c r="O3608" t="s">
        <v>29</v>
      </c>
      <c r="P3608" t="s">
        <v>29</v>
      </c>
      <c r="Q3608" t="s">
        <v>29</v>
      </c>
      <c r="R3608" t="s">
        <v>29</v>
      </c>
      <c r="S3608" t="s">
        <v>29</v>
      </c>
      <c r="T3608" t="s">
        <v>29</v>
      </c>
      <c r="U3608" t="s">
        <v>29</v>
      </c>
      <c r="V3608" t="s">
        <v>29</v>
      </c>
      <c r="W3608" t="s">
        <v>9447</v>
      </c>
    </row>
    <row r="3609" spans="1:23">
      <c r="A3609">
        <v>3608</v>
      </c>
      <c r="B3609" t="s">
        <v>2711</v>
      </c>
      <c r="C3609" t="s">
        <v>2711</v>
      </c>
      <c r="D3609">
        <v>90</v>
      </c>
      <c r="E3609" t="s">
        <v>4246</v>
      </c>
      <c r="F3609" t="s">
        <v>705</v>
      </c>
      <c r="G3609" s="1" t="s">
        <v>4247</v>
      </c>
      <c r="H3609" t="s">
        <v>1398</v>
      </c>
      <c r="I3609" t="s">
        <v>8535</v>
      </c>
      <c r="J3609" t="s">
        <v>1398</v>
      </c>
      <c r="K3609">
        <v>1.2</v>
      </c>
      <c r="L3609">
        <v>1.2</v>
      </c>
      <c r="M3609" t="s">
        <v>26</v>
      </c>
      <c r="N3609" t="s">
        <v>29</v>
      </c>
      <c r="O3609" t="s">
        <v>29</v>
      </c>
      <c r="P3609" t="s">
        <v>29</v>
      </c>
      <c r="Q3609" t="s">
        <v>29</v>
      </c>
      <c r="R3609" t="s">
        <v>29</v>
      </c>
      <c r="S3609" t="s">
        <v>29</v>
      </c>
      <c r="T3609" t="s">
        <v>29</v>
      </c>
      <c r="U3609" t="s">
        <v>29</v>
      </c>
      <c r="V3609" t="s">
        <v>29</v>
      </c>
      <c r="W3609" t="s">
        <v>9447</v>
      </c>
    </row>
    <row r="3610" spans="1:23">
      <c r="A3610">
        <v>3609</v>
      </c>
      <c r="B3610" t="s">
        <v>2711</v>
      </c>
      <c r="C3610" t="s">
        <v>2711</v>
      </c>
      <c r="D3610">
        <v>90</v>
      </c>
      <c r="E3610" t="s">
        <v>4248</v>
      </c>
      <c r="F3610" t="s">
        <v>289</v>
      </c>
      <c r="G3610" s="1" t="s">
        <v>4249</v>
      </c>
      <c r="H3610" t="s">
        <v>4250</v>
      </c>
      <c r="I3610" t="s">
        <v>8536</v>
      </c>
      <c r="J3610" t="s">
        <v>4250</v>
      </c>
      <c r="K3610">
        <v>1.4</v>
      </c>
      <c r="L3610">
        <v>1.4</v>
      </c>
      <c r="M3610" t="s">
        <v>26</v>
      </c>
      <c r="N3610" t="s">
        <v>29</v>
      </c>
      <c r="O3610" t="s">
        <v>29</v>
      </c>
      <c r="P3610" t="s">
        <v>29</v>
      </c>
      <c r="Q3610" t="s">
        <v>29</v>
      </c>
      <c r="R3610" t="s">
        <v>29</v>
      </c>
      <c r="S3610" t="s">
        <v>29</v>
      </c>
      <c r="T3610" t="s">
        <v>29</v>
      </c>
      <c r="U3610" t="s">
        <v>29</v>
      </c>
      <c r="V3610" t="s">
        <v>29</v>
      </c>
      <c r="W3610" t="s">
        <v>9447</v>
      </c>
    </row>
    <row r="3611" spans="1:23">
      <c r="A3611">
        <v>3610</v>
      </c>
      <c r="B3611" t="s">
        <v>2711</v>
      </c>
      <c r="C3611" t="s">
        <v>2711</v>
      </c>
      <c r="D3611">
        <v>90</v>
      </c>
      <c r="E3611" t="s">
        <v>4251</v>
      </c>
      <c r="F3611" t="s">
        <v>611</v>
      </c>
      <c r="G3611" s="1" t="s">
        <v>612</v>
      </c>
      <c r="H3611" t="s">
        <v>4252</v>
      </c>
      <c r="I3611" t="s">
        <v>612</v>
      </c>
      <c r="J3611" t="s">
        <v>8681</v>
      </c>
      <c r="K3611">
        <v>1.9</v>
      </c>
      <c r="L3611">
        <v>1.9</v>
      </c>
      <c r="M3611" t="s">
        <v>26</v>
      </c>
      <c r="N3611" t="s">
        <v>29</v>
      </c>
      <c r="O3611" t="s">
        <v>29</v>
      </c>
      <c r="P3611" t="s">
        <v>29</v>
      </c>
      <c r="Q3611" t="s">
        <v>29</v>
      </c>
      <c r="R3611" t="s">
        <v>29</v>
      </c>
      <c r="S3611" t="s">
        <v>29</v>
      </c>
      <c r="T3611" t="s">
        <v>29</v>
      </c>
      <c r="U3611" t="s">
        <v>29</v>
      </c>
      <c r="V3611" t="s">
        <v>29</v>
      </c>
      <c r="W3611" t="s">
        <v>9447</v>
      </c>
    </row>
    <row r="3612" spans="1:23">
      <c r="A3612">
        <v>3611</v>
      </c>
      <c r="B3612" t="s">
        <v>2711</v>
      </c>
      <c r="C3612" t="s">
        <v>2711</v>
      </c>
      <c r="D3612">
        <v>90</v>
      </c>
      <c r="E3612" t="s">
        <v>4253</v>
      </c>
      <c r="F3612" t="s">
        <v>154</v>
      </c>
      <c r="G3612" s="1" t="s">
        <v>1218</v>
      </c>
      <c r="H3612" t="s">
        <v>4254</v>
      </c>
      <c r="I3612" t="s">
        <v>1218</v>
      </c>
      <c r="J3612" t="s">
        <v>4254</v>
      </c>
      <c r="K3612">
        <v>0.7</v>
      </c>
      <c r="L3612">
        <v>0.7</v>
      </c>
      <c r="M3612" t="s">
        <v>26</v>
      </c>
      <c r="N3612" t="s">
        <v>29</v>
      </c>
      <c r="O3612" t="s">
        <v>29</v>
      </c>
      <c r="P3612" t="s">
        <v>29</v>
      </c>
      <c r="Q3612" t="s">
        <v>29</v>
      </c>
      <c r="R3612" t="s">
        <v>29</v>
      </c>
      <c r="S3612" t="s">
        <v>29</v>
      </c>
      <c r="T3612" t="s">
        <v>29</v>
      </c>
      <c r="U3612" t="s">
        <v>29</v>
      </c>
      <c r="V3612" t="s">
        <v>29</v>
      </c>
      <c r="W3612" t="s">
        <v>9447</v>
      </c>
    </row>
    <row r="3613" spans="1:23">
      <c r="A3613">
        <v>3612</v>
      </c>
      <c r="B3613" t="s">
        <v>2711</v>
      </c>
      <c r="C3613" t="s">
        <v>2711</v>
      </c>
      <c r="D3613">
        <v>90</v>
      </c>
      <c r="E3613" t="s">
        <v>8990</v>
      </c>
      <c r="F3613" t="s">
        <v>43</v>
      </c>
      <c r="G3613" t="s">
        <v>8991</v>
      </c>
      <c r="H3613" t="s">
        <v>5081</v>
      </c>
      <c r="I3613" s="1" t="s">
        <v>1674</v>
      </c>
      <c r="J3613" s="1" t="s">
        <v>1198</v>
      </c>
      <c r="K3613">
        <v>1.1000000000000001</v>
      </c>
      <c r="L3613">
        <v>1.1000000000000001</v>
      </c>
      <c r="M3613" s="1" t="s">
        <v>26</v>
      </c>
      <c r="N3613" t="s">
        <v>29</v>
      </c>
      <c r="O3613" t="s">
        <v>29</v>
      </c>
      <c r="P3613" t="s">
        <v>29</v>
      </c>
      <c r="Q3613" t="s">
        <v>29</v>
      </c>
      <c r="R3613" t="s">
        <v>29</v>
      </c>
      <c r="S3613" t="s">
        <v>29</v>
      </c>
      <c r="T3613" t="s">
        <v>29</v>
      </c>
      <c r="U3613" t="s">
        <v>29</v>
      </c>
      <c r="V3613" t="s">
        <v>29</v>
      </c>
      <c r="W3613" t="s">
        <v>9447</v>
      </c>
    </row>
    <row r="3614" spans="1:23">
      <c r="A3614">
        <v>3613</v>
      </c>
      <c r="B3614" t="s">
        <v>2711</v>
      </c>
      <c r="C3614" t="s">
        <v>2711</v>
      </c>
      <c r="D3614">
        <v>90</v>
      </c>
      <c r="E3614" t="s">
        <v>8992</v>
      </c>
      <c r="F3614" t="s">
        <v>8989</v>
      </c>
      <c r="G3614" t="s">
        <v>1664</v>
      </c>
      <c r="H3614" t="s">
        <v>8993</v>
      </c>
      <c r="I3614" t="s">
        <v>1664</v>
      </c>
      <c r="J3614" t="s">
        <v>8993</v>
      </c>
      <c r="K3614">
        <v>2.4</v>
      </c>
      <c r="L3614">
        <v>2.4</v>
      </c>
      <c r="M3614" s="1" t="s">
        <v>26</v>
      </c>
      <c r="N3614" t="s">
        <v>29</v>
      </c>
      <c r="O3614" t="s">
        <v>29</v>
      </c>
      <c r="P3614" t="s">
        <v>29</v>
      </c>
      <c r="Q3614" t="s">
        <v>29</v>
      </c>
      <c r="R3614" t="s">
        <v>29</v>
      </c>
      <c r="S3614" t="s">
        <v>29</v>
      </c>
      <c r="T3614" t="s">
        <v>29</v>
      </c>
      <c r="U3614" t="s">
        <v>29</v>
      </c>
      <c r="V3614" t="s">
        <v>29</v>
      </c>
      <c r="W3614" t="s">
        <v>9447</v>
      </c>
    </row>
    <row r="3615" spans="1:23">
      <c r="A3615">
        <v>3614</v>
      </c>
      <c r="B3615" t="s">
        <v>2711</v>
      </c>
      <c r="C3615" t="s">
        <v>2711</v>
      </c>
      <c r="D3615">
        <v>90</v>
      </c>
      <c r="E3615" t="s">
        <v>8994</v>
      </c>
      <c r="F3615" s="1" t="s">
        <v>516</v>
      </c>
      <c r="G3615" t="s">
        <v>517</v>
      </c>
      <c r="H3615" t="s">
        <v>8995</v>
      </c>
      <c r="I3615" t="s">
        <v>517</v>
      </c>
      <c r="J3615" t="s">
        <v>8995</v>
      </c>
      <c r="K3615">
        <v>0.8</v>
      </c>
      <c r="L3615">
        <v>0.8</v>
      </c>
      <c r="M3615" s="1" t="s">
        <v>26</v>
      </c>
      <c r="N3615" t="s">
        <v>29</v>
      </c>
      <c r="O3615" t="s">
        <v>29</v>
      </c>
      <c r="P3615" t="s">
        <v>29</v>
      </c>
      <c r="Q3615" t="s">
        <v>29</v>
      </c>
      <c r="R3615" t="s">
        <v>29</v>
      </c>
      <c r="S3615" t="s">
        <v>29</v>
      </c>
      <c r="T3615" t="s">
        <v>29</v>
      </c>
      <c r="U3615" t="s">
        <v>29</v>
      </c>
      <c r="V3615" t="s">
        <v>29</v>
      </c>
      <c r="W3615" t="s">
        <v>9447</v>
      </c>
    </row>
    <row r="3616" spans="1:23">
      <c r="A3616">
        <v>3615</v>
      </c>
      <c r="B3616" t="s">
        <v>2711</v>
      </c>
      <c r="C3616" t="s">
        <v>2711</v>
      </c>
      <c r="D3616">
        <v>90</v>
      </c>
      <c r="E3616" t="s">
        <v>8996</v>
      </c>
      <c r="F3616" s="1" t="s">
        <v>591</v>
      </c>
      <c r="G3616" t="s">
        <v>592</v>
      </c>
      <c r="H3616" t="s">
        <v>1054</v>
      </c>
      <c r="I3616" t="s">
        <v>592</v>
      </c>
      <c r="J3616" t="s">
        <v>1054</v>
      </c>
      <c r="K3616">
        <v>2.4</v>
      </c>
      <c r="L3616">
        <v>2.4</v>
      </c>
      <c r="M3616" s="1" t="s">
        <v>26</v>
      </c>
      <c r="N3616" t="s">
        <v>29</v>
      </c>
      <c r="O3616" t="s">
        <v>29</v>
      </c>
      <c r="P3616" t="s">
        <v>29</v>
      </c>
      <c r="Q3616" t="s">
        <v>29</v>
      </c>
      <c r="R3616" t="s">
        <v>29</v>
      </c>
      <c r="S3616" t="s">
        <v>29</v>
      </c>
      <c r="T3616" t="s">
        <v>29</v>
      </c>
      <c r="U3616" t="s">
        <v>29</v>
      </c>
      <c r="V3616" t="s">
        <v>29</v>
      </c>
      <c r="W3616" t="s">
        <v>9447</v>
      </c>
    </row>
    <row r="3617" spans="1:23">
      <c r="A3617">
        <v>3616</v>
      </c>
      <c r="B3617" t="s">
        <v>2711</v>
      </c>
      <c r="C3617" t="s">
        <v>2711</v>
      </c>
      <c r="D3617">
        <v>90</v>
      </c>
      <c r="E3617" t="s">
        <v>8997</v>
      </c>
      <c r="F3617" s="1" t="s">
        <v>468</v>
      </c>
      <c r="G3617" t="s">
        <v>8998</v>
      </c>
      <c r="H3617" t="s">
        <v>8999</v>
      </c>
      <c r="I3617" t="s">
        <v>8998</v>
      </c>
      <c r="J3617" t="s">
        <v>8999</v>
      </c>
      <c r="K3617">
        <v>2.5</v>
      </c>
      <c r="L3617">
        <v>2.5</v>
      </c>
      <c r="M3617" s="1" t="s">
        <v>26</v>
      </c>
      <c r="N3617" t="s">
        <v>29</v>
      </c>
      <c r="O3617" t="s">
        <v>29</v>
      </c>
      <c r="P3617" t="s">
        <v>29</v>
      </c>
      <c r="Q3617" t="s">
        <v>29</v>
      </c>
      <c r="R3617" t="s">
        <v>29</v>
      </c>
      <c r="S3617" t="s">
        <v>29</v>
      </c>
      <c r="T3617" t="s">
        <v>29</v>
      </c>
      <c r="U3617" t="s">
        <v>29</v>
      </c>
      <c r="V3617" t="s">
        <v>29</v>
      </c>
      <c r="W3617" t="s">
        <v>9447</v>
      </c>
    </row>
    <row r="3618" spans="1:23">
      <c r="A3618">
        <v>3617</v>
      </c>
      <c r="B3618" t="s">
        <v>2711</v>
      </c>
      <c r="C3618" t="s">
        <v>2711</v>
      </c>
      <c r="D3618">
        <v>90</v>
      </c>
      <c r="E3618" t="s">
        <v>9000</v>
      </c>
      <c r="F3618" s="1" t="s">
        <v>468</v>
      </c>
      <c r="G3618" t="s">
        <v>8998</v>
      </c>
      <c r="H3618" t="s">
        <v>619</v>
      </c>
      <c r="I3618" t="s">
        <v>8998</v>
      </c>
      <c r="J3618" t="s">
        <v>619</v>
      </c>
      <c r="K3618">
        <v>2.2000000000000002</v>
      </c>
      <c r="L3618">
        <v>2.2000000000000002</v>
      </c>
      <c r="M3618" s="1" t="s">
        <v>26</v>
      </c>
      <c r="N3618" t="s">
        <v>29</v>
      </c>
      <c r="O3618" t="s">
        <v>29</v>
      </c>
      <c r="P3618" t="s">
        <v>29</v>
      </c>
      <c r="Q3618" t="s">
        <v>29</v>
      </c>
      <c r="R3618" t="s">
        <v>29</v>
      </c>
      <c r="S3618" t="s">
        <v>29</v>
      </c>
      <c r="T3618" t="s">
        <v>29</v>
      </c>
      <c r="U3618" t="s">
        <v>29</v>
      </c>
      <c r="V3618" t="s">
        <v>29</v>
      </c>
      <c r="W3618" t="s">
        <v>9447</v>
      </c>
    </row>
    <row r="3619" spans="1:23">
      <c r="A3619">
        <v>3618</v>
      </c>
      <c r="B3619" t="s">
        <v>2711</v>
      </c>
      <c r="C3619" t="s">
        <v>2711</v>
      </c>
      <c r="D3619">
        <v>90</v>
      </c>
      <c r="E3619" t="s">
        <v>9001</v>
      </c>
      <c r="F3619" s="1" t="s">
        <v>611</v>
      </c>
      <c r="G3619" t="s">
        <v>9002</v>
      </c>
      <c r="H3619" t="s">
        <v>9003</v>
      </c>
      <c r="I3619" t="s">
        <v>9002</v>
      </c>
      <c r="J3619" t="s">
        <v>5320</v>
      </c>
      <c r="K3619">
        <v>0.9</v>
      </c>
      <c r="L3619">
        <v>0.9</v>
      </c>
      <c r="M3619" s="1" t="s">
        <v>26</v>
      </c>
      <c r="N3619" t="s">
        <v>29</v>
      </c>
      <c r="O3619" t="s">
        <v>29</v>
      </c>
      <c r="P3619" t="s">
        <v>29</v>
      </c>
      <c r="Q3619" t="s">
        <v>29</v>
      </c>
      <c r="R3619" t="s">
        <v>29</v>
      </c>
      <c r="S3619" t="s">
        <v>29</v>
      </c>
      <c r="T3619" t="s">
        <v>29</v>
      </c>
      <c r="U3619" t="s">
        <v>29</v>
      </c>
      <c r="V3619" t="s">
        <v>29</v>
      </c>
      <c r="W3619" t="s">
        <v>9447</v>
      </c>
    </row>
    <row r="3620" spans="1:23">
      <c r="A3620">
        <v>3619</v>
      </c>
      <c r="B3620" t="s">
        <v>2711</v>
      </c>
      <c r="C3620" t="s">
        <v>2711</v>
      </c>
      <c r="D3620">
        <v>90</v>
      </c>
      <c r="E3620" t="s">
        <v>9004</v>
      </c>
      <c r="F3620" s="1" t="s">
        <v>43</v>
      </c>
      <c r="G3620" t="s">
        <v>1680</v>
      </c>
      <c r="H3620" t="s">
        <v>9005</v>
      </c>
      <c r="I3620" t="s">
        <v>1680</v>
      </c>
      <c r="J3620" t="s">
        <v>9005</v>
      </c>
      <c r="K3620">
        <v>0.2</v>
      </c>
      <c r="L3620">
        <v>0.2</v>
      </c>
      <c r="M3620" s="1" t="s">
        <v>26</v>
      </c>
      <c r="N3620" t="s">
        <v>29</v>
      </c>
      <c r="O3620" t="s">
        <v>29</v>
      </c>
      <c r="P3620" t="s">
        <v>29</v>
      </c>
      <c r="Q3620" t="s">
        <v>29</v>
      </c>
      <c r="R3620" t="s">
        <v>29</v>
      </c>
      <c r="S3620" t="s">
        <v>29</v>
      </c>
      <c r="T3620" t="s">
        <v>29</v>
      </c>
      <c r="U3620" t="s">
        <v>29</v>
      </c>
      <c r="V3620" t="s">
        <v>29</v>
      </c>
      <c r="W3620" t="s">
        <v>9447</v>
      </c>
    </row>
    <row r="3621" spans="1:23">
      <c r="A3621">
        <v>3620</v>
      </c>
      <c r="B3621" t="s">
        <v>2711</v>
      </c>
      <c r="C3621" t="s">
        <v>2711</v>
      </c>
      <c r="D3621">
        <v>90</v>
      </c>
      <c r="E3621" t="s">
        <v>8941</v>
      </c>
      <c r="F3621" t="s">
        <v>93</v>
      </c>
      <c r="G3621" s="1" t="s">
        <v>29</v>
      </c>
      <c r="H3621" t="s">
        <v>29</v>
      </c>
      <c r="I3621" t="s">
        <v>29</v>
      </c>
      <c r="J3621" t="s">
        <v>29</v>
      </c>
      <c r="K3621">
        <v>30.6</v>
      </c>
      <c r="L3621">
        <v>30.6</v>
      </c>
      <c r="M3621" t="s">
        <v>26</v>
      </c>
      <c r="N3621" t="s">
        <v>29</v>
      </c>
      <c r="O3621" t="s">
        <v>29</v>
      </c>
      <c r="P3621" t="s">
        <v>29</v>
      </c>
      <c r="Q3621" t="s">
        <v>29</v>
      </c>
      <c r="R3621" t="s">
        <v>29</v>
      </c>
      <c r="S3621" t="s">
        <v>29</v>
      </c>
      <c r="T3621" t="s">
        <v>29</v>
      </c>
      <c r="U3621" t="s">
        <v>29</v>
      </c>
      <c r="V3621" t="s">
        <v>29</v>
      </c>
      <c r="W3621" t="s">
        <v>9447</v>
      </c>
    </row>
    <row r="3622" spans="1:23">
      <c r="A3622">
        <v>3621</v>
      </c>
      <c r="B3622" t="s">
        <v>2183</v>
      </c>
      <c r="C3622" t="s">
        <v>2183</v>
      </c>
      <c r="D3622">
        <v>91</v>
      </c>
      <c r="E3622" t="s">
        <v>4255</v>
      </c>
      <c r="F3622" t="s">
        <v>516</v>
      </c>
      <c r="G3622" s="1" t="s">
        <v>4256</v>
      </c>
      <c r="H3622" t="s">
        <v>4257</v>
      </c>
      <c r="I3622" t="s">
        <v>4256</v>
      </c>
      <c r="J3622" t="s">
        <v>4257</v>
      </c>
      <c r="K3622">
        <v>18.649999999999999</v>
      </c>
      <c r="L3622">
        <v>18.648135190000001</v>
      </c>
      <c r="M3622" t="s">
        <v>26</v>
      </c>
      <c r="N3622" t="s">
        <v>219</v>
      </c>
      <c r="O3622" t="s">
        <v>232</v>
      </c>
      <c r="P3622" t="s">
        <v>29</v>
      </c>
      <c r="Q3622" t="s">
        <v>29</v>
      </c>
      <c r="R3622" t="s">
        <v>29</v>
      </c>
      <c r="S3622" t="s">
        <v>29</v>
      </c>
      <c r="T3622" t="s">
        <v>29</v>
      </c>
      <c r="U3622" t="s">
        <v>29</v>
      </c>
      <c r="V3622" t="s">
        <v>29</v>
      </c>
      <c r="W3622" t="s">
        <v>4258</v>
      </c>
    </row>
    <row r="3623" spans="1:23">
      <c r="A3623">
        <v>3622</v>
      </c>
      <c r="B3623" t="s">
        <v>2183</v>
      </c>
      <c r="C3623" t="s">
        <v>2183</v>
      </c>
      <c r="D3623">
        <v>91</v>
      </c>
      <c r="E3623" t="s">
        <v>4259</v>
      </c>
      <c r="F3623" t="s">
        <v>154</v>
      </c>
      <c r="G3623" s="1" t="s">
        <v>435</v>
      </c>
      <c r="H3623" t="s">
        <v>537</v>
      </c>
      <c r="I3623" t="s">
        <v>435</v>
      </c>
      <c r="J3623" t="s">
        <v>8682</v>
      </c>
      <c r="K3623">
        <v>12.13</v>
      </c>
      <c r="L3623">
        <v>12.12878712</v>
      </c>
      <c r="M3623" t="s">
        <v>26</v>
      </c>
      <c r="N3623" t="s">
        <v>219</v>
      </c>
      <c r="O3623" t="s">
        <v>232</v>
      </c>
      <c r="P3623" t="s">
        <v>74</v>
      </c>
      <c r="Q3623" t="s">
        <v>29</v>
      </c>
      <c r="R3623" t="s">
        <v>29</v>
      </c>
      <c r="S3623" t="s">
        <v>29</v>
      </c>
      <c r="T3623" t="s">
        <v>29</v>
      </c>
      <c r="U3623" t="s">
        <v>29</v>
      </c>
      <c r="V3623" t="s">
        <v>29</v>
      </c>
      <c r="W3623" t="s">
        <v>4258</v>
      </c>
    </row>
    <row r="3624" spans="1:23">
      <c r="A3624">
        <v>3623</v>
      </c>
      <c r="B3624" t="s">
        <v>2183</v>
      </c>
      <c r="C3624" t="s">
        <v>2183</v>
      </c>
      <c r="D3624">
        <v>91</v>
      </c>
      <c r="E3624" t="s">
        <v>1222</v>
      </c>
      <c r="F3624" t="s">
        <v>185</v>
      </c>
      <c r="G3624" s="1" t="s">
        <v>186</v>
      </c>
      <c r="H3624" t="s">
        <v>1223</v>
      </c>
      <c r="I3624" t="s">
        <v>186</v>
      </c>
      <c r="J3624" t="s">
        <v>299</v>
      </c>
      <c r="K3624">
        <v>9.24</v>
      </c>
      <c r="L3624">
        <v>9.2390760919999995</v>
      </c>
      <c r="M3624" t="s">
        <v>26</v>
      </c>
      <c r="N3624" t="s">
        <v>219</v>
      </c>
      <c r="O3624" t="s">
        <v>29</v>
      </c>
      <c r="P3624" t="s">
        <v>29</v>
      </c>
      <c r="Q3624" t="s">
        <v>29</v>
      </c>
      <c r="R3624" t="s">
        <v>29</v>
      </c>
      <c r="S3624" t="s">
        <v>29</v>
      </c>
      <c r="T3624" t="s">
        <v>29</v>
      </c>
      <c r="U3624" t="s">
        <v>29</v>
      </c>
      <c r="V3624" t="s">
        <v>29</v>
      </c>
      <c r="W3624" t="s">
        <v>4258</v>
      </c>
    </row>
    <row r="3625" spans="1:23">
      <c r="A3625">
        <v>3624</v>
      </c>
      <c r="B3625" t="s">
        <v>2183</v>
      </c>
      <c r="C3625" t="s">
        <v>2183</v>
      </c>
      <c r="D3625">
        <v>91</v>
      </c>
      <c r="E3625" t="s">
        <v>4260</v>
      </c>
      <c r="F3625" t="s">
        <v>33</v>
      </c>
      <c r="G3625" s="1" t="s">
        <v>2206</v>
      </c>
      <c r="H3625" t="s">
        <v>524</v>
      </c>
      <c r="I3625" t="s">
        <v>2206</v>
      </c>
      <c r="J3625" t="s">
        <v>524</v>
      </c>
      <c r="K3625">
        <v>8.7799999999999994</v>
      </c>
      <c r="L3625">
        <v>8.7791220879999994</v>
      </c>
      <c r="M3625" t="s">
        <v>26</v>
      </c>
      <c r="N3625" t="s">
        <v>219</v>
      </c>
      <c r="O3625" t="s">
        <v>232</v>
      </c>
      <c r="P3625" t="s">
        <v>29</v>
      </c>
      <c r="Q3625" t="s">
        <v>29</v>
      </c>
      <c r="R3625" t="s">
        <v>29</v>
      </c>
      <c r="S3625" t="s">
        <v>29</v>
      </c>
      <c r="T3625" t="s">
        <v>29</v>
      </c>
      <c r="U3625" t="s">
        <v>29</v>
      </c>
      <c r="V3625" t="s">
        <v>29</v>
      </c>
      <c r="W3625" t="s">
        <v>4258</v>
      </c>
    </row>
    <row r="3626" spans="1:23">
      <c r="A3626">
        <v>3625</v>
      </c>
      <c r="B3626" t="s">
        <v>2183</v>
      </c>
      <c r="C3626" t="s">
        <v>2183</v>
      </c>
      <c r="D3626">
        <v>91</v>
      </c>
      <c r="E3626" t="s">
        <v>4261</v>
      </c>
      <c r="F3626" t="s">
        <v>185</v>
      </c>
      <c r="G3626" s="1" t="s">
        <v>633</v>
      </c>
      <c r="H3626" t="s">
        <v>1432</v>
      </c>
      <c r="I3626" t="s">
        <v>633</v>
      </c>
      <c r="J3626" t="s">
        <v>8683</v>
      </c>
      <c r="K3626">
        <v>8.32</v>
      </c>
      <c r="L3626">
        <v>8.3191680829999992</v>
      </c>
      <c r="M3626" t="s">
        <v>26</v>
      </c>
      <c r="N3626" t="s">
        <v>219</v>
      </c>
      <c r="O3626" t="s">
        <v>232</v>
      </c>
      <c r="P3626" t="s">
        <v>29</v>
      </c>
      <c r="Q3626" t="s">
        <v>29</v>
      </c>
      <c r="R3626" t="s">
        <v>29</v>
      </c>
      <c r="S3626" t="s">
        <v>29</v>
      </c>
      <c r="T3626" t="s">
        <v>29</v>
      </c>
      <c r="U3626" t="s">
        <v>29</v>
      </c>
      <c r="V3626" t="s">
        <v>29</v>
      </c>
      <c r="W3626" t="s">
        <v>4258</v>
      </c>
    </row>
    <row r="3627" spans="1:23">
      <c r="A3627">
        <v>3626</v>
      </c>
      <c r="B3627" t="s">
        <v>2183</v>
      </c>
      <c r="C3627" t="s">
        <v>2183</v>
      </c>
      <c r="D3627">
        <v>91</v>
      </c>
      <c r="E3627" t="s">
        <v>4262</v>
      </c>
      <c r="F3627" t="s">
        <v>168</v>
      </c>
      <c r="G3627" s="1" t="s">
        <v>3797</v>
      </c>
      <c r="H3627" t="s">
        <v>4263</v>
      </c>
      <c r="I3627" t="s">
        <v>3797</v>
      </c>
      <c r="J3627" t="s">
        <v>4263</v>
      </c>
      <c r="K3627">
        <v>4.22</v>
      </c>
      <c r="L3627">
        <v>4.2195780420000002</v>
      </c>
      <c r="M3627" t="s">
        <v>26</v>
      </c>
      <c r="N3627" t="s">
        <v>63</v>
      </c>
      <c r="O3627" t="s">
        <v>4124</v>
      </c>
      <c r="P3627" t="s">
        <v>29</v>
      </c>
      <c r="Q3627" t="s">
        <v>29</v>
      </c>
      <c r="R3627" t="s">
        <v>29</v>
      </c>
      <c r="S3627" t="s">
        <v>29</v>
      </c>
      <c r="T3627" t="s">
        <v>29</v>
      </c>
      <c r="U3627" t="s">
        <v>29</v>
      </c>
      <c r="V3627" t="s">
        <v>29</v>
      </c>
      <c r="W3627" t="s">
        <v>4258</v>
      </c>
    </row>
    <row r="3628" spans="1:23">
      <c r="A3628">
        <v>3627</v>
      </c>
      <c r="B3628" t="s">
        <v>2183</v>
      </c>
      <c r="C3628" t="s">
        <v>2183</v>
      </c>
      <c r="D3628">
        <v>91</v>
      </c>
      <c r="E3628" t="s">
        <v>4264</v>
      </c>
      <c r="F3628" t="s">
        <v>168</v>
      </c>
      <c r="G3628" s="1" t="s">
        <v>4265</v>
      </c>
      <c r="H3628" t="s">
        <v>4266</v>
      </c>
      <c r="I3628" t="s">
        <v>4265</v>
      </c>
      <c r="J3628" t="s">
        <v>4266</v>
      </c>
      <c r="K3628">
        <v>3.94</v>
      </c>
      <c r="L3628">
        <v>3.9396060390000001</v>
      </c>
      <c r="M3628" t="s">
        <v>26</v>
      </c>
      <c r="N3628" t="s">
        <v>232</v>
      </c>
      <c r="O3628" t="s">
        <v>63</v>
      </c>
      <c r="P3628" t="s">
        <v>29</v>
      </c>
      <c r="Q3628" t="s">
        <v>29</v>
      </c>
      <c r="R3628" t="s">
        <v>29</v>
      </c>
      <c r="S3628" t="s">
        <v>29</v>
      </c>
      <c r="T3628" t="s">
        <v>29</v>
      </c>
      <c r="U3628" t="s">
        <v>29</v>
      </c>
      <c r="V3628" t="s">
        <v>29</v>
      </c>
      <c r="W3628" t="s">
        <v>4258</v>
      </c>
    </row>
    <row r="3629" spans="1:23">
      <c r="A3629">
        <v>3628</v>
      </c>
      <c r="B3629" t="s">
        <v>2183</v>
      </c>
      <c r="C3629" t="s">
        <v>2183</v>
      </c>
      <c r="D3629">
        <v>91</v>
      </c>
      <c r="E3629" t="s">
        <v>4267</v>
      </c>
      <c r="F3629" t="s">
        <v>611</v>
      </c>
      <c r="G3629" s="1" t="s">
        <v>4268</v>
      </c>
      <c r="H3629" t="s">
        <v>4269</v>
      </c>
      <c r="I3629" t="s">
        <v>4268</v>
      </c>
      <c r="J3629" t="s">
        <v>4269</v>
      </c>
      <c r="K3629">
        <v>3.61</v>
      </c>
      <c r="L3629">
        <v>3.6096390359999999</v>
      </c>
      <c r="M3629" t="s">
        <v>26</v>
      </c>
      <c r="N3629" t="s">
        <v>74</v>
      </c>
      <c r="O3629" t="s">
        <v>29</v>
      </c>
      <c r="P3629" t="s">
        <v>29</v>
      </c>
      <c r="Q3629" t="s">
        <v>29</v>
      </c>
      <c r="R3629" t="s">
        <v>29</v>
      </c>
      <c r="S3629" t="s">
        <v>29</v>
      </c>
      <c r="T3629" t="s">
        <v>29</v>
      </c>
      <c r="U3629" t="s">
        <v>29</v>
      </c>
      <c r="V3629" t="s">
        <v>29</v>
      </c>
      <c r="W3629" t="s">
        <v>4258</v>
      </c>
    </row>
    <row r="3630" spans="1:23">
      <c r="A3630">
        <v>3629</v>
      </c>
      <c r="B3630" t="s">
        <v>2183</v>
      </c>
      <c r="C3630" t="s">
        <v>2183</v>
      </c>
      <c r="D3630">
        <v>91</v>
      </c>
      <c r="E3630" t="s">
        <v>4270</v>
      </c>
      <c r="F3630" t="s">
        <v>1608</v>
      </c>
      <c r="G3630" s="1" t="s">
        <v>4271</v>
      </c>
      <c r="H3630" t="s">
        <v>4272</v>
      </c>
      <c r="I3630" t="s">
        <v>4271</v>
      </c>
      <c r="J3630" t="s">
        <v>166</v>
      </c>
      <c r="K3630">
        <v>2.5299999999999998</v>
      </c>
      <c r="L3630">
        <v>2.5297470249999998</v>
      </c>
      <c r="M3630" t="s">
        <v>26</v>
      </c>
      <c r="N3630" t="s">
        <v>219</v>
      </c>
      <c r="O3630" t="s">
        <v>29</v>
      </c>
      <c r="P3630" t="s">
        <v>29</v>
      </c>
      <c r="Q3630" t="s">
        <v>29</v>
      </c>
      <c r="R3630" t="s">
        <v>29</v>
      </c>
      <c r="S3630" t="s">
        <v>29</v>
      </c>
      <c r="T3630" t="s">
        <v>29</v>
      </c>
      <c r="U3630" t="s">
        <v>29</v>
      </c>
      <c r="V3630" t="s">
        <v>29</v>
      </c>
      <c r="W3630" t="s">
        <v>4258</v>
      </c>
    </row>
    <row r="3631" spans="1:23">
      <c r="A3631">
        <v>3630</v>
      </c>
      <c r="B3631" t="s">
        <v>2183</v>
      </c>
      <c r="C3631" t="s">
        <v>2183</v>
      </c>
      <c r="D3631">
        <v>91</v>
      </c>
      <c r="E3631" t="s">
        <v>4273</v>
      </c>
      <c r="F3631" t="s">
        <v>221</v>
      </c>
      <c r="G3631" s="1" t="s">
        <v>2107</v>
      </c>
      <c r="H3631" t="s">
        <v>4274</v>
      </c>
      <c r="I3631" t="s">
        <v>2107</v>
      </c>
      <c r="J3631" t="s">
        <v>4274</v>
      </c>
      <c r="K3631">
        <v>2.4900000000000002</v>
      </c>
      <c r="L3631">
        <v>2.4897510249999999</v>
      </c>
      <c r="M3631" t="s">
        <v>26</v>
      </c>
      <c r="N3631" t="s">
        <v>219</v>
      </c>
      <c r="O3631" t="s">
        <v>29</v>
      </c>
      <c r="P3631" t="s">
        <v>29</v>
      </c>
      <c r="Q3631" t="s">
        <v>29</v>
      </c>
      <c r="R3631" t="s">
        <v>29</v>
      </c>
      <c r="S3631" t="s">
        <v>29</v>
      </c>
      <c r="T3631" t="s">
        <v>29</v>
      </c>
      <c r="U3631" t="s">
        <v>29</v>
      </c>
      <c r="V3631" t="s">
        <v>29</v>
      </c>
      <c r="W3631" t="s">
        <v>4258</v>
      </c>
    </row>
    <row r="3632" spans="1:23">
      <c r="A3632">
        <v>3631</v>
      </c>
      <c r="B3632" t="s">
        <v>2183</v>
      </c>
      <c r="C3632" t="s">
        <v>2183</v>
      </c>
      <c r="D3632">
        <v>91</v>
      </c>
      <c r="E3632" t="s">
        <v>4275</v>
      </c>
      <c r="F3632" t="s">
        <v>154</v>
      </c>
      <c r="G3632" s="1" t="s">
        <v>1175</v>
      </c>
      <c r="H3632" t="s">
        <v>4276</v>
      </c>
      <c r="I3632" t="s">
        <v>1175</v>
      </c>
      <c r="J3632" t="s">
        <v>903</v>
      </c>
      <c r="K3632">
        <v>2.41</v>
      </c>
      <c r="L3632">
        <v>2.409759024</v>
      </c>
      <c r="M3632" t="s">
        <v>26</v>
      </c>
      <c r="N3632" t="s">
        <v>74</v>
      </c>
      <c r="O3632" t="s">
        <v>29</v>
      </c>
      <c r="P3632" t="s">
        <v>29</v>
      </c>
      <c r="Q3632" t="s">
        <v>29</v>
      </c>
      <c r="R3632" t="s">
        <v>29</v>
      </c>
      <c r="S3632" t="s">
        <v>29</v>
      </c>
      <c r="T3632" t="s">
        <v>29</v>
      </c>
      <c r="U3632" t="s">
        <v>29</v>
      </c>
      <c r="V3632" t="s">
        <v>29</v>
      </c>
      <c r="W3632" t="s">
        <v>4258</v>
      </c>
    </row>
    <row r="3633" spans="1:23">
      <c r="A3633">
        <v>3632</v>
      </c>
      <c r="B3633" t="s">
        <v>2183</v>
      </c>
      <c r="C3633" t="s">
        <v>2183</v>
      </c>
      <c r="D3633">
        <v>91</v>
      </c>
      <c r="E3633" t="s">
        <v>4277</v>
      </c>
      <c r="F3633" t="s">
        <v>168</v>
      </c>
      <c r="G3633" s="1" t="s">
        <v>301</v>
      </c>
      <c r="H3633" t="s">
        <v>374</v>
      </c>
      <c r="I3633" t="s">
        <v>301</v>
      </c>
      <c r="J3633" t="s">
        <v>374</v>
      </c>
      <c r="K3633">
        <v>1.91</v>
      </c>
      <c r="L3633">
        <v>1.9098090190000001</v>
      </c>
      <c r="M3633" t="s">
        <v>26</v>
      </c>
      <c r="N3633" t="s">
        <v>63</v>
      </c>
      <c r="O3633" t="s">
        <v>118</v>
      </c>
      <c r="P3633" t="s">
        <v>29</v>
      </c>
      <c r="Q3633" t="s">
        <v>29</v>
      </c>
      <c r="R3633" t="s">
        <v>29</v>
      </c>
      <c r="S3633" t="s">
        <v>29</v>
      </c>
      <c r="T3633" t="s">
        <v>29</v>
      </c>
      <c r="U3633" t="s">
        <v>29</v>
      </c>
      <c r="V3633" t="s">
        <v>29</v>
      </c>
      <c r="W3633" t="s">
        <v>4258</v>
      </c>
    </row>
    <row r="3634" spans="1:23">
      <c r="A3634">
        <v>3633</v>
      </c>
      <c r="B3634" t="s">
        <v>2183</v>
      </c>
      <c r="C3634" t="s">
        <v>2183</v>
      </c>
      <c r="D3634">
        <v>91</v>
      </c>
      <c r="E3634" t="s">
        <v>2653</v>
      </c>
      <c r="F3634" t="s">
        <v>558</v>
      </c>
      <c r="G3634" s="1" t="s">
        <v>726</v>
      </c>
      <c r="H3634" t="s">
        <v>2654</v>
      </c>
      <c r="I3634" t="s">
        <v>726</v>
      </c>
      <c r="J3634" t="s">
        <v>2654</v>
      </c>
      <c r="K3634">
        <v>1.83</v>
      </c>
      <c r="L3634">
        <v>1.829817018</v>
      </c>
      <c r="M3634" t="s">
        <v>26</v>
      </c>
      <c r="N3634" t="s">
        <v>219</v>
      </c>
      <c r="O3634" t="s">
        <v>63</v>
      </c>
      <c r="P3634" t="s">
        <v>29</v>
      </c>
      <c r="Q3634" t="s">
        <v>29</v>
      </c>
      <c r="R3634" t="s">
        <v>29</v>
      </c>
      <c r="S3634" t="s">
        <v>29</v>
      </c>
      <c r="T3634" t="s">
        <v>29</v>
      </c>
      <c r="U3634" t="s">
        <v>29</v>
      </c>
      <c r="V3634" t="s">
        <v>29</v>
      </c>
      <c r="W3634" t="s">
        <v>4258</v>
      </c>
    </row>
    <row r="3635" spans="1:23">
      <c r="A3635">
        <v>3634</v>
      </c>
      <c r="B3635" t="s">
        <v>2183</v>
      </c>
      <c r="C3635" t="s">
        <v>2183</v>
      </c>
      <c r="D3635">
        <v>91</v>
      </c>
      <c r="E3635" t="s">
        <v>4278</v>
      </c>
      <c r="F3635" t="s">
        <v>438</v>
      </c>
      <c r="G3635" s="1" t="s">
        <v>439</v>
      </c>
      <c r="H3635" t="s">
        <v>4279</v>
      </c>
      <c r="I3635" t="s">
        <v>5715</v>
      </c>
      <c r="J3635" t="s">
        <v>4926</v>
      </c>
      <c r="K3635">
        <v>1.4</v>
      </c>
      <c r="L3635">
        <v>1.3998600139999999</v>
      </c>
      <c r="M3635" t="s">
        <v>26</v>
      </c>
      <c r="N3635" t="s">
        <v>74</v>
      </c>
      <c r="O3635" t="s">
        <v>29</v>
      </c>
      <c r="P3635" t="s">
        <v>29</v>
      </c>
      <c r="Q3635" t="s">
        <v>29</v>
      </c>
      <c r="R3635" t="s">
        <v>29</v>
      </c>
      <c r="S3635" t="s">
        <v>29</v>
      </c>
      <c r="T3635" t="s">
        <v>29</v>
      </c>
      <c r="U3635" t="s">
        <v>29</v>
      </c>
      <c r="V3635" t="s">
        <v>29</v>
      </c>
      <c r="W3635" t="s">
        <v>4258</v>
      </c>
    </row>
    <row r="3636" spans="1:23">
      <c r="A3636">
        <v>3635</v>
      </c>
      <c r="B3636" t="s">
        <v>2183</v>
      </c>
      <c r="C3636" t="s">
        <v>2183</v>
      </c>
      <c r="D3636">
        <v>91</v>
      </c>
      <c r="E3636" t="s">
        <v>4280</v>
      </c>
      <c r="F3636" t="s">
        <v>2077</v>
      </c>
      <c r="G3636" s="1" t="s">
        <v>2078</v>
      </c>
      <c r="H3636" t="s">
        <v>1198</v>
      </c>
      <c r="I3636" t="s">
        <v>2078</v>
      </c>
      <c r="J3636" t="s">
        <v>1198</v>
      </c>
      <c r="K3636">
        <v>1.38</v>
      </c>
      <c r="L3636">
        <v>1.379862014</v>
      </c>
      <c r="M3636" t="s">
        <v>26</v>
      </c>
      <c r="N3636" t="s">
        <v>63</v>
      </c>
      <c r="O3636" t="s">
        <v>74</v>
      </c>
      <c r="P3636" t="s">
        <v>29</v>
      </c>
      <c r="Q3636" t="s">
        <v>29</v>
      </c>
      <c r="R3636" t="s">
        <v>29</v>
      </c>
      <c r="S3636" t="s">
        <v>29</v>
      </c>
      <c r="T3636" t="s">
        <v>29</v>
      </c>
      <c r="U3636" t="s">
        <v>29</v>
      </c>
      <c r="V3636" t="s">
        <v>29</v>
      </c>
      <c r="W3636" t="s">
        <v>4258</v>
      </c>
    </row>
    <row r="3637" spans="1:23">
      <c r="A3637">
        <v>3636</v>
      </c>
      <c r="B3637" t="s">
        <v>2183</v>
      </c>
      <c r="C3637" t="s">
        <v>2183</v>
      </c>
      <c r="D3637">
        <v>91</v>
      </c>
      <c r="E3637" t="s">
        <v>4281</v>
      </c>
      <c r="F3637" t="s">
        <v>558</v>
      </c>
      <c r="G3637" s="1" t="s">
        <v>3378</v>
      </c>
      <c r="H3637" t="s">
        <v>2155</v>
      </c>
      <c r="I3637" t="s">
        <v>1418</v>
      </c>
      <c r="J3637" t="s">
        <v>2155</v>
      </c>
      <c r="K3637">
        <v>1.1000000000000001</v>
      </c>
      <c r="L3637">
        <v>1.0998900110000001</v>
      </c>
      <c r="M3637" t="s">
        <v>26</v>
      </c>
      <c r="N3637" t="s">
        <v>74</v>
      </c>
      <c r="O3637" t="s">
        <v>29</v>
      </c>
      <c r="P3637" t="s">
        <v>29</v>
      </c>
      <c r="Q3637" t="s">
        <v>29</v>
      </c>
      <c r="R3637" t="s">
        <v>29</v>
      </c>
      <c r="S3637" t="s">
        <v>29</v>
      </c>
      <c r="T3637" t="s">
        <v>29</v>
      </c>
      <c r="U3637" t="s">
        <v>29</v>
      </c>
      <c r="V3637" t="s">
        <v>29</v>
      </c>
      <c r="W3637" t="s">
        <v>4258</v>
      </c>
    </row>
    <row r="3638" spans="1:23">
      <c r="A3638">
        <v>3637</v>
      </c>
      <c r="B3638" t="s">
        <v>2183</v>
      </c>
      <c r="C3638" t="s">
        <v>2183</v>
      </c>
      <c r="D3638">
        <v>91</v>
      </c>
      <c r="E3638" t="s">
        <v>4282</v>
      </c>
      <c r="F3638" t="s">
        <v>505</v>
      </c>
      <c r="G3638" s="1" t="s">
        <v>3096</v>
      </c>
      <c r="H3638" t="s">
        <v>4283</v>
      </c>
      <c r="I3638" t="s">
        <v>3096</v>
      </c>
      <c r="J3638" t="s">
        <v>4283</v>
      </c>
      <c r="K3638">
        <v>1.18</v>
      </c>
      <c r="L3638">
        <v>1.179882012</v>
      </c>
      <c r="M3638" t="s">
        <v>26</v>
      </c>
      <c r="N3638" t="s">
        <v>219</v>
      </c>
      <c r="O3638" t="s">
        <v>29</v>
      </c>
      <c r="P3638" t="s">
        <v>29</v>
      </c>
      <c r="Q3638" t="s">
        <v>29</v>
      </c>
      <c r="R3638" t="s">
        <v>29</v>
      </c>
      <c r="S3638" t="s">
        <v>29</v>
      </c>
      <c r="T3638" t="s">
        <v>29</v>
      </c>
      <c r="U3638" t="s">
        <v>29</v>
      </c>
      <c r="V3638" t="s">
        <v>29</v>
      </c>
      <c r="W3638" t="s">
        <v>4258</v>
      </c>
    </row>
    <row r="3639" spans="1:23">
      <c r="A3639">
        <v>3638</v>
      </c>
      <c r="B3639" t="s">
        <v>2183</v>
      </c>
      <c r="C3639" t="s">
        <v>2183</v>
      </c>
      <c r="D3639">
        <v>91</v>
      </c>
      <c r="E3639" t="s">
        <v>1226</v>
      </c>
      <c r="F3639" t="s">
        <v>23</v>
      </c>
      <c r="G3639" s="1" t="s">
        <v>1227</v>
      </c>
      <c r="H3639" t="s">
        <v>1228</v>
      </c>
      <c r="I3639" t="s">
        <v>2532</v>
      </c>
      <c r="J3639" t="s">
        <v>1228</v>
      </c>
      <c r="K3639">
        <v>1.1499999999999999</v>
      </c>
      <c r="L3639">
        <v>1.1498850110000001</v>
      </c>
      <c r="M3639" t="s">
        <v>26</v>
      </c>
      <c r="N3639" t="s">
        <v>74</v>
      </c>
      <c r="O3639" t="s">
        <v>29</v>
      </c>
      <c r="P3639" t="s">
        <v>29</v>
      </c>
      <c r="Q3639" t="s">
        <v>29</v>
      </c>
      <c r="R3639" t="s">
        <v>29</v>
      </c>
      <c r="S3639" t="s">
        <v>29</v>
      </c>
      <c r="T3639" t="s">
        <v>29</v>
      </c>
      <c r="U3639" t="s">
        <v>29</v>
      </c>
      <c r="V3639" t="s">
        <v>29</v>
      </c>
      <c r="W3639" t="s">
        <v>4258</v>
      </c>
    </row>
    <row r="3640" spans="1:23">
      <c r="A3640">
        <v>3639</v>
      </c>
      <c r="B3640" t="s">
        <v>2183</v>
      </c>
      <c r="C3640" t="s">
        <v>2183</v>
      </c>
      <c r="D3640">
        <v>91</v>
      </c>
      <c r="E3640" t="s">
        <v>2216</v>
      </c>
      <c r="F3640" t="s">
        <v>185</v>
      </c>
      <c r="G3640" s="1" t="s">
        <v>186</v>
      </c>
      <c r="H3640" t="s">
        <v>2217</v>
      </c>
      <c r="I3640" t="s">
        <v>186</v>
      </c>
      <c r="J3640" t="s">
        <v>8633</v>
      </c>
      <c r="K3640">
        <v>1</v>
      </c>
      <c r="L3640">
        <v>0.99990000999999995</v>
      </c>
      <c r="M3640" t="s">
        <v>26</v>
      </c>
      <c r="N3640" t="s">
        <v>4124</v>
      </c>
      <c r="O3640" t="s">
        <v>29</v>
      </c>
      <c r="P3640" t="s">
        <v>29</v>
      </c>
      <c r="Q3640" t="s">
        <v>29</v>
      </c>
      <c r="R3640" t="s">
        <v>29</v>
      </c>
      <c r="S3640" t="s">
        <v>29</v>
      </c>
      <c r="T3640" t="s">
        <v>29</v>
      </c>
      <c r="U3640" t="s">
        <v>29</v>
      </c>
      <c r="V3640" t="s">
        <v>29</v>
      </c>
      <c r="W3640" t="s">
        <v>4258</v>
      </c>
    </row>
    <row r="3641" spans="1:23">
      <c r="A3641">
        <v>3640</v>
      </c>
      <c r="B3641" t="s">
        <v>2183</v>
      </c>
      <c r="C3641" t="s">
        <v>2183</v>
      </c>
      <c r="D3641">
        <v>91</v>
      </c>
      <c r="E3641" t="s">
        <v>4284</v>
      </c>
      <c r="F3641" t="s">
        <v>251</v>
      </c>
      <c r="G3641" s="1" t="s">
        <v>487</v>
      </c>
      <c r="H3641" t="s">
        <v>4285</v>
      </c>
      <c r="I3641" t="s">
        <v>487</v>
      </c>
      <c r="J3641" t="s">
        <v>8912</v>
      </c>
      <c r="K3641">
        <v>0.95</v>
      </c>
      <c r="L3641">
        <v>0.94990500899999997</v>
      </c>
      <c r="M3641" t="s">
        <v>26</v>
      </c>
      <c r="N3641" t="s">
        <v>74</v>
      </c>
      <c r="O3641" t="s">
        <v>29</v>
      </c>
      <c r="P3641" t="s">
        <v>29</v>
      </c>
      <c r="Q3641" t="s">
        <v>29</v>
      </c>
      <c r="R3641" t="s">
        <v>29</v>
      </c>
      <c r="S3641" t="s">
        <v>29</v>
      </c>
      <c r="T3641" t="s">
        <v>29</v>
      </c>
      <c r="U3641" t="s">
        <v>29</v>
      </c>
      <c r="V3641" t="s">
        <v>29</v>
      </c>
      <c r="W3641" t="s">
        <v>4258</v>
      </c>
    </row>
    <row r="3642" spans="1:23">
      <c r="A3642">
        <v>3641</v>
      </c>
      <c r="B3642" t="s">
        <v>2183</v>
      </c>
      <c r="C3642" t="s">
        <v>2183</v>
      </c>
      <c r="D3642">
        <v>91</v>
      </c>
      <c r="E3642" t="s">
        <v>4286</v>
      </c>
      <c r="F3642" t="s">
        <v>505</v>
      </c>
      <c r="G3642" s="1" t="s">
        <v>3742</v>
      </c>
      <c r="H3642" t="s">
        <v>4287</v>
      </c>
      <c r="I3642" t="s">
        <v>3742</v>
      </c>
      <c r="J3642" t="s">
        <v>4287</v>
      </c>
      <c r="K3642">
        <v>0.91</v>
      </c>
      <c r="L3642">
        <v>0.90990900900000005</v>
      </c>
      <c r="M3642" t="s">
        <v>26</v>
      </c>
      <c r="N3642" t="s">
        <v>219</v>
      </c>
      <c r="O3642" t="s">
        <v>29</v>
      </c>
      <c r="P3642" t="s">
        <v>29</v>
      </c>
      <c r="Q3642" t="s">
        <v>29</v>
      </c>
      <c r="R3642" t="s">
        <v>29</v>
      </c>
      <c r="S3642" t="s">
        <v>29</v>
      </c>
      <c r="T3642" t="s">
        <v>29</v>
      </c>
      <c r="U3642" t="s">
        <v>29</v>
      </c>
      <c r="V3642" t="s">
        <v>29</v>
      </c>
      <c r="W3642" t="s">
        <v>4258</v>
      </c>
    </row>
    <row r="3643" spans="1:23">
      <c r="A3643">
        <v>3642</v>
      </c>
      <c r="B3643" t="s">
        <v>2183</v>
      </c>
      <c r="C3643" t="s">
        <v>2183</v>
      </c>
      <c r="D3643">
        <v>91</v>
      </c>
      <c r="E3643" t="s">
        <v>4288</v>
      </c>
      <c r="F3643" t="s">
        <v>505</v>
      </c>
      <c r="G3643" s="1" t="s">
        <v>4289</v>
      </c>
      <c r="H3643" t="s">
        <v>4290</v>
      </c>
      <c r="I3643" t="s">
        <v>2461</v>
      </c>
      <c r="J3643" t="s">
        <v>4556</v>
      </c>
      <c r="K3643">
        <v>0.9</v>
      </c>
      <c r="L3643">
        <v>0.89991000899999996</v>
      </c>
      <c r="M3643" t="s">
        <v>26</v>
      </c>
      <c r="N3643" t="s">
        <v>219</v>
      </c>
      <c r="O3643" t="s">
        <v>29</v>
      </c>
      <c r="P3643" t="s">
        <v>29</v>
      </c>
      <c r="Q3643" t="s">
        <v>29</v>
      </c>
      <c r="R3643" t="s">
        <v>29</v>
      </c>
      <c r="S3643" t="s">
        <v>29</v>
      </c>
      <c r="T3643" t="s">
        <v>29</v>
      </c>
      <c r="U3643" t="s">
        <v>29</v>
      </c>
      <c r="V3643" t="s">
        <v>29</v>
      </c>
      <c r="W3643" t="s">
        <v>4258</v>
      </c>
    </row>
    <row r="3644" spans="1:23">
      <c r="A3644">
        <v>3643</v>
      </c>
      <c r="B3644" t="s">
        <v>2183</v>
      </c>
      <c r="C3644" t="s">
        <v>2183</v>
      </c>
      <c r="D3644">
        <v>91</v>
      </c>
      <c r="E3644" t="s">
        <v>4291</v>
      </c>
      <c r="F3644" t="s">
        <v>558</v>
      </c>
      <c r="G3644" s="1" t="s">
        <v>1160</v>
      </c>
      <c r="H3644" t="s">
        <v>4292</v>
      </c>
      <c r="I3644" t="s">
        <v>1160</v>
      </c>
      <c r="J3644" t="s">
        <v>4292</v>
      </c>
      <c r="K3644">
        <v>0.83</v>
      </c>
      <c r="L3644">
        <v>0.82991700800000001</v>
      </c>
      <c r="M3644" t="s">
        <v>26</v>
      </c>
      <c r="N3644" t="s">
        <v>219</v>
      </c>
      <c r="O3644" t="s">
        <v>29</v>
      </c>
      <c r="P3644" t="s">
        <v>29</v>
      </c>
      <c r="Q3644" t="s">
        <v>29</v>
      </c>
      <c r="R3644" t="s">
        <v>29</v>
      </c>
      <c r="S3644" t="s">
        <v>29</v>
      </c>
      <c r="T3644" t="s">
        <v>29</v>
      </c>
      <c r="U3644" t="s">
        <v>29</v>
      </c>
      <c r="V3644" t="s">
        <v>29</v>
      </c>
      <c r="W3644" t="s">
        <v>4258</v>
      </c>
    </row>
    <row r="3645" spans="1:23">
      <c r="A3645">
        <v>3644</v>
      </c>
      <c r="B3645" t="s">
        <v>2183</v>
      </c>
      <c r="C3645" t="s">
        <v>2183</v>
      </c>
      <c r="D3645">
        <v>91</v>
      </c>
      <c r="E3645" t="s">
        <v>4293</v>
      </c>
      <c r="F3645" t="s">
        <v>251</v>
      </c>
      <c r="G3645" s="1" t="s">
        <v>487</v>
      </c>
      <c r="H3645" t="s">
        <v>4294</v>
      </c>
      <c r="I3645" t="s">
        <v>487</v>
      </c>
      <c r="J3645" t="s">
        <v>4294</v>
      </c>
      <c r="K3645">
        <v>0.76</v>
      </c>
      <c r="L3645">
        <v>0.75992400800000004</v>
      </c>
      <c r="M3645" t="s">
        <v>26</v>
      </c>
      <c r="N3645" t="s">
        <v>74</v>
      </c>
      <c r="O3645" t="s">
        <v>29</v>
      </c>
      <c r="P3645" t="s">
        <v>29</v>
      </c>
      <c r="Q3645" t="s">
        <v>29</v>
      </c>
      <c r="R3645" t="s">
        <v>29</v>
      </c>
      <c r="S3645" t="s">
        <v>29</v>
      </c>
      <c r="T3645" t="s">
        <v>29</v>
      </c>
      <c r="U3645" t="s">
        <v>29</v>
      </c>
      <c r="V3645" t="s">
        <v>29</v>
      </c>
      <c r="W3645" t="s">
        <v>4258</v>
      </c>
    </row>
    <row r="3646" spans="1:23">
      <c r="A3646">
        <v>3645</v>
      </c>
      <c r="B3646" t="s">
        <v>2183</v>
      </c>
      <c r="C3646" t="s">
        <v>2183</v>
      </c>
      <c r="D3646">
        <v>91</v>
      </c>
      <c r="E3646" t="s">
        <v>901</v>
      </c>
      <c r="F3646" t="s">
        <v>522</v>
      </c>
      <c r="G3646" s="1" t="s">
        <v>902</v>
      </c>
      <c r="H3646" t="s">
        <v>903</v>
      </c>
      <c r="I3646" t="s">
        <v>902</v>
      </c>
      <c r="J3646" t="s">
        <v>903</v>
      </c>
      <c r="K3646">
        <v>0.71</v>
      </c>
      <c r="L3646">
        <v>0.70992900699999995</v>
      </c>
      <c r="M3646" t="s">
        <v>26</v>
      </c>
      <c r="N3646" t="s">
        <v>74</v>
      </c>
      <c r="O3646" t="s">
        <v>219</v>
      </c>
      <c r="P3646" t="s">
        <v>29</v>
      </c>
      <c r="Q3646" t="s">
        <v>29</v>
      </c>
      <c r="R3646" t="s">
        <v>29</v>
      </c>
      <c r="S3646" t="s">
        <v>29</v>
      </c>
      <c r="T3646" t="s">
        <v>29</v>
      </c>
      <c r="U3646" t="s">
        <v>29</v>
      </c>
      <c r="V3646" t="s">
        <v>29</v>
      </c>
      <c r="W3646" t="s">
        <v>4258</v>
      </c>
    </row>
    <row r="3647" spans="1:23">
      <c r="A3647">
        <v>3646</v>
      </c>
      <c r="B3647" t="s">
        <v>2183</v>
      </c>
      <c r="C3647" t="s">
        <v>2183</v>
      </c>
      <c r="D3647">
        <v>91</v>
      </c>
      <c r="E3647" t="s">
        <v>4295</v>
      </c>
      <c r="F3647" t="s">
        <v>344</v>
      </c>
      <c r="G3647" s="1" t="s">
        <v>821</v>
      </c>
      <c r="H3647" t="s">
        <v>4296</v>
      </c>
      <c r="I3647" t="s">
        <v>821</v>
      </c>
      <c r="J3647" t="s">
        <v>4296</v>
      </c>
      <c r="K3647">
        <v>0.7</v>
      </c>
      <c r="L3647">
        <v>0.69993000699999997</v>
      </c>
      <c r="M3647" t="s">
        <v>26</v>
      </c>
      <c r="N3647" t="s">
        <v>74</v>
      </c>
      <c r="O3647" t="s">
        <v>29</v>
      </c>
      <c r="P3647" t="s">
        <v>29</v>
      </c>
      <c r="Q3647" t="s">
        <v>29</v>
      </c>
      <c r="R3647" t="s">
        <v>29</v>
      </c>
      <c r="S3647" t="s">
        <v>29</v>
      </c>
      <c r="T3647" t="s">
        <v>29</v>
      </c>
      <c r="U3647" t="s">
        <v>29</v>
      </c>
      <c r="V3647" t="s">
        <v>29</v>
      </c>
      <c r="W3647" t="s">
        <v>4258</v>
      </c>
    </row>
    <row r="3648" spans="1:23">
      <c r="A3648">
        <v>3647</v>
      </c>
      <c r="B3648" t="s">
        <v>2183</v>
      </c>
      <c r="C3648" t="s">
        <v>2183</v>
      </c>
      <c r="D3648">
        <v>91</v>
      </c>
      <c r="E3648" t="s">
        <v>4297</v>
      </c>
      <c r="F3648" t="s">
        <v>176</v>
      </c>
      <c r="G3648" s="1" t="s">
        <v>4298</v>
      </c>
      <c r="H3648" t="s">
        <v>4299</v>
      </c>
      <c r="I3648" t="s">
        <v>4298</v>
      </c>
      <c r="J3648" t="s">
        <v>4299</v>
      </c>
      <c r="K3648">
        <v>0.61</v>
      </c>
      <c r="L3648">
        <v>0.60993900599999995</v>
      </c>
      <c r="M3648" t="s">
        <v>26</v>
      </c>
      <c r="N3648" t="s">
        <v>219</v>
      </c>
      <c r="O3648" t="s">
        <v>29</v>
      </c>
      <c r="P3648" t="s">
        <v>29</v>
      </c>
      <c r="Q3648" t="s">
        <v>29</v>
      </c>
      <c r="R3648" t="s">
        <v>29</v>
      </c>
      <c r="S3648" t="s">
        <v>29</v>
      </c>
      <c r="T3648" t="s">
        <v>29</v>
      </c>
      <c r="U3648" t="s">
        <v>29</v>
      </c>
      <c r="V3648" t="s">
        <v>29</v>
      </c>
      <c r="W3648" t="s">
        <v>4258</v>
      </c>
    </row>
    <row r="3649" spans="1:23">
      <c r="A3649">
        <v>3648</v>
      </c>
      <c r="B3649" t="s">
        <v>2183</v>
      </c>
      <c r="C3649" t="s">
        <v>2183</v>
      </c>
      <c r="D3649">
        <v>91</v>
      </c>
      <c r="E3649" t="s">
        <v>4300</v>
      </c>
      <c r="F3649" t="s">
        <v>270</v>
      </c>
      <c r="G3649" s="1" t="s">
        <v>709</v>
      </c>
      <c r="H3649" t="s">
        <v>1905</v>
      </c>
      <c r="I3649" t="s">
        <v>709</v>
      </c>
      <c r="J3649" t="s">
        <v>1905</v>
      </c>
      <c r="K3649">
        <v>0.59</v>
      </c>
      <c r="L3649">
        <v>0.58994100599999999</v>
      </c>
      <c r="M3649" t="s">
        <v>26</v>
      </c>
      <c r="N3649" t="s">
        <v>219</v>
      </c>
      <c r="O3649" t="s">
        <v>29</v>
      </c>
      <c r="P3649" t="s">
        <v>29</v>
      </c>
      <c r="Q3649" t="s">
        <v>29</v>
      </c>
      <c r="R3649" t="s">
        <v>29</v>
      </c>
      <c r="S3649" t="s">
        <v>29</v>
      </c>
      <c r="T3649" t="s">
        <v>29</v>
      </c>
      <c r="U3649" t="s">
        <v>29</v>
      </c>
      <c r="V3649" t="s">
        <v>29</v>
      </c>
      <c r="W3649" t="s">
        <v>4258</v>
      </c>
    </row>
    <row r="3650" spans="1:23">
      <c r="A3650">
        <v>3649</v>
      </c>
      <c r="B3650" t="s">
        <v>2183</v>
      </c>
      <c r="C3650" t="s">
        <v>2183</v>
      </c>
      <c r="D3650">
        <v>91</v>
      </c>
      <c r="E3650" t="s">
        <v>4301</v>
      </c>
      <c r="F3650" t="s">
        <v>185</v>
      </c>
      <c r="G3650" s="1" t="s">
        <v>2060</v>
      </c>
      <c r="H3650" t="s">
        <v>4302</v>
      </c>
      <c r="I3650" t="s">
        <v>2060</v>
      </c>
      <c r="J3650" t="s">
        <v>8684</v>
      </c>
      <c r="K3650">
        <v>0.52</v>
      </c>
      <c r="L3650">
        <v>0.51994800500000005</v>
      </c>
      <c r="M3650" t="s">
        <v>26</v>
      </c>
      <c r="N3650" t="s">
        <v>74</v>
      </c>
      <c r="O3650" t="s">
        <v>29</v>
      </c>
      <c r="P3650" t="s">
        <v>29</v>
      </c>
      <c r="Q3650" t="s">
        <v>29</v>
      </c>
      <c r="R3650" t="s">
        <v>29</v>
      </c>
      <c r="S3650" t="s">
        <v>29</v>
      </c>
      <c r="T3650" t="s">
        <v>29</v>
      </c>
      <c r="U3650" t="s">
        <v>29</v>
      </c>
      <c r="V3650" t="s">
        <v>29</v>
      </c>
      <c r="W3650" t="s">
        <v>4258</v>
      </c>
    </row>
    <row r="3651" spans="1:23">
      <c r="A3651">
        <v>3650</v>
      </c>
      <c r="B3651" t="s">
        <v>2183</v>
      </c>
      <c r="C3651" t="s">
        <v>2183</v>
      </c>
      <c r="D3651">
        <v>91</v>
      </c>
      <c r="E3651" t="s">
        <v>4303</v>
      </c>
      <c r="F3651" t="s">
        <v>154</v>
      </c>
      <c r="G3651" s="1" t="s">
        <v>2194</v>
      </c>
      <c r="H3651" t="s">
        <v>4153</v>
      </c>
      <c r="I3651" t="s">
        <v>2194</v>
      </c>
      <c r="J3651" t="s">
        <v>4153</v>
      </c>
      <c r="K3651">
        <v>0.5</v>
      </c>
      <c r="L3651">
        <v>0.49995000499999998</v>
      </c>
      <c r="M3651" t="s">
        <v>26</v>
      </c>
      <c r="N3651" t="s">
        <v>63</v>
      </c>
      <c r="O3651" t="s">
        <v>219</v>
      </c>
      <c r="P3651" t="s">
        <v>74</v>
      </c>
      <c r="Q3651" t="s">
        <v>29</v>
      </c>
      <c r="R3651" t="s">
        <v>29</v>
      </c>
      <c r="S3651" t="s">
        <v>29</v>
      </c>
      <c r="T3651" t="s">
        <v>29</v>
      </c>
      <c r="U3651" t="s">
        <v>29</v>
      </c>
      <c r="V3651" t="s">
        <v>29</v>
      </c>
      <c r="W3651" t="s">
        <v>4258</v>
      </c>
    </row>
    <row r="3652" spans="1:23">
      <c r="A3652">
        <v>3651</v>
      </c>
      <c r="B3652" t="s">
        <v>2183</v>
      </c>
      <c r="C3652" t="s">
        <v>2183</v>
      </c>
      <c r="D3652">
        <v>91</v>
      </c>
      <c r="E3652" t="s">
        <v>4304</v>
      </c>
      <c r="F3652" t="s">
        <v>4305</v>
      </c>
      <c r="G3652" s="1" t="s">
        <v>4306</v>
      </c>
      <c r="H3652" t="s">
        <v>543</v>
      </c>
      <c r="I3652" t="s">
        <v>4306</v>
      </c>
      <c r="J3652" t="s">
        <v>543</v>
      </c>
      <c r="K3652">
        <v>0.38</v>
      </c>
      <c r="L3652">
        <v>0.37996200400000002</v>
      </c>
      <c r="M3652" t="s">
        <v>26</v>
      </c>
      <c r="N3652" t="s">
        <v>74</v>
      </c>
      <c r="O3652" t="s">
        <v>29</v>
      </c>
      <c r="P3652" t="s">
        <v>29</v>
      </c>
      <c r="Q3652" t="s">
        <v>29</v>
      </c>
      <c r="R3652" t="s">
        <v>29</v>
      </c>
      <c r="S3652" t="s">
        <v>29</v>
      </c>
      <c r="T3652" t="s">
        <v>29</v>
      </c>
      <c r="U3652" t="s">
        <v>29</v>
      </c>
      <c r="V3652" t="s">
        <v>29</v>
      </c>
      <c r="W3652" t="s">
        <v>4258</v>
      </c>
    </row>
    <row r="3653" spans="1:23">
      <c r="A3653">
        <v>3652</v>
      </c>
      <c r="B3653" t="s">
        <v>2183</v>
      </c>
      <c r="C3653" t="s">
        <v>2183</v>
      </c>
      <c r="D3653">
        <v>91</v>
      </c>
      <c r="E3653" t="s">
        <v>4307</v>
      </c>
      <c r="F3653" t="s">
        <v>185</v>
      </c>
      <c r="G3653" s="1" t="s">
        <v>186</v>
      </c>
      <c r="H3653" t="s">
        <v>4308</v>
      </c>
      <c r="I3653" t="s">
        <v>186</v>
      </c>
      <c r="J3653" t="s">
        <v>4308</v>
      </c>
      <c r="K3653">
        <v>0.37</v>
      </c>
      <c r="L3653">
        <v>0.36996300399999998</v>
      </c>
      <c r="M3653" t="s">
        <v>26</v>
      </c>
      <c r="N3653" t="s">
        <v>74</v>
      </c>
      <c r="O3653" t="s">
        <v>29</v>
      </c>
      <c r="P3653" t="s">
        <v>29</v>
      </c>
      <c r="Q3653" t="s">
        <v>29</v>
      </c>
      <c r="R3653" t="s">
        <v>29</v>
      </c>
      <c r="S3653" t="s">
        <v>29</v>
      </c>
      <c r="T3653" t="s">
        <v>29</v>
      </c>
      <c r="U3653" t="s">
        <v>29</v>
      </c>
      <c r="V3653" t="s">
        <v>29</v>
      </c>
      <c r="W3653" t="s">
        <v>4258</v>
      </c>
    </row>
    <row r="3654" spans="1:23">
      <c r="A3654">
        <v>3653</v>
      </c>
      <c r="B3654" t="s">
        <v>2183</v>
      </c>
      <c r="C3654" t="s">
        <v>2183</v>
      </c>
      <c r="D3654">
        <v>91</v>
      </c>
      <c r="E3654" t="s">
        <v>4309</v>
      </c>
      <c r="F3654" t="s">
        <v>255</v>
      </c>
      <c r="G3654" s="1" t="s">
        <v>947</v>
      </c>
      <c r="H3654" t="s">
        <v>2605</v>
      </c>
      <c r="I3654" t="s">
        <v>2604</v>
      </c>
      <c r="J3654" t="s">
        <v>2605</v>
      </c>
      <c r="K3654">
        <v>0.33</v>
      </c>
      <c r="L3654">
        <v>0.32996700299999998</v>
      </c>
      <c r="M3654" t="s">
        <v>26</v>
      </c>
      <c r="N3654" t="s">
        <v>74</v>
      </c>
      <c r="O3654" t="s">
        <v>29</v>
      </c>
      <c r="P3654" t="s">
        <v>29</v>
      </c>
      <c r="Q3654" t="s">
        <v>29</v>
      </c>
      <c r="R3654" t="s">
        <v>29</v>
      </c>
      <c r="S3654" t="s">
        <v>29</v>
      </c>
      <c r="T3654" t="s">
        <v>29</v>
      </c>
      <c r="U3654" t="s">
        <v>29</v>
      </c>
      <c r="V3654" t="s">
        <v>29</v>
      </c>
      <c r="W3654" t="s">
        <v>4258</v>
      </c>
    </row>
    <row r="3655" spans="1:23">
      <c r="A3655">
        <v>3654</v>
      </c>
      <c r="B3655" t="s">
        <v>2183</v>
      </c>
      <c r="C3655" t="s">
        <v>2183</v>
      </c>
      <c r="D3655">
        <v>91</v>
      </c>
      <c r="E3655" t="s">
        <v>4310</v>
      </c>
      <c r="F3655" t="s">
        <v>108</v>
      </c>
      <c r="G3655" s="1" t="s">
        <v>4311</v>
      </c>
      <c r="H3655" t="s">
        <v>4312</v>
      </c>
      <c r="I3655" t="s">
        <v>4311</v>
      </c>
      <c r="J3655" t="s">
        <v>4312</v>
      </c>
      <c r="K3655">
        <v>0.31</v>
      </c>
      <c r="L3655">
        <v>0.30996900300000002</v>
      </c>
      <c r="M3655" t="s">
        <v>26</v>
      </c>
      <c r="N3655" t="s">
        <v>141</v>
      </c>
      <c r="O3655" t="s">
        <v>29</v>
      </c>
      <c r="P3655" t="s">
        <v>29</v>
      </c>
      <c r="Q3655" t="s">
        <v>29</v>
      </c>
      <c r="R3655" t="s">
        <v>29</v>
      </c>
      <c r="S3655" t="s">
        <v>29</v>
      </c>
      <c r="T3655" t="s">
        <v>29</v>
      </c>
      <c r="U3655" t="s">
        <v>29</v>
      </c>
      <c r="V3655" t="s">
        <v>29</v>
      </c>
      <c r="W3655" t="s">
        <v>4258</v>
      </c>
    </row>
    <row r="3656" spans="1:23">
      <c r="A3656">
        <v>3655</v>
      </c>
      <c r="B3656" t="s">
        <v>2183</v>
      </c>
      <c r="C3656" t="s">
        <v>2183</v>
      </c>
      <c r="D3656">
        <v>91</v>
      </c>
      <c r="E3656" t="s">
        <v>4313</v>
      </c>
      <c r="F3656" t="s">
        <v>185</v>
      </c>
      <c r="G3656" s="1" t="s">
        <v>186</v>
      </c>
      <c r="H3656" t="s">
        <v>4314</v>
      </c>
      <c r="I3656" t="s">
        <v>186</v>
      </c>
      <c r="J3656" t="s">
        <v>4314</v>
      </c>
      <c r="K3656">
        <v>0.31</v>
      </c>
      <c r="L3656">
        <v>0.30996900300000002</v>
      </c>
      <c r="M3656" t="s">
        <v>26</v>
      </c>
      <c r="N3656" t="s">
        <v>74</v>
      </c>
      <c r="O3656" t="s">
        <v>29</v>
      </c>
      <c r="P3656" t="s">
        <v>29</v>
      </c>
      <c r="Q3656" t="s">
        <v>29</v>
      </c>
      <c r="R3656" t="s">
        <v>29</v>
      </c>
      <c r="S3656" t="s">
        <v>29</v>
      </c>
      <c r="T3656" t="s">
        <v>29</v>
      </c>
      <c r="U3656" t="s">
        <v>29</v>
      </c>
      <c r="V3656" t="s">
        <v>29</v>
      </c>
      <c r="W3656" t="s">
        <v>4258</v>
      </c>
    </row>
    <row r="3657" spans="1:23">
      <c r="A3657">
        <v>3656</v>
      </c>
      <c r="B3657" t="s">
        <v>2183</v>
      </c>
      <c r="C3657" t="s">
        <v>2183</v>
      </c>
      <c r="D3657">
        <v>91</v>
      </c>
      <c r="E3657" t="s">
        <v>4315</v>
      </c>
      <c r="F3657" t="s">
        <v>2229</v>
      </c>
      <c r="G3657" s="1" t="s">
        <v>2230</v>
      </c>
      <c r="H3657" t="s">
        <v>4299</v>
      </c>
      <c r="I3657" t="s">
        <v>2230</v>
      </c>
      <c r="J3657" t="s">
        <v>4299</v>
      </c>
      <c r="K3657">
        <v>0.31</v>
      </c>
      <c r="L3657">
        <v>0.30996900300000002</v>
      </c>
      <c r="M3657" t="s">
        <v>26</v>
      </c>
      <c r="N3657" t="s">
        <v>118</v>
      </c>
      <c r="O3657" t="s">
        <v>29</v>
      </c>
      <c r="P3657" t="s">
        <v>29</v>
      </c>
      <c r="Q3657" t="s">
        <v>29</v>
      </c>
      <c r="R3657" t="s">
        <v>29</v>
      </c>
      <c r="S3657" t="s">
        <v>29</v>
      </c>
      <c r="T3657" t="s">
        <v>29</v>
      </c>
      <c r="U3657" t="s">
        <v>29</v>
      </c>
      <c r="V3657" t="s">
        <v>29</v>
      </c>
      <c r="W3657" t="s">
        <v>4258</v>
      </c>
    </row>
    <row r="3658" spans="1:23">
      <c r="A3658">
        <v>3657</v>
      </c>
      <c r="B3658" t="s">
        <v>2183</v>
      </c>
      <c r="C3658" t="s">
        <v>2183</v>
      </c>
      <c r="D3658">
        <v>91</v>
      </c>
      <c r="E3658" t="s">
        <v>4316</v>
      </c>
      <c r="F3658" t="s">
        <v>206</v>
      </c>
      <c r="G3658" s="1" t="s">
        <v>526</v>
      </c>
      <c r="H3658" t="s">
        <v>4317</v>
      </c>
      <c r="I3658" t="s">
        <v>526</v>
      </c>
      <c r="J3658" t="s">
        <v>4317</v>
      </c>
      <c r="K3658">
        <v>0.28000000000000003</v>
      </c>
      <c r="L3658">
        <v>0.27997200300000002</v>
      </c>
      <c r="M3658" t="s">
        <v>26</v>
      </c>
      <c r="N3658" t="s">
        <v>118</v>
      </c>
      <c r="O3658" t="s">
        <v>29</v>
      </c>
      <c r="P3658" t="s">
        <v>29</v>
      </c>
      <c r="Q3658" t="s">
        <v>29</v>
      </c>
      <c r="R3658" t="s">
        <v>29</v>
      </c>
      <c r="S3658" t="s">
        <v>29</v>
      </c>
      <c r="T3658" t="s">
        <v>29</v>
      </c>
      <c r="U3658" t="s">
        <v>29</v>
      </c>
      <c r="V3658" t="s">
        <v>29</v>
      </c>
      <c r="W3658" t="s">
        <v>4258</v>
      </c>
    </row>
    <row r="3659" spans="1:23">
      <c r="A3659">
        <v>3658</v>
      </c>
      <c r="B3659" t="s">
        <v>2183</v>
      </c>
      <c r="C3659" t="s">
        <v>2183</v>
      </c>
      <c r="D3659">
        <v>91</v>
      </c>
      <c r="E3659" t="s">
        <v>4318</v>
      </c>
      <c r="F3659" t="s">
        <v>248</v>
      </c>
      <c r="G3659" s="1" t="s">
        <v>644</v>
      </c>
      <c r="H3659" t="s">
        <v>4319</v>
      </c>
      <c r="I3659" t="s">
        <v>2581</v>
      </c>
      <c r="J3659" t="s">
        <v>6168</v>
      </c>
      <c r="K3659">
        <v>0.24</v>
      </c>
      <c r="L3659">
        <v>0.23997600199999999</v>
      </c>
      <c r="M3659" t="s">
        <v>26</v>
      </c>
      <c r="N3659" t="s">
        <v>219</v>
      </c>
      <c r="O3659" t="s">
        <v>118</v>
      </c>
      <c r="P3659" t="s">
        <v>29</v>
      </c>
      <c r="Q3659" t="s">
        <v>29</v>
      </c>
      <c r="R3659" t="s">
        <v>29</v>
      </c>
      <c r="S3659" t="s">
        <v>29</v>
      </c>
      <c r="T3659" t="s">
        <v>29</v>
      </c>
      <c r="U3659" t="s">
        <v>29</v>
      </c>
      <c r="V3659" t="s">
        <v>29</v>
      </c>
      <c r="W3659" t="s">
        <v>4258</v>
      </c>
    </row>
    <row r="3660" spans="1:23">
      <c r="A3660">
        <v>3659</v>
      </c>
      <c r="B3660" t="s">
        <v>2183</v>
      </c>
      <c r="C3660" t="s">
        <v>2183</v>
      </c>
      <c r="D3660">
        <v>91</v>
      </c>
      <c r="E3660" t="s">
        <v>4320</v>
      </c>
      <c r="F3660" t="s">
        <v>270</v>
      </c>
      <c r="G3660" s="1" t="s">
        <v>709</v>
      </c>
      <c r="H3660" t="s">
        <v>1198</v>
      </c>
      <c r="I3660" t="s">
        <v>709</v>
      </c>
      <c r="J3660" t="s">
        <v>1198</v>
      </c>
      <c r="K3660">
        <v>0.24</v>
      </c>
      <c r="L3660">
        <v>0.23997600199999999</v>
      </c>
      <c r="M3660" t="s">
        <v>26</v>
      </c>
      <c r="N3660" t="s">
        <v>118</v>
      </c>
      <c r="O3660" t="s">
        <v>29</v>
      </c>
      <c r="P3660" t="s">
        <v>29</v>
      </c>
      <c r="Q3660" t="s">
        <v>29</v>
      </c>
      <c r="R3660" t="s">
        <v>29</v>
      </c>
      <c r="S3660" t="s">
        <v>29</v>
      </c>
      <c r="T3660" t="s">
        <v>29</v>
      </c>
      <c r="U3660" t="s">
        <v>29</v>
      </c>
      <c r="V3660" t="s">
        <v>29</v>
      </c>
      <c r="W3660" t="s">
        <v>4258</v>
      </c>
    </row>
    <row r="3661" spans="1:23">
      <c r="A3661">
        <v>3660</v>
      </c>
      <c r="B3661" t="s">
        <v>2183</v>
      </c>
      <c r="C3661" t="s">
        <v>2183</v>
      </c>
      <c r="D3661">
        <v>91</v>
      </c>
      <c r="E3661" t="s">
        <v>2221</v>
      </c>
      <c r="F3661" t="s">
        <v>154</v>
      </c>
      <c r="G3661" s="1" t="s">
        <v>435</v>
      </c>
      <c r="H3661" t="s">
        <v>1723</v>
      </c>
      <c r="I3661" t="s">
        <v>435</v>
      </c>
      <c r="J3661" t="s">
        <v>1723</v>
      </c>
      <c r="K3661">
        <v>0.22</v>
      </c>
      <c r="L3661">
        <v>0.21997800200000001</v>
      </c>
      <c r="M3661" t="s">
        <v>26</v>
      </c>
      <c r="N3661" t="s">
        <v>118</v>
      </c>
      <c r="O3661" t="s">
        <v>29</v>
      </c>
      <c r="P3661" t="s">
        <v>29</v>
      </c>
      <c r="Q3661" t="s">
        <v>29</v>
      </c>
      <c r="R3661" t="s">
        <v>29</v>
      </c>
      <c r="S3661" t="s">
        <v>29</v>
      </c>
      <c r="T3661" t="s">
        <v>29</v>
      </c>
      <c r="U3661" t="s">
        <v>29</v>
      </c>
      <c r="V3661" t="s">
        <v>29</v>
      </c>
      <c r="W3661" t="s">
        <v>4258</v>
      </c>
    </row>
    <row r="3662" spans="1:23">
      <c r="A3662">
        <v>3661</v>
      </c>
      <c r="B3662" t="s">
        <v>2183</v>
      </c>
      <c r="C3662" t="s">
        <v>2183</v>
      </c>
      <c r="D3662">
        <v>91</v>
      </c>
      <c r="E3662" t="s">
        <v>4321</v>
      </c>
      <c r="F3662" t="s">
        <v>401</v>
      </c>
      <c r="G3662" s="1" t="s">
        <v>793</v>
      </c>
      <c r="H3662" t="s">
        <v>4322</v>
      </c>
      <c r="I3662" t="s">
        <v>793</v>
      </c>
      <c r="J3662" t="s">
        <v>4322</v>
      </c>
      <c r="K3662">
        <v>0.21</v>
      </c>
      <c r="L3662">
        <v>0.209979002</v>
      </c>
      <c r="M3662" t="s">
        <v>26</v>
      </c>
      <c r="N3662" t="s">
        <v>219</v>
      </c>
      <c r="O3662" t="s">
        <v>29</v>
      </c>
      <c r="P3662" t="s">
        <v>29</v>
      </c>
      <c r="Q3662" t="s">
        <v>29</v>
      </c>
      <c r="R3662" t="s">
        <v>29</v>
      </c>
      <c r="S3662" t="s">
        <v>29</v>
      </c>
      <c r="T3662" t="s">
        <v>29</v>
      </c>
      <c r="U3662" t="s">
        <v>29</v>
      </c>
      <c r="V3662" t="s">
        <v>29</v>
      </c>
      <c r="W3662" t="s">
        <v>4258</v>
      </c>
    </row>
    <row r="3663" spans="1:23">
      <c r="A3663">
        <v>3662</v>
      </c>
      <c r="B3663" t="s">
        <v>2183</v>
      </c>
      <c r="C3663" t="s">
        <v>2183</v>
      </c>
      <c r="D3663">
        <v>91</v>
      </c>
      <c r="E3663" t="s">
        <v>4323</v>
      </c>
      <c r="F3663" t="s">
        <v>851</v>
      </c>
      <c r="G3663" s="1" t="s">
        <v>852</v>
      </c>
      <c r="H3663" t="s">
        <v>4324</v>
      </c>
      <c r="I3663" t="s">
        <v>852</v>
      </c>
      <c r="J3663" t="s">
        <v>4324</v>
      </c>
      <c r="K3663">
        <v>0.2</v>
      </c>
      <c r="L3663">
        <v>0.19998000199999999</v>
      </c>
      <c r="M3663" t="s">
        <v>26</v>
      </c>
      <c r="N3663" t="s">
        <v>74</v>
      </c>
      <c r="O3663" t="s">
        <v>232</v>
      </c>
      <c r="P3663" t="s">
        <v>219</v>
      </c>
      <c r="Q3663" t="s">
        <v>29</v>
      </c>
      <c r="R3663" t="s">
        <v>29</v>
      </c>
      <c r="S3663" t="s">
        <v>29</v>
      </c>
      <c r="T3663" t="s">
        <v>29</v>
      </c>
      <c r="U3663" t="s">
        <v>29</v>
      </c>
      <c r="V3663" t="s">
        <v>29</v>
      </c>
      <c r="W3663" t="s">
        <v>4258</v>
      </c>
    </row>
    <row r="3664" spans="1:23">
      <c r="A3664">
        <v>3663</v>
      </c>
      <c r="B3664" t="s">
        <v>2183</v>
      </c>
      <c r="C3664" t="s">
        <v>2183</v>
      </c>
      <c r="D3664">
        <v>91</v>
      </c>
      <c r="E3664" t="s">
        <v>4325</v>
      </c>
      <c r="F3664" t="s">
        <v>4326</v>
      </c>
      <c r="G3664" s="1" t="s">
        <v>4327</v>
      </c>
      <c r="H3664" t="s">
        <v>144</v>
      </c>
      <c r="I3664" t="s">
        <v>4327</v>
      </c>
      <c r="J3664" t="s">
        <v>144</v>
      </c>
      <c r="K3664">
        <v>0.2</v>
      </c>
      <c r="L3664">
        <v>0.19998000199999999</v>
      </c>
      <c r="M3664" t="s">
        <v>26</v>
      </c>
      <c r="N3664" t="s">
        <v>219</v>
      </c>
      <c r="O3664" t="s">
        <v>232</v>
      </c>
      <c r="P3664" t="s">
        <v>63</v>
      </c>
      <c r="Q3664" t="s">
        <v>29</v>
      </c>
      <c r="R3664" t="s">
        <v>29</v>
      </c>
      <c r="S3664" t="s">
        <v>29</v>
      </c>
      <c r="T3664" t="s">
        <v>29</v>
      </c>
      <c r="U3664" t="s">
        <v>29</v>
      </c>
      <c r="V3664" t="s">
        <v>29</v>
      </c>
      <c r="W3664" t="s">
        <v>4258</v>
      </c>
    </row>
    <row r="3665" spans="1:23">
      <c r="A3665">
        <v>3664</v>
      </c>
      <c r="B3665" t="s">
        <v>2183</v>
      </c>
      <c r="C3665" t="s">
        <v>2183</v>
      </c>
      <c r="D3665">
        <v>91</v>
      </c>
      <c r="E3665" t="s">
        <v>4328</v>
      </c>
      <c r="F3665" t="s">
        <v>459</v>
      </c>
      <c r="G3665" s="1" t="s">
        <v>3474</v>
      </c>
      <c r="H3665" t="s">
        <v>3460</v>
      </c>
      <c r="I3665" t="s">
        <v>3474</v>
      </c>
      <c r="J3665" t="s">
        <v>3460</v>
      </c>
      <c r="K3665">
        <v>0.19</v>
      </c>
      <c r="L3665">
        <v>0.18998100200000001</v>
      </c>
      <c r="M3665" t="s">
        <v>26</v>
      </c>
      <c r="N3665" t="s">
        <v>219</v>
      </c>
      <c r="O3665" t="s">
        <v>74</v>
      </c>
      <c r="P3665" t="s">
        <v>29</v>
      </c>
      <c r="Q3665" t="s">
        <v>29</v>
      </c>
      <c r="R3665" t="s">
        <v>29</v>
      </c>
      <c r="S3665" t="s">
        <v>29</v>
      </c>
      <c r="T3665" t="s">
        <v>29</v>
      </c>
      <c r="U3665" t="s">
        <v>29</v>
      </c>
      <c r="V3665" t="s">
        <v>29</v>
      </c>
      <c r="W3665" t="s">
        <v>4258</v>
      </c>
    </row>
    <row r="3666" spans="1:23">
      <c r="A3666">
        <v>3665</v>
      </c>
      <c r="B3666" t="s">
        <v>2183</v>
      </c>
      <c r="C3666" t="s">
        <v>2183</v>
      </c>
      <c r="D3666">
        <v>91</v>
      </c>
      <c r="E3666" t="s">
        <v>4049</v>
      </c>
      <c r="F3666" t="s">
        <v>522</v>
      </c>
      <c r="G3666" s="1" t="s">
        <v>523</v>
      </c>
      <c r="H3666" t="s">
        <v>1857</v>
      </c>
      <c r="I3666" t="s">
        <v>523</v>
      </c>
      <c r="J3666" t="s">
        <v>1857</v>
      </c>
      <c r="K3666">
        <v>0.18</v>
      </c>
      <c r="L3666">
        <v>0.179982002</v>
      </c>
      <c r="M3666" t="s">
        <v>26</v>
      </c>
      <c r="N3666" t="s">
        <v>118</v>
      </c>
      <c r="O3666" t="s">
        <v>29</v>
      </c>
      <c r="P3666" t="s">
        <v>29</v>
      </c>
      <c r="Q3666" t="s">
        <v>29</v>
      </c>
      <c r="R3666" t="s">
        <v>29</v>
      </c>
      <c r="S3666" t="s">
        <v>29</v>
      </c>
      <c r="T3666" t="s">
        <v>29</v>
      </c>
      <c r="U3666" t="s">
        <v>29</v>
      </c>
      <c r="V3666" t="s">
        <v>29</v>
      </c>
      <c r="W3666" t="s">
        <v>4258</v>
      </c>
    </row>
    <row r="3667" spans="1:23">
      <c r="A3667">
        <v>3666</v>
      </c>
      <c r="B3667" t="s">
        <v>2183</v>
      </c>
      <c r="C3667" t="s">
        <v>2183</v>
      </c>
      <c r="D3667">
        <v>91</v>
      </c>
      <c r="E3667" t="s">
        <v>4329</v>
      </c>
      <c r="F3667" t="s">
        <v>505</v>
      </c>
      <c r="G3667" s="1" t="s">
        <v>1145</v>
      </c>
      <c r="H3667" t="s">
        <v>4330</v>
      </c>
      <c r="I3667" t="s">
        <v>1145</v>
      </c>
      <c r="J3667" t="s">
        <v>8685</v>
      </c>
      <c r="K3667">
        <v>0.18</v>
      </c>
      <c r="L3667">
        <v>0.179982002</v>
      </c>
      <c r="M3667" t="s">
        <v>26</v>
      </c>
      <c r="N3667" t="s">
        <v>74</v>
      </c>
      <c r="O3667" t="s">
        <v>29</v>
      </c>
      <c r="P3667" t="s">
        <v>29</v>
      </c>
      <c r="Q3667" t="s">
        <v>29</v>
      </c>
      <c r="R3667" t="s">
        <v>29</v>
      </c>
      <c r="S3667" t="s">
        <v>29</v>
      </c>
      <c r="T3667" t="s">
        <v>29</v>
      </c>
      <c r="U3667" t="s">
        <v>29</v>
      </c>
      <c r="V3667" t="s">
        <v>29</v>
      </c>
      <c r="W3667" t="s">
        <v>4258</v>
      </c>
    </row>
    <row r="3668" spans="1:23">
      <c r="A3668">
        <v>3667</v>
      </c>
      <c r="B3668" t="s">
        <v>2183</v>
      </c>
      <c r="C3668" t="s">
        <v>2183</v>
      </c>
      <c r="D3668">
        <v>91</v>
      </c>
      <c r="E3668" t="s">
        <v>4331</v>
      </c>
      <c r="F3668" t="s">
        <v>255</v>
      </c>
      <c r="G3668" s="1" t="s">
        <v>947</v>
      </c>
      <c r="H3668" t="s">
        <v>1173</v>
      </c>
      <c r="I3668" t="s">
        <v>947</v>
      </c>
      <c r="J3668" t="s">
        <v>1173</v>
      </c>
      <c r="K3668">
        <v>0.18</v>
      </c>
      <c r="L3668">
        <v>0.179982002</v>
      </c>
      <c r="M3668" t="s">
        <v>26</v>
      </c>
      <c r="N3668" t="s">
        <v>74</v>
      </c>
      <c r="O3668" t="s">
        <v>219</v>
      </c>
      <c r="P3668" t="s">
        <v>29</v>
      </c>
      <c r="Q3668" t="s">
        <v>29</v>
      </c>
      <c r="R3668" t="s">
        <v>29</v>
      </c>
      <c r="S3668" t="s">
        <v>29</v>
      </c>
      <c r="T3668" t="s">
        <v>29</v>
      </c>
      <c r="U3668" t="s">
        <v>29</v>
      </c>
      <c r="V3668" t="s">
        <v>29</v>
      </c>
      <c r="W3668" t="s">
        <v>4258</v>
      </c>
    </row>
    <row r="3669" spans="1:23">
      <c r="A3669">
        <v>3668</v>
      </c>
      <c r="B3669" t="s">
        <v>2183</v>
      </c>
      <c r="C3669" t="s">
        <v>2183</v>
      </c>
      <c r="D3669">
        <v>91</v>
      </c>
      <c r="E3669" t="s">
        <v>4332</v>
      </c>
      <c r="F3669" t="s">
        <v>312</v>
      </c>
      <c r="G3669" s="1" t="s">
        <v>2524</v>
      </c>
      <c r="H3669" t="s">
        <v>4236</v>
      </c>
      <c r="I3669" t="s">
        <v>2524</v>
      </c>
      <c r="J3669" t="s">
        <v>4236</v>
      </c>
      <c r="K3669">
        <v>0.14000000000000001</v>
      </c>
      <c r="L3669">
        <v>0.139986001</v>
      </c>
      <c r="M3669" t="s">
        <v>26</v>
      </c>
      <c r="N3669" t="s">
        <v>74</v>
      </c>
      <c r="O3669" t="s">
        <v>29</v>
      </c>
      <c r="P3669" t="s">
        <v>29</v>
      </c>
      <c r="Q3669" t="s">
        <v>29</v>
      </c>
      <c r="R3669" t="s">
        <v>29</v>
      </c>
      <c r="S3669" t="s">
        <v>29</v>
      </c>
      <c r="T3669" t="s">
        <v>29</v>
      </c>
      <c r="U3669" t="s">
        <v>29</v>
      </c>
      <c r="V3669" t="s">
        <v>29</v>
      </c>
      <c r="W3669" t="s">
        <v>4258</v>
      </c>
    </row>
    <row r="3670" spans="1:23">
      <c r="A3670">
        <v>3669</v>
      </c>
      <c r="B3670" t="s">
        <v>2183</v>
      </c>
      <c r="C3670" t="s">
        <v>2183</v>
      </c>
      <c r="D3670">
        <v>91</v>
      </c>
      <c r="E3670" t="s">
        <v>4333</v>
      </c>
      <c r="F3670" t="s">
        <v>251</v>
      </c>
      <c r="G3670" s="1" t="s">
        <v>487</v>
      </c>
      <c r="H3670" t="s">
        <v>4334</v>
      </c>
      <c r="I3670" t="s">
        <v>487</v>
      </c>
      <c r="J3670" t="s">
        <v>8686</v>
      </c>
      <c r="K3670">
        <v>0.13</v>
      </c>
      <c r="L3670">
        <v>0.12998700099999999</v>
      </c>
      <c r="M3670" t="s">
        <v>26</v>
      </c>
      <c r="N3670" t="s">
        <v>219</v>
      </c>
      <c r="O3670" t="s">
        <v>29</v>
      </c>
      <c r="P3670" t="s">
        <v>29</v>
      </c>
      <c r="Q3670" t="s">
        <v>29</v>
      </c>
      <c r="R3670" t="s">
        <v>29</v>
      </c>
      <c r="S3670" t="s">
        <v>29</v>
      </c>
      <c r="T3670" t="s">
        <v>29</v>
      </c>
      <c r="U3670" t="s">
        <v>29</v>
      </c>
      <c r="V3670" t="s">
        <v>29</v>
      </c>
      <c r="W3670" t="s">
        <v>4258</v>
      </c>
    </row>
    <row r="3671" spans="1:23">
      <c r="A3671">
        <v>3670</v>
      </c>
      <c r="B3671" t="s">
        <v>2183</v>
      </c>
      <c r="C3671" t="s">
        <v>2183</v>
      </c>
      <c r="D3671">
        <v>91</v>
      </c>
      <c r="E3671" t="s">
        <v>4335</v>
      </c>
      <c r="F3671" t="s">
        <v>221</v>
      </c>
      <c r="G3671" s="1" t="s">
        <v>2107</v>
      </c>
      <c r="H3671" t="s">
        <v>3360</v>
      </c>
      <c r="I3671" t="s">
        <v>2107</v>
      </c>
      <c r="J3671" t="s">
        <v>3360</v>
      </c>
      <c r="K3671">
        <v>0.08</v>
      </c>
      <c r="L3671">
        <v>7.9992000999999993E-2</v>
      </c>
      <c r="M3671" t="s">
        <v>26</v>
      </c>
      <c r="N3671" t="s">
        <v>74</v>
      </c>
      <c r="O3671" t="s">
        <v>53</v>
      </c>
      <c r="P3671" t="s">
        <v>29</v>
      </c>
      <c r="Q3671" t="s">
        <v>29</v>
      </c>
      <c r="R3671" t="s">
        <v>29</v>
      </c>
      <c r="S3671" t="s">
        <v>29</v>
      </c>
      <c r="T3671" t="s">
        <v>29</v>
      </c>
      <c r="U3671" t="s">
        <v>29</v>
      </c>
      <c r="V3671" t="s">
        <v>29</v>
      </c>
      <c r="W3671" t="s">
        <v>4258</v>
      </c>
    </row>
    <row r="3672" spans="1:23">
      <c r="A3672">
        <v>3671</v>
      </c>
      <c r="B3672" t="s">
        <v>2183</v>
      </c>
      <c r="C3672" t="s">
        <v>2183</v>
      </c>
      <c r="D3672">
        <v>91</v>
      </c>
      <c r="E3672" t="s">
        <v>4336</v>
      </c>
      <c r="F3672" t="s">
        <v>401</v>
      </c>
      <c r="G3672" s="1" t="s">
        <v>793</v>
      </c>
      <c r="H3672" t="s">
        <v>4337</v>
      </c>
      <c r="I3672" t="s">
        <v>793</v>
      </c>
      <c r="J3672" t="s">
        <v>4337</v>
      </c>
      <c r="K3672">
        <v>0.04</v>
      </c>
      <c r="L3672">
        <v>3.9995999999999997E-2</v>
      </c>
      <c r="M3672" t="s">
        <v>26</v>
      </c>
      <c r="N3672" t="s">
        <v>74</v>
      </c>
      <c r="O3672" t="s">
        <v>29</v>
      </c>
      <c r="P3672" t="s">
        <v>29</v>
      </c>
      <c r="Q3672" t="s">
        <v>29</v>
      </c>
      <c r="R3672" t="s">
        <v>29</v>
      </c>
      <c r="S3672" t="s">
        <v>29</v>
      </c>
      <c r="T3672" t="s">
        <v>29</v>
      </c>
      <c r="U3672" t="s">
        <v>29</v>
      </c>
      <c r="V3672" t="s">
        <v>29</v>
      </c>
      <c r="W3672" t="s">
        <v>4258</v>
      </c>
    </row>
    <row r="3673" spans="1:23">
      <c r="A3673">
        <v>3672</v>
      </c>
      <c r="B3673" t="s">
        <v>2183</v>
      </c>
      <c r="C3673" t="s">
        <v>2183</v>
      </c>
      <c r="D3673">
        <v>91</v>
      </c>
      <c r="E3673" t="s">
        <v>4338</v>
      </c>
      <c r="F3673" t="s">
        <v>2225</v>
      </c>
      <c r="G3673" s="1" t="s">
        <v>2226</v>
      </c>
      <c r="H3673" t="s">
        <v>4339</v>
      </c>
      <c r="I3673" t="s">
        <v>2226</v>
      </c>
      <c r="J3673" t="s">
        <v>287</v>
      </c>
      <c r="K3673">
        <v>0.04</v>
      </c>
      <c r="L3673">
        <v>3.9995999999999997E-2</v>
      </c>
      <c r="M3673" t="s">
        <v>26</v>
      </c>
      <c r="N3673" t="s">
        <v>74</v>
      </c>
      <c r="O3673" t="s">
        <v>29</v>
      </c>
      <c r="P3673" t="s">
        <v>29</v>
      </c>
      <c r="Q3673" t="s">
        <v>29</v>
      </c>
      <c r="R3673" t="s">
        <v>29</v>
      </c>
      <c r="S3673" t="s">
        <v>29</v>
      </c>
      <c r="T3673" t="s">
        <v>29</v>
      </c>
      <c r="U3673" t="s">
        <v>29</v>
      </c>
      <c r="V3673" t="s">
        <v>29</v>
      </c>
      <c r="W3673" t="s">
        <v>4258</v>
      </c>
    </row>
    <row r="3674" spans="1:23">
      <c r="A3674">
        <v>3673</v>
      </c>
      <c r="B3674" t="s">
        <v>4340</v>
      </c>
      <c r="C3674" t="s">
        <v>4340</v>
      </c>
      <c r="D3674">
        <v>92</v>
      </c>
      <c r="E3674" t="s">
        <v>1154</v>
      </c>
      <c r="F3674" t="s">
        <v>185</v>
      </c>
      <c r="G3674" s="1" t="s">
        <v>186</v>
      </c>
      <c r="H3674" t="s">
        <v>1155</v>
      </c>
      <c r="I3674" t="s">
        <v>186</v>
      </c>
      <c r="J3674" t="s">
        <v>1155</v>
      </c>
      <c r="K3674">
        <v>15</v>
      </c>
      <c r="L3674">
        <v>15</v>
      </c>
      <c r="M3674" t="s">
        <v>26</v>
      </c>
      <c r="N3674" t="s">
        <v>29</v>
      </c>
      <c r="O3674" t="s">
        <v>29</v>
      </c>
      <c r="P3674" t="s">
        <v>29</v>
      </c>
      <c r="Q3674" t="s">
        <v>29</v>
      </c>
      <c r="R3674" t="s">
        <v>29</v>
      </c>
      <c r="S3674" t="s">
        <v>29</v>
      </c>
      <c r="T3674" t="s">
        <v>29</v>
      </c>
      <c r="U3674" t="s">
        <v>29</v>
      </c>
      <c r="V3674" t="s">
        <v>273</v>
      </c>
      <c r="W3674" t="s">
        <v>4341</v>
      </c>
    </row>
    <row r="3675" spans="1:23">
      <c r="A3675">
        <v>3674</v>
      </c>
      <c r="B3675" t="s">
        <v>4340</v>
      </c>
      <c r="C3675" t="s">
        <v>4340</v>
      </c>
      <c r="D3675">
        <v>92</v>
      </c>
      <c r="E3675" t="s">
        <v>2478</v>
      </c>
      <c r="F3675" t="s">
        <v>185</v>
      </c>
      <c r="G3675" s="1" t="s">
        <v>186</v>
      </c>
      <c r="H3675" t="s">
        <v>1464</v>
      </c>
      <c r="I3675" t="s">
        <v>186</v>
      </c>
      <c r="J3675" t="s">
        <v>1464</v>
      </c>
      <c r="K3675">
        <v>7.1</v>
      </c>
      <c r="L3675">
        <v>7.1</v>
      </c>
      <c r="M3675" t="s">
        <v>26</v>
      </c>
      <c r="N3675" t="s">
        <v>29</v>
      </c>
      <c r="O3675" t="s">
        <v>29</v>
      </c>
      <c r="P3675" t="s">
        <v>29</v>
      </c>
      <c r="Q3675" t="s">
        <v>29</v>
      </c>
      <c r="R3675" t="s">
        <v>29</v>
      </c>
      <c r="S3675" t="s">
        <v>29</v>
      </c>
      <c r="T3675" t="s">
        <v>29</v>
      </c>
      <c r="U3675" t="s">
        <v>29</v>
      </c>
      <c r="V3675" t="s">
        <v>273</v>
      </c>
      <c r="W3675" t="s">
        <v>4341</v>
      </c>
    </row>
    <row r="3676" spans="1:23">
      <c r="A3676">
        <v>3675</v>
      </c>
      <c r="B3676" t="s">
        <v>4340</v>
      </c>
      <c r="C3676" t="s">
        <v>4340</v>
      </c>
      <c r="D3676">
        <v>92</v>
      </c>
      <c r="E3676" t="s">
        <v>4342</v>
      </c>
      <c r="F3676" t="s">
        <v>185</v>
      </c>
      <c r="G3676" s="1" t="s">
        <v>186</v>
      </c>
      <c r="H3676" t="s">
        <v>29</v>
      </c>
      <c r="I3676" t="s">
        <v>186</v>
      </c>
      <c r="J3676" t="s">
        <v>29</v>
      </c>
      <c r="K3676">
        <v>7</v>
      </c>
      <c r="L3676">
        <v>7</v>
      </c>
      <c r="M3676" t="s">
        <v>26</v>
      </c>
      <c r="N3676" t="s">
        <v>29</v>
      </c>
      <c r="O3676" t="s">
        <v>29</v>
      </c>
      <c r="P3676" t="s">
        <v>29</v>
      </c>
      <c r="Q3676" t="s">
        <v>29</v>
      </c>
      <c r="R3676" t="s">
        <v>29</v>
      </c>
      <c r="S3676" t="s">
        <v>29</v>
      </c>
      <c r="T3676" t="s">
        <v>29</v>
      </c>
      <c r="U3676" t="s">
        <v>29</v>
      </c>
      <c r="V3676" t="s">
        <v>273</v>
      </c>
      <c r="W3676" t="s">
        <v>4341</v>
      </c>
    </row>
    <row r="3677" spans="1:23">
      <c r="A3677">
        <v>3676</v>
      </c>
      <c r="B3677" t="s">
        <v>4340</v>
      </c>
      <c r="C3677" t="s">
        <v>4340</v>
      </c>
      <c r="D3677">
        <v>92</v>
      </c>
      <c r="E3677" t="s">
        <v>4343</v>
      </c>
      <c r="F3677" t="s">
        <v>516</v>
      </c>
      <c r="G3677" s="1" t="s">
        <v>751</v>
      </c>
      <c r="H3677" t="s">
        <v>981</v>
      </c>
      <c r="I3677" t="s">
        <v>751</v>
      </c>
      <c r="J3677" t="s">
        <v>981</v>
      </c>
      <c r="K3677">
        <v>8.5</v>
      </c>
      <c r="L3677">
        <v>8.5</v>
      </c>
      <c r="M3677" t="s">
        <v>26</v>
      </c>
      <c r="N3677" t="s">
        <v>29</v>
      </c>
      <c r="O3677" t="s">
        <v>29</v>
      </c>
      <c r="P3677" t="s">
        <v>29</v>
      </c>
      <c r="Q3677" t="s">
        <v>29</v>
      </c>
      <c r="R3677" t="s">
        <v>29</v>
      </c>
      <c r="S3677" t="s">
        <v>29</v>
      </c>
      <c r="T3677" t="s">
        <v>29</v>
      </c>
      <c r="U3677" t="s">
        <v>29</v>
      </c>
      <c r="V3677" t="s">
        <v>273</v>
      </c>
      <c r="W3677" t="s">
        <v>4341</v>
      </c>
    </row>
    <row r="3678" spans="1:23">
      <c r="A3678">
        <v>3677</v>
      </c>
      <c r="B3678" t="s">
        <v>4340</v>
      </c>
      <c r="C3678" t="s">
        <v>4340</v>
      </c>
      <c r="D3678">
        <v>92</v>
      </c>
      <c r="E3678" t="s">
        <v>4344</v>
      </c>
      <c r="F3678" t="s">
        <v>185</v>
      </c>
      <c r="G3678" s="1" t="s">
        <v>186</v>
      </c>
      <c r="H3678" t="s">
        <v>4345</v>
      </c>
      <c r="I3678" t="s">
        <v>186</v>
      </c>
      <c r="J3678" t="s">
        <v>4345</v>
      </c>
      <c r="K3678">
        <v>3.7</v>
      </c>
      <c r="L3678">
        <v>3.7</v>
      </c>
      <c r="M3678" t="s">
        <v>26</v>
      </c>
      <c r="N3678" t="s">
        <v>29</v>
      </c>
      <c r="O3678" t="s">
        <v>29</v>
      </c>
      <c r="P3678" t="s">
        <v>29</v>
      </c>
      <c r="Q3678" t="s">
        <v>29</v>
      </c>
      <c r="R3678" t="s">
        <v>29</v>
      </c>
      <c r="S3678" t="s">
        <v>29</v>
      </c>
      <c r="T3678" t="s">
        <v>29</v>
      </c>
      <c r="U3678" t="s">
        <v>29</v>
      </c>
      <c r="V3678" t="s">
        <v>273</v>
      </c>
      <c r="W3678" t="s">
        <v>4341</v>
      </c>
    </row>
    <row r="3679" spans="1:23">
      <c r="A3679">
        <v>3678</v>
      </c>
      <c r="B3679" t="s">
        <v>4340</v>
      </c>
      <c r="C3679" t="s">
        <v>4340</v>
      </c>
      <c r="D3679">
        <v>92</v>
      </c>
      <c r="E3679" t="s">
        <v>4346</v>
      </c>
      <c r="F3679" t="s">
        <v>505</v>
      </c>
      <c r="G3679" s="1" t="s">
        <v>2471</v>
      </c>
      <c r="H3679" t="s">
        <v>4347</v>
      </c>
      <c r="I3679" t="s">
        <v>2471</v>
      </c>
      <c r="J3679" t="s">
        <v>2472</v>
      </c>
      <c r="K3679">
        <v>3.9</v>
      </c>
      <c r="L3679">
        <v>3.9</v>
      </c>
      <c r="M3679" t="s">
        <v>26</v>
      </c>
      <c r="N3679" t="s">
        <v>29</v>
      </c>
      <c r="O3679" t="s">
        <v>29</v>
      </c>
      <c r="P3679" t="s">
        <v>29</v>
      </c>
      <c r="Q3679" t="s">
        <v>29</v>
      </c>
      <c r="R3679" t="s">
        <v>29</v>
      </c>
      <c r="S3679" t="s">
        <v>29</v>
      </c>
      <c r="T3679" t="s">
        <v>29</v>
      </c>
      <c r="U3679" t="s">
        <v>29</v>
      </c>
      <c r="V3679" t="s">
        <v>273</v>
      </c>
      <c r="W3679" t="s">
        <v>4341</v>
      </c>
    </row>
    <row r="3680" spans="1:23">
      <c r="A3680">
        <v>3679</v>
      </c>
      <c r="B3680" t="s">
        <v>4340</v>
      </c>
      <c r="C3680" t="s">
        <v>4340</v>
      </c>
      <c r="D3680">
        <v>92</v>
      </c>
      <c r="E3680" t="s">
        <v>4348</v>
      </c>
      <c r="F3680" t="s">
        <v>505</v>
      </c>
      <c r="G3680" s="1" t="s">
        <v>1145</v>
      </c>
      <c r="H3680" t="s">
        <v>4349</v>
      </c>
      <c r="I3680" t="s">
        <v>1145</v>
      </c>
      <c r="J3680" t="s">
        <v>4349</v>
      </c>
      <c r="K3680">
        <v>3.9</v>
      </c>
      <c r="L3680">
        <v>3.9</v>
      </c>
      <c r="M3680" t="s">
        <v>26</v>
      </c>
      <c r="N3680" t="s">
        <v>29</v>
      </c>
      <c r="O3680" t="s">
        <v>29</v>
      </c>
      <c r="P3680" t="s">
        <v>29</v>
      </c>
      <c r="Q3680" t="s">
        <v>29</v>
      </c>
      <c r="R3680" t="s">
        <v>29</v>
      </c>
      <c r="S3680" t="s">
        <v>29</v>
      </c>
      <c r="T3680" t="s">
        <v>29</v>
      </c>
      <c r="U3680" t="s">
        <v>29</v>
      </c>
      <c r="V3680" t="s">
        <v>273</v>
      </c>
      <c r="W3680" t="s">
        <v>4341</v>
      </c>
    </row>
    <row r="3681" spans="1:23">
      <c r="A3681">
        <v>3680</v>
      </c>
      <c r="B3681" t="s">
        <v>4340</v>
      </c>
      <c r="C3681" t="s">
        <v>4340</v>
      </c>
      <c r="D3681">
        <v>92</v>
      </c>
      <c r="E3681" t="s">
        <v>4350</v>
      </c>
      <c r="F3681" t="s">
        <v>3426</v>
      </c>
      <c r="G3681" s="1" t="s">
        <v>4351</v>
      </c>
      <c r="H3681" t="s">
        <v>4352</v>
      </c>
      <c r="I3681" t="s">
        <v>4351</v>
      </c>
      <c r="J3681" t="s">
        <v>4352</v>
      </c>
      <c r="K3681">
        <v>3</v>
      </c>
      <c r="L3681">
        <v>3</v>
      </c>
      <c r="M3681" t="s">
        <v>26</v>
      </c>
      <c r="N3681" t="s">
        <v>29</v>
      </c>
      <c r="O3681" t="s">
        <v>29</v>
      </c>
      <c r="P3681" t="s">
        <v>29</v>
      </c>
      <c r="Q3681" t="s">
        <v>29</v>
      </c>
      <c r="R3681" t="s">
        <v>29</v>
      </c>
      <c r="S3681" t="s">
        <v>29</v>
      </c>
      <c r="T3681" t="s">
        <v>29</v>
      </c>
      <c r="U3681" t="s">
        <v>29</v>
      </c>
      <c r="V3681" t="s">
        <v>273</v>
      </c>
      <c r="W3681" t="s">
        <v>4341</v>
      </c>
    </row>
    <row r="3682" spans="1:23">
      <c r="A3682">
        <v>3681</v>
      </c>
      <c r="B3682" t="s">
        <v>4340</v>
      </c>
      <c r="C3682" t="s">
        <v>4340</v>
      </c>
      <c r="D3682">
        <v>92</v>
      </c>
      <c r="E3682" t="s">
        <v>4353</v>
      </c>
      <c r="F3682" t="s">
        <v>1286</v>
      </c>
      <c r="G3682" t="s">
        <v>29</v>
      </c>
      <c r="H3682" t="s">
        <v>29</v>
      </c>
      <c r="I3682" t="s">
        <v>1285</v>
      </c>
      <c r="J3682" t="s">
        <v>29</v>
      </c>
      <c r="K3682">
        <v>1</v>
      </c>
      <c r="L3682">
        <v>1</v>
      </c>
      <c r="M3682" t="s">
        <v>26</v>
      </c>
      <c r="N3682" t="s">
        <v>29</v>
      </c>
      <c r="O3682" t="s">
        <v>29</v>
      </c>
      <c r="P3682" t="s">
        <v>29</v>
      </c>
      <c r="Q3682" t="s">
        <v>29</v>
      </c>
      <c r="R3682" t="s">
        <v>29</v>
      </c>
      <c r="S3682" t="s">
        <v>29</v>
      </c>
      <c r="T3682" t="s">
        <v>29</v>
      </c>
      <c r="U3682" t="s">
        <v>29</v>
      </c>
      <c r="V3682" t="s">
        <v>273</v>
      </c>
      <c r="W3682" t="s">
        <v>4341</v>
      </c>
    </row>
    <row r="3683" spans="1:23">
      <c r="A3683">
        <v>3682</v>
      </c>
      <c r="B3683" t="s">
        <v>4340</v>
      </c>
      <c r="C3683" t="s">
        <v>4340</v>
      </c>
      <c r="D3683">
        <v>92</v>
      </c>
      <c r="E3683" t="s">
        <v>3641</v>
      </c>
      <c r="F3683" t="s">
        <v>591</v>
      </c>
      <c r="G3683" s="1" t="s">
        <v>3642</v>
      </c>
      <c r="H3683" t="s">
        <v>903</v>
      </c>
      <c r="I3683" t="s">
        <v>3642</v>
      </c>
      <c r="J3683" t="s">
        <v>903</v>
      </c>
      <c r="K3683">
        <v>0.1</v>
      </c>
      <c r="L3683">
        <v>0.1</v>
      </c>
      <c r="M3683" t="s">
        <v>26</v>
      </c>
      <c r="N3683" t="s">
        <v>29</v>
      </c>
      <c r="O3683" t="s">
        <v>29</v>
      </c>
      <c r="P3683" t="s">
        <v>29</v>
      </c>
      <c r="Q3683" t="s">
        <v>29</v>
      </c>
      <c r="R3683" t="s">
        <v>29</v>
      </c>
      <c r="S3683" t="s">
        <v>29</v>
      </c>
      <c r="T3683" t="s">
        <v>29</v>
      </c>
      <c r="U3683" t="s">
        <v>29</v>
      </c>
      <c r="V3683" t="s">
        <v>273</v>
      </c>
      <c r="W3683" t="s">
        <v>4341</v>
      </c>
    </row>
    <row r="3684" spans="1:23">
      <c r="A3684">
        <v>3683</v>
      </c>
      <c r="B3684" t="s">
        <v>4340</v>
      </c>
      <c r="C3684" t="s">
        <v>4340</v>
      </c>
      <c r="D3684">
        <v>92</v>
      </c>
      <c r="E3684" t="s">
        <v>4354</v>
      </c>
      <c r="F3684" t="s">
        <v>415</v>
      </c>
      <c r="G3684" s="1" t="s">
        <v>2288</v>
      </c>
      <c r="H3684" t="s">
        <v>4355</v>
      </c>
      <c r="I3684" t="s">
        <v>2288</v>
      </c>
      <c r="J3684" t="s">
        <v>8913</v>
      </c>
      <c r="K3684">
        <v>2.6</v>
      </c>
      <c r="L3684">
        <v>2.6</v>
      </c>
      <c r="M3684" t="s">
        <v>26</v>
      </c>
      <c r="N3684" t="s">
        <v>29</v>
      </c>
      <c r="O3684" t="s">
        <v>29</v>
      </c>
      <c r="P3684" t="s">
        <v>29</v>
      </c>
      <c r="Q3684" t="s">
        <v>29</v>
      </c>
      <c r="R3684" t="s">
        <v>29</v>
      </c>
      <c r="S3684" t="s">
        <v>29</v>
      </c>
      <c r="T3684" t="s">
        <v>29</v>
      </c>
      <c r="U3684" t="s">
        <v>29</v>
      </c>
      <c r="V3684" t="s">
        <v>273</v>
      </c>
      <c r="W3684" t="s">
        <v>4341</v>
      </c>
    </row>
    <row r="3685" spans="1:23">
      <c r="A3685">
        <v>3684</v>
      </c>
      <c r="B3685" t="s">
        <v>4340</v>
      </c>
      <c r="C3685" t="s">
        <v>4340</v>
      </c>
      <c r="D3685">
        <v>92</v>
      </c>
      <c r="E3685" t="s">
        <v>4356</v>
      </c>
      <c r="F3685" t="s">
        <v>459</v>
      </c>
      <c r="G3685" s="1" t="s">
        <v>2489</v>
      </c>
      <c r="H3685" t="s">
        <v>4357</v>
      </c>
      <c r="I3685" t="s">
        <v>2489</v>
      </c>
      <c r="J3685" t="s">
        <v>4357</v>
      </c>
      <c r="K3685">
        <v>2.4</v>
      </c>
      <c r="L3685">
        <v>2.4</v>
      </c>
      <c r="M3685" t="s">
        <v>26</v>
      </c>
      <c r="N3685" t="s">
        <v>29</v>
      </c>
      <c r="O3685" t="s">
        <v>29</v>
      </c>
      <c r="P3685" t="s">
        <v>29</v>
      </c>
      <c r="Q3685" t="s">
        <v>29</v>
      </c>
      <c r="R3685" t="s">
        <v>29</v>
      </c>
      <c r="S3685" t="s">
        <v>29</v>
      </c>
      <c r="T3685" t="s">
        <v>29</v>
      </c>
      <c r="U3685" t="s">
        <v>29</v>
      </c>
      <c r="V3685" t="s">
        <v>273</v>
      </c>
      <c r="W3685" t="s">
        <v>4341</v>
      </c>
    </row>
    <row r="3686" spans="1:23">
      <c r="A3686">
        <v>3685</v>
      </c>
      <c r="B3686" t="s">
        <v>4340</v>
      </c>
      <c r="C3686" t="s">
        <v>4340</v>
      </c>
      <c r="D3686">
        <v>92</v>
      </c>
      <c r="E3686" t="s">
        <v>4358</v>
      </c>
      <c r="F3686" t="s">
        <v>185</v>
      </c>
      <c r="G3686" s="1" t="s">
        <v>2060</v>
      </c>
      <c r="H3686" t="s">
        <v>4359</v>
      </c>
      <c r="I3686" t="s">
        <v>2060</v>
      </c>
      <c r="J3686" t="s">
        <v>4359</v>
      </c>
      <c r="K3686">
        <v>0.3</v>
      </c>
      <c r="L3686">
        <v>0.3</v>
      </c>
      <c r="M3686" t="s">
        <v>26</v>
      </c>
      <c r="N3686" t="s">
        <v>29</v>
      </c>
      <c r="O3686" t="s">
        <v>29</v>
      </c>
      <c r="P3686" t="s">
        <v>29</v>
      </c>
      <c r="Q3686" t="s">
        <v>29</v>
      </c>
      <c r="R3686" t="s">
        <v>29</v>
      </c>
      <c r="S3686" t="s">
        <v>29</v>
      </c>
      <c r="T3686" t="s">
        <v>29</v>
      </c>
      <c r="U3686" t="s">
        <v>29</v>
      </c>
      <c r="V3686" t="s">
        <v>273</v>
      </c>
      <c r="W3686" t="s">
        <v>4341</v>
      </c>
    </row>
    <row r="3687" spans="1:23">
      <c r="A3687">
        <v>3686</v>
      </c>
      <c r="B3687" t="s">
        <v>4340</v>
      </c>
      <c r="C3687" t="s">
        <v>4340</v>
      </c>
      <c r="D3687">
        <v>92</v>
      </c>
      <c r="E3687" t="s">
        <v>135</v>
      </c>
      <c r="F3687" t="s">
        <v>136</v>
      </c>
      <c r="G3687" s="1" t="s">
        <v>29</v>
      </c>
      <c r="H3687" t="s">
        <v>29</v>
      </c>
      <c r="I3687" t="s">
        <v>29</v>
      </c>
      <c r="J3687" t="s">
        <v>29</v>
      </c>
      <c r="K3687">
        <v>41.5</v>
      </c>
      <c r="L3687">
        <v>41.5</v>
      </c>
      <c r="M3687" t="s">
        <v>136</v>
      </c>
      <c r="N3687" t="s">
        <v>29</v>
      </c>
      <c r="O3687" t="s">
        <v>29</v>
      </c>
      <c r="P3687" t="s">
        <v>29</v>
      </c>
      <c r="Q3687" t="s">
        <v>29</v>
      </c>
      <c r="R3687" t="s">
        <v>29</v>
      </c>
      <c r="S3687" t="s">
        <v>29</v>
      </c>
      <c r="T3687" t="s">
        <v>29</v>
      </c>
      <c r="U3687" t="s">
        <v>29</v>
      </c>
      <c r="V3687" t="s">
        <v>273</v>
      </c>
      <c r="W3687" t="s">
        <v>4341</v>
      </c>
    </row>
    <row r="3688" spans="1:23">
      <c r="A3688">
        <v>3687</v>
      </c>
      <c r="B3688" t="s">
        <v>4340</v>
      </c>
      <c r="C3688" t="s">
        <v>4340</v>
      </c>
      <c r="D3688">
        <v>93</v>
      </c>
      <c r="E3688" t="s">
        <v>1154</v>
      </c>
      <c r="F3688" t="s">
        <v>185</v>
      </c>
      <c r="G3688" s="1" t="s">
        <v>186</v>
      </c>
      <c r="H3688" t="s">
        <v>1155</v>
      </c>
      <c r="I3688" t="s">
        <v>186</v>
      </c>
      <c r="J3688" t="s">
        <v>1155</v>
      </c>
      <c r="K3688">
        <v>15</v>
      </c>
      <c r="L3688">
        <v>15</v>
      </c>
      <c r="M3688" t="s">
        <v>26</v>
      </c>
      <c r="N3688" t="s">
        <v>29</v>
      </c>
      <c r="O3688" t="s">
        <v>29</v>
      </c>
      <c r="P3688" t="s">
        <v>29</v>
      </c>
      <c r="Q3688" t="s">
        <v>29</v>
      </c>
      <c r="R3688" t="s">
        <v>29</v>
      </c>
      <c r="S3688" t="s">
        <v>29</v>
      </c>
      <c r="T3688" t="s">
        <v>29</v>
      </c>
      <c r="U3688" t="s">
        <v>29</v>
      </c>
      <c r="V3688" t="s">
        <v>305</v>
      </c>
      <c r="W3688" t="s">
        <v>4341</v>
      </c>
    </row>
    <row r="3689" spans="1:23">
      <c r="A3689">
        <v>3688</v>
      </c>
      <c r="B3689" t="s">
        <v>4340</v>
      </c>
      <c r="C3689" t="s">
        <v>4340</v>
      </c>
      <c r="D3689">
        <v>93</v>
      </c>
      <c r="E3689" t="s">
        <v>2478</v>
      </c>
      <c r="F3689" t="s">
        <v>185</v>
      </c>
      <c r="G3689" s="1" t="s">
        <v>186</v>
      </c>
      <c r="H3689" t="s">
        <v>1464</v>
      </c>
      <c r="I3689" t="s">
        <v>186</v>
      </c>
      <c r="J3689" t="s">
        <v>1464</v>
      </c>
      <c r="K3689">
        <v>7.6</v>
      </c>
      <c r="L3689">
        <v>7.6</v>
      </c>
      <c r="M3689" t="s">
        <v>26</v>
      </c>
      <c r="N3689" t="s">
        <v>29</v>
      </c>
      <c r="O3689" t="s">
        <v>29</v>
      </c>
      <c r="P3689" t="s">
        <v>29</v>
      </c>
      <c r="Q3689" t="s">
        <v>29</v>
      </c>
      <c r="R3689" t="s">
        <v>29</v>
      </c>
      <c r="S3689" t="s">
        <v>29</v>
      </c>
      <c r="T3689" t="s">
        <v>29</v>
      </c>
      <c r="U3689" t="s">
        <v>29</v>
      </c>
      <c r="V3689" t="s">
        <v>305</v>
      </c>
      <c r="W3689" t="s">
        <v>4341</v>
      </c>
    </row>
    <row r="3690" spans="1:23">
      <c r="A3690">
        <v>3689</v>
      </c>
      <c r="B3690" t="s">
        <v>4340</v>
      </c>
      <c r="C3690" t="s">
        <v>4340</v>
      </c>
      <c r="D3690">
        <v>93</v>
      </c>
      <c r="E3690" t="s">
        <v>4342</v>
      </c>
      <c r="F3690" t="s">
        <v>185</v>
      </c>
      <c r="G3690" s="1" t="s">
        <v>186</v>
      </c>
      <c r="H3690" t="s">
        <v>29</v>
      </c>
      <c r="I3690" t="s">
        <v>186</v>
      </c>
      <c r="J3690" t="s">
        <v>29</v>
      </c>
      <c r="K3690">
        <v>5.8</v>
      </c>
      <c r="L3690">
        <v>5.8</v>
      </c>
      <c r="M3690" t="s">
        <v>26</v>
      </c>
      <c r="N3690" t="s">
        <v>29</v>
      </c>
      <c r="O3690" t="s">
        <v>29</v>
      </c>
      <c r="P3690" t="s">
        <v>29</v>
      </c>
      <c r="Q3690" t="s">
        <v>29</v>
      </c>
      <c r="R3690" t="s">
        <v>29</v>
      </c>
      <c r="S3690" t="s">
        <v>29</v>
      </c>
      <c r="T3690" t="s">
        <v>29</v>
      </c>
      <c r="U3690" t="s">
        <v>29</v>
      </c>
      <c r="V3690" t="s">
        <v>305</v>
      </c>
      <c r="W3690" t="s">
        <v>4341</v>
      </c>
    </row>
    <row r="3691" spans="1:23">
      <c r="A3691">
        <v>3690</v>
      </c>
      <c r="B3691" t="s">
        <v>4340</v>
      </c>
      <c r="C3691" t="s">
        <v>4340</v>
      </c>
      <c r="D3691">
        <v>93</v>
      </c>
      <c r="E3691" t="s">
        <v>4343</v>
      </c>
      <c r="F3691" t="s">
        <v>516</v>
      </c>
      <c r="G3691" s="1" t="s">
        <v>751</v>
      </c>
      <c r="H3691" t="s">
        <v>981</v>
      </c>
      <c r="I3691" t="s">
        <v>751</v>
      </c>
      <c r="J3691" t="s">
        <v>981</v>
      </c>
      <c r="K3691">
        <v>1.3</v>
      </c>
      <c r="L3691">
        <v>1.3</v>
      </c>
      <c r="M3691" t="s">
        <v>26</v>
      </c>
      <c r="N3691" t="s">
        <v>29</v>
      </c>
      <c r="O3691" t="s">
        <v>29</v>
      </c>
      <c r="P3691" t="s">
        <v>29</v>
      </c>
      <c r="Q3691" t="s">
        <v>29</v>
      </c>
      <c r="R3691" t="s">
        <v>29</v>
      </c>
      <c r="S3691" t="s">
        <v>29</v>
      </c>
      <c r="T3691" t="s">
        <v>29</v>
      </c>
      <c r="U3691" t="s">
        <v>29</v>
      </c>
      <c r="V3691" t="s">
        <v>305</v>
      </c>
      <c r="W3691" t="s">
        <v>4341</v>
      </c>
    </row>
    <row r="3692" spans="1:23">
      <c r="A3692">
        <v>3691</v>
      </c>
      <c r="B3692" t="s">
        <v>4340</v>
      </c>
      <c r="C3692" t="s">
        <v>4340</v>
      </c>
      <c r="D3692">
        <v>93</v>
      </c>
      <c r="E3692" t="s">
        <v>4344</v>
      </c>
      <c r="F3692" t="s">
        <v>185</v>
      </c>
      <c r="G3692" s="1" t="s">
        <v>186</v>
      </c>
      <c r="H3692" t="s">
        <v>4345</v>
      </c>
      <c r="I3692" t="s">
        <v>186</v>
      </c>
      <c r="J3692" t="s">
        <v>4345</v>
      </c>
      <c r="K3692">
        <v>12</v>
      </c>
      <c r="L3692">
        <v>12</v>
      </c>
      <c r="M3692" t="s">
        <v>26</v>
      </c>
      <c r="N3692" t="s">
        <v>29</v>
      </c>
      <c r="O3692" t="s">
        <v>29</v>
      </c>
      <c r="P3692" t="s">
        <v>29</v>
      </c>
      <c r="Q3692" t="s">
        <v>29</v>
      </c>
      <c r="R3692" t="s">
        <v>29</v>
      </c>
      <c r="S3692" t="s">
        <v>29</v>
      </c>
      <c r="T3692" t="s">
        <v>29</v>
      </c>
      <c r="U3692" t="s">
        <v>29</v>
      </c>
      <c r="V3692" t="s">
        <v>305</v>
      </c>
      <c r="W3692" t="s">
        <v>4341</v>
      </c>
    </row>
    <row r="3693" spans="1:23">
      <c r="A3693">
        <v>3692</v>
      </c>
      <c r="B3693" t="s">
        <v>4340</v>
      </c>
      <c r="C3693" t="s">
        <v>4340</v>
      </c>
      <c r="D3693">
        <v>93</v>
      </c>
      <c r="E3693" t="s">
        <v>4346</v>
      </c>
      <c r="F3693" t="s">
        <v>505</v>
      </c>
      <c r="G3693" s="1" t="s">
        <v>2471</v>
      </c>
      <c r="H3693" t="s">
        <v>4347</v>
      </c>
      <c r="I3693" t="s">
        <v>2471</v>
      </c>
      <c r="J3693" t="s">
        <v>2472</v>
      </c>
      <c r="K3693">
        <v>0.2</v>
      </c>
      <c r="L3693">
        <v>0.2</v>
      </c>
      <c r="M3693" t="s">
        <v>26</v>
      </c>
      <c r="N3693" t="s">
        <v>29</v>
      </c>
      <c r="O3693" t="s">
        <v>29</v>
      </c>
      <c r="P3693" t="s">
        <v>29</v>
      </c>
      <c r="Q3693" t="s">
        <v>29</v>
      </c>
      <c r="R3693" t="s">
        <v>29</v>
      </c>
      <c r="S3693" t="s">
        <v>29</v>
      </c>
      <c r="T3693" t="s">
        <v>29</v>
      </c>
      <c r="U3693" t="s">
        <v>29</v>
      </c>
      <c r="V3693" t="s">
        <v>305</v>
      </c>
      <c r="W3693" t="s">
        <v>4341</v>
      </c>
    </row>
    <row r="3694" spans="1:23">
      <c r="A3694">
        <v>3693</v>
      </c>
      <c r="B3694" t="s">
        <v>4340</v>
      </c>
      <c r="C3694" t="s">
        <v>4340</v>
      </c>
      <c r="D3694">
        <v>93</v>
      </c>
      <c r="E3694" t="s">
        <v>4360</v>
      </c>
      <c r="F3694" t="s">
        <v>23</v>
      </c>
      <c r="G3694" s="1" t="s">
        <v>4361</v>
      </c>
      <c r="H3694" t="s">
        <v>4362</v>
      </c>
      <c r="I3694" t="s">
        <v>4361</v>
      </c>
      <c r="J3694" t="s">
        <v>4362</v>
      </c>
      <c r="K3694">
        <v>0.6</v>
      </c>
      <c r="L3694">
        <v>0.6</v>
      </c>
      <c r="M3694" t="s">
        <v>26</v>
      </c>
      <c r="N3694" t="s">
        <v>29</v>
      </c>
      <c r="O3694" t="s">
        <v>29</v>
      </c>
      <c r="P3694" t="s">
        <v>29</v>
      </c>
      <c r="Q3694" t="s">
        <v>29</v>
      </c>
      <c r="R3694" t="s">
        <v>29</v>
      </c>
      <c r="S3694" t="s">
        <v>29</v>
      </c>
      <c r="T3694" t="s">
        <v>29</v>
      </c>
      <c r="U3694" t="s">
        <v>29</v>
      </c>
      <c r="V3694" t="s">
        <v>305</v>
      </c>
      <c r="W3694" t="s">
        <v>4341</v>
      </c>
    </row>
    <row r="3695" spans="1:23">
      <c r="A3695">
        <v>3694</v>
      </c>
      <c r="B3695" t="s">
        <v>4340</v>
      </c>
      <c r="C3695" t="s">
        <v>4340</v>
      </c>
      <c r="D3695">
        <v>93</v>
      </c>
      <c r="E3695" t="s">
        <v>4363</v>
      </c>
      <c r="F3695" t="s">
        <v>185</v>
      </c>
      <c r="G3695" s="1" t="s">
        <v>186</v>
      </c>
      <c r="H3695" t="s">
        <v>4364</v>
      </c>
      <c r="I3695" t="s">
        <v>186</v>
      </c>
      <c r="J3695" t="s">
        <v>4364</v>
      </c>
      <c r="K3695">
        <v>4.0999999999999996</v>
      </c>
      <c r="L3695">
        <v>4.0999999999999996</v>
      </c>
      <c r="M3695" t="s">
        <v>26</v>
      </c>
      <c r="N3695" t="s">
        <v>29</v>
      </c>
      <c r="O3695" t="s">
        <v>29</v>
      </c>
      <c r="P3695" t="s">
        <v>29</v>
      </c>
      <c r="Q3695" t="s">
        <v>29</v>
      </c>
      <c r="R3695" t="s">
        <v>29</v>
      </c>
      <c r="S3695" t="s">
        <v>29</v>
      </c>
      <c r="T3695" t="s">
        <v>29</v>
      </c>
      <c r="U3695" t="s">
        <v>29</v>
      </c>
      <c r="V3695" t="s">
        <v>305</v>
      </c>
      <c r="W3695" t="s">
        <v>4341</v>
      </c>
    </row>
    <row r="3696" spans="1:23">
      <c r="A3696">
        <v>3695</v>
      </c>
      <c r="B3696" t="s">
        <v>4340</v>
      </c>
      <c r="C3696" t="s">
        <v>4340</v>
      </c>
      <c r="D3696">
        <v>93</v>
      </c>
      <c r="E3696" t="s">
        <v>4348</v>
      </c>
      <c r="F3696" t="s">
        <v>505</v>
      </c>
      <c r="G3696" s="1" t="s">
        <v>1145</v>
      </c>
      <c r="H3696" t="s">
        <v>4349</v>
      </c>
      <c r="I3696" t="s">
        <v>1145</v>
      </c>
      <c r="J3696" t="s">
        <v>4349</v>
      </c>
      <c r="K3696">
        <v>3.4</v>
      </c>
      <c r="L3696">
        <v>3.4</v>
      </c>
      <c r="M3696" t="s">
        <v>26</v>
      </c>
      <c r="N3696" t="s">
        <v>29</v>
      </c>
      <c r="O3696" t="s">
        <v>29</v>
      </c>
      <c r="P3696" t="s">
        <v>29</v>
      </c>
      <c r="Q3696" t="s">
        <v>29</v>
      </c>
      <c r="R3696" t="s">
        <v>29</v>
      </c>
      <c r="S3696" t="s">
        <v>29</v>
      </c>
      <c r="T3696" t="s">
        <v>29</v>
      </c>
      <c r="U3696" t="s">
        <v>29</v>
      </c>
      <c r="V3696" t="s">
        <v>305</v>
      </c>
      <c r="W3696" t="s">
        <v>4341</v>
      </c>
    </row>
    <row r="3697" spans="1:23">
      <c r="A3697">
        <v>3696</v>
      </c>
      <c r="B3697" t="s">
        <v>4340</v>
      </c>
      <c r="C3697" t="s">
        <v>4340</v>
      </c>
      <c r="D3697">
        <v>93</v>
      </c>
      <c r="E3697" t="s">
        <v>4350</v>
      </c>
      <c r="F3697" t="s">
        <v>3426</v>
      </c>
      <c r="G3697" s="1" t="s">
        <v>4351</v>
      </c>
      <c r="H3697" t="s">
        <v>4352</v>
      </c>
      <c r="I3697" t="s">
        <v>4351</v>
      </c>
      <c r="J3697" t="s">
        <v>4352</v>
      </c>
      <c r="K3697">
        <v>2</v>
      </c>
      <c r="L3697">
        <v>2</v>
      </c>
      <c r="M3697" t="s">
        <v>26</v>
      </c>
      <c r="N3697" t="s">
        <v>29</v>
      </c>
      <c r="O3697" t="s">
        <v>29</v>
      </c>
      <c r="P3697" t="s">
        <v>29</v>
      </c>
      <c r="Q3697" t="s">
        <v>29</v>
      </c>
      <c r="R3697" t="s">
        <v>29</v>
      </c>
      <c r="S3697" t="s">
        <v>29</v>
      </c>
      <c r="T3697" t="s">
        <v>29</v>
      </c>
      <c r="U3697" t="s">
        <v>29</v>
      </c>
      <c r="V3697" t="s">
        <v>305</v>
      </c>
      <c r="W3697" t="s">
        <v>4341</v>
      </c>
    </row>
    <row r="3698" spans="1:23">
      <c r="A3698">
        <v>3697</v>
      </c>
      <c r="B3698" t="s">
        <v>4340</v>
      </c>
      <c r="C3698" t="s">
        <v>4340</v>
      </c>
      <c r="D3698">
        <v>93</v>
      </c>
      <c r="E3698" t="s">
        <v>4353</v>
      </c>
      <c r="F3698" t="s">
        <v>1286</v>
      </c>
      <c r="G3698" t="s">
        <v>29</v>
      </c>
      <c r="H3698" t="s">
        <v>29</v>
      </c>
      <c r="I3698" t="s">
        <v>1285</v>
      </c>
      <c r="J3698" t="s">
        <v>29</v>
      </c>
      <c r="K3698">
        <v>0.6</v>
      </c>
      <c r="L3698">
        <v>0.6</v>
      </c>
      <c r="M3698" t="s">
        <v>26</v>
      </c>
      <c r="N3698" t="s">
        <v>29</v>
      </c>
      <c r="O3698" t="s">
        <v>29</v>
      </c>
      <c r="P3698" t="s">
        <v>29</v>
      </c>
      <c r="Q3698" t="s">
        <v>29</v>
      </c>
      <c r="R3698" t="s">
        <v>29</v>
      </c>
      <c r="S3698" t="s">
        <v>29</v>
      </c>
      <c r="T3698" t="s">
        <v>29</v>
      </c>
      <c r="U3698" t="s">
        <v>29</v>
      </c>
      <c r="V3698" t="s">
        <v>305</v>
      </c>
      <c r="W3698" t="s">
        <v>4341</v>
      </c>
    </row>
    <row r="3699" spans="1:23">
      <c r="A3699">
        <v>3698</v>
      </c>
      <c r="B3699" t="s">
        <v>4340</v>
      </c>
      <c r="C3699" t="s">
        <v>4340</v>
      </c>
      <c r="D3699">
        <v>93</v>
      </c>
      <c r="E3699" t="s">
        <v>3641</v>
      </c>
      <c r="F3699" t="s">
        <v>591</v>
      </c>
      <c r="G3699" s="1" t="s">
        <v>3642</v>
      </c>
      <c r="H3699" t="s">
        <v>903</v>
      </c>
      <c r="I3699" t="s">
        <v>3642</v>
      </c>
      <c r="J3699" t="s">
        <v>903</v>
      </c>
      <c r="K3699">
        <v>2.1</v>
      </c>
      <c r="L3699">
        <v>2.1</v>
      </c>
      <c r="M3699" t="s">
        <v>26</v>
      </c>
      <c r="N3699" t="s">
        <v>29</v>
      </c>
      <c r="O3699" t="s">
        <v>29</v>
      </c>
      <c r="P3699" t="s">
        <v>29</v>
      </c>
      <c r="Q3699" t="s">
        <v>29</v>
      </c>
      <c r="R3699" t="s">
        <v>29</v>
      </c>
      <c r="S3699" t="s">
        <v>29</v>
      </c>
      <c r="T3699" t="s">
        <v>29</v>
      </c>
      <c r="U3699" t="s">
        <v>29</v>
      </c>
      <c r="V3699" t="s">
        <v>305</v>
      </c>
      <c r="W3699" t="s">
        <v>4341</v>
      </c>
    </row>
    <row r="3700" spans="1:23">
      <c r="A3700">
        <v>3699</v>
      </c>
      <c r="B3700" t="s">
        <v>4340</v>
      </c>
      <c r="C3700" t="s">
        <v>4340</v>
      </c>
      <c r="D3700">
        <v>93</v>
      </c>
      <c r="E3700" t="s">
        <v>4354</v>
      </c>
      <c r="F3700" t="s">
        <v>415</v>
      </c>
      <c r="G3700" s="1" t="s">
        <v>2288</v>
      </c>
      <c r="H3700" t="s">
        <v>4355</v>
      </c>
      <c r="I3700" t="s">
        <v>2288</v>
      </c>
      <c r="J3700" t="s">
        <v>8913</v>
      </c>
      <c r="K3700">
        <v>2.2999999999999998</v>
      </c>
      <c r="L3700">
        <v>2.2999999999999998</v>
      </c>
      <c r="M3700" t="s">
        <v>26</v>
      </c>
      <c r="N3700" t="s">
        <v>29</v>
      </c>
      <c r="O3700" t="s">
        <v>29</v>
      </c>
      <c r="P3700" t="s">
        <v>29</v>
      </c>
      <c r="Q3700" t="s">
        <v>29</v>
      </c>
      <c r="R3700" t="s">
        <v>29</v>
      </c>
      <c r="S3700" t="s">
        <v>29</v>
      </c>
      <c r="T3700" t="s">
        <v>29</v>
      </c>
      <c r="U3700" t="s">
        <v>29</v>
      </c>
      <c r="V3700" t="s">
        <v>305</v>
      </c>
      <c r="W3700" t="s">
        <v>4341</v>
      </c>
    </row>
    <row r="3701" spans="1:23">
      <c r="A3701">
        <v>3700</v>
      </c>
      <c r="B3701" t="s">
        <v>4340</v>
      </c>
      <c r="C3701" t="s">
        <v>4340</v>
      </c>
      <c r="D3701">
        <v>93</v>
      </c>
      <c r="E3701" t="s">
        <v>4356</v>
      </c>
      <c r="F3701" t="s">
        <v>459</v>
      </c>
      <c r="G3701" s="1" t="s">
        <v>2489</v>
      </c>
      <c r="H3701" t="s">
        <v>4357</v>
      </c>
      <c r="I3701" t="s">
        <v>2489</v>
      </c>
      <c r="J3701" t="s">
        <v>4357</v>
      </c>
      <c r="K3701">
        <v>0.9</v>
      </c>
      <c r="L3701">
        <v>0.9</v>
      </c>
      <c r="M3701" t="s">
        <v>26</v>
      </c>
      <c r="N3701" t="s">
        <v>29</v>
      </c>
      <c r="O3701" t="s">
        <v>29</v>
      </c>
      <c r="P3701" t="s">
        <v>29</v>
      </c>
      <c r="Q3701" t="s">
        <v>29</v>
      </c>
      <c r="R3701" t="s">
        <v>29</v>
      </c>
      <c r="S3701" t="s">
        <v>29</v>
      </c>
      <c r="T3701" t="s">
        <v>29</v>
      </c>
      <c r="U3701" t="s">
        <v>29</v>
      </c>
      <c r="V3701" t="s">
        <v>305</v>
      </c>
      <c r="W3701" t="s">
        <v>4341</v>
      </c>
    </row>
    <row r="3702" spans="1:23">
      <c r="A3702">
        <v>3701</v>
      </c>
      <c r="B3702" t="s">
        <v>4340</v>
      </c>
      <c r="C3702" t="s">
        <v>4340</v>
      </c>
      <c r="D3702">
        <v>93</v>
      </c>
      <c r="E3702" t="s">
        <v>135</v>
      </c>
      <c r="F3702" t="s">
        <v>136</v>
      </c>
      <c r="G3702" s="1" t="s">
        <v>29</v>
      </c>
      <c r="H3702" t="s">
        <v>29</v>
      </c>
      <c r="I3702" t="s">
        <v>29</v>
      </c>
      <c r="J3702" t="s">
        <v>29</v>
      </c>
      <c r="K3702">
        <v>42.1</v>
      </c>
      <c r="L3702">
        <v>42.1</v>
      </c>
      <c r="M3702" t="s">
        <v>136</v>
      </c>
      <c r="N3702" t="s">
        <v>29</v>
      </c>
      <c r="O3702" t="s">
        <v>29</v>
      </c>
      <c r="P3702" t="s">
        <v>29</v>
      </c>
      <c r="Q3702" t="s">
        <v>29</v>
      </c>
      <c r="R3702" t="s">
        <v>29</v>
      </c>
      <c r="S3702" t="s">
        <v>29</v>
      </c>
      <c r="T3702" t="s">
        <v>29</v>
      </c>
      <c r="U3702" t="s">
        <v>29</v>
      </c>
      <c r="V3702" t="s">
        <v>305</v>
      </c>
      <c r="W3702" t="s">
        <v>4341</v>
      </c>
    </row>
    <row r="3703" spans="1:23">
      <c r="A3703">
        <v>3702</v>
      </c>
      <c r="B3703" t="s">
        <v>4340</v>
      </c>
      <c r="C3703" t="s">
        <v>4340</v>
      </c>
      <c r="D3703">
        <v>94</v>
      </c>
      <c r="E3703" t="s">
        <v>1154</v>
      </c>
      <c r="F3703" t="s">
        <v>185</v>
      </c>
      <c r="G3703" s="1" t="s">
        <v>186</v>
      </c>
      <c r="H3703" t="s">
        <v>1155</v>
      </c>
      <c r="I3703" t="s">
        <v>186</v>
      </c>
      <c r="J3703" t="s">
        <v>1155</v>
      </c>
      <c r="K3703">
        <v>4.5</v>
      </c>
      <c r="L3703">
        <v>4.5</v>
      </c>
      <c r="M3703" t="s">
        <v>26</v>
      </c>
      <c r="N3703" t="s">
        <v>29</v>
      </c>
      <c r="O3703" t="s">
        <v>29</v>
      </c>
      <c r="P3703" t="s">
        <v>29</v>
      </c>
      <c r="Q3703" t="s">
        <v>29</v>
      </c>
      <c r="R3703" t="s">
        <v>29</v>
      </c>
      <c r="S3703" t="s">
        <v>29</v>
      </c>
      <c r="T3703" t="s">
        <v>29</v>
      </c>
      <c r="U3703" t="s">
        <v>29</v>
      </c>
      <c r="V3703" t="s">
        <v>318</v>
      </c>
      <c r="W3703" t="s">
        <v>4341</v>
      </c>
    </row>
    <row r="3704" spans="1:23">
      <c r="A3704">
        <v>3703</v>
      </c>
      <c r="B3704" t="s">
        <v>4340</v>
      </c>
      <c r="C3704" t="s">
        <v>4340</v>
      </c>
      <c r="D3704">
        <v>94</v>
      </c>
      <c r="E3704" t="s">
        <v>2478</v>
      </c>
      <c r="F3704" t="s">
        <v>185</v>
      </c>
      <c r="G3704" s="1" t="s">
        <v>186</v>
      </c>
      <c r="H3704" t="s">
        <v>1464</v>
      </c>
      <c r="I3704" t="s">
        <v>186</v>
      </c>
      <c r="J3704" t="s">
        <v>1464</v>
      </c>
      <c r="K3704">
        <v>7.8</v>
      </c>
      <c r="L3704">
        <v>7.8</v>
      </c>
      <c r="M3704" t="s">
        <v>26</v>
      </c>
      <c r="N3704" t="s">
        <v>29</v>
      </c>
      <c r="O3704" t="s">
        <v>29</v>
      </c>
      <c r="P3704" t="s">
        <v>29</v>
      </c>
      <c r="Q3704" t="s">
        <v>29</v>
      </c>
      <c r="R3704" t="s">
        <v>29</v>
      </c>
      <c r="S3704" t="s">
        <v>29</v>
      </c>
      <c r="T3704" t="s">
        <v>29</v>
      </c>
      <c r="U3704" t="s">
        <v>29</v>
      </c>
      <c r="V3704" t="s">
        <v>318</v>
      </c>
      <c r="W3704" t="s">
        <v>4341</v>
      </c>
    </row>
    <row r="3705" spans="1:23">
      <c r="A3705">
        <v>3704</v>
      </c>
      <c r="B3705" t="s">
        <v>4340</v>
      </c>
      <c r="C3705" t="s">
        <v>4340</v>
      </c>
      <c r="D3705">
        <v>94</v>
      </c>
      <c r="E3705" t="s">
        <v>4342</v>
      </c>
      <c r="F3705" t="s">
        <v>185</v>
      </c>
      <c r="G3705" s="1" t="s">
        <v>186</v>
      </c>
      <c r="H3705" t="s">
        <v>29</v>
      </c>
      <c r="I3705" t="s">
        <v>186</v>
      </c>
      <c r="J3705" t="s">
        <v>29</v>
      </c>
      <c r="K3705">
        <v>7.8</v>
      </c>
      <c r="L3705">
        <v>7.8</v>
      </c>
      <c r="M3705" t="s">
        <v>26</v>
      </c>
      <c r="N3705" t="s">
        <v>29</v>
      </c>
      <c r="O3705" t="s">
        <v>29</v>
      </c>
      <c r="P3705" t="s">
        <v>29</v>
      </c>
      <c r="Q3705" t="s">
        <v>29</v>
      </c>
      <c r="R3705" t="s">
        <v>29</v>
      </c>
      <c r="S3705" t="s">
        <v>29</v>
      </c>
      <c r="T3705" t="s">
        <v>29</v>
      </c>
      <c r="U3705" t="s">
        <v>29</v>
      </c>
      <c r="V3705" t="s">
        <v>318</v>
      </c>
      <c r="W3705" t="s">
        <v>4341</v>
      </c>
    </row>
    <row r="3706" spans="1:23">
      <c r="A3706">
        <v>3705</v>
      </c>
      <c r="B3706" t="s">
        <v>4340</v>
      </c>
      <c r="C3706" t="s">
        <v>4340</v>
      </c>
      <c r="D3706">
        <v>94</v>
      </c>
      <c r="E3706" t="s">
        <v>4343</v>
      </c>
      <c r="F3706" t="s">
        <v>516</v>
      </c>
      <c r="G3706" s="1" t="s">
        <v>751</v>
      </c>
      <c r="H3706" t="s">
        <v>981</v>
      </c>
      <c r="I3706" t="s">
        <v>751</v>
      </c>
      <c r="J3706" t="s">
        <v>981</v>
      </c>
      <c r="K3706">
        <v>9.4</v>
      </c>
      <c r="L3706">
        <v>9.4</v>
      </c>
      <c r="M3706" t="s">
        <v>26</v>
      </c>
      <c r="N3706" t="s">
        <v>29</v>
      </c>
      <c r="O3706" t="s">
        <v>29</v>
      </c>
      <c r="P3706" t="s">
        <v>29</v>
      </c>
      <c r="Q3706" t="s">
        <v>29</v>
      </c>
      <c r="R3706" t="s">
        <v>29</v>
      </c>
      <c r="S3706" t="s">
        <v>29</v>
      </c>
      <c r="T3706" t="s">
        <v>29</v>
      </c>
      <c r="U3706" t="s">
        <v>29</v>
      </c>
      <c r="V3706" t="s">
        <v>318</v>
      </c>
      <c r="W3706" t="s">
        <v>4341</v>
      </c>
    </row>
    <row r="3707" spans="1:23">
      <c r="A3707">
        <v>3706</v>
      </c>
      <c r="B3707" t="s">
        <v>4340</v>
      </c>
      <c r="C3707" t="s">
        <v>4340</v>
      </c>
      <c r="D3707">
        <v>94</v>
      </c>
      <c r="E3707" t="s">
        <v>4344</v>
      </c>
      <c r="F3707" t="s">
        <v>185</v>
      </c>
      <c r="G3707" s="1" t="s">
        <v>186</v>
      </c>
      <c r="H3707" t="s">
        <v>4345</v>
      </c>
      <c r="I3707" t="s">
        <v>186</v>
      </c>
      <c r="J3707" t="s">
        <v>4345</v>
      </c>
      <c r="K3707">
        <v>0.3</v>
      </c>
      <c r="L3707">
        <v>0.3</v>
      </c>
      <c r="M3707" t="s">
        <v>26</v>
      </c>
      <c r="N3707" t="s">
        <v>29</v>
      </c>
      <c r="O3707" t="s">
        <v>29</v>
      </c>
      <c r="P3707" t="s">
        <v>29</v>
      </c>
      <c r="Q3707" t="s">
        <v>29</v>
      </c>
      <c r="R3707" t="s">
        <v>29</v>
      </c>
      <c r="S3707" t="s">
        <v>29</v>
      </c>
      <c r="T3707" t="s">
        <v>29</v>
      </c>
      <c r="U3707" t="s">
        <v>29</v>
      </c>
      <c r="V3707" t="s">
        <v>318</v>
      </c>
      <c r="W3707" t="s">
        <v>4341</v>
      </c>
    </row>
    <row r="3708" spans="1:23">
      <c r="A3708">
        <v>3707</v>
      </c>
      <c r="B3708" t="s">
        <v>4340</v>
      </c>
      <c r="C3708" t="s">
        <v>4340</v>
      </c>
      <c r="D3708">
        <v>94</v>
      </c>
      <c r="E3708" t="s">
        <v>4346</v>
      </c>
      <c r="F3708" t="s">
        <v>505</v>
      </c>
      <c r="G3708" s="1" t="s">
        <v>2471</v>
      </c>
      <c r="H3708" t="s">
        <v>4347</v>
      </c>
      <c r="I3708" t="s">
        <v>2471</v>
      </c>
      <c r="J3708" t="s">
        <v>2472</v>
      </c>
      <c r="K3708">
        <v>11.6</v>
      </c>
      <c r="L3708">
        <v>11.6</v>
      </c>
      <c r="M3708" t="s">
        <v>26</v>
      </c>
      <c r="N3708" t="s">
        <v>29</v>
      </c>
      <c r="O3708" t="s">
        <v>29</v>
      </c>
      <c r="P3708" t="s">
        <v>29</v>
      </c>
      <c r="Q3708" t="s">
        <v>29</v>
      </c>
      <c r="R3708" t="s">
        <v>29</v>
      </c>
      <c r="S3708" t="s">
        <v>29</v>
      </c>
      <c r="T3708" t="s">
        <v>29</v>
      </c>
      <c r="U3708" t="s">
        <v>29</v>
      </c>
      <c r="V3708" t="s">
        <v>318</v>
      </c>
      <c r="W3708" t="s">
        <v>4341</v>
      </c>
    </row>
    <row r="3709" spans="1:23">
      <c r="A3709">
        <v>3708</v>
      </c>
      <c r="B3709" t="s">
        <v>4340</v>
      </c>
      <c r="C3709" t="s">
        <v>4340</v>
      </c>
      <c r="D3709">
        <v>94</v>
      </c>
      <c r="E3709" t="s">
        <v>4360</v>
      </c>
      <c r="F3709" t="s">
        <v>23</v>
      </c>
      <c r="G3709" s="1" t="s">
        <v>4361</v>
      </c>
      <c r="H3709" t="s">
        <v>4362</v>
      </c>
      <c r="I3709" t="s">
        <v>4361</v>
      </c>
      <c r="J3709" t="s">
        <v>4362</v>
      </c>
      <c r="K3709">
        <v>8.6999999999999993</v>
      </c>
      <c r="L3709">
        <v>8.6999999999999993</v>
      </c>
      <c r="M3709" t="s">
        <v>26</v>
      </c>
      <c r="N3709" t="s">
        <v>29</v>
      </c>
      <c r="O3709" t="s">
        <v>29</v>
      </c>
      <c r="P3709" t="s">
        <v>29</v>
      </c>
      <c r="Q3709" t="s">
        <v>29</v>
      </c>
      <c r="R3709" t="s">
        <v>29</v>
      </c>
      <c r="S3709" t="s">
        <v>29</v>
      </c>
      <c r="T3709" t="s">
        <v>29</v>
      </c>
      <c r="U3709" t="s">
        <v>29</v>
      </c>
      <c r="V3709" t="s">
        <v>318</v>
      </c>
      <c r="W3709" t="s">
        <v>4341</v>
      </c>
    </row>
    <row r="3710" spans="1:23">
      <c r="A3710">
        <v>3709</v>
      </c>
      <c r="B3710" t="s">
        <v>4340</v>
      </c>
      <c r="C3710" t="s">
        <v>4340</v>
      </c>
      <c r="D3710">
        <v>94</v>
      </c>
      <c r="E3710" t="s">
        <v>4363</v>
      </c>
      <c r="F3710" t="s">
        <v>185</v>
      </c>
      <c r="G3710" s="1" t="s">
        <v>186</v>
      </c>
      <c r="H3710" t="s">
        <v>4364</v>
      </c>
      <c r="I3710" t="s">
        <v>186</v>
      </c>
      <c r="J3710" t="s">
        <v>4364</v>
      </c>
      <c r="K3710">
        <v>4.4000000000000004</v>
      </c>
      <c r="L3710">
        <v>4.4000000000000004</v>
      </c>
      <c r="M3710" t="s">
        <v>26</v>
      </c>
      <c r="N3710" t="s">
        <v>29</v>
      </c>
      <c r="O3710" t="s">
        <v>29</v>
      </c>
      <c r="P3710" t="s">
        <v>29</v>
      </c>
      <c r="Q3710" t="s">
        <v>29</v>
      </c>
      <c r="R3710" t="s">
        <v>29</v>
      </c>
      <c r="S3710" t="s">
        <v>29</v>
      </c>
      <c r="T3710" t="s">
        <v>29</v>
      </c>
      <c r="U3710" t="s">
        <v>29</v>
      </c>
      <c r="V3710" t="s">
        <v>318</v>
      </c>
      <c r="W3710" t="s">
        <v>4341</v>
      </c>
    </row>
    <row r="3711" spans="1:23">
      <c r="A3711">
        <v>3710</v>
      </c>
      <c r="B3711" t="s">
        <v>4340</v>
      </c>
      <c r="C3711" t="s">
        <v>4340</v>
      </c>
      <c r="D3711">
        <v>94</v>
      </c>
      <c r="E3711" t="s">
        <v>4348</v>
      </c>
      <c r="F3711" t="s">
        <v>505</v>
      </c>
      <c r="G3711" s="1" t="s">
        <v>1145</v>
      </c>
      <c r="H3711" t="s">
        <v>4349</v>
      </c>
      <c r="I3711" t="s">
        <v>1145</v>
      </c>
      <c r="J3711" t="s">
        <v>4349</v>
      </c>
      <c r="K3711">
        <v>3.4</v>
      </c>
      <c r="L3711">
        <v>3.4</v>
      </c>
      <c r="M3711" t="s">
        <v>26</v>
      </c>
      <c r="N3711" t="s">
        <v>29</v>
      </c>
      <c r="O3711" t="s">
        <v>29</v>
      </c>
      <c r="P3711" t="s">
        <v>29</v>
      </c>
      <c r="Q3711" t="s">
        <v>29</v>
      </c>
      <c r="R3711" t="s">
        <v>29</v>
      </c>
      <c r="S3711" t="s">
        <v>29</v>
      </c>
      <c r="T3711" t="s">
        <v>29</v>
      </c>
      <c r="U3711" t="s">
        <v>29</v>
      </c>
      <c r="V3711" t="s">
        <v>318</v>
      </c>
      <c r="W3711" t="s">
        <v>4341</v>
      </c>
    </row>
    <row r="3712" spans="1:23">
      <c r="A3712">
        <v>3711</v>
      </c>
      <c r="B3712" t="s">
        <v>4340</v>
      </c>
      <c r="C3712" t="s">
        <v>4340</v>
      </c>
      <c r="D3712">
        <v>94</v>
      </c>
      <c r="E3712" t="s">
        <v>4350</v>
      </c>
      <c r="F3712" t="s">
        <v>3426</v>
      </c>
      <c r="G3712" s="1" t="s">
        <v>4351</v>
      </c>
      <c r="H3712" t="s">
        <v>4352</v>
      </c>
      <c r="I3712" t="s">
        <v>4351</v>
      </c>
      <c r="J3712" t="s">
        <v>4352</v>
      </c>
      <c r="K3712">
        <v>2.1</v>
      </c>
      <c r="L3712">
        <v>2.1</v>
      </c>
      <c r="M3712" t="s">
        <v>26</v>
      </c>
      <c r="N3712" t="s">
        <v>29</v>
      </c>
      <c r="O3712" t="s">
        <v>29</v>
      </c>
      <c r="P3712" t="s">
        <v>29</v>
      </c>
      <c r="Q3712" t="s">
        <v>29</v>
      </c>
      <c r="R3712" t="s">
        <v>29</v>
      </c>
      <c r="S3712" t="s">
        <v>29</v>
      </c>
      <c r="T3712" t="s">
        <v>29</v>
      </c>
      <c r="U3712" t="s">
        <v>29</v>
      </c>
      <c r="V3712" t="s">
        <v>318</v>
      </c>
      <c r="W3712" t="s">
        <v>4341</v>
      </c>
    </row>
    <row r="3713" spans="1:23">
      <c r="A3713">
        <v>3712</v>
      </c>
      <c r="B3713" t="s">
        <v>4340</v>
      </c>
      <c r="C3713" t="s">
        <v>4340</v>
      </c>
      <c r="D3713">
        <v>94</v>
      </c>
      <c r="E3713" t="s">
        <v>4353</v>
      </c>
      <c r="F3713" t="s">
        <v>1286</v>
      </c>
      <c r="G3713" t="s">
        <v>29</v>
      </c>
      <c r="H3713" t="s">
        <v>29</v>
      </c>
      <c r="I3713" t="s">
        <v>1285</v>
      </c>
      <c r="J3713" t="s">
        <v>29</v>
      </c>
      <c r="K3713">
        <v>5.4</v>
      </c>
      <c r="L3713">
        <v>5.4</v>
      </c>
      <c r="M3713" t="s">
        <v>26</v>
      </c>
      <c r="N3713" t="s">
        <v>29</v>
      </c>
      <c r="O3713" t="s">
        <v>29</v>
      </c>
      <c r="P3713" t="s">
        <v>29</v>
      </c>
      <c r="Q3713" t="s">
        <v>29</v>
      </c>
      <c r="R3713" t="s">
        <v>29</v>
      </c>
      <c r="S3713" t="s">
        <v>29</v>
      </c>
      <c r="T3713" t="s">
        <v>29</v>
      </c>
      <c r="U3713" t="s">
        <v>29</v>
      </c>
      <c r="V3713" t="s">
        <v>318</v>
      </c>
      <c r="W3713" t="s">
        <v>4341</v>
      </c>
    </row>
    <row r="3714" spans="1:23">
      <c r="A3714">
        <v>3713</v>
      </c>
      <c r="B3714" t="s">
        <v>4340</v>
      </c>
      <c r="C3714" t="s">
        <v>4340</v>
      </c>
      <c r="D3714">
        <v>94</v>
      </c>
      <c r="E3714" t="s">
        <v>3641</v>
      </c>
      <c r="F3714" t="s">
        <v>591</v>
      </c>
      <c r="G3714" s="1" t="s">
        <v>3642</v>
      </c>
      <c r="H3714" t="s">
        <v>903</v>
      </c>
      <c r="I3714" t="s">
        <v>3642</v>
      </c>
      <c r="J3714" t="s">
        <v>903</v>
      </c>
      <c r="K3714">
        <v>4</v>
      </c>
      <c r="L3714">
        <v>4</v>
      </c>
      <c r="M3714" t="s">
        <v>26</v>
      </c>
      <c r="N3714" t="s">
        <v>29</v>
      </c>
      <c r="O3714" t="s">
        <v>29</v>
      </c>
      <c r="P3714" t="s">
        <v>29</v>
      </c>
      <c r="Q3714" t="s">
        <v>29</v>
      </c>
      <c r="R3714" t="s">
        <v>29</v>
      </c>
      <c r="S3714" t="s">
        <v>29</v>
      </c>
      <c r="T3714" t="s">
        <v>29</v>
      </c>
      <c r="U3714" t="s">
        <v>29</v>
      </c>
      <c r="V3714" t="s">
        <v>318</v>
      </c>
      <c r="W3714" t="s">
        <v>4341</v>
      </c>
    </row>
    <row r="3715" spans="1:23">
      <c r="A3715">
        <v>3714</v>
      </c>
      <c r="B3715" t="s">
        <v>4340</v>
      </c>
      <c r="C3715" t="s">
        <v>4340</v>
      </c>
      <c r="D3715">
        <v>94</v>
      </c>
      <c r="E3715" t="s">
        <v>4356</v>
      </c>
      <c r="F3715" t="s">
        <v>459</v>
      </c>
      <c r="G3715" s="1" t="s">
        <v>2489</v>
      </c>
      <c r="H3715" t="s">
        <v>4357</v>
      </c>
      <c r="I3715" t="s">
        <v>2489</v>
      </c>
      <c r="J3715" t="s">
        <v>4357</v>
      </c>
      <c r="K3715">
        <v>0.2</v>
      </c>
      <c r="L3715">
        <v>0.2</v>
      </c>
      <c r="M3715" t="s">
        <v>26</v>
      </c>
      <c r="N3715" t="s">
        <v>29</v>
      </c>
      <c r="O3715" t="s">
        <v>29</v>
      </c>
      <c r="P3715" t="s">
        <v>29</v>
      </c>
      <c r="Q3715" t="s">
        <v>29</v>
      </c>
      <c r="R3715" t="s">
        <v>29</v>
      </c>
      <c r="S3715" t="s">
        <v>29</v>
      </c>
      <c r="T3715" t="s">
        <v>29</v>
      </c>
      <c r="U3715" t="s">
        <v>29</v>
      </c>
      <c r="V3715" t="s">
        <v>318</v>
      </c>
      <c r="W3715" t="s">
        <v>4341</v>
      </c>
    </row>
    <row r="3716" spans="1:23">
      <c r="A3716">
        <v>3715</v>
      </c>
      <c r="B3716" t="s">
        <v>4340</v>
      </c>
      <c r="C3716" t="s">
        <v>4340</v>
      </c>
      <c r="D3716">
        <v>94</v>
      </c>
      <c r="E3716" t="s">
        <v>4358</v>
      </c>
      <c r="F3716" t="s">
        <v>185</v>
      </c>
      <c r="G3716" s="1" t="s">
        <v>2060</v>
      </c>
      <c r="H3716" t="s">
        <v>4359</v>
      </c>
      <c r="I3716" t="s">
        <v>2060</v>
      </c>
      <c r="J3716" t="s">
        <v>4359</v>
      </c>
      <c r="K3716">
        <v>3.1</v>
      </c>
      <c r="L3716">
        <v>3.1</v>
      </c>
      <c r="M3716" t="s">
        <v>26</v>
      </c>
      <c r="N3716" t="s">
        <v>29</v>
      </c>
      <c r="O3716" t="s">
        <v>29</v>
      </c>
      <c r="P3716" t="s">
        <v>29</v>
      </c>
      <c r="Q3716" t="s">
        <v>29</v>
      </c>
      <c r="R3716" t="s">
        <v>29</v>
      </c>
      <c r="S3716" t="s">
        <v>29</v>
      </c>
      <c r="T3716" t="s">
        <v>29</v>
      </c>
      <c r="U3716" t="s">
        <v>29</v>
      </c>
      <c r="V3716" t="s">
        <v>318</v>
      </c>
      <c r="W3716" t="s">
        <v>4341</v>
      </c>
    </row>
    <row r="3717" spans="1:23">
      <c r="A3717">
        <v>3716</v>
      </c>
      <c r="B3717" t="s">
        <v>4340</v>
      </c>
      <c r="C3717" t="s">
        <v>4340</v>
      </c>
      <c r="D3717">
        <v>94</v>
      </c>
      <c r="E3717" t="s">
        <v>135</v>
      </c>
      <c r="F3717" t="s">
        <v>136</v>
      </c>
      <c r="G3717" s="1" t="s">
        <v>29</v>
      </c>
      <c r="H3717" t="s">
        <v>29</v>
      </c>
      <c r="I3717" t="s">
        <v>29</v>
      </c>
      <c r="J3717" t="s">
        <v>29</v>
      </c>
      <c r="K3717">
        <v>27.3</v>
      </c>
      <c r="L3717">
        <v>27.3</v>
      </c>
      <c r="M3717" t="s">
        <v>136</v>
      </c>
      <c r="N3717" t="s">
        <v>29</v>
      </c>
      <c r="O3717" t="s">
        <v>29</v>
      </c>
      <c r="P3717" t="s">
        <v>29</v>
      </c>
      <c r="Q3717" t="s">
        <v>29</v>
      </c>
      <c r="R3717" t="s">
        <v>29</v>
      </c>
      <c r="S3717" t="s">
        <v>29</v>
      </c>
      <c r="T3717" t="s">
        <v>29</v>
      </c>
      <c r="U3717" t="s">
        <v>29</v>
      </c>
      <c r="V3717" t="s">
        <v>318</v>
      </c>
      <c r="W3717" t="s">
        <v>4341</v>
      </c>
    </row>
    <row r="3718" spans="1:23">
      <c r="A3718">
        <v>3717</v>
      </c>
      <c r="B3718" t="s">
        <v>2593</v>
      </c>
      <c r="C3718" t="s">
        <v>2593</v>
      </c>
      <c r="D3718">
        <v>95</v>
      </c>
      <c r="E3718" t="s">
        <v>4365</v>
      </c>
      <c r="F3718" t="s">
        <v>2598</v>
      </c>
      <c r="G3718" s="1" t="s">
        <v>2599</v>
      </c>
      <c r="H3718" t="s">
        <v>1029</v>
      </c>
      <c r="I3718" t="s">
        <v>2599</v>
      </c>
      <c r="J3718" t="s">
        <v>1029</v>
      </c>
      <c r="K3718">
        <v>0.66</v>
      </c>
      <c r="L3718">
        <f>K3718/SUM($K$3718:$K$3770)*100</f>
        <v>0.6601980594178255</v>
      </c>
      <c r="M3718" t="s">
        <v>26</v>
      </c>
      <c r="N3718" t="s">
        <v>74</v>
      </c>
      <c r="O3718" t="s">
        <v>29</v>
      </c>
      <c r="P3718" t="s">
        <v>29</v>
      </c>
      <c r="Q3718" t="s">
        <v>29</v>
      </c>
      <c r="R3718" t="s">
        <v>29</v>
      </c>
      <c r="S3718" t="s">
        <v>29</v>
      </c>
      <c r="T3718" t="s">
        <v>29</v>
      </c>
      <c r="U3718" t="s">
        <v>4366</v>
      </c>
      <c r="V3718" t="s">
        <v>29</v>
      </c>
      <c r="W3718" t="s">
        <v>4367</v>
      </c>
    </row>
    <row r="3719" spans="1:23">
      <c r="A3719">
        <v>3718</v>
      </c>
      <c r="B3719" t="s">
        <v>2593</v>
      </c>
      <c r="C3719" t="s">
        <v>2593</v>
      </c>
      <c r="D3719">
        <v>95</v>
      </c>
      <c r="E3719" t="s">
        <v>4368</v>
      </c>
      <c r="F3719" t="s">
        <v>2598</v>
      </c>
      <c r="G3719" s="1" t="s">
        <v>2599</v>
      </c>
      <c r="H3719" t="s">
        <v>3612</v>
      </c>
      <c r="I3719" t="s">
        <v>2599</v>
      </c>
      <c r="J3719" t="s">
        <v>3612</v>
      </c>
      <c r="K3719">
        <v>0.35</v>
      </c>
      <c r="L3719">
        <f t="shared" ref="L3719:L3770" si="11">K3719/SUM($K$3718:$K$3770)*100</f>
        <v>0.35010503150945282</v>
      </c>
      <c r="M3719" t="s">
        <v>26</v>
      </c>
      <c r="N3719" t="s">
        <v>74</v>
      </c>
      <c r="O3719" t="s">
        <v>29</v>
      </c>
      <c r="P3719" t="s">
        <v>29</v>
      </c>
      <c r="Q3719" t="s">
        <v>29</v>
      </c>
      <c r="R3719" t="s">
        <v>29</v>
      </c>
      <c r="S3719" t="s">
        <v>29</v>
      </c>
      <c r="T3719" t="s">
        <v>29</v>
      </c>
      <c r="U3719" t="s">
        <v>4366</v>
      </c>
      <c r="V3719" t="s">
        <v>29</v>
      </c>
      <c r="W3719" t="s">
        <v>4367</v>
      </c>
    </row>
    <row r="3720" spans="1:23">
      <c r="A3720">
        <v>3719</v>
      </c>
      <c r="B3720" t="s">
        <v>2593</v>
      </c>
      <c r="C3720" t="s">
        <v>2593</v>
      </c>
      <c r="D3720">
        <v>95</v>
      </c>
      <c r="E3720" t="s">
        <v>4369</v>
      </c>
      <c r="F3720" t="s">
        <v>344</v>
      </c>
      <c r="G3720" s="1" t="s">
        <v>4370</v>
      </c>
      <c r="H3720" t="s">
        <v>4371</v>
      </c>
      <c r="I3720" t="s">
        <v>4370</v>
      </c>
      <c r="J3720" t="s">
        <v>4371</v>
      </c>
      <c r="K3720">
        <v>0.97</v>
      </c>
      <c r="L3720">
        <f t="shared" si="11"/>
        <v>0.97029108732619807</v>
      </c>
      <c r="M3720" t="s">
        <v>26</v>
      </c>
      <c r="N3720" t="s">
        <v>74</v>
      </c>
      <c r="O3720" t="s">
        <v>29</v>
      </c>
      <c r="P3720" t="s">
        <v>29</v>
      </c>
      <c r="Q3720" t="s">
        <v>29</v>
      </c>
      <c r="R3720" t="s">
        <v>29</v>
      </c>
      <c r="S3720" t="s">
        <v>29</v>
      </c>
      <c r="T3720" t="s">
        <v>29</v>
      </c>
      <c r="U3720" t="s">
        <v>4366</v>
      </c>
      <c r="V3720" t="s">
        <v>29</v>
      </c>
      <c r="W3720" t="s">
        <v>4367</v>
      </c>
    </row>
    <row r="3721" spans="1:23">
      <c r="A3721">
        <v>3720</v>
      </c>
      <c r="B3721" t="s">
        <v>2593</v>
      </c>
      <c r="C3721" t="s">
        <v>2593</v>
      </c>
      <c r="D3721">
        <v>95</v>
      </c>
      <c r="E3721" t="s">
        <v>4372</v>
      </c>
      <c r="F3721" t="s">
        <v>344</v>
      </c>
      <c r="G3721" s="1" t="s">
        <v>3592</v>
      </c>
      <c r="H3721" t="s">
        <v>4373</v>
      </c>
      <c r="I3721" t="s">
        <v>3592</v>
      </c>
      <c r="J3721" t="s">
        <v>8687</v>
      </c>
      <c r="K3721">
        <v>0.21</v>
      </c>
      <c r="L3721">
        <f t="shared" si="11"/>
        <v>0.21006301890567175</v>
      </c>
      <c r="M3721" t="s">
        <v>26</v>
      </c>
      <c r="N3721" t="s">
        <v>74</v>
      </c>
      <c r="O3721" t="s">
        <v>29</v>
      </c>
      <c r="P3721" t="s">
        <v>29</v>
      </c>
      <c r="Q3721" t="s">
        <v>29</v>
      </c>
      <c r="R3721" t="s">
        <v>29</v>
      </c>
      <c r="S3721" t="s">
        <v>29</v>
      </c>
      <c r="T3721" t="s">
        <v>29</v>
      </c>
      <c r="U3721" t="s">
        <v>4366</v>
      </c>
      <c r="V3721" t="s">
        <v>29</v>
      </c>
      <c r="W3721" t="s">
        <v>4367</v>
      </c>
    </row>
    <row r="3722" spans="1:23">
      <c r="A3722">
        <v>3721</v>
      </c>
      <c r="B3722" t="s">
        <v>2593</v>
      </c>
      <c r="C3722" t="s">
        <v>2593</v>
      </c>
      <c r="D3722">
        <v>95</v>
      </c>
      <c r="E3722" t="s">
        <v>4374</v>
      </c>
      <c r="F3722" t="s">
        <v>415</v>
      </c>
      <c r="G3722" s="1" t="s">
        <v>3597</v>
      </c>
      <c r="H3722" t="s">
        <v>4375</v>
      </c>
      <c r="I3722" t="s">
        <v>3597</v>
      </c>
      <c r="J3722" t="s">
        <v>8688</v>
      </c>
      <c r="K3722">
        <v>0.21</v>
      </c>
      <c r="L3722">
        <f t="shared" si="11"/>
        <v>0.21006301890567175</v>
      </c>
      <c r="M3722" t="s">
        <v>26</v>
      </c>
      <c r="N3722" t="s">
        <v>27</v>
      </c>
      <c r="O3722" t="s">
        <v>29</v>
      </c>
      <c r="P3722" t="s">
        <v>29</v>
      </c>
      <c r="Q3722" t="s">
        <v>29</v>
      </c>
      <c r="R3722" t="s">
        <v>29</v>
      </c>
      <c r="S3722" t="s">
        <v>29</v>
      </c>
      <c r="T3722" t="s">
        <v>29</v>
      </c>
      <c r="U3722" t="s">
        <v>4366</v>
      </c>
      <c r="V3722" t="s">
        <v>29</v>
      </c>
      <c r="W3722" t="s">
        <v>4367</v>
      </c>
    </row>
    <row r="3723" spans="1:23">
      <c r="A3723">
        <v>3722</v>
      </c>
      <c r="B3723" t="s">
        <v>2593</v>
      </c>
      <c r="C3723" t="s">
        <v>2593</v>
      </c>
      <c r="D3723">
        <v>95</v>
      </c>
      <c r="E3723" t="s">
        <v>4376</v>
      </c>
      <c r="F3723" t="s">
        <v>289</v>
      </c>
      <c r="G3723" s="1" t="s">
        <v>741</v>
      </c>
      <c r="H3723" t="s">
        <v>2754</v>
      </c>
      <c r="I3723" t="s">
        <v>741</v>
      </c>
      <c r="J3723" t="s">
        <v>2754</v>
      </c>
      <c r="K3723">
        <v>0.1</v>
      </c>
      <c r="L3723">
        <f t="shared" si="11"/>
        <v>0.10003000900270084</v>
      </c>
      <c r="M3723" t="s">
        <v>26</v>
      </c>
      <c r="N3723" t="s">
        <v>74</v>
      </c>
      <c r="O3723" t="s">
        <v>29</v>
      </c>
      <c r="P3723" t="s">
        <v>29</v>
      </c>
      <c r="Q3723" t="s">
        <v>29</v>
      </c>
      <c r="R3723" t="s">
        <v>29</v>
      </c>
      <c r="S3723" t="s">
        <v>29</v>
      </c>
      <c r="T3723" t="s">
        <v>29</v>
      </c>
      <c r="U3723" t="s">
        <v>4366</v>
      </c>
      <c r="V3723" t="s">
        <v>29</v>
      </c>
      <c r="W3723" t="s">
        <v>4367</v>
      </c>
    </row>
    <row r="3724" spans="1:23">
      <c r="A3724">
        <v>3723</v>
      </c>
      <c r="B3724" t="s">
        <v>2593</v>
      </c>
      <c r="C3724" t="s">
        <v>2593</v>
      </c>
      <c r="D3724">
        <v>95</v>
      </c>
      <c r="E3724" t="s">
        <v>4377</v>
      </c>
      <c r="F3724" t="s">
        <v>591</v>
      </c>
      <c r="G3724" s="1" t="s">
        <v>4378</v>
      </c>
      <c r="H3724" t="s">
        <v>2762</v>
      </c>
      <c r="I3724" t="s">
        <v>592</v>
      </c>
      <c r="J3724" t="s">
        <v>8689</v>
      </c>
      <c r="K3724">
        <v>2.0499999999999998</v>
      </c>
      <c r="L3724">
        <f t="shared" si="11"/>
        <v>2.0506151845553671</v>
      </c>
      <c r="M3724" t="s">
        <v>26</v>
      </c>
      <c r="N3724" t="s">
        <v>74</v>
      </c>
      <c r="O3724" t="s">
        <v>29</v>
      </c>
      <c r="P3724" t="s">
        <v>29</v>
      </c>
      <c r="Q3724" t="s">
        <v>29</v>
      </c>
      <c r="R3724" t="s">
        <v>29</v>
      </c>
      <c r="S3724" t="s">
        <v>29</v>
      </c>
      <c r="T3724" t="s">
        <v>29</v>
      </c>
      <c r="U3724" t="s">
        <v>4366</v>
      </c>
      <c r="V3724" t="s">
        <v>29</v>
      </c>
      <c r="W3724" t="s">
        <v>4367</v>
      </c>
    </row>
    <row r="3725" spans="1:23">
      <c r="A3725">
        <v>3724</v>
      </c>
      <c r="B3725" t="s">
        <v>2593</v>
      </c>
      <c r="C3725" t="s">
        <v>2593</v>
      </c>
      <c r="D3725">
        <v>95</v>
      </c>
      <c r="E3725" t="s">
        <v>4379</v>
      </c>
      <c r="F3725" t="s">
        <v>1049</v>
      </c>
      <c r="G3725" s="1" t="s">
        <v>1050</v>
      </c>
      <c r="H3725" t="s">
        <v>4380</v>
      </c>
      <c r="I3725" t="s">
        <v>1050</v>
      </c>
      <c r="J3725" t="s">
        <v>4380</v>
      </c>
      <c r="K3725">
        <v>2.0499999999999998</v>
      </c>
      <c r="L3725">
        <f t="shared" si="11"/>
        <v>2.0506151845553671</v>
      </c>
      <c r="M3725" t="s">
        <v>26</v>
      </c>
      <c r="N3725" t="s">
        <v>74</v>
      </c>
      <c r="O3725" t="s">
        <v>29</v>
      </c>
      <c r="P3725" t="s">
        <v>29</v>
      </c>
      <c r="Q3725" t="s">
        <v>29</v>
      </c>
      <c r="R3725" t="s">
        <v>29</v>
      </c>
      <c r="S3725" t="s">
        <v>29</v>
      </c>
      <c r="T3725" t="s">
        <v>29</v>
      </c>
      <c r="U3725" t="s">
        <v>4366</v>
      </c>
      <c r="V3725" t="s">
        <v>29</v>
      </c>
      <c r="W3725" t="s">
        <v>4367</v>
      </c>
    </row>
    <row r="3726" spans="1:23">
      <c r="A3726">
        <v>3725</v>
      </c>
      <c r="B3726" t="s">
        <v>2593</v>
      </c>
      <c r="C3726" t="s">
        <v>2593</v>
      </c>
      <c r="D3726">
        <v>95</v>
      </c>
      <c r="E3726" t="s">
        <v>4381</v>
      </c>
      <c r="F3726" t="s">
        <v>221</v>
      </c>
      <c r="G3726" s="1" t="s">
        <v>2107</v>
      </c>
      <c r="H3726" t="s">
        <v>4382</v>
      </c>
      <c r="I3726" t="s">
        <v>2107</v>
      </c>
      <c r="J3726" t="s">
        <v>4382</v>
      </c>
      <c r="K3726">
        <v>0.52</v>
      </c>
      <c r="L3726">
        <f t="shared" si="11"/>
        <v>0.52015604681404426</v>
      </c>
      <c r="M3726" t="s">
        <v>26</v>
      </c>
      <c r="N3726" t="s">
        <v>74</v>
      </c>
      <c r="O3726" t="s">
        <v>29</v>
      </c>
      <c r="P3726" t="s">
        <v>29</v>
      </c>
      <c r="Q3726" t="s">
        <v>29</v>
      </c>
      <c r="R3726" t="s">
        <v>29</v>
      </c>
      <c r="S3726" t="s">
        <v>29</v>
      </c>
      <c r="T3726" t="s">
        <v>29</v>
      </c>
      <c r="U3726" t="s">
        <v>4366</v>
      </c>
      <c r="V3726" t="s">
        <v>29</v>
      </c>
      <c r="W3726" t="s">
        <v>4367</v>
      </c>
    </row>
    <row r="3727" spans="1:23">
      <c r="A3727">
        <v>3726</v>
      </c>
      <c r="B3727" t="s">
        <v>2593</v>
      </c>
      <c r="C3727" t="s">
        <v>2593</v>
      </c>
      <c r="D3727">
        <v>95</v>
      </c>
      <c r="E3727" t="s">
        <v>4383</v>
      </c>
      <c r="F3727" t="s">
        <v>1682</v>
      </c>
      <c r="G3727" s="1" t="s">
        <v>3609</v>
      </c>
      <c r="H3727" t="s">
        <v>3612</v>
      </c>
      <c r="I3727" t="s">
        <v>3609</v>
      </c>
      <c r="J3727" t="s">
        <v>3612</v>
      </c>
      <c r="K3727">
        <v>0.17</v>
      </c>
      <c r="L3727">
        <f t="shared" si="11"/>
        <v>0.17005101530459141</v>
      </c>
      <c r="M3727" t="s">
        <v>26</v>
      </c>
      <c r="N3727" t="s">
        <v>27</v>
      </c>
      <c r="O3727" t="s">
        <v>29</v>
      </c>
      <c r="P3727" t="s">
        <v>29</v>
      </c>
      <c r="Q3727" t="s">
        <v>29</v>
      </c>
      <c r="R3727" t="s">
        <v>29</v>
      </c>
      <c r="S3727" t="s">
        <v>29</v>
      </c>
      <c r="T3727" t="s">
        <v>29</v>
      </c>
      <c r="U3727" t="s">
        <v>4366</v>
      </c>
      <c r="V3727" t="s">
        <v>29</v>
      </c>
      <c r="W3727" t="s">
        <v>4367</v>
      </c>
    </row>
    <row r="3728" spans="1:23">
      <c r="A3728">
        <v>3727</v>
      </c>
      <c r="B3728" t="s">
        <v>2593</v>
      </c>
      <c r="C3728" t="s">
        <v>2593</v>
      </c>
      <c r="D3728">
        <v>95</v>
      </c>
      <c r="E3728" t="s">
        <v>4384</v>
      </c>
      <c r="F3728" t="s">
        <v>270</v>
      </c>
      <c r="G3728" s="1" t="s">
        <v>4385</v>
      </c>
      <c r="H3728" t="s">
        <v>4386</v>
      </c>
      <c r="I3728" t="s">
        <v>271</v>
      </c>
      <c r="J3728" t="s">
        <v>8690</v>
      </c>
      <c r="K3728">
        <v>7.0000000000000007E-2</v>
      </c>
      <c r="L3728">
        <f t="shared" si="11"/>
        <v>7.0021006301890593E-2</v>
      </c>
      <c r="M3728" t="s">
        <v>26</v>
      </c>
      <c r="N3728" t="s">
        <v>74</v>
      </c>
      <c r="O3728" t="s">
        <v>29</v>
      </c>
      <c r="P3728" t="s">
        <v>29</v>
      </c>
      <c r="Q3728" t="s">
        <v>29</v>
      </c>
      <c r="R3728" t="s">
        <v>29</v>
      </c>
      <c r="S3728" t="s">
        <v>29</v>
      </c>
      <c r="T3728" t="s">
        <v>29</v>
      </c>
      <c r="U3728" t="s">
        <v>4366</v>
      </c>
      <c r="V3728" t="s">
        <v>29</v>
      </c>
      <c r="W3728" t="s">
        <v>4367</v>
      </c>
    </row>
    <row r="3729" spans="1:23">
      <c r="A3729">
        <v>3728</v>
      </c>
      <c r="B3729" t="s">
        <v>2593</v>
      </c>
      <c r="C3729" t="s">
        <v>2593</v>
      </c>
      <c r="D3729">
        <v>95</v>
      </c>
      <c r="E3729" t="s">
        <v>4387</v>
      </c>
      <c r="F3729" t="s">
        <v>270</v>
      </c>
      <c r="G3729" s="1" t="s">
        <v>4388</v>
      </c>
      <c r="H3729" t="s">
        <v>4389</v>
      </c>
      <c r="I3729" t="s">
        <v>4388</v>
      </c>
      <c r="J3729" t="s">
        <v>4389</v>
      </c>
      <c r="K3729">
        <v>4.3099999999999996</v>
      </c>
      <c r="L3729">
        <f t="shared" si="11"/>
        <v>4.3112933880164048</v>
      </c>
      <c r="M3729" t="s">
        <v>26</v>
      </c>
      <c r="N3729" t="s">
        <v>27</v>
      </c>
      <c r="O3729" t="s">
        <v>29</v>
      </c>
      <c r="P3729" t="s">
        <v>29</v>
      </c>
      <c r="Q3729" t="s">
        <v>29</v>
      </c>
      <c r="R3729" t="s">
        <v>29</v>
      </c>
      <c r="S3729" t="s">
        <v>29</v>
      </c>
      <c r="T3729" t="s">
        <v>29</v>
      </c>
      <c r="U3729" t="s">
        <v>4366</v>
      </c>
      <c r="V3729" t="s">
        <v>29</v>
      </c>
      <c r="W3729" t="s">
        <v>4367</v>
      </c>
    </row>
    <row r="3730" spans="1:23">
      <c r="A3730">
        <v>3729</v>
      </c>
      <c r="B3730" t="s">
        <v>2593</v>
      </c>
      <c r="C3730" t="s">
        <v>2593</v>
      </c>
      <c r="D3730">
        <v>95</v>
      </c>
      <c r="E3730" t="s">
        <v>4390</v>
      </c>
      <c r="F3730" t="s">
        <v>3616</v>
      </c>
      <c r="G3730" s="1" t="s">
        <v>3620</v>
      </c>
      <c r="H3730" t="s">
        <v>4391</v>
      </c>
      <c r="I3730" t="s">
        <v>3620</v>
      </c>
      <c r="J3730" t="s">
        <v>4391</v>
      </c>
      <c r="K3730">
        <v>0.42</v>
      </c>
      <c r="L3730">
        <f t="shared" si="11"/>
        <v>0.4201260378113435</v>
      </c>
      <c r="M3730" t="s">
        <v>26</v>
      </c>
      <c r="N3730" t="s">
        <v>63</v>
      </c>
      <c r="O3730" t="s">
        <v>29</v>
      </c>
      <c r="P3730" t="s">
        <v>29</v>
      </c>
      <c r="Q3730" t="s">
        <v>29</v>
      </c>
      <c r="R3730" t="s">
        <v>29</v>
      </c>
      <c r="S3730" t="s">
        <v>29</v>
      </c>
      <c r="T3730" t="s">
        <v>29</v>
      </c>
      <c r="U3730" t="s">
        <v>4366</v>
      </c>
      <c r="V3730" t="s">
        <v>29</v>
      </c>
      <c r="W3730" t="s">
        <v>4367</v>
      </c>
    </row>
    <row r="3731" spans="1:23">
      <c r="A3731">
        <v>3730</v>
      </c>
      <c r="B3731" t="s">
        <v>2593</v>
      </c>
      <c r="C3731" t="s">
        <v>2593</v>
      </c>
      <c r="D3731">
        <v>95</v>
      </c>
      <c r="E3731" t="s">
        <v>4392</v>
      </c>
      <c r="F3731" t="s">
        <v>498</v>
      </c>
      <c r="G3731" s="1" t="s">
        <v>499</v>
      </c>
      <c r="H3731" t="s">
        <v>2838</v>
      </c>
      <c r="I3731" t="s">
        <v>499</v>
      </c>
      <c r="J3731" t="s">
        <v>2838</v>
      </c>
      <c r="K3731">
        <v>0.45</v>
      </c>
      <c r="L3731">
        <f t="shared" si="11"/>
        <v>0.45013504051215375</v>
      </c>
      <c r="M3731" t="s">
        <v>26</v>
      </c>
      <c r="N3731" t="s">
        <v>74</v>
      </c>
      <c r="O3731" t="s">
        <v>27</v>
      </c>
      <c r="P3731" t="s">
        <v>29</v>
      </c>
      <c r="Q3731" t="s">
        <v>29</v>
      </c>
      <c r="R3731" t="s">
        <v>29</v>
      </c>
      <c r="S3731" t="s">
        <v>29</v>
      </c>
      <c r="T3731" t="s">
        <v>29</v>
      </c>
      <c r="U3731" t="s">
        <v>4366</v>
      </c>
      <c r="V3731" t="s">
        <v>29</v>
      </c>
      <c r="W3731" t="s">
        <v>4367</v>
      </c>
    </row>
    <row r="3732" spans="1:23">
      <c r="A3732">
        <v>3731</v>
      </c>
      <c r="B3732" t="s">
        <v>2593</v>
      </c>
      <c r="C3732" t="s">
        <v>2593</v>
      </c>
      <c r="D3732">
        <v>95</v>
      </c>
      <c r="E3732" t="s">
        <v>4393</v>
      </c>
      <c r="F3732" t="s">
        <v>587</v>
      </c>
      <c r="G3732" s="1" t="s">
        <v>4394</v>
      </c>
      <c r="H3732" t="s">
        <v>2762</v>
      </c>
      <c r="I3732" t="s">
        <v>4394</v>
      </c>
      <c r="J3732" t="s">
        <v>2762</v>
      </c>
      <c r="K3732">
        <v>0.76</v>
      </c>
      <c r="L3732">
        <f t="shared" si="11"/>
        <v>0.76022806842052626</v>
      </c>
      <c r="M3732" t="s">
        <v>26</v>
      </c>
      <c r="N3732" t="s">
        <v>27</v>
      </c>
      <c r="O3732" t="s">
        <v>29</v>
      </c>
      <c r="P3732" t="s">
        <v>29</v>
      </c>
      <c r="Q3732" t="s">
        <v>29</v>
      </c>
      <c r="R3732" t="s">
        <v>29</v>
      </c>
      <c r="S3732" t="s">
        <v>29</v>
      </c>
      <c r="T3732" t="s">
        <v>29</v>
      </c>
      <c r="U3732" t="s">
        <v>4366</v>
      </c>
      <c r="V3732" t="s">
        <v>29</v>
      </c>
      <c r="W3732" t="s">
        <v>4367</v>
      </c>
    </row>
    <row r="3733" spans="1:23">
      <c r="A3733">
        <v>3732</v>
      </c>
      <c r="B3733" t="s">
        <v>2593</v>
      </c>
      <c r="C3733" t="s">
        <v>2593</v>
      </c>
      <c r="D3733">
        <v>95</v>
      </c>
      <c r="E3733" t="s">
        <v>4395</v>
      </c>
      <c r="F3733" t="s">
        <v>558</v>
      </c>
      <c r="G3733" s="1" t="s">
        <v>1266</v>
      </c>
      <c r="H3733" t="s">
        <v>2838</v>
      </c>
      <c r="I3733" t="s">
        <v>1266</v>
      </c>
      <c r="J3733" t="s">
        <v>2838</v>
      </c>
      <c r="K3733">
        <v>1.1100000000000001</v>
      </c>
      <c r="L3733">
        <f t="shared" si="11"/>
        <v>1.1103330999299792</v>
      </c>
      <c r="M3733" t="s">
        <v>26</v>
      </c>
      <c r="N3733" t="s">
        <v>74</v>
      </c>
      <c r="O3733" t="s">
        <v>29</v>
      </c>
      <c r="P3733" t="s">
        <v>29</v>
      </c>
      <c r="Q3733" t="s">
        <v>29</v>
      </c>
      <c r="R3733" t="s">
        <v>29</v>
      </c>
      <c r="S3733" t="s">
        <v>29</v>
      </c>
      <c r="T3733" t="s">
        <v>29</v>
      </c>
      <c r="U3733" t="s">
        <v>4366</v>
      </c>
      <c r="V3733" t="s">
        <v>29</v>
      </c>
      <c r="W3733" t="s">
        <v>4367</v>
      </c>
    </row>
    <row r="3734" spans="1:23">
      <c r="A3734">
        <v>3733</v>
      </c>
      <c r="B3734" t="s">
        <v>2593</v>
      </c>
      <c r="C3734" t="s">
        <v>2593</v>
      </c>
      <c r="D3734">
        <v>95</v>
      </c>
      <c r="E3734" t="s">
        <v>4396</v>
      </c>
      <c r="F3734" t="s">
        <v>558</v>
      </c>
      <c r="G3734" s="1" t="s">
        <v>1266</v>
      </c>
      <c r="H3734" t="s">
        <v>4397</v>
      </c>
      <c r="I3734" t="s">
        <v>1266</v>
      </c>
      <c r="J3734" t="s">
        <v>4397</v>
      </c>
      <c r="K3734">
        <v>7.0000000000000007E-2</v>
      </c>
      <c r="L3734">
        <f t="shared" si="11"/>
        <v>7.0021006301890593E-2</v>
      </c>
      <c r="M3734" t="s">
        <v>26</v>
      </c>
      <c r="N3734" t="s">
        <v>74</v>
      </c>
      <c r="O3734" t="s">
        <v>29</v>
      </c>
      <c r="P3734" t="s">
        <v>29</v>
      </c>
      <c r="Q3734" t="s">
        <v>29</v>
      </c>
      <c r="R3734" t="s">
        <v>29</v>
      </c>
      <c r="S3734" t="s">
        <v>29</v>
      </c>
      <c r="T3734" t="s">
        <v>29</v>
      </c>
      <c r="U3734" t="s">
        <v>4366</v>
      </c>
      <c r="V3734" t="s">
        <v>29</v>
      </c>
      <c r="W3734" t="s">
        <v>4367</v>
      </c>
    </row>
    <row r="3735" spans="1:23">
      <c r="A3735">
        <v>3734</v>
      </c>
      <c r="B3735" t="s">
        <v>2593</v>
      </c>
      <c r="C3735" t="s">
        <v>2593</v>
      </c>
      <c r="D3735">
        <v>95</v>
      </c>
      <c r="E3735" t="s">
        <v>4398</v>
      </c>
      <c r="F3735" t="s">
        <v>558</v>
      </c>
      <c r="G3735" s="1" t="s">
        <v>1111</v>
      </c>
      <c r="H3735" t="s">
        <v>2838</v>
      </c>
      <c r="I3735" t="s">
        <v>1111</v>
      </c>
      <c r="J3735" t="s">
        <v>2838</v>
      </c>
      <c r="K3735">
        <v>0.97</v>
      </c>
      <c r="L3735">
        <f t="shared" si="11"/>
        <v>0.97029108732619807</v>
      </c>
      <c r="M3735" t="s">
        <v>26</v>
      </c>
      <c r="N3735" t="s">
        <v>74</v>
      </c>
      <c r="O3735" t="s">
        <v>29</v>
      </c>
      <c r="P3735" t="s">
        <v>29</v>
      </c>
      <c r="Q3735" t="s">
        <v>29</v>
      </c>
      <c r="R3735" t="s">
        <v>29</v>
      </c>
      <c r="S3735" t="s">
        <v>29</v>
      </c>
      <c r="T3735" t="s">
        <v>29</v>
      </c>
      <c r="U3735" t="s">
        <v>4366</v>
      </c>
      <c r="V3735" t="s">
        <v>29</v>
      </c>
      <c r="W3735" t="s">
        <v>4367</v>
      </c>
    </row>
    <row r="3736" spans="1:23">
      <c r="A3736">
        <v>3735</v>
      </c>
      <c r="B3736" t="s">
        <v>2593</v>
      </c>
      <c r="C3736" t="s">
        <v>2593</v>
      </c>
      <c r="D3736">
        <v>95</v>
      </c>
      <c r="E3736" t="s">
        <v>4399</v>
      </c>
      <c r="F3736" t="s">
        <v>558</v>
      </c>
      <c r="G3736" s="1" t="s">
        <v>559</v>
      </c>
      <c r="H3736" t="s">
        <v>4400</v>
      </c>
      <c r="I3736" t="s">
        <v>559</v>
      </c>
      <c r="J3736" t="s">
        <v>4400</v>
      </c>
      <c r="K3736">
        <v>0.24</v>
      </c>
      <c r="L3736">
        <f t="shared" si="11"/>
        <v>0.24007202160648194</v>
      </c>
      <c r="M3736" t="s">
        <v>26</v>
      </c>
      <c r="N3736" t="s">
        <v>74</v>
      </c>
      <c r="O3736" t="s">
        <v>29</v>
      </c>
      <c r="P3736" t="s">
        <v>29</v>
      </c>
      <c r="Q3736" t="s">
        <v>29</v>
      </c>
      <c r="R3736" t="s">
        <v>29</v>
      </c>
      <c r="S3736" t="s">
        <v>29</v>
      </c>
      <c r="T3736" t="s">
        <v>29</v>
      </c>
      <c r="U3736" t="s">
        <v>4366</v>
      </c>
      <c r="V3736" t="s">
        <v>29</v>
      </c>
      <c r="W3736" t="s">
        <v>4367</v>
      </c>
    </row>
    <row r="3737" spans="1:23">
      <c r="A3737">
        <v>3736</v>
      </c>
      <c r="B3737" t="s">
        <v>2593</v>
      </c>
      <c r="C3737" t="s">
        <v>2593</v>
      </c>
      <c r="D3737">
        <v>95</v>
      </c>
      <c r="E3737" t="s">
        <v>4401</v>
      </c>
      <c r="F3737" t="s">
        <v>558</v>
      </c>
      <c r="G3737" s="1" t="s">
        <v>726</v>
      </c>
      <c r="H3737" t="s">
        <v>4402</v>
      </c>
      <c r="I3737" t="s">
        <v>726</v>
      </c>
      <c r="J3737" t="s">
        <v>4402</v>
      </c>
      <c r="K3737">
        <v>18.010000000000002</v>
      </c>
      <c r="L3737">
        <f t="shared" si="11"/>
        <v>18.015404621386423</v>
      </c>
      <c r="M3737" t="s">
        <v>26</v>
      </c>
      <c r="N3737" t="s">
        <v>74</v>
      </c>
      <c r="O3737" t="s">
        <v>63</v>
      </c>
      <c r="P3737" t="s">
        <v>29</v>
      </c>
      <c r="Q3737" t="s">
        <v>29</v>
      </c>
      <c r="R3737" t="s">
        <v>29</v>
      </c>
      <c r="S3737" t="s">
        <v>29</v>
      </c>
      <c r="T3737" t="s">
        <v>29</v>
      </c>
      <c r="U3737" t="s">
        <v>4366</v>
      </c>
      <c r="V3737" t="s">
        <v>29</v>
      </c>
      <c r="W3737" t="s">
        <v>4367</v>
      </c>
    </row>
    <row r="3738" spans="1:23">
      <c r="A3738">
        <v>3737</v>
      </c>
      <c r="B3738" t="s">
        <v>2593</v>
      </c>
      <c r="C3738" t="s">
        <v>2593</v>
      </c>
      <c r="D3738">
        <v>95</v>
      </c>
      <c r="E3738" t="s">
        <v>4403</v>
      </c>
      <c r="F3738" t="s">
        <v>558</v>
      </c>
      <c r="G3738" s="1" t="s">
        <v>4404</v>
      </c>
      <c r="H3738" t="s">
        <v>2129</v>
      </c>
      <c r="I3738" t="s">
        <v>4404</v>
      </c>
      <c r="J3738" t="s">
        <v>2129</v>
      </c>
      <c r="K3738">
        <v>1.1499999999999999</v>
      </c>
      <c r="L3738">
        <f t="shared" si="11"/>
        <v>1.1503451035310595</v>
      </c>
      <c r="M3738" t="s">
        <v>26</v>
      </c>
      <c r="N3738" t="s">
        <v>27</v>
      </c>
      <c r="O3738" t="s">
        <v>29</v>
      </c>
      <c r="P3738" t="s">
        <v>29</v>
      </c>
      <c r="Q3738" t="s">
        <v>29</v>
      </c>
      <c r="R3738" t="s">
        <v>29</v>
      </c>
      <c r="S3738" t="s">
        <v>29</v>
      </c>
      <c r="T3738" t="s">
        <v>29</v>
      </c>
      <c r="U3738" t="s">
        <v>4366</v>
      </c>
      <c r="V3738" t="s">
        <v>29</v>
      </c>
      <c r="W3738" t="s">
        <v>4367</v>
      </c>
    </row>
    <row r="3739" spans="1:23">
      <c r="A3739">
        <v>3738</v>
      </c>
      <c r="B3739" t="s">
        <v>2593</v>
      </c>
      <c r="C3739" t="s">
        <v>2593</v>
      </c>
      <c r="D3739">
        <v>95</v>
      </c>
      <c r="E3739" t="s">
        <v>4405</v>
      </c>
      <c r="F3739" t="s">
        <v>114</v>
      </c>
      <c r="G3739" s="1" t="s">
        <v>2657</v>
      </c>
      <c r="H3739" t="s">
        <v>4406</v>
      </c>
      <c r="I3739" t="s">
        <v>8537</v>
      </c>
      <c r="J3739" t="s">
        <v>4406</v>
      </c>
      <c r="K3739">
        <v>6.15</v>
      </c>
      <c r="L3739">
        <f t="shared" si="11"/>
        <v>6.1518455536661012</v>
      </c>
      <c r="M3739" t="s">
        <v>26</v>
      </c>
      <c r="N3739" t="s">
        <v>74</v>
      </c>
      <c r="O3739" t="s">
        <v>29</v>
      </c>
      <c r="P3739" t="s">
        <v>29</v>
      </c>
      <c r="Q3739" t="s">
        <v>29</v>
      </c>
      <c r="R3739" t="s">
        <v>29</v>
      </c>
      <c r="S3739" t="s">
        <v>29</v>
      </c>
      <c r="T3739" t="s">
        <v>29</v>
      </c>
      <c r="U3739" t="s">
        <v>4366</v>
      </c>
      <c r="V3739" t="s">
        <v>29</v>
      </c>
      <c r="W3739" t="s">
        <v>4367</v>
      </c>
    </row>
    <row r="3740" spans="1:23">
      <c r="A3740">
        <v>3739</v>
      </c>
      <c r="B3740" t="s">
        <v>2593</v>
      </c>
      <c r="C3740" t="s">
        <v>2593</v>
      </c>
      <c r="D3740">
        <v>95</v>
      </c>
      <c r="E3740" t="s">
        <v>4407</v>
      </c>
      <c r="F3740" t="s">
        <v>114</v>
      </c>
      <c r="G3740" s="1" t="s">
        <v>2657</v>
      </c>
      <c r="H3740" t="s">
        <v>4408</v>
      </c>
      <c r="I3740" t="s">
        <v>8537</v>
      </c>
      <c r="J3740" t="s">
        <v>8691</v>
      </c>
      <c r="K3740">
        <v>0.76</v>
      </c>
      <c r="L3740">
        <f t="shared" si="11"/>
        <v>0.76022806842052626</v>
      </c>
      <c r="M3740" t="s">
        <v>26</v>
      </c>
      <c r="N3740" t="s">
        <v>74</v>
      </c>
      <c r="O3740" t="s">
        <v>29</v>
      </c>
      <c r="P3740" t="s">
        <v>29</v>
      </c>
      <c r="Q3740" t="s">
        <v>29</v>
      </c>
      <c r="R3740" t="s">
        <v>29</v>
      </c>
      <c r="S3740" t="s">
        <v>29</v>
      </c>
      <c r="T3740" t="s">
        <v>29</v>
      </c>
      <c r="U3740" t="s">
        <v>4366</v>
      </c>
      <c r="V3740" t="s">
        <v>29</v>
      </c>
      <c r="W3740" t="s">
        <v>4367</v>
      </c>
    </row>
    <row r="3741" spans="1:23">
      <c r="A3741">
        <v>3740</v>
      </c>
      <c r="B3741" t="s">
        <v>2593</v>
      </c>
      <c r="C3741" t="s">
        <v>2593</v>
      </c>
      <c r="D3741">
        <v>95</v>
      </c>
      <c r="E3741" t="s">
        <v>2658</v>
      </c>
      <c r="F3741" t="s">
        <v>2084</v>
      </c>
      <c r="G3741" s="1" t="s">
        <v>2085</v>
      </c>
      <c r="H3741" t="s">
        <v>2659</v>
      </c>
      <c r="I3741" t="s">
        <v>8512</v>
      </c>
      <c r="J3741" t="s">
        <v>2659</v>
      </c>
      <c r="K3741">
        <v>0.28000000000000003</v>
      </c>
      <c r="L3741">
        <f t="shared" si="11"/>
        <v>0.28008402520756237</v>
      </c>
      <c r="M3741" t="s">
        <v>26</v>
      </c>
      <c r="N3741" t="s">
        <v>63</v>
      </c>
      <c r="O3741" t="s">
        <v>29</v>
      </c>
      <c r="P3741" t="s">
        <v>29</v>
      </c>
      <c r="Q3741" t="s">
        <v>29</v>
      </c>
      <c r="R3741" t="s">
        <v>29</v>
      </c>
      <c r="S3741" t="s">
        <v>29</v>
      </c>
      <c r="T3741" t="s">
        <v>29</v>
      </c>
      <c r="U3741" t="s">
        <v>4366</v>
      </c>
      <c r="V3741" t="s">
        <v>29</v>
      </c>
      <c r="W3741" t="s">
        <v>4367</v>
      </c>
    </row>
    <row r="3742" spans="1:23">
      <c r="A3742">
        <v>3741</v>
      </c>
      <c r="B3742" t="s">
        <v>2593</v>
      </c>
      <c r="C3742" t="s">
        <v>2593</v>
      </c>
      <c r="D3742">
        <v>95</v>
      </c>
      <c r="E3742" t="s">
        <v>2668</v>
      </c>
      <c r="F3742" t="s">
        <v>103</v>
      </c>
      <c r="G3742" s="1" t="s">
        <v>1123</v>
      </c>
      <c r="H3742" t="s">
        <v>2669</v>
      </c>
      <c r="I3742" t="s">
        <v>1123</v>
      </c>
      <c r="J3742" t="s">
        <v>2669</v>
      </c>
      <c r="K3742">
        <v>0.97</v>
      </c>
      <c r="L3742">
        <f t="shared" si="11"/>
        <v>0.97029108732619807</v>
      </c>
      <c r="M3742" t="s">
        <v>26</v>
      </c>
      <c r="N3742" t="s">
        <v>27</v>
      </c>
      <c r="O3742" t="s">
        <v>29</v>
      </c>
      <c r="P3742" t="s">
        <v>29</v>
      </c>
      <c r="Q3742" t="s">
        <v>29</v>
      </c>
      <c r="R3742" t="s">
        <v>29</v>
      </c>
      <c r="S3742" t="s">
        <v>29</v>
      </c>
      <c r="T3742" t="s">
        <v>29</v>
      </c>
      <c r="U3742" t="s">
        <v>4366</v>
      </c>
      <c r="V3742" t="s">
        <v>29</v>
      </c>
      <c r="W3742" t="s">
        <v>4367</v>
      </c>
    </row>
    <row r="3743" spans="1:23">
      <c r="A3743">
        <v>3742</v>
      </c>
      <c r="B3743" t="s">
        <v>2593</v>
      </c>
      <c r="C3743" t="s">
        <v>2593</v>
      </c>
      <c r="D3743">
        <v>95</v>
      </c>
      <c r="E3743" t="s">
        <v>4409</v>
      </c>
      <c r="F3743" t="s">
        <v>103</v>
      </c>
      <c r="G3743" s="1" t="s">
        <v>1123</v>
      </c>
      <c r="H3743" t="s">
        <v>4410</v>
      </c>
      <c r="I3743" t="s">
        <v>1123</v>
      </c>
      <c r="J3743" t="s">
        <v>8692</v>
      </c>
      <c r="K3743">
        <v>4.24</v>
      </c>
      <c r="L3743">
        <f t="shared" si="11"/>
        <v>4.2412723817145146</v>
      </c>
      <c r="M3743" t="s">
        <v>26</v>
      </c>
      <c r="N3743" t="s">
        <v>74</v>
      </c>
      <c r="O3743" t="s">
        <v>29</v>
      </c>
      <c r="P3743" t="s">
        <v>29</v>
      </c>
      <c r="Q3743" t="s">
        <v>29</v>
      </c>
      <c r="R3743" t="s">
        <v>29</v>
      </c>
      <c r="S3743" t="s">
        <v>29</v>
      </c>
      <c r="T3743" t="s">
        <v>29</v>
      </c>
      <c r="U3743" t="s">
        <v>4366</v>
      </c>
      <c r="V3743" t="s">
        <v>29</v>
      </c>
      <c r="W3743" t="s">
        <v>4367</v>
      </c>
    </row>
    <row r="3744" spans="1:23">
      <c r="A3744">
        <v>3743</v>
      </c>
      <c r="B3744" t="s">
        <v>2593</v>
      </c>
      <c r="C3744" t="s">
        <v>2593</v>
      </c>
      <c r="D3744">
        <v>95</v>
      </c>
      <c r="E3744" t="s">
        <v>4411</v>
      </c>
      <c r="F3744" t="s">
        <v>591</v>
      </c>
      <c r="G3744" s="1" t="s">
        <v>3642</v>
      </c>
      <c r="H3744" t="s">
        <v>621</v>
      </c>
      <c r="I3744" t="s">
        <v>3642</v>
      </c>
      <c r="J3744" t="s">
        <v>621</v>
      </c>
      <c r="K3744">
        <v>0.66</v>
      </c>
      <c r="L3744">
        <f t="shared" si="11"/>
        <v>0.6601980594178255</v>
      </c>
      <c r="M3744" t="s">
        <v>26</v>
      </c>
      <c r="N3744" t="s">
        <v>74</v>
      </c>
      <c r="O3744" t="s">
        <v>29</v>
      </c>
      <c r="P3744" t="s">
        <v>29</v>
      </c>
      <c r="Q3744" t="s">
        <v>29</v>
      </c>
      <c r="R3744" t="s">
        <v>29</v>
      </c>
      <c r="S3744" t="s">
        <v>29</v>
      </c>
      <c r="T3744" t="s">
        <v>29</v>
      </c>
      <c r="U3744" t="s">
        <v>4366</v>
      </c>
      <c r="V3744" t="s">
        <v>29</v>
      </c>
      <c r="W3744" t="s">
        <v>4367</v>
      </c>
    </row>
    <row r="3745" spans="1:23">
      <c r="A3745">
        <v>3744</v>
      </c>
      <c r="B3745" t="s">
        <v>2593</v>
      </c>
      <c r="C3745" t="s">
        <v>2593</v>
      </c>
      <c r="D3745">
        <v>95</v>
      </c>
      <c r="E3745" t="s">
        <v>8821</v>
      </c>
      <c r="F3745" t="s">
        <v>468</v>
      </c>
      <c r="G3745" s="1" t="s">
        <v>4413</v>
      </c>
      <c r="H3745" t="s">
        <v>4414</v>
      </c>
      <c r="I3745" t="s">
        <v>3139</v>
      </c>
      <c r="J3745" t="s">
        <v>8693</v>
      </c>
      <c r="K3745">
        <v>1.5</v>
      </c>
      <c r="L3745">
        <f t="shared" si="11"/>
        <v>1.5004501350405124</v>
      </c>
      <c r="M3745" t="s">
        <v>26</v>
      </c>
      <c r="N3745" t="s">
        <v>74</v>
      </c>
      <c r="O3745" t="s">
        <v>29</v>
      </c>
      <c r="P3745" t="s">
        <v>29</v>
      </c>
      <c r="Q3745" t="s">
        <v>29</v>
      </c>
      <c r="R3745" t="s">
        <v>29</v>
      </c>
      <c r="S3745" t="s">
        <v>29</v>
      </c>
      <c r="T3745" t="s">
        <v>29</v>
      </c>
      <c r="U3745" t="s">
        <v>4366</v>
      </c>
      <c r="V3745" t="s">
        <v>29</v>
      </c>
      <c r="W3745" t="s">
        <v>4367</v>
      </c>
    </row>
    <row r="3746" spans="1:23">
      <c r="A3746">
        <v>3745</v>
      </c>
      <c r="B3746" t="s">
        <v>2593</v>
      </c>
      <c r="C3746" t="s">
        <v>2593</v>
      </c>
      <c r="D3746">
        <v>95</v>
      </c>
      <c r="E3746" t="s">
        <v>4415</v>
      </c>
      <c r="F3746" t="s">
        <v>468</v>
      </c>
      <c r="G3746" s="1" t="s">
        <v>4416</v>
      </c>
      <c r="H3746" t="s">
        <v>2707</v>
      </c>
      <c r="I3746" t="s">
        <v>4416</v>
      </c>
      <c r="J3746" t="s">
        <v>2707</v>
      </c>
      <c r="K3746">
        <v>1.7</v>
      </c>
      <c r="L3746">
        <f t="shared" si="11"/>
        <v>1.7005101530459139</v>
      </c>
      <c r="M3746" t="s">
        <v>26</v>
      </c>
      <c r="N3746" t="s">
        <v>27</v>
      </c>
      <c r="O3746" t="s">
        <v>29</v>
      </c>
      <c r="P3746" t="s">
        <v>29</v>
      </c>
      <c r="Q3746" t="s">
        <v>29</v>
      </c>
      <c r="R3746" t="s">
        <v>29</v>
      </c>
      <c r="S3746" t="s">
        <v>29</v>
      </c>
      <c r="T3746" t="s">
        <v>29</v>
      </c>
      <c r="U3746" t="s">
        <v>4366</v>
      </c>
      <c r="V3746" t="s">
        <v>29</v>
      </c>
      <c r="W3746" t="s">
        <v>4367</v>
      </c>
    </row>
    <row r="3747" spans="1:23">
      <c r="A3747">
        <v>3746</v>
      </c>
      <c r="B3747" t="s">
        <v>2593</v>
      </c>
      <c r="C3747" t="s">
        <v>2593</v>
      </c>
      <c r="D3747">
        <v>95</v>
      </c>
      <c r="E3747" t="s">
        <v>4417</v>
      </c>
      <c r="F3747" t="s">
        <v>91</v>
      </c>
      <c r="G3747" s="1" t="s">
        <v>3647</v>
      </c>
      <c r="H3747" t="s">
        <v>4418</v>
      </c>
      <c r="I3747" t="s">
        <v>3647</v>
      </c>
      <c r="J3747" t="s">
        <v>4418</v>
      </c>
      <c r="K3747">
        <v>0.9</v>
      </c>
      <c r="L3747">
        <f t="shared" si="11"/>
        <v>0.9002700810243075</v>
      </c>
      <c r="M3747" t="s">
        <v>26</v>
      </c>
      <c r="N3747" t="s">
        <v>27</v>
      </c>
      <c r="O3747" t="s">
        <v>29</v>
      </c>
      <c r="P3747" t="s">
        <v>29</v>
      </c>
      <c r="Q3747" t="s">
        <v>29</v>
      </c>
      <c r="R3747" t="s">
        <v>29</v>
      </c>
      <c r="S3747" t="s">
        <v>29</v>
      </c>
      <c r="T3747" t="s">
        <v>29</v>
      </c>
      <c r="U3747" t="s">
        <v>4366</v>
      </c>
      <c r="V3747" t="s">
        <v>29</v>
      </c>
      <c r="W3747" t="s">
        <v>4367</v>
      </c>
    </row>
    <row r="3748" spans="1:23">
      <c r="A3748">
        <v>3747</v>
      </c>
      <c r="B3748" t="s">
        <v>2593</v>
      </c>
      <c r="C3748" t="s">
        <v>2593</v>
      </c>
      <c r="D3748">
        <v>95</v>
      </c>
      <c r="E3748" t="s">
        <v>4419</v>
      </c>
      <c r="F3748" t="s">
        <v>2520</v>
      </c>
      <c r="G3748" s="1" t="s">
        <v>2521</v>
      </c>
      <c r="H3748" t="s">
        <v>1201</v>
      </c>
      <c r="I3748" t="s">
        <v>2521</v>
      </c>
      <c r="J3748" t="s">
        <v>1201</v>
      </c>
      <c r="K3748">
        <v>0.42</v>
      </c>
      <c r="L3748">
        <f t="shared" si="11"/>
        <v>0.4201260378113435</v>
      </c>
      <c r="M3748" t="s">
        <v>26</v>
      </c>
      <c r="N3748" t="s">
        <v>74</v>
      </c>
      <c r="O3748" t="s">
        <v>29</v>
      </c>
      <c r="P3748" t="s">
        <v>29</v>
      </c>
      <c r="Q3748" t="s">
        <v>29</v>
      </c>
      <c r="R3748" t="s">
        <v>29</v>
      </c>
      <c r="S3748" t="s">
        <v>29</v>
      </c>
      <c r="T3748" t="s">
        <v>29</v>
      </c>
      <c r="U3748" t="s">
        <v>4366</v>
      </c>
      <c r="V3748" t="s">
        <v>29</v>
      </c>
      <c r="W3748" t="s">
        <v>4367</v>
      </c>
    </row>
    <row r="3749" spans="1:23">
      <c r="A3749">
        <v>3748</v>
      </c>
      <c r="B3749" t="s">
        <v>2593</v>
      </c>
      <c r="C3749" t="s">
        <v>2593</v>
      </c>
      <c r="D3749">
        <v>95</v>
      </c>
      <c r="E3749" t="s">
        <v>4420</v>
      </c>
      <c r="F3749" t="s">
        <v>2520</v>
      </c>
      <c r="G3749" s="1" t="s">
        <v>2521</v>
      </c>
      <c r="H3749" t="s">
        <v>4421</v>
      </c>
      <c r="I3749" t="s">
        <v>2521</v>
      </c>
      <c r="J3749" t="s">
        <v>4421</v>
      </c>
      <c r="K3749">
        <v>0.52</v>
      </c>
      <c r="L3749">
        <f t="shared" si="11"/>
        <v>0.52015604681404426</v>
      </c>
      <c r="M3749" t="s">
        <v>26</v>
      </c>
      <c r="N3749" t="s">
        <v>74</v>
      </c>
      <c r="O3749" t="s">
        <v>29</v>
      </c>
      <c r="P3749" t="s">
        <v>29</v>
      </c>
      <c r="Q3749" t="s">
        <v>29</v>
      </c>
      <c r="R3749" t="s">
        <v>29</v>
      </c>
      <c r="S3749" t="s">
        <v>29</v>
      </c>
      <c r="T3749" t="s">
        <v>29</v>
      </c>
      <c r="U3749" t="s">
        <v>4366</v>
      </c>
      <c r="V3749" t="s">
        <v>29</v>
      </c>
      <c r="W3749" t="s">
        <v>4367</v>
      </c>
    </row>
    <row r="3750" spans="1:23">
      <c r="A3750">
        <v>3749</v>
      </c>
      <c r="B3750" t="s">
        <v>2593</v>
      </c>
      <c r="C3750" t="s">
        <v>2593</v>
      </c>
      <c r="D3750">
        <v>95</v>
      </c>
      <c r="E3750" t="s">
        <v>4422</v>
      </c>
      <c r="F3750" t="s">
        <v>43</v>
      </c>
      <c r="G3750" s="1" t="s">
        <v>3560</v>
      </c>
      <c r="H3750" t="s">
        <v>4423</v>
      </c>
      <c r="I3750" t="s">
        <v>580</v>
      </c>
      <c r="J3750" t="s">
        <v>4423</v>
      </c>
      <c r="K3750">
        <v>4.49</v>
      </c>
      <c r="L3750">
        <f t="shared" si="11"/>
        <v>4.4913474042212673</v>
      </c>
      <c r="M3750" t="s">
        <v>26</v>
      </c>
      <c r="N3750" t="s">
        <v>74</v>
      </c>
      <c r="O3750" t="s">
        <v>29</v>
      </c>
      <c r="P3750" t="s">
        <v>29</v>
      </c>
      <c r="Q3750" t="s">
        <v>29</v>
      </c>
      <c r="R3750" t="s">
        <v>29</v>
      </c>
      <c r="S3750" t="s">
        <v>29</v>
      </c>
      <c r="T3750" t="s">
        <v>29</v>
      </c>
      <c r="U3750" t="s">
        <v>4366</v>
      </c>
      <c r="V3750" t="s">
        <v>29</v>
      </c>
      <c r="W3750" t="s">
        <v>4367</v>
      </c>
    </row>
    <row r="3751" spans="1:23">
      <c r="A3751">
        <v>3750</v>
      </c>
      <c r="B3751" t="s">
        <v>2593</v>
      </c>
      <c r="C3751" t="s">
        <v>2593</v>
      </c>
      <c r="D3751">
        <v>95</v>
      </c>
      <c r="E3751" t="s">
        <v>4424</v>
      </c>
      <c r="F3751" t="s">
        <v>43</v>
      </c>
      <c r="G3751" s="1" t="s">
        <v>4425</v>
      </c>
      <c r="H3751" t="s">
        <v>4426</v>
      </c>
      <c r="I3751" t="s">
        <v>580</v>
      </c>
      <c r="J3751" t="s">
        <v>4426</v>
      </c>
      <c r="K3751">
        <v>0.9</v>
      </c>
      <c r="L3751">
        <f t="shared" si="11"/>
        <v>0.9002700810243075</v>
      </c>
      <c r="M3751" t="s">
        <v>26</v>
      </c>
      <c r="N3751" t="s">
        <v>74</v>
      </c>
      <c r="O3751" t="s">
        <v>29</v>
      </c>
      <c r="P3751" t="s">
        <v>29</v>
      </c>
      <c r="Q3751" t="s">
        <v>29</v>
      </c>
      <c r="R3751" t="s">
        <v>29</v>
      </c>
      <c r="S3751" t="s">
        <v>29</v>
      </c>
      <c r="T3751" t="s">
        <v>29</v>
      </c>
      <c r="U3751" t="s">
        <v>4366</v>
      </c>
      <c r="V3751" t="s">
        <v>29</v>
      </c>
      <c r="W3751" t="s">
        <v>4367</v>
      </c>
    </row>
    <row r="3752" spans="1:23">
      <c r="A3752">
        <v>3751</v>
      </c>
      <c r="B3752" t="s">
        <v>2593</v>
      </c>
      <c r="C3752" t="s">
        <v>2593</v>
      </c>
      <c r="D3752">
        <v>95</v>
      </c>
      <c r="E3752" t="s">
        <v>4427</v>
      </c>
      <c r="F3752" t="s">
        <v>43</v>
      </c>
      <c r="G3752" s="1" t="s">
        <v>4425</v>
      </c>
      <c r="H3752" t="s">
        <v>4410</v>
      </c>
      <c r="I3752" t="s">
        <v>4425</v>
      </c>
      <c r="J3752" t="s">
        <v>5350</v>
      </c>
      <c r="K3752">
        <v>0.52</v>
      </c>
      <c r="L3752">
        <f t="shared" si="11"/>
        <v>0.52015604681404426</v>
      </c>
      <c r="M3752" t="s">
        <v>26</v>
      </c>
      <c r="N3752" t="s">
        <v>74</v>
      </c>
      <c r="O3752" t="s">
        <v>29</v>
      </c>
      <c r="P3752" t="s">
        <v>29</v>
      </c>
      <c r="Q3752" t="s">
        <v>29</v>
      </c>
      <c r="R3752" t="s">
        <v>29</v>
      </c>
      <c r="S3752" t="s">
        <v>29</v>
      </c>
      <c r="T3752" t="s">
        <v>29</v>
      </c>
      <c r="U3752" t="s">
        <v>4366</v>
      </c>
      <c r="V3752" t="s">
        <v>29</v>
      </c>
      <c r="W3752" t="s">
        <v>4367</v>
      </c>
    </row>
    <row r="3753" spans="1:23">
      <c r="A3753">
        <v>3752</v>
      </c>
      <c r="B3753" t="s">
        <v>2593</v>
      </c>
      <c r="C3753" t="s">
        <v>2593</v>
      </c>
      <c r="D3753">
        <v>95</v>
      </c>
      <c r="E3753" t="s">
        <v>4428</v>
      </c>
      <c r="F3753" t="s">
        <v>43</v>
      </c>
      <c r="G3753" s="1" t="s">
        <v>1680</v>
      </c>
      <c r="H3753" t="s">
        <v>4429</v>
      </c>
      <c r="I3753" t="s">
        <v>1680</v>
      </c>
      <c r="J3753" t="s">
        <v>8694</v>
      </c>
      <c r="K3753">
        <v>0.63</v>
      </c>
      <c r="L3753">
        <f t="shared" si="11"/>
        <v>0.63018905671701519</v>
      </c>
      <c r="M3753" t="s">
        <v>26</v>
      </c>
      <c r="N3753" t="s">
        <v>74</v>
      </c>
      <c r="O3753" t="s">
        <v>29</v>
      </c>
      <c r="P3753" t="s">
        <v>29</v>
      </c>
      <c r="Q3753" t="s">
        <v>29</v>
      </c>
      <c r="R3753" t="s">
        <v>29</v>
      </c>
      <c r="S3753" t="s">
        <v>29</v>
      </c>
      <c r="T3753" t="s">
        <v>29</v>
      </c>
      <c r="U3753" t="s">
        <v>4366</v>
      </c>
      <c r="V3753" t="s">
        <v>29</v>
      </c>
      <c r="W3753" t="s">
        <v>4367</v>
      </c>
    </row>
    <row r="3754" spans="1:23">
      <c r="A3754">
        <v>3753</v>
      </c>
      <c r="B3754" t="s">
        <v>2593</v>
      </c>
      <c r="C3754" t="s">
        <v>2593</v>
      </c>
      <c r="D3754">
        <v>95</v>
      </c>
      <c r="E3754" t="s">
        <v>4430</v>
      </c>
      <c r="F3754" t="s">
        <v>43</v>
      </c>
      <c r="G3754" s="1" t="s">
        <v>562</v>
      </c>
      <c r="H3754" t="s">
        <v>4431</v>
      </c>
      <c r="I3754" t="s">
        <v>562</v>
      </c>
      <c r="J3754" t="s">
        <v>8695</v>
      </c>
      <c r="K3754">
        <v>4.45</v>
      </c>
      <c r="L3754">
        <f t="shared" si="11"/>
        <v>4.4513354006201871</v>
      </c>
      <c r="M3754" t="s">
        <v>26</v>
      </c>
      <c r="N3754" t="s">
        <v>74</v>
      </c>
      <c r="O3754" t="s">
        <v>29</v>
      </c>
      <c r="P3754" t="s">
        <v>29</v>
      </c>
      <c r="Q3754" t="s">
        <v>29</v>
      </c>
      <c r="R3754" t="s">
        <v>29</v>
      </c>
      <c r="S3754" t="s">
        <v>29</v>
      </c>
      <c r="T3754" t="s">
        <v>29</v>
      </c>
      <c r="U3754" t="s">
        <v>4366</v>
      </c>
      <c r="V3754" t="s">
        <v>29</v>
      </c>
      <c r="W3754" t="s">
        <v>4367</v>
      </c>
    </row>
    <row r="3755" spans="1:23">
      <c r="A3755">
        <v>3754</v>
      </c>
      <c r="B3755" t="s">
        <v>2593</v>
      </c>
      <c r="C3755" t="s">
        <v>2593</v>
      </c>
      <c r="D3755">
        <v>95</v>
      </c>
      <c r="E3755" t="s">
        <v>2693</v>
      </c>
      <c r="F3755" t="s">
        <v>2598</v>
      </c>
      <c r="G3755" s="1" t="s">
        <v>2694</v>
      </c>
      <c r="H3755" t="s">
        <v>2685</v>
      </c>
      <c r="I3755" t="s">
        <v>2694</v>
      </c>
      <c r="J3755" t="s">
        <v>2685</v>
      </c>
      <c r="K3755">
        <v>5.35</v>
      </c>
      <c r="L3755">
        <f t="shared" si="11"/>
        <v>5.3516054816444942</v>
      </c>
      <c r="M3755" t="s">
        <v>26</v>
      </c>
      <c r="N3755" t="s">
        <v>74</v>
      </c>
      <c r="O3755" t="s">
        <v>27</v>
      </c>
      <c r="P3755" t="s">
        <v>29</v>
      </c>
      <c r="Q3755" t="s">
        <v>29</v>
      </c>
      <c r="R3755" t="s">
        <v>29</v>
      </c>
      <c r="S3755" t="s">
        <v>29</v>
      </c>
      <c r="T3755" t="s">
        <v>29</v>
      </c>
      <c r="U3755" t="s">
        <v>4366</v>
      </c>
      <c r="V3755" t="s">
        <v>29</v>
      </c>
      <c r="W3755" t="s">
        <v>4367</v>
      </c>
    </row>
    <row r="3756" spans="1:23">
      <c r="A3756">
        <v>3755</v>
      </c>
      <c r="B3756" t="s">
        <v>2593</v>
      </c>
      <c r="C3756" t="s">
        <v>2593</v>
      </c>
      <c r="D3756">
        <v>95</v>
      </c>
      <c r="E3756" t="s">
        <v>4432</v>
      </c>
      <c r="F3756" t="s">
        <v>702</v>
      </c>
      <c r="G3756" s="1" t="s">
        <v>3667</v>
      </c>
      <c r="H3756" t="s">
        <v>4433</v>
      </c>
      <c r="I3756" t="s">
        <v>3667</v>
      </c>
      <c r="J3756" t="s">
        <v>4433</v>
      </c>
      <c r="K3756">
        <v>2.4</v>
      </c>
      <c r="L3756">
        <f t="shared" si="11"/>
        <v>2.40072021606482</v>
      </c>
      <c r="M3756" t="s">
        <v>26</v>
      </c>
      <c r="N3756" t="s">
        <v>74</v>
      </c>
      <c r="O3756" t="s">
        <v>29</v>
      </c>
      <c r="P3756" t="s">
        <v>29</v>
      </c>
      <c r="Q3756" t="s">
        <v>29</v>
      </c>
      <c r="R3756" t="s">
        <v>29</v>
      </c>
      <c r="S3756" t="s">
        <v>29</v>
      </c>
      <c r="T3756" t="s">
        <v>29</v>
      </c>
      <c r="U3756" t="s">
        <v>4366</v>
      </c>
      <c r="V3756" t="s">
        <v>29</v>
      </c>
      <c r="W3756" t="s">
        <v>4367</v>
      </c>
    </row>
    <row r="3757" spans="1:23">
      <c r="A3757">
        <v>3756</v>
      </c>
      <c r="B3757" t="s">
        <v>2593</v>
      </c>
      <c r="C3757" t="s">
        <v>2593</v>
      </c>
      <c r="D3757">
        <v>95</v>
      </c>
      <c r="E3757" t="s">
        <v>4434</v>
      </c>
      <c r="F3757" t="s">
        <v>3426</v>
      </c>
      <c r="G3757" s="1" t="s">
        <v>4435</v>
      </c>
      <c r="H3757" t="s">
        <v>1185</v>
      </c>
      <c r="I3757" t="s">
        <v>4435</v>
      </c>
      <c r="J3757" t="s">
        <v>1185</v>
      </c>
      <c r="K3757">
        <v>4.49</v>
      </c>
      <c r="L3757">
        <f t="shared" si="11"/>
        <v>4.4913474042212673</v>
      </c>
      <c r="M3757" t="s">
        <v>26</v>
      </c>
      <c r="N3757" t="s">
        <v>27</v>
      </c>
      <c r="O3757" t="s">
        <v>29</v>
      </c>
      <c r="P3757" t="s">
        <v>29</v>
      </c>
      <c r="Q3757" t="s">
        <v>29</v>
      </c>
      <c r="R3757" t="s">
        <v>29</v>
      </c>
      <c r="S3757" t="s">
        <v>29</v>
      </c>
      <c r="T3757" t="s">
        <v>29</v>
      </c>
      <c r="U3757" t="s">
        <v>4366</v>
      </c>
      <c r="V3757" t="s">
        <v>29</v>
      </c>
      <c r="W3757" t="s">
        <v>4367</v>
      </c>
    </row>
    <row r="3758" spans="1:23">
      <c r="A3758">
        <v>3757</v>
      </c>
      <c r="B3758" t="s">
        <v>2593</v>
      </c>
      <c r="C3758" t="s">
        <v>2593</v>
      </c>
      <c r="D3758">
        <v>95</v>
      </c>
      <c r="E3758" t="s">
        <v>4436</v>
      </c>
      <c r="F3758" t="s">
        <v>754</v>
      </c>
      <c r="G3758" s="1" t="s">
        <v>4437</v>
      </c>
      <c r="H3758" t="s">
        <v>4438</v>
      </c>
      <c r="I3758" t="s">
        <v>4437</v>
      </c>
      <c r="J3758" t="s">
        <v>4438</v>
      </c>
      <c r="K3758">
        <v>0.03</v>
      </c>
      <c r="L3758">
        <f t="shared" si="11"/>
        <v>3.0009002700810243E-2</v>
      </c>
      <c r="M3758" t="s">
        <v>26</v>
      </c>
      <c r="N3758" t="s">
        <v>74</v>
      </c>
      <c r="O3758" t="s">
        <v>29</v>
      </c>
      <c r="P3758" t="s">
        <v>29</v>
      </c>
      <c r="Q3758" t="s">
        <v>29</v>
      </c>
      <c r="R3758" t="s">
        <v>29</v>
      </c>
      <c r="S3758" t="s">
        <v>29</v>
      </c>
      <c r="T3758" t="s">
        <v>29</v>
      </c>
      <c r="U3758" t="s">
        <v>4366</v>
      </c>
      <c r="V3758" t="s">
        <v>29</v>
      </c>
      <c r="W3758" t="s">
        <v>4367</v>
      </c>
    </row>
    <row r="3759" spans="1:23">
      <c r="A3759">
        <v>3758</v>
      </c>
      <c r="B3759" t="s">
        <v>2593</v>
      </c>
      <c r="C3759" t="s">
        <v>2593</v>
      </c>
      <c r="D3759">
        <v>95</v>
      </c>
      <c r="E3759" t="s">
        <v>4439</v>
      </c>
      <c r="F3759" t="s">
        <v>248</v>
      </c>
      <c r="G3759" s="1" t="s">
        <v>4440</v>
      </c>
      <c r="H3759" t="s">
        <v>4441</v>
      </c>
      <c r="I3759" t="s">
        <v>4440</v>
      </c>
      <c r="J3759" t="s">
        <v>4441</v>
      </c>
      <c r="K3759">
        <v>7.0000000000000007E-2</v>
      </c>
      <c r="L3759">
        <f t="shared" si="11"/>
        <v>7.0021006301890593E-2</v>
      </c>
      <c r="M3759" t="s">
        <v>26</v>
      </c>
      <c r="N3759" t="s">
        <v>74</v>
      </c>
      <c r="O3759" t="s">
        <v>27</v>
      </c>
      <c r="P3759" t="s">
        <v>29</v>
      </c>
      <c r="Q3759" t="s">
        <v>29</v>
      </c>
      <c r="R3759" t="s">
        <v>29</v>
      </c>
      <c r="S3759" t="s">
        <v>29</v>
      </c>
      <c r="T3759" t="s">
        <v>29</v>
      </c>
      <c r="U3759" t="s">
        <v>4366</v>
      </c>
      <c r="V3759" t="s">
        <v>29</v>
      </c>
      <c r="W3759" t="s">
        <v>4367</v>
      </c>
    </row>
    <row r="3760" spans="1:23">
      <c r="A3760">
        <v>3759</v>
      </c>
      <c r="B3760" t="s">
        <v>2593</v>
      </c>
      <c r="C3760" t="s">
        <v>2593</v>
      </c>
      <c r="D3760">
        <v>95</v>
      </c>
      <c r="E3760" t="s">
        <v>4442</v>
      </c>
      <c r="F3760" t="s">
        <v>248</v>
      </c>
      <c r="G3760" s="1" t="s">
        <v>2581</v>
      </c>
      <c r="H3760" t="s">
        <v>4443</v>
      </c>
      <c r="I3760" t="s">
        <v>2581</v>
      </c>
      <c r="J3760" t="s">
        <v>4443</v>
      </c>
      <c r="K3760">
        <v>18.010000000000002</v>
      </c>
      <c r="L3760">
        <f t="shared" si="11"/>
        <v>18.015404621386423</v>
      </c>
      <c r="M3760" t="s">
        <v>26</v>
      </c>
      <c r="N3760" t="s">
        <v>74</v>
      </c>
      <c r="O3760" t="s">
        <v>29</v>
      </c>
      <c r="P3760" t="s">
        <v>29</v>
      </c>
      <c r="Q3760" t="s">
        <v>29</v>
      </c>
      <c r="R3760" t="s">
        <v>29</v>
      </c>
      <c r="S3760" t="s">
        <v>29</v>
      </c>
      <c r="T3760" t="s">
        <v>29</v>
      </c>
      <c r="U3760" t="s">
        <v>4366</v>
      </c>
      <c r="V3760" t="s">
        <v>29</v>
      </c>
      <c r="W3760" t="s">
        <v>4367</v>
      </c>
    </row>
    <row r="3761" spans="1:23">
      <c r="A3761">
        <v>3760</v>
      </c>
      <c r="B3761" t="s">
        <v>2593</v>
      </c>
      <c r="C3761" t="s">
        <v>2593</v>
      </c>
      <c r="D3761">
        <v>95</v>
      </c>
      <c r="E3761" t="s">
        <v>2708</v>
      </c>
      <c r="F3761" t="s">
        <v>93</v>
      </c>
      <c r="G3761" s="1" t="s">
        <v>29</v>
      </c>
      <c r="H3761" t="s">
        <v>29</v>
      </c>
      <c r="I3761" t="s">
        <v>29</v>
      </c>
      <c r="J3761" t="s">
        <v>29</v>
      </c>
      <c r="K3761">
        <v>1.1499999999999999</v>
      </c>
      <c r="L3761">
        <f t="shared" si="11"/>
        <v>1.1503451035310595</v>
      </c>
      <c r="M3761" t="s">
        <v>26</v>
      </c>
      <c r="N3761" t="s">
        <v>74</v>
      </c>
      <c r="O3761" t="s">
        <v>29</v>
      </c>
      <c r="P3761" t="s">
        <v>29</v>
      </c>
      <c r="Q3761" t="s">
        <v>29</v>
      </c>
      <c r="R3761" t="s">
        <v>29</v>
      </c>
      <c r="S3761" t="s">
        <v>29</v>
      </c>
      <c r="T3761" t="s">
        <v>29</v>
      </c>
      <c r="U3761" t="s">
        <v>4366</v>
      </c>
      <c r="V3761" t="s">
        <v>29</v>
      </c>
      <c r="W3761" t="s">
        <v>4367</v>
      </c>
    </row>
    <row r="3762" spans="1:23">
      <c r="A3762">
        <v>3761</v>
      </c>
      <c r="B3762" t="s">
        <v>2593</v>
      </c>
      <c r="C3762" t="s">
        <v>2593</v>
      </c>
      <c r="D3762">
        <v>95</v>
      </c>
      <c r="E3762" t="s">
        <v>4444</v>
      </c>
      <c r="F3762" t="s">
        <v>93</v>
      </c>
      <c r="G3762" s="1" t="s">
        <v>29</v>
      </c>
      <c r="H3762" t="s">
        <v>29</v>
      </c>
      <c r="I3762" t="s">
        <v>29</v>
      </c>
      <c r="J3762" t="s">
        <v>29</v>
      </c>
      <c r="K3762">
        <v>1.74</v>
      </c>
      <c r="L3762">
        <f t="shared" si="11"/>
        <v>1.7405221566469942</v>
      </c>
      <c r="M3762" t="s">
        <v>26</v>
      </c>
      <c r="N3762" t="s">
        <v>74</v>
      </c>
      <c r="O3762" t="s">
        <v>29</v>
      </c>
      <c r="P3762" t="s">
        <v>29</v>
      </c>
      <c r="Q3762" t="s">
        <v>29</v>
      </c>
      <c r="R3762" t="s">
        <v>29</v>
      </c>
      <c r="S3762" t="s">
        <v>29</v>
      </c>
      <c r="T3762" t="s">
        <v>29</v>
      </c>
      <c r="U3762" t="s">
        <v>4366</v>
      </c>
      <c r="V3762" t="s">
        <v>29</v>
      </c>
      <c r="W3762" t="s">
        <v>4367</v>
      </c>
    </row>
    <row r="3763" spans="1:23">
      <c r="A3763">
        <v>3762</v>
      </c>
      <c r="B3763" t="s">
        <v>2593</v>
      </c>
      <c r="C3763" t="s">
        <v>2593</v>
      </c>
      <c r="D3763">
        <v>95</v>
      </c>
      <c r="E3763" t="s">
        <v>4445</v>
      </c>
      <c r="F3763" t="s">
        <v>93</v>
      </c>
      <c r="G3763" s="1" t="s">
        <v>29</v>
      </c>
      <c r="H3763" t="s">
        <v>29</v>
      </c>
      <c r="I3763" t="s">
        <v>29</v>
      </c>
      <c r="J3763" t="s">
        <v>29</v>
      </c>
      <c r="K3763">
        <v>0.7</v>
      </c>
      <c r="L3763">
        <f t="shared" si="11"/>
        <v>0.70021006301890565</v>
      </c>
      <c r="M3763" t="s">
        <v>26</v>
      </c>
      <c r="N3763" t="s">
        <v>27</v>
      </c>
      <c r="O3763" t="s">
        <v>29</v>
      </c>
      <c r="P3763" t="s">
        <v>29</v>
      </c>
      <c r="Q3763" t="s">
        <v>29</v>
      </c>
      <c r="R3763" t="s">
        <v>29</v>
      </c>
      <c r="S3763" t="s">
        <v>29</v>
      </c>
      <c r="T3763" t="s">
        <v>29</v>
      </c>
      <c r="U3763" t="s">
        <v>4366</v>
      </c>
      <c r="V3763" t="s">
        <v>29</v>
      </c>
      <c r="W3763" t="s">
        <v>4367</v>
      </c>
    </row>
    <row r="3764" spans="1:23">
      <c r="A3764">
        <v>3763</v>
      </c>
      <c r="B3764" t="s">
        <v>2593</v>
      </c>
      <c r="C3764" t="s">
        <v>2593</v>
      </c>
      <c r="D3764">
        <v>95</v>
      </c>
      <c r="E3764" t="s">
        <v>4446</v>
      </c>
      <c r="F3764" t="s">
        <v>93</v>
      </c>
      <c r="G3764" s="1" t="s">
        <v>29</v>
      </c>
      <c r="H3764" t="s">
        <v>29</v>
      </c>
      <c r="I3764" t="s">
        <v>29</v>
      </c>
      <c r="J3764" t="s">
        <v>29</v>
      </c>
      <c r="K3764">
        <v>0.63</v>
      </c>
      <c r="L3764">
        <f t="shared" si="11"/>
        <v>0.63018905671701519</v>
      </c>
      <c r="M3764" t="s">
        <v>26</v>
      </c>
      <c r="N3764" t="s">
        <v>27</v>
      </c>
      <c r="O3764" t="s">
        <v>29</v>
      </c>
      <c r="P3764" t="s">
        <v>29</v>
      </c>
      <c r="Q3764" t="s">
        <v>29</v>
      </c>
      <c r="R3764" t="s">
        <v>29</v>
      </c>
      <c r="S3764" t="s">
        <v>29</v>
      </c>
      <c r="T3764" t="s">
        <v>29</v>
      </c>
      <c r="U3764" t="s">
        <v>4366</v>
      </c>
      <c r="V3764" t="s">
        <v>29</v>
      </c>
      <c r="W3764" t="s">
        <v>4367</v>
      </c>
    </row>
    <row r="3765" spans="1:23">
      <c r="A3765">
        <v>3764</v>
      </c>
      <c r="B3765" t="s">
        <v>2593</v>
      </c>
      <c r="C3765" t="s">
        <v>2593</v>
      </c>
      <c r="D3765">
        <v>95</v>
      </c>
      <c r="E3765" t="s">
        <v>4447</v>
      </c>
      <c r="F3765" t="s">
        <v>93</v>
      </c>
      <c r="G3765" s="1" t="s">
        <v>29</v>
      </c>
      <c r="H3765" t="s">
        <v>29</v>
      </c>
      <c r="I3765" t="s">
        <v>29</v>
      </c>
      <c r="J3765" t="s">
        <v>29</v>
      </c>
      <c r="K3765">
        <v>0.03</v>
      </c>
      <c r="L3765">
        <f t="shared" si="11"/>
        <v>3.0009002700810243E-2</v>
      </c>
      <c r="M3765" t="s">
        <v>26</v>
      </c>
      <c r="N3765" t="s">
        <v>27</v>
      </c>
      <c r="O3765" t="s">
        <v>29</v>
      </c>
      <c r="P3765" t="s">
        <v>29</v>
      </c>
      <c r="Q3765" t="s">
        <v>29</v>
      </c>
      <c r="R3765" t="s">
        <v>29</v>
      </c>
      <c r="S3765" t="s">
        <v>29</v>
      </c>
      <c r="T3765" t="s">
        <v>29</v>
      </c>
      <c r="U3765" t="s">
        <v>4366</v>
      </c>
      <c r="V3765" t="s">
        <v>29</v>
      </c>
      <c r="W3765" t="s">
        <v>4367</v>
      </c>
    </row>
    <row r="3766" spans="1:23">
      <c r="A3766">
        <v>3765</v>
      </c>
      <c r="B3766" t="s">
        <v>2593</v>
      </c>
      <c r="C3766" t="s">
        <v>2593</v>
      </c>
      <c r="D3766">
        <v>95</v>
      </c>
      <c r="E3766" t="s">
        <v>4448</v>
      </c>
      <c r="F3766" t="s">
        <v>76</v>
      </c>
      <c r="G3766" s="1" t="s">
        <v>29</v>
      </c>
      <c r="H3766" t="s">
        <v>29</v>
      </c>
      <c r="I3766" t="s">
        <v>29</v>
      </c>
      <c r="J3766" t="s">
        <v>29</v>
      </c>
      <c r="K3766">
        <v>0.56000000000000005</v>
      </c>
      <c r="L3766">
        <f t="shared" si="11"/>
        <v>0.56016805041512474</v>
      </c>
      <c r="M3766" t="s">
        <v>687</v>
      </c>
      <c r="N3766" t="s">
        <v>29</v>
      </c>
      <c r="O3766" t="s">
        <v>29</v>
      </c>
      <c r="P3766" t="s">
        <v>29</v>
      </c>
      <c r="Q3766" t="s">
        <v>29</v>
      </c>
      <c r="R3766" t="s">
        <v>29</v>
      </c>
      <c r="S3766" t="s">
        <v>29</v>
      </c>
      <c r="T3766" t="s">
        <v>29</v>
      </c>
      <c r="U3766" t="s">
        <v>4366</v>
      </c>
      <c r="V3766" t="s">
        <v>29</v>
      </c>
      <c r="W3766" t="s">
        <v>4367</v>
      </c>
    </row>
    <row r="3767" spans="1:23">
      <c r="A3767">
        <v>3766</v>
      </c>
      <c r="B3767" t="s">
        <v>2593</v>
      </c>
      <c r="C3767" t="s">
        <v>2593</v>
      </c>
      <c r="D3767">
        <v>95</v>
      </c>
      <c r="E3767" t="s">
        <v>4449</v>
      </c>
      <c r="F3767" t="s">
        <v>76</v>
      </c>
      <c r="G3767" s="1" t="s">
        <v>29</v>
      </c>
      <c r="H3767" t="s">
        <v>29</v>
      </c>
      <c r="I3767" t="s">
        <v>29</v>
      </c>
      <c r="J3767" t="s">
        <v>29</v>
      </c>
      <c r="K3767">
        <v>0.21</v>
      </c>
      <c r="L3767">
        <f t="shared" si="11"/>
        <v>0.21006301890567175</v>
      </c>
      <c r="M3767" t="s">
        <v>687</v>
      </c>
      <c r="N3767" t="s">
        <v>29</v>
      </c>
      <c r="O3767" t="s">
        <v>29</v>
      </c>
      <c r="P3767" t="s">
        <v>29</v>
      </c>
      <c r="Q3767" t="s">
        <v>29</v>
      </c>
      <c r="R3767" t="s">
        <v>29</v>
      </c>
      <c r="S3767" t="s">
        <v>29</v>
      </c>
      <c r="T3767" t="s">
        <v>29</v>
      </c>
      <c r="U3767" t="s">
        <v>4366</v>
      </c>
      <c r="V3767" t="s">
        <v>29</v>
      </c>
      <c r="W3767" t="s">
        <v>4367</v>
      </c>
    </row>
    <row r="3768" spans="1:23">
      <c r="A3768">
        <v>3767</v>
      </c>
      <c r="B3768" t="s">
        <v>2593</v>
      </c>
      <c r="C3768" t="s">
        <v>2593</v>
      </c>
      <c r="D3768">
        <v>95</v>
      </c>
      <c r="E3768" t="s">
        <v>4450</v>
      </c>
      <c r="F3768" t="s">
        <v>76</v>
      </c>
      <c r="G3768" s="1" t="s">
        <v>29</v>
      </c>
      <c r="H3768" t="s">
        <v>29</v>
      </c>
      <c r="I3768" t="s">
        <v>29</v>
      </c>
      <c r="J3768" t="s">
        <v>29</v>
      </c>
      <c r="K3768">
        <v>0.35</v>
      </c>
      <c r="L3768">
        <f t="shared" si="11"/>
        <v>0.35010503150945282</v>
      </c>
      <c r="M3768" t="s">
        <v>687</v>
      </c>
      <c r="N3768" t="s">
        <v>29</v>
      </c>
      <c r="O3768" t="s">
        <v>29</v>
      </c>
      <c r="P3768" t="s">
        <v>29</v>
      </c>
      <c r="Q3768" t="s">
        <v>29</v>
      </c>
      <c r="R3768" t="s">
        <v>29</v>
      </c>
      <c r="S3768" t="s">
        <v>29</v>
      </c>
      <c r="T3768" t="s">
        <v>29</v>
      </c>
      <c r="U3768" t="s">
        <v>4366</v>
      </c>
      <c r="V3768" t="s">
        <v>29</v>
      </c>
      <c r="W3768" t="s">
        <v>4367</v>
      </c>
    </row>
    <row r="3769" spans="1:23">
      <c r="A3769">
        <v>3768</v>
      </c>
      <c r="B3769" t="s">
        <v>2593</v>
      </c>
      <c r="C3769" t="s">
        <v>2593</v>
      </c>
      <c r="D3769">
        <v>95</v>
      </c>
      <c r="E3769" t="s">
        <v>4451</v>
      </c>
      <c r="F3769" t="s">
        <v>76</v>
      </c>
      <c r="G3769" s="1" t="s">
        <v>29</v>
      </c>
      <c r="H3769" t="s">
        <v>29</v>
      </c>
      <c r="I3769" t="s">
        <v>29</v>
      </c>
      <c r="J3769" t="s">
        <v>29</v>
      </c>
      <c r="K3769">
        <v>0.21</v>
      </c>
      <c r="L3769">
        <f t="shared" si="11"/>
        <v>0.21006301890567175</v>
      </c>
      <c r="M3769" t="s">
        <v>687</v>
      </c>
      <c r="N3769" t="s">
        <v>29</v>
      </c>
      <c r="O3769" t="s">
        <v>29</v>
      </c>
      <c r="P3769" t="s">
        <v>29</v>
      </c>
      <c r="Q3769" t="s">
        <v>29</v>
      </c>
      <c r="R3769" t="s">
        <v>29</v>
      </c>
      <c r="S3769" t="s">
        <v>29</v>
      </c>
      <c r="T3769" t="s">
        <v>29</v>
      </c>
      <c r="U3769" t="s">
        <v>4366</v>
      </c>
      <c r="V3769" t="s">
        <v>29</v>
      </c>
      <c r="W3769" t="s">
        <v>4367</v>
      </c>
    </row>
    <row r="3770" spans="1:23">
      <c r="A3770">
        <v>3769</v>
      </c>
      <c r="B3770" t="s">
        <v>2593</v>
      </c>
      <c r="C3770" t="s">
        <v>2593</v>
      </c>
      <c r="D3770">
        <v>95</v>
      </c>
      <c r="E3770" t="s">
        <v>4452</v>
      </c>
      <c r="F3770" t="s">
        <v>76</v>
      </c>
      <c r="G3770" s="1" t="s">
        <v>29</v>
      </c>
      <c r="H3770" t="s">
        <v>29</v>
      </c>
      <c r="I3770" t="s">
        <v>29</v>
      </c>
      <c r="J3770" t="s">
        <v>29</v>
      </c>
      <c r="K3770">
        <v>0.1</v>
      </c>
      <c r="L3770">
        <f t="shared" si="11"/>
        <v>0.10003000900270084</v>
      </c>
      <c r="M3770" t="s">
        <v>687</v>
      </c>
      <c r="N3770" t="s">
        <v>29</v>
      </c>
      <c r="O3770" t="s">
        <v>29</v>
      </c>
      <c r="P3770" t="s">
        <v>29</v>
      </c>
      <c r="Q3770" t="s">
        <v>29</v>
      </c>
      <c r="R3770" t="s">
        <v>29</v>
      </c>
      <c r="S3770" t="s">
        <v>29</v>
      </c>
      <c r="T3770" t="s">
        <v>29</v>
      </c>
      <c r="U3770" t="s">
        <v>4366</v>
      </c>
      <c r="V3770" t="s">
        <v>29</v>
      </c>
      <c r="W3770" t="s">
        <v>4367</v>
      </c>
    </row>
    <row r="3771" spans="1:23">
      <c r="A3771">
        <v>3770</v>
      </c>
      <c r="B3771" t="s">
        <v>2593</v>
      </c>
      <c r="C3771" t="s">
        <v>2593</v>
      </c>
      <c r="D3771">
        <v>96</v>
      </c>
      <c r="E3771" t="s">
        <v>4365</v>
      </c>
      <c r="F3771" t="s">
        <v>2598</v>
      </c>
      <c r="G3771" s="1" t="s">
        <v>2599</v>
      </c>
      <c r="H3771" t="s">
        <v>1029</v>
      </c>
      <c r="I3771" t="s">
        <v>2599</v>
      </c>
      <c r="J3771" t="s">
        <v>1029</v>
      </c>
      <c r="K3771">
        <v>0.21</v>
      </c>
      <c r="L3771">
        <f>K3771/SUM($K$3771:$K$3820)*100</f>
        <v>0.21039975954313195</v>
      </c>
      <c r="M3771" t="s">
        <v>26</v>
      </c>
      <c r="N3771" t="s">
        <v>74</v>
      </c>
      <c r="O3771" t="s">
        <v>29</v>
      </c>
      <c r="P3771" t="s">
        <v>29</v>
      </c>
      <c r="Q3771" t="s">
        <v>29</v>
      </c>
      <c r="R3771" t="s">
        <v>29</v>
      </c>
      <c r="S3771" t="s">
        <v>29</v>
      </c>
      <c r="T3771" t="s">
        <v>29</v>
      </c>
      <c r="U3771" t="s">
        <v>4453</v>
      </c>
      <c r="V3771" t="s">
        <v>29</v>
      </c>
      <c r="W3771" t="s">
        <v>4367</v>
      </c>
    </row>
    <row r="3772" spans="1:23">
      <c r="A3772">
        <v>3771</v>
      </c>
      <c r="B3772" t="s">
        <v>2593</v>
      </c>
      <c r="C3772" t="s">
        <v>2593</v>
      </c>
      <c r="D3772">
        <v>96</v>
      </c>
      <c r="E3772" t="s">
        <v>4368</v>
      </c>
      <c r="F3772" t="s">
        <v>2598</v>
      </c>
      <c r="G3772" s="1" t="s">
        <v>2599</v>
      </c>
      <c r="H3772" t="s">
        <v>3612</v>
      </c>
      <c r="I3772" t="s">
        <v>2599</v>
      </c>
      <c r="J3772" t="s">
        <v>3612</v>
      </c>
      <c r="K3772">
        <v>0.38</v>
      </c>
      <c r="L3772">
        <f t="shared" ref="L3772:L3820" si="12">K3772/SUM($K$3771:$K$3820)*100</f>
        <v>0.38072337441138165</v>
      </c>
      <c r="M3772" t="s">
        <v>26</v>
      </c>
      <c r="N3772" t="s">
        <v>74</v>
      </c>
      <c r="O3772" t="s">
        <v>29</v>
      </c>
      <c r="P3772" t="s">
        <v>29</v>
      </c>
      <c r="Q3772" t="s">
        <v>29</v>
      </c>
      <c r="R3772" t="s">
        <v>29</v>
      </c>
      <c r="S3772" t="s">
        <v>29</v>
      </c>
      <c r="T3772" t="s">
        <v>29</v>
      </c>
      <c r="U3772" t="s">
        <v>4453</v>
      </c>
      <c r="V3772" t="s">
        <v>29</v>
      </c>
      <c r="W3772" t="s">
        <v>4367</v>
      </c>
    </row>
    <row r="3773" spans="1:23">
      <c r="A3773">
        <v>3772</v>
      </c>
      <c r="B3773" t="s">
        <v>2593</v>
      </c>
      <c r="C3773" t="s">
        <v>2593</v>
      </c>
      <c r="D3773">
        <v>96</v>
      </c>
      <c r="E3773" t="s">
        <v>4369</v>
      </c>
      <c r="F3773" t="s">
        <v>344</v>
      </c>
      <c r="G3773" s="1" t="s">
        <v>4370</v>
      </c>
      <c r="H3773" t="s">
        <v>4371</v>
      </c>
      <c r="I3773" t="s">
        <v>4370</v>
      </c>
      <c r="J3773" t="s">
        <v>4371</v>
      </c>
      <c r="K3773">
        <v>1.56</v>
      </c>
      <c r="L3773">
        <f t="shared" si="12"/>
        <v>1.5629696423204091</v>
      </c>
      <c r="M3773" t="s">
        <v>26</v>
      </c>
      <c r="N3773" t="s">
        <v>74</v>
      </c>
      <c r="O3773" t="s">
        <v>29</v>
      </c>
      <c r="P3773" t="s">
        <v>29</v>
      </c>
      <c r="Q3773" t="s">
        <v>29</v>
      </c>
      <c r="R3773" t="s">
        <v>29</v>
      </c>
      <c r="S3773" t="s">
        <v>29</v>
      </c>
      <c r="T3773" t="s">
        <v>29</v>
      </c>
      <c r="U3773" t="s">
        <v>4453</v>
      </c>
      <c r="V3773" t="s">
        <v>29</v>
      </c>
      <c r="W3773" t="s">
        <v>4367</v>
      </c>
    </row>
    <row r="3774" spans="1:23">
      <c r="A3774">
        <v>3773</v>
      </c>
      <c r="B3774" t="s">
        <v>2593</v>
      </c>
      <c r="C3774" t="s">
        <v>2593</v>
      </c>
      <c r="D3774">
        <v>96</v>
      </c>
      <c r="E3774" t="s">
        <v>4376</v>
      </c>
      <c r="F3774" t="s">
        <v>289</v>
      </c>
      <c r="G3774" s="1" t="s">
        <v>741</v>
      </c>
      <c r="H3774" t="s">
        <v>2754</v>
      </c>
      <c r="I3774" t="s">
        <v>741</v>
      </c>
      <c r="J3774" t="s">
        <v>2754</v>
      </c>
      <c r="K3774">
        <v>1.05</v>
      </c>
      <c r="L3774">
        <f t="shared" si="12"/>
        <v>1.0519987977156597</v>
      </c>
      <c r="M3774" t="s">
        <v>26</v>
      </c>
      <c r="N3774" t="s">
        <v>74</v>
      </c>
      <c r="O3774" t="s">
        <v>29</v>
      </c>
      <c r="P3774" t="s">
        <v>29</v>
      </c>
      <c r="Q3774" t="s">
        <v>29</v>
      </c>
      <c r="R3774" t="s">
        <v>29</v>
      </c>
      <c r="S3774" t="s">
        <v>29</v>
      </c>
      <c r="T3774" t="s">
        <v>29</v>
      </c>
      <c r="U3774" t="s">
        <v>4453</v>
      </c>
      <c r="V3774" t="s">
        <v>29</v>
      </c>
      <c r="W3774" t="s">
        <v>4367</v>
      </c>
    </row>
    <row r="3775" spans="1:23">
      <c r="A3775">
        <v>3774</v>
      </c>
      <c r="B3775" t="s">
        <v>2593</v>
      </c>
      <c r="C3775" t="s">
        <v>2593</v>
      </c>
      <c r="D3775">
        <v>96</v>
      </c>
      <c r="E3775" t="s">
        <v>2616</v>
      </c>
      <c r="F3775" t="s">
        <v>584</v>
      </c>
      <c r="G3775" s="1" t="s">
        <v>585</v>
      </c>
      <c r="H3775" t="s">
        <v>2617</v>
      </c>
      <c r="I3775" t="s">
        <v>585</v>
      </c>
      <c r="J3775" t="s">
        <v>2617</v>
      </c>
      <c r="K3775">
        <v>0.51</v>
      </c>
      <c r="L3775">
        <f t="shared" si="12"/>
        <v>0.51097084460474906</v>
      </c>
      <c r="M3775" t="s">
        <v>26</v>
      </c>
      <c r="N3775" t="s">
        <v>63</v>
      </c>
      <c r="O3775" t="s">
        <v>29</v>
      </c>
      <c r="P3775" t="s">
        <v>29</v>
      </c>
      <c r="Q3775" t="s">
        <v>29</v>
      </c>
      <c r="R3775" t="s">
        <v>29</v>
      </c>
      <c r="S3775" t="s">
        <v>29</v>
      </c>
      <c r="T3775" t="s">
        <v>29</v>
      </c>
      <c r="U3775" t="s">
        <v>4453</v>
      </c>
      <c r="V3775" t="s">
        <v>29</v>
      </c>
      <c r="W3775" t="s">
        <v>4367</v>
      </c>
    </row>
    <row r="3776" spans="1:23">
      <c r="A3776">
        <v>3775</v>
      </c>
      <c r="B3776" t="s">
        <v>2593</v>
      </c>
      <c r="C3776" t="s">
        <v>2593</v>
      </c>
      <c r="D3776">
        <v>96</v>
      </c>
      <c r="E3776" t="s">
        <v>4377</v>
      </c>
      <c r="F3776" t="s">
        <v>591</v>
      </c>
      <c r="G3776" s="1" t="s">
        <v>4378</v>
      </c>
      <c r="H3776" t="s">
        <v>2762</v>
      </c>
      <c r="I3776" t="s">
        <v>592</v>
      </c>
      <c r="J3776" t="s">
        <v>8689</v>
      </c>
      <c r="K3776">
        <v>3.71</v>
      </c>
      <c r="L3776">
        <f t="shared" si="12"/>
        <v>3.7170624185953316</v>
      </c>
      <c r="M3776" t="s">
        <v>26</v>
      </c>
      <c r="N3776" t="s">
        <v>74</v>
      </c>
      <c r="O3776" t="s">
        <v>29</v>
      </c>
      <c r="P3776" t="s">
        <v>29</v>
      </c>
      <c r="Q3776" t="s">
        <v>29</v>
      </c>
      <c r="R3776" t="s">
        <v>29</v>
      </c>
      <c r="S3776" t="s">
        <v>29</v>
      </c>
      <c r="T3776" t="s">
        <v>29</v>
      </c>
      <c r="U3776" t="s">
        <v>4453</v>
      </c>
      <c r="V3776" t="s">
        <v>29</v>
      </c>
      <c r="W3776" t="s">
        <v>4367</v>
      </c>
    </row>
    <row r="3777" spans="1:23">
      <c r="A3777">
        <v>3776</v>
      </c>
      <c r="B3777" t="s">
        <v>2593</v>
      </c>
      <c r="C3777" t="s">
        <v>2593</v>
      </c>
      <c r="D3777">
        <v>96</v>
      </c>
      <c r="E3777" t="s">
        <v>4379</v>
      </c>
      <c r="F3777" t="s">
        <v>1049</v>
      </c>
      <c r="G3777" s="1" t="s">
        <v>1050</v>
      </c>
      <c r="H3777" t="s">
        <v>4380</v>
      </c>
      <c r="I3777" t="s">
        <v>1050</v>
      </c>
      <c r="J3777" t="s">
        <v>4380</v>
      </c>
      <c r="K3777">
        <v>0.17</v>
      </c>
      <c r="L3777">
        <f t="shared" si="12"/>
        <v>0.17032361486824971</v>
      </c>
      <c r="M3777" t="s">
        <v>26</v>
      </c>
      <c r="N3777" t="s">
        <v>27</v>
      </c>
      <c r="O3777" t="s">
        <v>29</v>
      </c>
      <c r="P3777" t="s">
        <v>29</v>
      </c>
      <c r="Q3777" t="s">
        <v>29</v>
      </c>
      <c r="R3777" t="s">
        <v>29</v>
      </c>
      <c r="S3777" t="s">
        <v>29</v>
      </c>
      <c r="T3777" t="s">
        <v>29</v>
      </c>
      <c r="U3777" t="s">
        <v>4453</v>
      </c>
      <c r="V3777" t="s">
        <v>29</v>
      </c>
      <c r="W3777" t="s">
        <v>4367</v>
      </c>
    </row>
    <row r="3778" spans="1:23">
      <c r="A3778">
        <v>3777</v>
      </c>
      <c r="B3778" t="s">
        <v>2593</v>
      </c>
      <c r="C3778" t="s">
        <v>2593</v>
      </c>
      <c r="D3778">
        <v>96</v>
      </c>
      <c r="E3778" t="s">
        <v>4454</v>
      </c>
      <c r="F3778" t="s">
        <v>1049</v>
      </c>
      <c r="G3778" s="1" t="s">
        <v>1050</v>
      </c>
      <c r="H3778" t="s">
        <v>4455</v>
      </c>
      <c r="I3778" t="s">
        <v>1050</v>
      </c>
      <c r="J3778" t="s">
        <v>4455</v>
      </c>
      <c r="K3778">
        <v>0.17</v>
      </c>
      <c r="L3778">
        <f t="shared" si="12"/>
        <v>0.17032361486824971</v>
      </c>
      <c r="M3778" t="s">
        <v>26</v>
      </c>
      <c r="N3778" t="s">
        <v>74</v>
      </c>
      <c r="O3778" t="s">
        <v>29</v>
      </c>
      <c r="P3778" t="s">
        <v>29</v>
      </c>
      <c r="Q3778" t="s">
        <v>29</v>
      </c>
      <c r="R3778" t="s">
        <v>29</v>
      </c>
      <c r="S3778" t="s">
        <v>29</v>
      </c>
      <c r="T3778" t="s">
        <v>29</v>
      </c>
      <c r="U3778" t="s">
        <v>4453</v>
      </c>
      <c r="V3778" t="s">
        <v>29</v>
      </c>
      <c r="W3778" t="s">
        <v>4367</v>
      </c>
    </row>
    <row r="3779" spans="1:23">
      <c r="A3779">
        <v>3778</v>
      </c>
      <c r="B3779" t="s">
        <v>2593</v>
      </c>
      <c r="C3779" t="s">
        <v>2593</v>
      </c>
      <c r="D3779">
        <v>96</v>
      </c>
      <c r="E3779" t="s">
        <v>4387</v>
      </c>
      <c r="F3779" t="s">
        <v>270</v>
      </c>
      <c r="G3779" s="1" t="s">
        <v>4388</v>
      </c>
      <c r="H3779" t="s">
        <v>4389</v>
      </c>
      <c r="I3779" t="s">
        <v>4388</v>
      </c>
      <c r="J3779" t="s">
        <v>4389</v>
      </c>
      <c r="K3779">
        <v>4.97</v>
      </c>
      <c r="L3779">
        <f t="shared" si="12"/>
        <v>4.9794609758541233</v>
      </c>
      <c r="M3779" t="s">
        <v>26</v>
      </c>
      <c r="N3779" t="s">
        <v>27</v>
      </c>
      <c r="O3779" t="s">
        <v>29</v>
      </c>
      <c r="P3779" t="s">
        <v>29</v>
      </c>
      <c r="Q3779" t="s">
        <v>29</v>
      </c>
      <c r="R3779" t="s">
        <v>29</v>
      </c>
      <c r="S3779" t="s">
        <v>29</v>
      </c>
      <c r="T3779" t="s">
        <v>29</v>
      </c>
      <c r="U3779" t="s">
        <v>4453</v>
      </c>
      <c r="V3779" t="s">
        <v>29</v>
      </c>
      <c r="W3779" t="s">
        <v>4367</v>
      </c>
    </row>
    <row r="3780" spans="1:23">
      <c r="A3780">
        <v>3779</v>
      </c>
      <c r="B3780" t="s">
        <v>2593</v>
      </c>
      <c r="C3780" t="s">
        <v>2593</v>
      </c>
      <c r="D3780">
        <v>96</v>
      </c>
      <c r="E3780" t="s">
        <v>4390</v>
      </c>
      <c r="F3780" t="s">
        <v>3616</v>
      </c>
      <c r="G3780" s="1" t="s">
        <v>3620</v>
      </c>
      <c r="H3780" t="s">
        <v>4391</v>
      </c>
      <c r="I3780" t="s">
        <v>3620</v>
      </c>
      <c r="J3780" t="s">
        <v>4391</v>
      </c>
      <c r="K3780">
        <v>0.25</v>
      </c>
      <c r="L3780">
        <f t="shared" si="12"/>
        <v>0.25047590421801424</v>
      </c>
      <c r="M3780" t="s">
        <v>26</v>
      </c>
      <c r="N3780" t="s">
        <v>63</v>
      </c>
      <c r="O3780" t="s">
        <v>29</v>
      </c>
      <c r="P3780" t="s">
        <v>29</v>
      </c>
      <c r="Q3780" t="s">
        <v>29</v>
      </c>
      <c r="R3780" t="s">
        <v>29</v>
      </c>
      <c r="S3780" t="s">
        <v>29</v>
      </c>
      <c r="T3780" t="s">
        <v>29</v>
      </c>
      <c r="U3780" t="s">
        <v>4453</v>
      </c>
      <c r="V3780" t="s">
        <v>29</v>
      </c>
      <c r="W3780" t="s">
        <v>4367</v>
      </c>
    </row>
    <row r="3781" spans="1:23">
      <c r="A3781">
        <v>3780</v>
      </c>
      <c r="B3781" t="s">
        <v>2593</v>
      </c>
      <c r="C3781" t="s">
        <v>2593</v>
      </c>
      <c r="D3781">
        <v>96</v>
      </c>
      <c r="E3781" t="s">
        <v>4392</v>
      </c>
      <c r="F3781" t="s">
        <v>498</v>
      </c>
      <c r="G3781" s="1" t="s">
        <v>499</v>
      </c>
      <c r="H3781" t="s">
        <v>2838</v>
      </c>
      <c r="I3781" t="s">
        <v>499</v>
      </c>
      <c r="J3781" t="s">
        <v>2838</v>
      </c>
      <c r="K3781">
        <v>4.6399999999999997</v>
      </c>
      <c r="L3781">
        <f t="shared" si="12"/>
        <v>4.6488327822863438</v>
      </c>
      <c r="M3781" t="s">
        <v>26</v>
      </c>
      <c r="N3781" t="s">
        <v>74</v>
      </c>
      <c r="O3781" t="s">
        <v>27</v>
      </c>
      <c r="P3781" t="s">
        <v>29</v>
      </c>
      <c r="Q3781" t="s">
        <v>29</v>
      </c>
      <c r="R3781" t="s">
        <v>29</v>
      </c>
      <c r="S3781" t="s">
        <v>29</v>
      </c>
      <c r="T3781" t="s">
        <v>29</v>
      </c>
      <c r="U3781" t="s">
        <v>4453</v>
      </c>
      <c r="V3781" t="s">
        <v>29</v>
      </c>
      <c r="W3781" t="s">
        <v>4367</v>
      </c>
    </row>
    <row r="3782" spans="1:23">
      <c r="A3782">
        <v>3781</v>
      </c>
      <c r="B3782" t="s">
        <v>2593</v>
      </c>
      <c r="C3782" t="s">
        <v>2593</v>
      </c>
      <c r="D3782">
        <v>96</v>
      </c>
      <c r="E3782" t="s">
        <v>4393</v>
      </c>
      <c r="F3782" t="s">
        <v>587</v>
      </c>
      <c r="G3782" s="1" t="s">
        <v>4394</v>
      </c>
      <c r="H3782" t="s">
        <v>2762</v>
      </c>
      <c r="I3782" t="s">
        <v>4394</v>
      </c>
      <c r="J3782" t="s">
        <v>2762</v>
      </c>
      <c r="K3782">
        <v>3.16</v>
      </c>
      <c r="L3782">
        <f t="shared" si="12"/>
        <v>3.1660154293157001</v>
      </c>
      <c r="M3782" t="s">
        <v>26</v>
      </c>
      <c r="N3782" t="s">
        <v>27</v>
      </c>
      <c r="O3782" t="s">
        <v>29</v>
      </c>
      <c r="P3782" t="s">
        <v>29</v>
      </c>
      <c r="Q3782" t="s">
        <v>29</v>
      </c>
      <c r="R3782" t="s">
        <v>29</v>
      </c>
      <c r="S3782" t="s">
        <v>29</v>
      </c>
      <c r="T3782" t="s">
        <v>29</v>
      </c>
      <c r="U3782" t="s">
        <v>4453</v>
      </c>
      <c r="V3782" t="s">
        <v>29</v>
      </c>
      <c r="W3782" t="s">
        <v>4367</v>
      </c>
    </row>
    <row r="3783" spans="1:23">
      <c r="A3783">
        <v>3782</v>
      </c>
      <c r="B3783" t="s">
        <v>2593</v>
      </c>
      <c r="C3783" t="s">
        <v>2593</v>
      </c>
      <c r="D3783">
        <v>96</v>
      </c>
      <c r="E3783" t="s">
        <v>4395</v>
      </c>
      <c r="F3783" t="s">
        <v>558</v>
      </c>
      <c r="G3783" s="1" t="s">
        <v>1266</v>
      </c>
      <c r="H3783" t="s">
        <v>2838</v>
      </c>
      <c r="I3783" t="s">
        <v>1266</v>
      </c>
      <c r="J3783" t="s">
        <v>2838</v>
      </c>
      <c r="K3783">
        <v>0.55000000000000004</v>
      </c>
      <c r="L3783">
        <f t="shared" si="12"/>
        <v>0.55104698927963136</v>
      </c>
      <c r="M3783" t="s">
        <v>26</v>
      </c>
      <c r="N3783" t="s">
        <v>74</v>
      </c>
      <c r="O3783" t="s">
        <v>29</v>
      </c>
      <c r="P3783" t="s">
        <v>29</v>
      </c>
      <c r="Q3783" t="s">
        <v>29</v>
      </c>
      <c r="R3783" t="s">
        <v>29</v>
      </c>
      <c r="S3783" t="s">
        <v>29</v>
      </c>
      <c r="T3783" t="s">
        <v>29</v>
      </c>
      <c r="U3783" t="s">
        <v>4453</v>
      </c>
      <c r="V3783" t="s">
        <v>29</v>
      </c>
      <c r="W3783" t="s">
        <v>4367</v>
      </c>
    </row>
    <row r="3784" spans="1:23">
      <c r="A3784">
        <v>3783</v>
      </c>
      <c r="B3784" t="s">
        <v>2593</v>
      </c>
      <c r="C3784" t="s">
        <v>2593</v>
      </c>
      <c r="D3784">
        <v>96</v>
      </c>
      <c r="E3784" t="s">
        <v>4401</v>
      </c>
      <c r="F3784" t="s">
        <v>558</v>
      </c>
      <c r="G3784" s="1" t="s">
        <v>726</v>
      </c>
      <c r="H3784" t="s">
        <v>4402</v>
      </c>
      <c r="I3784" t="s">
        <v>726</v>
      </c>
      <c r="J3784" t="s">
        <v>4402</v>
      </c>
      <c r="K3784">
        <v>4.51</v>
      </c>
      <c r="L3784">
        <f t="shared" si="12"/>
        <v>4.5185853120929771</v>
      </c>
      <c r="M3784" t="s">
        <v>26</v>
      </c>
      <c r="N3784" t="s">
        <v>74</v>
      </c>
      <c r="O3784" t="s">
        <v>63</v>
      </c>
      <c r="P3784" t="s">
        <v>29</v>
      </c>
      <c r="Q3784" t="s">
        <v>29</v>
      </c>
      <c r="R3784" t="s">
        <v>29</v>
      </c>
      <c r="S3784" t="s">
        <v>29</v>
      </c>
      <c r="T3784" t="s">
        <v>29</v>
      </c>
      <c r="U3784" t="s">
        <v>4453</v>
      </c>
      <c r="V3784" t="s">
        <v>29</v>
      </c>
      <c r="W3784" t="s">
        <v>4367</v>
      </c>
    </row>
    <row r="3785" spans="1:23">
      <c r="A3785">
        <v>3784</v>
      </c>
      <c r="B3785" t="s">
        <v>2593</v>
      </c>
      <c r="C3785" t="s">
        <v>2593</v>
      </c>
      <c r="D3785">
        <v>96</v>
      </c>
      <c r="E3785" t="s">
        <v>4403</v>
      </c>
      <c r="F3785" t="s">
        <v>558</v>
      </c>
      <c r="G3785" s="1" t="s">
        <v>4404</v>
      </c>
      <c r="H3785" t="s">
        <v>2129</v>
      </c>
      <c r="I3785" t="s">
        <v>4404</v>
      </c>
      <c r="J3785" t="s">
        <v>2129</v>
      </c>
      <c r="K3785">
        <v>0.28999999999999998</v>
      </c>
      <c r="L3785">
        <f t="shared" si="12"/>
        <v>0.29055204889289649</v>
      </c>
      <c r="M3785" t="s">
        <v>26</v>
      </c>
      <c r="N3785" t="s">
        <v>27</v>
      </c>
      <c r="O3785" t="s">
        <v>29</v>
      </c>
      <c r="P3785" t="s">
        <v>29</v>
      </c>
      <c r="Q3785" t="s">
        <v>29</v>
      </c>
      <c r="R3785" t="s">
        <v>29</v>
      </c>
      <c r="S3785" t="s">
        <v>29</v>
      </c>
      <c r="T3785" t="s">
        <v>29</v>
      </c>
      <c r="U3785" t="s">
        <v>4453</v>
      </c>
      <c r="V3785" t="s">
        <v>29</v>
      </c>
      <c r="W3785" t="s">
        <v>4367</v>
      </c>
    </row>
    <row r="3786" spans="1:23">
      <c r="A3786">
        <v>3785</v>
      </c>
      <c r="B3786" t="s">
        <v>2593</v>
      </c>
      <c r="C3786" t="s">
        <v>2593</v>
      </c>
      <c r="D3786">
        <v>96</v>
      </c>
      <c r="E3786" t="s">
        <v>4405</v>
      </c>
      <c r="F3786" t="s">
        <v>114</v>
      </c>
      <c r="G3786" s="1" t="s">
        <v>2657</v>
      </c>
      <c r="H3786" t="s">
        <v>4406</v>
      </c>
      <c r="I3786" t="s">
        <v>8537</v>
      </c>
      <c r="J3786" t="s">
        <v>4406</v>
      </c>
      <c r="K3786">
        <v>0.25</v>
      </c>
      <c r="L3786">
        <f t="shared" si="12"/>
        <v>0.25047590421801424</v>
      </c>
      <c r="M3786" t="s">
        <v>26</v>
      </c>
      <c r="N3786" t="s">
        <v>74</v>
      </c>
      <c r="O3786" t="s">
        <v>29</v>
      </c>
      <c r="P3786" t="s">
        <v>29</v>
      </c>
      <c r="Q3786" t="s">
        <v>29</v>
      </c>
      <c r="R3786" t="s">
        <v>29</v>
      </c>
      <c r="S3786" t="s">
        <v>29</v>
      </c>
      <c r="T3786" t="s">
        <v>29</v>
      </c>
      <c r="U3786" t="s">
        <v>4453</v>
      </c>
      <c r="V3786" t="s">
        <v>29</v>
      </c>
      <c r="W3786" t="s">
        <v>4367</v>
      </c>
    </row>
    <row r="3787" spans="1:23">
      <c r="A3787">
        <v>3786</v>
      </c>
      <c r="B3787" t="s">
        <v>2593</v>
      </c>
      <c r="C3787" t="s">
        <v>2593</v>
      </c>
      <c r="D3787">
        <v>96</v>
      </c>
      <c r="E3787" t="s">
        <v>2658</v>
      </c>
      <c r="F3787" t="s">
        <v>2084</v>
      </c>
      <c r="G3787" s="1" t="s">
        <v>2085</v>
      </c>
      <c r="H3787" t="s">
        <v>2659</v>
      </c>
      <c r="I3787" t="s">
        <v>8512</v>
      </c>
      <c r="J3787" t="s">
        <v>2659</v>
      </c>
      <c r="K3787">
        <v>1.81</v>
      </c>
      <c r="L3787">
        <f t="shared" si="12"/>
        <v>1.8134455465384232</v>
      </c>
      <c r="M3787" t="s">
        <v>26</v>
      </c>
      <c r="N3787" t="s">
        <v>63</v>
      </c>
      <c r="O3787" t="s">
        <v>29</v>
      </c>
      <c r="P3787" t="s">
        <v>29</v>
      </c>
      <c r="Q3787" t="s">
        <v>29</v>
      </c>
      <c r="R3787" t="s">
        <v>29</v>
      </c>
      <c r="S3787" t="s">
        <v>29</v>
      </c>
      <c r="T3787" t="s">
        <v>29</v>
      </c>
      <c r="U3787" t="s">
        <v>4453</v>
      </c>
      <c r="V3787" t="s">
        <v>29</v>
      </c>
      <c r="W3787" t="s">
        <v>4367</v>
      </c>
    </row>
    <row r="3788" spans="1:23">
      <c r="A3788">
        <v>3787</v>
      </c>
      <c r="B3788" t="s">
        <v>2593</v>
      </c>
      <c r="C3788" t="s">
        <v>2593</v>
      </c>
      <c r="D3788">
        <v>96</v>
      </c>
      <c r="E3788" t="s">
        <v>4456</v>
      </c>
      <c r="F3788" t="s">
        <v>505</v>
      </c>
      <c r="G3788" s="1" t="s">
        <v>506</v>
      </c>
      <c r="H3788" t="s">
        <v>4457</v>
      </c>
      <c r="I3788" t="s">
        <v>8538</v>
      </c>
      <c r="J3788" t="s">
        <v>8696</v>
      </c>
      <c r="K3788">
        <v>0.25</v>
      </c>
      <c r="L3788">
        <f t="shared" si="12"/>
        <v>0.25047590421801424</v>
      </c>
      <c r="M3788" t="s">
        <v>26</v>
      </c>
      <c r="N3788" t="s">
        <v>74</v>
      </c>
      <c r="O3788" t="s">
        <v>29</v>
      </c>
      <c r="P3788" t="s">
        <v>29</v>
      </c>
      <c r="Q3788" t="s">
        <v>29</v>
      </c>
      <c r="R3788" t="s">
        <v>29</v>
      </c>
      <c r="S3788" t="s">
        <v>29</v>
      </c>
      <c r="T3788" t="s">
        <v>29</v>
      </c>
      <c r="U3788" t="s">
        <v>4453</v>
      </c>
      <c r="V3788" t="s">
        <v>29</v>
      </c>
      <c r="W3788" t="s">
        <v>4367</v>
      </c>
    </row>
    <row r="3789" spans="1:23">
      <c r="A3789">
        <v>3788</v>
      </c>
      <c r="B3789" t="s">
        <v>2593</v>
      </c>
      <c r="C3789" t="s">
        <v>2593</v>
      </c>
      <c r="D3789">
        <v>96</v>
      </c>
      <c r="E3789" t="s">
        <v>2668</v>
      </c>
      <c r="F3789" t="s">
        <v>103</v>
      </c>
      <c r="G3789" s="1" t="s">
        <v>1123</v>
      </c>
      <c r="H3789" t="s">
        <v>2669</v>
      </c>
      <c r="I3789" t="s">
        <v>1123</v>
      </c>
      <c r="J3789" t="s">
        <v>2669</v>
      </c>
      <c r="K3789">
        <v>0.59</v>
      </c>
      <c r="L3789">
        <f t="shared" si="12"/>
        <v>0.59112313395451366</v>
      </c>
      <c r="M3789" t="s">
        <v>26</v>
      </c>
      <c r="N3789" t="s">
        <v>27</v>
      </c>
      <c r="O3789" t="s">
        <v>29</v>
      </c>
      <c r="P3789" t="s">
        <v>29</v>
      </c>
      <c r="Q3789" t="s">
        <v>29</v>
      </c>
      <c r="R3789" t="s">
        <v>29</v>
      </c>
      <c r="S3789" t="s">
        <v>29</v>
      </c>
      <c r="T3789" t="s">
        <v>29</v>
      </c>
      <c r="U3789" t="s">
        <v>4453</v>
      </c>
      <c r="V3789" t="s">
        <v>29</v>
      </c>
      <c r="W3789" t="s">
        <v>4367</v>
      </c>
    </row>
    <row r="3790" spans="1:23">
      <c r="A3790">
        <v>3789</v>
      </c>
      <c r="B3790" t="s">
        <v>2593</v>
      </c>
      <c r="C3790" t="s">
        <v>2593</v>
      </c>
      <c r="D3790">
        <v>96</v>
      </c>
      <c r="E3790" t="s">
        <v>4409</v>
      </c>
      <c r="F3790" t="s">
        <v>103</v>
      </c>
      <c r="G3790" s="1" t="s">
        <v>1123</v>
      </c>
      <c r="H3790" t="s">
        <v>4410</v>
      </c>
      <c r="I3790" t="s">
        <v>1123</v>
      </c>
      <c r="J3790" t="s">
        <v>8692</v>
      </c>
      <c r="K3790">
        <v>2.87</v>
      </c>
      <c r="L3790">
        <f t="shared" si="12"/>
        <v>2.8754633804228038</v>
      </c>
      <c r="M3790" t="s">
        <v>26</v>
      </c>
      <c r="N3790" t="s">
        <v>74</v>
      </c>
      <c r="O3790" t="s">
        <v>29</v>
      </c>
      <c r="P3790" t="s">
        <v>29</v>
      </c>
      <c r="Q3790" t="s">
        <v>29</v>
      </c>
      <c r="R3790" t="s">
        <v>29</v>
      </c>
      <c r="S3790" t="s">
        <v>29</v>
      </c>
      <c r="T3790" t="s">
        <v>29</v>
      </c>
      <c r="U3790" t="s">
        <v>4453</v>
      </c>
      <c r="V3790" t="s">
        <v>29</v>
      </c>
      <c r="W3790" t="s">
        <v>4367</v>
      </c>
    </row>
    <row r="3791" spans="1:23">
      <c r="A3791">
        <v>3790</v>
      </c>
      <c r="B3791" t="s">
        <v>2593</v>
      </c>
      <c r="C3791" t="s">
        <v>2593</v>
      </c>
      <c r="D3791">
        <v>96</v>
      </c>
      <c r="E3791" t="s">
        <v>4411</v>
      </c>
      <c r="F3791" t="s">
        <v>591</v>
      </c>
      <c r="G3791" s="1" t="s">
        <v>3642</v>
      </c>
      <c r="H3791" t="s">
        <v>621</v>
      </c>
      <c r="I3791" t="s">
        <v>3642</v>
      </c>
      <c r="J3791" t="s">
        <v>621</v>
      </c>
      <c r="K3791">
        <v>2.74</v>
      </c>
      <c r="L3791">
        <f t="shared" si="12"/>
        <v>2.7452159102294362</v>
      </c>
      <c r="M3791" t="s">
        <v>26</v>
      </c>
      <c r="N3791" t="s">
        <v>74</v>
      </c>
      <c r="O3791" t="s">
        <v>29</v>
      </c>
      <c r="P3791" t="s">
        <v>29</v>
      </c>
      <c r="Q3791" t="s">
        <v>29</v>
      </c>
      <c r="R3791" t="s">
        <v>29</v>
      </c>
      <c r="S3791" t="s">
        <v>29</v>
      </c>
      <c r="T3791" t="s">
        <v>29</v>
      </c>
      <c r="U3791" t="s">
        <v>4453</v>
      </c>
      <c r="V3791" t="s">
        <v>29</v>
      </c>
      <c r="W3791" t="s">
        <v>4367</v>
      </c>
    </row>
    <row r="3792" spans="1:23">
      <c r="A3792">
        <v>3791</v>
      </c>
      <c r="B3792" t="s">
        <v>2593</v>
      </c>
      <c r="C3792" t="s">
        <v>2593</v>
      </c>
      <c r="D3792">
        <v>96</v>
      </c>
      <c r="E3792" t="s">
        <v>4458</v>
      </c>
      <c r="F3792" t="s">
        <v>468</v>
      </c>
      <c r="G3792" s="1" t="s">
        <v>1671</v>
      </c>
      <c r="H3792" t="s">
        <v>29</v>
      </c>
      <c r="I3792" t="s">
        <v>1671</v>
      </c>
      <c r="J3792" t="s">
        <v>29</v>
      </c>
      <c r="K3792">
        <v>0.28999999999999998</v>
      </c>
      <c r="L3792">
        <f t="shared" si="12"/>
        <v>0.29055204889289649</v>
      </c>
      <c r="M3792" t="s">
        <v>26</v>
      </c>
      <c r="N3792" t="s">
        <v>74</v>
      </c>
      <c r="O3792" t="s">
        <v>29</v>
      </c>
      <c r="P3792" t="s">
        <v>29</v>
      </c>
      <c r="Q3792" t="s">
        <v>29</v>
      </c>
      <c r="R3792" t="s">
        <v>29</v>
      </c>
      <c r="S3792" t="s">
        <v>29</v>
      </c>
      <c r="T3792" t="s">
        <v>29</v>
      </c>
      <c r="U3792" t="s">
        <v>4453</v>
      </c>
      <c r="V3792" t="s">
        <v>29</v>
      </c>
      <c r="W3792" t="s">
        <v>4367</v>
      </c>
    </row>
    <row r="3793" spans="1:23">
      <c r="A3793">
        <v>3792</v>
      </c>
      <c r="B3793" t="s">
        <v>2593</v>
      </c>
      <c r="C3793" t="s">
        <v>2593</v>
      </c>
      <c r="D3793">
        <v>96</v>
      </c>
      <c r="E3793" t="s">
        <v>4412</v>
      </c>
      <c r="F3793" t="s">
        <v>468</v>
      </c>
      <c r="G3793" s="1" t="s">
        <v>4413</v>
      </c>
      <c r="H3793" t="s">
        <v>4414</v>
      </c>
      <c r="I3793" t="s">
        <v>3139</v>
      </c>
      <c r="J3793" t="s">
        <v>8693</v>
      </c>
      <c r="K3793">
        <v>0.42</v>
      </c>
      <c r="L3793">
        <f t="shared" si="12"/>
        <v>0.4207995190862639</v>
      </c>
      <c r="M3793" t="s">
        <v>26</v>
      </c>
      <c r="N3793" t="s">
        <v>74</v>
      </c>
      <c r="O3793" t="s">
        <v>29</v>
      </c>
      <c r="P3793" t="s">
        <v>29</v>
      </c>
      <c r="Q3793" t="s">
        <v>29</v>
      </c>
      <c r="R3793" t="s">
        <v>29</v>
      </c>
      <c r="S3793" t="s">
        <v>29</v>
      </c>
      <c r="T3793" t="s">
        <v>29</v>
      </c>
      <c r="U3793" t="s">
        <v>4453</v>
      </c>
      <c r="V3793" t="s">
        <v>29</v>
      </c>
      <c r="W3793" t="s">
        <v>4367</v>
      </c>
    </row>
    <row r="3794" spans="1:23">
      <c r="A3794">
        <v>3793</v>
      </c>
      <c r="B3794" t="s">
        <v>2593</v>
      </c>
      <c r="C3794" t="s">
        <v>2593</v>
      </c>
      <c r="D3794">
        <v>96</v>
      </c>
      <c r="E3794" t="s">
        <v>4415</v>
      </c>
      <c r="F3794" t="s">
        <v>468</v>
      </c>
      <c r="G3794" s="1" t="s">
        <v>4416</v>
      </c>
      <c r="H3794" t="s">
        <v>2707</v>
      </c>
      <c r="I3794" t="s">
        <v>4416</v>
      </c>
      <c r="J3794" t="s">
        <v>2707</v>
      </c>
      <c r="K3794">
        <v>0.38</v>
      </c>
      <c r="L3794">
        <f t="shared" si="12"/>
        <v>0.38072337441138165</v>
      </c>
      <c r="M3794" t="s">
        <v>26</v>
      </c>
      <c r="N3794" t="s">
        <v>27</v>
      </c>
      <c r="O3794" t="s">
        <v>29</v>
      </c>
      <c r="P3794" t="s">
        <v>29</v>
      </c>
      <c r="Q3794" t="s">
        <v>29</v>
      </c>
      <c r="R3794" t="s">
        <v>29</v>
      </c>
      <c r="S3794" t="s">
        <v>29</v>
      </c>
      <c r="T3794" t="s">
        <v>29</v>
      </c>
      <c r="U3794" t="s">
        <v>4453</v>
      </c>
      <c r="V3794" t="s">
        <v>29</v>
      </c>
      <c r="W3794" t="s">
        <v>4367</v>
      </c>
    </row>
    <row r="3795" spans="1:23">
      <c r="A3795">
        <v>3794</v>
      </c>
      <c r="B3795" t="s">
        <v>2593</v>
      </c>
      <c r="C3795" t="s">
        <v>2593</v>
      </c>
      <c r="D3795">
        <v>96</v>
      </c>
      <c r="E3795" t="s">
        <v>4420</v>
      </c>
      <c r="F3795" t="s">
        <v>2520</v>
      </c>
      <c r="G3795" s="1" t="s">
        <v>2521</v>
      </c>
      <c r="H3795" t="s">
        <v>4421</v>
      </c>
      <c r="I3795" t="s">
        <v>2521</v>
      </c>
      <c r="J3795" t="s">
        <v>4421</v>
      </c>
      <c r="K3795">
        <v>1.85</v>
      </c>
      <c r="L3795">
        <f t="shared" si="12"/>
        <v>1.8535216912133057</v>
      </c>
      <c r="M3795" t="s">
        <v>26</v>
      </c>
      <c r="N3795" t="s">
        <v>74</v>
      </c>
      <c r="O3795" t="s">
        <v>29</v>
      </c>
      <c r="P3795" t="s">
        <v>29</v>
      </c>
      <c r="Q3795" t="s">
        <v>29</v>
      </c>
      <c r="R3795" t="s">
        <v>29</v>
      </c>
      <c r="S3795" t="s">
        <v>29</v>
      </c>
      <c r="T3795" t="s">
        <v>29</v>
      </c>
      <c r="U3795" t="s">
        <v>4453</v>
      </c>
      <c r="V3795" t="s">
        <v>29</v>
      </c>
      <c r="W3795" t="s">
        <v>4367</v>
      </c>
    </row>
    <row r="3796" spans="1:23">
      <c r="A3796">
        <v>3795</v>
      </c>
      <c r="B3796" t="s">
        <v>2593</v>
      </c>
      <c r="C3796" t="s">
        <v>2593</v>
      </c>
      <c r="D3796">
        <v>96</v>
      </c>
      <c r="E3796" t="s">
        <v>4422</v>
      </c>
      <c r="F3796" t="s">
        <v>43</v>
      </c>
      <c r="G3796" s="1" t="s">
        <v>3560</v>
      </c>
      <c r="H3796" t="s">
        <v>4423</v>
      </c>
      <c r="I3796" t="s">
        <v>580</v>
      </c>
      <c r="J3796" t="s">
        <v>4423</v>
      </c>
      <c r="K3796">
        <v>5.98</v>
      </c>
      <c r="L3796">
        <f t="shared" si="12"/>
        <v>5.9913836288949014</v>
      </c>
      <c r="M3796" t="s">
        <v>26</v>
      </c>
      <c r="N3796" t="s">
        <v>74</v>
      </c>
      <c r="O3796" t="s">
        <v>29</v>
      </c>
      <c r="P3796" t="s">
        <v>29</v>
      </c>
      <c r="Q3796" t="s">
        <v>29</v>
      </c>
      <c r="R3796" t="s">
        <v>29</v>
      </c>
      <c r="S3796" t="s">
        <v>29</v>
      </c>
      <c r="T3796" t="s">
        <v>29</v>
      </c>
      <c r="U3796" t="s">
        <v>4453</v>
      </c>
      <c r="V3796" t="s">
        <v>29</v>
      </c>
      <c r="W3796" t="s">
        <v>4367</v>
      </c>
    </row>
    <row r="3797" spans="1:23">
      <c r="A3797">
        <v>3796</v>
      </c>
      <c r="B3797" t="s">
        <v>2593</v>
      </c>
      <c r="C3797" t="s">
        <v>2593</v>
      </c>
      <c r="D3797">
        <v>96</v>
      </c>
      <c r="E3797" t="s">
        <v>4424</v>
      </c>
      <c r="F3797" t="s">
        <v>43</v>
      </c>
      <c r="G3797" s="1" t="s">
        <v>4425</v>
      </c>
      <c r="H3797" t="s">
        <v>4426</v>
      </c>
      <c r="I3797" t="s">
        <v>580</v>
      </c>
      <c r="J3797" t="s">
        <v>4426</v>
      </c>
      <c r="K3797">
        <v>1.77</v>
      </c>
      <c r="L3797">
        <f t="shared" si="12"/>
        <v>1.7733694018635411</v>
      </c>
      <c r="M3797" t="s">
        <v>26</v>
      </c>
      <c r="N3797" t="s">
        <v>74</v>
      </c>
      <c r="O3797" t="s">
        <v>29</v>
      </c>
      <c r="P3797" t="s">
        <v>29</v>
      </c>
      <c r="Q3797" t="s">
        <v>29</v>
      </c>
      <c r="R3797" t="s">
        <v>29</v>
      </c>
      <c r="S3797" t="s">
        <v>29</v>
      </c>
      <c r="T3797" t="s">
        <v>29</v>
      </c>
      <c r="U3797" t="s">
        <v>4453</v>
      </c>
      <c r="V3797" t="s">
        <v>29</v>
      </c>
      <c r="W3797" t="s">
        <v>4367</v>
      </c>
    </row>
    <row r="3798" spans="1:23">
      <c r="A3798">
        <v>3797</v>
      </c>
      <c r="B3798" t="s">
        <v>2593</v>
      </c>
      <c r="C3798" t="s">
        <v>2593</v>
      </c>
      <c r="D3798">
        <v>96</v>
      </c>
      <c r="E3798" t="s">
        <v>4428</v>
      </c>
      <c r="F3798" t="s">
        <v>43</v>
      </c>
      <c r="G3798" s="1" t="s">
        <v>1680</v>
      </c>
      <c r="H3798" t="s">
        <v>4429</v>
      </c>
      <c r="I3798" t="s">
        <v>1680</v>
      </c>
      <c r="J3798" t="s">
        <v>8694</v>
      </c>
      <c r="K3798">
        <v>1.64</v>
      </c>
      <c r="L3798">
        <f t="shared" si="12"/>
        <v>1.6431219316701735</v>
      </c>
      <c r="M3798" t="s">
        <v>26</v>
      </c>
      <c r="N3798" t="s">
        <v>74</v>
      </c>
      <c r="O3798" t="s">
        <v>29</v>
      </c>
      <c r="P3798" t="s">
        <v>29</v>
      </c>
      <c r="Q3798" t="s">
        <v>29</v>
      </c>
      <c r="R3798" t="s">
        <v>29</v>
      </c>
      <c r="S3798" t="s">
        <v>29</v>
      </c>
      <c r="T3798" t="s">
        <v>29</v>
      </c>
      <c r="U3798" t="s">
        <v>4453</v>
      </c>
      <c r="V3798" t="s">
        <v>29</v>
      </c>
      <c r="W3798" t="s">
        <v>4367</v>
      </c>
    </row>
    <row r="3799" spans="1:23">
      <c r="A3799">
        <v>3798</v>
      </c>
      <c r="B3799" t="s">
        <v>2593</v>
      </c>
      <c r="C3799" t="s">
        <v>2593</v>
      </c>
      <c r="D3799">
        <v>96</v>
      </c>
      <c r="E3799" t="s">
        <v>4430</v>
      </c>
      <c r="F3799" t="s">
        <v>43</v>
      </c>
      <c r="G3799" s="1" t="s">
        <v>562</v>
      </c>
      <c r="H3799" t="s">
        <v>4431</v>
      </c>
      <c r="I3799" t="s">
        <v>562</v>
      </c>
      <c r="J3799" t="s">
        <v>8695</v>
      </c>
      <c r="K3799">
        <v>10.66</v>
      </c>
      <c r="L3799">
        <f t="shared" si="12"/>
        <v>10.680292555856129</v>
      </c>
      <c r="M3799" t="s">
        <v>26</v>
      </c>
      <c r="N3799" t="s">
        <v>74</v>
      </c>
      <c r="O3799" t="s">
        <v>29</v>
      </c>
      <c r="P3799" t="s">
        <v>29</v>
      </c>
      <c r="Q3799" t="s">
        <v>29</v>
      </c>
      <c r="R3799" t="s">
        <v>29</v>
      </c>
      <c r="S3799" t="s">
        <v>29</v>
      </c>
      <c r="T3799" t="s">
        <v>29</v>
      </c>
      <c r="U3799" t="s">
        <v>4453</v>
      </c>
      <c r="V3799" t="s">
        <v>29</v>
      </c>
      <c r="W3799" t="s">
        <v>4367</v>
      </c>
    </row>
    <row r="3800" spans="1:23">
      <c r="A3800">
        <v>3799</v>
      </c>
      <c r="B3800" t="s">
        <v>2593</v>
      </c>
      <c r="C3800" t="s">
        <v>2593</v>
      </c>
      <c r="D3800">
        <v>96</v>
      </c>
      <c r="E3800" t="s">
        <v>2693</v>
      </c>
      <c r="F3800" t="s">
        <v>2598</v>
      </c>
      <c r="G3800" s="1" t="s">
        <v>2694</v>
      </c>
      <c r="H3800" t="s">
        <v>2685</v>
      </c>
      <c r="I3800" t="s">
        <v>2694</v>
      </c>
      <c r="J3800" t="s">
        <v>2685</v>
      </c>
      <c r="K3800">
        <v>9.06</v>
      </c>
      <c r="L3800">
        <f t="shared" si="12"/>
        <v>9.0772467688608369</v>
      </c>
      <c r="M3800" t="s">
        <v>26</v>
      </c>
      <c r="N3800" t="s">
        <v>74</v>
      </c>
      <c r="O3800" t="s">
        <v>27</v>
      </c>
      <c r="P3800" t="s">
        <v>29</v>
      </c>
      <c r="Q3800" t="s">
        <v>29</v>
      </c>
      <c r="R3800" t="s">
        <v>29</v>
      </c>
      <c r="S3800" t="s">
        <v>29</v>
      </c>
      <c r="T3800" t="s">
        <v>29</v>
      </c>
      <c r="U3800" t="s">
        <v>4453</v>
      </c>
      <c r="V3800" t="s">
        <v>29</v>
      </c>
      <c r="W3800" t="s">
        <v>4367</v>
      </c>
    </row>
    <row r="3801" spans="1:23">
      <c r="A3801">
        <v>3800</v>
      </c>
      <c r="B3801" t="s">
        <v>2593</v>
      </c>
      <c r="C3801" t="s">
        <v>2593</v>
      </c>
      <c r="D3801">
        <v>96</v>
      </c>
      <c r="E3801" t="s">
        <v>4432</v>
      </c>
      <c r="F3801" t="s">
        <v>702</v>
      </c>
      <c r="G3801" s="1" t="s">
        <v>3667</v>
      </c>
      <c r="H3801" t="s">
        <v>4433</v>
      </c>
      <c r="I3801" t="s">
        <v>3667</v>
      </c>
      <c r="J3801" t="s">
        <v>4433</v>
      </c>
      <c r="K3801">
        <v>1.52</v>
      </c>
      <c r="L3801">
        <f t="shared" si="12"/>
        <v>1.5228934976455266</v>
      </c>
      <c r="M3801" t="s">
        <v>26</v>
      </c>
      <c r="N3801" t="s">
        <v>74</v>
      </c>
      <c r="O3801" t="s">
        <v>29</v>
      </c>
      <c r="P3801" t="s">
        <v>29</v>
      </c>
      <c r="Q3801" t="s">
        <v>29</v>
      </c>
      <c r="R3801" t="s">
        <v>29</v>
      </c>
      <c r="S3801" t="s">
        <v>29</v>
      </c>
      <c r="T3801" t="s">
        <v>29</v>
      </c>
      <c r="U3801" t="s">
        <v>4453</v>
      </c>
      <c r="V3801" t="s">
        <v>29</v>
      </c>
      <c r="W3801" t="s">
        <v>4367</v>
      </c>
    </row>
    <row r="3802" spans="1:23">
      <c r="A3802">
        <v>3801</v>
      </c>
      <c r="B3802" t="s">
        <v>2593</v>
      </c>
      <c r="C3802" t="s">
        <v>2593</v>
      </c>
      <c r="D3802">
        <v>96</v>
      </c>
      <c r="E3802" t="s">
        <v>4434</v>
      </c>
      <c r="F3802" t="s">
        <v>3426</v>
      </c>
      <c r="G3802" s="1" t="s">
        <v>4435</v>
      </c>
      <c r="H3802" t="s">
        <v>1185</v>
      </c>
      <c r="I3802" t="s">
        <v>4435</v>
      </c>
      <c r="J3802" t="s">
        <v>1185</v>
      </c>
      <c r="K3802">
        <v>0.93</v>
      </c>
      <c r="L3802">
        <f t="shared" si="12"/>
        <v>0.93177036369101307</v>
      </c>
      <c r="M3802" t="s">
        <v>26</v>
      </c>
      <c r="N3802" t="s">
        <v>27</v>
      </c>
      <c r="O3802" t="s">
        <v>29</v>
      </c>
      <c r="P3802" t="s">
        <v>29</v>
      </c>
      <c r="Q3802" t="s">
        <v>29</v>
      </c>
      <c r="R3802" t="s">
        <v>29</v>
      </c>
      <c r="S3802" t="s">
        <v>29</v>
      </c>
      <c r="T3802" t="s">
        <v>29</v>
      </c>
      <c r="U3802" t="s">
        <v>4453</v>
      </c>
      <c r="V3802" t="s">
        <v>29</v>
      </c>
      <c r="W3802" t="s">
        <v>4367</v>
      </c>
    </row>
    <row r="3803" spans="1:23">
      <c r="A3803">
        <v>3802</v>
      </c>
      <c r="B3803" t="s">
        <v>2593</v>
      </c>
      <c r="C3803" t="s">
        <v>2593</v>
      </c>
      <c r="D3803">
        <v>96</v>
      </c>
      <c r="E3803" t="s">
        <v>4459</v>
      </c>
      <c r="F3803" t="s">
        <v>716</v>
      </c>
      <c r="G3803" s="1" t="s">
        <v>717</v>
      </c>
      <c r="H3803" t="s">
        <v>29</v>
      </c>
      <c r="I3803" t="s">
        <v>717</v>
      </c>
      <c r="J3803" t="s">
        <v>29</v>
      </c>
      <c r="K3803">
        <v>0.13</v>
      </c>
      <c r="L3803">
        <f t="shared" si="12"/>
        <v>0.13024747019336744</v>
      </c>
      <c r="M3803" t="s">
        <v>26</v>
      </c>
      <c r="N3803" t="s">
        <v>27</v>
      </c>
      <c r="O3803" t="s">
        <v>29</v>
      </c>
      <c r="P3803" t="s">
        <v>29</v>
      </c>
      <c r="Q3803" t="s">
        <v>29</v>
      </c>
      <c r="R3803" t="s">
        <v>29</v>
      </c>
      <c r="S3803" t="s">
        <v>29</v>
      </c>
      <c r="T3803" t="s">
        <v>29</v>
      </c>
      <c r="U3803" t="s">
        <v>4453</v>
      </c>
      <c r="V3803" t="s">
        <v>29</v>
      </c>
      <c r="W3803" t="s">
        <v>4367</v>
      </c>
    </row>
    <row r="3804" spans="1:23">
      <c r="A3804">
        <v>3803</v>
      </c>
      <c r="B3804" t="s">
        <v>2593</v>
      </c>
      <c r="C3804" t="s">
        <v>2593</v>
      </c>
      <c r="D3804">
        <v>96</v>
      </c>
      <c r="E3804" t="s">
        <v>4436</v>
      </c>
      <c r="F3804" t="s">
        <v>754</v>
      </c>
      <c r="G3804" s="1" t="s">
        <v>4437</v>
      </c>
      <c r="H3804" t="s">
        <v>4438</v>
      </c>
      <c r="I3804" t="s">
        <v>4437</v>
      </c>
      <c r="J3804" t="s">
        <v>4438</v>
      </c>
      <c r="K3804">
        <v>0.04</v>
      </c>
      <c r="L3804">
        <f t="shared" si="12"/>
        <v>4.0076144674882283E-2</v>
      </c>
      <c r="M3804" t="s">
        <v>26</v>
      </c>
      <c r="N3804" t="s">
        <v>74</v>
      </c>
      <c r="O3804" t="s">
        <v>29</v>
      </c>
      <c r="P3804" t="s">
        <v>29</v>
      </c>
      <c r="Q3804" t="s">
        <v>29</v>
      </c>
      <c r="R3804" t="s">
        <v>29</v>
      </c>
      <c r="S3804" t="s">
        <v>29</v>
      </c>
      <c r="T3804" t="s">
        <v>29</v>
      </c>
      <c r="U3804" t="s">
        <v>4453</v>
      </c>
      <c r="V3804" t="s">
        <v>29</v>
      </c>
      <c r="W3804" t="s">
        <v>4367</v>
      </c>
    </row>
    <row r="3805" spans="1:23">
      <c r="A3805">
        <v>3804</v>
      </c>
      <c r="B3805" t="s">
        <v>2593</v>
      </c>
      <c r="C3805" t="s">
        <v>2593</v>
      </c>
      <c r="D3805">
        <v>96</v>
      </c>
      <c r="E3805" t="s">
        <v>4460</v>
      </c>
      <c r="F3805" t="s">
        <v>2172</v>
      </c>
      <c r="G3805" s="1" t="s">
        <v>4461</v>
      </c>
      <c r="H3805" t="s">
        <v>4462</v>
      </c>
      <c r="I3805" t="s">
        <v>4461</v>
      </c>
      <c r="J3805" t="s">
        <v>4462</v>
      </c>
      <c r="K3805">
        <v>0.25</v>
      </c>
      <c r="L3805">
        <f t="shared" si="12"/>
        <v>0.25047590421801424</v>
      </c>
      <c r="M3805" t="s">
        <v>26</v>
      </c>
      <c r="N3805" t="s">
        <v>74</v>
      </c>
      <c r="O3805" t="s">
        <v>29</v>
      </c>
      <c r="P3805" t="s">
        <v>29</v>
      </c>
      <c r="Q3805" t="s">
        <v>29</v>
      </c>
      <c r="R3805" t="s">
        <v>29</v>
      </c>
      <c r="S3805" t="s">
        <v>29</v>
      </c>
      <c r="T3805" t="s">
        <v>29</v>
      </c>
      <c r="U3805" t="s">
        <v>4453</v>
      </c>
      <c r="V3805" t="s">
        <v>29</v>
      </c>
      <c r="W3805" t="s">
        <v>4367</v>
      </c>
    </row>
    <row r="3806" spans="1:23">
      <c r="A3806">
        <v>3805</v>
      </c>
      <c r="B3806" t="s">
        <v>2593</v>
      </c>
      <c r="C3806" t="s">
        <v>2593</v>
      </c>
      <c r="D3806">
        <v>96</v>
      </c>
      <c r="E3806" t="s">
        <v>4463</v>
      </c>
      <c r="F3806" t="s">
        <v>41</v>
      </c>
      <c r="G3806" s="1" t="s">
        <v>2700</v>
      </c>
      <c r="H3806" t="s">
        <v>2389</v>
      </c>
      <c r="I3806" t="s">
        <v>2700</v>
      </c>
      <c r="J3806" t="s">
        <v>2389</v>
      </c>
      <c r="K3806">
        <v>0.25</v>
      </c>
      <c r="L3806">
        <f t="shared" si="12"/>
        <v>0.25047590421801424</v>
      </c>
      <c r="M3806" t="s">
        <v>26</v>
      </c>
      <c r="N3806" t="s">
        <v>74</v>
      </c>
      <c r="O3806" t="s">
        <v>29</v>
      </c>
      <c r="P3806" t="s">
        <v>29</v>
      </c>
      <c r="Q3806" t="s">
        <v>29</v>
      </c>
      <c r="R3806" t="s">
        <v>29</v>
      </c>
      <c r="S3806" t="s">
        <v>29</v>
      </c>
      <c r="T3806" t="s">
        <v>29</v>
      </c>
      <c r="U3806" t="s">
        <v>4453</v>
      </c>
      <c r="V3806" t="s">
        <v>29</v>
      </c>
      <c r="W3806" t="s">
        <v>4367</v>
      </c>
    </row>
    <row r="3807" spans="1:23">
      <c r="A3807">
        <v>3806</v>
      </c>
      <c r="B3807" t="s">
        <v>2593</v>
      </c>
      <c r="C3807" t="s">
        <v>2593</v>
      </c>
      <c r="D3807">
        <v>96</v>
      </c>
      <c r="E3807" t="s">
        <v>4439</v>
      </c>
      <c r="F3807" t="s">
        <v>248</v>
      </c>
      <c r="G3807" s="1" t="s">
        <v>4440</v>
      </c>
      <c r="H3807" t="s">
        <v>4441</v>
      </c>
      <c r="I3807" t="s">
        <v>4440</v>
      </c>
      <c r="J3807" t="s">
        <v>4441</v>
      </c>
      <c r="K3807">
        <v>2.3199999999999998</v>
      </c>
      <c r="L3807">
        <f t="shared" si="12"/>
        <v>2.3244163911431719</v>
      </c>
      <c r="M3807" t="s">
        <v>26</v>
      </c>
      <c r="N3807" t="s">
        <v>74</v>
      </c>
      <c r="O3807" t="s">
        <v>27</v>
      </c>
      <c r="P3807" t="s">
        <v>29</v>
      </c>
      <c r="Q3807" t="s">
        <v>29</v>
      </c>
      <c r="R3807" t="s">
        <v>29</v>
      </c>
      <c r="S3807" t="s">
        <v>29</v>
      </c>
      <c r="T3807" t="s">
        <v>29</v>
      </c>
      <c r="U3807" t="s">
        <v>4453</v>
      </c>
      <c r="V3807" t="s">
        <v>29</v>
      </c>
      <c r="W3807" t="s">
        <v>4367</v>
      </c>
    </row>
    <row r="3808" spans="1:23">
      <c r="A3808">
        <v>3807</v>
      </c>
      <c r="B3808" t="s">
        <v>2593</v>
      </c>
      <c r="C3808" t="s">
        <v>2593</v>
      </c>
      <c r="D3808">
        <v>96</v>
      </c>
      <c r="E3808" t="s">
        <v>4442</v>
      </c>
      <c r="F3808" t="s">
        <v>248</v>
      </c>
      <c r="G3808" s="1" t="s">
        <v>2581</v>
      </c>
      <c r="H3808" t="s">
        <v>4443</v>
      </c>
      <c r="I3808" t="s">
        <v>2581</v>
      </c>
      <c r="J3808" t="s">
        <v>4443</v>
      </c>
      <c r="K3808">
        <v>22.08</v>
      </c>
      <c r="L3808">
        <f t="shared" si="12"/>
        <v>22.122031860535017</v>
      </c>
      <c r="M3808" t="s">
        <v>26</v>
      </c>
      <c r="N3808" t="s">
        <v>74</v>
      </c>
      <c r="O3808" t="s">
        <v>29</v>
      </c>
      <c r="P3808" t="s">
        <v>29</v>
      </c>
      <c r="Q3808" t="s">
        <v>29</v>
      </c>
      <c r="R3808" t="s">
        <v>29</v>
      </c>
      <c r="S3808" t="s">
        <v>29</v>
      </c>
      <c r="T3808" t="s">
        <v>29</v>
      </c>
      <c r="U3808" t="s">
        <v>4453</v>
      </c>
      <c r="V3808" t="s">
        <v>29</v>
      </c>
      <c r="W3808" t="s">
        <v>4367</v>
      </c>
    </row>
    <row r="3809" spans="1:23">
      <c r="A3809">
        <v>3808</v>
      </c>
      <c r="B3809" t="s">
        <v>2593</v>
      </c>
      <c r="C3809" t="s">
        <v>2593</v>
      </c>
      <c r="D3809">
        <v>96</v>
      </c>
      <c r="E3809" t="s">
        <v>2706</v>
      </c>
      <c r="F3809" t="s">
        <v>248</v>
      </c>
      <c r="G3809" s="1" t="s">
        <v>2581</v>
      </c>
      <c r="H3809" t="s">
        <v>2707</v>
      </c>
      <c r="I3809" t="s">
        <v>2581</v>
      </c>
      <c r="J3809" t="s">
        <v>2707</v>
      </c>
      <c r="K3809">
        <v>0.34</v>
      </c>
      <c r="L3809">
        <f t="shared" si="12"/>
        <v>0.34064722973649941</v>
      </c>
      <c r="M3809" t="s">
        <v>26</v>
      </c>
      <c r="N3809" t="s">
        <v>74</v>
      </c>
      <c r="O3809" t="s">
        <v>29</v>
      </c>
      <c r="P3809" t="s">
        <v>29</v>
      </c>
      <c r="Q3809" t="s">
        <v>29</v>
      </c>
      <c r="R3809" t="s">
        <v>29</v>
      </c>
      <c r="S3809" t="s">
        <v>29</v>
      </c>
      <c r="T3809" t="s">
        <v>29</v>
      </c>
      <c r="U3809" t="s">
        <v>4453</v>
      </c>
      <c r="V3809" t="s">
        <v>29</v>
      </c>
      <c r="W3809" t="s">
        <v>4367</v>
      </c>
    </row>
    <row r="3810" spans="1:23">
      <c r="A3810">
        <v>3809</v>
      </c>
      <c r="B3810" t="s">
        <v>2593</v>
      </c>
      <c r="C3810" t="s">
        <v>2593</v>
      </c>
      <c r="D3810">
        <v>96</v>
      </c>
      <c r="E3810" t="s">
        <v>2708</v>
      </c>
      <c r="F3810" t="s">
        <v>93</v>
      </c>
      <c r="G3810" s="1" t="s">
        <v>29</v>
      </c>
      <c r="H3810" t="s">
        <v>29</v>
      </c>
      <c r="I3810" t="s">
        <v>29</v>
      </c>
      <c r="J3810" t="s">
        <v>29</v>
      </c>
      <c r="K3810">
        <v>0.13</v>
      </c>
      <c r="L3810">
        <f t="shared" si="12"/>
        <v>0.13024747019336744</v>
      </c>
      <c r="M3810" t="s">
        <v>26</v>
      </c>
      <c r="N3810" t="s">
        <v>74</v>
      </c>
      <c r="O3810" t="s">
        <v>29</v>
      </c>
      <c r="P3810" t="s">
        <v>29</v>
      </c>
      <c r="Q3810" t="s">
        <v>29</v>
      </c>
      <c r="R3810" t="s">
        <v>29</v>
      </c>
      <c r="S3810" t="s">
        <v>29</v>
      </c>
      <c r="T3810" t="s">
        <v>29</v>
      </c>
      <c r="U3810" t="s">
        <v>4453</v>
      </c>
      <c r="V3810" t="s">
        <v>29</v>
      </c>
      <c r="W3810" t="s">
        <v>4367</v>
      </c>
    </row>
    <row r="3811" spans="1:23">
      <c r="A3811">
        <v>3810</v>
      </c>
      <c r="B3811" t="s">
        <v>2593</v>
      </c>
      <c r="C3811" t="s">
        <v>2593</v>
      </c>
      <c r="D3811">
        <v>96</v>
      </c>
      <c r="E3811" t="s">
        <v>2709</v>
      </c>
      <c r="F3811" t="s">
        <v>93</v>
      </c>
      <c r="G3811" s="1" t="s">
        <v>29</v>
      </c>
      <c r="H3811" t="s">
        <v>29</v>
      </c>
      <c r="I3811" t="s">
        <v>29</v>
      </c>
      <c r="J3811" t="s">
        <v>29</v>
      </c>
      <c r="K3811">
        <v>0.63</v>
      </c>
      <c r="L3811">
        <f t="shared" si="12"/>
        <v>0.63119927862939595</v>
      </c>
      <c r="M3811" t="s">
        <v>26</v>
      </c>
      <c r="N3811" t="s">
        <v>74</v>
      </c>
      <c r="O3811" t="s">
        <v>29</v>
      </c>
      <c r="P3811" t="s">
        <v>29</v>
      </c>
      <c r="Q3811" t="s">
        <v>29</v>
      </c>
      <c r="R3811" t="s">
        <v>29</v>
      </c>
      <c r="S3811" t="s">
        <v>29</v>
      </c>
      <c r="T3811" t="s">
        <v>29</v>
      </c>
      <c r="U3811" t="s">
        <v>4453</v>
      </c>
      <c r="V3811" t="s">
        <v>29</v>
      </c>
      <c r="W3811" t="s">
        <v>4367</v>
      </c>
    </row>
    <row r="3812" spans="1:23">
      <c r="A3812">
        <v>3811</v>
      </c>
      <c r="B3812" t="s">
        <v>2593</v>
      </c>
      <c r="C3812" t="s">
        <v>2593</v>
      </c>
      <c r="D3812">
        <v>96</v>
      </c>
      <c r="E3812" t="s">
        <v>4444</v>
      </c>
      <c r="F3812" t="s">
        <v>93</v>
      </c>
      <c r="G3812" s="1" t="s">
        <v>29</v>
      </c>
      <c r="H3812" t="s">
        <v>29</v>
      </c>
      <c r="I3812" t="s">
        <v>29</v>
      </c>
      <c r="J3812" t="s">
        <v>29</v>
      </c>
      <c r="K3812">
        <v>0.46</v>
      </c>
      <c r="L3812">
        <f t="shared" si="12"/>
        <v>0.46087566376114619</v>
      </c>
      <c r="M3812" t="s">
        <v>26</v>
      </c>
      <c r="N3812" t="s">
        <v>74</v>
      </c>
      <c r="O3812" t="s">
        <v>29</v>
      </c>
      <c r="P3812" t="s">
        <v>29</v>
      </c>
      <c r="Q3812" t="s">
        <v>29</v>
      </c>
      <c r="R3812" t="s">
        <v>29</v>
      </c>
      <c r="S3812" t="s">
        <v>29</v>
      </c>
      <c r="T3812" t="s">
        <v>29</v>
      </c>
      <c r="U3812" t="s">
        <v>4453</v>
      </c>
      <c r="V3812" t="s">
        <v>29</v>
      </c>
      <c r="W3812" t="s">
        <v>4367</v>
      </c>
    </row>
    <row r="3813" spans="1:23">
      <c r="A3813">
        <v>3812</v>
      </c>
      <c r="B3813" t="s">
        <v>2593</v>
      </c>
      <c r="C3813" t="s">
        <v>2593</v>
      </c>
      <c r="D3813">
        <v>96</v>
      </c>
      <c r="E3813" t="s">
        <v>4445</v>
      </c>
      <c r="F3813" t="s">
        <v>93</v>
      </c>
      <c r="G3813" s="1" t="s">
        <v>29</v>
      </c>
      <c r="H3813" t="s">
        <v>29</v>
      </c>
      <c r="I3813" t="s">
        <v>29</v>
      </c>
      <c r="J3813" t="s">
        <v>29</v>
      </c>
      <c r="K3813">
        <v>0.46</v>
      </c>
      <c r="L3813">
        <f t="shared" si="12"/>
        <v>0.46087566376114619</v>
      </c>
      <c r="M3813" t="s">
        <v>26</v>
      </c>
      <c r="N3813" t="s">
        <v>27</v>
      </c>
      <c r="O3813" t="s">
        <v>29</v>
      </c>
      <c r="P3813" t="s">
        <v>29</v>
      </c>
      <c r="Q3813" t="s">
        <v>29</v>
      </c>
      <c r="R3813" t="s">
        <v>29</v>
      </c>
      <c r="S3813" t="s">
        <v>29</v>
      </c>
      <c r="T3813" t="s">
        <v>29</v>
      </c>
      <c r="U3813" t="s">
        <v>4453</v>
      </c>
      <c r="V3813" t="s">
        <v>29</v>
      </c>
      <c r="W3813" t="s">
        <v>4367</v>
      </c>
    </row>
    <row r="3814" spans="1:23">
      <c r="A3814">
        <v>3813</v>
      </c>
      <c r="B3814" t="s">
        <v>2593</v>
      </c>
      <c r="C3814" t="s">
        <v>2593</v>
      </c>
      <c r="D3814">
        <v>96</v>
      </c>
      <c r="E3814" t="s">
        <v>4446</v>
      </c>
      <c r="F3814" t="s">
        <v>93</v>
      </c>
      <c r="G3814" s="1" t="s">
        <v>29</v>
      </c>
      <c r="H3814" t="s">
        <v>29</v>
      </c>
      <c r="I3814" t="s">
        <v>29</v>
      </c>
      <c r="J3814" t="s">
        <v>29</v>
      </c>
      <c r="K3814">
        <v>0.08</v>
      </c>
      <c r="L3814">
        <f t="shared" si="12"/>
        <v>8.0152289349764566E-2</v>
      </c>
      <c r="M3814" t="s">
        <v>26</v>
      </c>
      <c r="N3814" t="s">
        <v>27</v>
      </c>
      <c r="O3814" t="s">
        <v>29</v>
      </c>
      <c r="P3814" t="s">
        <v>29</v>
      </c>
      <c r="Q3814" t="s">
        <v>29</v>
      </c>
      <c r="R3814" t="s">
        <v>29</v>
      </c>
      <c r="S3814" t="s">
        <v>29</v>
      </c>
      <c r="T3814" t="s">
        <v>29</v>
      </c>
      <c r="U3814" t="s">
        <v>4453</v>
      </c>
      <c r="V3814" t="s">
        <v>29</v>
      </c>
      <c r="W3814" t="s">
        <v>4367</v>
      </c>
    </row>
    <row r="3815" spans="1:23">
      <c r="A3815">
        <v>3814</v>
      </c>
      <c r="B3815" t="s">
        <v>2593</v>
      </c>
      <c r="C3815" t="s">
        <v>2593</v>
      </c>
      <c r="D3815">
        <v>96</v>
      </c>
      <c r="E3815" t="s">
        <v>4447</v>
      </c>
      <c r="F3815" t="s">
        <v>93</v>
      </c>
      <c r="G3815" s="1" t="s">
        <v>29</v>
      </c>
      <c r="H3815" t="s">
        <v>29</v>
      </c>
      <c r="I3815" t="s">
        <v>29</v>
      </c>
      <c r="J3815" t="s">
        <v>29</v>
      </c>
      <c r="K3815">
        <v>0.25</v>
      </c>
      <c r="L3815">
        <f t="shared" si="12"/>
        <v>0.25047590421801424</v>
      </c>
      <c r="M3815" t="s">
        <v>26</v>
      </c>
      <c r="N3815" t="s">
        <v>27</v>
      </c>
      <c r="O3815" t="s">
        <v>29</v>
      </c>
      <c r="P3815" t="s">
        <v>29</v>
      </c>
      <c r="Q3815" t="s">
        <v>29</v>
      </c>
      <c r="R3815" t="s">
        <v>29</v>
      </c>
      <c r="S3815" t="s">
        <v>29</v>
      </c>
      <c r="T3815" t="s">
        <v>29</v>
      </c>
      <c r="U3815" t="s">
        <v>4453</v>
      </c>
      <c r="V3815" t="s">
        <v>29</v>
      </c>
      <c r="W3815" t="s">
        <v>4367</v>
      </c>
    </row>
    <row r="3816" spans="1:23">
      <c r="A3816">
        <v>3815</v>
      </c>
      <c r="B3816" t="s">
        <v>2593</v>
      </c>
      <c r="C3816" t="s">
        <v>2593</v>
      </c>
      <c r="D3816">
        <v>96</v>
      </c>
      <c r="E3816" t="s">
        <v>4448</v>
      </c>
      <c r="F3816" t="s">
        <v>76</v>
      </c>
      <c r="G3816" s="1" t="s">
        <v>29</v>
      </c>
      <c r="H3816" t="s">
        <v>29</v>
      </c>
      <c r="I3816" t="s">
        <v>29</v>
      </c>
      <c r="J3816" t="s">
        <v>29</v>
      </c>
      <c r="K3816">
        <v>2.02</v>
      </c>
      <c r="L3816">
        <f t="shared" si="12"/>
        <v>2.0238453060815549</v>
      </c>
      <c r="M3816" t="s">
        <v>687</v>
      </c>
      <c r="N3816" t="s">
        <v>29</v>
      </c>
      <c r="O3816" t="s">
        <v>29</v>
      </c>
      <c r="P3816" t="s">
        <v>29</v>
      </c>
      <c r="Q3816" t="s">
        <v>29</v>
      </c>
      <c r="R3816" t="s">
        <v>29</v>
      </c>
      <c r="S3816" t="s">
        <v>29</v>
      </c>
      <c r="T3816" t="s">
        <v>29</v>
      </c>
      <c r="U3816" t="s">
        <v>4453</v>
      </c>
      <c r="V3816" t="s">
        <v>29</v>
      </c>
      <c r="W3816" t="s">
        <v>4367</v>
      </c>
    </row>
    <row r="3817" spans="1:23">
      <c r="A3817">
        <v>3816</v>
      </c>
      <c r="B3817" t="s">
        <v>2593</v>
      </c>
      <c r="C3817" t="s">
        <v>2593</v>
      </c>
      <c r="D3817">
        <v>96</v>
      </c>
      <c r="E3817" t="s">
        <v>4449</v>
      </c>
      <c r="F3817" t="s">
        <v>76</v>
      </c>
      <c r="G3817" s="1" t="s">
        <v>29</v>
      </c>
      <c r="H3817" t="s">
        <v>29</v>
      </c>
      <c r="I3817" t="s">
        <v>29</v>
      </c>
      <c r="J3817" t="s">
        <v>29</v>
      </c>
      <c r="K3817">
        <v>0.13</v>
      </c>
      <c r="L3817">
        <f t="shared" si="12"/>
        <v>0.13024747019336744</v>
      </c>
      <c r="M3817" t="s">
        <v>687</v>
      </c>
      <c r="N3817" t="s">
        <v>29</v>
      </c>
      <c r="O3817" t="s">
        <v>29</v>
      </c>
      <c r="P3817" t="s">
        <v>29</v>
      </c>
      <c r="Q3817" t="s">
        <v>29</v>
      </c>
      <c r="R3817" t="s">
        <v>29</v>
      </c>
      <c r="S3817" t="s">
        <v>29</v>
      </c>
      <c r="T3817" t="s">
        <v>29</v>
      </c>
      <c r="U3817" t="s">
        <v>4453</v>
      </c>
      <c r="V3817" t="s">
        <v>29</v>
      </c>
      <c r="W3817" t="s">
        <v>4367</v>
      </c>
    </row>
    <row r="3818" spans="1:23">
      <c r="A3818">
        <v>3817</v>
      </c>
      <c r="B3818" t="s">
        <v>2593</v>
      </c>
      <c r="C3818" t="s">
        <v>2593</v>
      </c>
      <c r="D3818">
        <v>96</v>
      </c>
      <c r="E3818" t="s">
        <v>4450</v>
      </c>
      <c r="F3818" t="s">
        <v>76</v>
      </c>
      <c r="G3818" s="1" t="s">
        <v>29</v>
      </c>
      <c r="H3818" t="s">
        <v>29</v>
      </c>
      <c r="I3818" t="s">
        <v>29</v>
      </c>
      <c r="J3818" t="s">
        <v>29</v>
      </c>
      <c r="K3818">
        <v>0.93</v>
      </c>
      <c r="L3818">
        <f t="shared" si="12"/>
        <v>0.93177036369101307</v>
      </c>
      <c r="M3818" t="s">
        <v>687</v>
      </c>
      <c r="N3818" t="s">
        <v>29</v>
      </c>
      <c r="O3818" t="s">
        <v>29</v>
      </c>
      <c r="P3818" t="s">
        <v>29</v>
      </c>
      <c r="Q3818" t="s">
        <v>29</v>
      </c>
      <c r="R3818" t="s">
        <v>29</v>
      </c>
      <c r="S3818" t="s">
        <v>29</v>
      </c>
      <c r="T3818" t="s">
        <v>29</v>
      </c>
      <c r="U3818" t="s">
        <v>4453</v>
      </c>
      <c r="V3818" t="s">
        <v>29</v>
      </c>
      <c r="W3818" t="s">
        <v>4367</v>
      </c>
    </row>
    <row r="3819" spans="1:23">
      <c r="A3819">
        <v>3818</v>
      </c>
      <c r="B3819" t="s">
        <v>2593</v>
      </c>
      <c r="C3819" t="s">
        <v>2593</v>
      </c>
      <c r="D3819">
        <v>96</v>
      </c>
      <c r="E3819" t="s">
        <v>4451</v>
      </c>
      <c r="F3819" t="s">
        <v>76</v>
      </c>
      <c r="G3819" s="1" t="s">
        <v>29</v>
      </c>
      <c r="H3819" t="s">
        <v>29</v>
      </c>
      <c r="I3819" t="s">
        <v>29</v>
      </c>
      <c r="J3819" t="s">
        <v>29</v>
      </c>
      <c r="K3819">
        <v>0.13</v>
      </c>
      <c r="L3819">
        <f t="shared" si="12"/>
        <v>0.13024747019336744</v>
      </c>
      <c r="M3819" t="s">
        <v>687</v>
      </c>
      <c r="N3819" t="s">
        <v>29</v>
      </c>
      <c r="O3819" t="s">
        <v>29</v>
      </c>
      <c r="P3819" t="s">
        <v>29</v>
      </c>
      <c r="Q3819" t="s">
        <v>29</v>
      </c>
      <c r="R3819" t="s">
        <v>29</v>
      </c>
      <c r="S3819" t="s">
        <v>29</v>
      </c>
      <c r="T3819" t="s">
        <v>29</v>
      </c>
      <c r="U3819" t="s">
        <v>4453</v>
      </c>
      <c r="V3819" t="s">
        <v>29</v>
      </c>
      <c r="W3819" t="s">
        <v>4367</v>
      </c>
    </row>
    <row r="3820" spans="1:23">
      <c r="A3820">
        <v>3819</v>
      </c>
      <c r="B3820" t="s">
        <v>2593</v>
      </c>
      <c r="C3820" t="s">
        <v>2593</v>
      </c>
      <c r="D3820">
        <v>96</v>
      </c>
      <c r="E3820" t="s">
        <v>4452</v>
      </c>
      <c r="F3820" t="s">
        <v>76</v>
      </c>
      <c r="G3820" s="1" t="s">
        <v>29</v>
      </c>
      <c r="H3820" t="s">
        <v>29</v>
      </c>
      <c r="I3820" t="s">
        <v>29</v>
      </c>
      <c r="J3820" t="s">
        <v>29</v>
      </c>
      <c r="K3820">
        <v>0.04</v>
      </c>
      <c r="L3820">
        <f t="shared" si="12"/>
        <v>4.0076144674882283E-2</v>
      </c>
      <c r="M3820" t="s">
        <v>687</v>
      </c>
      <c r="N3820" t="s">
        <v>29</v>
      </c>
      <c r="O3820" t="s">
        <v>29</v>
      </c>
      <c r="P3820" t="s">
        <v>29</v>
      </c>
      <c r="Q3820" t="s">
        <v>29</v>
      </c>
      <c r="R3820" t="s">
        <v>29</v>
      </c>
      <c r="S3820" t="s">
        <v>29</v>
      </c>
      <c r="T3820" t="s">
        <v>29</v>
      </c>
      <c r="U3820" t="s">
        <v>4453</v>
      </c>
      <c r="V3820" t="s">
        <v>29</v>
      </c>
      <c r="W3820" t="s">
        <v>4367</v>
      </c>
    </row>
    <row r="3821" spans="1:23">
      <c r="A3821">
        <v>3820</v>
      </c>
      <c r="B3821" t="s">
        <v>4464</v>
      </c>
      <c r="C3821" t="s">
        <v>4464</v>
      </c>
      <c r="D3821">
        <v>97</v>
      </c>
      <c r="E3821" t="s">
        <v>4465</v>
      </c>
      <c r="F3821" t="s">
        <v>312</v>
      </c>
      <c r="G3821" s="1" t="s">
        <v>3118</v>
      </c>
      <c r="H3821" t="s">
        <v>2659</v>
      </c>
      <c r="I3821" t="s">
        <v>3118</v>
      </c>
      <c r="J3821" t="s">
        <v>2659</v>
      </c>
      <c r="K3821">
        <v>1.37</v>
      </c>
      <c r="L3821">
        <v>1.37</v>
      </c>
      <c r="M3821" t="s">
        <v>26</v>
      </c>
      <c r="N3821" t="s">
        <v>219</v>
      </c>
      <c r="O3821" t="s">
        <v>63</v>
      </c>
      <c r="P3821" t="s">
        <v>121</v>
      </c>
      <c r="Q3821" t="s">
        <v>29</v>
      </c>
      <c r="R3821" t="s">
        <v>29</v>
      </c>
      <c r="S3821" t="s">
        <v>29</v>
      </c>
      <c r="T3821" t="s">
        <v>29</v>
      </c>
      <c r="U3821" t="s">
        <v>29</v>
      </c>
      <c r="V3821" t="s">
        <v>29</v>
      </c>
      <c r="W3821" t="s">
        <v>4466</v>
      </c>
    </row>
    <row r="3822" spans="1:23">
      <c r="A3822">
        <v>3821</v>
      </c>
      <c r="B3822" t="s">
        <v>4464</v>
      </c>
      <c r="C3822" t="s">
        <v>4464</v>
      </c>
      <c r="D3822">
        <v>97</v>
      </c>
      <c r="E3822" t="s">
        <v>2863</v>
      </c>
      <c r="F3822" t="s">
        <v>168</v>
      </c>
      <c r="G3822" s="1" t="s">
        <v>2864</v>
      </c>
      <c r="H3822" t="s">
        <v>2865</v>
      </c>
      <c r="I3822" t="s">
        <v>2864</v>
      </c>
      <c r="J3822" t="s">
        <v>2865</v>
      </c>
      <c r="K3822">
        <v>1.55</v>
      </c>
      <c r="L3822">
        <v>1.55</v>
      </c>
      <c r="M3822" t="s">
        <v>26</v>
      </c>
      <c r="N3822" t="s">
        <v>219</v>
      </c>
      <c r="O3822" t="s">
        <v>29</v>
      </c>
      <c r="P3822" t="s">
        <v>29</v>
      </c>
      <c r="Q3822" t="s">
        <v>29</v>
      </c>
      <c r="R3822" t="s">
        <v>29</v>
      </c>
      <c r="S3822" t="s">
        <v>29</v>
      </c>
      <c r="T3822" t="s">
        <v>29</v>
      </c>
      <c r="U3822" t="s">
        <v>29</v>
      </c>
      <c r="V3822" t="s">
        <v>29</v>
      </c>
      <c r="W3822" t="s">
        <v>4466</v>
      </c>
    </row>
    <row r="3823" spans="1:23">
      <c r="A3823">
        <v>3822</v>
      </c>
      <c r="B3823" t="s">
        <v>4464</v>
      </c>
      <c r="C3823" t="s">
        <v>4464</v>
      </c>
      <c r="D3823">
        <v>97</v>
      </c>
      <c r="E3823" t="s">
        <v>2842</v>
      </c>
      <c r="F3823" t="s">
        <v>23</v>
      </c>
      <c r="G3823" s="1" t="s">
        <v>2843</v>
      </c>
      <c r="H3823" t="s">
        <v>2844</v>
      </c>
      <c r="I3823" t="s">
        <v>8517</v>
      </c>
      <c r="J3823" t="s">
        <v>8645</v>
      </c>
      <c r="K3823">
        <v>2.2799999999999998</v>
      </c>
      <c r="L3823">
        <v>2.2799999999999998</v>
      </c>
      <c r="M3823" t="s">
        <v>26</v>
      </c>
      <c r="N3823" t="s">
        <v>219</v>
      </c>
      <c r="O3823" t="s">
        <v>232</v>
      </c>
      <c r="P3823" t="s">
        <v>63</v>
      </c>
      <c r="Q3823" t="s">
        <v>74</v>
      </c>
      <c r="R3823" t="s">
        <v>29</v>
      </c>
      <c r="S3823" t="s">
        <v>29</v>
      </c>
      <c r="T3823" t="s">
        <v>29</v>
      </c>
      <c r="U3823" t="s">
        <v>29</v>
      </c>
      <c r="V3823" t="s">
        <v>29</v>
      </c>
      <c r="W3823" t="s">
        <v>4466</v>
      </c>
    </row>
    <row r="3824" spans="1:23">
      <c r="A3824">
        <v>3823</v>
      </c>
      <c r="B3824" t="s">
        <v>4464</v>
      </c>
      <c r="C3824" t="s">
        <v>4464</v>
      </c>
      <c r="D3824">
        <v>97</v>
      </c>
      <c r="E3824" t="s">
        <v>4467</v>
      </c>
      <c r="F3824" t="s">
        <v>438</v>
      </c>
      <c r="G3824" s="1" t="s">
        <v>873</v>
      </c>
      <c r="H3824" t="s">
        <v>4468</v>
      </c>
      <c r="I3824" t="s">
        <v>873</v>
      </c>
      <c r="J3824" t="s">
        <v>4468</v>
      </c>
      <c r="K3824">
        <v>1.55</v>
      </c>
      <c r="L3824">
        <v>1.55</v>
      </c>
      <c r="M3824" t="s">
        <v>26</v>
      </c>
      <c r="N3824" t="s">
        <v>219</v>
      </c>
      <c r="O3824" t="s">
        <v>29</v>
      </c>
      <c r="P3824" t="s">
        <v>29</v>
      </c>
      <c r="Q3824" t="s">
        <v>29</v>
      </c>
      <c r="R3824" t="s">
        <v>29</v>
      </c>
      <c r="S3824" t="s">
        <v>29</v>
      </c>
      <c r="T3824" t="s">
        <v>29</v>
      </c>
      <c r="U3824" t="s">
        <v>29</v>
      </c>
      <c r="V3824" t="s">
        <v>29</v>
      </c>
      <c r="W3824" t="s">
        <v>4466</v>
      </c>
    </row>
    <row r="3825" spans="1:23">
      <c r="A3825">
        <v>3824</v>
      </c>
      <c r="B3825" t="s">
        <v>4464</v>
      </c>
      <c r="C3825" t="s">
        <v>4464</v>
      </c>
      <c r="D3825">
        <v>97</v>
      </c>
      <c r="E3825" t="s">
        <v>2475</v>
      </c>
      <c r="F3825" t="s">
        <v>185</v>
      </c>
      <c r="G3825" s="1" t="s">
        <v>186</v>
      </c>
      <c r="H3825" t="s">
        <v>466</v>
      </c>
      <c r="I3825" t="s">
        <v>186</v>
      </c>
      <c r="J3825" t="s">
        <v>466</v>
      </c>
      <c r="K3825">
        <v>1.46</v>
      </c>
      <c r="L3825">
        <v>1.46</v>
      </c>
      <c r="M3825" t="s">
        <v>26</v>
      </c>
      <c r="N3825" t="s">
        <v>219</v>
      </c>
      <c r="O3825" t="s">
        <v>74</v>
      </c>
      <c r="P3825" t="s">
        <v>29</v>
      </c>
      <c r="Q3825" t="s">
        <v>29</v>
      </c>
      <c r="R3825" t="s">
        <v>29</v>
      </c>
      <c r="S3825" t="s">
        <v>29</v>
      </c>
      <c r="T3825" t="s">
        <v>29</v>
      </c>
      <c r="U3825" t="s">
        <v>29</v>
      </c>
      <c r="V3825" t="s">
        <v>29</v>
      </c>
      <c r="W3825" t="s">
        <v>4466</v>
      </c>
    </row>
    <row r="3826" spans="1:23">
      <c r="A3826">
        <v>3825</v>
      </c>
      <c r="B3826" t="s">
        <v>4464</v>
      </c>
      <c r="C3826" t="s">
        <v>4464</v>
      </c>
      <c r="D3826">
        <v>97</v>
      </c>
      <c r="E3826" t="s">
        <v>2798</v>
      </c>
      <c r="F3826" t="s">
        <v>185</v>
      </c>
      <c r="G3826" s="1" t="s">
        <v>186</v>
      </c>
      <c r="H3826" t="s">
        <v>2799</v>
      </c>
      <c r="I3826" t="s">
        <v>186</v>
      </c>
      <c r="J3826" t="s">
        <v>2799</v>
      </c>
      <c r="K3826">
        <v>4.01</v>
      </c>
      <c r="L3826">
        <v>4.01</v>
      </c>
      <c r="M3826" t="s">
        <v>26</v>
      </c>
      <c r="N3826" t="s">
        <v>219</v>
      </c>
      <c r="O3826" t="s">
        <v>232</v>
      </c>
      <c r="P3826" t="s">
        <v>63</v>
      </c>
      <c r="Q3826" t="s">
        <v>74</v>
      </c>
      <c r="R3826" t="s">
        <v>29</v>
      </c>
      <c r="S3826" t="s">
        <v>29</v>
      </c>
      <c r="T3826" t="s">
        <v>29</v>
      </c>
      <c r="U3826" t="s">
        <v>29</v>
      </c>
      <c r="V3826" t="s">
        <v>29</v>
      </c>
      <c r="W3826" t="s">
        <v>4466</v>
      </c>
    </row>
    <row r="3827" spans="1:23">
      <c r="A3827">
        <v>3826</v>
      </c>
      <c r="B3827" t="s">
        <v>4464</v>
      </c>
      <c r="C3827" t="s">
        <v>4464</v>
      </c>
      <c r="D3827">
        <v>97</v>
      </c>
      <c r="E3827" t="s">
        <v>4469</v>
      </c>
      <c r="F3827" t="s">
        <v>181</v>
      </c>
      <c r="G3827" s="1" t="s">
        <v>4470</v>
      </c>
      <c r="H3827" t="s">
        <v>4471</v>
      </c>
      <c r="I3827" t="s">
        <v>4470</v>
      </c>
      <c r="J3827" t="s">
        <v>4471</v>
      </c>
      <c r="K3827">
        <v>3.64</v>
      </c>
      <c r="L3827">
        <v>3.64</v>
      </c>
      <c r="M3827" t="s">
        <v>26</v>
      </c>
      <c r="N3827" t="s">
        <v>63</v>
      </c>
      <c r="O3827" t="s">
        <v>121</v>
      </c>
      <c r="P3827" t="s">
        <v>29</v>
      </c>
      <c r="Q3827" t="s">
        <v>29</v>
      </c>
      <c r="R3827" t="s">
        <v>29</v>
      </c>
      <c r="S3827" t="s">
        <v>29</v>
      </c>
      <c r="T3827" t="s">
        <v>29</v>
      </c>
      <c r="U3827" t="s">
        <v>29</v>
      </c>
      <c r="V3827" t="s">
        <v>29</v>
      </c>
      <c r="W3827" t="s">
        <v>4466</v>
      </c>
    </row>
    <row r="3828" spans="1:23">
      <c r="A3828">
        <v>3827</v>
      </c>
      <c r="B3828" t="s">
        <v>4464</v>
      </c>
      <c r="C3828" t="s">
        <v>4464</v>
      </c>
      <c r="D3828">
        <v>97</v>
      </c>
      <c r="E3828" t="s">
        <v>4472</v>
      </c>
      <c r="F3828" t="s">
        <v>108</v>
      </c>
      <c r="G3828" s="1" t="s">
        <v>2735</v>
      </c>
      <c r="H3828" t="s">
        <v>4473</v>
      </c>
      <c r="I3828" t="s">
        <v>2735</v>
      </c>
      <c r="J3828" t="s">
        <v>29</v>
      </c>
      <c r="K3828">
        <v>62.02</v>
      </c>
      <c r="L3828">
        <v>62.02</v>
      </c>
      <c r="M3828" t="s">
        <v>26</v>
      </c>
      <c r="N3828" t="s">
        <v>219</v>
      </c>
      <c r="O3828" t="s">
        <v>29</v>
      </c>
      <c r="P3828" t="s">
        <v>29</v>
      </c>
      <c r="Q3828" t="s">
        <v>29</v>
      </c>
      <c r="R3828" t="s">
        <v>29</v>
      </c>
      <c r="S3828" t="s">
        <v>29</v>
      </c>
      <c r="T3828" t="s">
        <v>29</v>
      </c>
      <c r="U3828" t="s">
        <v>29</v>
      </c>
      <c r="V3828" t="s">
        <v>29</v>
      </c>
      <c r="W3828" t="s">
        <v>4466</v>
      </c>
    </row>
    <row r="3829" spans="1:23">
      <c r="A3829">
        <v>3828</v>
      </c>
      <c r="B3829" t="s">
        <v>4464</v>
      </c>
      <c r="C3829" t="s">
        <v>4464</v>
      </c>
      <c r="D3829">
        <v>97</v>
      </c>
      <c r="E3829" t="s">
        <v>4474</v>
      </c>
      <c r="F3829" t="s">
        <v>2814</v>
      </c>
      <c r="G3829" s="1" t="s">
        <v>4475</v>
      </c>
      <c r="H3829" t="s">
        <v>128</v>
      </c>
      <c r="I3829" t="s">
        <v>4475</v>
      </c>
      <c r="J3829" t="s">
        <v>128</v>
      </c>
      <c r="K3829">
        <v>1.18</v>
      </c>
      <c r="L3829">
        <v>1.18</v>
      </c>
      <c r="M3829" t="s">
        <v>26</v>
      </c>
      <c r="N3829" t="s">
        <v>219</v>
      </c>
      <c r="O3829" t="s">
        <v>232</v>
      </c>
      <c r="P3829" t="s">
        <v>29</v>
      </c>
      <c r="Q3829" t="s">
        <v>29</v>
      </c>
      <c r="R3829" t="s">
        <v>29</v>
      </c>
      <c r="S3829" t="s">
        <v>29</v>
      </c>
      <c r="T3829" t="s">
        <v>29</v>
      </c>
      <c r="U3829" t="s">
        <v>29</v>
      </c>
      <c r="V3829" t="s">
        <v>29</v>
      </c>
      <c r="W3829" t="s">
        <v>4466</v>
      </c>
    </row>
    <row r="3830" spans="1:23">
      <c r="A3830">
        <v>3829</v>
      </c>
      <c r="B3830" t="s">
        <v>4464</v>
      </c>
      <c r="C3830" t="s">
        <v>4464</v>
      </c>
      <c r="D3830">
        <v>97</v>
      </c>
      <c r="E3830" t="s">
        <v>4476</v>
      </c>
      <c r="F3830" t="s">
        <v>438</v>
      </c>
      <c r="G3830" s="1" t="s">
        <v>439</v>
      </c>
      <c r="H3830" t="s">
        <v>4477</v>
      </c>
      <c r="I3830" t="s">
        <v>8539</v>
      </c>
      <c r="J3830" t="s">
        <v>2900</v>
      </c>
      <c r="K3830">
        <v>1.18</v>
      </c>
      <c r="L3830">
        <v>1.18</v>
      </c>
      <c r="M3830" t="s">
        <v>26</v>
      </c>
      <c r="N3830" t="s">
        <v>74</v>
      </c>
      <c r="O3830" t="s">
        <v>29</v>
      </c>
      <c r="P3830" t="s">
        <v>29</v>
      </c>
      <c r="Q3830" t="s">
        <v>29</v>
      </c>
      <c r="R3830" t="s">
        <v>29</v>
      </c>
      <c r="S3830" t="s">
        <v>29</v>
      </c>
      <c r="T3830" t="s">
        <v>29</v>
      </c>
      <c r="U3830" t="s">
        <v>29</v>
      </c>
      <c r="V3830" t="s">
        <v>29</v>
      </c>
      <c r="W3830" t="s">
        <v>4466</v>
      </c>
    </row>
    <row r="3831" spans="1:23">
      <c r="A3831">
        <v>3830</v>
      </c>
      <c r="B3831" t="s">
        <v>4464</v>
      </c>
      <c r="C3831" t="s">
        <v>4464</v>
      </c>
      <c r="D3831">
        <v>97</v>
      </c>
      <c r="E3831" t="s">
        <v>2855</v>
      </c>
      <c r="F3831" t="s">
        <v>196</v>
      </c>
      <c r="G3831" s="1" t="s">
        <v>2856</v>
      </c>
      <c r="H3831" t="s">
        <v>2857</v>
      </c>
      <c r="I3831" t="s">
        <v>8519</v>
      </c>
      <c r="J3831" t="s">
        <v>2857</v>
      </c>
      <c r="K3831">
        <v>3.55</v>
      </c>
      <c r="L3831">
        <v>3.55</v>
      </c>
      <c r="M3831" t="s">
        <v>26</v>
      </c>
      <c r="N3831" t="s">
        <v>219</v>
      </c>
      <c r="O3831" t="s">
        <v>74</v>
      </c>
      <c r="P3831" t="s">
        <v>29</v>
      </c>
      <c r="Q3831" t="s">
        <v>29</v>
      </c>
      <c r="R3831" t="s">
        <v>29</v>
      </c>
      <c r="S3831" t="s">
        <v>29</v>
      </c>
      <c r="T3831" t="s">
        <v>29</v>
      </c>
      <c r="U3831" t="s">
        <v>29</v>
      </c>
      <c r="V3831" t="s">
        <v>29</v>
      </c>
      <c r="W3831" t="s">
        <v>4466</v>
      </c>
    </row>
    <row r="3832" spans="1:23">
      <c r="A3832">
        <v>3831</v>
      </c>
      <c r="B3832" t="s">
        <v>4464</v>
      </c>
      <c r="C3832" t="s">
        <v>4464</v>
      </c>
      <c r="D3832">
        <v>97</v>
      </c>
      <c r="E3832" t="s">
        <v>4478</v>
      </c>
      <c r="F3832" t="s">
        <v>312</v>
      </c>
      <c r="G3832" s="1" t="s">
        <v>4479</v>
      </c>
      <c r="H3832" t="s">
        <v>4480</v>
      </c>
      <c r="I3832" t="s">
        <v>4479</v>
      </c>
      <c r="J3832" t="s">
        <v>8697</v>
      </c>
      <c r="K3832">
        <v>1.37</v>
      </c>
      <c r="L3832">
        <v>1.37</v>
      </c>
      <c r="M3832" t="s">
        <v>26</v>
      </c>
      <c r="N3832" t="s">
        <v>219</v>
      </c>
      <c r="O3832" t="s">
        <v>29</v>
      </c>
      <c r="P3832" t="s">
        <v>29</v>
      </c>
      <c r="Q3832" t="s">
        <v>29</v>
      </c>
      <c r="R3832" t="s">
        <v>29</v>
      </c>
      <c r="S3832" t="s">
        <v>29</v>
      </c>
      <c r="T3832" t="s">
        <v>29</v>
      </c>
      <c r="U3832" t="s">
        <v>29</v>
      </c>
      <c r="V3832" t="s">
        <v>29</v>
      </c>
      <c r="W3832" t="s">
        <v>4466</v>
      </c>
    </row>
    <row r="3833" spans="1:23">
      <c r="A3833">
        <v>3832</v>
      </c>
      <c r="B3833" t="s">
        <v>4464</v>
      </c>
      <c r="C3833" t="s">
        <v>4464</v>
      </c>
      <c r="D3833">
        <v>97</v>
      </c>
      <c r="E3833" t="s">
        <v>8941</v>
      </c>
      <c r="F3833" t="s">
        <v>136</v>
      </c>
      <c r="G3833" s="1" t="s">
        <v>29</v>
      </c>
      <c r="H3833" t="s">
        <v>29</v>
      </c>
      <c r="I3833" t="s">
        <v>29</v>
      </c>
      <c r="J3833" t="s">
        <v>29</v>
      </c>
      <c r="K3833">
        <v>14.84</v>
      </c>
      <c r="L3833">
        <v>14.84</v>
      </c>
      <c r="M3833" t="s">
        <v>136</v>
      </c>
      <c r="N3833" t="s">
        <v>29</v>
      </c>
      <c r="O3833" t="s">
        <v>29</v>
      </c>
      <c r="P3833" t="s">
        <v>29</v>
      </c>
      <c r="Q3833" t="s">
        <v>29</v>
      </c>
      <c r="R3833" t="s">
        <v>29</v>
      </c>
      <c r="S3833" t="s">
        <v>29</v>
      </c>
      <c r="T3833" t="s">
        <v>29</v>
      </c>
      <c r="U3833" t="s">
        <v>29</v>
      </c>
      <c r="V3833" t="s">
        <v>29</v>
      </c>
      <c r="W3833" t="s">
        <v>4466</v>
      </c>
    </row>
    <row r="3834" spans="1:23">
      <c r="A3834">
        <v>3833</v>
      </c>
      <c r="B3834" t="s">
        <v>4481</v>
      </c>
      <c r="C3834" t="s">
        <v>4481</v>
      </c>
      <c r="D3834">
        <v>98</v>
      </c>
      <c r="E3834" t="s">
        <v>4482</v>
      </c>
      <c r="F3834" t="s">
        <v>1850</v>
      </c>
      <c r="G3834" s="1" t="s">
        <v>1851</v>
      </c>
      <c r="H3834" t="s">
        <v>4483</v>
      </c>
      <c r="I3834" t="s">
        <v>1851</v>
      </c>
      <c r="J3834" t="s">
        <v>4483</v>
      </c>
      <c r="K3834">
        <v>1.92</v>
      </c>
      <c r="L3834">
        <v>1.92</v>
      </c>
      <c r="M3834" t="s">
        <v>26</v>
      </c>
      <c r="N3834" t="s">
        <v>74</v>
      </c>
      <c r="O3834" t="s">
        <v>4484</v>
      </c>
      <c r="P3834" t="s">
        <v>28</v>
      </c>
      <c r="Q3834" t="s">
        <v>29</v>
      </c>
      <c r="R3834" t="s">
        <v>29</v>
      </c>
      <c r="S3834" t="s">
        <v>29</v>
      </c>
      <c r="T3834" t="s">
        <v>29</v>
      </c>
      <c r="U3834" t="s">
        <v>29</v>
      </c>
      <c r="V3834" t="s">
        <v>29</v>
      </c>
      <c r="W3834" t="s">
        <v>4466</v>
      </c>
    </row>
    <row r="3835" spans="1:23">
      <c r="A3835">
        <v>3834</v>
      </c>
      <c r="B3835" t="s">
        <v>4481</v>
      </c>
      <c r="C3835" t="s">
        <v>4481</v>
      </c>
      <c r="D3835">
        <v>98</v>
      </c>
      <c r="E3835" t="s">
        <v>4485</v>
      </c>
      <c r="F3835" t="s">
        <v>3071</v>
      </c>
      <c r="G3835" s="1" t="s">
        <v>3072</v>
      </c>
      <c r="H3835" t="s">
        <v>4486</v>
      </c>
      <c r="I3835" t="s">
        <v>3072</v>
      </c>
      <c r="J3835" t="s">
        <v>8859</v>
      </c>
      <c r="K3835">
        <v>1.1000000000000001</v>
      </c>
      <c r="L3835">
        <v>1.1000000000000001</v>
      </c>
      <c r="M3835" t="s">
        <v>26</v>
      </c>
      <c r="N3835" t="s">
        <v>219</v>
      </c>
      <c r="O3835" t="s">
        <v>232</v>
      </c>
      <c r="P3835" t="s">
        <v>74</v>
      </c>
      <c r="Q3835" t="s">
        <v>29</v>
      </c>
      <c r="R3835" t="s">
        <v>29</v>
      </c>
      <c r="S3835" t="s">
        <v>29</v>
      </c>
      <c r="T3835" t="s">
        <v>29</v>
      </c>
      <c r="U3835" t="s">
        <v>29</v>
      </c>
      <c r="V3835" t="s">
        <v>29</v>
      </c>
      <c r="W3835" t="s">
        <v>4466</v>
      </c>
    </row>
    <row r="3836" spans="1:23">
      <c r="A3836">
        <v>3835</v>
      </c>
      <c r="B3836" t="s">
        <v>4481</v>
      </c>
      <c r="C3836" t="s">
        <v>4481</v>
      </c>
      <c r="D3836">
        <v>98</v>
      </c>
      <c r="E3836" t="s">
        <v>4487</v>
      </c>
      <c r="F3836" t="s">
        <v>181</v>
      </c>
      <c r="G3836" s="1" t="s">
        <v>2116</v>
      </c>
      <c r="H3836" t="s">
        <v>4488</v>
      </c>
      <c r="I3836" t="s">
        <v>2116</v>
      </c>
      <c r="J3836" t="s">
        <v>382</v>
      </c>
      <c r="K3836">
        <v>12.18</v>
      </c>
      <c r="L3836">
        <v>12.18</v>
      </c>
      <c r="M3836" t="s">
        <v>26</v>
      </c>
      <c r="N3836" t="s">
        <v>219</v>
      </c>
      <c r="O3836" t="s">
        <v>74</v>
      </c>
      <c r="P3836" t="s">
        <v>29</v>
      </c>
      <c r="Q3836" t="s">
        <v>29</v>
      </c>
      <c r="R3836" t="s">
        <v>29</v>
      </c>
      <c r="S3836" t="s">
        <v>29</v>
      </c>
      <c r="T3836" t="s">
        <v>29</v>
      </c>
      <c r="U3836" t="s">
        <v>29</v>
      </c>
      <c r="V3836" t="s">
        <v>29</v>
      </c>
      <c r="W3836" t="s">
        <v>4466</v>
      </c>
    </row>
    <row r="3837" spans="1:23">
      <c r="A3837">
        <v>3836</v>
      </c>
      <c r="B3837" t="s">
        <v>4481</v>
      </c>
      <c r="C3837" t="s">
        <v>4481</v>
      </c>
      <c r="D3837">
        <v>98</v>
      </c>
      <c r="E3837" t="s">
        <v>4489</v>
      </c>
      <c r="F3837" t="s">
        <v>611</v>
      </c>
      <c r="G3837" s="1" t="s">
        <v>1212</v>
      </c>
      <c r="H3837" t="s">
        <v>4490</v>
      </c>
      <c r="I3837" t="s">
        <v>1212</v>
      </c>
      <c r="J3837" t="s">
        <v>8860</v>
      </c>
      <c r="K3837">
        <v>5.19</v>
      </c>
      <c r="L3837">
        <v>5.19</v>
      </c>
      <c r="M3837" t="s">
        <v>26</v>
      </c>
      <c r="N3837" t="s">
        <v>74</v>
      </c>
      <c r="O3837" t="s">
        <v>29</v>
      </c>
      <c r="P3837" t="s">
        <v>29</v>
      </c>
      <c r="Q3837" t="s">
        <v>29</v>
      </c>
      <c r="R3837" t="s">
        <v>29</v>
      </c>
      <c r="S3837" t="s">
        <v>29</v>
      </c>
      <c r="T3837" t="s">
        <v>29</v>
      </c>
      <c r="U3837" t="s">
        <v>29</v>
      </c>
      <c r="V3837" t="s">
        <v>29</v>
      </c>
      <c r="W3837" t="s">
        <v>4466</v>
      </c>
    </row>
    <row r="3838" spans="1:23">
      <c r="A3838">
        <v>3837</v>
      </c>
      <c r="B3838" t="s">
        <v>4481</v>
      </c>
      <c r="C3838" t="s">
        <v>4481</v>
      </c>
      <c r="D3838">
        <v>98</v>
      </c>
      <c r="E3838" t="s">
        <v>2852</v>
      </c>
      <c r="F3838" t="s">
        <v>611</v>
      </c>
      <c r="G3838" s="1" t="s">
        <v>1212</v>
      </c>
      <c r="H3838" t="s">
        <v>756</v>
      </c>
      <c r="I3838" t="s">
        <v>1212</v>
      </c>
      <c r="J3838" t="s">
        <v>8646</v>
      </c>
      <c r="K3838">
        <v>1.29</v>
      </c>
      <c r="L3838">
        <v>1.29</v>
      </c>
      <c r="M3838" t="s">
        <v>26</v>
      </c>
      <c r="N3838" t="s">
        <v>219</v>
      </c>
      <c r="O3838" t="s">
        <v>232</v>
      </c>
      <c r="P3838" t="s">
        <v>74</v>
      </c>
      <c r="Q3838" t="s">
        <v>29</v>
      </c>
      <c r="R3838" t="s">
        <v>29</v>
      </c>
      <c r="S3838" t="s">
        <v>29</v>
      </c>
      <c r="T3838" t="s">
        <v>29</v>
      </c>
      <c r="U3838" t="s">
        <v>29</v>
      </c>
      <c r="V3838" t="s">
        <v>29</v>
      </c>
      <c r="W3838" t="s">
        <v>4466</v>
      </c>
    </row>
    <row r="3839" spans="1:23">
      <c r="A3839">
        <v>3838</v>
      </c>
      <c r="B3839" t="s">
        <v>4481</v>
      </c>
      <c r="C3839" t="s">
        <v>4481</v>
      </c>
      <c r="D3839">
        <v>98</v>
      </c>
      <c r="E3839" t="s">
        <v>2752</v>
      </c>
      <c r="F3839" t="s">
        <v>358</v>
      </c>
      <c r="G3839" s="1" t="s">
        <v>2753</v>
      </c>
      <c r="H3839" t="s">
        <v>2754</v>
      </c>
      <c r="I3839" t="s">
        <v>2753</v>
      </c>
      <c r="J3839" t="s">
        <v>2754</v>
      </c>
      <c r="K3839">
        <v>1.96</v>
      </c>
      <c r="L3839">
        <v>1.96</v>
      </c>
      <c r="M3839" t="s">
        <v>26</v>
      </c>
      <c r="N3839" t="s">
        <v>28</v>
      </c>
      <c r="O3839" t="s">
        <v>29</v>
      </c>
      <c r="P3839" t="s">
        <v>29</v>
      </c>
      <c r="Q3839" t="s">
        <v>29</v>
      </c>
      <c r="R3839" t="s">
        <v>29</v>
      </c>
      <c r="S3839" t="s">
        <v>29</v>
      </c>
      <c r="T3839" t="s">
        <v>29</v>
      </c>
      <c r="U3839" t="s">
        <v>29</v>
      </c>
      <c r="V3839" t="s">
        <v>29</v>
      </c>
      <c r="W3839" t="s">
        <v>4466</v>
      </c>
    </row>
    <row r="3840" spans="1:23">
      <c r="A3840">
        <v>3839</v>
      </c>
      <c r="B3840" t="s">
        <v>4481</v>
      </c>
      <c r="C3840" t="s">
        <v>4481</v>
      </c>
      <c r="D3840">
        <v>98</v>
      </c>
      <c r="E3840" t="s">
        <v>2721</v>
      </c>
      <c r="F3840" t="s">
        <v>255</v>
      </c>
      <c r="G3840" s="1" t="s">
        <v>2722</v>
      </c>
      <c r="H3840" t="s">
        <v>4491</v>
      </c>
      <c r="I3840" t="s">
        <v>2722</v>
      </c>
      <c r="J3840" t="s">
        <v>2723</v>
      </c>
      <c r="K3840">
        <v>7.23</v>
      </c>
      <c r="L3840">
        <v>7.23</v>
      </c>
      <c r="M3840" t="s">
        <v>26</v>
      </c>
      <c r="N3840" t="s">
        <v>219</v>
      </c>
      <c r="O3840" t="s">
        <v>74</v>
      </c>
      <c r="P3840" t="s">
        <v>29</v>
      </c>
      <c r="Q3840" t="s">
        <v>29</v>
      </c>
      <c r="R3840" t="s">
        <v>29</v>
      </c>
      <c r="S3840" t="s">
        <v>29</v>
      </c>
      <c r="T3840" t="s">
        <v>29</v>
      </c>
      <c r="U3840" t="s">
        <v>29</v>
      </c>
      <c r="V3840" t="s">
        <v>29</v>
      </c>
      <c r="W3840" t="s">
        <v>4466</v>
      </c>
    </row>
    <row r="3841" spans="1:23">
      <c r="A3841">
        <v>3840</v>
      </c>
      <c r="B3841" t="s">
        <v>4481</v>
      </c>
      <c r="C3841" t="s">
        <v>4481</v>
      </c>
      <c r="D3841">
        <v>98</v>
      </c>
      <c r="E3841" t="s">
        <v>2809</v>
      </c>
      <c r="F3841" t="s">
        <v>103</v>
      </c>
      <c r="G3841" s="1" t="s">
        <v>1123</v>
      </c>
      <c r="H3841" t="s">
        <v>360</v>
      </c>
      <c r="I3841" t="s">
        <v>1123</v>
      </c>
      <c r="J3841" t="s">
        <v>360</v>
      </c>
      <c r="K3841">
        <v>5.54</v>
      </c>
      <c r="L3841">
        <v>5.54</v>
      </c>
      <c r="M3841" t="s">
        <v>26</v>
      </c>
      <c r="N3841" t="s">
        <v>219</v>
      </c>
      <c r="O3841" t="s">
        <v>232</v>
      </c>
      <c r="P3841" t="s">
        <v>29</v>
      </c>
      <c r="Q3841" t="s">
        <v>29</v>
      </c>
      <c r="R3841" t="s">
        <v>29</v>
      </c>
      <c r="S3841" t="s">
        <v>29</v>
      </c>
      <c r="T3841" t="s">
        <v>29</v>
      </c>
      <c r="U3841" t="s">
        <v>29</v>
      </c>
      <c r="V3841" t="s">
        <v>29</v>
      </c>
      <c r="W3841" t="s">
        <v>4466</v>
      </c>
    </row>
    <row r="3842" spans="1:23">
      <c r="A3842">
        <v>3841</v>
      </c>
      <c r="B3842" t="s">
        <v>4481</v>
      </c>
      <c r="C3842" t="s">
        <v>4481</v>
      </c>
      <c r="D3842">
        <v>98</v>
      </c>
      <c r="E3842" t="s">
        <v>3104</v>
      </c>
      <c r="F3842" t="s">
        <v>185</v>
      </c>
      <c r="G3842" s="1" t="s">
        <v>186</v>
      </c>
      <c r="H3842" t="s">
        <v>3105</v>
      </c>
      <c r="I3842" t="s">
        <v>186</v>
      </c>
      <c r="J3842" t="s">
        <v>1983</v>
      </c>
      <c r="K3842">
        <v>2.27</v>
      </c>
      <c r="L3842">
        <v>2.27</v>
      </c>
      <c r="M3842" t="s">
        <v>26</v>
      </c>
      <c r="N3842" t="s">
        <v>219</v>
      </c>
      <c r="O3842" t="s">
        <v>232</v>
      </c>
      <c r="P3842" t="s">
        <v>74</v>
      </c>
      <c r="Q3842" t="s">
        <v>29</v>
      </c>
      <c r="R3842" t="s">
        <v>29</v>
      </c>
      <c r="S3842" t="s">
        <v>29</v>
      </c>
      <c r="T3842" t="s">
        <v>29</v>
      </c>
      <c r="U3842" t="s">
        <v>29</v>
      </c>
      <c r="V3842" t="s">
        <v>29</v>
      </c>
      <c r="W3842" t="s">
        <v>4466</v>
      </c>
    </row>
    <row r="3843" spans="1:23">
      <c r="A3843">
        <v>3842</v>
      </c>
      <c r="B3843" t="s">
        <v>4481</v>
      </c>
      <c r="C3843" t="s">
        <v>4481</v>
      </c>
      <c r="D3843">
        <v>98</v>
      </c>
      <c r="E3843" t="s">
        <v>2800</v>
      </c>
      <c r="F3843" t="s">
        <v>185</v>
      </c>
      <c r="G3843" s="1" t="s">
        <v>186</v>
      </c>
      <c r="H3843" t="s">
        <v>436</v>
      </c>
      <c r="I3843" t="s">
        <v>186</v>
      </c>
      <c r="J3843" t="s">
        <v>436</v>
      </c>
      <c r="K3843">
        <v>1.36</v>
      </c>
      <c r="L3843">
        <v>1.36</v>
      </c>
      <c r="M3843" t="s">
        <v>26</v>
      </c>
      <c r="N3843" t="s">
        <v>232</v>
      </c>
      <c r="O3843" t="s">
        <v>74</v>
      </c>
      <c r="P3843" t="s">
        <v>29</v>
      </c>
      <c r="Q3843" t="s">
        <v>29</v>
      </c>
      <c r="R3843" t="s">
        <v>29</v>
      </c>
      <c r="S3843" t="s">
        <v>29</v>
      </c>
      <c r="T3843" t="s">
        <v>29</v>
      </c>
      <c r="U3843" t="s">
        <v>29</v>
      </c>
      <c r="V3843" t="s">
        <v>29</v>
      </c>
      <c r="W3843" t="s">
        <v>4466</v>
      </c>
    </row>
    <row r="3844" spans="1:23">
      <c r="A3844">
        <v>3843</v>
      </c>
      <c r="B3844" t="s">
        <v>4481</v>
      </c>
      <c r="C3844" t="s">
        <v>4481</v>
      </c>
      <c r="D3844">
        <v>98</v>
      </c>
      <c r="E3844" t="s">
        <v>2475</v>
      </c>
      <c r="F3844" t="s">
        <v>185</v>
      </c>
      <c r="G3844" s="1" t="s">
        <v>186</v>
      </c>
      <c r="H3844" t="s">
        <v>466</v>
      </c>
      <c r="I3844" t="s">
        <v>186</v>
      </c>
      <c r="J3844" t="s">
        <v>466</v>
      </c>
      <c r="K3844">
        <v>5.36</v>
      </c>
      <c r="L3844">
        <v>5.36</v>
      </c>
      <c r="M3844" t="s">
        <v>26</v>
      </c>
      <c r="N3844" t="s">
        <v>219</v>
      </c>
      <c r="O3844" t="s">
        <v>232</v>
      </c>
      <c r="P3844" t="s">
        <v>74</v>
      </c>
      <c r="Q3844" t="s">
        <v>29</v>
      </c>
      <c r="R3844" t="s">
        <v>29</v>
      </c>
      <c r="S3844" t="s">
        <v>29</v>
      </c>
      <c r="T3844" t="s">
        <v>29</v>
      </c>
      <c r="U3844" t="s">
        <v>29</v>
      </c>
      <c r="V3844" t="s">
        <v>29</v>
      </c>
      <c r="W3844" t="s">
        <v>4466</v>
      </c>
    </row>
    <row r="3845" spans="1:23">
      <c r="A3845">
        <v>3844</v>
      </c>
      <c r="B3845" t="s">
        <v>4481</v>
      </c>
      <c r="C3845" t="s">
        <v>4481</v>
      </c>
      <c r="D3845">
        <v>98</v>
      </c>
      <c r="E3845" t="s">
        <v>4492</v>
      </c>
      <c r="F3845" t="s">
        <v>185</v>
      </c>
      <c r="G3845" s="1" t="s">
        <v>186</v>
      </c>
      <c r="H3845" t="s">
        <v>4493</v>
      </c>
      <c r="I3845" t="s">
        <v>186</v>
      </c>
      <c r="J3845" t="s">
        <v>4493</v>
      </c>
      <c r="K3845">
        <v>3.4</v>
      </c>
      <c r="L3845">
        <v>3.4</v>
      </c>
      <c r="M3845" t="s">
        <v>26</v>
      </c>
      <c r="N3845" t="s">
        <v>74</v>
      </c>
      <c r="O3845" t="s">
        <v>29</v>
      </c>
      <c r="P3845" t="s">
        <v>29</v>
      </c>
      <c r="Q3845" t="s">
        <v>29</v>
      </c>
      <c r="R3845" t="s">
        <v>29</v>
      </c>
      <c r="S3845" t="s">
        <v>29</v>
      </c>
      <c r="T3845" t="s">
        <v>29</v>
      </c>
      <c r="U3845" t="s">
        <v>29</v>
      </c>
      <c r="V3845" t="s">
        <v>29</v>
      </c>
      <c r="W3845" t="s">
        <v>4466</v>
      </c>
    </row>
    <row r="3846" spans="1:23">
      <c r="A3846">
        <v>3845</v>
      </c>
      <c r="B3846" t="s">
        <v>4481</v>
      </c>
      <c r="C3846" t="s">
        <v>4481</v>
      </c>
      <c r="D3846">
        <v>98</v>
      </c>
      <c r="E3846" t="s">
        <v>4472</v>
      </c>
      <c r="F3846" t="s">
        <v>108</v>
      </c>
      <c r="G3846" s="1" t="s">
        <v>2735</v>
      </c>
      <c r="H3846" t="s">
        <v>4473</v>
      </c>
      <c r="I3846" t="s">
        <v>2735</v>
      </c>
      <c r="J3846" t="s">
        <v>29</v>
      </c>
      <c r="K3846">
        <v>11</v>
      </c>
      <c r="L3846">
        <v>11</v>
      </c>
      <c r="M3846" t="s">
        <v>26</v>
      </c>
      <c r="N3846" t="s">
        <v>219</v>
      </c>
      <c r="O3846" t="s">
        <v>29</v>
      </c>
      <c r="P3846" t="s">
        <v>29</v>
      </c>
      <c r="Q3846" t="s">
        <v>29</v>
      </c>
      <c r="R3846" t="s">
        <v>29</v>
      </c>
      <c r="S3846" t="s">
        <v>29</v>
      </c>
      <c r="T3846" t="s">
        <v>29</v>
      </c>
      <c r="U3846" t="s">
        <v>29</v>
      </c>
      <c r="V3846" t="s">
        <v>29</v>
      </c>
      <c r="W3846" t="s">
        <v>4466</v>
      </c>
    </row>
    <row r="3847" spans="1:23">
      <c r="A3847">
        <v>3846</v>
      </c>
      <c r="B3847" t="s">
        <v>4481</v>
      </c>
      <c r="C3847" t="s">
        <v>4481</v>
      </c>
      <c r="D3847">
        <v>98</v>
      </c>
      <c r="E3847" t="s">
        <v>2772</v>
      </c>
      <c r="F3847" t="s">
        <v>2769</v>
      </c>
      <c r="G3847" s="1" t="s">
        <v>2773</v>
      </c>
      <c r="H3847" t="s">
        <v>2774</v>
      </c>
      <c r="I3847" t="s">
        <v>2773</v>
      </c>
      <c r="J3847" t="s">
        <v>2774</v>
      </c>
      <c r="K3847">
        <v>3.97</v>
      </c>
      <c r="L3847">
        <v>3.97</v>
      </c>
      <c r="M3847" t="s">
        <v>26</v>
      </c>
      <c r="N3847" t="s">
        <v>74</v>
      </c>
      <c r="O3847" t="s">
        <v>29</v>
      </c>
      <c r="P3847" t="s">
        <v>29</v>
      </c>
      <c r="Q3847" t="s">
        <v>29</v>
      </c>
      <c r="R3847" t="s">
        <v>29</v>
      </c>
      <c r="S3847" t="s">
        <v>29</v>
      </c>
      <c r="T3847" t="s">
        <v>29</v>
      </c>
      <c r="U3847" t="s">
        <v>29</v>
      </c>
      <c r="V3847" t="s">
        <v>29</v>
      </c>
      <c r="W3847" t="s">
        <v>4466</v>
      </c>
    </row>
    <row r="3848" spans="1:23">
      <c r="A3848">
        <v>3847</v>
      </c>
      <c r="B3848" t="s">
        <v>4481</v>
      </c>
      <c r="C3848" t="s">
        <v>4481</v>
      </c>
      <c r="D3848">
        <v>98</v>
      </c>
      <c r="E3848" t="s">
        <v>2792</v>
      </c>
      <c r="F3848" t="s">
        <v>154</v>
      </c>
      <c r="G3848" s="1" t="s">
        <v>203</v>
      </c>
      <c r="H3848" t="s">
        <v>2793</v>
      </c>
      <c r="I3848" t="s">
        <v>3491</v>
      </c>
      <c r="J3848" t="s">
        <v>2793</v>
      </c>
      <c r="K3848">
        <v>3.16</v>
      </c>
      <c r="L3848">
        <v>3.16</v>
      </c>
      <c r="M3848" t="s">
        <v>26</v>
      </c>
      <c r="N3848" t="s">
        <v>219</v>
      </c>
      <c r="O3848" t="s">
        <v>232</v>
      </c>
      <c r="P3848" t="s">
        <v>29</v>
      </c>
      <c r="Q3848" t="s">
        <v>29</v>
      </c>
      <c r="R3848" t="s">
        <v>29</v>
      </c>
      <c r="S3848" t="s">
        <v>29</v>
      </c>
      <c r="T3848" t="s">
        <v>29</v>
      </c>
      <c r="U3848" t="s">
        <v>29</v>
      </c>
      <c r="V3848" t="s">
        <v>29</v>
      </c>
      <c r="W3848" t="s">
        <v>4466</v>
      </c>
    </row>
    <row r="3849" spans="1:23">
      <c r="A3849">
        <v>3848</v>
      </c>
      <c r="B3849" t="s">
        <v>4481</v>
      </c>
      <c r="C3849" t="s">
        <v>4481</v>
      </c>
      <c r="D3849">
        <v>98</v>
      </c>
      <c r="E3849" t="s">
        <v>4494</v>
      </c>
      <c r="F3849" t="s">
        <v>415</v>
      </c>
      <c r="G3849" s="1" t="s">
        <v>4495</v>
      </c>
      <c r="H3849" t="s">
        <v>4496</v>
      </c>
      <c r="I3849" t="s">
        <v>4495</v>
      </c>
      <c r="J3849" t="s">
        <v>4496</v>
      </c>
      <c r="K3849">
        <v>1.28</v>
      </c>
      <c r="L3849">
        <v>1.28</v>
      </c>
      <c r="M3849" t="s">
        <v>26</v>
      </c>
      <c r="N3849" t="s">
        <v>219</v>
      </c>
      <c r="O3849" t="s">
        <v>74</v>
      </c>
      <c r="P3849" t="s">
        <v>29</v>
      </c>
      <c r="Q3849" t="s">
        <v>29</v>
      </c>
      <c r="R3849" t="s">
        <v>29</v>
      </c>
      <c r="S3849" t="s">
        <v>29</v>
      </c>
      <c r="T3849" t="s">
        <v>29</v>
      </c>
      <c r="U3849" t="s">
        <v>29</v>
      </c>
      <c r="V3849" t="s">
        <v>29</v>
      </c>
      <c r="W3849" t="s">
        <v>4466</v>
      </c>
    </row>
    <row r="3850" spans="1:23">
      <c r="A3850">
        <v>3849</v>
      </c>
      <c r="B3850" t="s">
        <v>4481</v>
      </c>
      <c r="C3850" t="s">
        <v>4481</v>
      </c>
      <c r="D3850">
        <v>98</v>
      </c>
      <c r="E3850" t="s">
        <v>3646</v>
      </c>
      <c r="F3850" t="s">
        <v>91</v>
      </c>
      <c r="G3850" s="1" t="s">
        <v>3647</v>
      </c>
      <c r="H3850" t="s">
        <v>879</v>
      </c>
      <c r="I3850" t="s">
        <v>8528</v>
      </c>
      <c r="J3850" t="s">
        <v>2754</v>
      </c>
      <c r="K3850">
        <v>1.1299999999999999</v>
      </c>
      <c r="L3850">
        <v>1.1299999999999999</v>
      </c>
      <c r="M3850" t="s">
        <v>26</v>
      </c>
      <c r="N3850" t="s">
        <v>74</v>
      </c>
      <c r="O3850" t="s">
        <v>29</v>
      </c>
      <c r="P3850" t="s">
        <v>29</v>
      </c>
      <c r="Q3850" t="s">
        <v>29</v>
      </c>
      <c r="R3850" t="s">
        <v>29</v>
      </c>
      <c r="S3850" t="s">
        <v>29</v>
      </c>
      <c r="T3850" t="s">
        <v>29</v>
      </c>
      <c r="U3850" t="s">
        <v>29</v>
      </c>
      <c r="V3850" t="s">
        <v>29</v>
      </c>
      <c r="W3850" t="s">
        <v>4466</v>
      </c>
    </row>
    <row r="3851" spans="1:23">
      <c r="A3851">
        <v>3850</v>
      </c>
      <c r="B3851" t="s">
        <v>4481</v>
      </c>
      <c r="C3851" t="s">
        <v>4481</v>
      </c>
      <c r="D3851">
        <v>98</v>
      </c>
      <c r="E3851" t="s">
        <v>2823</v>
      </c>
      <c r="F3851" t="s">
        <v>154</v>
      </c>
      <c r="G3851" s="1" t="s">
        <v>2824</v>
      </c>
      <c r="H3851" t="s">
        <v>2825</v>
      </c>
      <c r="I3851" t="s">
        <v>2824</v>
      </c>
      <c r="J3851" t="s">
        <v>2459</v>
      </c>
      <c r="K3851">
        <v>10.39</v>
      </c>
      <c r="L3851">
        <v>10.39</v>
      </c>
      <c r="M3851" t="s">
        <v>26</v>
      </c>
      <c r="N3851" t="s">
        <v>219</v>
      </c>
      <c r="O3851" t="s">
        <v>232</v>
      </c>
      <c r="P3851" t="s">
        <v>28</v>
      </c>
      <c r="Q3851" t="s">
        <v>29</v>
      </c>
      <c r="R3851" t="s">
        <v>29</v>
      </c>
      <c r="S3851" t="s">
        <v>29</v>
      </c>
      <c r="T3851" t="s">
        <v>29</v>
      </c>
      <c r="U3851" t="s">
        <v>29</v>
      </c>
      <c r="V3851" t="s">
        <v>29</v>
      </c>
      <c r="W3851" t="s">
        <v>4466</v>
      </c>
    </row>
    <row r="3852" spans="1:23">
      <c r="A3852">
        <v>3851</v>
      </c>
      <c r="B3852" t="s">
        <v>4481</v>
      </c>
      <c r="C3852" t="s">
        <v>4481</v>
      </c>
      <c r="D3852">
        <v>98</v>
      </c>
      <c r="E3852" t="s">
        <v>2719</v>
      </c>
      <c r="F3852" t="s">
        <v>255</v>
      </c>
      <c r="G3852" s="1" t="s">
        <v>947</v>
      </c>
      <c r="H3852" t="s">
        <v>2720</v>
      </c>
      <c r="I3852" t="s">
        <v>947</v>
      </c>
      <c r="J3852" t="s">
        <v>2720</v>
      </c>
      <c r="K3852">
        <v>2.74</v>
      </c>
      <c r="L3852">
        <v>2.74</v>
      </c>
      <c r="M3852" t="s">
        <v>26</v>
      </c>
      <c r="N3852" t="s">
        <v>219</v>
      </c>
      <c r="O3852" t="s">
        <v>74</v>
      </c>
      <c r="P3852" t="s">
        <v>29</v>
      </c>
      <c r="Q3852" t="s">
        <v>29</v>
      </c>
      <c r="R3852" t="s">
        <v>29</v>
      </c>
      <c r="S3852" t="s">
        <v>29</v>
      </c>
      <c r="T3852" t="s">
        <v>29</v>
      </c>
      <c r="U3852" t="s">
        <v>29</v>
      </c>
      <c r="V3852" t="s">
        <v>29</v>
      </c>
      <c r="W3852" t="s">
        <v>4466</v>
      </c>
    </row>
    <row r="3853" spans="1:23">
      <c r="A3853">
        <v>3852</v>
      </c>
      <c r="B3853" t="s">
        <v>4481</v>
      </c>
      <c r="C3853" t="s">
        <v>4481</v>
      </c>
      <c r="D3853">
        <v>98</v>
      </c>
      <c r="E3853" t="s">
        <v>2813</v>
      </c>
      <c r="F3853" t="s">
        <v>2814</v>
      </c>
      <c r="G3853" s="1" t="s">
        <v>2815</v>
      </c>
      <c r="H3853" t="s">
        <v>2816</v>
      </c>
      <c r="I3853" t="s">
        <v>2815</v>
      </c>
      <c r="J3853" t="s">
        <v>2816</v>
      </c>
      <c r="K3853">
        <v>1.18</v>
      </c>
      <c r="L3853">
        <v>1.18</v>
      </c>
      <c r="M3853" t="s">
        <v>26</v>
      </c>
      <c r="N3853" t="s">
        <v>219</v>
      </c>
      <c r="O3853" t="s">
        <v>232</v>
      </c>
      <c r="P3853" t="s">
        <v>74</v>
      </c>
      <c r="Q3853" t="s">
        <v>29</v>
      </c>
      <c r="R3853" t="s">
        <v>29</v>
      </c>
      <c r="S3853" t="s">
        <v>29</v>
      </c>
      <c r="T3853" t="s">
        <v>29</v>
      </c>
      <c r="U3853" t="s">
        <v>29</v>
      </c>
      <c r="V3853" t="s">
        <v>29</v>
      </c>
      <c r="W3853" t="s">
        <v>4466</v>
      </c>
    </row>
    <row r="3854" spans="1:23">
      <c r="A3854">
        <v>3853</v>
      </c>
      <c r="B3854" t="s">
        <v>4481</v>
      </c>
      <c r="C3854" t="s">
        <v>4481</v>
      </c>
      <c r="D3854">
        <v>98</v>
      </c>
      <c r="E3854" t="s">
        <v>8941</v>
      </c>
      <c r="F3854" t="s">
        <v>136</v>
      </c>
      <c r="G3854" s="1" t="s">
        <v>29</v>
      </c>
      <c r="H3854" t="s">
        <v>29</v>
      </c>
      <c r="I3854" t="s">
        <v>29</v>
      </c>
      <c r="J3854" t="s">
        <v>29</v>
      </c>
      <c r="K3854">
        <v>16.350000000000001</v>
      </c>
      <c r="L3854">
        <v>16.350000000000001</v>
      </c>
      <c r="M3854" t="s">
        <v>136</v>
      </c>
      <c r="N3854" t="s">
        <v>29</v>
      </c>
      <c r="O3854" t="s">
        <v>29</v>
      </c>
      <c r="P3854" t="s">
        <v>29</v>
      </c>
      <c r="Q3854" t="s">
        <v>29</v>
      </c>
      <c r="R3854" t="s">
        <v>29</v>
      </c>
      <c r="S3854" t="s">
        <v>29</v>
      </c>
      <c r="T3854" t="s">
        <v>29</v>
      </c>
      <c r="U3854" t="s">
        <v>29</v>
      </c>
      <c r="V3854" t="s">
        <v>29</v>
      </c>
      <c r="W3854" t="s">
        <v>4466</v>
      </c>
    </row>
    <row r="3855" spans="1:23">
      <c r="A3855">
        <v>3854</v>
      </c>
      <c r="B3855" t="s">
        <v>4497</v>
      </c>
      <c r="C3855" t="s">
        <v>4497</v>
      </c>
      <c r="D3855">
        <v>99</v>
      </c>
      <c r="E3855" t="s">
        <v>4498</v>
      </c>
      <c r="F3855" t="s">
        <v>516</v>
      </c>
      <c r="G3855" s="1" t="s">
        <v>517</v>
      </c>
      <c r="H3855" t="s">
        <v>4499</v>
      </c>
      <c r="I3855" t="s">
        <v>517</v>
      </c>
      <c r="J3855" t="s">
        <v>4499</v>
      </c>
      <c r="K3855">
        <v>20.7</v>
      </c>
      <c r="L3855">
        <v>20.7</v>
      </c>
      <c r="M3855" t="s">
        <v>26</v>
      </c>
      <c r="N3855" t="s">
        <v>74</v>
      </c>
      <c r="O3855" t="s">
        <v>29</v>
      </c>
      <c r="P3855" t="s">
        <v>29</v>
      </c>
      <c r="Q3855" t="s">
        <v>29</v>
      </c>
      <c r="R3855" t="s">
        <v>29</v>
      </c>
      <c r="S3855" t="s">
        <v>29</v>
      </c>
      <c r="T3855" t="s">
        <v>29</v>
      </c>
      <c r="U3855" t="s">
        <v>29</v>
      </c>
      <c r="V3855" t="s">
        <v>29</v>
      </c>
      <c r="W3855" t="s">
        <v>4500</v>
      </c>
    </row>
    <row r="3856" spans="1:23">
      <c r="A3856">
        <v>3855</v>
      </c>
      <c r="B3856" t="s">
        <v>4497</v>
      </c>
      <c r="C3856" t="s">
        <v>4497</v>
      </c>
      <c r="D3856">
        <v>99</v>
      </c>
      <c r="E3856" t="s">
        <v>4501</v>
      </c>
      <c r="F3856" t="s">
        <v>1286</v>
      </c>
      <c r="G3856" s="1" t="s">
        <v>4502</v>
      </c>
      <c r="H3856" t="s">
        <v>4503</v>
      </c>
      <c r="I3856" t="s">
        <v>8540</v>
      </c>
      <c r="J3856" t="s">
        <v>8698</v>
      </c>
      <c r="K3856">
        <v>18.100000000000001</v>
      </c>
      <c r="L3856">
        <v>18.100000000000001</v>
      </c>
      <c r="M3856" t="s">
        <v>26</v>
      </c>
      <c r="N3856" t="s">
        <v>232</v>
      </c>
      <c r="O3856" t="s">
        <v>29</v>
      </c>
      <c r="P3856" t="s">
        <v>29</v>
      </c>
      <c r="Q3856" t="s">
        <v>29</v>
      </c>
      <c r="R3856" t="s">
        <v>29</v>
      </c>
      <c r="S3856" t="s">
        <v>29</v>
      </c>
      <c r="T3856" t="s">
        <v>29</v>
      </c>
      <c r="U3856" t="s">
        <v>29</v>
      </c>
      <c r="V3856" t="s">
        <v>29</v>
      </c>
      <c r="W3856" t="s">
        <v>4500</v>
      </c>
    </row>
    <row r="3857" spans="1:23">
      <c r="A3857">
        <v>3856</v>
      </c>
      <c r="B3857" t="s">
        <v>4497</v>
      </c>
      <c r="C3857" t="s">
        <v>4497</v>
      </c>
      <c r="D3857">
        <v>99</v>
      </c>
      <c r="E3857" t="s">
        <v>4504</v>
      </c>
      <c r="F3857" t="s">
        <v>168</v>
      </c>
      <c r="G3857" s="1" t="s">
        <v>2568</v>
      </c>
      <c r="H3857" t="s">
        <v>4505</v>
      </c>
      <c r="I3857" t="s">
        <v>2568</v>
      </c>
      <c r="J3857" t="s">
        <v>4505</v>
      </c>
      <c r="K3857">
        <v>3.2</v>
      </c>
      <c r="L3857">
        <v>3.2</v>
      </c>
      <c r="M3857" t="s">
        <v>26</v>
      </c>
      <c r="N3857" t="s">
        <v>74</v>
      </c>
      <c r="O3857" t="s">
        <v>29</v>
      </c>
      <c r="P3857" t="s">
        <v>29</v>
      </c>
      <c r="Q3857" t="s">
        <v>29</v>
      </c>
      <c r="R3857" t="s">
        <v>29</v>
      </c>
      <c r="S3857" t="s">
        <v>29</v>
      </c>
      <c r="T3857" t="s">
        <v>29</v>
      </c>
      <c r="U3857" t="s">
        <v>29</v>
      </c>
      <c r="V3857" t="s">
        <v>29</v>
      </c>
      <c r="W3857" t="s">
        <v>4500</v>
      </c>
    </row>
    <row r="3858" spans="1:23">
      <c r="A3858">
        <v>3857</v>
      </c>
      <c r="B3858" t="s">
        <v>4497</v>
      </c>
      <c r="C3858" t="s">
        <v>4497</v>
      </c>
      <c r="D3858">
        <v>99</v>
      </c>
      <c r="E3858" t="s">
        <v>4506</v>
      </c>
      <c r="F3858" t="s">
        <v>3226</v>
      </c>
      <c r="G3858" s="1" t="s">
        <v>4507</v>
      </c>
      <c r="H3858" t="s">
        <v>4508</v>
      </c>
      <c r="I3858" t="s">
        <v>4507</v>
      </c>
      <c r="J3858" t="s">
        <v>4508</v>
      </c>
      <c r="K3858">
        <v>2.9</v>
      </c>
      <c r="L3858">
        <v>2.9</v>
      </c>
      <c r="M3858" t="s">
        <v>26</v>
      </c>
      <c r="N3858" t="s">
        <v>63</v>
      </c>
      <c r="O3858" t="s">
        <v>29</v>
      </c>
      <c r="P3858" t="s">
        <v>29</v>
      </c>
      <c r="Q3858" t="s">
        <v>29</v>
      </c>
      <c r="R3858" t="s">
        <v>29</v>
      </c>
      <c r="S3858" t="s">
        <v>29</v>
      </c>
      <c r="T3858" t="s">
        <v>29</v>
      </c>
      <c r="U3858" t="s">
        <v>29</v>
      </c>
      <c r="V3858" t="s">
        <v>29</v>
      </c>
      <c r="W3858" t="s">
        <v>4500</v>
      </c>
    </row>
    <row r="3859" spans="1:23">
      <c r="A3859">
        <v>3858</v>
      </c>
      <c r="B3859" t="s">
        <v>4497</v>
      </c>
      <c r="C3859" t="s">
        <v>4497</v>
      </c>
      <c r="D3859">
        <v>99</v>
      </c>
      <c r="E3859" t="s">
        <v>4509</v>
      </c>
      <c r="F3859" t="s">
        <v>23</v>
      </c>
      <c r="G3859" s="1" t="s">
        <v>350</v>
      </c>
      <c r="H3859" t="s">
        <v>29</v>
      </c>
      <c r="I3859" t="s">
        <v>350</v>
      </c>
      <c r="J3859" t="s">
        <v>29</v>
      </c>
      <c r="K3859">
        <v>2.9</v>
      </c>
      <c r="L3859">
        <v>2.9</v>
      </c>
      <c r="M3859" t="s">
        <v>26</v>
      </c>
      <c r="N3859" t="s">
        <v>74</v>
      </c>
      <c r="O3859" t="s">
        <v>29</v>
      </c>
      <c r="P3859" t="s">
        <v>29</v>
      </c>
      <c r="Q3859" t="s">
        <v>29</v>
      </c>
      <c r="R3859" t="s">
        <v>29</v>
      </c>
      <c r="S3859" t="s">
        <v>29</v>
      </c>
      <c r="T3859" t="s">
        <v>29</v>
      </c>
      <c r="U3859" t="s">
        <v>29</v>
      </c>
      <c r="V3859" t="s">
        <v>29</v>
      </c>
      <c r="W3859" t="s">
        <v>4500</v>
      </c>
    </row>
    <row r="3860" spans="1:23">
      <c r="A3860">
        <v>3859</v>
      </c>
      <c r="B3860" t="s">
        <v>4497</v>
      </c>
      <c r="C3860" t="s">
        <v>4497</v>
      </c>
      <c r="D3860">
        <v>99</v>
      </c>
      <c r="E3860" t="s">
        <v>4510</v>
      </c>
      <c r="F3860" t="s">
        <v>516</v>
      </c>
      <c r="G3860" s="1" t="s">
        <v>517</v>
      </c>
      <c r="H3860" t="s">
        <v>1241</v>
      </c>
      <c r="I3860" t="s">
        <v>517</v>
      </c>
      <c r="J3860" t="s">
        <v>1241</v>
      </c>
      <c r="K3860">
        <v>2.9</v>
      </c>
      <c r="L3860">
        <v>2.9</v>
      </c>
      <c r="M3860" t="s">
        <v>26</v>
      </c>
      <c r="N3860" t="s">
        <v>74</v>
      </c>
      <c r="O3860" t="s">
        <v>29</v>
      </c>
      <c r="P3860" t="s">
        <v>29</v>
      </c>
      <c r="Q3860" t="s">
        <v>29</v>
      </c>
      <c r="R3860" t="s">
        <v>29</v>
      </c>
      <c r="S3860" t="s">
        <v>29</v>
      </c>
      <c r="T3860" t="s">
        <v>29</v>
      </c>
      <c r="U3860" t="s">
        <v>29</v>
      </c>
      <c r="V3860" t="s">
        <v>29</v>
      </c>
      <c r="W3860" t="s">
        <v>4500</v>
      </c>
    </row>
    <row r="3861" spans="1:23">
      <c r="A3861">
        <v>3860</v>
      </c>
      <c r="B3861" t="s">
        <v>4497</v>
      </c>
      <c r="C3861" t="s">
        <v>4497</v>
      </c>
      <c r="D3861">
        <v>99</v>
      </c>
      <c r="E3861" t="s">
        <v>4511</v>
      </c>
      <c r="F3861" t="s">
        <v>344</v>
      </c>
      <c r="G3861" s="1" t="s">
        <v>4512</v>
      </c>
      <c r="H3861" t="s">
        <v>29</v>
      </c>
      <c r="I3861" t="s">
        <v>4512</v>
      </c>
      <c r="J3861" t="s">
        <v>29</v>
      </c>
      <c r="K3861">
        <v>2.5</v>
      </c>
      <c r="L3861">
        <v>2.5</v>
      </c>
      <c r="M3861" t="s">
        <v>26</v>
      </c>
      <c r="N3861" t="s">
        <v>232</v>
      </c>
      <c r="O3861" t="s">
        <v>29</v>
      </c>
      <c r="P3861" t="s">
        <v>29</v>
      </c>
      <c r="Q3861" t="s">
        <v>29</v>
      </c>
      <c r="R3861" t="s">
        <v>29</v>
      </c>
      <c r="S3861" t="s">
        <v>29</v>
      </c>
      <c r="T3861" t="s">
        <v>29</v>
      </c>
      <c r="U3861" t="s">
        <v>29</v>
      </c>
      <c r="V3861" t="s">
        <v>29</v>
      </c>
      <c r="W3861" t="s">
        <v>4500</v>
      </c>
    </row>
    <row r="3862" spans="1:23">
      <c r="A3862">
        <v>3861</v>
      </c>
      <c r="B3862" t="s">
        <v>4497</v>
      </c>
      <c r="C3862" t="s">
        <v>4497</v>
      </c>
      <c r="D3862">
        <v>99</v>
      </c>
      <c r="E3862" t="s">
        <v>4513</v>
      </c>
      <c r="F3862" t="s">
        <v>598</v>
      </c>
      <c r="G3862" s="1" t="s">
        <v>4514</v>
      </c>
      <c r="H3862" t="s">
        <v>29</v>
      </c>
      <c r="I3862" t="s">
        <v>4514</v>
      </c>
      <c r="J3862" t="s">
        <v>29</v>
      </c>
      <c r="K3862">
        <v>2</v>
      </c>
      <c r="L3862">
        <v>2</v>
      </c>
      <c r="M3862" t="s">
        <v>26</v>
      </c>
      <c r="N3862" t="s">
        <v>74</v>
      </c>
      <c r="O3862" t="s">
        <v>29</v>
      </c>
      <c r="P3862" t="s">
        <v>29</v>
      </c>
      <c r="Q3862" t="s">
        <v>29</v>
      </c>
      <c r="R3862" t="s">
        <v>29</v>
      </c>
      <c r="S3862" t="s">
        <v>29</v>
      </c>
      <c r="T3862" t="s">
        <v>29</v>
      </c>
      <c r="U3862" t="s">
        <v>29</v>
      </c>
      <c r="V3862" t="s">
        <v>29</v>
      </c>
      <c r="W3862" t="s">
        <v>4500</v>
      </c>
    </row>
    <row r="3863" spans="1:23">
      <c r="A3863">
        <v>3862</v>
      </c>
      <c r="B3863" t="s">
        <v>4497</v>
      </c>
      <c r="C3863" t="s">
        <v>4497</v>
      </c>
      <c r="D3863">
        <v>99</v>
      </c>
      <c r="E3863" t="s">
        <v>4515</v>
      </c>
      <c r="F3863" t="s">
        <v>293</v>
      </c>
      <c r="G3863" s="1" t="s">
        <v>4155</v>
      </c>
      <c r="H3863" t="s">
        <v>2833</v>
      </c>
      <c r="I3863" t="s">
        <v>4155</v>
      </c>
      <c r="J3863" t="s">
        <v>2833</v>
      </c>
      <c r="K3863">
        <v>1.9</v>
      </c>
      <c r="L3863">
        <v>1.9</v>
      </c>
      <c r="M3863" t="s">
        <v>26</v>
      </c>
      <c r="N3863" t="s">
        <v>74</v>
      </c>
      <c r="O3863" t="s">
        <v>29</v>
      </c>
      <c r="P3863" t="s">
        <v>29</v>
      </c>
      <c r="Q3863" t="s">
        <v>29</v>
      </c>
      <c r="R3863" t="s">
        <v>29</v>
      </c>
      <c r="S3863" t="s">
        <v>29</v>
      </c>
      <c r="T3863" t="s">
        <v>29</v>
      </c>
      <c r="U3863" t="s">
        <v>29</v>
      </c>
      <c r="V3863" t="s">
        <v>29</v>
      </c>
      <c r="W3863" t="s">
        <v>4500</v>
      </c>
    </row>
    <row r="3864" spans="1:23">
      <c r="A3864">
        <v>3863</v>
      </c>
      <c r="B3864" t="s">
        <v>4497</v>
      </c>
      <c r="C3864" t="s">
        <v>4497</v>
      </c>
      <c r="D3864">
        <v>99</v>
      </c>
      <c r="E3864" t="s">
        <v>4506</v>
      </c>
      <c r="F3864" t="s">
        <v>3226</v>
      </c>
      <c r="G3864" s="1" t="s">
        <v>4507</v>
      </c>
      <c r="H3864" t="s">
        <v>4508</v>
      </c>
      <c r="I3864" t="s">
        <v>4507</v>
      </c>
      <c r="J3864" t="s">
        <v>4508</v>
      </c>
      <c r="K3864">
        <v>1.8</v>
      </c>
      <c r="L3864">
        <v>1.8</v>
      </c>
      <c r="M3864" t="s">
        <v>26</v>
      </c>
      <c r="N3864" t="s">
        <v>74</v>
      </c>
      <c r="O3864" t="s">
        <v>29</v>
      </c>
      <c r="P3864" t="s">
        <v>29</v>
      </c>
      <c r="Q3864" t="s">
        <v>29</v>
      </c>
      <c r="R3864" t="s">
        <v>29</v>
      </c>
      <c r="S3864" t="s">
        <v>29</v>
      </c>
      <c r="T3864" t="s">
        <v>29</v>
      </c>
      <c r="U3864" t="s">
        <v>29</v>
      </c>
      <c r="V3864" t="s">
        <v>29</v>
      </c>
      <c r="W3864" t="s">
        <v>4500</v>
      </c>
    </row>
    <row r="3865" spans="1:23">
      <c r="A3865">
        <v>3864</v>
      </c>
      <c r="B3865" t="s">
        <v>4497</v>
      </c>
      <c r="C3865" t="s">
        <v>4497</v>
      </c>
      <c r="D3865">
        <v>99</v>
      </c>
      <c r="E3865" t="s">
        <v>9008</v>
      </c>
      <c r="F3865" t="s">
        <v>76</v>
      </c>
      <c r="G3865" t="s">
        <v>29</v>
      </c>
      <c r="H3865" t="s">
        <v>29</v>
      </c>
      <c r="I3865" t="s">
        <v>29</v>
      </c>
      <c r="J3865" t="s">
        <v>29</v>
      </c>
      <c r="K3865">
        <v>0.7</v>
      </c>
      <c r="L3865">
        <v>0.7</v>
      </c>
      <c r="M3865" t="s">
        <v>687</v>
      </c>
      <c r="N3865" t="s">
        <v>29</v>
      </c>
      <c r="O3865" t="s">
        <v>29</v>
      </c>
      <c r="P3865" t="s">
        <v>29</v>
      </c>
      <c r="Q3865" t="s">
        <v>29</v>
      </c>
      <c r="R3865" t="s">
        <v>29</v>
      </c>
      <c r="S3865" t="s">
        <v>29</v>
      </c>
      <c r="T3865" t="s">
        <v>29</v>
      </c>
      <c r="U3865" t="s">
        <v>29</v>
      </c>
      <c r="V3865" t="s">
        <v>29</v>
      </c>
      <c r="W3865" t="s">
        <v>4500</v>
      </c>
    </row>
    <row r="3866" spans="1:23">
      <c r="A3866">
        <v>3865</v>
      </c>
      <c r="B3866" t="s">
        <v>4497</v>
      </c>
      <c r="C3866" t="s">
        <v>4497</v>
      </c>
      <c r="D3866">
        <v>99</v>
      </c>
      <c r="E3866" t="s">
        <v>1610</v>
      </c>
      <c r="F3866" t="s">
        <v>76</v>
      </c>
      <c r="G3866" t="s">
        <v>29</v>
      </c>
      <c r="H3866" t="s">
        <v>29</v>
      </c>
      <c r="I3866" t="s">
        <v>29</v>
      </c>
      <c r="J3866" t="s">
        <v>29</v>
      </c>
      <c r="K3866">
        <v>0.8</v>
      </c>
      <c r="L3866">
        <v>0.8</v>
      </c>
      <c r="M3866" t="s">
        <v>1610</v>
      </c>
      <c r="N3866" t="s">
        <v>29</v>
      </c>
      <c r="O3866" t="s">
        <v>29</v>
      </c>
      <c r="P3866" t="s">
        <v>29</v>
      </c>
      <c r="Q3866" t="s">
        <v>29</v>
      </c>
      <c r="R3866" t="s">
        <v>29</v>
      </c>
      <c r="S3866" t="s">
        <v>29</v>
      </c>
      <c r="T3866" t="s">
        <v>29</v>
      </c>
      <c r="U3866" t="s">
        <v>29</v>
      </c>
      <c r="V3866" t="s">
        <v>29</v>
      </c>
      <c r="W3866" t="s">
        <v>4500</v>
      </c>
    </row>
    <row r="3867" spans="1:23">
      <c r="A3867">
        <v>3866</v>
      </c>
      <c r="B3867" t="s">
        <v>4497</v>
      </c>
      <c r="C3867" t="s">
        <v>4497</v>
      </c>
      <c r="D3867">
        <v>99</v>
      </c>
      <c r="E3867" t="s">
        <v>9418</v>
      </c>
      <c r="F3867" t="s">
        <v>136</v>
      </c>
      <c r="G3867" t="s">
        <v>29</v>
      </c>
      <c r="H3867" t="s">
        <v>29</v>
      </c>
      <c r="I3867" t="s">
        <v>29</v>
      </c>
      <c r="J3867" t="s">
        <v>29</v>
      </c>
      <c r="K3867">
        <v>0.2</v>
      </c>
      <c r="L3867">
        <v>0.2</v>
      </c>
      <c r="M3867" t="s">
        <v>136</v>
      </c>
      <c r="N3867" t="s">
        <v>29</v>
      </c>
      <c r="O3867" t="s">
        <v>29</v>
      </c>
      <c r="P3867" t="s">
        <v>29</v>
      </c>
      <c r="Q3867" t="s">
        <v>29</v>
      </c>
      <c r="R3867" t="s">
        <v>29</v>
      </c>
      <c r="S3867" t="s">
        <v>29</v>
      </c>
      <c r="T3867" t="s">
        <v>29</v>
      </c>
      <c r="U3867" t="s">
        <v>29</v>
      </c>
      <c r="V3867" t="s">
        <v>29</v>
      </c>
      <c r="W3867" t="s">
        <v>4500</v>
      </c>
    </row>
    <row r="3868" spans="1:23">
      <c r="A3868">
        <v>3867</v>
      </c>
      <c r="B3868" t="s">
        <v>4497</v>
      </c>
      <c r="C3868" t="s">
        <v>4497</v>
      </c>
      <c r="D3868">
        <v>99</v>
      </c>
      <c r="E3868" t="s">
        <v>8941</v>
      </c>
      <c r="F3868" t="s">
        <v>93</v>
      </c>
      <c r="G3868" s="1" t="s">
        <v>29</v>
      </c>
      <c r="H3868" t="s">
        <v>29</v>
      </c>
      <c r="I3868" t="s">
        <v>29</v>
      </c>
      <c r="J3868" t="s">
        <v>29</v>
      </c>
      <c r="K3868">
        <v>39.4</v>
      </c>
      <c r="L3868">
        <v>39.4</v>
      </c>
      <c r="M3868" t="s">
        <v>26</v>
      </c>
      <c r="N3868" t="s">
        <v>29</v>
      </c>
      <c r="O3868" t="s">
        <v>29</v>
      </c>
      <c r="P3868" t="s">
        <v>29</v>
      </c>
      <c r="Q3868" t="s">
        <v>29</v>
      </c>
      <c r="R3868" t="s">
        <v>29</v>
      </c>
      <c r="S3868" t="s">
        <v>29</v>
      </c>
      <c r="T3868" t="s">
        <v>29</v>
      </c>
      <c r="U3868" t="s">
        <v>29</v>
      </c>
      <c r="V3868" t="s">
        <v>29</v>
      </c>
      <c r="W3868" t="s">
        <v>4500</v>
      </c>
    </row>
    <row r="3869" spans="1:23">
      <c r="A3869">
        <v>3868</v>
      </c>
      <c r="B3869" t="s">
        <v>4516</v>
      </c>
      <c r="C3869" t="s">
        <v>4516</v>
      </c>
      <c r="D3869">
        <v>100</v>
      </c>
      <c r="E3869" s="8" t="s">
        <v>946</v>
      </c>
      <c r="F3869" s="8" t="s">
        <v>255</v>
      </c>
      <c r="G3869" s="8" t="s">
        <v>947</v>
      </c>
      <c r="H3869" s="8" t="s">
        <v>948</v>
      </c>
      <c r="I3869" s="8" t="s">
        <v>947</v>
      </c>
      <c r="J3869" s="8" t="s">
        <v>948</v>
      </c>
      <c r="K3869" s="8">
        <v>5.0999999999999996</v>
      </c>
      <c r="L3869" s="8">
        <v>5.0999999999999996</v>
      </c>
      <c r="M3869" t="s">
        <v>26</v>
      </c>
      <c r="N3869" t="s">
        <v>29</v>
      </c>
      <c r="O3869" t="s">
        <v>29</v>
      </c>
      <c r="P3869" t="s">
        <v>29</v>
      </c>
      <c r="Q3869" t="s">
        <v>29</v>
      </c>
      <c r="R3869" t="s">
        <v>29</v>
      </c>
      <c r="S3869" t="s">
        <v>29</v>
      </c>
      <c r="T3869" t="s">
        <v>29</v>
      </c>
      <c r="U3869" t="s">
        <v>29</v>
      </c>
      <c r="V3869" t="s">
        <v>29</v>
      </c>
      <c r="W3869" t="s">
        <v>4517</v>
      </c>
    </row>
    <row r="3870" spans="1:23">
      <c r="A3870">
        <v>3869</v>
      </c>
      <c r="B3870" t="s">
        <v>4516</v>
      </c>
      <c r="C3870" t="s">
        <v>4516</v>
      </c>
      <c r="D3870">
        <v>100</v>
      </c>
      <c r="E3870" s="8" t="s">
        <v>1451</v>
      </c>
      <c r="F3870" s="8" t="s">
        <v>255</v>
      </c>
      <c r="G3870" s="8" t="s">
        <v>1452</v>
      </c>
      <c r="H3870" s="8" t="s">
        <v>331</v>
      </c>
      <c r="I3870" s="8" t="s">
        <v>1452</v>
      </c>
      <c r="J3870" s="8" t="s">
        <v>331</v>
      </c>
      <c r="K3870" s="8">
        <v>1.3</v>
      </c>
      <c r="L3870" s="8">
        <v>1.3</v>
      </c>
      <c r="M3870" t="s">
        <v>26</v>
      </c>
      <c r="N3870" t="s">
        <v>29</v>
      </c>
      <c r="O3870" t="s">
        <v>29</v>
      </c>
      <c r="P3870" t="s">
        <v>29</v>
      </c>
      <c r="Q3870" t="s">
        <v>29</v>
      </c>
      <c r="R3870" t="s">
        <v>29</v>
      </c>
      <c r="S3870" t="s">
        <v>29</v>
      </c>
      <c r="T3870" t="s">
        <v>29</v>
      </c>
      <c r="U3870" t="s">
        <v>29</v>
      </c>
      <c r="V3870" t="s">
        <v>29</v>
      </c>
      <c r="W3870" t="s">
        <v>4517</v>
      </c>
    </row>
    <row r="3871" spans="1:23">
      <c r="A3871">
        <v>3870</v>
      </c>
      <c r="B3871" t="s">
        <v>4516</v>
      </c>
      <c r="C3871" t="s">
        <v>4516</v>
      </c>
      <c r="D3871">
        <v>100</v>
      </c>
      <c r="E3871" s="8" t="s">
        <v>4522</v>
      </c>
      <c r="F3871" s="8" t="s">
        <v>1062</v>
      </c>
      <c r="G3871" s="8" t="s">
        <v>2971</v>
      </c>
      <c r="H3871" s="8" t="s">
        <v>4523</v>
      </c>
      <c r="I3871" s="8" t="s">
        <v>2971</v>
      </c>
      <c r="J3871" s="8" t="s">
        <v>4523</v>
      </c>
      <c r="K3871" s="8">
        <v>3.1</v>
      </c>
      <c r="L3871" s="8">
        <v>3.1</v>
      </c>
      <c r="M3871" t="s">
        <v>26</v>
      </c>
      <c r="N3871" t="s">
        <v>29</v>
      </c>
      <c r="O3871" t="s">
        <v>29</v>
      </c>
      <c r="P3871" t="s">
        <v>29</v>
      </c>
      <c r="Q3871" t="s">
        <v>29</v>
      </c>
      <c r="R3871" t="s">
        <v>29</v>
      </c>
      <c r="S3871" t="s">
        <v>29</v>
      </c>
      <c r="T3871" t="s">
        <v>29</v>
      </c>
      <c r="U3871" t="s">
        <v>29</v>
      </c>
      <c r="V3871" t="s">
        <v>29</v>
      </c>
      <c r="W3871" t="s">
        <v>4517</v>
      </c>
    </row>
    <row r="3872" spans="1:23">
      <c r="A3872">
        <v>3871</v>
      </c>
      <c r="B3872" t="s">
        <v>4516</v>
      </c>
      <c r="C3872" t="s">
        <v>4516</v>
      </c>
      <c r="D3872">
        <v>100</v>
      </c>
      <c r="E3872" s="8" t="s">
        <v>9429</v>
      </c>
      <c r="F3872" s="8" t="s">
        <v>1062</v>
      </c>
      <c r="G3872" s="8" t="s">
        <v>2971</v>
      </c>
      <c r="H3872" s="8" t="s">
        <v>29</v>
      </c>
      <c r="I3872" s="8" t="s">
        <v>2971</v>
      </c>
      <c r="J3872" s="8" t="s">
        <v>29</v>
      </c>
      <c r="K3872" s="8">
        <v>0.3</v>
      </c>
      <c r="L3872" s="8">
        <v>0.3</v>
      </c>
      <c r="M3872" t="s">
        <v>26</v>
      </c>
      <c r="N3872" t="s">
        <v>29</v>
      </c>
      <c r="O3872" t="s">
        <v>29</v>
      </c>
      <c r="P3872" t="s">
        <v>29</v>
      </c>
      <c r="Q3872" t="s">
        <v>29</v>
      </c>
      <c r="R3872" t="s">
        <v>29</v>
      </c>
      <c r="S3872" t="s">
        <v>29</v>
      </c>
      <c r="T3872" t="s">
        <v>29</v>
      </c>
      <c r="U3872" t="s">
        <v>29</v>
      </c>
      <c r="V3872" t="s">
        <v>29</v>
      </c>
      <c r="W3872" t="s">
        <v>4517</v>
      </c>
    </row>
    <row r="3873" spans="1:23">
      <c r="A3873">
        <v>3872</v>
      </c>
      <c r="B3873" t="s">
        <v>4516</v>
      </c>
      <c r="C3873" t="s">
        <v>4516</v>
      </c>
      <c r="D3873">
        <v>100</v>
      </c>
      <c r="E3873" s="8" t="s">
        <v>4529</v>
      </c>
      <c r="F3873" s="8" t="s">
        <v>1062</v>
      </c>
      <c r="G3873" s="8" t="s">
        <v>4530</v>
      </c>
      <c r="H3873" s="8" t="s">
        <v>4531</v>
      </c>
      <c r="I3873" s="8" t="s">
        <v>4530</v>
      </c>
      <c r="J3873" s="8" t="s">
        <v>8699</v>
      </c>
      <c r="K3873" s="8">
        <v>1.4</v>
      </c>
      <c r="L3873" s="8">
        <v>1.4</v>
      </c>
      <c r="M3873" t="s">
        <v>26</v>
      </c>
      <c r="N3873" t="s">
        <v>29</v>
      </c>
      <c r="O3873" t="s">
        <v>29</v>
      </c>
      <c r="P3873" t="s">
        <v>29</v>
      </c>
      <c r="Q3873" t="s">
        <v>29</v>
      </c>
      <c r="R3873" t="s">
        <v>29</v>
      </c>
      <c r="S3873" t="s">
        <v>29</v>
      </c>
      <c r="T3873" t="s">
        <v>29</v>
      </c>
      <c r="U3873" t="s">
        <v>29</v>
      </c>
      <c r="V3873" t="s">
        <v>29</v>
      </c>
      <c r="W3873" t="s">
        <v>4517</v>
      </c>
    </row>
    <row r="3874" spans="1:23">
      <c r="A3874">
        <v>3873</v>
      </c>
      <c r="B3874" t="s">
        <v>4516</v>
      </c>
      <c r="C3874" t="s">
        <v>4516</v>
      </c>
      <c r="D3874">
        <v>100</v>
      </c>
      <c r="E3874" s="8" t="s">
        <v>9430</v>
      </c>
      <c r="F3874" s="8" t="s">
        <v>1062</v>
      </c>
      <c r="G3874" s="8" t="s">
        <v>29</v>
      </c>
      <c r="H3874" s="8" t="s">
        <v>29</v>
      </c>
      <c r="I3874" s="8" t="s">
        <v>29</v>
      </c>
      <c r="J3874" s="8" t="s">
        <v>29</v>
      </c>
      <c r="K3874" s="8">
        <v>2.6</v>
      </c>
      <c r="L3874" s="8">
        <v>2.6</v>
      </c>
      <c r="M3874" t="s">
        <v>26</v>
      </c>
      <c r="N3874" t="s">
        <v>29</v>
      </c>
      <c r="O3874" t="s">
        <v>29</v>
      </c>
      <c r="P3874" t="s">
        <v>29</v>
      </c>
      <c r="Q3874" t="s">
        <v>29</v>
      </c>
      <c r="R3874" t="s">
        <v>29</v>
      </c>
      <c r="S3874" t="s">
        <v>29</v>
      </c>
      <c r="T3874" t="s">
        <v>29</v>
      </c>
      <c r="U3874" t="s">
        <v>29</v>
      </c>
      <c r="V3874" t="s">
        <v>29</v>
      </c>
      <c r="W3874" t="s">
        <v>4517</v>
      </c>
    </row>
    <row r="3875" spans="1:23">
      <c r="A3875">
        <v>3874</v>
      </c>
      <c r="B3875" t="s">
        <v>4516</v>
      </c>
      <c r="C3875" t="s">
        <v>4516</v>
      </c>
      <c r="D3875">
        <v>100</v>
      </c>
      <c r="E3875" s="8" t="s">
        <v>1701</v>
      </c>
      <c r="F3875" s="8" t="s">
        <v>216</v>
      </c>
      <c r="G3875" s="8" t="s">
        <v>347</v>
      </c>
      <c r="H3875" s="8" t="s">
        <v>1702</v>
      </c>
      <c r="I3875" s="8" t="s">
        <v>347</v>
      </c>
      <c r="J3875" s="8" t="s">
        <v>1702</v>
      </c>
      <c r="K3875" s="8">
        <v>2.5</v>
      </c>
      <c r="L3875" s="8">
        <v>2.5</v>
      </c>
      <c r="M3875" t="s">
        <v>26</v>
      </c>
      <c r="N3875" t="s">
        <v>29</v>
      </c>
      <c r="O3875" t="s">
        <v>29</v>
      </c>
      <c r="P3875" t="s">
        <v>29</v>
      </c>
      <c r="Q3875" t="s">
        <v>29</v>
      </c>
      <c r="R3875" t="s">
        <v>29</v>
      </c>
      <c r="S3875" t="s">
        <v>29</v>
      </c>
      <c r="T3875" t="s">
        <v>29</v>
      </c>
      <c r="U3875" t="s">
        <v>29</v>
      </c>
      <c r="V3875" t="s">
        <v>29</v>
      </c>
      <c r="W3875" t="s">
        <v>4517</v>
      </c>
    </row>
    <row r="3876" spans="1:23">
      <c r="A3876">
        <v>3875</v>
      </c>
      <c r="B3876" t="s">
        <v>4516</v>
      </c>
      <c r="C3876" t="s">
        <v>4516</v>
      </c>
      <c r="D3876">
        <v>100</v>
      </c>
      <c r="E3876" s="8" t="s">
        <v>9431</v>
      </c>
      <c r="F3876" s="8" t="s">
        <v>216</v>
      </c>
      <c r="G3876" s="8" t="s">
        <v>29</v>
      </c>
      <c r="H3876" s="8" t="s">
        <v>29</v>
      </c>
      <c r="I3876" s="8" t="s">
        <v>29</v>
      </c>
      <c r="J3876" s="8" t="s">
        <v>29</v>
      </c>
      <c r="K3876" s="8">
        <v>0.1</v>
      </c>
      <c r="L3876" s="8">
        <v>0.1</v>
      </c>
      <c r="M3876" t="s">
        <v>26</v>
      </c>
      <c r="N3876" t="s">
        <v>29</v>
      </c>
      <c r="O3876" t="s">
        <v>29</v>
      </c>
      <c r="P3876" t="s">
        <v>29</v>
      </c>
      <c r="Q3876" t="s">
        <v>29</v>
      </c>
      <c r="R3876" t="s">
        <v>29</v>
      </c>
      <c r="S3876" t="s">
        <v>29</v>
      </c>
      <c r="T3876" t="s">
        <v>29</v>
      </c>
      <c r="U3876" t="s">
        <v>29</v>
      </c>
      <c r="V3876" t="s">
        <v>29</v>
      </c>
      <c r="W3876" t="s">
        <v>4517</v>
      </c>
    </row>
    <row r="3877" spans="1:23">
      <c r="A3877">
        <v>3876</v>
      </c>
      <c r="B3877" t="s">
        <v>4516</v>
      </c>
      <c r="C3877" t="s">
        <v>4516</v>
      </c>
      <c r="D3877">
        <v>100</v>
      </c>
      <c r="E3877" s="8" t="s">
        <v>4532</v>
      </c>
      <c r="F3877" s="8" t="s">
        <v>498</v>
      </c>
      <c r="G3877" s="8" t="s">
        <v>499</v>
      </c>
      <c r="H3877" s="8" t="s">
        <v>4533</v>
      </c>
      <c r="I3877" s="8" t="s">
        <v>499</v>
      </c>
      <c r="J3877" s="8" t="s">
        <v>4533</v>
      </c>
      <c r="K3877" s="8">
        <v>1.3</v>
      </c>
      <c r="L3877" s="8">
        <v>1.3</v>
      </c>
      <c r="M3877" t="s">
        <v>26</v>
      </c>
      <c r="N3877" t="s">
        <v>29</v>
      </c>
      <c r="O3877" t="s">
        <v>29</v>
      </c>
      <c r="P3877" t="s">
        <v>29</v>
      </c>
      <c r="Q3877" t="s">
        <v>29</v>
      </c>
      <c r="R3877" t="s">
        <v>29</v>
      </c>
      <c r="S3877" t="s">
        <v>29</v>
      </c>
      <c r="T3877" t="s">
        <v>29</v>
      </c>
      <c r="U3877" t="s">
        <v>29</v>
      </c>
      <c r="V3877" t="s">
        <v>29</v>
      </c>
      <c r="W3877" t="s">
        <v>4517</v>
      </c>
    </row>
    <row r="3878" spans="1:23">
      <c r="A3878">
        <v>3877</v>
      </c>
      <c r="B3878" t="s">
        <v>4516</v>
      </c>
      <c r="C3878" t="s">
        <v>4516</v>
      </c>
      <c r="D3878">
        <v>100</v>
      </c>
      <c r="E3878" s="8" t="s">
        <v>4534</v>
      </c>
      <c r="F3878" s="8" t="s">
        <v>358</v>
      </c>
      <c r="G3878" s="8" t="s">
        <v>359</v>
      </c>
      <c r="H3878" s="8" t="s">
        <v>29</v>
      </c>
      <c r="I3878" s="8" t="s">
        <v>359</v>
      </c>
      <c r="J3878" s="8" t="s">
        <v>29</v>
      </c>
      <c r="K3878" s="8">
        <v>1.2</v>
      </c>
      <c r="L3878" s="8">
        <v>1.2</v>
      </c>
      <c r="M3878" t="s">
        <v>26</v>
      </c>
      <c r="N3878" t="s">
        <v>29</v>
      </c>
      <c r="O3878" t="s">
        <v>29</v>
      </c>
      <c r="P3878" t="s">
        <v>29</v>
      </c>
      <c r="Q3878" t="s">
        <v>29</v>
      </c>
      <c r="R3878" t="s">
        <v>29</v>
      </c>
      <c r="S3878" t="s">
        <v>29</v>
      </c>
      <c r="T3878" t="s">
        <v>29</v>
      </c>
      <c r="U3878" t="s">
        <v>29</v>
      </c>
      <c r="V3878" t="s">
        <v>29</v>
      </c>
      <c r="W3878" t="s">
        <v>4517</v>
      </c>
    </row>
    <row r="3879" spans="1:23">
      <c r="A3879">
        <v>3878</v>
      </c>
      <c r="B3879" t="s">
        <v>4516</v>
      </c>
      <c r="C3879" t="s">
        <v>4516</v>
      </c>
      <c r="D3879">
        <v>100</v>
      </c>
      <c r="E3879" s="8" t="s">
        <v>1738</v>
      </c>
      <c r="F3879" s="8" t="s">
        <v>154</v>
      </c>
      <c r="G3879" s="8" t="s">
        <v>811</v>
      </c>
      <c r="H3879" s="8" t="s">
        <v>1739</v>
      </c>
      <c r="I3879" s="8" t="s">
        <v>811</v>
      </c>
      <c r="J3879" s="8" t="s">
        <v>1739</v>
      </c>
      <c r="K3879" s="8">
        <v>3.3</v>
      </c>
      <c r="L3879" s="8">
        <v>3.3</v>
      </c>
      <c r="M3879" t="s">
        <v>26</v>
      </c>
      <c r="N3879" t="s">
        <v>29</v>
      </c>
      <c r="O3879" t="s">
        <v>29</v>
      </c>
      <c r="P3879" t="s">
        <v>29</v>
      </c>
      <c r="Q3879" t="s">
        <v>29</v>
      </c>
      <c r="R3879" t="s">
        <v>29</v>
      </c>
      <c r="S3879" t="s">
        <v>29</v>
      </c>
      <c r="T3879" t="s">
        <v>29</v>
      </c>
      <c r="U3879" t="s">
        <v>29</v>
      </c>
      <c r="V3879" t="s">
        <v>29</v>
      </c>
      <c r="W3879" t="s">
        <v>4517</v>
      </c>
    </row>
    <row r="3880" spans="1:23">
      <c r="A3880">
        <v>3879</v>
      </c>
      <c r="B3880" t="s">
        <v>4516</v>
      </c>
      <c r="C3880" t="s">
        <v>4516</v>
      </c>
      <c r="D3880">
        <v>100</v>
      </c>
      <c r="E3880" s="8" t="s">
        <v>4525</v>
      </c>
      <c r="F3880" s="8" t="s">
        <v>154</v>
      </c>
      <c r="G3880" s="8" t="s">
        <v>4526</v>
      </c>
      <c r="H3880" s="8" t="s">
        <v>4527</v>
      </c>
      <c r="I3880" s="8" t="s">
        <v>4526</v>
      </c>
      <c r="J3880" s="8" t="s">
        <v>4527</v>
      </c>
      <c r="K3880" s="8">
        <v>1.7</v>
      </c>
      <c r="L3880" s="8">
        <v>1.7</v>
      </c>
      <c r="M3880" t="s">
        <v>26</v>
      </c>
      <c r="N3880" t="s">
        <v>29</v>
      </c>
      <c r="O3880" t="s">
        <v>29</v>
      </c>
      <c r="P3880" t="s">
        <v>29</v>
      </c>
      <c r="Q3880" t="s">
        <v>29</v>
      </c>
      <c r="R3880" t="s">
        <v>29</v>
      </c>
      <c r="S3880" t="s">
        <v>29</v>
      </c>
      <c r="T3880" t="s">
        <v>29</v>
      </c>
      <c r="U3880" t="s">
        <v>29</v>
      </c>
      <c r="V3880" t="s">
        <v>29</v>
      </c>
      <c r="W3880" t="s">
        <v>4517</v>
      </c>
    </row>
    <row r="3881" spans="1:23">
      <c r="A3881">
        <v>3880</v>
      </c>
      <c r="B3881" t="s">
        <v>4516</v>
      </c>
      <c r="C3881" t="s">
        <v>4516</v>
      </c>
      <c r="D3881">
        <v>100</v>
      </c>
      <c r="E3881" s="8" t="s">
        <v>9203</v>
      </c>
      <c r="F3881" s="8" t="s">
        <v>154</v>
      </c>
      <c r="G3881" s="8" t="s">
        <v>29</v>
      </c>
      <c r="H3881" s="8" t="s">
        <v>29</v>
      </c>
      <c r="I3881" s="8" t="s">
        <v>29</v>
      </c>
      <c r="J3881" s="8" t="s">
        <v>29</v>
      </c>
      <c r="K3881" s="8">
        <v>1.4</v>
      </c>
      <c r="L3881" s="8">
        <v>1.4</v>
      </c>
      <c r="M3881" t="s">
        <v>26</v>
      </c>
      <c r="N3881" t="s">
        <v>29</v>
      </c>
      <c r="O3881" t="s">
        <v>29</v>
      </c>
      <c r="P3881" t="s">
        <v>29</v>
      </c>
      <c r="Q3881" t="s">
        <v>29</v>
      </c>
      <c r="R3881" t="s">
        <v>29</v>
      </c>
      <c r="S3881" t="s">
        <v>29</v>
      </c>
      <c r="T3881" t="s">
        <v>29</v>
      </c>
      <c r="U3881" t="s">
        <v>29</v>
      </c>
      <c r="V3881" t="s">
        <v>29</v>
      </c>
      <c r="W3881" t="s">
        <v>4517</v>
      </c>
    </row>
    <row r="3882" spans="1:23">
      <c r="A3882">
        <v>3881</v>
      </c>
      <c r="B3882" t="s">
        <v>4516</v>
      </c>
      <c r="C3882" t="s">
        <v>4516</v>
      </c>
      <c r="D3882">
        <v>100</v>
      </c>
      <c r="E3882" s="8" t="s">
        <v>4518</v>
      </c>
      <c r="F3882" s="8" t="s">
        <v>1460</v>
      </c>
      <c r="G3882" s="8" t="s">
        <v>1461</v>
      </c>
      <c r="H3882" s="8" t="s">
        <v>29</v>
      </c>
      <c r="I3882" s="8" t="s">
        <v>1461</v>
      </c>
      <c r="J3882" s="8" t="s">
        <v>29</v>
      </c>
      <c r="K3882" s="8">
        <v>5.5</v>
      </c>
      <c r="L3882" s="8">
        <v>5.5</v>
      </c>
      <c r="M3882" t="s">
        <v>26</v>
      </c>
      <c r="N3882" t="s">
        <v>29</v>
      </c>
      <c r="O3882" t="s">
        <v>29</v>
      </c>
      <c r="P3882" t="s">
        <v>29</v>
      </c>
      <c r="Q3882" t="s">
        <v>29</v>
      </c>
      <c r="R3882" t="s">
        <v>29</v>
      </c>
      <c r="S3882" t="s">
        <v>29</v>
      </c>
      <c r="T3882" t="s">
        <v>29</v>
      </c>
      <c r="U3882" t="s">
        <v>29</v>
      </c>
      <c r="V3882" t="s">
        <v>29</v>
      </c>
      <c r="W3882" t="s">
        <v>4517</v>
      </c>
    </row>
    <row r="3883" spans="1:23">
      <c r="A3883">
        <v>3882</v>
      </c>
      <c r="B3883" t="s">
        <v>4516</v>
      </c>
      <c r="C3883" t="s">
        <v>4516</v>
      </c>
      <c r="D3883">
        <v>100</v>
      </c>
      <c r="E3883" s="8" t="s">
        <v>9432</v>
      </c>
      <c r="F3883" s="8" t="s">
        <v>1460</v>
      </c>
      <c r="G3883" s="8" t="s">
        <v>29</v>
      </c>
      <c r="H3883" s="8" t="s">
        <v>29</v>
      </c>
      <c r="I3883" s="8" t="s">
        <v>29</v>
      </c>
      <c r="J3883" s="8" t="s">
        <v>29</v>
      </c>
      <c r="K3883" s="8">
        <v>0.2</v>
      </c>
      <c r="L3883" s="8">
        <v>0.2</v>
      </c>
      <c r="M3883" t="s">
        <v>26</v>
      </c>
      <c r="N3883" t="s">
        <v>29</v>
      </c>
      <c r="O3883" t="s">
        <v>29</v>
      </c>
      <c r="P3883" t="s">
        <v>29</v>
      </c>
      <c r="Q3883" t="s">
        <v>29</v>
      </c>
      <c r="R3883" t="s">
        <v>29</v>
      </c>
      <c r="S3883" t="s">
        <v>29</v>
      </c>
      <c r="T3883" t="s">
        <v>29</v>
      </c>
      <c r="U3883" t="s">
        <v>29</v>
      </c>
      <c r="V3883" t="s">
        <v>29</v>
      </c>
      <c r="W3883" t="s">
        <v>4517</v>
      </c>
    </row>
    <row r="3884" spans="1:23">
      <c r="A3884">
        <v>3883</v>
      </c>
      <c r="B3884" t="s">
        <v>4516</v>
      </c>
      <c r="C3884" t="s">
        <v>4516</v>
      </c>
      <c r="D3884">
        <v>100</v>
      </c>
      <c r="E3884" s="8" t="s">
        <v>1427</v>
      </c>
      <c r="F3884" s="8" t="s">
        <v>185</v>
      </c>
      <c r="G3884" s="8" t="s">
        <v>213</v>
      </c>
      <c r="H3884" s="8" t="s">
        <v>1428</v>
      </c>
      <c r="I3884" s="8" t="s">
        <v>213</v>
      </c>
      <c r="J3884" s="8" t="s">
        <v>1428</v>
      </c>
      <c r="K3884" s="8">
        <v>4.3</v>
      </c>
      <c r="L3884" s="8">
        <v>4.3</v>
      </c>
      <c r="M3884" t="s">
        <v>26</v>
      </c>
      <c r="N3884" t="s">
        <v>29</v>
      </c>
      <c r="O3884" t="s">
        <v>29</v>
      </c>
      <c r="P3884" t="s">
        <v>29</v>
      </c>
      <c r="Q3884" t="s">
        <v>29</v>
      </c>
      <c r="R3884" t="s">
        <v>29</v>
      </c>
      <c r="S3884" t="s">
        <v>29</v>
      </c>
      <c r="T3884" t="s">
        <v>29</v>
      </c>
      <c r="U3884" t="s">
        <v>29</v>
      </c>
      <c r="V3884" t="s">
        <v>29</v>
      </c>
      <c r="W3884" t="s">
        <v>4517</v>
      </c>
    </row>
    <row r="3885" spans="1:23">
      <c r="A3885">
        <v>3884</v>
      </c>
      <c r="B3885" t="s">
        <v>4516</v>
      </c>
      <c r="C3885" t="s">
        <v>4516</v>
      </c>
      <c r="D3885">
        <v>100</v>
      </c>
      <c r="E3885" s="8" t="s">
        <v>9184</v>
      </c>
      <c r="F3885" s="8" t="s">
        <v>185</v>
      </c>
      <c r="G3885" s="8" t="s">
        <v>213</v>
      </c>
      <c r="H3885" s="8" t="s">
        <v>29</v>
      </c>
      <c r="I3885" s="8" t="s">
        <v>213</v>
      </c>
      <c r="J3885" s="8" t="s">
        <v>29</v>
      </c>
      <c r="K3885" s="8">
        <v>0.8</v>
      </c>
      <c r="L3885" s="8">
        <v>0.8</v>
      </c>
      <c r="M3885" t="s">
        <v>26</v>
      </c>
      <c r="N3885" t="s">
        <v>29</v>
      </c>
      <c r="O3885" t="s">
        <v>29</v>
      </c>
      <c r="P3885" t="s">
        <v>29</v>
      </c>
      <c r="Q3885" t="s">
        <v>29</v>
      </c>
      <c r="R3885" t="s">
        <v>29</v>
      </c>
      <c r="S3885" t="s">
        <v>29</v>
      </c>
      <c r="T3885" t="s">
        <v>29</v>
      </c>
      <c r="U3885" t="s">
        <v>29</v>
      </c>
      <c r="V3885" t="s">
        <v>29</v>
      </c>
      <c r="W3885" t="s">
        <v>4517</v>
      </c>
    </row>
    <row r="3886" spans="1:23">
      <c r="A3886">
        <v>3885</v>
      </c>
      <c r="B3886" t="s">
        <v>4516</v>
      </c>
      <c r="C3886" t="s">
        <v>4516</v>
      </c>
      <c r="D3886">
        <v>100</v>
      </c>
      <c r="E3886" s="8" t="s">
        <v>1431</v>
      </c>
      <c r="F3886" s="8" t="s">
        <v>185</v>
      </c>
      <c r="G3886" s="8" t="s">
        <v>994</v>
      </c>
      <c r="H3886" s="8" t="s">
        <v>1432</v>
      </c>
      <c r="I3886" s="8" t="s">
        <v>994</v>
      </c>
      <c r="J3886" s="8" t="s">
        <v>1432</v>
      </c>
      <c r="K3886" s="8">
        <v>1</v>
      </c>
      <c r="L3886" s="8">
        <v>1</v>
      </c>
      <c r="M3886" t="s">
        <v>26</v>
      </c>
      <c r="N3886" t="s">
        <v>29</v>
      </c>
      <c r="O3886" t="s">
        <v>29</v>
      </c>
      <c r="P3886" t="s">
        <v>29</v>
      </c>
      <c r="Q3886" t="s">
        <v>29</v>
      </c>
      <c r="R3886" t="s">
        <v>29</v>
      </c>
      <c r="S3886" t="s">
        <v>29</v>
      </c>
      <c r="T3886" t="s">
        <v>29</v>
      </c>
      <c r="U3886" t="s">
        <v>29</v>
      </c>
      <c r="V3886" t="s">
        <v>29</v>
      </c>
      <c r="W3886" t="s">
        <v>4517</v>
      </c>
    </row>
    <row r="3887" spans="1:23">
      <c r="A3887">
        <v>3886</v>
      </c>
      <c r="B3887" t="s">
        <v>4516</v>
      </c>
      <c r="C3887" t="s">
        <v>4516</v>
      </c>
      <c r="D3887">
        <v>100</v>
      </c>
      <c r="E3887" s="8" t="s">
        <v>9188</v>
      </c>
      <c r="F3887" s="8" t="s">
        <v>185</v>
      </c>
      <c r="G3887" s="8" t="s">
        <v>29</v>
      </c>
      <c r="H3887" s="8" t="s">
        <v>29</v>
      </c>
      <c r="I3887" s="8" t="s">
        <v>29</v>
      </c>
      <c r="J3887" s="8" t="s">
        <v>29</v>
      </c>
      <c r="K3887" s="8">
        <v>1.5</v>
      </c>
      <c r="L3887" s="8">
        <v>1.5</v>
      </c>
      <c r="M3887" t="s">
        <v>26</v>
      </c>
      <c r="N3887" t="s">
        <v>29</v>
      </c>
      <c r="O3887" t="s">
        <v>29</v>
      </c>
      <c r="P3887" t="s">
        <v>29</v>
      </c>
      <c r="Q3887" t="s">
        <v>29</v>
      </c>
      <c r="R3887" t="s">
        <v>29</v>
      </c>
      <c r="S3887" t="s">
        <v>29</v>
      </c>
      <c r="T3887" t="s">
        <v>29</v>
      </c>
      <c r="U3887" t="s">
        <v>29</v>
      </c>
      <c r="V3887" t="s">
        <v>29</v>
      </c>
      <c r="W3887" t="s">
        <v>4517</v>
      </c>
    </row>
    <row r="3888" spans="1:23">
      <c r="A3888">
        <v>3887</v>
      </c>
      <c r="B3888" t="s">
        <v>4516</v>
      </c>
      <c r="C3888" t="s">
        <v>4516</v>
      </c>
      <c r="D3888">
        <v>100</v>
      </c>
      <c r="E3888" s="8" t="s">
        <v>1436</v>
      </c>
      <c r="F3888" s="8" t="s">
        <v>459</v>
      </c>
      <c r="G3888" s="8" t="s">
        <v>926</v>
      </c>
      <c r="H3888" s="8" t="s">
        <v>1437</v>
      </c>
      <c r="I3888" s="8" t="s">
        <v>926</v>
      </c>
      <c r="J3888" s="8" t="s">
        <v>1437</v>
      </c>
      <c r="K3888" s="8">
        <v>1.5</v>
      </c>
      <c r="L3888" s="8">
        <v>1.5</v>
      </c>
      <c r="M3888" t="s">
        <v>26</v>
      </c>
      <c r="N3888" t="s">
        <v>29</v>
      </c>
      <c r="O3888" t="s">
        <v>29</v>
      </c>
      <c r="P3888" t="s">
        <v>29</v>
      </c>
      <c r="Q3888" t="s">
        <v>29</v>
      </c>
      <c r="R3888" t="s">
        <v>29</v>
      </c>
      <c r="S3888" t="s">
        <v>29</v>
      </c>
      <c r="T3888" t="s">
        <v>29</v>
      </c>
      <c r="U3888" t="s">
        <v>29</v>
      </c>
      <c r="V3888" t="s">
        <v>29</v>
      </c>
      <c r="W3888" t="s">
        <v>4517</v>
      </c>
    </row>
    <row r="3889" spans="1:23">
      <c r="A3889">
        <v>3888</v>
      </c>
      <c r="B3889" t="s">
        <v>4516</v>
      </c>
      <c r="C3889" t="s">
        <v>4516</v>
      </c>
      <c r="D3889">
        <v>100</v>
      </c>
      <c r="E3889" s="8" t="s">
        <v>1465</v>
      </c>
      <c r="F3889" s="8" t="s">
        <v>522</v>
      </c>
      <c r="G3889" s="8" t="s">
        <v>1466</v>
      </c>
      <c r="H3889" s="8" t="s">
        <v>1467</v>
      </c>
      <c r="I3889" s="8" t="s">
        <v>7484</v>
      </c>
      <c r="J3889" s="8" t="s">
        <v>1467</v>
      </c>
      <c r="K3889" s="8">
        <v>26.1</v>
      </c>
      <c r="L3889" s="8">
        <v>26.1</v>
      </c>
      <c r="M3889" t="s">
        <v>26</v>
      </c>
      <c r="N3889" t="s">
        <v>29</v>
      </c>
      <c r="O3889" t="s">
        <v>29</v>
      </c>
      <c r="P3889" t="s">
        <v>29</v>
      </c>
      <c r="Q3889" t="s">
        <v>29</v>
      </c>
      <c r="R3889" t="s">
        <v>29</v>
      </c>
      <c r="S3889" t="s">
        <v>29</v>
      </c>
      <c r="T3889" t="s">
        <v>29</v>
      </c>
      <c r="U3889" t="s">
        <v>29</v>
      </c>
      <c r="V3889" t="s">
        <v>29</v>
      </c>
      <c r="W3889" t="s">
        <v>4517</v>
      </c>
    </row>
    <row r="3890" spans="1:23">
      <c r="A3890">
        <v>3889</v>
      </c>
      <c r="B3890" t="s">
        <v>4516</v>
      </c>
      <c r="C3890" t="s">
        <v>4516</v>
      </c>
      <c r="D3890">
        <v>100</v>
      </c>
      <c r="E3890" s="8" t="s">
        <v>9433</v>
      </c>
      <c r="F3890" s="8" t="s">
        <v>438</v>
      </c>
      <c r="G3890" s="8" t="s">
        <v>29</v>
      </c>
      <c r="H3890" s="8" t="s">
        <v>29</v>
      </c>
      <c r="I3890" s="8" t="s">
        <v>29</v>
      </c>
      <c r="J3890" s="8" t="s">
        <v>29</v>
      </c>
      <c r="K3890" s="8">
        <v>0.2</v>
      </c>
      <c r="L3890" s="8">
        <v>0.2</v>
      </c>
      <c r="M3890" t="s">
        <v>26</v>
      </c>
      <c r="N3890" t="s">
        <v>29</v>
      </c>
      <c r="O3890" t="s">
        <v>29</v>
      </c>
      <c r="P3890" t="s">
        <v>29</v>
      </c>
      <c r="Q3890" t="s">
        <v>29</v>
      </c>
      <c r="R3890" t="s">
        <v>29</v>
      </c>
      <c r="S3890" t="s">
        <v>29</v>
      </c>
      <c r="T3890" t="s">
        <v>29</v>
      </c>
      <c r="U3890" t="s">
        <v>29</v>
      </c>
      <c r="V3890" t="s">
        <v>29</v>
      </c>
      <c r="W3890" t="s">
        <v>4517</v>
      </c>
    </row>
    <row r="3891" spans="1:23">
      <c r="A3891">
        <v>3890</v>
      </c>
      <c r="B3891" t="s">
        <v>4516</v>
      </c>
      <c r="C3891" t="s">
        <v>4516</v>
      </c>
      <c r="D3891">
        <v>100</v>
      </c>
      <c r="E3891" s="8" t="s">
        <v>4537</v>
      </c>
      <c r="F3891" s="8" t="s">
        <v>23</v>
      </c>
      <c r="G3891" s="8" t="s">
        <v>29</v>
      </c>
      <c r="H3891" s="8" t="s">
        <v>29</v>
      </c>
      <c r="I3891" s="8" t="s">
        <v>29</v>
      </c>
      <c r="J3891" s="8" t="s">
        <v>29</v>
      </c>
      <c r="K3891" s="8">
        <v>1</v>
      </c>
      <c r="L3891" s="8">
        <v>1</v>
      </c>
      <c r="M3891" t="s">
        <v>26</v>
      </c>
      <c r="N3891" t="s">
        <v>29</v>
      </c>
      <c r="O3891" t="s">
        <v>29</v>
      </c>
      <c r="P3891" t="s">
        <v>29</v>
      </c>
      <c r="Q3891" t="s">
        <v>29</v>
      </c>
      <c r="R3891" t="s">
        <v>29</v>
      </c>
      <c r="S3891" t="s">
        <v>29</v>
      </c>
      <c r="T3891" t="s">
        <v>29</v>
      </c>
      <c r="U3891" t="s">
        <v>29</v>
      </c>
      <c r="V3891" t="s">
        <v>29</v>
      </c>
      <c r="W3891" t="s">
        <v>4517</v>
      </c>
    </row>
    <row r="3892" spans="1:23">
      <c r="A3892">
        <v>3891</v>
      </c>
      <c r="B3892" t="s">
        <v>4516</v>
      </c>
      <c r="C3892" t="s">
        <v>4516</v>
      </c>
      <c r="D3892">
        <v>100</v>
      </c>
      <c r="E3892" s="8" t="s">
        <v>1721</v>
      </c>
      <c r="F3892" s="8" t="s">
        <v>293</v>
      </c>
      <c r="G3892" s="8" t="s">
        <v>1722</v>
      </c>
      <c r="H3892" s="8" t="s">
        <v>1723</v>
      </c>
      <c r="I3892" s="5" t="s">
        <v>4627</v>
      </c>
      <c r="J3892" s="5" t="s">
        <v>804</v>
      </c>
      <c r="K3892" s="8">
        <v>1.5</v>
      </c>
      <c r="L3892" s="8">
        <v>1.5</v>
      </c>
      <c r="M3892" t="s">
        <v>26</v>
      </c>
      <c r="N3892" t="s">
        <v>29</v>
      </c>
      <c r="O3892" t="s">
        <v>29</v>
      </c>
      <c r="P3892" t="s">
        <v>29</v>
      </c>
      <c r="Q3892" t="s">
        <v>29</v>
      </c>
      <c r="R3892" t="s">
        <v>29</v>
      </c>
      <c r="S3892" t="s">
        <v>29</v>
      </c>
      <c r="T3892" t="s">
        <v>29</v>
      </c>
      <c r="U3892" t="s">
        <v>29</v>
      </c>
      <c r="V3892" t="s">
        <v>29</v>
      </c>
      <c r="W3892" t="s">
        <v>4517</v>
      </c>
    </row>
    <row r="3893" spans="1:23">
      <c r="A3893">
        <v>3892</v>
      </c>
      <c r="B3893" t="s">
        <v>4516</v>
      </c>
      <c r="C3893" t="s">
        <v>4516</v>
      </c>
      <c r="D3893">
        <v>100</v>
      </c>
      <c r="E3893" s="8" t="s">
        <v>4519</v>
      </c>
      <c r="F3893" s="8" t="s">
        <v>176</v>
      </c>
      <c r="G3893" s="8" t="s">
        <v>4520</v>
      </c>
      <c r="H3893" s="8" t="s">
        <v>4521</v>
      </c>
      <c r="I3893" s="8" t="s">
        <v>4520</v>
      </c>
      <c r="J3893" s="8" t="s">
        <v>4521</v>
      </c>
      <c r="K3893" s="8">
        <v>5.0999999999999996</v>
      </c>
      <c r="L3893" s="8">
        <v>5.0999999999999996</v>
      </c>
      <c r="M3893" t="s">
        <v>26</v>
      </c>
      <c r="N3893" t="s">
        <v>29</v>
      </c>
      <c r="O3893" t="s">
        <v>29</v>
      </c>
      <c r="P3893" t="s">
        <v>29</v>
      </c>
      <c r="Q3893" t="s">
        <v>29</v>
      </c>
      <c r="R3893" t="s">
        <v>29</v>
      </c>
      <c r="S3893" t="s">
        <v>29</v>
      </c>
      <c r="T3893" t="s">
        <v>29</v>
      </c>
      <c r="U3893" t="s">
        <v>29</v>
      </c>
      <c r="V3893" t="s">
        <v>29</v>
      </c>
      <c r="W3893" t="s">
        <v>4517</v>
      </c>
    </row>
    <row r="3894" spans="1:23">
      <c r="A3894">
        <v>3893</v>
      </c>
      <c r="B3894" t="s">
        <v>4516</v>
      </c>
      <c r="C3894" t="s">
        <v>4516</v>
      </c>
      <c r="D3894">
        <v>100</v>
      </c>
      <c r="E3894" s="8" t="s">
        <v>4524</v>
      </c>
      <c r="F3894" s="8" t="s">
        <v>196</v>
      </c>
      <c r="G3894" s="8" t="s">
        <v>928</v>
      </c>
      <c r="H3894" s="8" t="s">
        <v>29</v>
      </c>
      <c r="I3894" s="8" t="s">
        <v>928</v>
      </c>
      <c r="J3894" s="8" t="s">
        <v>29</v>
      </c>
      <c r="K3894" s="8">
        <v>1.9</v>
      </c>
      <c r="L3894" s="8">
        <v>1.9</v>
      </c>
      <c r="M3894" t="s">
        <v>26</v>
      </c>
      <c r="N3894" t="s">
        <v>29</v>
      </c>
      <c r="O3894" t="s">
        <v>29</v>
      </c>
      <c r="P3894" t="s">
        <v>29</v>
      </c>
      <c r="Q3894" t="s">
        <v>29</v>
      </c>
      <c r="R3894" t="s">
        <v>29</v>
      </c>
      <c r="S3894" t="s">
        <v>29</v>
      </c>
      <c r="T3894" t="s">
        <v>29</v>
      </c>
      <c r="U3894" t="s">
        <v>29</v>
      </c>
      <c r="V3894" t="s">
        <v>29</v>
      </c>
      <c r="W3894" t="s">
        <v>4517</v>
      </c>
    </row>
    <row r="3895" spans="1:23">
      <c r="A3895">
        <v>3894</v>
      </c>
      <c r="B3895" t="s">
        <v>4516</v>
      </c>
      <c r="C3895" t="s">
        <v>4516</v>
      </c>
      <c r="D3895">
        <v>100</v>
      </c>
      <c r="E3895" s="8" t="s">
        <v>9207</v>
      </c>
      <c r="F3895" s="8" t="s">
        <v>196</v>
      </c>
      <c r="G3895" s="8" t="s">
        <v>29</v>
      </c>
      <c r="H3895" s="8" t="s">
        <v>29</v>
      </c>
      <c r="I3895" s="8" t="s">
        <v>29</v>
      </c>
      <c r="J3895" s="8" t="s">
        <v>29</v>
      </c>
      <c r="K3895" s="8">
        <v>1.3</v>
      </c>
      <c r="L3895" s="8">
        <v>1.3</v>
      </c>
      <c r="M3895" t="s">
        <v>26</v>
      </c>
      <c r="N3895" t="s">
        <v>29</v>
      </c>
      <c r="O3895" t="s">
        <v>29</v>
      </c>
      <c r="P3895" t="s">
        <v>29</v>
      </c>
      <c r="Q3895" t="s">
        <v>29</v>
      </c>
      <c r="R3895" t="s">
        <v>29</v>
      </c>
      <c r="S3895" t="s">
        <v>29</v>
      </c>
      <c r="T3895" t="s">
        <v>29</v>
      </c>
      <c r="U3895" t="s">
        <v>29</v>
      </c>
      <c r="V3895" t="s">
        <v>29</v>
      </c>
      <c r="W3895" t="s">
        <v>4517</v>
      </c>
    </row>
    <row r="3896" spans="1:23">
      <c r="A3896">
        <v>3895</v>
      </c>
      <c r="B3896" t="s">
        <v>4516</v>
      </c>
      <c r="C3896" t="s">
        <v>4516</v>
      </c>
      <c r="D3896">
        <v>100</v>
      </c>
      <c r="E3896" s="8" t="s">
        <v>4536</v>
      </c>
      <c r="F3896" s="8" t="s">
        <v>72</v>
      </c>
      <c r="G3896" s="8" t="s">
        <v>356</v>
      </c>
      <c r="H3896" s="8" t="s">
        <v>29</v>
      </c>
      <c r="I3896" s="8" t="s">
        <v>356</v>
      </c>
      <c r="J3896" s="8" t="s">
        <v>29</v>
      </c>
      <c r="K3896" s="8">
        <v>1.1000000000000001</v>
      </c>
      <c r="L3896" s="8">
        <v>1.1000000000000001</v>
      </c>
      <c r="M3896" t="s">
        <v>26</v>
      </c>
      <c r="N3896" t="s">
        <v>29</v>
      </c>
      <c r="O3896" t="s">
        <v>29</v>
      </c>
      <c r="P3896" t="s">
        <v>29</v>
      </c>
      <c r="Q3896" t="s">
        <v>29</v>
      </c>
      <c r="R3896" t="s">
        <v>29</v>
      </c>
      <c r="S3896" t="s">
        <v>29</v>
      </c>
      <c r="T3896" t="s">
        <v>29</v>
      </c>
      <c r="U3896" t="s">
        <v>29</v>
      </c>
      <c r="V3896" t="s">
        <v>29</v>
      </c>
      <c r="W3896" t="s">
        <v>4517</v>
      </c>
    </row>
    <row r="3897" spans="1:23">
      <c r="A3897">
        <v>3896</v>
      </c>
      <c r="B3897" t="s">
        <v>4516</v>
      </c>
      <c r="C3897" t="s">
        <v>4516</v>
      </c>
      <c r="D3897">
        <v>100</v>
      </c>
      <c r="E3897" s="8" t="s">
        <v>4528</v>
      </c>
      <c r="F3897" s="8" t="s">
        <v>41</v>
      </c>
      <c r="G3897" s="8" t="s">
        <v>371</v>
      </c>
      <c r="H3897" s="8" t="s">
        <v>29</v>
      </c>
      <c r="I3897" s="8" t="s">
        <v>371</v>
      </c>
      <c r="J3897" s="8" t="s">
        <v>29</v>
      </c>
      <c r="K3897" s="8">
        <v>1.5</v>
      </c>
      <c r="L3897" s="8">
        <v>1.5</v>
      </c>
      <c r="M3897" t="s">
        <v>26</v>
      </c>
      <c r="N3897" t="s">
        <v>29</v>
      </c>
      <c r="O3897" t="s">
        <v>29</v>
      </c>
      <c r="P3897" t="s">
        <v>29</v>
      </c>
      <c r="Q3897" t="s">
        <v>29</v>
      </c>
      <c r="R3897" t="s">
        <v>29</v>
      </c>
      <c r="S3897" t="s">
        <v>29</v>
      </c>
      <c r="T3897" t="s">
        <v>29</v>
      </c>
      <c r="U3897" t="s">
        <v>29</v>
      </c>
      <c r="V3897" t="s">
        <v>29</v>
      </c>
      <c r="W3897" t="s">
        <v>4517</v>
      </c>
    </row>
    <row r="3898" spans="1:23">
      <c r="A3898">
        <v>3897</v>
      </c>
      <c r="B3898" t="s">
        <v>4516</v>
      </c>
      <c r="C3898" t="s">
        <v>4516</v>
      </c>
      <c r="D3898">
        <v>100</v>
      </c>
      <c r="E3898" s="8" t="s">
        <v>9434</v>
      </c>
      <c r="F3898" s="8" t="s">
        <v>41</v>
      </c>
      <c r="G3898" s="8" t="s">
        <v>371</v>
      </c>
      <c r="H3898" s="8" t="s">
        <v>29</v>
      </c>
      <c r="I3898" s="8" t="s">
        <v>371</v>
      </c>
      <c r="J3898" s="8" t="s">
        <v>29</v>
      </c>
      <c r="K3898" s="8">
        <v>0.4</v>
      </c>
      <c r="L3898" s="8">
        <v>0.4</v>
      </c>
      <c r="M3898" t="s">
        <v>26</v>
      </c>
      <c r="N3898" t="s">
        <v>29</v>
      </c>
      <c r="O3898" t="s">
        <v>29</v>
      </c>
      <c r="P3898" t="s">
        <v>29</v>
      </c>
      <c r="Q3898" t="s">
        <v>29</v>
      </c>
      <c r="R3898" t="s">
        <v>29</v>
      </c>
      <c r="S3898" t="s">
        <v>29</v>
      </c>
      <c r="T3898" t="s">
        <v>29</v>
      </c>
      <c r="U3898" t="s">
        <v>29</v>
      </c>
      <c r="V3898" t="s">
        <v>29</v>
      </c>
      <c r="W3898" t="s">
        <v>4517</v>
      </c>
    </row>
    <row r="3899" spans="1:23">
      <c r="A3899">
        <v>3898</v>
      </c>
      <c r="B3899" t="s">
        <v>4516</v>
      </c>
      <c r="C3899" t="s">
        <v>4516</v>
      </c>
      <c r="D3899">
        <v>100</v>
      </c>
      <c r="E3899" s="8" t="s">
        <v>4535</v>
      </c>
      <c r="F3899" s="8" t="s">
        <v>41</v>
      </c>
      <c r="G3899" s="8" t="s">
        <v>408</v>
      </c>
      <c r="H3899" s="8" t="s">
        <v>29</v>
      </c>
      <c r="I3899" s="8" t="s">
        <v>408</v>
      </c>
      <c r="J3899" s="8" t="s">
        <v>29</v>
      </c>
      <c r="K3899" s="8">
        <v>1.1000000000000001</v>
      </c>
      <c r="L3899" s="8">
        <v>1.1000000000000001</v>
      </c>
      <c r="M3899" t="s">
        <v>26</v>
      </c>
      <c r="N3899" t="s">
        <v>29</v>
      </c>
      <c r="O3899" t="s">
        <v>29</v>
      </c>
      <c r="P3899" t="s">
        <v>29</v>
      </c>
      <c r="Q3899" t="s">
        <v>29</v>
      </c>
      <c r="R3899" t="s">
        <v>29</v>
      </c>
      <c r="S3899" t="s">
        <v>29</v>
      </c>
      <c r="T3899" t="s">
        <v>29</v>
      </c>
      <c r="U3899" t="s">
        <v>29</v>
      </c>
      <c r="V3899" t="s">
        <v>29</v>
      </c>
      <c r="W3899" t="s">
        <v>4517</v>
      </c>
    </row>
    <row r="3900" spans="1:23">
      <c r="A3900">
        <v>3899</v>
      </c>
      <c r="B3900" t="s">
        <v>4516</v>
      </c>
      <c r="C3900" t="s">
        <v>4516</v>
      </c>
      <c r="D3900">
        <v>100</v>
      </c>
      <c r="E3900" s="5" t="s">
        <v>9199</v>
      </c>
      <c r="F3900" s="8" t="s">
        <v>41</v>
      </c>
      <c r="G3900" s="8" t="s">
        <v>408</v>
      </c>
      <c r="H3900" s="8" t="s">
        <v>29</v>
      </c>
      <c r="I3900" s="8" t="s">
        <v>408</v>
      </c>
      <c r="J3900" s="8" t="s">
        <v>29</v>
      </c>
      <c r="K3900" s="5">
        <v>0.8</v>
      </c>
      <c r="L3900" s="5">
        <v>0.8</v>
      </c>
      <c r="M3900" t="s">
        <v>26</v>
      </c>
      <c r="N3900" t="s">
        <v>29</v>
      </c>
      <c r="O3900" t="s">
        <v>29</v>
      </c>
      <c r="P3900" t="s">
        <v>29</v>
      </c>
      <c r="Q3900" t="s">
        <v>29</v>
      </c>
      <c r="R3900" t="s">
        <v>29</v>
      </c>
      <c r="S3900" t="s">
        <v>29</v>
      </c>
      <c r="T3900" t="s">
        <v>29</v>
      </c>
      <c r="U3900" t="s">
        <v>29</v>
      </c>
      <c r="V3900" t="s">
        <v>29</v>
      </c>
      <c r="W3900" t="s">
        <v>4517</v>
      </c>
    </row>
    <row r="3901" spans="1:23">
      <c r="A3901">
        <v>3900</v>
      </c>
      <c r="B3901" t="s">
        <v>4516</v>
      </c>
      <c r="C3901" t="s">
        <v>4516</v>
      </c>
      <c r="D3901">
        <v>100</v>
      </c>
      <c r="E3901" s="5" t="s">
        <v>9198</v>
      </c>
      <c r="F3901" s="8" t="s">
        <v>41</v>
      </c>
      <c r="G3901" s="8" t="s">
        <v>29</v>
      </c>
      <c r="H3901" s="8" t="s">
        <v>29</v>
      </c>
      <c r="I3901" s="8" t="s">
        <v>29</v>
      </c>
      <c r="J3901" s="8" t="s">
        <v>29</v>
      </c>
      <c r="K3901" s="5">
        <v>0.4</v>
      </c>
      <c r="L3901" s="5">
        <v>0.4</v>
      </c>
      <c r="M3901" t="s">
        <v>26</v>
      </c>
      <c r="N3901" t="s">
        <v>29</v>
      </c>
      <c r="O3901" t="s">
        <v>29</v>
      </c>
      <c r="P3901" t="s">
        <v>29</v>
      </c>
      <c r="Q3901" t="s">
        <v>29</v>
      </c>
      <c r="R3901" t="s">
        <v>29</v>
      </c>
      <c r="S3901" t="s">
        <v>29</v>
      </c>
      <c r="T3901" t="s">
        <v>29</v>
      </c>
      <c r="U3901" t="s">
        <v>29</v>
      </c>
      <c r="V3901" t="s">
        <v>29</v>
      </c>
      <c r="W3901" t="s">
        <v>4517</v>
      </c>
    </row>
    <row r="3902" spans="1:23">
      <c r="A3902">
        <v>3901</v>
      </c>
      <c r="B3902" t="s">
        <v>4516</v>
      </c>
      <c r="C3902" t="s">
        <v>4516</v>
      </c>
      <c r="D3902">
        <v>100</v>
      </c>
      <c r="E3902" s="5" t="s">
        <v>8941</v>
      </c>
      <c r="F3902" s="8" t="s">
        <v>136</v>
      </c>
      <c r="G3902" s="8" t="s">
        <v>29</v>
      </c>
      <c r="H3902" s="8" t="s">
        <v>29</v>
      </c>
      <c r="I3902" s="8" t="s">
        <v>29</v>
      </c>
      <c r="J3902" s="8" t="s">
        <v>29</v>
      </c>
      <c r="K3902" s="5">
        <v>17.5</v>
      </c>
      <c r="L3902" s="5">
        <v>17.5</v>
      </c>
      <c r="M3902" t="s">
        <v>136</v>
      </c>
      <c r="N3902" t="s">
        <v>29</v>
      </c>
      <c r="O3902" t="s">
        <v>29</v>
      </c>
      <c r="P3902" t="s">
        <v>29</v>
      </c>
      <c r="Q3902" t="s">
        <v>29</v>
      </c>
      <c r="R3902" t="s">
        <v>29</v>
      </c>
      <c r="S3902" t="s">
        <v>29</v>
      </c>
      <c r="T3902" t="s">
        <v>29</v>
      </c>
      <c r="U3902" t="s">
        <v>29</v>
      </c>
      <c r="V3902" t="s">
        <v>29</v>
      </c>
      <c r="W3902" t="s">
        <v>4517</v>
      </c>
    </row>
    <row r="3903" spans="1:23">
      <c r="A3903">
        <v>3902</v>
      </c>
      <c r="B3903" t="s">
        <v>4538</v>
      </c>
      <c r="C3903" t="s">
        <v>4539</v>
      </c>
      <c r="D3903">
        <v>101</v>
      </c>
      <c r="E3903" t="s">
        <v>4540</v>
      </c>
      <c r="F3903" t="s">
        <v>154</v>
      </c>
      <c r="G3903" s="1" t="s">
        <v>203</v>
      </c>
      <c r="H3903" t="s">
        <v>4541</v>
      </c>
      <c r="I3903" t="s">
        <v>203</v>
      </c>
      <c r="J3903" t="s">
        <v>4541</v>
      </c>
      <c r="K3903">
        <v>13.2</v>
      </c>
      <c r="L3903">
        <v>13.2</v>
      </c>
      <c r="M3903" t="s">
        <v>26</v>
      </c>
      <c r="N3903" t="s">
        <v>219</v>
      </c>
      <c r="O3903" t="s">
        <v>63</v>
      </c>
      <c r="P3903" t="s">
        <v>29</v>
      </c>
      <c r="Q3903" t="s">
        <v>29</v>
      </c>
      <c r="R3903" t="s">
        <v>29</v>
      </c>
      <c r="S3903" t="s">
        <v>29</v>
      </c>
      <c r="T3903" t="s">
        <v>29</v>
      </c>
      <c r="U3903" t="s">
        <v>29</v>
      </c>
      <c r="V3903" t="s">
        <v>4542</v>
      </c>
      <c r="W3903" t="s">
        <v>4543</v>
      </c>
    </row>
    <row r="3904" spans="1:23">
      <c r="A3904">
        <v>3903</v>
      </c>
      <c r="B3904" t="s">
        <v>4538</v>
      </c>
      <c r="C3904" t="s">
        <v>4539</v>
      </c>
      <c r="D3904">
        <v>101</v>
      </c>
      <c r="E3904" t="s">
        <v>4544</v>
      </c>
      <c r="F3904" t="s">
        <v>154</v>
      </c>
      <c r="G3904" s="1" t="s">
        <v>1884</v>
      </c>
      <c r="H3904" t="s">
        <v>1885</v>
      </c>
      <c r="I3904" t="s">
        <v>1884</v>
      </c>
      <c r="J3904" t="s">
        <v>1885</v>
      </c>
      <c r="K3904">
        <v>9.4</v>
      </c>
      <c r="L3904">
        <v>9.4</v>
      </c>
      <c r="M3904" t="s">
        <v>26</v>
      </c>
      <c r="N3904" t="s">
        <v>219</v>
      </c>
      <c r="O3904" t="s">
        <v>63</v>
      </c>
      <c r="P3904" t="s">
        <v>29</v>
      </c>
      <c r="Q3904" t="s">
        <v>29</v>
      </c>
      <c r="R3904" t="s">
        <v>29</v>
      </c>
      <c r="S3904" t="s">
        <v>29</v>
      </c>
      <c r="T3904" t="s">
        <v>29</v>
      </c>
      <c r="U3904" t="s">
        <v>29</v>
      </c>
      <c r="V3904" t="s">
        <v>4542</v>
      </c>
      <c r="W3904" t="s">
        <v>4543</v>
      </c>
    </row>
    <row r="3905" spans="1:23">
      <c r="A3905">
        <v>3904</v>
      </c>
      <c r="B3905" t="s">
        <v>4538</v>
      </c>
      <c r="C3905" t="s">
        <v>4539</v>
      </c>
      <c r="D3905">
        <v>101</v>
      </c>
      <c r="E3905" t="s">
        <v>4545</v>
      </c>
      <c r="F3905" t="s">
        <v>516</v>
      </c>
      <c r="G3905" s="1" t="s">
        <v>885</v>
      </c>
      <c r="H3905" t="s">
        <v>4546</v>
      </c>
      <c r="I3905" t="s">
        <v>885</v>
      </c>
      <c r="J3905" t="s">
        <v>3937</v>
      </c>
      <c r="K3905">
        <v>9.1</v>
      </c>
      <c r="L3905">
        <v>9.1</v>
      </c>
      <c r="M3905" t="s">
        <v>26</v>
      </c>
      <c r="N3905" t="s">
        <v>219</v>
      </c>
      <c r="O3905" t="s">
        <v>232</v>
      </c>
      <c r="P3905" t="s">
        <v>328</v>
      </c>
      <c r="Q3905" t="s">
        <v>63</v>
      </c>
      <c r="R3905" t="s">
        <v>29</v>
      </c>
      <c r="S3905" t="s">
        <v>29</v>
      </c>
      <c r="T3905" t="s">
        <v>29</v>
      </c>
      <c r="U3905" t="s">
        <v>29</v>
      </c>
      <c r="V3905" t="s">
        <v>4542</v>
      </c>
      <c r="W3905" t="s">
        <v>4543</v>
      </c>
    </row>
    <row r="3906" spans="1:23">
      <c r="A3906">
        <v>3905</v>
      </c>
      <c r="B3906" t="s">
        <v>4538</v>
      </c>
      <c r="C3906" t="s">
        <v>4539</v>
      </c>
      <c r="D3906">
        <v>101</v>
      </c>
      <c r="E3906" t="s">
        <v>3772</v>
      </c>
      <c r="F3906" t="s">
        <v>168</v>
      </c>
      <c r="G3906" s="1" t="s">
        <v>3773</v>
      </c>
      <c r="H3906" t="s">
        <v>3774</v>
      </c>
      <c r="I3906" t="s">
        <v>3773</v>
      </c>
      <c r="J3906" t="s">
        <v>3774</v>
      </c>
      <c r="K3906">
        <v>7.9</v>
      </c>
      <c r="L3906">
        <v>7.9</v>
      </c>
      <c r="M3906" t="s">
        <v>26</v>
      </c>
      <c r="N3906" t="s">
        <v>219</v>
      </c>
      <c r="O3906" t="s">
        <v>232</v>
      </c>
      <c r="P3906" t="s">
        <v>63</v>
      </c>
      <c r="Q3906" t="s">
        <v>29</v>
      </c>
      <c r="R3906" t="s">
        <v>29</v>
      </c>
      <c r="S3906" t="s">
        <v>29</v>
      </c>
      <c r="T3906" t="s">
        <v>29</v>
      </c>
      <c r="U3906" t="s">
        <v>29</v>
      </c>
      <c r="V3906" t="s">
        <v>4542</v>
      </c>
      <c r="W3906" t="s">
        <v>4543</v>
      </c>
    </row>
    <row r="3907" spans="1:23">
      <c r="A3907">
        <v>3906</v>
      </c>
      <c r="B3907" t="s">
        <v>4538</v>
      </c>
      <c r="C3907" t="s">
        <v>4539</v>
      </c>
      <c r="D3907">
        <v>101</v>
      </c>
      <c r="E3907" t="s">
        <v>4547</v>
      </c>
      <c r="F3907" t="s">
        <v>1955</v>
      </c>
      <c r="G3907" s="1" t="s">
        <v>4548</v>
      </c>
      <c r="H3907" t="s">
        <v>1201</v>
      </c>
      <c r="I3907" t="s">
        <v>4548</v>
      </c>
      <c r="J3907" t="s">
        <v>1201</v>
      </c>
      <c r="K3907">
        <v>5.2</v>
      </c>
      <c r="L3907">
        <v>5.2</v>
      </c>
      <c r="M3907" t="s">
        <v>26</v>
      </c>
      <c r="N3907" t="s">
        <v>219</v>
      </c>
      <c r="O3907" t="s">
        <v>232</v>
      </c>
      <c r="P3907" t="s">
        <v>328</v>
      </c>
      <c r="Q3907" t="s">
        <v>63</v>
      </c>
      <c r="R3907" t="s">
        <v>29</v>
      </c>
      <c r="S3907" t="s">
        <v>29</v>
      </c>
      <c r="T3907" t="s">
        <v>29</v>
      </c>
      <c r="U3907" t="s">
        <v>29</v>
      </c>
      <c r="V3907" t="s">
        <v>4542</v>
      </c>
      <c r="W3907" t="s">
        <v>4543</v>
      </c>
    </row>
    <row r="3908" spans="1:23">
      <c r="A3908">
        <v>3907</v>
      </c>
      <c r="B3908" t="s">
        <v>4538</v>
      </c>
      <c r="C3908" t="s">
        <v>4539</v>
      </c>
      <c r="D3908">
        <v>101</v>
      </c>
      <c r="E3908" t="s">
        <v>4549</v>
      </c>
      <c r="F3908" t="s">
        <v>312</v>
      </c>
      <c r="G3908" s="1" t="s">
        <v>3118</v>
      </c>
      <c r="H3908" t="s">
        <v>4550</v>
      </c>
      <c r="I3908" t="s">
        <v>3118</v>
      </c>
      <c r="J3908" t="s">
        <v>4550</v>
      </c>
      <c r="K3908">
        <v>5</v>
      </c>
      <c r="L3908">
        <v>5</v>
      </c>
      <c r="M3908" t="s">
        <v>26</v>
      </c>
      <c r="N3908" t="s">
        <v>219</v>
      </c>
      <c r="O3908" t="s">
        <v>232</v>
      </c>
      <c r="P3908" t="s">
        <v>29</v>
      </c>
      <c r="Q3908" t="s">
        <v>29</v>
      </c>
      <c r="R3908" t="s">
        <v>29</v>
      </c>
      <c r="S3908" t="s">
        <v>29</v>
      </c>
      <c r="T3908" t="s">
        <v>29</v>
      </c>
      <c r="U3908" t="s">
        <v>29</v>
      </c>
      <c r="V3908" t="s">
        <v>4542</v>
      </c>
      <c r="W3908" t="s">
        <v>4543</v>
      </c>
    </row>
    <row r="3909" spans="1:23">
      <c r="A3909">
        <v>3908</v>
      </c>
      <c r="B3909" t="s">
        <v>4538</v>
      </c>
      <c r="C3909" t="s">
        <v>4539</v>
      </c>
      <c r="D3909">
        <v>101</v>
      </c>
      <c r="E3909" t="s">
        <v>4551</v>
      </c>
      <c r="F3909" t="s">
        <v>154</v>
      </c>
      <c r="G3909" s="1" t="s">
        <v>1218</v>
      </c>
      <c r="H3909" t="s">
        <v>2029</v>
      </c>
      <c r="I3909" t="s">
        <v>1218</v>
      </c>
      <c r="J3909" t="s">
        <v>5833</v>
      </c>
      <c r="K3909">
        <v>3.9</v>
      </c>
      <c r="L3909">
        <v>3.9</v>
      </c>
      <c r="M3909" t="s">
        <v>26</v>
      </c>
      <c r="N3909" t="s">
        <v>219</v>
      </c>
      <c r="O3909" t="s">
        <v>232</v>
      </c>
      <c r="P3909" t="s">
        <v>764</v>
      </c>
      <c r="Q3909" t="s">
        <v>63</v>
      </c>
      <c r="R3909" t="s">
        <v>29</v>
      </c>
      <c r="S3909" t="s">
        <v>29</v>
      </c>
      <c r="T3909" t="s">
        <v>29</v>
      </c>
      <c r="U3909" t="s">
        <v>29</v>
      </c>
      <c r="V3909" t="s">
        <v>4542</v>
      </c>
      <c r="W3909" t="s">
        <v>4543</v>
      </c>
    </row>
    <row r="3910" spans="1:23">
      <c r="A3910">
        <v>3909</v>
      </c>
      <c r="B3910" t="s">
        <v>4538</v>
      </c>
      <c r="C3910" t="s">
        <v>4539</v>
      </c>
      <c r="D3910">
        <v>101</v>
      </c>
      <c r="E3910" t="s">
        <v>4552</v>
      </c>
      <c r="F3910" t="s">
        <v>505</v>
      </c>
      <c r="G3910" s="1" t="s">
        <v>506</v>
      </c>
      <c r="H3910" t="s">
        <v>4553</v>
      </c>
      <c r="I3910" t="s">
        <v>506</v>
      </c>
      <c r="J3910" t="s">
        <v>3266</v>
      </c>
      <c r="K3910">
        <v>3.8</v>
      </c>
      <c r="L3910">
        <v>3.8</v>
      </c>
      <c r="M3910" t="s">
        <v>26</v>
      </c>
      <c r="N3910" t="s">
        <v>232</v>
      </c>
      <c r="O3910" t="s">
        <v>29</v>
      </c>
      <c r="P3910" t="s">
        <v>29</v>
      </c>
      <c r="Q3910" t="s">
        <v>29</v>
      </c>
      <c r="R3910" t="s">
        <v>29</v>
      </c>
      <c r="S3910" t="s">
        <v>29</v>
      </c>
      <c r="T3910" t="s">
        <v>29</v>
      </c>
      <c r="U3910" t="s">
        <v>29</v>
      </c>
      <c r="V3910" t="s">
        <v>4542</v>
      </c>
      <c r="W3910" t="s">
        <v>4543</v>
      </c>
    </row>
    <row r="3911" spans="1:23">
      <c r="A3911">
        <v>3910</v>
      </c>
      <c r="B3911" t="s">
        <v>4538</v>
      </c>
      <c r="C3911" t="s">
        <v>4539</v>
      </c>
      <c r="D3911">
        <v>101</v>
      </c>
      <c r="E3911" t="s">
        <v>4554</v>
      </c>
      <c r="F3911" t="s">
        <v>164</v>
      </c>
      <c r="G3911" s="1" t="s">
        <v>4555</v>
      </c>
      <c r="H3911" t="s">
        <v>4556</v>
      </c>
      <c r="I3911" t="s">
        <v>4555</v>
      </c>
      <c r="J3911" t="s">
        <v>4556</v>
      </c>
      <c r="K3911">
        <v>3.6</v>
      </c>
      <c r="L3911">
        <v>3.6</v>
      </c>
      <c r="M3911" t="s">
        <v>26</v>
      </c>
      <c r="N3911" t="s">
        <v>219</v>
      </c>
      <c r="O3911" t="s">
        <v>232</v>
      </c>
      <c r="P3911" t="s">
        <v>63</v>
      </c>
      <c r="Q3911" t="s">
        <v>29</v>
      </c>
      <c r="R3911" t="s">
        <v>29</v>
      </c>
      <c r="S3911" t="s">
        <v>29</v>
      </c>
      <c r="T3911" t="s">
        <v>29</v>
      </c>
      <c r="U3911" t="s">
        <v>29</v>
      </c>
      <c r="V3911" t="s">
        <v>4542</v>
      </c>
      <c r="W3911" t="s">
        <v>4543</v>
      </c>
    </row>
    <row r="3912" spans="1:23">
      <c r="A3912">
        <v>3911</v>
      </c>
      <c r="B3912" t="s">
        <v>4538</v>
      </c>
      <c r="C3912" t="s">
        <v>4539</v>
      </c>
      <c r="D3912">
        <v>101</v>
      </c>
      <c r="E3912" t="s">
        <v>4557</v>
      </c>
      <c r="F3912" t="s">
        <v>344</v>
      </c>
      <c r="G3912" s="1" t="s">
        <v>4558</v>
      </c>
      <c r="H3912" t="s">
        <v>2093</v>
      </c>
      <c r="I3912" t="s">
        <v>4558</v>
      </c>
      <c r="J3912" t="s">
        <v>2093</v>
      </c>
      <c r="K3912">
        <v>3.2</v>
      </c>
      <c r="L3912">
        <v>3.2</v>
      </c>
      <c r="M3912" t="s">
        <v>26</v>
      </c>
      <c r="N3912" t="s">
        <v>219</v>
      </c>
      <c r="O3912" t="s">
        <v>232</v>
      </c>
      <c r="P3912" t="s">
        <v>328</v>
      </c>
      <c r="Q3912" t="s">
        <v>63</v>
      </c>
      <c r="R3912" t="s">
        <v>29</v>
      </c>
      <c r="S3912" t="s">
        <v>29</v>
      </c>
      <c r="T3912" t="s">
        <v>29</v>
      </c>
      <c r="U3912" t="s">
        <v>29</v>
      </c>
      <c r="V3912" t="s">
        <v>4542</v>
      </c>
      <c r="W3912" t="s">
        <v>4543</v>
      </c>
    </row>
    <row r="3913" spans="1:23">
      <c r="A3913">
        <v>3912</v>
      </c>
      <c r="B3913" t="s">
        <v>4538</v>
      </c>
      <c r="C3913" t="s">
        <v>4539</v>
      </c>
      <c r="D3913">
        <v>101</v>
      </c>
      <c r="E3913" t="s">
        <v>4559</v>
      </c>
      <c r="F3913" t="s">
        <v>154</v>
      </c>
      <c r="G3913" s="1" t="s">
        <v>814</v>
      </c>
      <c r="H3913" t="s">
        <v>4560</v>
      </c>
      <c r="I3913" t="s">
        <v>814</v>
      </c>
      <c r="J3913" t="s">
        <v>4560</v>
      </c>
      <c r="K3913">
        <v>2.8</v>
      </c>
      <c r="L3913">
        <v>2.8</v>
      </c>
      <c r="M3913" t="s">
        <v>26</v>
      </c>
      <c r="N3913" t="s">
        <v>219</v>
      </c>
      <c r="O3913" t="s">
        <v>764</v>
      </c>
      <c r="P3913" t="s">
        <v>63</v>
      </c>
      <c r="Q3913" t="s">
        <v>29</v>
      </c>
      <c r="R3913" t="s">
        <v>29</v>
      </c>
      <c r="S3913" t="s">
        <v>29</v>
      </c>
      <c r="T3913" t="s">
        <v>29</v>
      </c>
      <c r="U3913" t="s">
        <v>29</v>
      </c>
      <c r="V3913" t="s">
        <v>4542</v>
      </c>
      <c r="W3913" t="s">
        <v>4543</v>
      </c>
    </row>
    <row r="3914" spans="1:23">
      <c r="A3914">
        <v>3913</v>
      </c>
      <c r="B3914" t="s">
        <v>4538</v>
      </c>
      <c r="C3914" t="s">
        <v>4539</v>
      </c>
      <c r="D3914">
        <v>101</v>
      </c>
      <c r="E3914" t="s">
        <v>4561</v>
      </c>
      <c r="F3914" t="s">
        <v>168</v>
      </c>
      <c r="G3914" s="1" t="s">
        <v>2568</v>
      </c>
      <c r="H3914" t="s">
        <v>1605</v>
      </c>
      <c r="I3914" t="s">
        <v>2568</v>
      </c>
      <c r="J3914" t="s">
        <v>1605</v>
      </c>
      <c r="K3914">
        <v>2.4</v>
      </c>
      <c r="L3914">
        <v>2.4</v>
      </c>
      <c r="M3914" t="s">
        <v>26</v>
      </c>
      <c r="N3914" t="s">
        <v>219</v>
      </c>
      <c r="O3914" t="s">
        <v>29</v>
      </c>
      <c r="P3914" t="s">
        <v>29</v>
      </c>
      <c r="Q3914" t="s">
        <v>29</v>
      </c>
      <c r="R3914" t="s">
        <v>29</v>
      </c>
      <c r="S3914" t="s">
        <v>29</v>
      </c>
      <c r="T3914" t="s">
        <v>29</v>
      </c>
      <c r="U3914" t="s">
        <v>29</v>
      </c>
      <c r="V3914" t="s">
        <v>4542</v>
      </c>
      <c r="W3914" t="s">
        <v>4543</v>
      </c>
    </row>
    <row r="3915" spans="1:23">
      <c r="A3915">
        <v>3914</v>
      </c>
      <c r="B3915" t="s">
        <v>4538</v>
      </c>
      <c r="C3915" t="s">
        <v>4539</v>
      </c>
      <c r="D3915">
        <v>101</v>
      </c>
      <c r="E3915" t="s">
        <v>4113</v>
      </c>
      <c r="F3915" t="s">
        <v>176</v>
      </c>
      <c r="G3915" s="1" t="s">
        <v>4114</v>
      </c>
      <c r="H3915" t="s">
        <v>4562</v>
      </c>
      <c r="I3915" t="s">
        <v>4114</v>
      </c>
      <c r="J3915" t="s">
        <v>8886</v>
      </c>
      <c r="K3915">
        <v>1.9</v>
      </c>
      <c r="L3915">
        <v>1.9</v>
      </c>
      <c r="M3915" t="s">
        <v>26</v>
      </c>
      <c r="N3915" t="s">
        <v>219</v>
      </c>
      <c r="O3915" t="s">
        <v>764</v>
      </c>
      <c r="P3915" t="s">
        <v>791</v>
      </c>
      <c r="Q3915" t="s">
        <v>63</v>
      </c>
      <c r="R3915" t="s">
        <v>29</v>
      </c>
      <c r="S3915" t="s">
        <v>29</v>
      </c>
      <c r="T3915" t="s">
        <v>29</v>
      </c>
      <c r="U3915" t="s">
        <v>29</v>
      </c>
      <c r="V3915" t="s">
        <v>4542</v>
      </c>
      <c r="W3915" t="s">
        <v>4543</v>
      </c>
    </row>
    <row r="3916" spans="1:23">
      <c r="A3916">
        <v>3915</v>
      </c>
      <c r="B3916" t="s">
        <v>4538</v>
      </c>
      <c r="C3916" t="s">
        <v>4539</v>
      </c>
      <c r="D3916">
        <v>101</v>
      </c>
      <c r="E3916" t="s">
        <v>478</v>
      </c>
      <c r="F3916" t="s">
        <v>185</v>
      </c>
      <c r="G3916" s="1" t="s">
        <v>479</v>
      </c>
      <c r="H3916" t="s">
        <v>480</v>
      </c>
      <c r="I3916" t="s">
        <v>479</v>
      </c>
      <c r="J3916" t="s">
        <v>480</v>
      </c>
      <c r="K3916">
        <v>1.9</v>
      </c>
      <c r="L3916">
        <v>1.9</v>
      </c>
      <c r="M3916" t="s">
        <v>26</v>
      </c>
      <c r="N3916" t="s">
        <v>219</v>
      </c>
      <c r="O3916" t="s">
        <v>764</v>
      </c>
      <c r="P3916" t="s">
        <v>29</v>
      </c>
      <c r="Q3916" t="s">
        <v>29</v>
      </c>
      <c r="R3916" t="s">
        <v>29</v>
      </c>
      <c r="S3916" t="s">
        <v>29</v>
      </c>
      <c r="T3916" t="s">
        <v>29</v>
      </c>
      <c r="U3916" t="s">
        <v>29</v>
      </c>
      <c r="V3916" t="s">
        <v>4542</v>
      </c>
      <c r="W3916" t="s">
        <v>4543</v>
      </c>
    </row>
    <row r="3917" spans="1:23">
      <c r="A3917">
        <v>3916</v>
      </c>
      <c r="B3917" t="s">
        <v>4538</v>
      </c>
      <c r="C3917" t="s">
        <v>4539</v>
      </c>
      <c r="D3917">
        <v>101</v>
      </c>
      <c r="E3917" t="s">
        <v>4563</v>
      </c>
      <c r="F3917" t="s">
        <v>216</v>
      </c>
      <c r="G3917" s="1" t="s">
        <v>462</v>
      </c>
      <c r="H3917" t="s">
        <v>4564</v>
      </c>
      <c r="I3917" t="s">
        <v>462</v>
      </c>
      <c r="J3917" t="s">
        <v>4564</v>
      </c>
      <c r="K3917">
        <v>1.9</v>
      </c>
      <c r="L3917">
        <v>1.9</v>
      </c>
      <c r="M3917" t="s">
        <v>26</v>
      </c>
      <c r="N3917" t="s">
        <v>219</v>
      </c>
      <c r="O3917" t="s">
        <v>232</v>
      </c>
      <c r="P3917" t="s">
        <v>29</v>
      </c>
      <c r="Q3917" t="s">
        <v>29</v>
      </c>
      <c r="R3917" t="s">
        <v>29</v>
      </c>
      <c r="S3917" t="s">
        <v>29</v>
      </c>
      <c r="T3917" t="s">
        <v>29</v>
      </c>
      <c r="U3917" t="s">
        <v>29</v>
      </c>
      <c r="V3917" t="s">
        <v>4542</v>
      </c>
      <c r="W3917" t="s">
        <v>4543</v>
      </c>
    </row>
    <row r="3918" spans="1:23">
      <c r="A3918">
        <v>3917</v>
      </c>
      <c r="B3918" t="s">
        <v>4538</v>
      </c>
      <c r="C3918" t="s">
        <v>4539</v>
      </c>
      <c r="D3918">
        <v>101</v>
      </c>
      <c r="E3918" t="s">
        <v>4565</v>
      </c>
      <c r="F3918" t="s">
        <v>196</v>
      </c>
      <c r="G3918" s="1" t="s">
        <v>2006</v>
      </c>
      <c r="H3918" t="s">
        <v>4566</v>
      </c>
      <c r="I3918" t="s">
        <v>2006</v>
      </c>
      <c r="J3918" t="s">
        <v>4566</v>
      </c>
      <c r="K3918">
        <v>1.7</v>
      </c>
      <c r="L3918">
        <v>1.7</v>
      </c>
      <c r="M3918" t="s">
        <v>26</v>
      </c>
      <c r="N3918" t="s">
        <v>764</v>
      </c>
      <c r="O3918" t="s">
        <v>791</v>
      </c>
      <c r="P3918" t="s">
        <v>29</v>
      </c>
      <c r="Q3918" t="s">
        <v>29</v>
      </c>
      <c r="R3918" t="s">
        <v>29</v>
      </c>
      <c r="S3918" t="s">
        <v>29</v>
      </c>
      <c r="T3918" t="s">
        <v>29</v>
      </c>
      <c r="U3918" t="s">
        <v>29</v>
      </c>
      <c r="V3918" t="s">
        <v>4542</v>
      </c>
      <c r="W3918" t="s">
        <v>4543</v>
      </c>
    </row>
    <row r="3919" spans="1:23">
      <c r="A3919">
        <v>3918</v>
      </c>
      <c r="B3919" t="s">
        <v>4538</v>
      </c>
      <c r="C3919" t="s">
        <v>4539</v>
      </c>
      <c r="D3919">
        <v>101</v>
      </c>
      <c r="E3919" t="s">
        <v>3783</v>
      </c>
      <c r="F3919" t="s">
        <v>312</v>
      </c>
      <c r="G3919" s="1" t="s">
        <v>2524</v>
      </c>
      <c r="H3919" t="s">
        <v>3784</v>
      </c>
      <c r="I3919" t="s">
        <v>2524</v>
      </c>
      <c r="J3919" t="s">
        <v>3784</v>
      </c>
      <c r="K3919">
        <v>1.7</v>
      </c>
      <c r="L3919">
        <v>1.7</v>
      </c>
      <c r="M3919" t="s">
        <v>26</v>
      </c>
      <c r="N3919" t="s">
        <v>219</v>
      </c>
      <c r="O3919" t="s">
        <v>232</v>
      </c>
      <c r="P3919" t="s">
        <v>29</v>
      </c>
      <c r="Q3919" t="s">
        <v>29</v>
      </c>
      <c r="R3919" t="s">
        <v>29</v>
      </c>
      <c r="S3919" t="s">
        <v>29</v>
      </c>
      <c r="T3919" t="s">
        <v>29</v>
      </c>
      <c r="U3919" t="s">
        <v>29</v>
      </c>
      <c r="V3919" t="s">
        <v>4542</v>
      </c>
      <c r="W3919" t="s">
        <v>4543</v>
      </c>
    </row>
    <row r="3920" spans="1:23">
      <c r="A3920">
        <v>3919</v>
      </c>
      <c r="B3920" t="s">
        <v>4538</v>
      </c>
      <c r="C3920" t="s">
        <v>4539</v>
      </c>
      <c r="D3920">
        <v>101</v>
      </c>
      <c r="E3920" t="s">
        <v>730</v>
      </c>
      <c r="F3920" t="s">
        <v>731</v>
      </c>
      <c r="G3920" s="1" t="s">
        <v>732</v>
      </c>
      <c r="H3920" t="s">
        <v>733</v>
      </c>
      <c r="I3920" t="s">
        <v>732</v>
      </c>
      <c r="J3920" t="s">
        <v>733</v>
      </c>
      <c r="K3920">
        <v>1.7</v>
      </c>
      <c r="L3920">
        <v>1.7</v>
      </c>
      <c r="M3920" t="s">
        <v>26</v>
      </c>
      <c r="N3920" t="s">
        <v>219</v>
      </c>
      <c r="O3920" t="s">
        <v>328</v>
      </c>
      <c r="P3920" t="s">
        <v>29</v>
      </c>
      <c r="Q3920" t="s">
        <v>29</v>
      </c>
      <c r="R3920" t="s">
        <v>29</v>
      </c>
      <c r="S3920" t="s">
        <v>29</v>
      </c>
      <c r="T3920" t="s">
        <v>29</v>
      </c>
      <c r="U3920" t="s">
        <v>29</v>
      </c>
      <c r="V3920" t="s">
        <v>4542</v>
      </c>
      <c r="W3920" t="s">
        <v>4543</v>
      </c>
    </row>
    <row r="3921" spans="1:23">
      <c r="A3921">
        <v>3920</v>
      </c>
      <c r="B3921" t="s">
        <v>4538</v>
      </c>
      <c r="C3921" t="s">
        <v>4539</v>
      </c>
      <c r="D3921">
        <v>101</v>
      </c>
      <c r="E3921" t="s">
        <v>4567</v>
      </c>
      <c r="F3921" t="s">
        <v>401</v>
      </c>
      <c r="G3921" s="1" t="s">
        <v>402</v>
      </c>
      <c r="H3921" t="s">
        <v>4568</v>
      </c>
      <c r="I3921" t="s">
        <v>402</v>
      </c>
      <c r="J3921" t="s">
        <v>4568</v>
      </c>
      <c r="K3921">
        <v>1.5</v>
      </c>
      <c r="L3921">
        <v>1.5</v>
      </c>
      <c r="M3921" t="s">
        <v>26</v>
      </c>
      <c r="N3921" t="s">
        <v>219</v>
      </c>
      <c r="O3921" t="s">
        <v>232</v>
      </c>
      <c r="P3921" t="s">
        <v>29</v>
      </c>
      <c r="Q3921" t="s">
        <v>29</v>
      </c>
      <c r="R3921" t="s">
        <v>29</v>
      </c>
      <c r="S3921" t="s">
        <v>29</v>
      </c>
      <c r="T3921" t="s">
        <v>29</v>
      </c>
      <c r="U3921" t="s">
        <v>29</v>
      </c>
      <c r="V3921" t="s">
        <v>4542</v>
      </c>
      <c r="W3921" t="s">
        <v>4543</v>
      </c>
    </row>
    <row r="3922" spans="1:23">
      <c r="A3922">
        <v>3921</v>
      </c>
      <c r="B3922" t="s">
        <v>4538</v>
      </c>
      <c r="C3922" t="s">
        <v>4539</v>
      </c>
      <c r="D3922">
        <v>101</v>
      </c>
      <c r="E3922" t="s">
        <v>4569</v>
      </c>
      <c r="F3922" t="s">
        <v>176</v>
      </c>
      <c r="G3922" s="1" t="s">
        <v>2542</v>
      </c>
      <c r="H3922" t="s">
        <v>178</v>
      </c>
      <c r="I3922" t="s">
        <v>2542</v>
      </c>
      <c r="J3922" t="s">
        <v>178</v>
      </c>
      <c r="K3922">
        <v>1.5</v>
      </c>
      <c r="L3922">
        <v>1.5</v>
      </c>
      <c r="M3922" t="s">
        <v>26</v>
      </c>
      <c r="N3922" t="s">
        <v>219</v>
      </c>
      <c r="O3922" t="s">
        <v>764</v>
      </c>
      <c r="P3922" t="s">
        <v>791</v>
      </c>
      <c r="Q3922" t="s">
        <v>29</v>
      </c>
      <c r="R3922" t="s">
        <v>29</v>
      </c>
      <c r="S3922" t="s">
        <v>29</v>
      </c>
      <c r="T3922" t="s">
        <v>29</v>
      </c>
      <c r="U3922" t="s">
        <v>29</v>
      </c>
      <c r="V3922" t="s">
        <v>4542</v>
      </c>
      <c r="W3922" t="s">
        <v>4543</v>
      </c>
    </row>
    <row r="3923" spans="1:23">
      <c r="A3923">
        <v>3922</v>
      </c>
      <c r="B3923" t="s">
        <v>4538</v>
      </c>
      <c r="C3923" t="s">
        <v>4539</v>
      </c>
      <c r="D3923">
        <v>101</v>
      </c>
      <c r="E3923" t="s">
        <v>8949</v>
      </c>
      <c r="F3923" t="s">
        <v>93</v>
      </c>
      <c r="G3923" s="1" t="s">
        <v>29</v>
      </c>
      <c r="H3923" t="s">
        <v>29</v>
      </c>
      <c r="I3923" t="s">
        <v>29</v>
      </c>
      <c r="J3923" t="s">
        <v>29</v>
      </c>
      <c r="K3923">
        <v>16.7</v>
      </c>
      <c r="L3923">
        <v>16.7</v>
      </c>
      <c r="M3923" t="s">
        <v>26</v>
      </c>
      <c r="N3923" t="s">
        <v>29</v>
      </c>
      <c r="O3923" t="s">
        <v>29</v>
      </c>
      <c r="P3923" t="s">
        <v>29</v>
      </c>
      <c r="Q3923" t="s">
        <v>29</v>
      </c>
      <c r="R3923" t="s">
        <v>29</v>
      </c>
      <c r="S3923" t="s">
        <v>29</v>
      </c>
      <c r="T3923" t="s">
        <v>29</v>
      </c>
      <c r="U3923" t="s">
        <v>29</v>
      </c>
      <c r="V3923" t="s">
        <v>4542</v>
      </c>
      <c r="W3923" t="s">
        <v>4543</v>
      </c>
    </row>
    <row r="3924" spans="1:23">
      <c r="A3924">
        <v>3923</v>
      </c>
      <c r="B3924" t="s">
        <v>4538</v>
      </c>
      <c r="C3924" t="s">
        <v>4539</v>
      </c>
      <c r="D3924">
        <v>102</v>
      </c>
      <c r="E3924" t="s">
        <v>4113</v>
      </c>
      <c r="F3924" t="s">
        <v>176</v>
      </c>
      <c r="G3924" s="1" t="s">
        <v>4114</v>
      </c>
      <c r="H3924" t="s">
        <v>4562</v>
      </c>
      <c r="I3924" t="s">
        <v>4114</v>
      </c>
      <c r="J3924" t="s">
        <v>8886</v>
      </c>
      <c r="K3924">
        <v>14.4</v>
      </c>
      <c r="L3924">
        <v>14.4</v>
      </c>
      <c r="M3924" t="s">
        <v>26</v>
      </c>
      <c r="N3924" t="s">
        <v>219</v>
      </c>
      <c r="O3924" t="s">
        <v>232</v>
      </c>
      <c r="P3924" t="s">
        <v>764</v>
      </c>
      <c r="Q3924" t="s">
        <v>791</v>
      </c>
      <c r="R3924" t="s">
        <v>29</v>
      </c>
      <c r="S3924" t="s">
        <v>29</v>
      </c>
      <c r="T3924" t="s">
        <v>29</v>
      </c>
      <c r="U3924" t="s">
        <v>29</v>
      </c>
      <c r="V3924" t="s">
        <v>4570</v>
      </c>
      <c r="W3924" t="s">
        <v>4543</v>
      </c>
    </row>
    <row r="3925" spans="1:23">
      <c r="A3925">
        <v>3924</v>
      </c>
      <c r="B3925" t="s">
        <v>4538</v>
      </c>
      <c r="C3925" t="s">
        <v>4539</v>
      </c>
      <c r="D3925">
        <v>102</v>
      </c>
      <c r="E3925" t="s">
        <v>4544</v>
      </c>
      <c r="F3925" t="s">
        <v>154</v>
      </c>
      <c r="G3925" s="1" t="s">
        <v>1884</v>
      </c>
      <c r="H3925" t="s">
        <v>1885</v>
      </c>
      <c r="I3925" t="s">
        <v>1884</v>
      </c>
      <c r="J3925" t="s">
        <v>1885</v>
      </c>
      <c r="K3925">
        <v>13.8</v>
      </c>
      <c r="L3925">
        <v>13.8</v>
      </c>
      <c r="M3925" t="s">
        <v>26</v>
      </c>
      <c r="N3925" t="s">
        <v>219</v>
      </c>
      <c r="O3925" t="s">
        <v>232</v>
      </c>
      <c r="P3925" t="s">
        <v>764</v>
      </c>
      <c r="Q3925" t="s">
        <v>791</v>
      </c>
      <c r="R3925" t="s">
        <v>63</v>
      </c>
      <c r="S3925" t="s">
        <v>29</v>
      </c>
      <c r="T3925" t="s">
        <v>29</v>
      </c>
      <c r="U3925" t="s">
        <v>29</v>
      </c>
      <c r="V3925" t="s">
        <v>4570</v>
      </c>
      <c r="W3925" t="s">
        <v>4543</v>
      </c>
    </row>
    <row r="3926" spans="1:23">
      <c r="A3926">
        <v>3925</v>
      </c>
      <c r="B3926" t="s">
        <v>4538</v>
      </c>
      <c r="C3926" t="s">
        <v>4539</v>
      </c>
      <c r="D3926">
        <v>102</v>
      </c>
      <c r="E3926" t="s">
        <v>4571</v>
      </c>
      <c r="F3926" t="s">
        <v>611</v>
      </c>
      <c r="G3926" s="1" t="s">
        <v>612</v>
      </c>
      <c r="H3926" t="s">
        <v>4572</v>
      </c>
      <c r="I3926" t="s">
        <v>612</v>
      </c>
      <c r="J3926" t="s">
        <v>4572</v>
      </c>
      <c r="K3926">
        <v>9</v>
      </c>
      <c r="L3926">
        <v>9</v>
      </c>
      <c r="M3926" t="s">
        <v>26</v>
      </c>
      <c r="N3926" t="s">
        <v>219</v>
      </c>
      <c r="O3926" t="s">
        <v>232</v>
      </c>
      <c r="P3926" t="s">
        <v>63</v>
      </c>
      <c r="Q3926" t="s">
        <v>29</v>
      </c>
      <c r="R3926" t="s">
        <v>29</v>
      </c>
      <c r="S3926" t="s">
        <v>29</v>
      </c>
      <c r="T3926" t="s">
        <v>29</v>
      </c>
      <c r="U3926" t="s">
        <v>29</v>
      </c>
      <c r="V3926" t="s">
        <v>4570</v>
      </c>
      <c r="W3926" t="s">
        <v>4543</v>
      </c>
    </row>
    <row r="3927" spans="1:23">
      <c r="A3927">
        <v>3926</v>
      </c>
      <c r="B3927" t="s">
        <v>4538</v>
      </c>
      <c r="C3927" t="s">
        <v>4539</v>
      </c>
      <c r="D3927">
        <v>102</v>
      </c>
      <c r="E3927" t="s">
        <v>4554</v>
      </c>
      <c r="F3927" t="s">
        <v>164</v>
      </c>
      <c r="G3927" s="1" t="s">
        <v>4555</v>
      </c>
      <c r="H3927" t="s">
        <v>4556</v>
      </c>
      <c r="I3927" t="s">
        <v>4555</v>
      </c>
      <c r="J3927" t="s">
        <v>4556</v>
      </c>
      <c r="K3927">
        <v>7.3</v>
      </c>
      <c r="L3927">
        <v>7.3</v>
      </c>
      <c r="M3927" t="s">
        <v>26</v>
      </c>
      <c r="N3927" t="s">
        <v>219</v>
      </c>
      <c r="O3927" t="s">
        <v>232</v>
      </c>
      <c r="P3927" t="s">
        <v>63</v>
      </c>
      <c r="Q3927" t="s">
        <v>29</v>
      </c>
      <c r="R3927" t="s">
        <v>29</v>
      </c>
      <c r="S3927" t="s">
        <v>29</v>
      </c>
      <c r="T3927" t="s">
        <v>29</v>
      </c>
      <c r="U3927" t="s">
        <v>29</v>
      </c>
      <c r="V3927" t="s">
        <v>4570</v>
      </c>
      <c r="W3927" t="s">
        <v>4543</v>
      </c>
    </row>
    <row r="3928" spans="1:23">
      <c r="A3928">
        <v>3927</v>
      </c>
      <c r="B3928" t="s">
        <v>4538</v>
      </c>
      <c r="C3928" t="s">
        <v>4539</v>
      </c>
      <c r="D3928">
        <v>102</v>
      </c>
      <c r="E3928" t="s">
        <v>4573</v>
      </c>
      <c r="F3928" t="s">
        <v>206</v>
      </c>
      <c r="G3928" s="1" t="s">
        <v>495</v>
      </c>
      <c r="H3928" t="s">
        <v>4564</v>
      </c>
      <c r="I3928" t="s">
        <v>495</v>
      </c>
      <c r="J3928" t="s">
        <v>4564</v>
      </c>
      <c r="K3928">
        <v>7.1</v>
      </c>
      <c r="L3928">
        <v>7.1</v>
      </c>
      <c r="M3928" t="s">
        <v>26</v>
      </c>
      <c r="N3928" t="s">
        <v>219</v>
      </c>
      <c r="O3928" t="s">
        <v>232</v>
      </c>
      <c r="P3928" t="s">
        <v>328</v>
      </c>
      <c r="Q3928" t="s">
        <v>63</v>
      </c>
      <c r="R3928" t="s">
        <v>29</v>
      </c>
      <c r="S3928" t="s">
        <v>29</v>
      </c>
      <c r="T3928" t="s">
        <v>29</v>
      </c>
      <c r="U3928" t="s">
        <v>29</v>
      </c>
      <c r="V3928" t="s">
        <v>4570</v>
      </c>
      <c r="W3928" t="s">
        <v>4543</v>
      </c>
    </row>
    <row r="3929" spans="1:23">
      <c r="A3929">
        <v>3928</v>
      </c>
      <c r="B3929" t="s">
        <v>4538</v>
      </c>
      <c r="C3929" t="s">
        <v>4539</v>
      </c>
      <c r="D3929">
        <v>102</v>
      </c>
      <c r="E3929" t="s">
        <v>3772</v>
      </c>
      <c r="F3929" t="s">
        <v>168</v>
      </c>
      <c r="G3929" s="1" t="s">
        <v>3773</v>
      </c>
      <c r="H3929" t="s">
        <v>3774</v>
      </c>
      <c r="I3929" t="s">
        <v>3773</v>
      </c>
      <c r="J3929" t="s">
        <v>3774</v>
      </c>
      <c r="K3929">
        <v>6.2</v>
      </c>
      <c r="L3929">
        <v>6.2</v>
      </c>
      <c r="M3929" t="s">
        <v>26</v>
      </c>
      <c r="N3929" t="s">
        <v>232</v>
      </c>
      <c r="O3929" t="s">
        <v>63</v>
      </c>
      <c r="P3929" t="s">
        <v>29</v>
      </c>
      <c r="Q3929" t="s">
        <v>29</v>
      </c>
      <c r="R3929" t="s">
        <v>29</v>
      </c>
      <c r="S3929" t="s">
        <v>29</v>
      </c>
      <c r="T3929" t="s">
        <v>29</v>
      </c>
      <c r="U3929" t="s">
        <v>29</v>
      </c>
      <c r="V3929" t="s">
        <v>4570</v>
      </c>
      <c r="W3929" t="s">
        <v>4543</v>
      </c>
    </row>
    <row r="3930" spans="1:23">
      <c r="A3930">
        <v>3929</v>
      </c>
      <c r="B3930" t="s">
        <v>4538</v>
      </c>
      <c r="C3930" t="s">
        <v>4539</v>
      </c>
      <c r="D3930">
        <v>102</v>
      </c>
      <c r="E3930" t="s">
        <v>4574</v>
      </c>
      <c r="F3930" t="s">
        <v>67</v>
      </c>
      <c r="G3930" s="1" t="s">
        <v>1336</v>
      </c>
      <c r="H3930" t="s">
        <v>4575</v>
      </c>
      <c r="I3930" t="s">
        <v>1336</v>
      </c>
      <c r="J3930" t="s">
        <v>4575</v>
      </c>
      <c r="K3930">
        <v>5.6</v>
      </c>
      <c r="L3930">
        <v>5.6</v>
      </c>
      <c r="M3930" t="s">
        <v>26</v>
      </c>
      <c r="N3930" t="s">
        <v>219</v>
      </c>
      <c r="O3930" t="s">
        <v>29</v>
      </c>
      <c r="P3930" t="s">
        <v>29</v>
      </c>
      <c r="Q3930" t="s">
        <v>29</v>
      </c>
      <c r="R3930" t="s">
        <v>29</v>
      </c>
      <c r="S3930" t="s">
        <v>29</v>
      </c>
      <c r="T3930" t="s">
        <v>29</v>
      </c>
      <c r="U3930" t="s">
        <v>29</v>
      </c>
      <c r="V3930" t="s">
        <v>4570</v>
      </c>
      <c r="W3930" t="s">
        <v>4543</v>
      </c>
    </row>
    <row r="3931" spans="1:23">
      <c r="A3931">
        <v>3930</v>
      </c>
      <c r="B3931" t="s">
        <v>4538</v>
      </c>
      <c r="C3931" t="s">
        <v>4539</v>
      </c>
      <c r="D3931">
        <v>102</v>
      </c>
      <c r="E3931" t="s">
        <v>4576</v>
      </c>
      <c r="F3931" t="s">
        <v>248</v>
      </c>
      <c r="G3931" s="1" t="s">
        <v>249</v>
      </c>
      <c r="H3931" t="s">
        <v>2561</v>
      </c>
      <c r="I3931" t="s">
        <v>249</v>
      </c>
      <c r="J3931" t="s">
        <v>2561</v>
      </c>
      <c r="K3931">
        <v>4.8</v>
      </c>
      <c r="L3931">
        <v>4.8</v>
      </c>
      <c r="M3931" t="s">
        <v>26</v>
      </c>
      <c r="N3931" t="s">
        <v>219</v>
      </c>
      <c r="O3931" t="s">
        <v>232</v>
      </c>
      <c r="P3931" t="s">
        <v>328</v>
      </c>
      <c r="Q3931" t="s">
        <v>63</v>
      </c>
      <c r="R3931" t="s">
        <v>29</v>
      </c>
      <c r="S3931" t="s">
        <v>29</v>
      </c>
      <c r="T3931" t="s">
        <v>29</v>
      </c>
      <c r="U3931" t="s">
        <v>29</v>
      </c>
      <c r="V3931" t="s">
        <v>4570</v>
      </c>
      <c r="W3931" t="s">
        <v>4543</v>
      </c>
    </row>
    <row r="3932" spans="1:23">
      <c r="A3932">
        <v>3931</v>
      </c>
      <c r="B3932" t="s">
        <v>4538</v>
      </c>
      <c r="C3932" t="s">
        <v>4539</v>
      </c>
      <c r="D3932">
        <v>102</v>
      </c>
      <c r="E3932" t="s">
        <v>1960</v>
      </c>
      <c r="F3932" t="s">
        <v>154</v>
      </c>
      <c r="G3932" s="1" t="s">
        <v>1961</v>
      </c>
      <c r="H3932" t="s">
        <v>1962</v>
      </c>
      <c r="I3932" t="s">
        <v>1961</v>
      </c>
      <c r="J3932" t="s">
        <v>1962</v>
      </c>
      <c r="K3932">
        <v>3</v>
      </c>
      <c r="L3932">
        <v>3</v>
      </c>
      <c r="M3932" t="s">
        <v>26</v>
      </c>
      <c r="N3932" t="s">
        <v>219</v>
      </c>
      <c r="O3932" t="s">
        <v>764</v>
      </c>
      <c r="P3932" t="s">
        <v>63</v>
      </c>
      <c r="Q3932" t="s">
        <v>29</v>
      </c>
      <c r="R3932" t="s">
        <v>29</v>
      </c>
      <c r="S3932" t="s">
        <v>29</v>
      </c>
      <c r="T3932" t="s">
        <v>29</v>
      </c>
      <c r="U3932" t="s">
        <v>29</v>
      </c>
      <c r="V3932" t="s">
        <v>4570</v>
      </c>
      <c r="W3932" t="s">
        <v>4543</v>
      </c>
    </row>
    <row r="3933" spans="1:23">
      <c r="A3933">
        <v>3932</v>
      </c>
      <c r="B3933" t="s">
        <v>4538</v>
      </c>
      <c r="C3933" t="s">
        <v>4539</v>
      </c>
      <c r="D3933">
        <v>102</v>
      </c>
      <c r="E3933" t="s">
        <v>4577</v>
      </c>
      <c r="F3933" t="s">
        <v>1976</v>
      </c>
      <c r="G3933" s="1" t="s">
        <v>3099</v>
      </c>
      <c r="H3933" t="s">
        <v>4578</v>
      </c>
      <c r="I3933" t="s">
        <v>3099</v>
      </c>
      <c r="J3933" t="s">
        <v>4578</v>
      </c>
      <c r="K3933">
        <v>2.4</v>
      </c>
      <c r="L3933">
        <v>2.4</v>
      </c>
      <c r="M3933" t="s">
        <v>26</v>
      </c>
      <c r="N3933" t="s">
        <v>219</v>
      </c>
      <c r="O3933" t="s">
        <v>232</v>
      </c>
      <c r="P3933" t="s">
        <v>29</v>
      </c>
      <c r="Q3933" t="s">
        <v>29</v>
      </c>
      <c r="R3933" t="s">
        <v>29</v>
      </c>
      <c r="S3933" t="s">
        <v>29</v>
      </c>
      <c r="T3933" t="s">
        <v>29</v>
      </c>
      <c r="U3933" t="s">
        <v>29</v>
      </c>
      <c r="V3933" t="s">
        <v>4570</v>
      </c>
      <c r="W3933" t="s">
        <v>4543</v>
      </c>
    </row>
    <row r="3934" spans="1:23">
      <c r="A3934">
        <v>3933</v>
      </c>
      <c r="B3934" t="s">
        <v>4538</v>
      </c>
      <c r="C3934" t="s">
        <v>4539</v>
      </c>
      <c r="D3934">
        <v>102</v>
      </c>
      <c r="E3934" t="s">
        <v>4547</v>
      </c>
      <c r="F3934" t="s">
        <v>1955</v>
      </c>
      <c r="G3934" s="1" t="s">
        <v>4548</v>
      </c>
      <c r="H3934" t="s">
        <v>1201</v>
      </c>
      <c r="I3934" t="s">
        <v>4548</v>
      </c>
      <c r="J3934" t="s">
        <v>1201</v>
      </c>
      <c r="K3934">
        <v>2.1</v>
      </c>
      <c r="L3934">
        <v>2.1</v>
      </c>
      <c r="M3934" t="s">
        <v>26</v>
      </c>
      <c r="N3934" t="s">
        <v>219</v>
      </c>
      <c r="O3934" t="s">
        <v>232</v>
      </c>
      <c r="P3934" t="s">
        <v>29</v>
      </c>
      <c r="Q3934" t="s">
        <v>29</v>
      </c>
      <c r="R3934" t="s">
        <v>29</v>
      </c>
      <c r="S3934" t="s">
        <v>29</v>
      </c>
      <c r="T3934" t="s">
        <v>29</v>
      </c>
      <c r="U3934" t="s">
        <v>29</v>
      </c>
      <c r="V3934" t="s">
        <v>4570</v>
      </c>
      <c r="W3934" t="s">
        <v>4543</v>
      </c>
    </row>
    <row r="3935" spans="1:23">
      <c r="A3935">
        <v>3934</v>
      </c>
      <c r="B3935" t="s">
        <v>4538</v>
      </c>
      <c r="C3935" t="s">
        <v>4539</v>
      </c>
      <c r="D3935">
        <v>102</v>
      </c>
      <c r="E3935" t="s">
        <v>1196</v>
      </c>
      <c r="F3935" t="s">
        <v>255</v>
      </c>
      <c r="G3935" s="1" t="s">
        <v>1197</v>
      </c>
      <c r="H3935" t="s">
        <v>1198</v>
      </c>
      <c r="I3935" t="s">
        <v>1197</v>
      </c>
      <c r="J3935" t="s">
        <v>1198</v>
      </c>
      <c r="K3935">
        <v>1.9</v>
      </c>
      <c r="L3935">
        <v>1.9</v>
      </c>
      <c r="M3935" t="s">
        <v>26</v>
      </c>
      <c r="N3935" t="s">
        <v>219</v>
      </c>
      <c r="O3935" t="s">
        <v>232</v>
      </c>
      <c r="P3935" t="s">
        <v>63</v>
      </c>
      <c r="Q3935" t="s">
        <v>29</v>
      </c>
      <c r="R3935" t="s">
        <v>29</v>
      </c>
      <c r="S3935" t="s">
        <v>29</v>
      </c>
      <c r="T3935" t="s">
        <v>29</v>
      </c>
      <c r="U3935" t="s">
        <v>29</v>
      </c>
      <c r="V3935" t="s">
        <v>4570</v>
      </c>
      <c r="W3935" t="s">
        <v>4543</v>
      </c>
    </row>
    <row r="3936" spans="1:23">
      <c r="A3936">
        <v>3935</v>
      </c>
      <c r="B3936" t="s">
        <v>4538</v>
      </c>
      <c r="C3936" t="s">
        <v>4539</v>
      </c>
      <c r="D3936">
        <v>102</v>
      </c>
      <c r="E3936" t="s">
        <v>4579</v>
      </c>
      <c r="F3936" t="s">
        <v>344</v>
      </c>
      <c r="G3936" s="1" t="s">
        <v>4580</v>
      </c>
      <c r="H3936" t="s">
        <v>4581</v>
      </c>
      <c r="I3936" t="s">
        <v>4580</v>
      </c>
      <c r="J3936" t="s">
        <v>8654</v>
      </c>
      <c r="K3936">
        <v>1.6</v>
      </c>
      <c r="L3936">
        <v>1.6</v>
      </c>
      <c r="M3936" t="s">
        <v>26</v>
      </c>
      <c r="N3936" t="s">
        <v>219</v>
      </c>
      <c r="O3936" t="s">
        <v>232</v>
      </c>
      <c r="P3936" t="s">
        <v>63</v>
      </c>
      <c r="Q3936" t="s">
        <v>29</v>
      </c>
      <c r="R3936" t="s">
        <v>29</v>
      </c>
      <c r="S3936" t="s">
        <v>29</v>
      </c>
      <c r="T3936" t="s">
        <v>29</v>
      </c>
      <c r="U3936" t="s">
        <v>29</v>
      </c>
      <c r="V3936" t="s">
        <v>4570</v>
      </c>
      <c r="W3936" t="s">
        <v>4543</v>
      </c>
    </row>
    <row r="3937" spans="1:23">
      <c r="A3937">
        <v>3936</v>
      </c>
      <c r="B3937" t="s">
        <v>4538</v>
      </c>
      <c r="C3937" t="s">
        <v>4539</v>
      </c>
      <c r="D3937">
        <v>102</v>
      </c>
      <c r="E3937" t="s">
        <v>4582</v>
      </c>
      <c r="F3937" t="s">
        <v>176</v>
      </c>
      <c r="G3937" s="1" t="s">
        <v>4583</v>
      </c>
      <c r="H3937" t="s">
        <v>4584</v>
      </c>
      <c r="I3937" t="s">
        <v>4583</v>
      </c>
      <c r="J3937" t="s">
        <v>8700</v>
      </c>
      <c r="K3937">
        <v>1.5</v>
      </c>
      <c r="L3937">
        <v>1.5</v>
      </c>
      <c r="M3937" t="s">
        <v>26</v>
      </c>
      <c r="N3937" t="s">
        <v>219</v>
      </c>
      <c r="O3937" t="s">
        <v>232</v>
      </c>
      <c r="P3937" t="s">
        <v>29</v>
      </c>
      <c r="Q3937" t="s">
        <v>29</v>
      </c>
      <c r="R3937" t="s">
        <v>29</v>
      </c>
      <c r="S3937" t="s">
        <v>29</v>
      </c>
      <c r="T3937" t="s">
        <v>29</v>
      </c>
      <c r="U3937" t="s">
        <v>29</v>
      </c>
      <c r="V3937" t="s">
        <v>4570</v>
      </c>
      <c r="W3937" t="s">
        <v>4543</v>
      </c>
    </row>
    <row r="3938" spans="1:23">
      <c r="A3938">
        <v>3937</v>
      </c>
      <c r="B3938" t="s">
        <v>4538</v>
      </c>
      <c r="C3938" t="s">
        <v>4539</v>
      </c>
      <c r="D3938">
        <v>102</v>
      </c>
      <c r="E3938" t="s">
        <v>8884</v>
      </c>
      <c r="F3938" t="s">
        <v>522</v>
      </c>
      <c r="G3938" s="1" t="s">
        <v>3081</v>
      </c>
      <c r="H3938" t="s">
        <v>8885</v>
      </c>
      <c r="I3938" t="s">
        <v>3081</v>
      </c>
      <c r="J3938" t="s">
        <v>3082</v>
      </c>
      <c r="K3938">
        <v>1.5</v>
      </c>
      <c r="L3938">
        <v>1.5</v>
      </c>
      <c r="M3938" t="s">
        <v>26</v>
      </c>
      <c r="N3938" t="s">
        <v>219</v>
      </c>
      <c r="O3938" t="s">
        <v>29</v>
      </c>
      <c r="P3938" t="s">
        <v>29</v>
      </c>
      <c r="Q3938" t="s">
        <v>29</v>
      </c>
      <c r="R3938" t="s">
        <v>29</v>
      </c>
      <c r="S3938" t="s">
        <v>29</v>
      </c>
      <c r="T3938" t="s">
        <v>29</v>
      </c>
      <c r="U3938" t="s">
        <v>29</v>
      </c>
      <c r="V3938" t="s">
        <v>4570</v>
      </c>
      <c r="W3938" t="s">
        <v>4543</v>
      </c>
    </row>
    <row r="3939" spans="1:23">
      <c r="A3939">
        <v>3938</v>
      </c>
      <c r="B3939" t="s">
        <v>4538</v>
      </c>
      <c r="C3939" t="s">
        <v>4539</v>
      </c>
      <c r="D3939">
        <v>102</v>
      </c>
      <c r="E3939" t="s">
        <v>3783</v>
      </c>
      <c r="F3939" t="s">
        <v>312</v>
      </c>
      <c r="G3939" s="1" t="s">
        <v>2524</v>
      </c>
      <c r="H3939" t="s">
        <v>3784</v>
      </c>
      <c r="I3939" t="s">
        <v>2524</v>
      </c>
      <c r="J3939" t="s">
        <v>3784</v>
      </c>
      <c r="K3939">
        <v>1.1000000000000001</v>
      </c>
      <c r="L3939">
        <v>1.1000000000000001</v>
      </c>
      <c r="M3939" t="s">
        <v>26</v>
      </c>
      <c r="N3939" t="s">
        <v>219</v>
      </c>
      <c r="O3939" t="s">
        <v>232</v>
      </c>
      <c r="P3939" t="s">
        <v>29</v>
      </c>
      <c r="Q3939" t="s">
        <v>29</v>
      </c>
      <c r="R3939" t="s">
        <v>29</v>
      </c>
      <c r="S3939" t="s">
        <v>29</v>
      </c>
      <c r="T3939" t="s">
        <v>29</v>
      </c>
      <c r="U3939" t="s">
        <v>29</v>
      </c>
      <c r="V3939" t="s">
        <v>4570</v>
      </c>
      <c r="W3939" t="s">
        <v>4543</v>
      </c>
    </row>
    <row r="3940" spans="1:23">
      <c r="A3940">
        <v>3939</v>
      </c>
      <c r="B3940" t="s">
        <v>4538</v>
      </c>
      <c r="C3940" t="s">
        <v>4539</v>
      </c>
      <c r="D3940">
        <v>102</v>
      </c>
      <c r="E3940" t="s">
        <v>4585</v>
      </c>
      <c r="F3940" t="s">
        <v>154</v>
      </c>
      <c r="G3940" s="1" t="s">
        <v>1175</v>
      </c>
      <c r="H3940" t="s">
        <v>4586</v>
      </c>
      <c r="I3940" t="s">
        <v>1175</v>
      </c>
      <c r="J3940" t="s">
        <v>7082</v>
      </c>
      <c r="K3940">
        <v>1</v>
      </c>
      <c r="L3940">
        <v>1</v>
      </c>
      <c r="M3940" t="s">
        <v>26</v>
      </c>
      <c r="N3940" t="s">
        <v>219</v>
      </c>
      <c r="O3940" t="s">
        <v>232</v>
      </c>
      <c r="P3940" t="s">
        <v>29</v>
      </c>
      <c r="Q3940" t="s">
        <v>29</v>
      </c>
      <c r="R3940" t="s">
        <v>29</v>
      </c>
      <c r="S3940" t="s">
        <v>29</v>
      </c>
      <c r="T3940" t="s">
        <v>29</v>
      </c>
      <c r="U3940" t="s">
        <v>29</v>
      </c>
      <c r="V3940" t="s">
        <v>4570</v>
      </c>
      <c r="W3940" t="s">
        <v>4543</v>
      </c>
    </row>
    <row r="3941" spans="1:23">
      <c r="A3941">
        <v>3940</v>
      </c>
      <c r="B3941" t="s">
        <v>4538</v>
      </c>
      <c r="C3941" t="s">
        <v>4539</v>
      </c>
      <c r="D3941">
        <v>102</v>
      </c>
      <c r="E3941" t="s">
        <v>4587</v>
      </c>
      <c r="F3941" t="s">
        <v>289</v>
      </c>
      <c r="G3941" s="1" t="s">
        <v>4588</v>
      </c>
      <c r="H3941" t="s">
        <v>4589</v>
      </c>
      <c r="I3941" t="s">
        <v>4588</v>
      </c>
      <c r="J3941" t="s">
        <v>4589</v>
      </c>
      <c r="K3941">
        <v>1</v>
      </c>
      <c r="L3941">
        <v>1</v>
      </c>
      <c r="M3941" t="s">
        <v>26</v>
      </c>
      <c r="N3941" t="s">
        <v>219</v>
      </c>
      <c r="O3941" t="s">
        <v>232</v>
      </c>
      <c r="P3941" t="s">
        <v>63</v>
      </c>
      <c r="Q3941" t="s">
        <v>29</v>
      </c>
      <c r="R3941" t="s">
        <v>29</v>
      </c>
      <c r="S3941" t="s">
        <v>29</v>
      </c>
      <c r="T3941" t="s">
        <v>29</v>
      </c>
      <c r="U3941" t="s">
        <v>29</v>
      </c>
      <c r="V3941" t="s">
        <v>4570</v>
      </c>
      <c r="W3941" t="s">
        <v>4543</v>
      </c>
    </row>
    <row r="3942" spans="1:23">
      <c r="A3942">
        <v>3941</v>
      </c>
      <c r="B3942" t="s">
        <v>4538</v>
      </c>
      <c r="C3942" t="s">
        <v>4539</v>
      </c>
      <c r="D3942">
        <v>102</v>
      </c>
      <c r="E3942" t="s">
        <v>4590</v>
      </c>
      <c r="F3942" t="s">
        <v>293</v>
      </c>
      <c r="G3942" s="1" t="s">
        <v>4591</v>
      </c>
      <c r="H3942" t="s">
        <v>1198</v>
      </c>
      <c r="I3942" t="s">
        <v>4591</v>
      </c>
      <c r="J3942" t="s">
        <v>1198</v>
      </c>
      <c r="K3942">
        <v>1</v>
      </c>
      <c r="L3942">
        <v>1</v>
      </c>
      <c r="M3942" t="s">
        <v>26</v>
      </c>
      <c r="N3942" t="s">
        <v>219</v>
      </c>
      <c r="O3942" t="s">
        <v>232</v>
      </c>
      <c r="P3942" t="s">
        <v>29</v>
      </c>
      <c r="Q3942" t="s">
        <v>29</v>
      </c>
      <c r="R3942" t="s">
        <v>29</v>
      </c>
      <c r="S3942" t="s">
        <v>29</v>
      </c>
      <c r="T3942" t="s">
        <v>29</v>
      </c>
      <c r="U3942" t="s">
        <v>29</v>
      </c>
      <c r="V3942" t="s">
        <v>4570</v>
      </c>
      <c r="W3942" t="s">
        <v>4543</v>
      </c>
    </row>
    <row r="3943" spans="1:23">
      <c r="A3943">
        <v>3942</v>
      </c>
      <c r="B3943" t="s">
        <v>4538</v>
      </c>
      <c r="C3943" t="s">
        <v>4539</v>
      </c>
      <c r="D3943">
        <v>102</v>
      </c>
      <c r="E3943" t="s">
        <v>4545</v>
      </c>
      <c r="F3943" t="s">
        <v>516</v>
      </c>
      <c r="G3943" s="1" t="s">
        <v>885</v>
      </c>
      <c r="H3943" t="s">
        <v>4546</v>
      </c>
      <c r="I3943" t="s">
        <v>885</v>
      </c>
      <c r="J3943" t="s">
        <v>3937</v>
      </c>
      <c r="K3943">
        <v>0.8</v>
      </c>
      <c r="L3943">
        <v>0.8</v>
      </c>
      <c r="M3943" t="s">
        <v>26</v>
      </c>
      <c r="N3943" t="s">
        <v>219</v>
      </c>
      <c r="O3943" t="s">
        <v>232</v>
      </c>
      <c r="P3943" t="s">
        <v>328</v>
      </c>
      <c r="Q3943" t="s">
        <v>63</v>
      </c>
      <c r="R3943" t="s">
        <v>29</v>
      </c>
      <c r="S3943" t="s">
        <v>29</v>
      </c>
      <c r="T3943" t="s">
        <v>29</v>
      </c>
      <c r="U3943" t="s">
        <v>29</v>
      </c>
      <c r="V3943" t="s">
        <v>4570</v>
      </c>
      <c r="W3943" t="s">
        <v>4543</v>
      </c>
    </row>
    <row r="3944" spans="1:23">
      <c r="A3944">
        <v>3943</v>
      </c>
      <c r="B3944" t="s">
        <v>4538</v>
      </c>
      <c r="C3944" t="s">
        <v>4539</v>
      </c>
      <c r="D3944">
        <v>102</v>
      </c>
      <c r="E3944" t="s">
        <v>8949</v>
      </c>
      <c r="F3944" t="s">
        <v>93</v>
      </c>
      <c r="G3944" s="1" t="s">
        <v>29</v>
      </c>
      <c r="H3944" t="s">
        <v>29</v>
      </c>
      <c r="I3944" t="s">
        <v>29</v>
      </c>
      <c r="J3944" t="s">
        <v>29</v>
      </c>
      <c r="K3944">
        <v>12.9</v>
      </c>
      <c r="L3944">
        <v>12.9</v>
      </c>
      <c r="M3944" t="s">
        <v>26</v>
      </c>
      <c r="N3944" t="s">
        <v>29</v>
      </c>
      <c r="O3944" t="s">
        <v>29</v>
      </c>
      <c r="P3944" t="s">
        <v>29</v>
      </c>
      <c r="Q3944" t="s">
        <v>29</v>
      </c>
      <c r="R3944" t="s">
        <v>29</v>
      </c>
      <c r="S3944" t="s">
        <v>29</v>
      </c>
      <c r="T3944" t="s">
        <v>29</v>
      </c>
      <c r="U3944" t="s">
        <v>29</v>
      </c>
      <c r="V3944" t="s">
        <v>4570</v>
      </c>
      <c r="W3944" t="s">
        <v>4543</v>
      </c>
    </row>
    <row r="3945" spans="1:23">
      <c r="A3945">
        <v>3944</v>
      </c>
      <c r="B3945" t="s">
        <v>4538</v>
      </c>
      <c r="C3945" t="s">
        <v>4539</v>
      </c>
      <c r="D3945">
        <v>103</v>
      </c>
      <c r="E3945" t="s">
        <v>4554</v>
      </c>
      <c r="F3945" t="s">
        <v>164</v>
      </c>
      <c r="G3945" s="1" t="s">
        <v>4555</v>
      </c>
      <c r="H3945" t="s">
        <v>4556</v>
      </c>
      <c r="I3945" t="s">
        <v>4555</v>
      </c>
      <c r="J3945" t="s">
        <v>4556</v>
      </c>
      <c r="K3945">
        <v>15.3</v>
      </c>
      <c r="L3945">
        <v>15.3</v>
      </c>
      <c r="M3945" t="s">
        <v>26</v>
      </c>
      <c r="N3945" t="s">
        <v>219</v>
      </c>
      <c r="O3945" t="s">
        <v>232</v>
      </c>
      <c r="P3945" t="s">
        <v>63</v>
      </c>
      <c r="Q3945" t="s">
        <v>29</v>
      </c>
      <c r="R3945" t="s">
        <v>29</v>
      </c>
      <c r="S3945" t="s">
        <v>29</v>
      </c>
      <c r="T3945" t="s">
        <v>29</v>
      </c>
      <c r="U3945" t="s">
        <v>29</v>
      </c>
      <c r="V3945" t="s">
        <v>4592</v>
      </c>
      <c r="W3945" t="s">
        <v>4543</v>
      </c>
    </row>
    <row r="3946" spans="1:23">
      <c r="A3946">
        <v>3945</v>
      </c>
      <c r="B3946" t="s">
        <v>4538</v>
      </c>
      <c r="C3946" t="s">
        <v>4539</v>
      </c>
      <c r="D3946">
        <v>103</v>
      </c>
      <c r="E3946" t="s">
        <v>4544</v>
      </c>
      <c r="F3946" t="s">
        <v>154</v>
      </c>
      <c r="G3946" s="1" t="s">
        <v>1884</v>
      </c>
      <c r="H3946" t="s">
        <v>1885</v>
      </c>
      <c r="I3946" t="s">
        <v>1884</v>
      </c>
      <c r="J3946" t="s">
        <v>1885</v>
      </c>
      <c r="K3946">
        <v>10.7</v>
      </c>
      <c r="L3946">
        <v>10.7</v>
      </c>
      <c r="M3946" t="s">
        <v>26</v>
      </c>
      <c r="N3946" t="s">
        <v>219</v>
      </c>
      <c r="O3946" t="s">
        <v>232</v>
      </c>
      <c r="P3946" t="s">
        <v>764</v>
      </c>
      <c r="Q3946" t="s">
        <v>63</v>
      </c>
      <c r="R3946" t="s">
        <v>29</v>
      </c>
      <c r="S3946" t="s">
        <v>29</v>
      </c>
      <c r="T3946" t="s">
        <v>29</v>
      </c>
      <c r="U3946" t="s">
        <v>29</v>
      </c>
      <c r="V3946" t="s">
        <v>4592</v>
      </c>
      <c r="W3946" t="s">
        <v>4543</v>
      </c>
    </row>
    <row r="3947" spans="1:23">
      <c r="A3947">
        <v>3946</v>
      </c>
      <c r="B3947" t="s">
        <v>4538</v>
      </c>
      <c r="C3947" t="s">
        <v>4539</v>
      </c>
      <c r="D3947">
        <v>103</v>
      </c>
      <c r="E3947" t="s">
        <v>3492</v>
      </c>
      <c r="F3947" t="s">
        <v>154</v>
      </c>
      <c r="G3947" s="1" t="s">
        <v>3493</v>
      </c>
      <c r="H3947" t="s">
        <v>3494</v>
      </c>
      <c r="I3947" t="s">
        <v>3493</v>
      </c>
      <c r="J3947" t="s">
        <v>3494</v>
      </c>
      <c r="K3947">
        <v>8.8000000000000007</v>
      </c>
      <c r="L3947">
        <v>8.8000000000000007</v>
      </c>
      <c r="M3947" t="s">
        <v>26</v>
      </c>
      <c r="N3947" t="s">
        <v>219</v>
      </c>
      <c r="O3947" t="s">
        <v>232</v>
      </c>
      <c r="P3947" t="s">
        <v>764</v>
      </c>
      <c r="Q3947" t="s">
        <v>791</v>
      </c>
      <c r="R3947" t="s">
        <v>29</v>
      </c>
      <c r="S3947" t="s">
        <v>29</v>
      </c>
      <c r="T3947" t="s">
        <v>29</v>
      </c>
      <c r="U3947" t="s">
        <v>29</v>
      </c>
      <c r="V3947" t="s">
        <v>4592</v>
      </c>
      <c r="W3947" t="s">
        <v>4543</v>
      </c>
    </row>
    <row r="3948" spans="1:23">
      <c r="A3948">
        <v>3947</v>
      </c>
      <c r="B3948" t="s">
        <v>4538</v>
      </c>
      <c r="C3948" t="s">
        <v>4539</v>
      </c>
      <c r="D3948">
        <v>103</v>
      </c>
      <c r="E3948" t="s">
        <v>4576</v>
      </c>
      <c r="F3948" t="s">
        <v>248</v>
      </c>
      <c r="G3948" s="1" t="s">
        <v>249</v>
      </c>
      <c r="H3948" t="s">
        <v>2561</v>
      </c>
      <c r="I3948" t="s">
        <v>249</v>
      </c>
      <c r="J3948" t="s">
        <v>2561</v>
      </c>
      <c r="K3948">
        <v>7.8</v>
      </c>
      <c r="L3948">
        <v>7.8</v>
      </c>
      <c r="M3948" t="s">
        <v>26</v>
      </c>
      <c r="N3948" t="s">
        <v>219</v>
      </c>
      <c r="O3948" t="s">
        <v>232</v>
      </c>
      <c r="P3948" t="s">
        <v>328</v>
      </c>
      <c r="Q3948" t="s">
        <v>29</v>
      </c>
      <c r="R3948" t="s">
        <v>29</v>
      </c>
      <c r="S3948" t="s">
        <v>29</v>
      </c>
      <c r="T3948" t="s">
        <v>29</v>
      </c>
      <c r="U3948" t="s">
        <v>29</v>
      </c>
      <c r="V3948" t="s">
        <v>4592</v>
      </c>
      <c r="W3948" t="s">
        <v>4543</v>
      </c>
    </row>
    <row r="3949" spans="1:23">
      <c r="A3949">
        <v>3948</v>
      </c>
      <c r="B3949" t="s">
        <v>4538</v>
      </c>
      <c r="C3949" t="s">
        <v>4539</v>
      </c>
      <c r="D3949">
        <v>103</v>
      </c>
      <c r="E3949" t="s">
        <v>4565</v>
      </c>
      <c r="F3949" t="s">
        <v>196</v>
      </c>
      <c r="G3949" s="1" t="s">
        <v>2006</v>
      </c>
      <c r="H3949" t="s">
        <v>4566</v>
      </c>
      <c r="I3949" t="s">
        <v>2006</v>
      </c>
      <c r="J3949" t="s">
        <v>4566</v>
      </c>
      <c r="K3949">
        <v>4.8</v>
      </c>
      <c r="L3949">
        <v>4.8</v>
      </c>
      <c r="M3949" t="s">
        <v>26</v>
      </c>
      <c r="N3949" t="s">
        <v>328</v>
      </c>
      <c r="O3949" t="s">
        <v>29</v>
      </c>
      <c r="P3949" t="s">
        <v>29</v>
      </c>
      <c r="Q3949" t="s">
        <v>29</v>
      </c>
      <c r="R3949" t="s">
        <v>29</v>
      </c>
      <c r="S3949" t="s">
        <v>29</v>
      </c>
      <c r="T3949" t="s">
        <v>29</v>
      </c>
      <c r="U3949" t="s">
        <v>29</v>
      </c>
      <c r="V3949" t="s">
        <v>4592</v>
      </c>
      <c r="W3949" t="s">
        <v>4543</v>
      </c>
    </row>
    <row r="3950" spans="1:23">
      <c r="A3950">
        <v>3949</v>
      </c>
      <c r="B3950" t="s">
        <v>4538</v>
      </c>
      <c r="C3950" t="s">
        <v>4539</v>
      </c>
      <c r="D3950">
        <v>103</v>
      </c>
      <c r="E3950" t="s">
        <v>836</v>
      </c>
      <c r="F3950" t="s">
        <v>185</v>
      </c>
      <c r="G3950" s="1" t="s">
        <v>186</v>
      </c>
      <c r="H3950" t="s">
        <v>837</v>
      </c>
      <c r="I3950" t="s">
        <v>186</v>
      </c>
      <c r="J3950" t="s">
        <v>837</v>
      </c>
      <c r="K3950">
        <v>3.5</v>
      </c>
      <c r="L3950">
        <v>3.5</v>
      </c>
      <c r="M3950" t="s">
        <v>26</v>
      </c>
      <c r="N3950" t="s">
        <v>219</v>
      </c>
      <c r="O3950" t="s">
        <v>232</v>
      </c>
      <c r="P3950" t="s">
        <v>328</v>
      </c>
      <c r="Q3950" t="s">
        <v>29</v>
      </c>
      <c r="R3950" t="s">
        <v>29</v>
      </c>
      <c r="S3950" t="s">
        <v>29</v>
      </c>
      <c r="T3950" t="s">
        <v>29</v>
      </c>
      <c r="U3950" t="s">
        <v>29</v>
      </c>
      <c r="V3950" t="s">
        <v>4592</v>
      </c>
      <c r="W3950" t="s">
        <v>4543</v>
      </c>
    </row>
    <row r="3951" spans="1:23">
      <c r="A3951">
        <v>3950</v>
      </c>
      <c r="B3951" t="s">
        <v>4538</v>
      </c>
      <c r="C3951" t="s">
        <v>4539</v>
      </c>
      <c r="D3951">
        <v>103</v>
      </c>
      <c r="E3951" t="s">
        <v>4571</v>
      </c>
      <c r="F3951" t="s">
        <v>611</v>
      </c>
      <c r="G3951" s="1" t="s">
        <v>612</v>
      </c>
      <c r="H3951" t="s">
        <v>4572</v>
      </c>
      <c r="I3951" t="s">
        <v>612</v>
      </c>
      <c r="J3951" t="s">
        <v>4572</v>
      </c>
      <c r="K3951">
        <v>3.3</v>
      </c>
      <c r="L3951">
        <v>3.3</v>
      </c>
      <c r="M3951" t="s">
        <v>26</v>
      </c>
      <c r="N3951" t="s">
        <v>219</v>
      </c>
      <c r="O3951" t="s">
        <v>232</v>
      </c>
      <c r="P3951" t="s">
        <v>29</v>
      </c>
      <c r="Q3951" t="s">
        <v>29</v>
      </c>
      <c r="R3951" t="s">
        <v>29</v>
      </c>
      <c r="S3951" t="s">
        <v>29</v>
      </c>
      <c r="T3951" t="s">
        <v>29</v>
      </c>
      <c r="U3951" t="s">
        <v>29</v>
      </c>
      <c r="V3951" t="s">
        <v>4592</v>
      </c>
      <c r="W3951" t="s">
        <v>4543</v>
      </c>
    </row>
    <row r="3952" spans="1:23">
      <c r="A3952">
        <v>3951</v>
      </c>
      <c r="B3952" t="s">
        <v>4538</v>
      </c>
      <c r="C3952" t="s">
        <v>4539</v>
      </c>
      <c r="D3952">
        <v>103</v>
      </c>
      <c r="E3952" t="s">
        <v>4557</v>
      </c>
      <c r="F3952" t="s">
        <v>344</v>
      </c>
      <c r="G3952" s="1" t="s">
        <v>4558</v>
      </c>
      <c r="H3952" t="s">
        <v>2093</v>
      </c>
      <c r="I3952" t="s">
        <v>4558</v>
      </c>
      <c r="J3952" t="s">
        <v>2093</v>
      </c>
      <c r="K3952">
        <v>3</v>
      </c>
      <c r="L3952">
        <v>3</v>
      </c>
      <c r="M3952" t="s">
        <v>26</v>
      </c>
      <c r="N3952" t="s">
        <v>219</v>
      </c>
      <c r="O3952" t="s">
        <v>232</v>
      </c>
      <c r="P3952" t="s">
        <v>328</v>
      </c>
      <c r="Q3952" t="s">
        <v>29</v>
      </c>
      <c r="R3952" t="s">
        <v>29</v>
      </c>
      <c r="S3952" t="s">
        <v>29</v>
      </c>
      <c r="T3952" t="s">
        <v>29</v>
      </c>
      <c r="U3952" t="s">
        <v>29</v>
      </c>
      <c r="V3952" t="s">
        <v>4592</v>
      </c>
      <c r="W3952" t="s">
        <v>4543</v>
      </c>
    </row>
    <row r="3953" spans="1:23">
      <c r="A3953">
        <v>3952</v>
      </c>
      <c r="B3953" t="s">
        <v>4538</v>
      </c>
      <c r="C3953" t="s">
        <v>4539</v>
      </c>
      <c r="D3953">
        <v>103</v>
      </c>
      <c r="E3953" t="s">
        <v>4551</v>
      </c>
      <c r="F3953" t="s">
        <v>154</v>
      </c>
      <c r="G3953" s="1" t="s">
        <v>1218</v>
      </c>
      <c r="H3953" t="s">
        <v>2029</v>
      </c>
      <c r="I3953" t="s">
        <v>1218</v>
      </c>
      <c r="J3953" t="s">
        <v>5833</v>
      </c>
      <c r="K3953">
        <v>2.9</v>
      </c>
      <c r="L3953">
        <v>2.9</v>
      </c>
      <c r="M3953" t="s">
        <v>26</v>
      </c>
      <c r="N3953" t="s">
        <v>219</v>
      </c>
      <c r="O3953" t="s">
        <v>232</v>
      </c>
      <c r="P3953" t="s">
        <v>29</v>
      </c>
      <c r="Q3953" t="s">
        <v>29</v>
      </c>
      <c r="R3953" t="s">
        <v>29</v>
      </c>
      <c r="S3953" t="s">
        <v>29</v>
      </c>
      <c r="T3953" t="s">
        <v>29</v>
      </c>
      <c r="U3953" t="s">
        <v>29</v>
      </c>
      <c r="V3953" t="s">
        <v>4592</v>
      </c>
      <c r="W3953" t="s">
        <v>4543</v>
      </c>
    </row>
    <row r="3954" spans="1:23">
      <c r="A3954">
        <v>3953</v>
      </c>
      <c r="B3954" t="s">
        <v>4538</v>
      </c>
      <c r="C3954" t="s">
        <v>4539</v>
      </c>
      <c r="D3954">
        <v>103</v>
      </c>
      <c r="E3954" t="s">
        <v>4593</v>
      </c>
      <c r="F3954" t="s">
        <v>3071</v>
      </c>
      <c r="G3954" s="1" t="s">
        <v>4594</v>
      </c>
      <c r="H3954" t="s">
        <v>4595</v>
      </c>
      <c r="I3954" t="s">
        <v>4594</v>
      </c>
      <c r="J3954" t="s">
        <v>4595</v>
      </c>
      <c r="K3954">
        <v>2.2999999999999998</v>
      </c>
      <c r="L3954">
        <v>2.2999999999999998</v>
      </c>
      <c r="M3954" t="s">
        <v>26</v>
      </c>
      <c r="N3954" t="s">
        <v>219</v>
      </c>
      <c r="O3954" t="s">
        <v>232</v>
      </c>
      <c r="P3954" t="s">
        <v>29</v>
      </c>
      <c r="Q3954" t="s">
        <v>29</v>
      </c>
      <c r="R3954" t="s">
        <v>29</v>
      </c>
      <c r="S3954" t="s">
        <v>29</v>
      </c>
      <c r="T3954" t="s">
        <v>29</v>
      </c>
      <c r="U3954" t="s">
        <v>29</v>
      </c>
      <c r="V3954" t="s">
        <v>4592</v>
      </c>
      <c r="W3954" t="s">
        <v>4543</v>
      </c>
    </row>
    <row r="3955" spans="1:23">
      <c r="A3955">
        <v>3954</v>
      </c>
      <c r="B3955" t="s">
        <v>4538</v>
      </c>
      <c r="C3955" t="s">
        <v>4539</v>
      </c>
      <c r="D3955">
        <v>103</v>
      </c>
      <c r="E3955" t="s">
        <v>3174</v>
      </c>
      <c r="F3955" t="s">
        <v>248</v>
      </c>
      <c r="G3955" s="1" t="s">
        <v>3175</v>
      </c>
      <c r="H3955" t="s">
        <v>3176</v>
      </c>
      <c r="I3955" t="s">
        <v>3175</v>
      </c>
      <c r="J3955" t="s">
        <v>3176</v>
      </c>
      <c r="K3955">
        <v>2.2000000000000002</v>
      </c>
      <c r="L3955">
        <v>2.2000000000000002</v>
      </c>
      <c r="M3955" t="s">
        <v>26</v>
      </c>
      <c r="N3955" t="s">
        <v>219</v>
      </c>
      <c r="O3955" t="s">
        <v>232</v>
      </c>
      <c r="P3955" t="s">
        <v>328</v>
      </c>
      <c r="Q3955" t="s">
        <v>29</v>
      </c>
      <c r="R3955" t="s">
        <v>29</v>
      </c>
      <c r="S3955" t="s">
        <v>29</v>
      </c>
      <c r="T3955" t="s">
        <v>29</v>
      </c>
      <c r="U3955" t="s">
        <v>29</v>
      </c>
      <c r="V3955" t="s">
        <v>4592</v>
      </c>
      <c r="W3955" t="s">
        <v>4543</v>
      </c>
    </row>
    <row r="3956" spans="1:23">
      <c r="A3956">
        <v>3955</v>
      </c>
      <c r="B3956" t="s">
        <v>4538</v>
      </c>
      <c r="C3956" t="s">
        <v>4539</v>
      </c>
      <c r="D3956">
        <v>103</v>
      </c>
      <c r="E3956" t="s">
        <v>3080</v>
      </c>
      <c r="F3956" t="s">
        <v>522</v>
      </c>
      <c r="G3956" s="1" t="s">
        <v>3081</v>
      </c>
      <c r="H3956" t="s">
        <v>3082</v>
      </c>
      <c r="I3956" t="s">
        <v>3081</v>
      </c>
      <c r="J3956" t="s">
        <v>3082</v>
      </c>
      <c r="K3956">
        <v>2.2000000000000002</v>
      </c>
      <c r="L3956">
        <v>2.2000000000000002</v>
      </c>
      <c r="M3956" t="s">
        <v>26</v>
      </c>
      <c r="N3956" t="s">
        <v>219</v>
      </c>
      <c r="O3956" t="s">
        <v>232</v>
      </c>
      <c r="P3956" t="s">
        <v>328</v>
      </c>
      <c r="Q3956" t="s">
        <v>29</v>
      </c>
      <c r="R3956" t="s">
        <v>29</v>
      </c>
      <c r="S3956" t="s">
        <v>29</v>
      </c>
      <c r="T3956" t="s">
        <v>29</v>
      </c>
      <c r="U3956" t="s">
        <v>29</v>
      </c>
      <c r="V3956" t="s">
        <v>4592</v>
      </c>
      <c r="W3956" t="s">
        <v>4543</v>
      </c>
    </row>
    <row r="3957" spans="1:23">
      <c r="A3957">
        <v>3956</v>
      </c>
      <c r="B3957" t="s">
        <v>4538</v>
      </c>
      <c r="C3957" t="s">
        <v>4539</v>
      </c>
      <c r="D3957">
        <v>103</v>
      </c>
      <c r="E3957" t="s">
        <v>4540</v>
      </c>
      <c r="F3957" t="s">
        <v>154</v>
      </c>
      <c r="G3957" s="1" t="s">
        <v>203</v>
      </c>
      <c r="H3957" t="s">
        <v>4541</v>
      </c>
      <c r="I3957" t="s">
        <v>203</v>
      </c>
      <c r="J3957" t="s">
        <v>4541</v>
      </c>
      <c r="K3957">
        <v>2</v>
      </c>
      <c r="L3957">
        <v>2</v>
      </c>
      <c r="M3957" t="s">
        <v>26</v>
      </c>
      <c r="N3957" t="s">
        <v>219</v>
      </c>
      <c r="O3957" t="s">
        <v>63</v>
      </c>
      <c r="P3957" t="s">
        <v>29</v>
      </c>
      <c r="Q3957" t="s">
        <v>29</v>
      </c>
      <c r="R3957" t="s">
        <v>29</v>
      </c>
      <c r="S3957" t="s">
        <v>29</v>
      </c>
      <c r="T3957" t="s">
        <v>29</v>
      </c>
      <c r="U3957" t="s">
        <v>29</v>
      </c>
      <c r="V3957" t="s">
        <v>4592</v>
      </c>
      <c r="W3957" t="s">
        <v>4543</v>
      </c>
    </row>
    <row r="3958" spans="1:23">
      <c r="A3958">
        <v>3957</v>
      </c>
      <c r="B3958" t="s">
        <v>4538</v>
      </c>
      <c r="C3958" t="s">
        <v>4539</v>
      </c>
      <c r="D3958">
        <v>103</v>
      </c>
      <c r="E3958" t="s">
        <v>4573</v>
      </c>
      <c r="F3958" t="s">
        <v>206</v>
      </c>
      <c r="G3958" s="1" t="s">
        <v>495</v>
      </c>
      <c r="H3958" t="s">
        <v>4564</v>
      </c>
      <c r="I3958" t="s">
        <v>495</v>
      </c>
      <c r="J3958" t="s">
        <v>4564</v>
      </c>
      <c r="K3958">
        <v>1.8</v>
      </c>
      <c r="L3958">
        <v>1.8</v>
      </c>
      <c r="M3958" t="s">
        <v>26</v>
      </c>
      <c r="N3958" t="s">
        <v>219</v>
      </c>
      <c r="O3958" t="s">
        <v>232</v>
      </c>
      <c r="P3958" t="s">
        <v>29</v>
      </c>
      <c r="Q3958" t="s">
        <v>29</v>
      </c>
      <c r="R3958" t="s">
        <v>29</v>
      </c>
      <c r="S3958" t="s">
        <v>29</v>
      </c>
      <c r="T3958" t="s">
        <v>29</v>
      </c>
      <c r="U3958" t="s">
        <v>29</v>
      </c>
      <c r="V3958" t="s">
        <v>4592</v>
      </c>
      <c r="W3958" t="s">
        <v>4543</v>
      </c>
    </row>
    <row r="3959" spans="1:23">
      <c r="A3959">
        <v>3958</v>
      </c>
      <c r="B3959" t="s">
        <v>4538</v>
      </c>
      <c r="C3959" t="s">
        <v>4539</v>
      </c>
      <c r="D3959">
        <v>103</v>
      </c>
      <c r="E3959" t="s">
        <v>4563</v>
      </c>
      <c r="F3959" t="s">
        <v>216</v>
      </c>
      <c r="G3959" s="1" t="s">
        <v>462</v>
      </c>
      <c r="H3959" t="s">
        <v>4564</v>
      </c>
      <c r="I3959" t="s">
        <v>462</v>
      </c>
      <c r="J3959" t="s">
        <v>4564</v>
      </c>
      <c r="K3959">
        <v>1.7</v>
      </c>
      <c r="L3959">
        <v>1.7</v>
      </c>
      <c r="M3959" t="s">
        <v>26</v>
      </c>
      <c r="N3959" t="s">
        <v>219</v>
      </c>
      <c r="O3959" t="s">
        <v>232</v>
      </c>
      <c r="P3959" t="s">
        <v>29</v>
      </c>
      <c r="Q3959" t="s">
        <v>29</v>
      </c>
      <c r="R3959" t="s">
        <v>29</v>
      </c>
      <c r="S3959" t="s">
        <v>29</v>
      </c>
      <c r="T3959" t="s">
        <v>29</v>
      </c>
      <c r="U3959" t="s">
        <v>29</v>
      </c>
      <c r="V3959" t="s">
        <v>4592</v>
      </c>
      <c r="W3959" t="s">
        <v>4543</v>
      </c>
    </row>
    <row r="3960" spans="1:23">
      <c r="A3960">
        <v>3959</v>
      </c>
      <c r="B3960" t="s">
        <v>4538</v>
      </c>
      <c r="C3960" t="s">
        <v>4539</v>
      </c>
      <c r="D3960">
        <v>103</v>
      </c>
      <c r="E3960" t="s">
        <v>3772</v>
      </c>
      <c r="F3960" t="s">
        <v>168</v>
      </c>
      <c r="G3960" s="1" t="s">
        <v>3773</v>
      </c>
      <c r="H3960" t="s">
        <v>3774</v>
      </c>
      <c r="I3960" t="s">
        <v>3773</v>
      </c>
      <c r="J3960" t="s">
        <v>3774</v>
      </c>
      <c r="K3960">
        <v>1.7</v>
      </c>
      <c r="L3960">
        <v>1.7</v>
      </c>
      <c r="M3960" t="s">
        <v>26</v>
      </c>
      <c r="N3960" t="s">
        <v>232</v>
      </c>
      <c r="O3960" t="s">
        <v>63</v>
      </c>
      <c r="P3960" t="s">
        <v>29</v>
      </c>
      <c r="Q3960" t="s">
        <v>29</v>
      </c>
      <c r="R3960" t="s">
        <v>29</v>
      </c>
      <c r="S3960" t="s">
        <v>29</v>
      </c>
      <c r="T3960" t="s">
        <v>29</v>
      </c>
      <c r="U3960" t="s">
        <v>29</v>
      </c>
      <c r="V3960" t="s">
        <v>4592</v>
      </c>
      <c r="W3960" t="s">
        <v>4543</v>
      </c>
    </row>
    <row r="3961" spans="1:23">
      <c r="A3961">
        <v>3960</v>
      </c>
      <c r="B3961" t="s">
        <v>4538</v>
      </c>
      <c r="C3961" t="s">
        <v>4539</v>
      </c>
      <c r="D3961">
        <v>103</v>
      </c>
      <c r="E3961" t="s">
        <v>4596</v>
      </c>
      <c r="F3961" t="s">
        <v>168</v>
      </c>
      <c r="G3961" s="1" t="s">
        <v>301</v>
      </c>
      <c r="H3961" t="s">
        <v>763</v>
      </c>
      <c r="I3961" t="s">
        <v>301</v>
      </c>
      <c r="J3961" t="s">
        <v>763</v>
      </c>
      <c r="K3961">
        <v>1.6</v>
      </c>
      <c r="L3961">
        <v>1.6</v>
      </c>
      <c r="M3961" t="s">
        <v>26</v>
      </c>
      <c r="N3961" t="s">
        <v>219</v>
      </c>
      <c r="O3961" t="s">
        <v>29</v>
      </c>
      <c r="P3961" t="s">
        <v>29</v>
      </c>
      <c r="Q3961" t="s">
        <v>29</v>
      </c>
      <c r="R3961" t="s">
        <v>29</v>
      </c>
      <c r="S3961" t="s">
        <v>29</v>
      </c>
      <c r="T3961" t="s">
        <v>29</v>
      </c>
      <c r="U3961" t="s">
        <v>29</v>
      </c>
      <c r="V3961" t="s">
        <v>4592</v>
      </c>
      <c r="W3961" t="s">
        <v>4543</v>
      </c>
    </row>
    <row r="3962" spans="1:23">
      <c r="A3962">
        <v>3961</v>
      </c>
      <c r="B3962" t="s">
        <v>4538</v>
      </c>
      <c r="C3962" t="s">
        <v>4539</v>
      </c>
      <c r="D3962">
        <v>103</v>
      </c>
      <c r="E3962" t="s">
        <v>4559</v>
      </c>
      <c r="F3962" t="s">
        <v>154</v>
      </c>
      <c r="G3962" s="1" t="s">
        <v>814</v>
      </c>
      <c r="H3962" t="s">
        <v>4560</v>
      </c>
      <c r="I3962" t="s">
        <v>814</v>
      </c>
      <c r="J3962" t="s">
        <v>4560</v>
      </c>
      <c r="K3962">
        <v>1.6</v>
      </c>
      <c r="L3962">
        <v>1.6</v>
      </c>
      <c r="M3962" t="s">
        <v>26</v>
      </c>
      <c r="N3962" t="s">
        <v>219</v>
      </c>
      <c r="O3962" t="s">
        <v>232</v>
      </c>
      <c r="P3962" t="s">
        <v>764</v>
      </c>
      <c r="Q3962" t="s">
        <v>63</v>
      </c>
      <c r="R3962" t="s">
        <v>29</v>
      </c>
      <c r="S3962" t="s">
        <v>29</v>
      </c>
      <c r="T3962" t="s">
        <v>29</v>
      </c>
      <c r="U3962" t="s">
        <v>29</v>
      </c>
      <c r="V3962" t="s">
        <v>4592</v>
      </c>
      <c r="W3962" t="s">
        <v>4543</v>
      </c>
    </row>
    <row r="3963" spans="1:23">
      <c r="A3963">
        <v>3962</v>
      </c>
      <c r="B3963" t="s">
        <v>4538</v>
      </c>
      <c r="C3963" t="s">
        <v>4539</v>
      </c>
      <c r="D3963">
        <v>103</v>
      </c>
      <c r="E3963" t="s">
        <v>4597</v>
      </c>
      <c r="F3963" t="s">
        <v>344</v>
      </c>
      <c r="G3963" s="1" t="s">
        <v>4598</v>
      </c>
      <c r="H3963" t="s">
        <v>4599</v>
      </c>
      <c r="I3963" t="s">
        <v>4598</v>
      </c>
      <c r="J3963" t="s">
        <v>4599</v>
      </c>
      <c r="K3963">
        <v>1.4</v>
      </c>
      <c r="L3963">
        <v>1.4</v>
      </c>
      <c r="M3963" t="s">
        <v>26</v>
      </c>
      <c r="N3963" t="s">
        <v>219</v>
      </c>
      <c r="O3963" t="s">
        <v>232</v>
      </c>
      <c r="P3963" t="s">
        <v>29</v>
      </c>
      <c r="Q3963" t="s">
        <v>29</v>
      </c>
      <c r="R3963" t="s">
        <v>29</v>
      </c>
      <c r="S3963" t="s">
        <v>29</v>
      </c>
      <c r="T3963" t="s">
        <v>29</v>
      </c>
      <c r="U3963" t="s">
        <v>29</v>
      </c>
      <c r="V3963" t="s">
        <v>4592</v>
      </c>
      <c r="W3963" t="s">
        <v>4543</v>
      </c>
    </row>
    <row r="3964" spans="1:23">
      <c r="A3964">
        <v>3963</v>
      </c>
      <c r="B3964" t="s">
        <v>4538</v>
      </c>
      <c r="C3964" t="s">
        <v>4539</v>
      </c>
      <c r="D3964">
        <v>103</v>
      </c>
      <c r="E3964" t="s">
        <v>1340</v>
      </c>
      <c r="F3964" t="s">
        <v>168</v>
      </c>
      <c r="G3964" s="1" t="s">
        <v>1341</v>
      </c>
      <c r="H3964" t="s">
        <v>621</v>
      </c>
      <c r="I3964" t="s">
        <v>1341</v>
      </c>
      <c r="J3964" t="s">
        <v>8603</v>
      </c>
      <c r="K3964">
        <v>1.3</v>
      </c>
      <c r="L3964">
        <v>1.3</v>
      </c>
      <c r="M3964" t="s">
        <v>26</v>
      </c>
      <c r="N3964" t="s">
        <v>219</v>
      </c>
      <c r="O3964" t="s">
        <v>29</v>
      </c>
      <c r="P3964" t="s">
        <v>29</v>
      </c>
      <c r="Q3964" t="s">
        <v>29</v>
      </c>
      <c r="R3964" t="s">
        <v>29</v>
      </c>
      <c r="S3964" t="s">
        <v>29</v>
      </c>
      <c r="T3964" t="s">
        <v>29</v>
      </c>
      <c r="U3964" t="s">
        <v>29</v>
      </c>
      <c r="V3964" t="s">
        <v>4592</v>
      </c>
      <c r="W3964" t="s">
        <v>4543</v>
      </c>
    </row>
    <row r="3965" spans="1:23">
      <c r="A3965">
        <v>3964</v>
      </c>
      <c r="B3965" t="s">
        <v>4538</v>
      </c>
      <c r="C3965" t="s">
        <v>4539</v>
      </c>
      <c r="D3965">
        <v>103</v>
      </c>
      <c r="E3965" t="s">
        <v>8949</v>
      </c>
      <c r="F3965" t="s">
        <v>93</v>
      </c>
      <c r="G3965" s="1" t="s">
        <v>29</v>
      </c>
      <c r="H3965" t="s">
        <v>29</v>
      </c>
      <c r="I3965" t="s">
        <v>29</v>
      </c>
      <c r="J3965" t="s">
        <v>29</v>
      </c>
      <c r="K3965">
        <v>20.100000000000001</v>
      </c>
      <c r="L3965">
        <v>20.100000000000001</v>
      </c>
      <c r="M3965" t="s">
        <v>26</v>
      </c>
      <c r="N3965" t="s">
        <v>29</v>
      </c>
      <c r="O3965" t="s">
        <v>29</v>
      </c>
      <c r="P3965" t="s">
        <v>29</v>
      </c>
      <c r="Q3965" t="s">
        <v>29</v>
      </c>
      <c r="R3965" t="s">
        <v>29</v>
      </c>
      <c r="S3965" t="s">
        <v>29</v>
      </c>
      <c r="T3965" t="s">
        <v>29</v>
      </c>
      <c r="U3965" t="s">
        <v>29</v>
      </c>
      <c r="V3965" t="s">
        <v>4592</v>
      </c>
      <c r="W3965" t="s">
        <v>4543</v>
      </c>
    </row>
    <row r="3966" spans="1:23">
      <c r="A3966">
        <v>3965</v>
      </c>
      <c r="B3966" t="s">
        <v>4600</v>
      </c>
      <c r="C3966" t="s">
        <v>4601</v>
      </c>
      <c r="D3966">
        <v>104</v>
      </c>
      <c r="E3966" t="s">
        <v>1021</v>
      </c>
      <c r="F3966" t="s">
        <v>731</v>
      </c>
      <c r="G3966" s="1" t="s">
        <v>845</v>
      </c>
      <c r="H3966" t="s">
        <v>1022</v>
      </c>
      <c r="I3966" t="s">
        <v>845</v>
      </c>
      <c r="J3966" t="s">
        <v>881</v>
      </c>
      <c r="K3966">
        <v>14.1</v>
      </c>
      <c r="L3966">
        <v>14.1</v>
      </c>
      <c r="M3966" t="s">
        <v>26</v>
      </c>
      <c r="N3966" t="s">
        <v>29</v>
      </c>
      <c r="O3966" t="s">
        <v>29</v>
      </c>
      <c r="P3966" t="s">
        <v>29</v>
      </c>
      <c r="Q3966" t="s">
        <v>29</v>
      </c>
      <c r="R3966" t="s">
        <v>29</v>
      </c>
      <c r="S3966" t="s">
        <v>29</v>
      </c>
      <c r="T3966" t="s">
        <v>29</v>
      </c>
      <c r="U3966" t="s">
        <v>29</v>
      </c>
      <c r="V3966" t="s">
        <v>4602</v>
      </c>
      <c r="W3966" t="s">
        <v>4603</v>
      </c>
    </row>
    <row r="3967" spans="1:23">
      <c r="A3967">
        <v>3966</v>
      </c>
      <c r="B3967" t="s">
        <v>4600</v>
      </c>
      <c r="C3967" t="s">
        <v>4601</v>
      </c>
      <c r="D3967">
        <v>104</v>
      </c>
      <c r="E3967" t="s">
        <v>1028</v>
      </c>
      <c r="F3967" t="s">
        <v>344</v>
      </c>
      <c r="G3967" s="1" t="s">
        <v>762</v>
      </c>
      <c r="H3967" t="s">
        <v>1029</v>
      </c>
      <c r="I3967" t="s">
        <v>762</v>
      </c>
      <c r="J3967" t="s">
        <v>763</v>
      </c>
      <c r="K3967">
        <v>7.2</v>
      </c>
      <c r="L3967">
        <v>7.2</v>
      </c>
      <c r="M3967" t="s">
        <v>26</v>
      </c>
      <c r="N3967" t="s">
        <v>29</v>
      </c>
      <c r="O3967" t="s">
        <v>29</v>
      </c>
      <c r="P3967" t="s">
        <v>29</v>
      </c>
      <c r="Q3967" t="s">
        <v>29</v>
      </c>
      <c r="R3967" t="s">
        <v>29</v>
      </c>
      <c r="S3967" t="s">
        <v>29</v>
      </c>
      <c r="T3967" t="s">
        <v>29</v>
      </c>
      <c r="U3967" t="s">
        <v>29</v>
      </c>
      <c r="V3967" t="s">
        <v>4602</v>
      </c>
      <c r="W3967" t="s">
        <v>4603</v>
      </c>
    </row>
    <row r="3968" spans="1:23">
      <c r="A3968">
        <v>3967</v>
      </c>
      <c r="B3968" t="s">
        <v>4600</v>
      </c>
      <c r="C3968" t="s">
        <v>4601</v>
      </c>
      <c r="D3968">
        <v>104</v>
      </c>
      <c r="E3968" t="s">
        <v>848</v>
      </c>
      <c r="F3968" t="s">
        <v>196</v>
      </c>
      <c r="G3968" s="1" t="s">
        <v>849</v>
      </c>
      <c r="H3968" t="s">
        <v>348</v>
      </c>
      <c r="I3968" t="s">
        <v>928</v>
      </c>
      <c r="J3968" t="s">
        <v>348</v>
      </c>
      <c r="K3968">
        <v>0.8</v>
      </c>
      <c r="L3968">
        <v>0.8</v>
      </c>
      <c r="M3968" t="s">
        <v>26</v>
      </c>
      <c r="N3968" t="s">
        <v>29</v>
      </c>
      <c r="O3968" t="s">
        <v>29</v>
      </c>
      <c r="P3968" t="s">
        <v>29</v>
      </c>
      <c r="Q3968" t="s">
        <v>29</v>
      </c>
      <c r="R3968" t="s">
        <v>29</v>
      </c>
      <c r="S3968" t="s">
        <v>29</v>
      </c>
      <c r="T3968" t="s">
        <v>29</v>
      </c>
      <c r="U3968" t="s">
        <v>29</v>
      </c>
      <c r="V3968" t="s">
        <v>4602</v>
      </c>
      <c r="W3968" t="s">
        <v>4603</v>
      </c>
    </row>
    <row r="3969" spans="1:23">
      <c r="A3969">
        <v>3968</v>
      </c>
      <c r="B3969" t="s">
        <v>4600</v>
      </c>
      <c r="C3969" t="s">
        <v>4601</v>
      </c>
      <c r="D3969">
        <v>104</v>
      </c>
      <c r="E3969" t="s">
        <v>857</v>
      </c>
      <c r="F3969" t="s">
        <v>858</v>
      </c>
      <c r="G3969" s="1" t="s">
        <v>859</v>
      </c>
      <c r="H3969" t="s">
        <v>860</v>
      </c>
      <c r="I3969" t="s">
        <v>859</v>
      </c>
      <c r="J3969" t="s">
        <v>860</v>
      </c>
      <c r="K3969">
        <v>9.1999999999999993</v>
      </c>
      <c r="L3969">
        <v>9.1999999999999993</v>
      </c>
      <c r="M3969" t="s">
        <v>26</v>
      </c>
      <c r="N3969" t="s">
        <v>29</v>
      </c>
      <c r="O3969" t="s">
        <v>29</v>
      </c>
      <c r="P3969" t="s">
        <v>29</v>
      </c>
      <c r="Q3969" t="s">
        <v>29</v>
      </c>
      <c r="R3969" t="s">
        <v>29</v>
      </c>
      <c r="S3969" t="s">
        <v>29</v>
      </c>
      <c r="T3969" t="s">
        <v>29</v>
      </c>
      <c r="U3969" t="s">
        <v>29</v>
      </c>
      <c r="V3969" t="s">
        <v>4602</v>
      </c>
      <c r="W3969" t="s">
        <v>4603</v>
      </c>
    </row>
    <row r="3970" spans="1:23">
      <c r="A3970">
        <v>3969</v>
      </c>
      <c r="B3970" t="s">
        <v>4600</v>
      </c>
      <c r="C3970" t="s">
        <v>4601</v>
      </c>
      <c r="D3970">
        <v>104</v>
      </c>
      <c r="E3970" t="s">
        <v>4604</v>
      </c>
      <c r="F3970" t="s">
        <v>154</v>
      </c>
      <c r="G3970" s="1" t="s">
        <v>435</v>
      </c>
      <c r="H3970" t="s">
        <v>4605</v>
      </c>
      <c r="I3970" t="s">
        <v>435</v>
      </c>
      <c r="J3970" t="s">
        <v>900</v>
      </c>
      <c r="K3970">
        <v>8.4</v>
      </c>
      <c r="L3970">
        <v>8.4</v>
      </c>
      <c r="M3970" t="s">
        <v>26</v>
      </c>
      <c r="N3970" t="s">
        <v>29</v>
      </c>
      <c r="O3970" t="s">
        <v>29</v>
      </c>
      <c r="P3970" t="s">
        <v>29</v>
      </c>
      <c r="Q3970" t="s">
        <v>29</v>
      </c>
      <c r="R3970" t="s">
        <v>29</v>
      </c>
      <c r="S3970" t="s">
        <v>29</v>
      </c>
      <c r="T3970" t="s">
        <v>29</v>
      </c>
      <c r="U3970" t="s">
        <v>29</v>
      </c>
      <c r="V3970" t="s">
        <v>4602</v>
      </c>
      <c r="W3970" t="s">
        <v>4603</v>
      </c>
    </row>
    <row r="3971" spans="1:23">
      <c r="A3971">
        <v>3970</v>
      </c>
      <c r="B3971" t="s">
        <v>4600</v>
      </c>
      <c r="C3971" t="s">
        <v>4601</v>
      </c>
      <c r="D3971">
        <v>104</v>
      </c>
      <c r="E3971" t="s">
        <v>94</v>
      </c>
      <c r="F3971" t="s">
        <v>43</v>
      </c>
      <c r="G3971" s="1" t="s">
        <v>4606</v>
      </c>
      <c r="H3971" t="s">
        <v>95</v>
      </c>
      <c r="I3971" t="s">
        <v>580</v>
      </c>
      <c r="J3971" t="s">
        <v>763</v>
      </c>
      <c r="K3971">
        <v>13</v>
      </c>
      <c r="L3971">
        <v>13</v>
      </c>
      <c r="M3971" t="s">
        <v>26</v>
      </c>
      <c r="N3971" t="s">
        <v>29</v>
      </c>
      <c r="O3971" t="s">
        <v>29</v>
      </c>
      <c r="P3971" t="s">
        <v>29</v>
      </c>
      <c r="Q3971" t="s">
        <v>29</v>
      </c>
      <c r="R3971" t="s">
        <v>29</v>
      </c>
      <c r="S3971" t="s">
        <v>29</v>
      </c>
      <c r="T3971" t="s">
        <v>29</v>
      </c>
      <c r="U3971" t="s">
        <v>29</v>
      </c>
      <c r="V3971" t="s">
        <v>4602</v>
      </c>
      <c r="W3971" t="s">
        <v>4603</v>
      </c>
    </row>
    <row r="3972" spans="1:23">
      <c r="A3972">
        <v>3971</v>
      </c>
      <c r="B3972" t="s">
        <v>4600</v>
      </c>
      <c r="C3972" t="s">
        <v>4601</v>
      </c>
      <c r="D3972">
        <v>104</v>
      </c>
      <c r="E3972" t="s">
        <v>844</v>
      </c>
      <c r="F3972" t="s">
        <v>731</v>
      </c>
      <c r="G3972" s="1" t="s">
        <v>845</v>
      </c>
      <c r="H3972" t="s">
        <v>763</v>
      </c>
      <c r="I3972" t="s">
        <v>845</v>
      </c>
      <c r="J3972" t="s">
        <v>763</v>
      </c>
      <c r="K3972">
        <v>9.9</v>
      </c>
      <c r="L3972">
        <v>9.9</v>
      </c>
      <c r="M3972" t="s">
        <v>26</v>
      </c>
      <c r="N3972" t="s">
        <v>29</v>
      </c>
      <c r="O3972" t="s">
        <v>29</v>
      </c>
      <c r="P3972" t="s">
        <v>29</v>
      </c>
      <c r="Q3972" t="s">
        <v>29</v>
      </c>
      <c r="R3972" t="s">
        <v>29</v>
      </c>
      <c r="S3972" t="s">
        <v>29</v>
      </c>
      <c r="T3972" t="s">
        <v>29</v>
      </c>
      <c r="U3972" t="s">
        <v>29</v>
      </c>
      <c r="V3972" t="s">
        <v>4602</v>
      </c>
      <c r="W3972" t="s">
        <v>4603</v>
      </c>
    </row>
    <row r="3973" spans="1:23">
      <c r="A3973">
        <v>3972</v>
      </c>
      <c r="B3973" t="s">
        <v>4600</v>
      </c>
      <c r="C3973" t="s">
        <v>4601</v>
      </c>
      <c r="D3973">
        <v>104</v>
      </c>
      <c r="E3973" t="s">
        <v>326</v>
      </c>
      <c r="F3973" t="s">
        <v>196</v>
      </c>
      <c r="G3973" s="1" t="s">
        <v>326</v>
      </c>
      <c r="H3973" t="s">
        <v>29</v>
      </c>
      <c r="I3973" t="s">
        <v>326</v>
      </c>
      <c r="J3973" t="s">
        <v>29</v>
      </c>
      <c r="K3973">
        <v>1.6</v>
      </c>
      <c r="L3973">
        <v>1.6</v>
      </c>
      <c r="M3973" t="s">
        <v>26</v>
      </c>
      <c r="N3973" t="s">
        <v>29</v>
      </c>
      <c r="O3973" t="s">
        <v>29</v>
      </c>
      <c r="P3973" t="s">
        <v>29</v>
      </c>
      <c r="Q3973" t="s">
        <v>29</v>
      </c>
      <c r="R3973" t="s">
        <v>29</v>
      </c>
      <c r="S3973" t="s">
        <v>29</v>
      </c>
      <c r="T3973" t="s">
        <v>29</v>
      </c>
      <c r="U3973" t="s">
        <v>29</v>
      </c>
      <c r="V3973" t="s">
        <v>4602</v>
      </c>
      <c r="W3973" t="s">
        <v>4603</v>
      </c>
    </row>
    <row r="3974" spans="1:23">
      <c r="A3974">
        <v>3973</v>
      </c>
      <c r="B3974" t="s">
        <v>4600</v>
      </c>
      <c r="C3974" t="s">
        <v>4601</v>
      </c>
      <c r="D3974">
        <v>104</v>
      </c>
      <c r="E3974" t="s">
        <v>494</v>
      </c>
      <c r="F3974" t="s">
        <v>206</v>
      </c>
      <c r="G3974" s="1" t="s">
        <v>495</v>
      </c>
      <c r="H3974" t="s">
        <v>496</v>
      </c>
      <c r="I3974" t="s">
        <v>495</v>
      </c>
      <c r="J3974" t="s">
        <v>867</v>
      </c>
      <c r="K3974">
        <v>9.1999999999999993</v>
      </c>
      <c r="L3974">
        <v>9.1999999999999993</v>
      </c>
      <c r="M3974" t="s">
        <v>26</v>
      </c>
      <c r="N3974" t="s">
        <v>29</v>
      </c>
      <c r="O3974" t="s">
        <v>29</v>
      </c>
      <c r="P3974" t="s">
        <v>29</v>
      </c>
      <c r="Q3974" t="s">
        <v>29</v>
      </c>
      <c r="R3974" t="s">
        <v>29</v>
      </c>
      <c r="S3974" t="s">
        <v>29</v>
      </c>
      <c r="T3974" t="s">
        <v>29</v>
      </c>
      <c r="U3974" t="s">
        <v>29</v>
      </c>
      <c r="V3974" t="s">
        <v>4602</v>
      </c>
      <c r="W3974" t="s">
        <v>4603</v>
      </c>
    </row>
    <row r="3975" spans="1:23">
      <c r="A3975">
        <v>3974</v>
      </c>
      <c r="B3975" t="s">
        <v>4600</v>
      </c>
      <c r="C3975" t="s">
        <v>4601</v>
      </c>
      <c r="D3975">
        <v>104</v>
      </c>
      <c r="E3975" t="s">
        <v>1030</v>
      </c>
      <c r="F3975" t="s">
        <v>185</v>
      </c>
      <c r="G3975" s="1" t="s">
        <v>1031</v>
      </c>
      <c r="H3975" t="s">
        <v>1032</v>
      </c>
      <c r="I3975" t="s">
        <v>842</v>
      </c>
      <c r="J3975" t="s">
        <v>843</v>
      </c>
      <c r="K3975">
        <v>0.8</v>
      </c>
      <c r="L3975">
        <v>0.8</v>
      </c>
      <c r="M3975" t="s">
        <v>26</v>
      </c>
      <c r="N3975" t="s">
        <v>29</v>
      </c>
      <c r="O3975" t="s">
        <v>29</v>
      </c>
      <c r="P3975" t="s">
        <v>29</v>
      </c>
      <c r="Q3975" t="s">
        <v>29</v>
      </c>
      <c r="R3975" t="s">
        <v>29</v>
      </c>
      <c r="S3975" t="s">
        <v>29</v>
      </c>
      <c r="T3975" t="s">
        <v>29</v>
      </c>
      <c r="U3975" t="s">
        <v>29</v>
      </c>
      <c r="V3975" t="s">
        <v>4602</v>
      </c>
      <c r="W3975" t="s">
        <v>4603</v>
      </c>
    </row>
    <row r="3976" spans="1:23">
      <c r="A3976">
        <v>3975</v>
      </c>
      <c r="B3976" t="s">
        <v>4600</v>
      </c>
      <c r="C3976" t="s">
        <v>4601</v>
      </c>
      <c r="D3976">
        <v>104</v>
      </c>
      <c r="E3976" t="s">
        <v>1042</v>
      </c>
      <c r="F3976" t="s">
        <v>196</v>
      </c>
      <c r="G3976" s="1" t="s">
        <v>1043</v>
      </c>
      <c r="H3976" t="s">
        <v>1044</v>
      </c>
      <c r="I3976" t="s">
        <v>1043</v>
      </c>
      <c r="J3976" t="s">
        <v>1044</v>
      </c>
      <c r="K3976">
        <v>0.4</v>
      </c>
      <c r="L3976">
        <v>0.4</v>
      </c>
      <c r="M3976" t="s">
        <v>26</v>
      </c>
      <c r="N3976" t="s">
        <v>29</v>
      </c>
      <c r="O3976" t="s">
        <v>29</v>
      </c>
      <c r="P3976" t="s">
        <v>29</v>
      </c>
      <c r="Q3976" t="s">
        <v>29</v>
      </c>
      <c r="R3976" t="s">
        <v>29</v>
      </c>
      <c r="S3976" t="s">
        <v>29</v>
      </c>
      <c r="T3976" t="s">
        <v>29</v>
      </c>
      <c r="U3976" t="s">
        <v>29</v>
      </c>
      <c r="V3976" t="s">
        <v>4602</v>
      </c>
      <c r="W3976" t="s">
        <v>4603</v>
      </c>
    </row>
    <row r="3977" spans="1:23">
      <c r="A3977">
        <v>3976</v>
      </c>
      <c r="B3977" t="s">
        <v>4600</v>
      </c>
      <c r="C3977" t="s">
        <v>4601</v>
      </c>
      <c r="D3977">
        <v>104</v>
      </c>
      <c r="E3977" t="s">
        <v>781</v>
      </c>
      <c r="F3977" t="s">
        <v>297</v>
      </c>
      <c r="G3977" s="1" t="s">
        <v>511</v>
      </c>
      <c r="H3977" t="s">
        <v>543</v>
      </c>
      <c r="I3977" t="s">
        <v>511</v>
      </c>
      <c r="J3977" t="s">
        <v>543</v>
      </c>
      <c r="K3977">
        <v>3.9</v>
      </c>
      <c r="L3977">
        <v>3.9</v>
      </c>
      <c r="M3977" t="s">
        <v>26</v>
      </c>
      <c r="N3977" t="s">
        <v>29</v>
      </c>
      <c r="O3977" t="s">
        <v>29</v>
      </c>
      <c r="P3977" t="s">
        <v>29</v>
      </c>
      <c r="Q3977" t="s">
        <v>29</v>
      </c>
      <c r="R3977" t="s">
        <v>29</v>
      </c>
      <c r="S3977" t="s">
        <v>29</v>
      </c>
      <c r="T3977" t="s">
        <v>29</v>
      </c>
      <c r="U3977" t="s">
        <v>29</v>
      </c>
      <c r="V3977" t="s">
        <v>4602</v>
      </c>
      <c r="W3977" t="s">
        <v>4603</v>
      </c>
    </row>
    <row r="3978" spans="1:23">
      <c r="A3978">
        <v>3977</v>
      </c>
      <c r="B3978" t="s">
        <v>4600</v>
      </c>
      <c r="C3978" t="s">
        <v>4601</v>
      </c>
      <c r="D3978">
        <v>104</v>
      </c>
      <c r="E3978" t="s">
        <v>1041</v>
      </c>
      <c r="F3978" t="s">
        <v>438</v>
      </c>
      <c r="G3978" s="1" t="s">
        <v>1041</v>
      </c>
      <c r="H3978" t="s">
        <v>29</v>
      </c>
      <c r="I3978" t="s">
        <v>1041</v>
      </c>
      <c r="J3978" t="s">
        <v>29</v>
      </c>
      <c r="K3978">
        <v>1.3</v>
      </c>
      <c r="L3978">
        <v>1.3</v>
      </c>
      <c r="M3978" t="s">
        <v>26</v>
      </c>
      <c r="N3978" t="s">
        <v>29</v>
      </c>
      <c r="O3978" t="s">
        <v>29</v>
      </c>
      <c r="P3978" t="s">
        <v>29</v>
      </c>
      <c r="Q3978" t="s">
        <v>29</v>
      </c>
      <c r="R3978" t="s">
        <v>29</v>
      </c>
      <c r="S3978" t="s">
        <v>29</v>
      </c>
      <c r="T3978" t="s">
        <v>29</v>
      </c>
      <c r="U3978" t="s">
        <v>29</v>
      </c>
      <c r="V3978" t="s">
        <v>4602</v>
      </c>
      <c r="W3978" t="s">
        <v>4603</v>
      </c>
    </row>
    <row r="3979" spans="1:23">
      <c r="A3979">
        <v>3978</v>
      </c>
      <c r="B3979" t="s">
        <v>4600</v>
      </c>
      <c r="C3979" t="s">
        <v>4601</v>
      </c>
      <c r="D3979">
        <v>104</v>
      </c>
      <c r="E3979" t="s">
        <v>1038</v>
      </c>
      <c r="F3979" t="s">
        <v>154</v>
      </c>
      <c r="G3979" s="1" t="s">
        <v>814</v>
      </c>
      <c r="H3979" t="s">
        <v>1039</v>
      </c>
      <c r="I3979" t="s">
        <v>814</v>
      </c>
      <c r="J3979" t="s">
        <v>1039</v>
      </c>
      <c r="K3979">
        <v>2</v>
      </c>
      <c r="L3979">
        <v>2</v>
      </c>
      <c r="M3979" t="s">
        <v>26</v>
      </c>
      <c r="N3979" t="s">
        <v>29</v>
      </c>
      <c r="O3979" t="s">
        <v>29</v>
      </c>
      <c r="P3979" t="s">
        <v>29</v>
      </c>
      <c r="Q3979" t="s">
        <v>29</v>
      </c>
      <c r="R3979" t="s">
        <v>29</v>
      </c>
      <c r="S3979" t="s">
        <v>29</v>
      </c>
      <c r="T3979" t="s">
        <v>29</v>
      </c>
      <c r="U3979" t="s">
        <v>29</v>
      </c>
      <c r="V3979" t="s">
        <v>4602</v>
      </c>
      <c r="W3979" t="s">
        <v>4603</v>
      </c>
    </row>
    <row r="3980" spans="1:23">
      <c r="A3980">
        <v>3979</v>
      </c>
      <c r="B3980" t="s">
        <v>4600</v>
      </c>
      <c r="C3980" t="s">
        <v>4601</v>
      </c>
      <c r="D3980">
        <v>104</v>
      </c>
      <c r="E3980" t="s">
        <v>1496</v>
      </c>
      <c r="F3980" t="s">
        <v>185</v>
      </c>
      <c r="G3980" s="1" t="s">
        <v>186</v>
      </c>
      <c r="H3980" t="s">
        <v>1497</v>
      </c>
      <c r="I3980" t="s">
        <v>186</v>
      </c>
      <c r="J3980" t="s">
        <v>1497</v>
      </c>
      <c r="K3980">
        <v>0.9</v>
      </c>
      <c r="L3980">
        <v>0.9</v>
      </c>
      <c r="M3980" t="s">
        <v>26</v>
      </c>
      <c r="N3980" t="s">
        <v>29</v>
      </c>
      <c r="O3980" t="s">
        <v>29</v>
      </c>
      <c r="P3980" t="s">
        <v>29</v>
      </c>
      <c r="Q3980" t="s">
        <v>29</v>
      </c>
      <c r="R3980" t="s">
        <v>29</v>
      </c>
      <c r="S3980" t="s">
        <v>29</v>
      </c>
      <c r="T3980" t="s">
        <v>29</v>
      </c>
      <c r="U3980" t="s">
        <v>29</v>
      </c>
      <c r="V3980" t="s">
        <v>4602</v>
      </c>
      <c r="W3980" t="s">
        <v>4603</v>
      </c>
    </row>
    <row r="3981" spans="1:23">
      <c r="A3981">
        <v>3980</v>
      </c>
      <c r="B3981" t="s">
        <v>4600</v>
      </c>
      <c r="C3981" t="s">
        <v>4601</v>
      </c>
      <c r="D3981">
        <v>104</v>
      </c>
      <c r="E3981" t="s">
        <v>1048</v>
      </c>
      <c r="F3981" t="s">
        <v>1049</v>
      </c>
      <c r="G3981" s="1" t="s">
        <v>1050</v>
      </c>
      <c r="H3981" t="s">
        <v>65</v>
      </c>
      <c r="I3981" t="s">
        <v>1050</v>
      </c>
      <c r="J3981" t="s">
        <v>65</v>
      </c>
      <c r="K3981">
        <v>0.1</v>
      </c>
      <c r="L3981">
        <v>0.1</v>
      </c>
      <c r="M3981" t="s">
        <v>26</v>
      </c>
      <c r="N3981" t="s">
        <v>29</v>
      </c>
      <c r="O3981" t="s">
        <v>29</v>
      </c>
      <c r="P3981" t="s">
        <v>29</v>
      </c>
      <c r="Q3981" t="s">
        <v>29</v>
      </c>
      <c r="R3981" t="s">
        <v>29</v>
      </c>
      <c r="S3981" t="s">
        <v>29</v>
      </c>
      <c r="T3981" t="s">
        <v>29</v>
      </c>
      <c r="U3981" t="s">
        <v>29</v>
      </c>
      <c r="V3981" t="s">
        <v>4602</v>
      </c>
      <c r="W3981" t="s">
        <v>4603</v>
      </c>
    </row>
    <row r="3982" spans="1:23">
      <c r="A3982">
        <v>3981</v>
      </c>
      <c r="B3982" t="s">
        <v>4600</v>
      </c>
      <c r="C3982" t="s">
        <v>4601</v>
      </c>
      <c r="D3982">
        <v>104</v>
      </c>
      <c r="E3982" t="s">
        <v>1025</v>
      </c>
      <c r="F3982" t="s">
        <v>168</v>
      </c>
      <c r="G3982" s="1" t="s">
        <v>1026</v>
      </c>
      <c r="H3982" t="s">
        <v>1027</v>
      </c>
      <c r="I3982" t="s">
        <v>1026</v>
      </c>
      <c r="J3982" t="s">
        <v>2692</v>
      </c>
      <c r="K3982">
        <v>3.5</v>
      </c>
      <c r="L3982">
        <v>3.5</v>
      </c>
      <c r="M3982" t="s">
        <v>26</v>
      </c>
      <c r="N3982" t="s">
        <v>29</v>
      </c>
      <c r="O3982" t="s">
        <v>29</v>
      </c>
      <c r="P3982" t="s">
        <v>29</v>
      </c>
      <c r="Q3982" t="s">
        <v>29</v>
      </c>
      <c r="R3982" t="s">
        <v>29</v>
      </c>
      <c r="S3982" t="s">
        <v>29</v>
      </c>
      <c r="T3982" t="s">
        <v>29</v>
      </c>
      <c r="U3982" t="s">
        <v>29</v>
      </c>
      <c r="V3982" t="s">
        <v>4602</v>
      </c>
      <c r="W3982" t="s">
        <v>4603</v>
      </c>
    </row>
    <row r="3983" spans="1:23">
      <c r="A3983">
        <v>3982</v>
      </c>
      <c r="B3983" t="s">
        <v>4600</v>
      </c>
      <c r="C3983" t="s">
        <v>4601</v>
      </c>
      <c r="D3983">
        <v>104</v>
      </c>
      <c r="E3983" t="s">
        <v>836</v>
      </c>
      <c r="F3983" t="s">
        <v>185</v>
      </c>
      <c r="G3983" s="1" t="s">
        <v>186</v>
      </c>
      <c r="H3983" t="s">
        <v>837</v>
      </c>
      <c r="I3983" t="s">
        <v>186</v>
      </c>
      <c r="J3983" t="s">
        <v>837</v>
      </c>
      <c r="K3983">
        <v>0.3</v>
      </c>
      <c r="L3983">
        <v>0.3</v>
      </c>
      <c r="M3983" t="s">
        <v>26</v>
      </c>
      <c r="N3983" t="s">
        <v>29</v>
      </c>
      <c r="O3983" t="s">
        <v>29</v>
      </c>
      <c r="P3983" t="s">
        <v>29</v>
      </c>
      <c r="Q3983" t="s">
        <v>29</v>
      </c>
      <c r="R3983" t="s">
        <v>29</v>
      </c>
      <c r="S3983" t="s">
        <v>29</v>
      </c>
      <c r="T3983" t="s">
        <v>29</v>
      </c>
      <c r="U3983" t="s">
        <v>29</v>
      </c>
      <c r="V3983" t="s">
        <v>4602</v>
      </c>
      <c r="W3983" t="s">
        <v>4603</v>
      </c>
    </row>
    <row r="3984" spans="1:23">
      <c r="A3984">
        <v>3983</v>
      </c>
      <c r="B3984" t="s">
        <v>4600</v>
      </c>
      <c r="C3984" t="s">
        <v>4601</v>
      </c>
      <c r="D3984">
        <v>104</v>
      </c>
      <c r="E3984" t="s">
        <v>1546</v>
      </c>
      <c r="F3984" t="s">
        <v>641</v>
      </c>
      <c r="G3984" s="1" t="s">
        <v>1547</v>
      </c>
      <c r="H3984" t="s">
        <v>1548</v>
      </c>
      <c r="I3984" t="s">
        <v>1547</v>
      </c>
      <c r="J3984" t="s">
        <v>1548</v>
      </c>
      <c r="K3984">
        <v>0.6</v>
      </c>
      <c r="L3984">
        <v>0.6</v>
      </c>
      <c r="M3984" t="s">
        <v>26</v>
      </c>
      <c r="N3984" t="s">
        <v>29</v>
      </c>
      <c r="O3984" t="s">
        <v>29</v>
      </c>
      <c r="P3984" t="s">
        <v>29</v>
      </c>
      <c r="Q3984" t="s">
        <v>29</v>
      </c>
      <c r="R3984" t="s">
        <v>29</v>
      </c>
      <c r="S3984" t="s">
        <v>29</v>
      </c>
      <c r="T3984" t="s">
        <v>29</v>
      </c>
      <c r="U3984" t="s">
        <v>29</v>
      </c>
      <c r="V3984" t="s">
        <v>4602</v>
      </c>
      <c r="W3984" t="s">
        <v>4603</v>
      </c>
    </row>
    <row r="3985" spans="1:23">
      <c r="A3985">
        <v>3984</v>
      </c>
      <c r="B3985" t="s">
        <v>4600</v>
      </c>
      <c r="C3985" t="s">
        <v>4601</v>
      </c>
      <c r="D3985">
        <v>104</v>
      </c>
      <c r="E3985" t="s">
        <v>439</v>
      </c>
      <c r="F3985" t="s">
        <v>438</v>
      </c>
      <c r="G3985" s="1" t="s">
        <v>439</v>
      </c>
      <c r="H3985" t="s">
        <v>29</v>
      </c>
      <c r="I3985" t="s">
        <v>439</v>
      </c>
      <c r="J3985" t="s">
        <v>29</v>
      </c>
      <c r="K3985">
        <v>0.1</v>
      </c>
      <c r="L3985">
        <v>0.1</v>
      </c>
      <c r="M3985" t="s">
        <v>26</v>
      </c>
      <c r="N3985" t="s">
        <v>29</v>
      </c>
      <c r="O3985" t="s">
        <v>29</v>
      </c>
      <c r="P3985" t="s">
        <v>29</v>
      </c>
      <c r="Q3985" t="s">
        <v>29</v>
      </c>
      <c r="R3985" t="s">
        <v>29</v>
      </c>
      <c r="S3985" t="s">
        <v>29</v>
      </c>
      <c r="T3985" t="s">
        <v>29</v>
      </c>
      <c r="U3985" t="s">
        <v>29</v>
      </c>
      <c r="V3985" t="s">
        <v>4602</v>
      </c>
      <c r="W3985" t="s">
        <v>4603</v>
      </c>
    </row>
    <row r="3986" spans="1:23">
      <c r="A3986">
        <v>3985</v>
      </c>
      <c r="B3986" t="s">
        <v>4600</v>
      </c>
      <c r="C3986" t="s">
        <v>4601</v>
      </c>
      <c r="D3986">
        <v>104</v>
      </c>
      <c r="E3986" t="s">
        <v>1505</v>
      </c>
      <c r="F3986" t="s">
        <v>185</v>
      </c>
      <c r="G3986" s="1" t="s">
        <v>186</v>
      </c>
      <c r="H3986" t="s">
        <v>1506</v>
      </c>
      <c r="I3986" t="s">
        <v>186</v>
      </c>
      <c r="J3986" t="s">
        <v>1506</v>
      </c>
      <c r="K3986">
        <v>0.5</v>
      </c>
      <c r="L3986">
        <v>0.5</v>
      </c>
      <c r="M3986" t="s">
        <v>26</v>
      </c>
      <c r="N3986" t="s">
        <v>29</v>
      </c>
      <c r="O3986" t="s">
        <v>29</v>
      </c>
      <c r="P3986" t="s">
        <v>29</v>
      </c>
      <c r="Q3986" t="s">
        <v>29</v>
      </c>
      <c r="R3986" t="s">
        <v>29</v>
      </c>
      <c r="S3986" t="s">
        <v>29</v>
      </c>
      <c r="T3986" t="s">
        <v>29</v>
      </c>
      <c r="U3986" t="s">
        <v>29</v>
      </c>
      <c r="V3986" t="s">
        <v>4602</v>
      </c>
      <c r="W3986" t="s">
        <v>4603</v>
      </c>
    </row>
    <row r="3987" spans="1:23">
      <c r="A3987">
        <v>3986</v>
      </c>
      <c r="B3987" t="s">
        <v>4600</v>
      </c>
      <c r="C3987" t="s">
        <v>4601</v>
      </c>
      <c r="D3987">
        <v>104</v>
      </c>
      <c r="E3987" t="s">
        <v>523</v>
      </c>
      <c r="F3987" t="s">
        <v>522</v>
      </c>
      <c r="G3987" s="1" t="s">
        <v>523</v>
      </c>
      <c r="H3987" t="s">
        <v>29</v>
      </c>
      <c r="I3987" t="s">
        <v>523</v>
      </c>
      <c r="J3987" t="s">
        <v>29</v>
      </c>
      <c r="K3987">
        <v>1.6</v>
      </c>
      <c r="L3987">
        <v>1.6</v>
      </c>
      <c r="M3987" t="s">
        <v>26</v>
      </c>
      <c r="N3987" t="s">
        <v>29</v>
      </c>
      <c r="O3987" t="s">
        <v>29</v>
      </c>
      <c r="P3987" t="s">
        <v>29</v>
      </c>
      <c r="Q3987" t="s">
        <v>29</v>
      </c>
      <c r="R3987" t="s">
        <v>29</v>
      </c>
      <c r="S3987" t="s">
        <v>29</v>
      </c>
      <c r="T3987" t="s">
        <v>29</v>
      </c>
      <c r="U3987" t="s">
        <v>29</v>
      </c>
      <c r="V3987" t="s">
        <v>4602</v>
      </c>
      <c r="W3987" t="s">
        <v>4603</v>
      </c>
    </row>
    <row r="3988" spans="1:23">
      <c r="A3988">
        <v>3987</v>
      </c>
      <c r="B3988" t="s">
        <v>4600</v>
      </c>
      <c r="C3988" t="s">
        <v>4601</v>
      </c>
      <c r="D3988">
        <v>104</v>
      </c>
      <c r="E3988" t="s">
        <v>8941</v>
      </c>
      <c r="F3988" t="s">
        <v>93</v>
      </c>
      <c r="G3988" s="1" t="s">
        <v>29</v>
      </c>
      <c r="H3988" t="s">
        <v>29</v>
      </c>
      <c r="I3988" t="s">
        <v>29</v>
      </c>
      <c r="J3988" t="s">
        <v>29</v>
      </c>
      <c r="K3988">
        <v>10.6</v>
      </c>
      <c r="L3988">
        <v>10.6</v>
      </c>
      <c r="M3988" t="s">
        <v>26</v>
      </c>
      <c r="N3988" t="s">
        <v>29</v>
      </c>
      <c r="O3988" t="s">
        <v>29</v>
      </c>
      <c r="P3988" t="s">
        <v>29</v>
      </c>
      <c r="Q3988" t="s">
        <v>29</v>
      </c>
      <c r="R3988" t="s">
        <v>29</v>
      </c>
      <c r="S3988" t="s">
        <v>29</v>
      </c>
      <c r="T3988" t="s">
        <v>29</v>
      </c>
      <c r="U3988" t="s">
        <v>29</v>
      </c>
      <c r="V3988" t="s">
        <v>4602</v>
      </c>
      <c r="W3988" t="s">
        <v>4603</v>
      </c>
    </row>
    <row r="3989" spans="1:23">
      <c r="A3989">
        <v>3988</v>
      </c>
      <c r="B3989" t="s">
        <v>4600</v>
      </c>
      <c r="C3989" t="s">
        <v>4601</v>
      </c>
      <c r="D3989">
        <v>105</v>
      </c>
      <c r="E3989" t="s">
        <v>1021</v>
      </c>
      <c r="F3989" t="s">
        <v>731</v>
      </c>
      <c r="G3989" s="1" t="s">
        <v>845</v>
      </c>
      <c r="H3989" t="s">
        <v>1022</v>
      </c>
      <c r="I3989" t="s">
        <v>845</v>
      </c>
      <c r="J3989" t="s">
        <v>881</v>
      </c>
      <c r="K3989">
        <v>5.4</v>
      </c>
      <c r="L3989">
        <v>5.4</v>
      </c>
      <c r="M3989" t="s">
        <v>26</v>
      </c>
      <c r="N3989" t="s">
        <v>29</v>
      </c>
      <c r="O3989" t="s">
        <v>29</v>
      </c>
      <c r="P3989" t="s">
        <v>29</v>
      </c>
      <c r="Q3989" t="s">
        <v>29</v>
      </c>
      <c r="R3989" t="s">
        <v>29</v>
      </c>
      <c r="S3989" t="s">
        <v>29</v>
      </c>
      <c r="T3989" t="s">
        <v>29</v>
      </c>
      <c r="U3989" t="s">
        <v>29</v>
      </c>
      <c r="V3989" t="s">
        <v>4607</v>
      </c>
      <c r="W3989" t="s">
        <v>4603</v>
      </c>
    </row>
    <row r="3990" spans="1:23">
      <c r="A3990">
        <v>3989</v>
      </c>
      <c r="B3990" t="s">
        <v>4600</v>
      </c>
      <c r="C3990" t="s">
        <v>4601</v>
      </c>
      <c r="D3990">
        <v>105</v>
      </c>
      <c r="E3990" t="s">
        <v>1028</v>
      </c>
      <c r="F3990" t="s">
        <v>344</v>
      </c>
      <c r="G3990" s="1" t="s">
        <v>762</v>
      </c>
      <c r="H3990" t="s">
        <v>1029</v>
      </c>
      <c r="I3990" t="s">
        <v>762</v>
      </c>
      <c r="J3990" t="s">
        <v>763</v>
      </c>
      <c r="K3990">
        <v>5.4</v>
      </c>
      <c r="L3990">
        <v>5.4</v>
      </c>
      <c r="M3990" t="s">
        <v>26</v>
      </c>
      <c r="N3990" t="s">
        <v>29</v>
      </c>
      <c r="O3990" t="s">
        <v>29</v>
      </c>
      <c r="P3990" t="s">
        <v>29</v>
      </c>
      <c r="Q3990" t="s">
        <v>29</v>
      </c>
      <c r="R3990" t="s">
        <v>29</v>
      </c>
      <c r="S3990" t="s">
        <v>29</v>
      </c>
      <c r="T3990" t="s">
        <v>29</v>
      </c>
      <c r="U3990" t="s">
        <v>29</v>
      </c>
      <c r="V3990" t="s">
        <v>4607</v>
      </c>
      <c r="W3990" t="s">
        <v>4603</v>
      </c>
    </row>
    <row r="3991" spans="1:23">
      <c r="A3991">
        <v>3990</v>
      </c>
      <c r="B3991" t="s">
        <v>4600</v>
      </c>
      <c r="C3991" t="s">
        <v>4601</v>
      </c>
      <c r="D3991">
        <v>105</v>
      </c>
      <c r="E3991" t="s">
        <v>848</v>
      </c>
      <c r="F3991" t="s">
        <v>196</v>
      </c>
      <c r="G3991" s="1" t="s">
        <v>849</v>
      </c>
      <c r="H3991" t="s">
        <v>348</v>
      </c>
      <c r="I3991" t="s">
        <v>928</v>
      </c>
      <c r="J3991" t="s">
        <v>348</v>
      </c>
      <c r="K3991">
        <v>8.6999999999999993</v>
      </c>
      <c r="L3991">
        <v>8.6999999999999993</v>
      </c>
      <c r="M3991" t="s">
        <v>26</v>
      </c>
      <c r="N3991" t="s">
        <v>29</v>
      </c>
      <c r="O3991" t="s">
        <v>29</v>
      </c>
      <c r="P3991" t="s">
        <v>29</v>
      </c>
      <c r="Q3991" t="s">
        <v>29</v>
      </c>
      <c r="R3991" t="s">
        <v>29</v>
      </c>
      <c r="S3991" t="s">
        <v>29</v>
      </c>
      <c r="T3991" t="s">
        <v>29</v>
      </c>
      <c r="U3991" t="s">
        <v>29</v>
      </c>
      <c r="V3991" t="s">
        <v>4607</v>
      </c>
      <c r="W3991" t="s">
        <v>4603</v>
      </c>
    </row>
    <row r="3992" spans="1:23">
      <c r="A3992">
        <v>3991</v>
      </c>
      <c r="B3992" t="s">
        <v>4600</v>
      </c>
      <c r="C3992" t="s">
        <v>4601</v>
      </c>
      <c r="D3992">
        <v>105</v>
      </c>
      <c r="E3992" t="s">
        <v>857</v>
      </c>
      <c r="F3992" t="s">
        <v>858</v>
      </c>
      <c r="G3992" s="1" t="s">
        <v>859</v>
      </c>
      <c r="H3992" t="s">
        <v>860</v>
      </c>
      <c r="I3992" t="s">
        <v>859</v>
      </c>
      <c r="J3992" t="s">
        <v>860</v>
      </c>
      <c r="K3992">
        <v>11</v>
      </c>
      <c r="L3992">
        <v>11</v>
      </c>
      <c r="M3992" t="s">
        <v>26</v>
      </c>
      <c r="N3992" t="s">
        <v>29</v>
      </c>
      <c r="O3992" t="s">
        <v>29</v>
      </c>
      <c r="P3992" t="s">
        <v>29</v>
      </c>
      <c r="Q3992" t="s">
        <v>29</v>
      </c>
      <c r="R3992" t="s">
        <v>29</v>
      </c>
      <c r="S3992" t="s">
        <v>29</v>
      </c>
      <c r="T3992" t="s">
        <v>29</v>
      </c>
      <c r="U3992" t="s">
        <v>29</v>
      </c>
      <c r="V3992" t="s">
        <v>4607</v>
      </c>
      <c r="W3992" t="s">
        <v>4603</v>
      </c>
    </row>
    <row r="3993" spans="1:23">
      <c r="A3993">
        <v>3992</v>
      </c>
      <c r="B3993" t="s">
        <v>4600</v>
      </c>
      <c r="C3993" t="s">
        <v>4601</v>
      </c>
      <c r="D3993">
        <v>105</v>
      </c>
      <c r="E3993" t="s">
        <v>4604</v>
      </c>
      <c r="F3993" t="s">
        <v>154</v>
      </c>
      <c r="G3993" s="1" t="s">
        <v>435</v>
      </c>
      <c r="H3993" t="s">
        <v>4605</v>
      </c>
      <c r="I3993" t="s">
        <v>435</v>
      </c>
      <c r="J3993" t="s">
        <v>900</v>
      </c>
      <c r="K3993">
        <v>1</v>
      </c>
      <c r="L3993">
        <v>1</v>
      </c>
      <c r="M3993" t="s">
        <v>26</v>
      </c>
      <c r="N3993" t="s">
        <v>29</v>
      </c>
      <c r="O3993" t="s">
        <v>29</v>
      </c>
      <c r="P3993" t="s">
        <v>29</v>
      </c>
      <c r="Q3993" t="s">
        <v>29</v>
      </c>
      <c r="R3993" t="s">
        <v>29</v>
      </c>
      <c r="S3993" t="s">
        <v>29</v>
      </c>
      <c r="T3993" t="s">
        <v>29</v>
      </c>
      <c r="U3993" t="s">
        <v>29</v>
      </c>
      <c r="V3993" t="s">
        <v>4607</v>
      </c>
      <c r="W3993" t="s">
        <v>4603</v>
      </c>
    </row>
    <row r="3994" spans="1:23">
      <c r="A3994">
        <v>3993</v>
      </c>
      <c r="B3994" t="s">
        <v>4600</v>
      </c>
      <c r="C3994" t="s">
        <v>4601</v>
      </c>
      <c r="D3994">
        <v>105</v>
      </c>
      <c r="E3994" t="s">
        <v>94</v>
      </c>
      <c r="F3994" t="s">
        <v>43</v>
      </c>
      <c r="G3994" s="1" t="s">
        <v>4606</v>
      </c>
      <c r="H3994" t="s">
        <v>95</v>
      </c>
      <c r="I3994" t="s">
        <v>580</v>
      </c>
      <c r="J3994" t="s">
        <v>763</v>
      </c>
      <c r="K3994">
        <v>5.9</v>
      </c>
      <c r="L3994">
        <v>5.9</v>
      </c>
      <c r="M3994" t="s">
        <v>26</v>
      </c>
      <c r="N3994" t="s">
        <v>29</v>
      </c>
      <c r="O3994" t="s">
        <v>29</v>
      </c>
      <c r="P3994" t="s">
        <v>29</v>
      </c>
      <c r="Q3994" t="s">
        <v>29</v>
      </c>
      <c r="R3994" t="s">
        <v>29</v>
      </c>
      <c r="S3994" t="s">
        <v>29</v>
      </c>
      <c r="T3994" t="s">
        <v>29</v>
      </c>
      <c r="U3994" t="s">
        <v>29</v>
      </c>
      <c r="V3994" t="s">
        <v>4607</v>
      </c>
      <c r="W3994" t="s">
        <v>4603</v>
      </c>
    </row>
    <row r="3995" spans="1:23">
      <c r="A3995">
        <v>3994</v>
      </c>
      <c r="B3995" t="s">
        <v>4600</v>
      </c>
      <c r="C3995" t="s">
        <v>4601</v>
      </c>
      <c r="D3995">
        <v>105</v>
      </c>
      <c r="E3995" t="s">
        <v>844</v>
      </c>
      <c r="F3995" t="s">
        <v>731</v>
      </c>
      <c r="G3995" s="1" t="s">
        <v>845</v>
      </c>
      <c r="H3995" t="s">
        <v>763</v>
      </c>
      <c r="I3995" t="s">
        <v>845</v>
      </c>
      <c r="J3995" t="s">
        <v>763</v>
      </c>
      <c r="K3995">
        <v>4.3</v>
      </c>
      <c r="L3995">
        <v>4.3</v>
      </c>
      <c r="M3995" t="s">
        <v>26</v>
      </c>
      <c r="N3995" t="s">
        <v>29</v>
      </c>
      <c r="O3995" t="s">
        <v>29</v>
      </c>
      <c r="P3995" t="s">
        <v>29</v>
      </c>
      <c r="Q3995" t="s">
        <v>29</v>
      </c>
      <c r="R3995" t="s">
        <v>29</v>
      </c>
      <c r="S3995" t="s">
        <v>29</v>
      </c>
      <c r="T3995" t="s">
        <v>29</v>
      </c>
      <c r="U3995" t="s">
        <v>29</v>
      </c>
      <c r="V3995" t="s">
        <v>4607</v>
      </c>
      <c r="W3995" t="s">
        <v>4603</v>
      </c>
    </row>
    <row r="3996" spans="1:23">
      <c r="A3996">
        <v>3995</v>
      </c>
      <c r="B3996" t="s">
        <v>4600</v>
      </c>
      <c r="C3996" t="s">
        <v>4601</v>
      </c>
      <c r="D3996">
        <v>105</v>
      </c>
      <c r="E3996" t="s">
        <v>326</v>
      </c>
      <c r="F3996" t="s">
        <v>196</v>
      </c>
      <c r="G3996" s="1" t="s">
        <v>326</v>
      </c>
      <c r="H3996" t="s">
        <v>29</v>
      </c>
      <c r="I3996" t="s">
        <v>326</v>
      </c>
      <c r="J3996" t="s">
        <v>29</v>
      </c>
      <c r="K3996">
        <v>4.5999999999999996</v>
      </c>
      <c r="L3996">
        <v>4.5999999999999996</v>
      </c>
      <c r="M3996" t="s">
        <v>26</v>
      </c>
      <c r="N3996" t="s">
        <v>29</v>
      </c>
      <c r="O3996" t="s">
        <v>29</v>
      </c>
      <c r="P3996" t="s">
        <v>29</v>
      </c>
      <c r="Q3996" t="s">
        <v>29</v>
      </c>
      <c r="R3996" t="s">
        <v>29</v>
      </c>
      <c r="S3996" t="s">
        <v>29</v>
      </c>
      <c r="T3996" t="s">
        <v>29</v>
      </c>
      <c r="U3996" t="s">
        <v>29</v>
      </c>
      <c r="V3996" t="s">
        <v>4607</v>
      </c>
      <c r="W3996" t="s">
        <v>4603</v>
      </c>
    </row>
    <row r="3997" spans="1:23">
      <c r="A3997">
        <v>3996</v>
      </c>
      <c r="B3997" t="s">
        <v>4600</v>
      </c>
      <c r="C3997" t="s">
        <v>4601</v>
      </c>
      <c r="D3997">
        <v>105</v>
      </c>
      <c r="E3997" t="s">
        <v>494</v>
      </c>
      <c r="F3997" t="s">
        <v>206</v>
      </c>
      <c r="G3997" s="1" t="s">
        <v>495</v>
      </c>
      <c r="H3997" t="s">
        <v>496</v>
      </c>
      <c r="I3997" t="s">
        <v>495</v>
      </c>
      <c r="J3997" t="s">
        <v>867</v>
      </c>
      <c r="K3997">
        <v>3.1</v>
      </c>
      <c r="L3997">
        <v>3.1</v>
      </c>
      <c r="M3997" t="s">
        <v>26</v>
      </c>
      <c r="N3997" t="s">
        <v>29</v>
      </c>
      <c r="O3997" t="s">
        <v>29</v>
      </c>
      <c r="P3997" t="s">
        <v>29</v>
      </c>
      <c r="Q3997" t="s">
        <v>29</v>
      </c>
      <c r="R3997" t="s">
        <v>29</v>
      </c>
      <c r="S3997" t="s">
        <v>29</v>
      </c>
      <c r="T3997" t="s">
        <v>29</v>
      </c>
      <c r="U3997" t="s">
        <v>29</v>
      </c>
      <c r="V3997" t="s">
        <v>4607</v>
      </c>
      <c r="W3997" t="s">
        <v>4603</v>
      </c>
    </row>
    <row r="3998" spans="1:23">
      <c r="A3998">
        <v>3997</v>
      </c>
      <c r="B3998" t="s">
        <v>4600</v>
      </c>
      <c r="C3998" t="s">
        <v>4601</v>
      </c>
      <c r="D3998">
        <v>105</v>
      </c>
      <c r="E3998" t="s">
        <v>1030</v>
      </c>
      <c r="F3998" t="s">
        <v>185</v>
      </c>
      <c r="G3998" s="1" t="s">
        <v>1031</v>
      </c>
      <c r="H3998" t="s">
        <v>1032</v>
      </c>
      <c r="I3998" t="s">
        <v>842</v>
      </c>
      <c r="J3998" t="s">
        <v>843</v>
      </c>
      <c r="K3998">
        <v>3.1</v>
      </c>
      <c r="L3998">
        <v>3.1</v>
      </c>
      <c r="M3998" t="s">
        <v>26</v>
      </c>
      <c r="N3998" t="s">
        <v>29</v>
      </c>
      <c r="O3998" t="s">
        <v>29</v>
      </c>
      <c r="P3998" t="s">
        <v>29</v>
      </c>
      <c r="Q3998" t="s">
        <v>29</v>
      </c>
      <c r="R3998" t="s">
        <v>29</v>
      </c>
      <c r="S3998" t="s">
        <v>29</v>
      </c>
      <c r="T3998" t="s">
        <v>29</v>
      </c>
      <c r="U3998" t="s">
        <v>29</v>
      </c>
      <c r="V3998" t="s">
        <v>4607</v>
      </c>
      <c r="W3998" t="s">
        <v>4603</v>
      </c>
    </row>
    <row r="3999" spans="1:23">
      <c r="A3999">
        <v>3998</v>
      </c>
      <c r="B3999" t="s">
        <v>4600</v>
      </c>
      <c r="C3999" t="s">
        <v>4601</v>
      </c>
      <c r="D3999">
        <v>105</v>
      </c>
      <c r="E3999" t="s">
        <v>427</v>
      </c>
      <c r="F3999" t="s">
        <v>154</v>
      </c>
      <c r="G3999" s="1" t="s">
        <v>428</v>
      </c>
      <c r="H3999" t="s">
        <v>429</v>
      </c>
      <c r="I3999" t="s">
        <v>428</v>
      </c>
      <c r="J3999" t="s">
        <v>1502</v>
      </c>
      <c r="K3999">
        <v>11.2</v>
      </c>
      <c r="L3999">
        <v>11.2</v>
      </c>
      <c r="M3999" t="s">
        <v>26</v>
      </c>
      <c r="N3999" t="s">
        <v>29</v>
      </c>
      <c r="O3999" t="s">
        <v>29</v>
      </c>
      <c r="P3999" t="s">
        <v>29</v>
      </c>
      <c r="Q3999" t="s">
        <v>29</v>
      </c>
      <c r="R3999" t="s">
        <v>29</v>
      </c>
      <c r="S3999" t="s">
        <v>29</v>
      </c>
      <c r="T3999" t="s">
        <v>29</v>
      </c>
      <c r="U3999" t="s">
        <v>29</v>
      </c>
      <c r="V3999" t="s">
        <v>4607</v>
      </c>
      <c r="W3999" t="s">
        <v>4603</v>
      </c>
    </row>
    <row r="4000" spans="1:23">
      <c r="A4000">
        <v>3999</v>
      </c>
      <c r="B4000" t="s">
        <v>4600</v>
      </c>
      <c r="C4000" t="s">
        <v>4601</v>
      </c>
      <c r="D4000">
        <v>105</v>
      </c>
      <c r="E4000" t="s">
        <v>1042</v>
      </c>
      <c r="F4000" t="s">
        <v>196</v>
      </c>
      <c r="G4000" s="1" t="s">
        <v>1043</v>
      </c>
      <c r="H4000" t="s">
        <v>1044</v>
      </c>
      <c r="I4000" t="s">
        <v>1043</v>
      </c>
      <c r="J4000" t="s">
        <v>1044</v>
      </c>
      <c r="K4000">
        <v>0.8</v>
      </c>
      <c r="L4000">
        <v>0.8</v>
      </c>
      <c r="M4000" t="s">
        <v>26</v>
      </c>
      <c r="N4000" t="s">
        <v>29</v>
      </c>
      <c r="O4000" t="s">
        <v>29</v>
      </c>
      <c r="P4000" t="s">
        <v>29</v>
      </c>
      <c r="Q4000" t="s">
        <v>29</v>
      </c>
      <c r="R4000" t="s">
        <v>29</v>
      </c>
      <c r="S4000" t="s">
        <v>29</v>
      </c>
      <c r="T4000" t="s">
        <v>29</v>
      </c>
      <c r="U4000" t="s">
        <v>29</v>
      </c>
      <c r="V4000" t="s">
        <v>4607</v>
      </c>
      <c r="W4000" t="s">
        <v>4603</v>
      </c>
    </row>
    <row r="4001" spans="1:23">
      <c r="A4001">
        <v>4000</v>
      </c>
      <c r="B4001" t="s">
        <v>4600</v>
      </c>
      <c r="C4001" t="s">
        <v>4601</v>
      </c>
      <c r="D4001">
        <v>105</v>
      </c>
      <c r="E4001" t="s">
        <v>781</v>
      </c>
      <c r="F4001" t="s">
        <v>297</v>
      </c>
      <c r="G4001" s="1" t="s">
        <v>511</v>
      </c>
      <c r="H4001" t="s">
        <v>543</v>
      </c>
      <c r="I4001" t="s">
        <v>511</v>
      </c>
      <c r="J4001" t="s">
        <v>543</v>
      </c>
      <c r="K4001">
        <v>5.0999999999999996</v>
      </c>
      <c r="L4001">
        <v>5.0999999999999996</v>
      </c>
      <c r="M4001" t="s">
        <v>26</v>
      </c>
      <c r="N4001" t="s">
        <v>29</v>
      </c>
      <c r="O4001" t="s">
        <v>29</v>
      </c>
      <c r="P4001" t="s">
        <v>29</v>
      </c>
      <c r="Q4001" t="s">
        <v>29</v>
      </c>
      <c r="R4001" t="s">
        <v>29</v>
      </c>
      <c r="S4001" t="s">
        <v>29</v>
      </c>
      <c r="T4001" t="s">
        <v>29</v>
      </c>
      <c r="U4001" t="s">
        <v>29</v>
      </c>
      <c r="V4001" t="s">
        <v>4607</v>
      </c>
      <c r="W4001" t="s">
        <v>4603</v>
      </c>
    </row>
    <row r="4002" spans="1:23">
      <c r="A4002">
        <v>4001</v>
      </c>
      <c r="B4002" t="s">
        <v>4600</v>
      </c>
      <c r="C4002" t="s">
        <v>4601</v>
      </c>
      <c r="D4002">
        <v>105</v>
      </c>
      <c r="E4002" t="s">
        <v>4608</v>
      </c>
      <c r="F4002" t="s">
        <v>731</v>
      </c>
      <c r="G4002" s="1" t="s">
        <v>845</v>
      </c>
      <c r="H4002" t="s">
        <v>3833</v>
      </c>
      <c r="I4002" t="s">
        <v>845</v>
      </c>
      <c r="J4002" t="s">
        <v>3833</v>
      </c>
      <c r="K4002">
        <v>1.8</v>
      </c>
      <c r="L4002">
        <v>1.8</v>
      </c>
      <c r="M4002" t="s">
        <v>26</v>
      </c>
      <c r="N4002" t="s">
        <v>29</v>
      </c>
      <c r="O4002" t="s">
        <v>29</v>
      </c>
      <c r="P4002" t="s">
        <v>29</v>
      </c>
      <c r="Q4002" t="s">
        <v>29</v>
      </c>
      <c r="R4002" t="s">
        <v>29</v>
      </c>
      <c r="S4002" t="s">
        <v>29</v>
      </c>
      <c r="T4002" t="s">
        <v>29</v>
      </c>
      <c r="U4002" t="s">
        <v>29</v>
      </c>
      <c r="V4002" t="s">
        <v>4607</v>
      </c>
      <c r="W4002" t="s">
        <v>4603</v>
      </c>
    </row>
    <row r="4003" spans="1:23">
      <c r="A4003">
        <v>4002</v>
      </c>
      <c r="B4003" t="s">
        <v>4600</v>
      </c>
      <c r="C4003" t="s">
        <v>4601</v>
      </c>
      <c r="D4003">
        <v>105</v>
      </c>
      <c r="E4003" t="s">
        <v>1041</v>
      </c>
      <c r="F4003" t="s">
        <v>438</v>
      </c>
      <c r="G4003" s="1" t="s">
        <v>1041</v>
      </c>
      <c r="H4003" t="s">
        <v>29</v>
      </c>
      <c r="I4003" t="s">
        <v>1041</v>
      </c>
      <c r="J4003" t="s">
        <v>29</v>
      </c>
      <c r="K4003">
        <v>4.8</v>
      </c>
      <c r="L4003">
        <v>4.8</v>
      </c>
      <c r="M4003" t="s">
        <v>26</v>
      </c>
      <c r="N4003" t="s">
        <v>29</v>
      </c>
      <c r="O4003" t="s">
        <v>29</v>
      </c>
      <c r="P4003" t="s">
        <v>29</v>
      </c>
      <c r="Q4003" t="s">
        <v>29</v>
      </c>
      <c r="R4003" t="s">
        <v>29</v>
      </c>
      <c r="S4003" t="s">
        <v>29</v>
      </c>
      <c r="T4003" t="s">
        <v>29</v>
      </c>
      <c r="U4003" t="s">
        <v>29</v>
      </c>
      <c r="V4003" t="s">
        <v>4607</v>
      </c>
      <c r="W4003" t="s">
        <v>4603</v>
      </c>
    </row>
    <row r="4004" spans="1:23">
      <c r="A4004">
        <v>4003</v>
      </c>
      <c r="B4004" t="s">
        <v>4600</v>
      </c>
      <c r="C4004" t="s">
        <v>4601</v>
      </c>
      <c r="D4004">
        <v>105</v>
      </c>
      <c r="E4004" t="s">
        <v>4609</v>
      </c>
      <c r="F4004" t="s">
        <v>438</v>
      </c>
      <c r="G4004" s="1" t="s">
        <v>873</v>
      </c>
      <c r="H4004" t="s">
        <v>29</v>
      </c>
      <c r="I4004" t="s">
        <v>873</v>
      </c>
      <c r="J4004" t="s">
        <v>29</v>
      </c>
      <c r="K4004">
        <v>4.8</v>
      </c>
      <c r="L4004">
        <v>4.8</v>
      </c>
      <c r="M4004" t="s">
        <v>26</v>
      </c>
      <c r="N4004" t="s">
        <v>29</v>
      </c>
      <c r="O4004" t="s">
        <v>29</v>
      </c>
      <c r="P4004" t="s">
        <v>29</v>
      </c>
      <c r="Q4004" t="s">
        <v>29</v>
      </c>
      <c r="R4004" t="s">
        <v>29</v>
      </c>
      <c r="S4004" t="s">
        <v>29</v>
      </c>
      <c r="T4004" t="s">
        <v>29</v>
      </c>
      <c r="U4004" t="s">
        <v>29</v>
      </c>
      <c r="V4004" t="s">
        <v>4607</v>
      </c>
      <c r="W4004" t="s">
        <v>4603</v>
      </c>
    </row>
    <row r="4005" spans="1:23">
      <c r="A4005">
        <v>4004</v>
      </c>
      <c r="B4005" t="s">
        <v>4600</v>
      </c>
      <c r="C4005" t="s">
        <v>4601</v>
      </c>
      <c r="D4005">
        <v>105</v>
      </c>
      <c r="E4005" t="s">
        <v>1038</v>
      </c>
      <c r="F4005" t="s">
        <v>154</v>
      </c>
      <c r="G4005" s="1" t="s">
        <v>814</v>
      </c>
      <c r="H4005" t="s">
        <v>1039</v>
      </c>
      <c r="I4005" t="s">
        <v>814</v>
      </c>
      <c r="J4005" t="s">
        <v>1039</v>
      </c>
      <c r="K4005">
        <v>2.6</v>
      </c>
      <c r="L4005">
        <v>2.6</v>
      </c>
      <c r="M4005" t="s">
        <v>26</v>
      </c>
      <c r="N4005" t="s">
        <v>29</v>
      </c>
      <c r="O4005" t="s">
        <v>29</v>
      </c>
      <c r="P4005" t="s">
        <v>29</v>
      </c>
      <c r="Q4005" t="s">
        <v>29</v>
      </c>
      <c r="R4005" t="s">
        <v>29</v>
      </c>
      <c r="S4005" t="s">
        <v>29</v>
      </c>
      <c r="T4005" t="s">
        <v>29</v>
      </c>
      <c r="U4005" t="s">
        <v>29</v>
      </c>
      <c r="V4005" t="s">
        <v>4607</v>
      </c>
      <c r="W4005" t="s">
        <v>4603</v>
      </c>
    </row>
    <row r="4006" spans="1:23">
      <c r="A4006">
        <v>4005</v>
      </c>
      <c r="B4006" t="s">
        <v>4600</v>
      </c>
      <c r="C4006" t="s">
        <v>4601</v>
      </c>
      <c r="D4006">
        <v>105</v>
      </c>
      <c r="E4006" t="s">
        <v>1496</v>
      </c>
      <c r="F4006" t="s">
        <v>185</v>
      </c>
      <c r="G4006" s="1" t="s">
        <v>186</v>
      </c>
      <c r="H4006" t="s">
        <v>1497</v>
      </c>
      <c r="I4006" t="s">
        <v>186</v>
      </c>
      <c r="J4006" t="s">
        <v>1497</v>
      </c>
      <c r="K4006">
        <v>3.3</v>
      </c>
      <c r="L4006">
        <v>3.3</v>
      </c>
      <c r="M4006" t="s">
        <v>26</v>
      </c>
      <c r="N4006" t="s">
        <v>29</v>
      </c>
      <c r="O4006" t="s">
        <v>29</v>
      </c>
      <c r="P4006" t="s">
        <v>29</v>
      </c>
      <c r="Q4006" t="s">
        <v>29</v>
      </c>
      <c r="R4006" t="s">
        <v>29</v>
      </c>
      <c r="S4006" t="s">
        <v>29</v>
      </c>
      <c r="T4006" t="s">
        <v>29</v>
      </c>
      <c r="U4006" t="s">
        <v>29</v>
      </c>
      <c r="V4006" t="s">
        <v>4607</v>
      </c>
      <c r="W4006" t="s">
        <v>4603</v>
      </c>
    </row>
    <row r="4007" spans="1:23">
      <c r="A4007">
        <v>4006</v>
      </c>
      <c r="B4007" t="s">
        <v>4600</v>
      </c>
      <c r="C4007" t="s">
        <v>4601</v>
      </c>
      <c r="D4007">
        <v>105</v>
      </c>
      <c r="E4007" t="s">
        <v>1048</v>
      </c>
      <c r="F4007" t="s">
        <v>1049</v>
      </c>
      <c r="G4007" s="1" t="s">
        <v>1050</v>
      </c>
      <c r="H4007" t="s">
        <v>65</v>
      </c>
      <c r="I4007" t="s">
        <v>1050</v>
      </c>
      <c r="J4007" t="s">
        <v>65</v>
      </c>
      <c r="K4007">
        <v>0.5</v>
      </c>
      <c r="L4007">
        <v>0.5</v>
      </c>
      <c r="M4007" t="s">
        <v>26</v>
      </c>
      <c r="N4007" t="s">
        <v>29</v>
      </c>
      <c r="O4007" t="s">
        <v>29</v>
      </c>
      <c r="P4007" t="s">
        <v>29</v>
      </c>
      <c r="Q4007" t="s">
        <v>29</v>
      </c>
      <c r="R4007" t="s">
        <v>29</v>
      </c>
      <c r="S4007" t="s">
        <v>29</v>
      </c>
      <c r="T4007" t="s">
        <v>29</v>
      </c>
      <c r="U4007" t="s">
        <v>29</v>
      </c>
      <c r="V4007" t="s">
        <v>4607</v>
      </c>
      <c r="W4007" t="s">
        <v>4603</v>
      </c>
    </row>
    <row r="4008" spans="1:23">
      <c r="A4008">
        <v>4007</v>
      </c>
      <c r="B4008" t="s">
        <v>4600</v>
      </c>
      <c r="C4008" t="s">
        <v>4601</v>
      </c>
      <c r="D4008">
        <v>105</v>
      </c>
      <c r="E4008" t="s">
        <v>836</v>
      </c>
      <c r="F4008" t="s">
        <v>185</v>
      </c>
      <c r="G4008" s="1" t="s">
        <v>186</v>
      </c>
      <c r="H4008" t="s">
        <v>837</v>
      </c>
      <c r="I4008" t="s">
        <v>186</v>
      </c>
      <c r="J4008" t="s">
        <v>837</v>
      </c>
      <c r="K4008">
        <v>2.6</v>
      </c>
      <c r="L4008">
        <v>2.6</v>
      </c>
      <c r="M4008" t="s">
        <v>26</v>
      </c>
      <c r="N4008" t="s">
        <v>29</v>
      </c>
      <c r="O4008" t="s">
        <v>29</v>
      </c>
      <c r="P4008" t="s">
        <v>29</v>
      </c>
      <c r="Q4008" t="s">
        <v>29</v>
      </c>
      <c r="R4008" t="s">
        <v>29</v>
      </c>
      <c r="S4008" t="s">
        <v>29</v>
      </c>
      <c r="T4008" t="s">
        <v>29</v>
      </c>
      <c r="U4008" t="s">
        <v>29</v>
      </c>
      <c r="V4008" t="s">
        <v>4607</v>
      </c>
      <c r="W4008" t="s">
        <v>4603</v>
      </c>
    </row>
    <row r="4009" spans="1:23">
      <c r="A4009">
        <v>4008</v>
      </c>
      <c r="B4009" t="s">
        <v>4600</v>
      </c>
      <c r="C4009" t="s">
        <v>4601</v>
      </c>
      <c r="D4009">
        <v>105</v>
      </c>
      <c r="E4009" t="s">
        <v>439</v>
      </c>
      <c r="F4009" t="s">
        <v>438</v>
      </c>
      <c r="G4009" s="1" t="s">
        <v>439</v>
      </c>
      <c r="H4009" t="s">
        <v>29</v>
      </c>
      <c r="I4009" t="s">
        <v>439</v>
      </c>
      <c r="J4009" t="s">
        <v>29</v>
      </c>
      <c r="K4009">
        <v>1.3</v>
      </c>
      <c r="L4009">
        <v>1.3</v>
      </c>
      <c r="M4009" t="s">
        <v>26</v>
      </c>
      <c r="N4009" t="s">
        <v>29</v>
      </c>
      <c r="O4009" t="s">
        <v>29</v>
      </c>
      <c r="P4009" t="s">
        <v>29</v>
      </c>
      <c r="Q4009" t="s">
        <v>29</v>
      </c>
      <c r="R4009" t="s">
        <v>29</v>
      </c>
      <c r="S4009" t="s">
        <v>29</v>
      </c>
      <c r="T4009" t="s">
        <v>29</v>
      </c>
      <c r="U4009" t="s">
        <v>29</v>
      </c>
      <c r="V4009" t="s">
        <v>4607</v>
      </c>
      <c r="W4009" t="s">
        <v>4603</v>
      </c>
    </row>
    <row r="4010" spans="1:23">
      <c r="A4010">
        <v>4009</v>
      </c>
      <c r="B4010" t="s">
        <v>4600</v>
      </c>
      <c r="C4010" t="s">
        <v>4601</v>
      </c>
      <c r="D4010">
        <v>105</v>
      </c>
      <c r="E4010" t="s">
        <v>1505</v>
      </c>
      <c r="F4010" t="s">
        <v>185</v>
      </c>
      <c r="G4010" s="1" t="s">
        <v>186</v>
      </c>
      <c r="H4010" t="s">
        <v>1506</v>
      </c>
      <c r="I4010" t="s">
        <v>186</v>
      </c>
      <c r="J4010" t="s">
        <v>1506</v>
      </c>
      <c r="K4010">
        <v>1.3</v>
      </c>
      <c r="L4010">
        <v>1.3</v>
      </c>
      <c r="M4010" t="s">
        <v>26</v>
      </c>
      <c r="N4010" t="s">
        <v>29</v>
      </c>
      <c r="O4010" t="s">
        <v>29</v>
      </c>
      <c r="P4010" t="s">
        <v>29</v>
      </c>
      <c r="Q4010" t="s">
        <v>29</v>
      </c>
      <c r="R4010" t="s">
        <v>29</v>
      </c>
      <c r="S4010" t="s">
        <v>29</v>
      </c>
      <c r="T4010" t="s">
        <v>29</v>
      </c>
      <c r="U4010" t="s">
        <v>29</v>
      </c>
      <c r="V4010" t="s">
        <v>4607</v>
      </c>
      <c r="W4010" t="s">
        <v>4603</v>
      </c>
    </row>
    <row r="4011" spans="1:23">
      <c r="A4011">
        <v>4010</v>
      </c>
      <c r="B4011" t="s">
        <v>4600</v>
      </c>
      <c r="C4011" t="s">
        <v>4601</v>
      </c>
      <c r="D4011">
        <v>105</v>
      </c>
      <c r="E4011" t="s">
        <v>1554</v>
      </c>
      <c r="F4011" t="s">
        <v>731</v>
      </c>
      <c r="G4011" s="1" t="s">
        <v>845</v>
      </c>
      <c r="H4011" t="s">
        <v>1492</v>
      </c>
      <c r="I4011" t="s">
        <v>845</v>
      </c>
      <c r="J4011" t="s">
        <v>1492</v>
      </c>
      <c r="K4011">
        <v>1.8</v>
      </c>
      <c r="L4011">
        <v>1.8</v>
      </c>
      <c r="M4011" t="s">
        <v>26</v>
      </c>
      <c r="N4011" t="s">
        <v>29</v>
      </c>
      <c r="O4011" t="s">
        <v>29</v>
      </c>
      <c r="P4011" t="s">
        <v>29</v>
      </c>
      <c r="Q4011" t="s">
        <v>29</v>
      </c>
      <c r="R4011" t="s">
        <v>29</v>
      </c>
      <c r="S4011" t="s">
        <v>29</v>
      </c>
      <c r="T4011" t="s">
        <v>29</v>
      </c>
      <c r="U4011" t="s">
        <v>29</v>
      </c>
      <c r="V4011" t="s">
        <v>4607</v>
      </c>
      <c r="W4011" t="s">
        <v>4603</v>
      </c>
    </row>
    <row r="4012" spans="1:23">
      <c r="A4012">
        <v>4011</v>
      </c>
      <c r="B4012" t="s">
        <v>4600</v>
      </c>
      <c r="C4012" t="s">
        <v>4601</v>
      </c>
      <c r="D4012">
        <v>105</v>
      </c>
      <c r="E4012" t="s">
        <v>8941</v>
      </c>
      <c r="F4012" t="s">
        <v>93</v>
      </c>
      <c r="G4012" s="1" t="s">
        <v>29</v>
      </c>
      <c r="H4012" t="s">
        <v>29</v>
      </c>
      <c r="I4012" t="s">
        <v>29</v>
      </c>
      <c r="J4012" t="s">
        <v>29</v>
      </c>
      <c r="K4012">
        <v>5.6</v>
      </c>
      <c r="L4012">
        <v>5.6</v>
      </c>
      <c r="M4012" t="s">
        <v>26</v>
      </c>
      <c r="N4012" t="s">
        <v>29</v>
      </c>
      <c r="O4012" t="s">
        <v>29</v>
      </c>
      <c r="P4012" t="s">
        <v>29</v>
      </c>
      <c r="Q4012" t="s">
        <v>29</v>
      </c>
      <c r="R4012" t="s">
        <v>29</v>
      </c>
      <c r="S4012" t="s">
        <v>29</v>
      </c>
      <c r="T4012" t="s">
        <v>29</v>
      </c>
      <c r="U4012" t="s">
        <v>29</v>
      </c>
      <c r="V4012" t="s">
        <v>4607</v>
      </c>
      <c r="W4012" t="s">
        <v>4603</v>
      </c>
    </row>
    <row r="4013" spans="1:23">
      <c r="A4013">
        <v>4012</v>
      </c>
      <c r="B4013" t="s">
        <v>4600</v>
      </c>
      <c r="C4013" t="s">
        <v>4601</v>
      </c>
      <c r="D4013">
        <v>106</v>
      </c>
      <c r="E4013" t="s">
        <v>1021</v>
      </c>
      <c r="F4013" t="s">
        <v>731</v>
      </c>
      <c r="G4013" s="1" t="s">
        <v>845</v>
      </c>
      <c r="H4013" t="s">
        <v>1022</v>
      </c>
      <c r="I4013" t="s">
        <v>845</v>
      </c>
      <c r="J4013" t="s">
        <v>881</v>
      </c>
      <c r="K4013">
        <v>6</v>
      </c>
      <c r="L4013">
        <v>6</v>
      </c>
      <c r="M4013" t="s">
        <v>26</v>
      </c>
      <c r="N4013" t="s">
        <v>29</v>
      </c>
      <c r="O4013" t="s">
        <v>29</v>
      </c>
      <c r="P4013" t="s">
        <v>29</v>
      </c>
      <c r="Q4013" t="s">
        <v>29</v>
      </c>
      <c r="R4013" t="s">
        <v>29</v>
      </c>
      <c r="S4013" t="s">
        <v>29</v>
      </c>
      <c r="T4013" t="s">
        <v>29</v>
      </c>
      <c r="U4013" t="s">
        <v>29</v>
      </c>
      <c r="V4013" t="s">
        <v>4610</v>
      </c>
      <c r="W4013" t="s">
        <v>4603</v>
      </c>
    </row>
    <row r="4014" spans="1:23">
      <c r="A4014">
        <v>4013</v>
      </c>
      <c r="B4014" t="s">
        <v>4600</v>
      </c>
      <c r="C4014" t="s">
        <v>4601</v>
      </c>
      <c r="D4014">
        <v>106</v>
      </c>
      <c r="E4014" t="s">
        <v>767</v>
      </c>
      <c r="F4014" t="s">
        <v>154</v>
      </c>
      <c r="G4014" s="1" t="s">
        <v>767</v>
      </c>
      <c r="H4014" t="s">
        <v>29</v>
      </c>
      <c r="I4014" t="s">
        <v>767</v>
      </c>
      <c r="J4014" t="s">
        <v>29</v>
      </c>
      <c r="K4014">
        <v>40.700000000000003</v>
      </c>
      <c r="L4014">
        <v>40.700000000000003</v>
      </c>
      <c r="M4014" t="s">
        <v>26</v>
      </c>
      <c r="N4014" t="s">
        <v>29</v>
      </c>
      <c r="O4014" t="s">
        <v>29</v>
      </c>
      <c r="P4014" t="s">
        <v>29</v>
      </c>
      <c r="Q4014" t="s">
        <v>29</v>
      </c>
      <c r="R4014" t="s">
        <v>29</v>
      </c>
      <c r="S4014" t="s">
        <v>29</v>
      </c>
      <c r="T4014" t="s">
        <v>29</v>
      </c>
      <c r="U4014" t="s">
        <v>29</v>
      </c>
      <c r="V4014" t="s">
        <v>4610</v>
      </c>
      <c r="W4014" t="s">
        <v>4603</v>
      </c>
    </row>
    <row r="4015" spans="1:23">
      <c r="A4015">
        <v>4014</v>
      </c>
      <c r="B4015" t="s">
        <v>4600</v>
      </c>
      <c r="C4015" t="s">
        <v>4601</v>
      </c>
      <c r="D4015">
        <v>106</v>
      </c>
      <c r="E4015" t="s">
        <v>1028</v>
      </c>
      <c r="F4015" t="s">
        <v>344</v>
      </c>
      <c r="G4015" s="1" t="s">
        <v>762</v>
      </c>
      <c r="H4015" t="s">
        <v>1029</v>
      </c>
      <c r="I4015" t="s">
        <v>762</v>
      </c>
      <c r="J4015" t="s">
        <v>763</v>
      </c>
      <c r="K4015">
        <v>3</v>
      </c>
      <c r="L4015">
        <v>3</v>
      </c>
      <c r="M4015" t="s">
        <v>26</v>
      </c>
      <c r="N4015" t="s">
        <v>29</v>
      </c>
      <c r="O4015" t="s">
        <v>29</v>
      </c>
      <c r="P4015" t="s">
        <v>29</v>
      </c>
      <c r="Q4015" t="s">
        <v>29</v>
      </c>
      <c r="R4015" t="s">
        <v>29</v>
      </c>
      <c r="S4015" t="s">
        <v>29</v>
      </c>
      <c r="T4015" t="s">
        <v>29</v>
      </c>
      <c r="U4015" t="s">
        <v>29</v>
      </c>
      <c r="V4015" t="s">
        <v>4610</v>
      </c>
      <c r="W4015" t="s">
        <v>4603</v>
      </c>
    </row>
    <row r="4016" spans="1:23">
      <c r="A4016">
        <v>4015</v>
      </c>
      <c r="B4016" t="s">
        <v>4600</v>
      </c>
      <c r="C4016" t="s">
        <v>4601</v>
      </c>
      <c r="D4016">
        <v>106</v>
      </c>
      <c r="E4016" t="s">
        <v>4604</v>
      </c>
      <c r="F4016" t="s">
        <v>154</v>
      </c>
      <c r="G4016" s="1" t="s">
        <v>435</v>
      </c>
      <c r="H4016" t="s">
        <v>4605</v>
      </c>
      <c r="I4016" t="s">
        <v>435</v>
      </c>
      <c r="J4016" t="s">
        <v>900</v>
      </c>
      <c r="K4016">
        <v>1.8</v>
      </c>
      <c r="L4016">
        <v>1.8</v>
      </c>
      <c r="M4016" t="s">
        <v>26</v>
      </c>
      <c r="N4016" t="s">
        <v>29</v>
      </c>
      <c r="O4016" t="s">
        <v>29</v>
      </c>
      <c r="P4016" t="s">
        <v>29</v>
      </c>
      <c r="Q4016" t="s">
        <v>29</v>
      </c>
      <c r="R4016" t="s">
        <v>29</v>
      </c>
      <c r="S4016" t="s">
        <v>29</v>
      </c>
      <c r="T4016" t="s">
        <v>29</v>
      </c>
      <c r="U4016" t="s">
        <v>29</v>
      </c>
      <c r="V4016" t="s">
        <v>4610</v>
      </c>
      <c r="W4016" t="s">
        <v>4603</v>
      </c>
    </row>
    <row r="4017" spans="1:23">
      <c r="A4017">
        <v>4016</v>
      </c>
      <c r="B4017" t="s">
        <v>4600</v>
      </c>
      <c r="C4017" t="s">
        <v>4601</v>
      </c>
      <c r="D4017">
        <v>106</v>
      </c>
      <c r="E4017" t="s">
        <v>94</v>
      </c>
      <c r="F4017" t="s">
        <v>43</v>
      </c>
      <c r="G4017" s="1" t="s">
        <v>4606</v>
      </c>
      <c r="H4017" t="s">
        <v>95</v>
      </c>
      <c r="I4017" t="s">
        <v>580</v>
      </c>
      <c r="J4017" t="s">
        <v>763</v>
      </c>
      <c r="K4017">
        <v>2.4</v>
      </c>
      <c r="L4017">
        <v>2.4</v>
      </c>
      <c r="M4017" t="s">
        <v>26</v>
      </c>
      <c r="N4017" t="s">
        <v>29</v>
      </c>
      <c r="O4017" t="s">
        <v>29</v>
      </c>
      <c r="P4017" t="s">
        <v>29</v>
      </c>
      <c r="Q4017" t="s">
        <v>29</v>
      </c>
      <c r="R4017" t="s">
        <v>29</v>
      </c>
      <c r="S4017" t="s">
        <v>29</v>
      </c>
      <c r="T4017" t="s">
        <v>29</v>
      </c>
      <c r="U4017" t="s">
        <v>29</v>
      </c>
      <c r="V4017" t="s">
        <v>4610</v>
      </c>
      <c r="W4017" t="s">
        <v>4603</v>
      </c>
    </row>
    <row r="4018" spans="1:23">
      <c r="A4018">
        <v>4017</v>
      </c>
      <c r="B4018" t="s">
        <v>4600</v>
      </c>
      <c r="C4018" t="s">
        <v>4601</v>
      </c>
      <c r="D4018">
        <v>106</v>
      </c>
      <c r="E4018" t="s">
        <v>326</v>
      </c>
      <c r="F4018" t="s">
        <v>196</v>
      </c>
      <c r="G4018" s="1" t="s">
        <v>326</v>
      </c>
      <c r="H4018" t="s">
        <v>29</v>
      </c>
      <c r="I4018" t="s">
        <v>326</v>
      </c>
      <c r="J4018" t="s">
        <v>29</v>
      </c>
      <c r="K4018">
        <v>2.4</v>
      </c>
      <c r="L4018">
        <v>2.4</v>
      </c>
      <c r="M4018" t="s">
        <v>26</v>
      </c>
      <c r="N4018" t="s">
        <v>29</v>
      </c>
      <c r="O4018" t="s">
        <v>29</v>
      </c>
      <c r="P4018" t="s">
        <v>29</v>
      </c>
      <c r="Q4018" t="s">
        <v>29</v>
      </c>
      <c r="R4018" t="s">
        <v>29</v>
      </c>
      <c r="S4018" t="s">
        <v>29</v>
      </c>
      <c r="T4018" t="s">
        <v>29</v>
      </c>
      <c r="U4018" t="s">
        <v>29</v>
      </c>
      <c r="V4018" t="s">
        <v>4610</v>
      </c>
      <c r="W4018" t="s">
        <v>4603</v>
      </c>
    </row>
    <row r="4019" spans="1:23">
      <c r="A4019">
        <v>4018</v>
      </c>
      <c r="B4019" t="s">
        <v>4600</v>
      </c>
      <c r="C4019" t="s">
        <v>4601</v>
      </c>
      <c r="D4019">
        <v>106</v>
      </c>
      <c r="E4019" t="s">
        <v>1030</v>
      </c>
      <c r="F4019" t="s">
        <v>185</v>
      </c>
      <c r="G4019" s="1" t="s">
        <v>1031</v>
      </c>
      <c r="H4019" t="s">
        <v>1032</v>
      </c>
      <c r="I4019" t="s">
        <v>842</v>
      </c>
      <c r="J4019" t="s">
        <v>843</v>
      </c>
      <c r="K4019">
        <v>5.4</v>
      </c>
      <c r="L4019">
        <v>5.4</v>
      </c>
      <c r="M4019" t="s">
        <v>26</v>
      </c>
      <c r="N4019" t="s">
        <v>29</v>
      </c>
      <c r="O4019" t="s">
        <v>29</v>
      </c>
      <c r="P4019" t="s">
        <v>29</v>
      </c>
      <c r="Q4019" t="s">
        <v>29</v>
      </c>
      <c r="R4019" t="s">
        <v>29</v>
      </c>
      <c r="S4019" t="s">
        <v>29</v>
      </c>
      <c r="T4019" t="s">
        <v>29</v>
      </c>
      <c r="U4019" t="s">
        <v>29</v>
      </c>
      <c r="V4019" t="s">
        <v>4610</v>
      </c>
      <c r="W4019" t="s">
        <v>4603</v>
      </c>
    </row>
    <row r="4020" spans="1:23">
      <c r="A4020">
        <v>4019</v>
      </c>
      <c r="B4020" t="s">
        <v>4600</v>
      </c>
      <c r="C4020" t="s">
        <v>4601</v>
      </c>
      <c r="D4020">
        <v>106</v>
      </c>
      <c r="E4020" t="s">
        <v>1042</v>
      </c>
      <c r="F4020" t="s">
        <v>196</v>
      </c>
      <c r="G4020" s="1" t="s">
        <v>1043</v>
      </c>
      <c r="H4020" t="s">
        <v>1044</v>
      </c>
      <c r="I4020" t="s">
        <v>1043</v>
      </c>
      <c r="J4020" t="s">
        <v>1044</v>
      </c>
      <c r="K4020">
        <v>5.4</v>
      </c>
      <c r="L4020">
        <v>5.4</v>
      </c>
      <c r="M4020" t="s">
        <v>26</v>
      </c>
      <c r="N4020" t="s">
        <v>29</v>
      </c>
      <c r="O4020" t="s">
        <v>29</v>
      </c>
      <c r="P4020" t="s">
        <v>29</v>
      </c>
      <c r="Q4020" t="s">
        <v>29</v>
      </c>
      <c r="R4020" t="s">
        <v>29</v>
      </c>
      <c r="S4020" t="s">
        <v>29</v>
      </c>
      <c r="T4020" t="s">
        <v>29</v>
      </c>
      <c r="U4020" t="s">
        <v>29</v>
      </c>
      <c r="V4020" t="s">
        <v>4610</v>
      </c>
      <c r="W4020" t="s">
        <v>4603</v>
      </c>
    </row>
    <row r="4021" spans="1:23">
      <c r="A4021">
        <v>4020</v>
      </c>
      <c r="B4021" t="s">
        <v>4600</v>
      </c>
      <c r="C4021" t="s">
        <v>4601</v>
      </c>
      <c r="D4021">
        <v>106</v>
      </c>
      <c r="E4021" t="s">
        <v>4608</v>
      </c>
      <c r="F4021" t="s">
        <v>731</v>
      </c>
      <c r="G4021" s="1" t="s">
        <v>845</v>
      </c>
      <c r="H4021" t="s">
        <v>3833</v>
      </c>
      <c r="I4021" t="s">
        <v>845</v>
      </c>
      <c r="J4021" t="s">
        <v>3833</v>
      </c>
      <c r="K4021">
        <v>5.4</v>
      </c>
      <c r="L4021">
        <v>5.4</v>
      </c>
      <c r="M4021" t="s">
        <v>26</v>
      </c>
      <c r="N4021" t="s">
        <v>29</v>
      </c>
      <c r="O4021" t="s">
        <v>29</v>
      </c>
      <c r="P4021" t="s">
        <v>29</v>
      </c>
      <c r="Q4021" t="s">
        <v>29</v>
      </c>
      <c r="R4021" t="s">
        <v>29</v>
      </c>
      <c r="S4021" t="s">
        <v>29</v>
      </c>
      <c r="T4021" t="s">
        <v>29</v>
      </c>
      <c r="U4021" t="s">
        <v>29</v>
      </c>
      <c r="V4021" t="s">
        <v>4610</v>
      </c>
      <c r="W4021" t="s">
        <v>4603</v>
      </c>
    </row>
    <row r="4022" spans="1:23">
      <c r="A4022">
        <v>4021</v>
      </c>
      <c r="B4022" t="s">
        <v>4600</v>
      </c>
      <c r="C4022" t="s">
        <v>4601</v>
      </c>
      <c r="D4022">
        <v>106</v>
      </c>
      <c r="E4022" t="s">
        <v>1041</v>
      </c>
      <c r="F4022" t="s">
        <v>438</v>
      </c>
      <c r="G4022" s="1" t="s">
        <v>1041</v>
      </c>
      <c r="H4022" t="s">
        <v>29</v>
      </c>
      <c r="I4022" t="s">
        <v>1041</v>
      </c>
      <c r="J4022" t="s">
        <v>29</v>
      </c>
      <c r="K4022">
        <v>0.6</v>
      </c>
      <c r="L4022">
        <v>0.6</v>
      </c>
      <c r="M4022" t="s">
        <v>26</v>
      </c>
      <c r="N4022" t="s">
        <v>29</v>
      </c>
      <c r="O4022" t="s">
        <v>29</v>
      </c>
      <c r="P4022" t="s">
        <v>29</v>
      </c>
      <c r="Q4022" t="s">
        <v>29</v>
      </c>
      <c r="R4022" t="s">
        <v>29</v>
      </c>
      <c r="S4022" t="s">
        <v>29</v>
      </c>
      <c r="T4022" t="s">
        <v>29</v>
      </c>
      <c r="U4022" t="s">
        <v>29</v>
      </c>
      <c r="V4022" t="s">
        <v>4610</v>
      </c>
      <c r="W4022" t="s">
        <v>4603</v>
      </c>
    </row>
    <row r="4023" spans="1:23">
      <c r="A4023">
        <v>4022</v>
      </c>
      <c r="B4023" t="s">
        <v>4600</v>
      </c>
      <c r="C4023" t="s">
        <v>4601</v>
      </c>
      <c r="D4023">
        <v>106</v>
      </c>
      <c r="E4023" t="s">
        <v>4609</v>
      </c>
      <c r="F4023" t="s">
        <v>438</v>
      </c>
      <c r="G4023" s="1" t="s">
        <v>873</v>
      </c>
      <c r="H4023" t="s">
        <v>29</v>
      </c>
      <c r="I4023" t="s">
        <v>873</v>
      </c>
      <c r="J4023" t="s">
        <v>29</v>
      </c>
      <c r="K4023">
        <v>0.6</v>
      </c>
      <c r="L4023">
        <v>0.6</v>
      </c>
      <c r="M4023" t="s">
        <v>26</v>
      </c>
      <c r="N4023" t="s">
        <v>29</v>
      </c>
      <c r="O4023" t="s">
        <v>29</v>
      </c>
      <c r="P4023" t="s">
        <v>29</v>
      </c>
      <c r="Q4023" t="s">
        <v>29</v>
      </c>
      <c r="R4023" t="s">
        <v>29</v>
      </c>
      <c r="S4023" t="s">
        <v>29</v>
      </c>
      <c r="T4023" t="s">
        <v>29</v>
      </c>
      <c r="U4023" t="s">
        <v>29</v>
      </c>
      <c r="V4023" t="s">
        <v>4610</v>
      </c>
      <c r="W4023" t="s">
        <v>4603</v>
      </c>
    </row>
    <row r="4024" spans="1:23">
      <c r="A4024">
        <v>4023</v>
      </c>
      <c r="B4024" t="s">
        <v>4600</v>
      </c>
      <c r="C4024" t="s">
        <v>4601</v>
      </c>
      <c r="D4024">
        <v>106</v>
      </c>
      <c r="E4024" t="s">
        <v>4611</v>
      </c>
      <c r="F4024" t="s">
        <v>185</v>
      </c>
      <c r="G4024" s="1" t="s">
        <v>186</v>
      </c>
      <c r="H4024" t="s">
        <v>4612</v>
      </c>
      <c r="I4024" t="s">
        <v>186</v>
      </c>
      <c r="J4024" t="s">
        <v>1482</v>
      </c>
      <c r="K4024">
        <v>4.2</v>
      </c>
      <c r="L4024">
        <v>4.2</v>
      </c>
      <c r="M4024" t="s">
        <v>26</v>
      </c>
      <c r="N4024" t="s">
        <v>29</v>
      </c>
      <c r="O4024" t="s">
        <v>29</v>
      </c>
      <c r="P4024" t="s">
        <v>29</v>
      </c>
      <c r="Q4024" t="s">
        <v>29</v>
      </c>
      <c r="R4024" t="s">
        <v>29</v>
      </c>
      <c r="S4024" t="s">
        <v>29</v>
      </c>
      <c r="T4024" t="s">
        <v>29</v>
      </c>
      <c r="U4024" t="s">
        <v>29</v>
      </c>
      <c r="V4024" t="s">
        <v>4610</v>
      </c>
      <c r="W4024" t="s">
        <v>4603</v>
      </c>
    </row>
    <row r="4025" spans="1:23">
      <c r="A4025">
        <v>4024</v>
      </c>
      <c r="B4025" t="s">
        <v>4600</v>
      </c>
      <c r="C4025" t="s">
        <v>4601</v>
      </c>
      <c r="D4025">
        <v>106</v>
      </c>
      <c r="E4025" t="s">
        <v>1048</v>
      </c>
      <c r="F4025" t="s">
        <v>1049</v>
      </c>
      <c r="G4025" s="1" t="s">
        <v>1050</v>
      </c>
      <c r="H4025" t="s">
        <v>65</v>
      </c>
      <c r="I4025" t="s">
        <v>1050</v>
      </c>
      <c r="J4025" t="s">
        <v>65</v>
      </c>
      <c r="K4025">
        <v>3</v>
      </c>
      <c r="L4025">
        <v>3</v>
      </c>
      <c r="M4025" t="s">
        <v>26</v>
      </c>
      <c r="N4025" t="s">
        <v>29</v>
      </c>
      <c r="O4025" t="s">
        <v>29</v>
      </c>
      <c r="P4025" t="s">
        <v>29</v>
      </c>
      <c r="Q4025" t="s">
        <v>29</v>
      </c>
      <c r="R4025" t="s">
        <v>29</v>
      </c>
      <c r="S4025" t="s">
        <v>29</v>
      </c>
      <c r="T4025" t="s">
        <v>29</v>
      </c>
      <c r="U4025" t="s">
        <v>29</v>
      </c>
      <c r="V4025" t="s">
        <v>4610</v>
      </c>
      <c r="W4025" t="s">
        <v>4603</v>
      </c>
    </row>
    <row r="4026" spans="1:23">
      <c r="A4026">
        <v>4025</v>
      </c>
      <c r="B4026" t="s">
        <v>4600</v>
      </c>
      <c r="C4026" t="s">
        <v>4601</v>
      </c>
      <c r="D4026">
        <v>106</v>
      </c>
      <c r="E4026" t="s">
        <v>464</v>
      </c>
      <c r="F4026" t="s">
        <v>255</v>
      </c>
      <c r="G4026" s="1" t="s">
        <v>465</v>
      </c>
      <c r="H4026" t="s">
        <v>466</v>
      </c>
      <c r="I4026" t="s">
        <v>465</v>
      </c>
      <c r="J4026" t="s">
        <v>466</v>
      </c>
      <c r="K4026">
        <v>2.4</v>
      </c>
      <c r="L4026">
        <v>2.4</v>
      </c>
      <c r="M4026" t="s">
        <v>26</v>
      </c>
      <c r="N4026" t="s">
        <v>29</v>
      </c>
      <c r="O4026" t="s">
        <v>29</v>
      </c>
      <c r="P4026" t="s">
        <v>29</v>
      </c>
      <c r="Q4026" t="s">
        <v>29</v>
      </c>
      <c r="R4026" t="s">
        <v>29</v>
      </c>
      <c r="S4026" t="s">
        <v>29</v>
      </c>
      <c r="T4026" t="s">
        <v>29</v>
      </c>
      <c r="U4026" t="s">
        <v>29</v>
      </c>
      <c r="V4026" t="s">
        <v>4610</v>
      </c>
      <c r="W4026" t="s">
        <v>4603</v>
      </c>
    </row>
    <row r="4027" spans="1:23">
      <c r="A4027">
        <v>4026</v>
      </c>
      <c r="B4027" t="s">
        <v>4600</v>
      </c>
      <c r="C4027" t="s">
        <v>4601</v>
      </c>
      <c r="D4027">
        <v>106</v>
      </c>
      <c r="E4027" t="s">
        <v>1546</v>
      </c>
      <c r="F4027" t="s">
        <v>641</v>
      </c>
      <c r="G4027" s="1" t="s">
        <v>1547</v>
      </c>
      <c r="H4027" t="s">
        <v>1548</v>
      </c>
      <c r="I4027" t="s">
        <v>1547</v>
      </c>
      <c r="J4027" t="s">
        <v>1548</v>
      </c>
      <c r="K4027">
        <v>1.2</v>
      </c>
      <c r="L4027">
        <v>1.2</v>
      </c>
      <c r="M4027" t="s">
        <v>26</v>
      </c>
      <c r="N4027" t="s">
        <v>29</v>
      </c>
      <c r="O4027" t="s">
        <v>29</v>
      </c>
      <c r="P4027" t="s">
        <v>29</v>
      </c>
      <c r="Q4027" t="s">
        <v>29</v>
      </c>
      <c r="R4027" t="s">
        <v>29</v>
      </c>
      <c r="S4027" t="s">
        <v>29</v>
      </c>
      <c r="T4027" t="s">
        <v>29</v>
      </c>
      <c r="U4027" t="s">
        <v>29</v>
      </c>
      <c r="V4027" t="s">
        <v>4610</v>
      </c>
      <c r="W4027" t="s">
        <v>4603</v>
      </c>
    </row>
    <row r="4028" spans="1:23">
      <c r="A4028">
        <v>4027</v>
      </c>
      <c r="B4028" t="s">
        <v>4600</v>
      </c>
      <c r="C4028" t="s">
        <v>4601</v>
      </c>
      <c r="D4028">
        <v>106</v>
      </c>
      <c r="E4028" t="s">
        <v>439</v>
      </c>
      <c r="F4028" t="s">
        <v>438</v>
      </c>
      <c r="G4028" s="1" t="s">
        <v>439</v>
      </c>
      <c r="H4028" t="s">
        <v>29</v>
      </c>
      <c r="I4028" t="s">
        <v>439</v>
      </c>
      <c r="J4028" t="s">
        <v>29</v>
      </c>
      <c r="K4028">
        <v>0.6</v>
      </c>
      <c r="L4028">
        <v>0.6</v>
      </c>
      <c r="M4028" t="s">
        <v>26</v>
      </c>
      <c r="N4028" t="s">
        <v>29</v>
      </c>
      <c r="O4028" t="s">
        <v>29</v>
      </c>
      <c r="P4028" t="s">
        <v>29</v>
      </c>
      <c r="Q4028" t="s">
        <v>29</v>
      </c>
      <c r="R4028" t="s">
        <v>29</v>
      </c>
      <c r="S4028" t="s">
        <v>29</v>
      </c>
      <c r="T4028" t="s">
        <v>29</v>
      </c>
      <c r="U4028" t="s">
        <v>29</v>
      </c>
      <c r="V4028" t="s">
        <v>4610</v>
      </c>
      <c r="W4028" t="s">
        <v>4603</v>
      </c>
    </row>
    <row r="4029" spans="1:23">
      <c r="A4029">
        <v>4028</v>
      </c>
      <c r="B4029" t="s">
        <v>4600</v>
      </c>
      <c r="C4029" t="s">
        <v>4601</v>
      </c>
      <c r="D4029">
        <v>106</v>
      </c>
      <c r="E4029" t="s">
        <v>4613</v>
      </c>
      <c r="F4029" t="s">
        <v>508</v>
      </c>
      <c r="G4029" s="1" t="s">
        <v>509</v>
      </c>
      <c r="H4029" t="s">
        <v>3903</v>
      </c>
      <c r="I4029" t="s">
        <v>509</v>
      </c>
      <c r="J4029" t="s">
        <v>3903</v>
      </c>
      <c r="K4029">
        <v>1.8</v>
      </c>
      <c r="L4029">
        <v>1.8</v>
      </c>
      <c r="M4029" t="s">
        <v>26</v>
      </c>
      <c r="N4029" t="s">
        <v>29</v>
      </c>
      <c r="O4029" t="s">
        <v>29</v>
      </c>
      <c r="P4029" t="s">
        <v>29</v>
      </c>
      <c r="Q4029" t="s">
        <v>29</v>
      </c>
      <c r="R4029" t="s">
        <v>29</v>
      </c>
      <c r="S4029" t="s">
        <v>29</v>
      </c>
      <c r="T4029" t="s">
        <v>29</v>
      </c>
      <c r="U4029" t="s">
        <v>29</v>
      </c>
      <c r="V4029" t="s">
        <v>4610</v>
      </c>
      <c r="W4029" t="s">
        <v>4603</v>
      </c>
    </row>
    <row r="4030" spans="1:23">
      <c r="A4030">
        <v>4029</v>
      </c>
      <c r="B4030" t="s">
        <v>4600</v>
      </c>
      <c r="C4030" t="s">
        <v>4601</v>
      </c>
      <c r="D4030">
        <v>106</v>
      </c>
      <c r="E4030" t="s">
        <v>884</v>
      </c>
      <c r="F4030" t="s">
        <v>516</v>
      </c>
      <c r="G4030" s="1" t="s">
        <v>885</v>
      </c>
      <c r="H4030" t="s">
        <v>450</v>
      </c>
      <c r="I4030" t="s">
        <v>885</v>
      </c>
      <c r="J4030" t="s">
        <v>450</v>
      </c>
      <c r="K4030">
        <v>1.2</v>
      </c>
      <c r="L4030">
        <v>1.2</v>
      </c>
      <c r="M4030" t="s">
        <v>26</v>
      </c>
      <c r="N4030" t="s">
        <v>29</v>
      </c>
      <c r="O4030" t="s">
        <v>29</v>
      </c>
      <c r="P4030" t="s">
        <v>29</v>
      </c>
      <c r="Q4030" t="s">
        <v>29</v>
      </c>
      <c r="R4030" t="s">
        <v>29</v>
      </c>
      <c r="S4030" t="s">
        <v>29</v>
      </c>
      <c r="T4030" t="s">
        <v>29</v>
      </c>
      <c r="U4030" t="s">
        <v>29</v>
      </c>
      <c r="V4030" t="s">
        <v>4610</v>
      </c>
      <c r="W4030" t="s">
        <v>4603</v>
      </c>
    </row>
    <row r="4031" spans="1:23">
      <c r="A4031">
        <v>4030</v>
      </c>
      <c r="B4031" t="s">
        <v>4600</v>
      </c>
      <c r="C4031" t="s">
        <v>4601</v>
      </c>
      <c r="D4031">
        <v>106</v>
      </c>
      <c r="E4031" t="s">
        <v>3300</v>
      </c>
      <c r="F4031" t="s">
        <v>611</v>
      </c>
      <c r="G4031" s="1" t="s">
        <v>3301</v>
      </c>
      <c r="H4031" t="s">
        <v>450</v>
      </c>
      <c r="I4031" t="s">
        <v>3301</v>
      </c>
      <c r="J4031" t="s">
        <v>450</v>
      </c>
      <c r="K4031">
        <v>1.2</v>
      </c>
      <c r="L4031">
        <v>1.2</v>
      </c>
      <c r="M4031" t="s">
        <v>26</v>
      </c>
      <c r="N4031" t="s">
        <v>29</v>
      </c>
      <c r="O4031" t="s">
        <v>29</v>
      </c>
      <c r="P4031" t="s">
        <v>29</v>
      </c>
      <c r="Q4031" t="s">
        <v>29</v>
      </c>
      <c r="R4031" t="s">
        <v>29</v>
      </c>
      <c r="S4031" t="s">
        <v>29</v>
      </c>
      <c r="T4031" t="s">
        <v>29</v>
      </c>
      <c r="U4031" t="s">
        <v>29</v>
      </c>
      <c r="V4031" t="s">
        <v>4610</v>
      </c>
      <c r="W4031" t="s">
        <v>4603</v>
      </c>
    </row>
    <row r="4032" spans="1:23">
      <c r="A4032">
        <v>4031</v>
      </c>
      <c r="B4032" t="s">
        <v>4600</v>
      </c>
      <c r="C4032" t="s">
        <v>4601</v>
      </c>
      <c r="D4032">
        <v>106</v>
      </c>
      <c r="E4032" t="s">
        <v>8941</v>
      </c>
      <c r="F4032" t="s">
        <v>93</v>
      </c>
      <c r="G4032" s="1" t="s">
        <v>29</v>
      </c>
      <c r="H4032" t="s">
        <v>29</v>
      </c>
      <c r="I4032" t="s">
        <v>29</v>
      </c>
      <c r="J4032" t="s">
        <v>29</v>
      </c>
      <c r="K4032">
        <v>10.7</v>
      </c>
      <c r="L4032">
        <v>10.7</v>
      </c>
      <c r="M4032" t="s">
        <v>26</v>
      </c>
      <c r="N4032" t="s">
        <v>29</v>
      </c>
      <c r="O4032" t="s">
        <v>29</v>
      </c>
      <c r="P4032" t="s">
        <v>29</v>
      </c>
      <c r="Q4032" t="s">
        <v>29</v>
      </c>
      <c r="R4032" t="s">
        <v>29</v>
      </c>
      <c r="S4032" t="s">
        <v>29</v>
      </c>
      <c r="T4032" t="s">
        <v>29</v>
      </c>
      <c r="U4032" t="s">
        <v>29</v>
      </c>
      <c r="V4032" t="s">
        <v>4610</v>
      </c>
      <c r="W4032" t="s">
        <v>4603</v>
      </c>
    </row>
    <row r="4033" spans="1:23">
      <c r="A4033">
        <v>4032</v>
      </c>
      <c r="B4033" t="s">
        <v>4600</v>
      </c>
      <c r="C4033" t="s">
        <v>4601</v>
      </c>
      <c r="D4033">
        <v>107</v>
      </c>
      <c r="E4033" t="s">
        <v>1021</v>
      </c>
      <c r="F4033" t="s">
        <v>731</v>
      </c>
      <c r="G4033" s="1" t="s">
        <v>845</v>
      </c>
      <c r="H4033" t="s">
        <v>1022</v>
      </c>
      <c r="I4033" t="s">
        <v>845</v>
      </c>
      <c r="J4033" t="s">
        <v>881</v>
      </c>
      <c r="K4033">
        <v>27.2</v>
      </c>
      <c r="L4033">
        <v>27.2</v>
      </c>
      <c r="M4033" t="s">
        <v>26</v>
      </c>
      <c r="N4033" t="s">
        <v>29</v>
      </c>
      <c r="O4033" t="s">
        <v>29</v>
      </c>
      <c r="P4033" t="s">
        <v>29</v>
      </c>
      <c r="Q4033" t="s">
        <v>29</v>
      </c>
      <c r="R4033" t="s">
        <v>29</v>
      </c>
      <c r="S4033" t="s">
        <v>29</v>
      </c>
      <c r="T4033" t="s">
        <v>29</v>
      </c>
      <c r="U4033" t="s">
        <v>29</v>
      </c>
      <c r="V4033" t="s">
        <v>4614</v>
      </c>
      <c r="W4033" t="s">
        <v>4603</v>
      </c>
    </row>
    <row r="4034" spans="1:23">
      <c r="A4034">
        <v>4033</v>
      </c>
      <c r="B4034" t="s">
        <v>4600</v>
      </c>
      <c r="C4034" t="s">
        <v>4601</v>
      </c>
      <c r="D4034">
        <v>107</v>
      </c>
      <c r="E4034" t="s">
        <v>1028</v>
      </c>
      <c r="F4034" t="s">
        <v>344</v>
      </c>
      <c r="G4034" s="1" t="s">
        <v>762</v>
      </c>
      <c r="H4034" t="s">
        <v>1029</v>
      </c>
      <c r="I4034" t="s">
        <v>762</v>
      </c>
      <c r="J4034" t="s">
        <v>763</v>
      </c>
      <c r="K4034">
        <v>12.8</v>
      </c>
      <c r="L4034">
        <v>12.8</v>
      </c>
      <c r="M4034" t="s">
        <v>26</v>
      </c>
      <c r="N4034" t="s">
        <v>29</v>
      </c>
      <c r="O4034" t="s">
        <v>29</v>
      </c>
      <c r="P4034" t="s">
        <v>29</v>
      </c>
      <c r="Q4034" t="s">
        <v>29</v>
      </c>
      <c r="R4034" t="s">
        <v>29</v>
      </c>
      <c r="S4034" t="s">
        <v>29</v>
      </c>
      <c r="T4034" t="s">
        <v>29</v>
      </c>
      <c r="U4034" t="s">
        <v>29</v>
      </c>
      <c r="V4034" t="s">
        <v>4614</v>
      </c>
      <c r="W4034" t="s">
        <v>4603</v>
      </c>
    </row>
    <row r="4035" spans="1:23">
      <c r="A4035">
        <v>4034</v>
      </c>
      <c r="B4035" t="s">
        <v>4600</v>
      </c>
      <c r="C4035" t="s">
        <v>4601</v>
      </c>
      <c r="D4035">
        <v>107</v>
      </c>
      <c r="E4035" t="s">
        <v>848</v>
      </c>
      <c r="F4035" t="s">
        <v>196</v>
      </c>
      <c r="G4035" s="1" t="s">
        <v>849</v>
      </c>
      <c r="H4035" t="s">
        <v>348</v>
      </c>
      <c r="I4035" t="s">
        <v>928</v>
      </c>
      <c r="J4035" t="s">
        <v>348</v>
      </c>
      <c r="K4035">
        <v>14.9</v>
      </c>
      <c r="L4035">
        <v>14.9</v>
      </c>
      <c r="M4035" t="s">
        <v>26</v>
      </c>
      <c r="N4035" t="s">
        <v>29</v>
      </c>
      <c r="O4035" t="s">
        <v>29</v>
      </c>
      <c r="P4035" t="s">
        <v>29</v>
      </c>
      <c r="Q4035" t="s">
        <v>29</v>
      </c>
      <c r="R4035" t="s">
        <v>29</v>
      </c>
      <c r="S4035" t="s">
        <v>29</v>
      </c>
      <c r="T4035" t="s">
        <v>29</v>
      </c>
      <c r="U4035" t="s">
        <v>29</v>
      </c>
      <c r="V4035" t="s">
        <v>4614</v>
      </c>
      <c r="W4035" t="s">
        <v>4603</v>
      </c>
    </row>
    <row r="4036" spans="1:23">
      <c r="A4036">
        <v>4035</v>
      </c>
      <c r="B4036" t="s">
        <v>4600</v>
      </c>
      <c r="C4036" t="s">
        <v>4601</v>
      </c>
      <c r="D4036">
        <v>107</v>
      </c>
      <c r="E4036" t="s">
        <v>857</v>
      </c>
      <c r="F4036" t="s">
        <v>858</v>
      </c>
      <c r="G4036" s="1" t="s">
        <v>859</v>
      </c>
      <c r="H4036" t="s">
        <v>860</v>
      </c>
      <c r="I4036" t="s">
        <v>859</v>
      </c>
      <c r="J4036" t="s">
        <v>860</v>
      </c>
      <c r="K4036">
        <v>2.6</v>
      </c>
      <c r="L4036">
        <v>2.6</v>
      </c>
      <c r="M4036" t="s">
        <v>26</v>
      </c>
      <c r="N4036" t="s">
        <v>29</v>
      </c>
      <c r="O4036" t="s">
        <v>29</v>
      </c>
      <c r="P4036" t="s">
        <v>29</v>
      </c>
      <c r="Q4036" t="s">
        <v>29</v>
      </c>
      <c r="R4036" t="s">
        <v>29</v>
      </c>
      <c r="S4036" t="s">
        <v>29</v>
      </c>
      <c r="T4036" t="s">
        <v>29</v>
      </c>
      <c r="U4036" t="s">
        <v>29</v>
      </c>
      <c r="V4036" t="s">
        <v>4614</v>
      </c>
      <c r="W4036" t="s">
        <v>4603</v>
      </c>
    </row>
    <row r="4037" spans="1:23">
      <c r="A4037">
        <v>4036</v>
      </c>
      <c r="B4037" t="s">
        <v>4600</v>
      </c>
      <c r="C4037" t="s">
        <v>4601</v>
      </c>
      <c r="D4037">
        <v>107</v>
      </c>
      <c r="E4037" t="s">
        <v>4604</v>
      </c>
      <c r="F4037" t="s">
        <v>154</v>
      </c>
      <c r="G4037" s="1" t="s">
        <v>435</v>
      </c>
      <c r="H4037" t="s">
        <v>4605</v>
      </c>
      <c r="I4037" t="s">
        <v>435</v>
      </c>
      <c r="J4037" t="s">
        <v>900</v>
      </c>
      <c r="K4037">
        <v>10.8</v>
      </c>
      <c r="L4037">
        <v>10.8</v>
      </c>
      <c r="M4037" t="s">
        <v>26</v>
      </c>
      <c r="N4037" t="s">
        <v>29</v>
      </c>
      <c r="O4037" t="s">
        <v>29</v>
      </c>
      <c r="P4037" t="s">
        <v>29</v>
      </c>
      <c r="Q4037" t="s">
        <v>29</v>
      </c>
      <c r="R4037" t="s">
        <v>29</v>
      </c>
      <c r="S4037" t="s">
        <v>29</v>
      </c>
      <c r="T4037" t="s">
        <v>29</v>
      </c>
      <c r="U4037" t="s">
        <v>29</v>
      </c>
      <c r="V4037" t="s">
        <v>4614</v>
      </c>
      <c r="W4037" t="s">
        <v>4603</v>
      </c>
    </row>
    <row r="4038" spans="1:23">
      <c r="A4038">
        <v>4037</v>
      </c>
      <c r="B4038" t="s">
        <v>4600</v>
      </c>
      <c r="C4038" t="s">
        <v>4601</v>
      </c>
      <c r="D4038">
        <v>107</v>
      </c>
      <c r="E4038" t="s">
        <v>844</v>
      </c>
      <c r="F4038" t="s">
        <v>731</v>
      </c>
      <c r="G4038" s="1" t="s">
        <v>845</v>
      </c>
      <c r="H4038" t="s">
        <v>763</v>
      </c>
      <c r="I4038" t="s">
        <v>845</v>
      </c>
      <c r="J4038" t="s">
        <v>763</v>
      </c>
      <c r="K4038">
        <v>1.5</v>
      </c>
      <c r="L4038">
        <v>1.5</v>
      </c>
      <c r="M4038" t="s">
        <v>26</v>
      </c>
      <c r="N4038" t="s">
        <v>29</v>
      </c>
      <c r="O4038" t="s">
        <v>29</v>
      </c>
      <c r="P4038" t="s">
        <v>29</v>
      </c>
      <c r="Q4038" t="s">
        <v>29</v>
      </c>
      <c r="R4038" t="s">
        <v>29</v>
      </c>
      <c r="S4038" t="s">
        <v>29</v>
      </c>
      <c r="T4038" t="s">
        <v>29</v>
      </c>
      <c r="U4038" t="s">
        <v>29</v>
      </c>
      <c r="V4038" t="s">
        <v>4614</v>
      </c>
      <c r="W4038" t="s">
        <v>4603</v>
      </c>
    </row>
    <row r="4039" spans="1:23">
      <c r="A4039">
        <v>4038</v>
      </c>
      <c r="B4039" t="s">
        <v>4600</v>
      </c>
      <c r="C4039" t="s">
        <v>4601</v>
      </c>
      <c r="D4039">
        <v>107</v>
      </c>
      <c r="E4039" t="s">
        <v>326</v>
      </c>
      <c r="F4039" t="s">
        <v>196</v>
      </c>
      <c r="G4039" s="1" t="s">
        <v>326</v>
      </c>
      <c r="H4039" t="s">
        <v>29</v>
      </c>
      <c r="I4039" t="s">
        <v>326</v>
      </c>
      <c r="J4039" t="s">
        <v>29</v>
      </c>
      <c r="K4039">
        <v>6.2</v>
      </c>
      <c r="L4039">
        <v>6.2</v>
      </c>
      <c r="M4039" t="s">
        <v>26</v>
      </c>
      <c r="N4039" t="s">
        <v>29</v>
      </c>
      <c r="O4039" t="s">
        <v>29</v>
      </c>
      <c r="P4039" t="s">
        <v>29</v>
      </c>
      <c r="Q4039" t="s">
        <v>29</v>
      </c>
      <c r="R4039" t="s">
        <v>29</v>
      </c>
      <c r="S4039" t="s">
        <v>29</v>
      </c>
      <c r="T4039" t="s">
        <v>29</v>
      </c>
      <c r="U4039" t="s">
        <v>29</v>
      </c>
      <c r="V4039" t="s">
        <v>4614</v>
      </c>
      <c r="W4039" t="s">
        <v>4603</v>
      </c>
    </row>
    <row r="4040" spans="1:23">
      <c r="A4040">
        <v>4039</v>
      </c>
      <c r="B4040" t="s">
        <v>4600</v>
      </c>
      <c r="C4040" t="s">
        <v>4601</v>
      </c>
      <c r="D4040">
        <v>107</v>
      </c>
      <c r="E4040" t="s">
        <v>494</v>
      </c>
      <c r="F4040" t="s">
        <v>206</v>
      </c>
      <c r="G4040" s="1" t="s">
        <v>495</v>
      </c>
      <c r="H4040" t="s">
        <v>496</v>
      </c>
      <c r="I4040" t="s">
        <v>495</v>
      </c>
      <c r="J4040" t="s">
        <v>867</v>
      </c>
      <c r="K4040">
        <v>1</v>
      </c>
      <c r="L4040">
        <v>1</v>
      </c>
      <c r="M4040" t="s">
        <v>26</v>
      </c>
      <c r="N4040" t="s">
        <v>29</v>
      </c>
      <c r="O4040" t="s">
        <v>29</v>
      </c>
      <c r="P4040" t="s">
        <v>29</v>
      </c>
      <c r="Q4040" t="s">
        <v>29</v>
      </c>
      <c r="R4040" t="s">
        <v>29</v>
      </c>
      <c r="S4040" t="s">
        <v>29</v>
      </c>
      <c r="T4040" t="s">
        <v>29</v>
      </c>
      <c r="U4040" t="s">
        <v>29</v>
      </c>
      <c r="V4040" t="s">
        <v>4614</v>
      </c>
      <c r="W4040" t="s">
        <v>4603</v>
      </c>
    </row>
    <row r="4041" spans="1:23">
      <c r="A4041">
        <v>4040</v>
      </c>
      <c r="B4041" t="s">
        <v>4600</v>
      </c>
      <c r="C4041" t="s">
        <v>4601</v>
      </c>
      <c r="D4041">
        <v>107</v>
      </c>
      <c r="E4041" t="s">
        <v>1030</v>
      </c>
      <c r="F4041" t="s">
        <v>185</v>
      </c>
      <c r="G4041" s="1" t="s">
        <v>1031</v>
      </c>
      <c r="H4041" t="s">
        <v>1032</v>
      </c>
      <c r="I4041" t="s">
        <v>842</v>
      </c>
      <c r="J4041" t="s">
        <v>843</v>
      </c>
      <c r="K4041">
        <v>3.1</v>
      </c>
      <c r="L4041">
        <v>3.1</v>
      </c>
      <c r="M4041" t="s">
        <v>26</v>
      </c>
      <c r="N4041" t="s">
        <v>29</v>
      </c>
      <c r="O4041" t="s">
        <v>29</v>
      </c>
      <c r="P4041" t="s">
        <v>29</v>
      </c>
      <c r="Q4041" t="s">
        <v>29</v>
      </c>
      <c r="R4041" t="s">
        <v>29</v>
      </c>
      <c r="S4041" t="s">
        <v>29</v>
      </c>
      <c r="T4041" t="s">
        <v>29</v>
      </c>
      <c r="U4041" t="s">
        <v>29</v>
      </c>
      <c r="V4041" t="s">
        <v>4614</v>
      </c>
      <c r="W4041" t="s">
        <v>4603</v>
      </c>
    </row>
    <row r="4042" spans="1:23">
      <c r="A4042">
        <v>4041</v>
      </c>
      <c r="B4042" t="s">
        <v>4600</v>
      </c>
      <c r="C4042" t="s">
        <v>4601</v>
      </c>
      <c r="D4042">
        <v>107</v>
      </c>
      <c r="E4042" t="s">
        <v>1042</v>
      </c>
      <c r="F4042" t="s">
        <v>196</v>
      </c>
      <c r="G4042" s="1" t="s">
        <v>1043</v>
      </c>
      <c r="H4042" t="s">
        <v>1044</v>
      </c>
      <c r="I4042" t="s">
        <v>1043</v>
      </c>
      <c r="J4042" t="s">
        <v>1044</v>
      </c>
      <c r="K4042">
        <v>4.5999999999999996</v>
      </c>
      <c r="L4042">
        <v>4.5999999999999996</v>
      </c>
      <c r="M4042" t="s">
        <v>26</v>
      </c>
      <c r="N4042" t="s">
        <v>29</v>
      </c>
      <c r="O4042" t="s">
        <v>29</v>
      </c>
      <c r="P4042" t="s">
        <v>29</v>
      </c>
      <c r="Q4042" t="s">
        <v>29</v>
      </c>
      <c r="R4042" t="s">
        <v>29</v>
      </c>
      <c r="S4042" t="s">
        <v>29</v>
      </c>
      <c r="T4042" t="s">
        <v>29</v>
      </c>
      <c r="U4042" t="s">
        <v>29</v>
      </c>
      <c r="V4042" t="s">
        <v>4614</v>
      </c>
      <c r="W4042" t="s">
        <v>4603</v>
      </c>
    </row>
    <row r="4043" spans="1:23">
      <c r="A4043">
        <v>4042</v>
      </c>
      <c r="B4043" t="s">
        <v>4600</v>
      </c>
      <c r="C4043" t="s">
        <v>4601</v>
      </c>
      <c r="D4043">
        <v>107</v>
      </c>
      <c r="E4043" t="s">
        <v>1511</v>
      </c>
      <c r="F4043" t="s">
        <v>168</v>
      </c>
      <c r="G4043" s="1" t="s">
        <v>1512</v>
      </c>
      <c r="H4043" t="s">
        <v>1513</v>
      </c>
      <c r="I4043" t="s">
        <v>1512</v>
      </c>
      <c r="J4043" t="s">
        <v>1513</v>
      </c>
      <c r="K4043">
        <v>5.0999999999999996</v>
      </c>
      <c r="L4043">
        <v>5.0999999999999996</v>
      </c>
      <c r="M4043" t="s">
        <v>26</v>
      </c>
      <c r="N4043" t="s">
        <v>29</v>
      </c>
      <c r="O4043" t="s">
        <v>29</v>
      </c>
      <c r="P4043" t="s">
        <v>29</v>
      </c>
      <c r="Q4043" t="s">
        <v>29</v>
      </c>
      <c r="R4043" t="s">
        <v>29</v>
      </c>
      <c r="S4043" t="s">
        <v>29</v>
      </c>
      <c r="T4043" t="s">
        <v>29</v>
      </c>
      <c r="U4043" t="s">
        <v>29</v>
      </c>
      <c r="V4043" t="s">
        <v>4614</v>
      </c>
      <c r="W4043" t="s">
        <v>4603</v>
      </c>
    </row>
    <row r="4044" spans="1:23">
      <c r="A4044">
        <v>4043</v>
      </c>
      <c r="B4044" t="s">
        <v>4600</v>
      </c>
      <c r="C4044" t="s">
        <v>4601</v>
      </c>
      <c r="D4044">
        <v>107</v>
      </c>
      <c r="E4044" t="s">
        <v>1546</v>
      </c>
      <c r="F4044" t="s">
        <v>641</v>
      </c>
      <c r="G4044" s="1" t="s">
        <v>1547</v>
      </c>
      <c r="H4044" t="s">
        <v>1548</v>
      </c>
      <c r="I4044" t="s">
        <v>1547</v>
      </c>
      <c r="J4044" t="s">
        <v>1548</v>
      </c>
      <c r="K4044">
        <v>0.5</v>
      </c>
      <c r="L4044">
        <v>0.5</v>
      </c>
      <c r="M4044" t="s">
        <v>26</v>
      </c>
      <c r="N4044" t="s">
        <v>29</v>
      </c>
      <c r="O4044" t="s">
        <v>29</v>
      </c>
      <c r="P4044" t="s">
        <v>29</v>
      </c>
      <c r="Q4044" t="s">
        <v>29</v>
      </c>
      <c r="R4044" t="s">
        <v>29</v>
      </c>
      <c r="S4044" t="s">
        <v>29</v>
      </c>
      <c r="T4044" t="s">
        <v>29</v>
      </c>
      <c r="U4044" t="s">
        <v>29</v>
      </c>
      <c r="V4044" t="s">
        <v>4614</v>
      </c>
      <c r="W4044" t="s">
        <v>4603</v>
      </c>
    </row>
    <row r="4045" spans="1:23">
      <c r="A4045">
        <v>4044</v>
      </c>
      <c r="B4045" t="s">
        <v>4600</v>
      </c>
      <c r="C4045" t="s">
        <v>4601</v>
      </c>
      <c r="D4045">
        <v>107</v>
      </c>
      <c r="E4045" t="s">
        <v>4615</v>
      </c>
      <c r="F4045" t="s">
        <v>731</v>
      </c>
      <c r="G4045" s="1" t="s">
        <v>732</v>
      </c>
      <c r="H4045" t="s">
        <v>4616</v>
      </c>
      <c r="I4045" t="s">
        <v>732</v>
      </c>
      <c r="J4045" t="s">
        <v>733</v>
      </c>
      <c r="K4045">
        <v>2.1</v>
      </c>
      <c r="L4045">
        <v>2.1</v>
      </c>
      <c r="M4045" t="s">
        <v>26</v>
      </c>
      <c r="N4045" t="s">
        <v>29</v>
      </c>
      <c r="O4045" t="s">
        <v>29</v>
      </c>
      <c r="P4045" t="s">
        <v>29</v>
      </c>
      <c r="Q4045" t="s">
        <v>29</v>
      </c>
      <c r="R4045" t="s">
        <v>29</v>
      </c>
      <c r="S4045" t="s">
        <v>29</v>
      </c>
      <c r="T4045" t="s">
        <v>29</v>
      </c>
      <c r="U4045" t="s">
        <v>29</v>
      </c>
      <c r="V4045" t="s">
        <v>4614</v>
      </c>
      <c r="W4045" t="s">
        <v>4603</v>
      </c>
    </row>
    <row r="4046" spans="1:23">
      <c r="A4046">
        <v>4045</v>
      </c>
      <c r="B4046" t="s">
        <v>4600</v>
      </c>
      <c r="C4046" t="s">
        <v>4601</v>
      </c>
      <c r="D4046">
        <v>107</v>
      </c>
      <c r="E4046" t="s">
        <v>4617</v>
      </c>
      <c r="F4046" t="s">
        <v>196</v>
      </c>
      <c r="G4046" t="s">
        <v>4617</v>
      </c>
      <c r="H4046" t="s">
        <v>29</v>
      </c>
      <c r="I4046" t="s">
        <v>8524</v>
      </c>
      <c r="J4046" t="s">
        <v>29</v>
      </c>
      <c r="K4046">
        <v>2.1</v>
      </c>
      <c r="L4046">
        <v>2.1</v>
      </c>
      <c r="M4046" t="s">
        <v>26</v>
      </c>
      <c r="N4046" t="s">
        <v>29</v>
      </c>
      <c r="O4046" t="s">
        <v>29</v>
      </c>
      <c r="P4046" t="s">
        <v>29</v>
      </c>
      <c r="Q4046" t="s">
        <v>29</v>
      </c>
      <c r="R4046" t="s">
        <v>29</v>
      </c>
      <c r="S4046" t="s">
        <v>29</v>
      </c>
      <c r="T4046" t="s">
        <v>29</v>
      </c>
      <c r="U4046" t="s">
        <v>29</v>
      </c>
      <c r="V4046" t="s">
        <v>4614</v>
      </c>
      <c r="W4046" t="s">
        <v>4603</v>
      </c>
    </row>
    <row r="4047" spans="1:23">
      <c r="A4047">
        <v>4046</v>
      </c>
      <c r="B4047" t="s">
        <v>4600</v>
      </c>
      <c r="C4047" t="s">
        <v>4601</v>
      </c>
      <c r="D4047">
        <v>107</v>
      </c>
      <c r="E4047" t="s">
        <v>8941</v>
      </c>
      <c r="F4047" t="s">
        <v>93</v>
      </c>
      <c r="G4047" s="1" t="s">
        <v>29</v>
      </c>
      <c r="H4047" t="s">
        <v>29</v>
      </c>
      <c r="I4047" t="s">
        <v>29</v>
      </c>
      <c r="J4047" t="s">
        <v>29</v>
      </c>
      <c r="K4047">
        <v>5.5</v>
      </c>
      <c r="L4047">
        <v>5.5</v>
      </c>
      <c r="M4047" t="s">
        <v>26</v>
      </c>
      <c r="N4047" t="s">
        <v>29</v>
      </c>
      <c r="O4047" t="s">
        <v>29</v>
      </c>
      <c r="P4047" t="s">
        <v>29</v>
      </c>
      <c r="Q4047" t="s">
        <v>29</v>
      </c>
      <c r="R4047" t="s">
        <v>29</v>
      </c>
      <c r="S4047" t="s">
        <v>29</v>
      </c>
      <c r="T4047" t="s">
        <v>29</v>
      </c>
      <c r="U4047" t="s">
        <v>29</v>
      </c>
      <c r="V4047" t="s">
        <v>4614</v>
      </c>
      <c r="W4047" t="s">
        <v>4603</v>
      </c>
    </row>
    <row r="4048" spans="1:23">
      <c r="A4048">
        <v>4047</v>
      </c>
      <c r="B4048" t="s">
        <v>4618</v>
      </c>
      <c r="C4048" t="s">
        <v>4618</v>
      </c>
      <c r="D4048">
        <v>108</v>
      </c>
      <c r="E4048" t="s">
        <v>1021</v>
      </c>
      <c r="F4048" t="s">
        <v>731</v>
      </c>
      <c r="G4048" s="1" t="s">
        <v>845</v>
      </c>
      <c r="H4048" t="s">
        <v>1022</v>
      </c>
      <c r="I4048" t="s">
        <v>845</v>
      </c>
      <c r="J4048" t="s">
        <v>881</v>
      </c>
      <c r="K4048">
        <v>14.8</v>
      </c>
      <c r="L4048">
        <v>14.8</v>
      </c>
      <c r="M4048" t="s">
        <v>26</v>
      </c>
      <c r="N4048" t="s">
        <v>29</v>
      </c>
      <c r="O4048" t="s">
        <v>29</v>
      </c>
      <c r="P4048" t="s">
        <v>29</v>
      </c>
      <c r="Q4048" t="s">
        <v>29</v>
      </c>
      <c r="R4048" t="s">
        <v>29</v>
      </c>
      <c r="S4048" t="s">
        <v>29</v>
      </c>
      <c r="T4048" t="s">
        <v>29</v>
      </c>
      <c r="U4048" t="s">
        <v>29</v>
      </c>
      <c r="V4048" t="s">
        <v>4602</v>
      </c>
      <c r="W4048" t="s">
        <v>4603</v>
      </c>
    </row>
    <row r="4049" spans="1:23">
      <c r="A4049">
        <v>4048</v>
      </c>
      <c r="B4049" t="s">
        <v>4618</v>
      </c>
      <c r="C4049" t="s">
        <v>4618</v>
      </c>
      <c r="D4049">
        <v>108</v>
      </c>
      <c r="E4049" t="s">
        <v>326</v>
      </c>
      <c r="F4049" t="s">
        <v>196</v>
      </c>
      <c r="G4049" s="1" t="s">
        <v>326</v>
      </c>
      <c r="H4049" t="s">
        <v>29</v>
      </c>
      <c r="I4049" t="s">
        <v>326</v>
      </c>
      <c r="J4049" t="s">
        <v>29</v>
      </c>
      <c r="K4049">
        <v>0.5</v>
      </c>
      <c r="L4049">
        <v>0.5</v>
      </c>
      <c r="M4049" t="s">
        <v>26</v>
      </c>
      <c r="N4049" t="s">
        <v>29</v>
      </c>
      <c r="O4049" t="s">
        <v>29</v>
      </c>
      <c r="P4049" t="s">
        <v>29</v>
      </c>
      <c r="Q4049" t="s">
        <v>29</v>
      </c>
      <c r="R4049" t="s">
        <v>29</v>
      </c>
      <c r="S4049" t="s">
        <v>29</v>
      </c>
      <c r="T4049" t="s">
        <v>29</v>
      </c>
      <c r="U4049" t="s">
        <v>29</v>
      </c>
      <c r="V4049" t="s">
        <v>4602</v>
      </c>
      <c r="W4049" t="s">
        <v>4603</v>
      </c>
    </row>
    <row r="4050" spans="1:23">
      <c r="A4050">
        <v>4049</v>
      </c>
      <c r="B4050" t="s">
        <v>4618</v>
      </c>
      <c r="C4050" t="s">
        <v>4618</v>
      </c>
      <c r="D4050">
        <v>108</v>
      </c>
      <c r="E4050" t="s">
        <v>844</v>
      </c>
      <c r="F4050" t="s">
        <v>731</v>
      </c>
      <c r="G4050" s="1" t="s">
        <v>845</v>
      </c>
      <c r="H4050" t="s">
        <v>763</v>
      </c>
      <c r="I4050" t="s">
        <v>845</v>
      </c>
      <c r="J4050" t="s">
        <v>763</v>
      </c>
      <c r="K4050">
        <v>7.7</v>
      </c>
      <c r="L4050">
        <v>7.7</v>
      </c>
      <c r="M4050" t="s">
        <v>26</v>
      </c>
      <c r="N4050" t="s">
        <v>29</v>
      </c>
      <c r="O4050" t="s">
        <v>29</v>
      </c>
      <c r="P4050" t="s">
        <v>29</v>
      </c>
      <c r="Q4050" t="s">
        <v>29</v>
      </c>
      <c r="R4050" t="s">
        <v>29</v>
      </c>
      <c r="S4050" t="s">
        <v>29</v>
      </c>
      <c r="T4050" t="s">
        <v>29</v>
      </c>
      <c r="U4050" t="s">
        <v>29</v>
      </c>
      <c r="V4050" t="s">
        <v>4602</v>
      </c>
      <c r="W4050" t="s">
        <v>4603</v>
      </c>
    </row>
    <row r="4051" spans="1:23">
      <c r="A4051">
        <v>4050</v>
      </c>
      <c r="B4051" t="s">
        <v>4618</v>
      </c>
      <c r="C4051" t="s">
        <v>4618</v>
      </c>
      <c r="D4051">
        <v>108</v>
      </c>
      <c r="E4051" t="s">
        <v>1030</v>
      </c>
      <c r="F4051" t="s">
        <v>185</v>
      </c>
      <c r="G4051" s="1" t="s">
        <v>1031</v>
      </c>
      <c r="H4051" t="s">
        <v>1032</v>
      </c>
      <c r="I4051" t="s">
        <v>842</v>
      </c>
      <c r="J4051" t="s">
        <v>843</v>
      </c>
      <c r="K4051">
        <v>3.9</v>
      </c>
      <c r="L4051">
        <v>3.9</v>
      </c>
      <c r="M4051" t="s">
        <v>26</v>
      </c>
      <c r="N4051" t="s">
        <v>29</v>
      </c>
      <c r="O4051" t="s">
        <v>29</v>
      </c>
      <c r="P4051" t="s">
        <v>29</v>
      </c>
      <c r="Q4051" t="s">
        <v>29</v>
      </c>
      <c r="R4051" t="s">
        <v>29</v>
      </c>
      <c r="S4051" t="s">
        <v>29</v>
      </c>
      <c r="T4051" t="s">
        <v>29</v>
      </c>
      <c r="U4051" t="s">
        <v>29</v>
      </c>
      <c r="V4051" t="s">
        <v>4602</v>
      </c>
      <c r="W4051" t="s">
        <v>4603</v>
      </c>
    </row>
    <row r="4052" spans="1:23">
      <c r="A4052">
        <v>4051</v>
      </c>
      <c r="B4052" t="s">
        <v>4618</v>
      </c>
      <c r="C4052" t="s">
        <v>4618</v>
      </c>
      <c r="D4052">
        <v>108</v>
      </c>
      <c r="E4052" t="s">
        <v>838</v>
      </c>
      <c r="F4052" t="s">
        <v>611</v>
      </c>
      <c r="G4052" s="1" t="s">
        <v>839</v>
      </c>
      <c r="H4052" t="s">
        <v>840</v>
      </c>
      <c r="I4052" t="s">
        <v>5934</v>
      </c>
      <c r="J4052" t="s">
        <v>840</v>
      </c>
      <c r="K4052">
        <v>7.1</v>
      </c>
      <c r="L4052">
        <v>7.1</v>
      </c>
      <c r="M4052" t="s">
        <v>26</v>
      </c>
      <c r="N4052" t="s">
        <v>29</v>
      </c>
      <c r="O4052" t="s">
        <v>29</v>
      </c>
      <c r="P4052" t="s">
        <v>29</v>
      </c>
      <c r="Q4052" t="s">
        <v>29</v>
      </c>
      <c r="R4052" t="s">
        <v>29</v>
      </c>
      <c r="S4052" t="s">
        <v>29</v>
      </c>
      <c r="T4052" t="s">
        <v>29</v>
      </c>
      <c r="U4052" t="s">
        <v>29</v>
      </c>
      <c r="V4052" t="s">
        <v>4602</v>
      </c>
      <c r="W4052" t="s">
        <v>4603</v>
      </c>
    </row>
    <row r="4053" spans="1:23">
      <c r="A4053">
        <v>4052</v>
      </c>
      <c r="B4053" t="s">
        <v>4618</v>
      </c>
      <c r="C4053" t="s">
        <v>4618</v>
      </c>
      <c r="D4053">
        <v>108</v>
      </c>
      <c r="E4053" t="s">
        <v>1048</v>
      </c>
      <c r="F4053" t="s">
        <v>1049</v>
      </c>
      <c r="G4053" s="1" t="s">
        <v>1050</v>
      </c>
      <c r="H4053" t="s">
        <v>65</v>
      </c>
      <c r="I4053" t="s">
        <v>1050</v>
      </c>
      <c r="J4053" t="s">
        <v>65</v>
      </c>
      <c r="K4053">
        <v>7.4</v>
      </c>
      <c r="L4053">
        <v>7.4</v>
      </c>
      <c r="M4053" t="s">
        <v>26</v>
      </c>
      <c r="N4053" t="s">
        <v>29</v>
      </c>
      <c r="O4053" t="s">
        <v>29</v>
      </c>
      <c r="P4053" t="s">
        <v>29</v>
      </c>
      <c r="Q4053" t="s">
        <v>29</v>
      </c>
      <c r="R4053" t="s">
        <v>29</v>
      </c>
      <c r="S4053" t="s">
        <v>29</v>
      </c>
      <c r="T4053" t="s">
        <v>29</v>
      </c>
      <c r="U4053" t="s">
        <v>29</v>
      </c>
      <c r="V4053" t="s">
        <v>4602</v>
      </c>
      <c r="W4053" t="s">
        <v>4603</v>
      </c>
    </row>
    <row r="4054" spans="1:23">
      <c r="A4054">
        <v>4053</v>
      </c>
      <c r="B4054" t="s">
        <v>4618</v>
      </c>
      <c r="C4054" t="s">
        <v>4618</v>
      </c>
      <c r="D4054">
        <v>108</v>
      </c>
      <c r="E4054" t="s">
        <v>94</v>
      </c>
      <c r="F4054" t="s">
        <v>43</v>
      </c>
      <c r="G4054" s="1" t="s">
        <v>4606</v>
      </c>
      <c r="H4054" t="s">
        <v>95</v>
      </c>
      <c r="I4054" t="s">
        <v>580</v>
      </c>
      <c r="J4054" t="s">
        <v>763</v>
      </c>
      <c r="K4054">
        <v>2.5</v>
      </c>
      <c r="L4054">
        <v>2.5</v>
      </c>
      <c r="M4054" t="s">
        <v>26</v>
      </c>
      <c r="N4054" t="s">
        <v>29</v>
      </c>
      <c r="O4054" t="s">
        <v>29</v>
      </c>
      <c r="P4054" t="s">
        <v>29</v>
      </c>
      <c r="Q4054" t="s">
        <v>29</v>
      </c>
      <c r="R4054" t="s">
        <v>29</v>
      </c>
      <c r="S4054" t="s">
        <v>29</v>
      </c>
      <c r="T4054" t="s">
        <v>29</v>
      </c>
      <c r="U4054" t="s">
        <v>29</v>
      </c>
      <c r="V4054" t="s">
        <v>4602</v>
      </c>
      <c r="W4054" t="s">
        <v>4603</v>
      </c>
    </row>
    <row r="4055" spans="1:23">
      <c r="A4055">
        <v>4054</v>
      </c>
      <c r="B4055" t="s">
        <v>4618</v>
      </c>
      <c r="C4055" t="s">
        <v>4618</v>
      </c>
      <c r="D4055">
        <v>108</v>
      </c>
      <c r="E4055" t="s">
        <v>1485</v>
      </c>
      <c r="F4055" t="s">
        <v>1062</v>
      </c>
      <c r="G4055" s="1" t="s">
        <v>1486</v>
      </c>
      <c r="H4055" t="s">
        <v>1487</v>
      </c>
      <c r="I4055" t="s">
        <v>1486</v>
      </c>
      <c r="J4055" t="s">
        <v>1487</v>
      </c>
      <c r="K4055">
        <v>1.1000000000000001</v>
      </c>
      <c r="L4055">
        <v>1.1000000000000001</v>
      </c>
      <c r="M4055" t="s">
        <v>26</v>
      </c>
      <c r="N4055" t="s">
        <v>29</v>
      </c>
      <c r="O4055" t="s">
        <v>29</v>
      </c>
      <c r="P4055" t="s">
        <v>29</v>
      </c>
      <c r="Q4055" t="s">
        <v>29</v>
      </c>
      <c r="R4055" t="s">
        <v>29</v>
      </c>
      <c r="S4055" t="s">
        <v>29</v>
      </c>
      <c r="T4055" t="s">
        <v>29</v>
      </c>
      <c r="U4055" t="s">
        <v>29</v>
      </c>
      <c r="V4055" t="s">
        <v>4602</v>
      </c>
      <c r="W4055" t="s">
        <v>4603</v>
      </c>
    </row>
    <row r="4056" spans="1:23">
      <c r="A4056">
        <v>4055</v>
      </c>
      <c r="B4056" t="s">
        <v>4618</v>
      </c>
      <c r="C4056" t="s">
        <v>4618</v>
      </c>
      <c r="D4056">
        <v>108</v>
      </c>
      <c r="E4056" t="s">
        <v>4619</v>
      </c>
      <c r="F4056" t="s">
        <v>103</v>
      </c>
      <c r="G4056" s="1" t="s">
        <v>1095</v>
      </c>
      <c r="H4056" t="s">
        <v>4620</v>
      </c>
      <c r="I4056" t="s">
        <v>1095</v>
      </c>
      <c r="J4056" t="s">
        <v>29</v>
      </c>
      <c r="K4056">
        <v>1.6</v>
      </c>
      <c r="L4056">
        <v>1.6</v>
      </c>
      <c r="M4056" t="s">
        <v>26</v>
      </c>
      <c r="N4056" t="s">
        <v>29</v>
      </c>
      <c r="O4056" t="s">
        <v>29</v>
      </c>
      <c r="P4056" t="s">
        <v>29</v>
      </c>
      <c r="Q4056" t="s">
        <v>29</v>
      </c>
      <c r="R4056" t="s">
        <v>29</v>
      </c>
      <c r="S4056" t="s">
        <v>29</v>
      </c>
      <c r="T4056" t="s">
        <v>29</v>
      </c>
      <c r="U4056" t="s">
        <v>29</v>
      </c>
      <c r="V4056" t="s">
        <v>4602</v>
      </c>
      <c r="W4056" t="s">
        <v>4603</v>
      </c>
    </row>
    <row r="4057" spans="1:23">
      <c r="A4057">
        <v>4056</v>
      </c>
      <c r="B4057" t="s">
        <v>4618</v>
      </c>
      <c r="C4057" t="s">
        <v>4618</v>
      </c>
      <c r="D4057">
        <v>108</v>
      </c>
      <c r="E4057" t="s">
        <v>4604</v>
      </c>
      <c r="F4057" t="s">
        <v>154</v>
      </c>
      <c r="G4057" s="1" t="s">
        <v>435</v>
      </c>
      <c r="H4057" t="s">
        <v>4605</v>
      </c>
      <c r="I4057" t="s">
        <v>435</v>
      </c>
      <c r="J4057" t="s">
        <v>900</v>
      </c>
      <c r="K4057">
        <v>0.9</v>
      </c>
      <c r="L4057">
        <v>0.9</v>
      </c>
      <c r="M4057" t="s">
        <v>26</v>
      </c>
      <c r="N4057" t="s">
        <v>29</v>
      </c>
      <c r="O4057" t="s">
        <v>29</v>
      </c>
      <c r="P4057" t="s">
        <v>29</v>
      </c>
      <c r="Q4057" t="s">
        <v>29</v>
      </c>
      <c r="R4057" t="s">
        <v>29</v>
      </c>
      <c r="S4057" t="s">
        <v>29</v>
      </c>
      <c r="T4057" t="s">
        <v>29</v>
      </c>
      <c r="U4057" t="s">
        <v>29</v>
      </c>
      <c r="V4057" t="s">
        <v>4602</v>
      </c>
      <c r="W4057" t="s">
        <v>4603</v>
      </c>
    </row>
    <row r="4058" spans="1:23">
      <c r="A4058">
        <v>4057</v>
      </c>
      <c r="B4058" t="s">
        <v>4618</v>
      </c>
      <c r="C4058" t="s">
        <v>4618</v>
      </c>
      <c r="D4058">
        <v>108</v>
      </c>
      <c r="E4058" t="s">
        <v>1042</v>
      </c>
      <c r="F4058" t="s">
        <v>196</v>
      </c>
      <c r="G4058" s="1" t="s">
        <v>1043</v>
      </c>
      <c r="H4058" t="s">
        <v>1044</v>
      </c>
      <c r="I4058" t="s">
        <v>1043</v>
      </c>
      <c r="J4058" t="s">
        <v>1044</v>
      </c>
      <c r="K4058">
        <v>1.2</v>
      </c>
      <c r="L4058">
        <v>1.2</v>
      </c>
      <c r="M4058" t="s">
        <v>26</v>
      </c>
      <c r="N4058" t="s">
        <v>29</v>
      </c>
      <c r="O4058" t="s">
        <v>29</v>
      </c>
      <c r="P4058" t="s">
        <v>29</v>
      </c>
      <c r="Q4058" t="s">
        <v>29</v>
      </c>
      <c r="R4058" t="s">
        <v>29</v>
      </c>
      <c r="S4058" t="s">
        <v>29</v>
      </c>
      <c r="T4058" t="s">
        <v>29</v>
      </c>
      <c r="U4058" t="s">
        <v>29</v>
      </c>
      <c r="V4058" t="s">
        <v>4602</v>
      </c>
      <c r="W4058" t="s">
        <v>4603</v>
      </c>
    </row>
    <row r="4059" spans="1:23">
      <c r="A4059">
        <v>4058</v>
      </c>
      <c r="B4059" t="s">
        <v>4618</v>
      </c>
      <c r="C4059" t="s">
        <v>4618</v>
      </c>
      <c r="D4059">
        <v>108</v>
      </c>
      <c r="E4059" t="s">
        <v>836</v>
      </c>
      <c r="F4059" t="s">
        <v>185</v>
      </c>
      <c r="G4059" s="1" t="s">
        <v>186</v>
      </c>
      <c r="H4059" t="s">
        <v>837</v>
      </c>
      <c r="I4059" t="s">
        <v>186</v>
      </c>
      <c r="J4059" t="s">
        <v>837</v>
      </c>
      <c r="K4059">
        <v>1.6</v>
      </c>
      <c r="L4059">
        <v>1.6</v>
      </c>
      <c r="M4059" t="s">
        <v>26</v>
      </c>
      <c r="N4059" t="s">
        <v>29</v>
      </c>
      <c r="O4059" t="s">
        <v>29</v>
      </c>
      <c r="P4059" t="s">
        <v>29</v>
      </c>
      <c r="Q4059" t="s">
        <v>29</v>
      </c>
      <c r="R4059" t="s">
        <v>29</v>
      </c>
      <c r="S4059" t="s">
        <v>29</v>
      </c>
      <c r="T4059" t="s">
        <v>29</v>
      </c>
      <c r="U4059" t="s">
        <v>29</v>
      </c>
      <c r="V4059" t="s">
        <v>4602</v>
      </c>
      <c r="W4059" t="s">
        <v>4603</v>
      </c>
    </row>
    <row r="4060" spans="1:23">
      <c r="A4060">
        <v>4059</v>
      </c>
      <c r="B4060" t="s">
        <v>4618</v>
      </c>
      <c r="C4060" t="s">
        <v>4618</v>
      </c>
      <c r="D4060">
        <v>108</v>
      </c>
      <c r="E4060" t="s">
        <v>494</v>
      </c>
      <c r="F4060" t="s">
        <v>206</v>
      </c>
      <c r="G4060" s="1" t="s">
        <v>495</v>
      </c>
      <c r="H4060" t="s">
        <v>496</v>
      </c>
      <c r="I4060" t="s">
        <v>495</v>
      </c>
      <c r="J4060" t="s">
        <v>867</v>
      </c>
      <c r="K4060">
        <v>0.6</v>
      </c>
      <c r="L4060">
        <v>0.6</v>
      </c>
      <c r="M4060" t="s">
        <v>26</v>
      </c>
      <c r="N4060" t="s">
        <v>29</v>
      </c>
      <c r="O4060" t="s">
        <v>29</v>
      </c>
      <c r="P4060" t="s">
        <v>29</v>
      </c>
      <c r="Q4060" t="s">
        <v>29</v>
      </c>
      <c r="R4060" t="s">
        <v>29</v>
      </c>
      <c r="S4060" t="s">
        <v>29</v>
      </c>
      <c r="T4060" t="s">
        <v>29</v>
      </c>
      <c r="U4060" t="s">
        <v>29</v>
      </c>
      <c r="V4060" t="s">
        <v>4602</v>
      </c>
      <c r="W4060" t="s">
        <v>4603</v>
      </c>
    </row>
    <row r="4061" spans="1:23">
      <c r="A4061">
        <v>4060</v>
      </c>
      <c r="B4061" t="s">
        <v>4618</v>
      </c>
      <c r="C4061" t="s">
        <v>4618</v>
      </c>
      <c r="D4061">
        <v>108</v>
      </c>
      <c r="E4061" t="s">
        <v>4613</v>
      </c>
      <c r="F4061" t="s">
        <v>508</v>
      </c>
      <c r="G4061" s="1" t="s">
        <v>509</v>
      </c>
      <c r="H4061" t="s">
        <v>3903</v>
      </c>
      <c r="I4061" t="s">
        <v>509</v>
      </c>
      <c r="J4061" t="s">
        <v>3903</v>
      </c>
      <c r="K4061">
        <v>0.8</v>
      </c>
      <c r="L4061">
        <v>0.8</v>
      </c>
      <c r="M4061" t="s">
        <v>26</v>
      </c>
      <c r="N4061" t="s">
        <v>29</v>
      </c>
      <c r="O4061" t="s">
        <v>29</v>
      </c>
      <c r="P4061" t="s">
        <v>29</v>
      </c>
      <c r="Q4061" t="s">
        <v>29</v>
      </c>
      <c r="R4061" t="s">
        <v>29</v>
      </c>
      <c r="S4061" t="s">
        <v>29</v>
      </c>
      <c r="T4061" t="s">
        <v>29</v>
      </c>
      <c r="U4061" t="s">
        <v>29</v>
      </c>
      <c r="V4061" t="s">
        <v>4602</v>
      </c>
      <c r="W4061" t="s">
        <v>4603</v>
      </c>
    </row>
    <row r="4062" spans="1:23">
      <c r="A4062">
        <v>4061</v>
      </c>
      <c r="B4062" t="s">
        <v>4618</v>
      </c>
      <c r="C4062" t="s">
        <v>4618</v>
      </c>
      <c r="D4062">
        <v>108</v>
      </c>
      <c r="E4062" t="s">
        <v>1035</v>
      </c>
      <c r="F4062" t="s">
        <v>468</v>
      </c>
      <c r="G4062" s="1" t="s">
        <v>864</v>
      </c>
      <c r="H4062" t="s">
        <v>1036</v>
      </c>
      <c r="I4062" t="s">
        <v>864</v>
      </c>
      <c r="J4062" t="s">
        <v>1036</v>
      </c>
      <c r="K4062">
        <v>2</v>
      </c>
      <c r="L4062">
        <v>2</v>
      </c>
      <c r="M4062" t="s">
        <v>26</v>
      </c>
      <c r="N4062" t="s">
        <v>29</v>
      </c>
      <c r="O4062" t="s">
        <v>29</v>
      </c>
      <c r="P4062" t="s">
        <v>29</v>
      </c>
      <c r="Q4062" t="s">
        <v>29</v>
      </c>
      <c r="R4062" t="s">
        <v>29</v>
      </c>
      <c r="S4062" t="s">
        <v>29</v>
      </c>
      <c r="T4062" t="s">
        <v>29</v>
      </c>
      <c r="U4062" t="s">
        <v>29</v>
      </c>
      <c r="V4062" t="s">
        <v>4602</v>
      </c>
      <c r="W4062" t="s">
        <v>4603</v>
      </c>
    </row>
    <row r="4063" spans="1:23">
      <c r="A4063">
        <v>4062</v>
      </c>
      <c r="B4063" t="s">
        <v>4618</v>
      </c>
      <c r="C4063" t="s">
        <v>4618</v>
      </c>
      <c r="D4063">
        <v>108</v>
      </c>
      <c r="E4063" t="s">
        <v>523</v>
      </c>
      <c r="F4063" t="s">
        <v>522</v>
      </c>
      <c r="G4063" s="1" t="s">
        <v>523</v>
      </c>
      <c r="H4063" t="s">
        <v>29</v>
      </c>
      <c r="I4063" t="s">
        <v>523</v>
      </c>
      <c r="J4063" t="s">
        <v>29</v>
      </c>
      <c r="K4063">
        <v>0.8</v>
      </c>
      <c r="L4063">
        <v>0.8</v>
      </c>
      <c r="M4063" t="s">
        <v>26</v>
      </c>
      <c r="N4063" t="s">
        <v>29</v>
      </c>
      <c r="O4063" t="s">
        <v>29</v>
      </c>
      <c r="P4063" t="s">
        <v>29</v>
      </c>
      <c r="Q4063" t="s">
        <v>29</v>
      </c>
      <c r="R4063" t="s">
        <v>29</v>
      </c>
      <c r="S4063" t="s">
        <v>29</v>
      </c>
      <c r="T4063" t="s">
        <v>29</v>
      </c>
      <c r="U4063" t="s">
        <v>29</v>
      </c>
      <c r="V4063" t="s">
        <v>4602</v>
      </c>
      <c r="W4063" t="s">
        <v>4603</v>
      </c>
    </row>
    <row r="4064" spans="1:23">
      <c r="A4064">
        <v>4063</v>
      </c>
      <c r="B4064" t="s">
        <v>4618</v>
      </c>
      <c r="C4064" t="s">
        <v>4618</v>
      </c>
      <c r="D4064">
        <v>108</v>
      </c>
      <c r="E4064" t="s">
        <v>1028</v>
      </c>
      <c r="F4064" t="s">
        <v>344</v>
      </c>
      <c r="G4064" s="1" t="s">
        <v>762</v>
      </c>
      <c r="H4064" t="s">
        <v>1029</v>
      </c>
      <c r="I4064" t="s">
        <v>762</v>
      </c>
      <c r="J4064" t="s">
        <v>763</v>
      </c>
      <c r="K4064">
        <v>0.1</v>
      </c>
      <c r="L4064">
        <v>0.1</v>
      </c>
      <c r="M4064" t="s">
        <v>26</v>
      </c>
      <c r="N4064" t="s">
        <v>29</v>
      </c>
      <c r="O4064" t="s">
        <v>29</v>
      </c>
      <c r="P4064" t="s">
        <v>29</v>
      </c>
      <c r="Q4064" t="s">
        <v>29</v>
      </c>
      <c r="R4064" t="s">
        <v>29</v>
      </c>
      <c r="S4064" t="s">
        <v>29</v>
      </c>
      <c r="T4064" t="s">
        <v>29</v>
      </c>
      <c r="U4064" t="s">
        <v>29</v>
      </c>
      <c r="V4064" t="s">
        <v>4602</v>
      </c>
      <c r="W4064" t="s">
        <v>4603</v>
      </c>
    </row>
    <row r="4065" spans="1:23">
      <c r="A4065">
        <v>4064</v>
      </c>
      <c r="B4065" t="s">
        <v>4618</v>
      </c>
      <c r="C4065" t="s">
        <v>4618</v>
      </c>
      <c r="D4065">
        <v>108</v>
      </c>
      <c r="E4065" t="s">
        <v>1496</v>
      </c>
      <c r="F4065" t="s">
        <v>185</v>
      </c>
      <c r="G4065" s="1" t="s">
        <v>186</v>
      </c>
      <c r="H4065" t="s">
        <v>1497</v>
      </c>
      <c r="I4065" t="s">
        <v>186</v>
      </c>
      <c r="J4065" t="s">
        <v>1497</v>
      </c>
      <c r="K4065">
        <v>1.1000000000000001</v>
      </c>
      <c r="L4065">
        <v>1.1000000000000001</v>
      </c>
      <c r="M4065" t="s">
        <v>26</v>
      </c>
      <c r="N4065" t="s">
        <v>29</v>
      </c>
      <c r="O4065" t="s">
        <v>29</v>
      </c>
      <c r="P4065" t="s">
        <v>29</v>
      </c>
      <c r="Q4065" t="s">
        <v>29</v>
      </c>
      <c r="R4065" t="s">
        <v>29</v>
      </c>
      <c r="S4065" t="s">
        <v>29</v>
      </c>
      <c r="T4065" t="s">
        <v>29</v>
      </c>
      <c r="U4065" t="s">
        <v>29</v>
      </c>
      <c r="V4065" t="s">
        <v>4602</v>
      </c>
      <c r="W4065" t="s">
        <v>4603</v>
      </c>
    </row>
    <row r="4066" spans="1:23">
      <c r="A4066">
        <v>4065</v>
      </c>
      <c r="B4066" t="s">
        <v>4618</v>
      </c>
      <c r="C4066" t="s">
        <v>4618</v>
      </c>
      <c r="D4066">
        <v>108</v>
      </c>
      <c r="E4066" t="s">
        <v>464</v>
      </c>
      <c r="F4066" t="s">
        <v>255</v>
      </c>
      <c r="G4066" s="1" t="s">
        <v>465</v>
      </c>
      <c r="H4066" t="s">
        <v>466</v>
      </c>
      <c r="I4066" t="s">
        <v>465</v>
      </c>
      <c r="J4066" t="s">
        <v>466</v>
      </c>
      <c r="K4066">
        <v>0.1</v>
      </c>
      <c r="L4066">
        <v>0.1</v>
      </c>
      <c r="M4066" t="s">
        <v>26</v>
      </c>
      <c r="N4066" t="s">
        <v>29</v>
      </c>
      <c r="O4066" t="s">
        <v>29</v>
      </c>
      <c r="P4066" t="s">
        <v>29</v>
      </c>
      <c r="Q4066" t="s">
        <v>29</v>
      </c>
      <c r="R4066" t="s">
        <v>29</v>
      </c>
      <c r="S4066" t="s">
        <v>29</v>
      </c>
      <c r="T4066" t="s">
        <v>29</v>
      </c>
      <c r="U4066" t="s">
        <v>29</v>
      </c>
      <c r="V4066" t="s">
        <v>4602</v>
      </c>
      <c r="W4066" t="s">
        <v>4603</v>
      </c>
    </row>
    <row r="4067" spans="1:23">
      <c r="A4067">
        <v>4066</v>
      </c>
      <c r="B4067" t="s">
        <v>4618</v>
      </c>
      <c r="C4067" t="s">
        <v>4618</v>
      </c>
      <c r="D4067">
        <v>108</v>
      </c>
      <c r="E4067" t="s">
        <v>1546</v>
      </c>
      <c r="F4067" t="s">
        <v>641</v>
      </c>
      <c r="G4067" s="1" t="s">
        <v>1547</v>
      </c>
      <c r="H4067" t="s">
        <v>1548</v>
      </c>
      <c r="I4067" t="s">
        <v>1547</v>
      </c>
      <c r="J4067" t="s">
        <v>1548</v>
      </c>
      <c r="K4067">
        <v>0.4</v>
      </c>
      <c r="L4067">
        <v>0.4</v>
      </c>
      <c r="M4067" t="s">
        <v>26</v>
      </c>
      <c r="N4067" t="s">
        <v>29</v>
      </c>
      <c r="O4067" t="s">
        <v>29</v>
      </c>
      <c r="P4067" t="s">
        <v>29</v>
      </c>
      <c r="Q4067" t="s">
        <v>29</v>
      </c>
      <c r="R4067" t="s">
        <v>29</v>
      </c>
      <c r="S4067" t="s">
        <v>29</v>
      </c>
      <c r="T4067" t="s">
        <v>29</v>
      </c>
      <c r="U4067" t="s">
        <v>29</v>
      </c>
      <c r="V4067" t="s">
        <v>4602</v>
      </c>
      <c r="W4067" t="s">
        <v>4603</v>
      </c>
    </row>
    <row r="4068" spans="1:23">
      <c r="A4068">
        <v>4067</v>
      </c>
      <c r="B4068" t="s">
        <v>4618</v>
      </c>
      <c r="C4068" t="s">
        <v>4618</v>
      </c>
      <c r="D4068">
        <v>108</v>
      </c>
      <c r="E4068" t="s">
        <v>1025</v>
      </c>
      <c r="F4068" t="s">
        <v>168</v>
      </c>
      <c r="G4068" s="1" t="s">
        <v>1026</v>
      </c>
      <c r="H4068" t="s">
        <v>1027</v>
      </c>
      <c r="I4068" t="s">
        <v>1026</v>
      </c>
      <c r="J4068" t="s">
        <v>2692</v>
      </c>
      <c r="K4068">
        <v>1.2</v>
      </c>
      <c r="L4068">
        <v>1.2</v>
      </c>
      <c r="M4068" t="s">
        <v>26</v>
      </c>
      <c r="N4068" t="s">
        <v>29</v>
      </c>
      <c r="O4068" t="s">
        <v>29</v>
      </c>
      <c r="P4068" t="s">
        <v>29</v>
      </c>
      <c r="Q4068" t="s">
        <v>29</v>
      </c>
      <c r="R4068" t="s">
        <v>29</v>
      </c>
      <c r="S4068" t="s">
        <v>29</v>
      </c>
      <c r="T4068" t="s">
        <v>29</v>
      </c>
      <c r="U4068" t="s">
        <v>29</v>
      </c>
      <c r="V4068" t="s">
        <v>4602</v>
      </c>
      <c r="W4068" t="s">
        <v>4603</v>
      </c>
    </row>
    <row r="4069" spans="1:23">
      <c r="A4069">
        <v>4068</v>
      </c>
      <c r="B4069" t="s">
        <v>4618</v>
      </c>
      <c r="C4069" t="s">
        <v>4618</v>
      </c>
      <c r="D4069">
        <v>108</v>
      </c>
      <c r="E4069" t="s">
        <v>8941</v>
      </c>
      <c r="F4069" t="s">
        <v>93</v>
      </c>
      <c r="G4069" s="1" t="s">
        <v>29</v>
      </c>
      <c r="H4069" t="s">
        <v>29</v>
      </c>
      <c r="I4069" t="s">
        <v>29</v>
      </c>
      <c r="J4069" t="s">
        <v>29</v>
      </c>
      <c r="K4069">
        <v>11.4</v>
      </c>
      <c r="L4069">
        <v>11.4</v>
      </c>
      <c r="M4069" t="s">
        <v>26</v>
      </c>
      <c r="N4069" t="s">
        <v>29</v>
      </c>
      <c r="O4069" t="s">
        <v>29</v>
      </c>
      <c r="P4069" t="s">
        <v>29</v>
      </c>
      <c r="Q4069" t="s">
        <v>29</v>
      </c>
      <c r="R4069" t="s">
        <v>29</v>
      </c>
      <c r="S4069" t="s">
        <v>29</v>
      </c>
      <c r="T4069" t="s">
        <v>29</v>
      </c>
      <c r="U4069" t="s">
        <v>29</v>
      </c>
      <c r="V4069" t="s">
        <v>4602</v>
      </c>
      <c r="W4069" t="s">
        <v>4603</v>
      </c>
    </row>
    <row r="4070" spans="1:23">
      <c r="A4070">
        <v>4069</v>
      </c>
      <c r="B4070" t="s">
        <v>4618</v>
      </c>
      <c r="C4070" t="s">
        <v>4618</v>
      </c>
      <c r="D4070">
        <v>108</v>
      </c>
      <c r="E4070" t="s">
        <v>3585</v>
      </c>
      <c r="F4070" t="s">
        <v>76</v>
      </c>
      <c r="G4070" s="1" t="s">
        <v>29</v>
      </c>
      <c r="H4070" t="s">
        <v>29</v>
      </c>
      <c r="I4070" t="s">
        <v>29</v>
      </c>
      <c r="J4070" t="s">
        <v>29</v>
      </c>
      <c r="K4070">
        <v>31.2</v>
      </c>
      <c r="L4070">
        <v>31.2</v>
      </c>
      <c r="M4070" t="s">
        <v>687</v>
      </c>
      <c r="N4070" t="s">
        <v>29</v>
      </c>
      <c r="O4070" t="s">
        <v>29</v>
      </c>
      <c r="P4070" t="s">
        <v>29</v>
      </c>
      <c r="Q4070" t="s">
        <v>29</v>
      </c>
      <c r="R4070" t="s">
        <v>29</v>
      </c>
      <c r="S4070" t="s">
        <v>29</v>
      </c>
      <c r="T4070" t="s">
        <v>29</v>
      </c>
      <c r="U4070" t="s">
        <v>29</v>
      </c>
      <c r="V4070" t="s">
        <v>4602</v>
      </c>
      <c r="W4070" t="s">
        <v>4603</v>
      </c>
    </row>
    <row r="4071" spans="1:23">
      <c r="A4071">
        <v>4070</v>
      </c>
      <c r="B4071" t="s">
        <v>4618</v>
      </c>
      <c r="C4071" t="s">
        <v>4618</v>
      </c>
      <c r="D4071">
        <v>109</v>
      </c>
      <c r="E4071" t="s">
        <v>1021</v>
      </c>
      <c r="F4071" t="s">
        <v>731</v>
      </c>
      <c r="G4071" s="1" t="s">
        <v>845</v>
      </c>
      <c r="H4071" t="s">
        <v>1022</v>
      </c>
      <c r="I4071" t="s">
        <v>845</v>
      </c>
      <c r="J4071" t="s">
        <v>881</v>
      </c>
      <c r="K4071">
        <v>4.8</v>
      </c>
      <c r="L4071">
        <v>4.8</v>
      </c>
      <c r="M4071" t="s">
        <v>26</v>
      </c>
      <c r="N4071" t="s">
        <v>29</v>
      </c>
      <c r="O4071" t="s">
        <v>29</v>
      </c>
      <c r="P4071" t="s">
        <v>29</v>
      </c>
      <c r="Q4071" t="s">
        <v>29</v>
      </c>
      <c r="R4071" t="s">
        <v>29</v>
      </c>
      <c r="S4071" t="s">
        <v>29</v>
      </c>
      <c r="T4071" t="s">
        <v>29</v>
      </c>
      <c r="U4071" t="s">
        <v>29</v>
      </c>
      <c r="V4071" t="s">
        <v>4607</v>
      </c>
      <c r="W4071" t="s">
        <v>4603</v>
      </c>
    </row>
    <row r="4072" spans="1:23">
      <c r="A4072">
        <v>4071</v>
      </c>
      <c r="B4072" t="s">
        <v>4618</v>
      </c>
      <c r="C4072" t="s">
        <v>4618</v>
      </c>
      <c r="D4072">
        <v>109</v>
      </c>
      <c r="E4072" t="s">
        <v>326</v>
      </c>
      <c r="F4072" t="s">
        <v>196</v>
      </c>
      <c r="G4072" s="1" t="s">
        <v>326</v>
      </c>
      <c r="H4072" t="s">
        <v>29</v>
      </c>
      <c r="I4072" t="s">
        <v>326</v>
      </c>
      <c r="J4072" t="s">
        <v>29</v>
      </c>
      <c r="K4072">
        <v>12.5</v>
      </c>
      <c r="L4072">
        <v>12.5</v>
      </c>
      <c r="M4072" t="s">
        <v>26</v>
      </c>
      <c r="N4072" t="s">
        <v>29</v>
      </c>
      <c r="O4072" t="s">
        <v>29</v>
      </c>
      <c r="P4072" t="s">
        <v>29</v>
      </c>
      <c r="Q4072" t="s">
        <v>29</v>
      </c>
      <c r="R4072" t="s">
        <v>29</v>
      </c>
      <c r="S4072" t="s">
        <v>29</v>
      </c>
      <c r="T4072" t="s">
        <v>29</v>
      </c>
      <c r="U4072" t="s">
        <v>29</v>
      </c>
      <c r="V4072" t="s">
        <v>4607</v>
      </c>
      <c r="W4072" t="s">
        <v>4603</v>
      </c>
    </row>
    <row r="4073" spans="1:23">
      <c r="A4073">
        <v>4072</v>
      </c>
      <c r="B4073" t="s">
        <v>4618</v>
      </c>
      <c r="C4073" t="s">
        <v>4618</v>
      </c>
      <c r="D4073">
        <v>109</v>
      </c>
      <c r="E4073" t="s">
        <v>844</v>
      </c>
      <c r="F4073" t="s">
        <v>731</v>
      </c>
      <c r="G4073" s="1" t="s">
        <v>845</v>
      </c>
      <c r="H4073" t="s">
        <v>763</v>
      </c>
      <c r="I4073" t="s">
        <v>845</v>
      </c>
      <c r="J4073" t="s">
        <v>763</v>
      </c>
      <c r="K4073">
        <v>4.3</v>
      </c>
      <c r="L4073">
        <v>4.3</v>
      </c>
      <c r="M4073" t="s">
        <v>26</v>
      </c>
      <c r="N4073" t="s">
        <v>29</v>
      </c>
      <c r="O4073" t="s">
        <v>29</v>
      </c>
      <c r="P4073" t="s">
        <v>29</v>
      </c>
      <c r="Q4073" t="s">
        <v>29</v>
      </c>
      <c r="R4073" t="s">
        <v>29</v>
      </c>
      <c r="S4073" t="s">
        <v>29</v>
      </c>
      <c r="T4073" t="s">
        <v>29</v>
      </c>
      <c r="U4073" t="s">
        <v>29</v>
      </c>
      <c r="V4073" t="s">
        <v>4607</v>
      </c>
      <c r="W4073" t="s">
        <v>4603</v>
      </c>
    </row>
    <row r="4074" spans="1:23">
      <c r="A4074">
        <v>4073</v>
      </c>
      <c r="B4074" t="s">
        <v>4618</v>
      </c>
      <c r="C4074" t="s">
        <v>4618</v>
      </c>
      <c r="D4074">
        <v>109</v>
      </c>
      <c r="E4074" t="s">
        <v>1030</v>
      </c>
      <c r="F4074" t="s">
        <v>185</v>
      </c>
      <c r="G4074" s="1" t="s">
        <v>1031</v>
      </c>
      <c r="H4074" t="s">
        <v>1032</v>
      </c>
      <c r="I4074" t="s">
        <v>842</v>
      </c>
      <c r="J4074" t="s">
        <v>843</v>
      </c>
      <c r="K4074">
        <v>1.9</v>
      </c>
      <c r="L4074">
        <v>1.9</v>
      </c>
      <c r="M4074" t="s">
        <v>26</v>
      </c>
      <c r="N4074" t="s">
        <v>29</v>
      </c>
      <c r="O4074" t="s">
        <v>29</v>
      </c>
      <c r="P4074" t="s">
        <v>29</v>
      </c>
      <c r="Q4074" t="s">
        <v>29</v>
      </c>
      <c r="R4074" t="s">
        <v>29</v>
      </c>
      <c r="S4074" t="s">
        <v>29</v>
      </c>
      <c r="T4074" t="s">
        <v>29</v>
      </c>
      <c r="U4074" t="s">
        <v>29</v>
      </c>
      <c r="V4074" t="s">
        <v>4607</v>
      </c>
      <c r="W4074" t="s">
        <v>4603</v>
      </c>
    </row>
    <row r="4075" spans="1:23">
      <c r="A4075">
        <v>4074</v>
      </c>
      <c r="B4075" t="s">
        <v>4618</v>
      </c>
      <c r="C4075" t="s">
        <v>4618</v>
      </c>
      <c r="D4075">
        <v>109</v>
      </c>
      <c r="E4075" t="s">
        <v>1048</v>
      </c>
      <c r="F4075" t="s">
        <v>1049</v>
      </c>
      <c r="G4075" s="1" t="s">
        <v>1050</v>
      </c>
      <c r="H4075" t="s">
        <v>65</v>
      </c>
      <c r="I4075" t="s">
        <v>1050</v>
      </c>
      <c r="J4075" t="s">
        <v>65</v>
      </c>
      <c r="K4075">
        <v>1.9</v>
      </c>
      <c r="L4075">
        <v>1.9</v>
      </c>
      <c r="M4075" t="s">
        <v>26</v>
      </c>
      <c r="N4075" t="s">
        <v>29</v>
      </c>
      <c r="O4075" t="s">
        <v>29</v>
      </c>
      <c r="P4075" t="s">
        <v>29</v>
      </c>
      <c r="Q4075" t="s">
        <v>29</v>
      </c>
      <c r="R4075" t="s">
        <v>29</v>
      </c>
      <c r="S4075" t="s">
        <v>29</v>
      </c>
      <c r="T4075" t="s">
        <v>29</v>
      </c>
      <c r="U4075" t="s">
        <v>29</v>
      </c>
      <c r="V4075" t="s">
        <v>4607</v>
      </c>
      <c r="W4075" t="s">
        <v>4603</v>
      </c>
    </row>
    <row r="4076" spans="1:23">
      <c r="A4076">
        <v>4075</v>
      </c>
      <c r="B4076" t="s">
        <v>4618</v>
      </c>
      <c r="C4076" t="s">
        <v>4618</v>
      </c>
      <c r="D4076">
        <v>109</v>
      </c>
      <c r="E4076" t="s">
        <v>94</v>
      </c>
      <c r="F4076" t="s">
        <v>43</v>
      </c>
      <c r="G4076" s="1" t="s">
        <v>4606</v>
      </c>
      <c r="H4076" t="s">
        <v>95</v>
      </c>
      <c r="I4076" t="s">
        <v>580</v>
      </c>
      <c r="J4076" t="s">
        <v>763</v>
      </c>
      <c r="K4076">
        <v>7.2</v>
      </c>
      <c r="L4076">
        <v>7.2</v>
      </c>
      <c r="M4076" t="s">
        <v>26</v>
      </c>
      <c r="N4076" t="s">
        <v>29</v>
      </c>
      <c r="O4076" t="s">
        <v>29</v>
      </c>
      <c r="P4076" t="s">
        <v>29</v>
      </c>
      <c r="Q4076" t="s">
        <v>29</v>
      </c>
      <c r="R4076" t="s">
        <v>29</v>
      </c>
      <c r="S4076" t="s">
        <v>29</v>
      </c>
      <c r="T4076" t="s">
        <v>29</v>
      </c>
      <c r="U4076" t="s">
        <v>29</v>
      </c>
      <c r="V4076" t="s">
        <v>4607</v>
      </c>
      <c r="W4076" t="s">
        <v>4603</v>
      </c>
    </row>
    <row r="4077" spans="1:23">
      <c r="A4077">
        <v>4076</v>
      </c>
      <c r="B4077" t="s">
        <v>4618</v>
      </c>
      <c r="C4077" t="s">
        <v>4618</v>
      </c>
      <c r="D4077">
        <v>109</v>
      </c>
      <c r="E4077" t="s">
        <v>873</v>
      </c>
      <c r="F4077" t="s">
        <v>438</v>
      </c>
      <c r="G4077" s="1" t="s">
        <v>873</v>
      </c>
      <c r="H4077" t="s">
        <v>29</v>
      </c>
      <c r="I4077" t="s">
        <v>873</v>
      </c>
      <c r="J4077" t="s">
        <v>29</v>
      </c>
      <c r="K4077">
        <v>8.1999999999999993</v>
      </c>
      <c r="L4077">
        <v>8.1999999999999993</v>
      </c>
      <c r="M4077" t="s">
        <v>26</v>
      </c>
      <c r="N4077" t="s">
        <v>29</v>
      </c>
      <c r="O4077" t="s">
        <v>29</v>
      </c>
      <c r="P4077" t="s">
        <v>29</v>
      </c>
      <c r="Q4077" t="s">
        <v>29</v>
      </c>
      <c r="R4077" t="s">
        <v>29</v>
      </c>
      <c r="S4077" t="s">
        <v>29</v>
      </c>
      <c r="T4077" t="s">
        <v>29</v>
      </c>
      <c r="U4077" t="s">
        <v>29</v>
      </c>
      <c r="V4077" t="s">
        <v>4607</v>
      </c>
      <c r="W4077" t="s">
        <v>4603</v>
      </c>
    </row>
    <row r="4078" spans="1:23">
      <c r="A4078">
        <v>4077</v>
      </c>
      <c r="B4078" t="s">
        <v>4618</v>
      </c>
      <c r="C4078" t="s">
        <v>4618</v>
      </c>
      <c r="D4078">
        <v>109</v>
      </c>
      <c r="E4078" t="s">
        <v>4619</v>
      </c>
      <c r="F4078" t="s">
        <v>103</v>
      </c>
      <c r="G4078" s="1" t="s">
        <v>1095</v>
      </c>
      <c r="H4078" t="s">
        <v>4620</v>
      </c>
      <c r="I4078" t="s">
        <v>1095</v>
      </c>
      <c r="J4078" t="s">
        <v>29</v>
      </c>
      <c r="K4078">
        <v>6</v>
      </c>
      <c r="L4078">
        <v>6</v>
      </c>
      <c r="M4078" t="s">
        <v>26</v>
      </c>
      <c r="N4078" t="s">
        <v>29</v>
      </c>
      <c r="O4078" t="s">
        <v>29</v>
      </c>
      <c r="P4078" t="s">
        <v>29</v>
      </c>
      <c r="Q4078" t="s">
        <v>29</v>
      </c>
      <c r="R4078" t="s">
        <v>29</v>
      </c>
      <c r="S4078" t="s">
        <v>29</v>
      </c>
      <c r="T4078" t="s">
        <v>29</v>
      </c>
      <c r="U4078" t="s">
        <v>29</v>
      </c>
      <c r="V4078" t="s">
        <v>4607</v>
      </c>
      <c r="W4078" t="s">
        <v>4603</v>
      </c>
    </row>
    <row r="4079" spans="1:23">
      <c r="A4079">
        <v>4078</v>
      </c>
      <c r="B4079" t="s">
        <v>4618</v>
      </c>
      <c r="C4079" t="s">
        <v>4618</v>
      </c>
      <c r="D4079">
        <v>109</v>
      </c>
      <c r="E4079" t="s">
        <v>4604</v>
      </c>
      <c r="F4079" t="s">
        <v>154</v>
      </c>
      <c r="G4079" s="1" t="s">
        <v>435</v>
      </c>
      <c r="H4079" t="s">
        <v>4605</v>
      </c>
      <c r="I4079" t="s">
        <v>435</v>
      </c>
      <c r="J4079" t="s">
        <v>900</v>
      </c>
      <c r="K4079">
        <v>4.5999999999999996</v>
      </c>
      <c r="L4079">
        <v>4.5999999999999996</v>
      </c>
      <c r="M4079" t="s">
        <v>26</v>
      </c>
      <c r="N4079" t="s">
        <v>29</v>
      </c>
      <c r="O4079" t="s">
        <v>29</v>
      </c>
      <c r="P4079" t="s">
        <v>29</v>
      </c>
      <c r="Q4079" t="s">
        <v>29</v>
      </c>
      <c r="R4079" t="s">
        <v>29</v>
      </c>
      <c r="S4079" t="s">
        <v>29</v>
      </c>
      <c r="T4079" t="s">
        <v>29</v>
      </c>
      <c r="U4079" t="s">
        <v>29</v>
      </c>
      <c r="V4079" t="s">
        <v>4607</v>
      </c>
      <c r="W4079" t="s">
        <v>4603</v>
      </c>
    </row>
    <row r="4080" spans="1:23">
      <c r="A4080">
        <v>4079</v>
      </c>
      <c r="B4080" t="s">
        <v>4618</v>
      </c>
      <c r="C4080" t="s">
        <v>4618</v>
      </c>
      <c r="D4080">
        <v>109</v>
      </c>
      <c r="E4080" t="s">
        <v>836</v>
      </c>
      <c r="F4080" t="s">
        <v>185</v>
      </c>
      <c r="G4080" s="1" t="s">
        <v>186</v>
      </c>
      <c r="H4080" t="s">
        <v>837</v>
      </c>
      <c r="I4080" t="s">
        <v>186</v>
      </c>
      <c r="J4080" t="s">
        <v>837</v>
      </c>
      <c r="K4080">
        <v>2.2000000000000002</v>
      </c>
      <c r="L4080">
        <v>2.2000000000000002</v>
      </c>
      <c r="M4080" t="s">
        <v>26</v>
      </c>
      <c r="N4080" t="s">
        <v>29</v>
      </c>
      <c r="O4080" t="s">
        <v>29</v>
      </c>
      <c r="P4080" t="s">
        <v>29</v>
      </c>
      <c r="Q4080" t="s">
        <v>29</v>
      </c>
      <c r="R4080" t="s">
        <v>29</v>
      </c>
      <c r="S4080" t="s">
        <v>29</v>
      </c>
      <c r="T4080" t="s">
        <v>29</v>
      </c>
      <c r="U4080" t="s">
        <v>29</v>
      </c>
      <c r="V4080" t="s">
        <v>4607</v>
      </c>
      <c r="W4080" t="s">
        <v>4603</v>
      </c>
    </row>
    <row r="4081" spans="1:23">
      <c r="A4081">
        <v>4080</v>
      </c>
      <c r="B4081" t="s">
        <v>4618</v>
      </c>
      <c r="C4081" t="s">
        <v>4618</v>
      </c>
      <c r="D4081">
        <v>109</v>
      </c>
      <c r="E4081" t="s">
        <v>1575</v>
      </c>
      <c r="F4081" t="s">
        <v>468</v>
      </c>
      <c r="G4081" s="1" t="s">
        <v>1195</v>
      </c>
      <c r="H4081" t="s">
        <v>1576</v>
      </c>
      <c r="I4081" t="s">
        <v>3139</v>
      </c>
      <c r="J4081" t="s">
        <v>8609</v>
      </c>
      <c r="K4081">
        <v>1</v>
      </c>
      <c r="L4081">
        <v>1</v>
      </c>
      <c r="M4081" t="s">
        <v>26</v>
      </c>
      <c r="N4081" t="s">
        <v>29</v>
      </c>
      <c r="O4081" t="s">
        <v>29</v>
      </c>
      <c r="P4081" t="s">
        <v>29</v>
      </c>
      <c r="Q4081" t="s">
        <v>29</v>
      </c>
      <c r="R4081" t="s">
        <v>29</v>
      </c>
      <c r="S4081" t="s">
        <v>29</v>
      </c>
      <c r="T4081" t="s">
        <v>29</v>
      </c>
      <c r="U4081" t="s">
        <v>29</v>
      </c>
      <c r="V4081" t="s">
        <v>4607</v>
      </c>
      <c r="W4081" t="s">
        <v>4603</v>
      </c>
    </row>
    <row r="4082" spans="1:23">
      <c r="A4082">
        <v>4081</v>
      </c>
      <c r="B4082" t="s">
        <v>4618</v>
      </c>
      <c r="C4082" t="s">
        <v>4618</v>
      </c>
      <c r="D4082">
        <v>109</v>
      </c>
      <c r="E4082" t="s">
        <v>494</v>
      </c>
      <c r="F4082" t="s">
        <v>206</v>
      </c>
      <c r="G4082" s="1" t="s">
        <v>495</v>
      </c>
      <c r="H4082" t="s">
        <v>496</v>
      </c>
      <c r="I4082" t="s">
        <v>495</v>
      </c>
      <c r="J4082" t="s">
        <v>867</v>
      </c>
      <c r="K4082">
        <v>1.4</v>
      </c>
      <c r="L4082">
        <v>1.4</v>
      </c>
      <c r="M4082" t="s">
        <v>26</v>
      </c>
      <c r="N4082" t="s">
        <v>29</v>
      </c>
      <c r="O4082" t="s">
        <v>29</v>
      </c>
      <c r="P4082" t="s">
        <v>29</v>
      </c>
      <c r="Q4082" t="s">
        <v>29</v>
      </c>
      <c r="R4082" t="s">
        <v>29</v>
      </c>
      <c r="S4082" t="s">
        <v>29</v>
      </c>
      <c r="T4082" t="s">
        <v>29</v>
      </c>
      <c r="U4082" t="s">
        <v>29</v>
      </c>
      <c r="V4082" t="s">
        <v>4607</v>
      </c>
      <c r="W4082" t="s">
        <v>4603</v>
      </c>
    </row>
    <row r="4083" spans="1:23">
      <c r="A4083">
        <v>4082</v>
      </c>
      <c r="B4083" t="s">
        <v>4618</v>
      </c>
      <c r="C4083" t="s">
        <v>4618</v>
      </c>
      <c r="D4083">
        <v>109</v>
      </c>
      <c r="E4083" t="s">
        <v>4613</v>
      </c>
      <c r="F4083" t="s">
        <v>508</v>
      </c>
      <c r="G4083" s="1" t="s">
        <v>509</v>
      </c>
      <c r="H4083" t="s">
        <v>3903</v>
      </c>
      <c r="I4083" t="s">
        <v>509</v>
      </c>
      <c r="J4083" t="s">
        <v>3903</v>
      </c>
      <c r="K4083">
        <v>0.5</v>
      </c>
      <c r="L4083">
        <v>0.5</v>
      </c>
      <c r="M4083" t="s">
        <v>26</v>
      </c>
      <c r="N4083" t="s">
        <v>29</v>
      </c>
      <c r="O4083" t="s">
        <v>29</v>
      </c>
      <c r="P4083" t="s">
        <v>29</v>
      </c>
      <c r="Q4083" t="s">
        <v>29</v>
      </c>
      <c r="R4083" t="s">
        <v>29</v>
      </c>
      <c r="S4083" t="s">
        <v>29</v>
      </c>
      <c r="T4083" t="s">
        <v>29</v>
      </c>
      <c r="U4083" t="s">
        <v>29</v>
      </c>
      <c r="V4083" t="s">
        <v>4607</v>
      </c>
      <c r="W4083" t="s">
        <v>4603</v>
      </c>
    </row>
    <row r="4084" spans="1:23">
      <c r="A4084">
        <v>4083</v>
      </c>
      <c r="B4084" t="s">
        <v>4618</v>
      </c>
      <c r="C4084" t="s">
        <v>4618</v>
      </c>
      <c r="D4084">
        <v>109</v>
      </c>
      <c r="E4084" t="s">
        <v>523</v>
      </c>
      <c r="F4084" t="s">
        <v>522</v>
      </c>
      <c r="G4084" s="1" t="s">
        <v>523</v>
      </c>
      <c r="H4084" t="s">
        <v>29</v>
      </c>
      <c r="I4084" t="s">
        <v>523</v>
      </c>
      <c r="J4084" t="s">
        <v>29</v>
      </c>
      <c r="K4084">
        <v>1.4</v>
      </c>
      <c r="L4084">
        <v>1.4</v>
      </c>
      <c r="M4084" t="s">
        <v>26</v>
      </c>
      <c r="N4084" t="s">
        <v>29</v>
      </c>
      <c r="O4084" t="s">
        <v>29</v>
      </c>
      <c r="P4084" t="s">
        <v>29</v>
      </c>
      <c r="Q4084" t="s">
        <v>29</v>
      </c>
      <c r="R4084" t="s">
        <v>29</v>
      </c>
      <c r="S4084" t="s">
        <v>29</v>
      </c>
      <c r="T4084" t="s">
        <v>29</v>
      </c>
      <c r="U4084" t="s">
        <v>29</v>
      </c>
      <c r="V4084" t="s">
        <v>4607</v>
      </c>
      <c r="W4084" t="s">
        <v>4603</v>
      </c>
    </row>
    <row r="4085" spans="1:23">
      <c r="A4085">
        <v>4084</v>
      </c>
      <c r="B4085" t="s">
        <v>4618</v>
      </c>
      <c r="C4085" t="s">
        <v>4618</v>
      </c>
      <c r="D4085">
        <v>109</v>
      </c>
      <c r="E4085" t="s">
        <v>1028</v>
      </c>
      <c r="F4085" t="s">
        <v>344</v>
      </c>
      <c r="G4085" s="1" t="s">
        <v>762</v>
      </c>
      <c r="H4085" t="s">
        <v>1029</v>
      </c>
      <c r="I4085" t="s">
        <v>762</v>
      </c>
      <c r="J4085" t="s">
        <v>763</v>
      </c>
      <c r="K4085">
        <v>0.7</v>
      </c>
      <c r="L4085">
        <v>0.7</v>
      </c>
      <c r="M4085" t="s">
        <v>26</v>
      </c>
      <c r="N4085" t="s">
        <v>29</v>
      </c>
      <c r="O4085" t="s">
        <v>29</v>
      </c>
      <c r="P4085" t="s">
        <v>29</v>
      </c>
      <c r="Q4085" t="s">
        <v>29</v>
      </c>
      <c r="R4085" t="s">
        <v>29</v>
      </c>
      <c r="S4085" t="s">
        <v>29</v>
      </c>
      <c r="T4085" t="s">
        <v>29</v>
      </c>
      <c r="U4085" t="s">
        <v>29</v>
      </c>
      <c r="V4085" t="s">
        <v>4607</v>
      </c>
      <c r="W4085" t="s">
        <v>4603</v>
      </c>
    </row>
    <row r="4086" spans="1:23">
      <c r="A4086">
        <v>4085</v>
      </c>
      <c r="B4086" t="s">
        <v>4618</v>
      </c>
      <c r="C4086" t="s">
        <v>4618</v>
      </c>
      <c r="D4086">
        <v>109</v>
      </c>
      <c r="E4086" t="s">
        <v>1496</v>
      </c>
      <c r="F4086" t="s">
        <v>185</v>
      </c>
      <c r="G4086" s="1" t="s">
        <v>186</v>
      </c>
      <c r="H4086" t="s">
        <v>1497</v>
      </c>
      <c r="I4086" t="s">
        <v>186</v>
      </c>
      <c r="J4086" t="s">
        <v>1497</v>
      </c>
      <c r="K4086">
        <v>0.7</v>
      </c>
      <c r="L4086">
        <v>0.7</v>
      </c>
      <c r="M4086" t="s">
        <v>26</v>
      </c>
      <c r="N4086" t="s">
        <v>29</v>
      </c>
      <c r="O4086" t="s">
        <v>29</v>
      </c>
      <c r="P4086" t="s">
        <v>29</v>
      </c>
      <c r="Q4086" t="s">
        <v>29</v>
      </c>
      <c r="R4086" t="s">
        <v>29</v>
      </c>
      <c r="S4086" t="s">
        <v>29</v>
      </c>
      <c r="T4086" t="s">
        <v>29</v>
      </c>
      <c r="U4086" t="s">
        <v>29</v>
      </c>
      <c r="V4086" t="s">
        <v>4607</v>
      </c>
      <c r="W4086" t="s">
        <v>4603</v>
      </c>
    </row>
    <row r="4087" spans="1:23">
      <c r="A4087">
        <v>4086</v>
      </c>
      <c r="B4087" t="s">
        <v>4618</v>
      </c>
      <c r="C4087" t="s">
        <v>4618</v>
      </c>
      <c r="D4087">
        <v>109</v>
      </c>
      <c r="E4087" t="s">
        <v>4621</v>
      </c>
      <c r="F4087" t="s">
        <v>611</v>
      </c>
      <c r="G4087" s="1" t="s">
        <v>4622</v>
      </c>
      <c r="H4087" t="s">
        <v>450</v>
      </c>
      <c r="I4087" t="s">
        <v>612</v>
      </c>
      <c r="J4087" t="s">
        <v>8701</v>
      </c>
      <c r="K4087">
        <v>1.7</v>
      </c>
      <c r="L4087">
        <v>1.7</v>
      </c>
      <c r="M4087" t="s">
        <v>26</v>
      </c>
      <c r="N4087" t="s">
        <v>29</v>
      </c>
      <c r="O4087" t="s">
        <v>29</v>
      </c>
      <c r="P4087" t="s">
        <v>29</v>
      </c>
      <c r="Q4087" t="s">
        <v>29</v>
      </c>
      <c r="R4087" t="s">
        <v>29</v>
      </c>
      <c r="S4087" t="s">
        <v>29</v>
      </c>
      <c r="T4087" t="s">
        <v>29</v>
      </c>
      <c r="U4087" t="s">
        <v>29</v>
      </c>
      <c r="V4087" t="s">
        <v>4607</v>
      </c>
      <c r="W4087" t="s">
        <v>4603</v>
      </c>
    </row>
    <row r="4088" spans="1:23">
      <c r="A4088">
        <v>4087</v>
      </c>
      <c r="B4088" t="s">
        <v>4618</v>
      </c>
      <c r="C4088" t="s">
        <v>4618</v>
      </c>
      <c r="D4088">
        <v>109</v>
      </c>
      <c r="E4088" t="s">
        <v>464</v>
      </c>
      <c r="F4088" t="s">
        <v>255</v>
      </c>
      <c r="G4088" s="1" t="s">
        <v>465</v>
      </c>
      <c r="H4088" t="s">
        <v>466</v>
      </c>
      <c r="I4088" t="s">
        <v>465</v>
      </c>
      <c r="J4088" t="s">
        <v>466</v>
      </c>
      <c r="K4088">
        <v>0.5</v>
      </c>
      <c r="L4088">
        <v>0.5</v>
      </c>
      <c r="M4088" t="s">
        <v>26</v>
      </c>
      <c r="N4088" t="s">
        <v>29</v>
      </c>
      <c r="O4088" t="s">
        <v>29</v>
      </c>
      <c r="P4088" t="s">
        <v>29</v>
      </c>
      <c r="Q4088" t="s">
        <v>29</v>
      </c>
      <c r="R4088" t="s">
        <v>29</v>
      </c>
      <c r="S4088" t="s">
        <v>29</v>
      </c>
      <c r="T4088" t="s">
        <v>29</v>
      </c>
      <c r="U4088" t="s">
        <v>29</v>
      </c>
      <c r="V4088" t="s">
        <v>4607</v>
      </c>
      <c r="W4088" t="s">
        <v>4603</v>
      </c>
    </row>
    <row r="4089" spans="1:23">
      <c r="A4089">
        <v>4088</v>
      </c>
      <c r="B4089" t="s">
        <v>4618</v>
      </c>
      <c r="C4089" t="s">
        <v>4618</v>
      </c>
      <c r="D4089">
        <v>109</v>
      </c>
      <c r="E4089" t="s">
        <v>1051</v>
      </c>
      <c r="F4089" t="s">
        <v>1052</v>
      </c>
      <c r="G4089" s="1" t="s">
        <v>1053</v>
      </c>
      <c r="H4089" t="s">
        <v>1054</v>
      </c>
      <c r="I4089" t="s">
        <v>1053</v>
      </c>
      <c r="J4089" t="s">
        <v>1054</v>
      </c>
      <c r="K4089">
        <v>1.2</v>
      </c>
      <c r="L4089">
        <v>1.2</v>
      </c>
      <c r="M4089" t="s">
        <v>26</v>
      </c>
      <c r="N4089" t="s">
        <v>29</v>
      </c>
      <c r="O4089" t="s">
        <v>29</v>
      </c>
      <c r="P4089" t="s">
        <v>29</v>
      </c>
      <c r="Q4089" t="s">
        <v>29</v>
      </c>
      <c r="R4089" t="s">
        <v>29</v>
      </c>
      <c r="S4089" t="s">
        <v>29</v>
      </c>
      <c r="T4089" t="s">
        <v>29</v>
      </c>
      <c r="U4089" t="s">
        <v>29</v>
      </c>
      <c r="V4089" t="s">
        <v>4607</v>
      </c>
      <c r="W4089" t="s">
        <v>4603</v>
      </c>
    </row>
    <row r="4090" spans="1:23">
      <c r="A4090">
        <v>4089</v>
      </c>
      <c r="B4090" t="s">
        <v>4618</v>
      </c>
      <c r="C4090" t="s">
        <v>4618</v>
      </c>
      <c r="D4090">
        <v>109</v>
      </c>
      <c r="E4090" t="s">
        <v>427</v>
      </c>
      <c r="F4090" t="s">
        <v>154</v>
      </c>
      <c r="G4090" s="1" t="s">
        <v>428</v>
      </c>
      <c r="H4090" t="s">
        <v>429</v>
      </c>
      <c r="I4090" t="s">
        <v>428</v>
      </c>
      <c r="J4090" t="s">
        <v>1502</v>
      </c>
      <c r="K4090">
        <v>1.4</v>
      </c>
      <c r="L4090">
        <v>1.4</v>
      </c>
      <c r="M4090" t="s">
        <v>26</v>
      </c>
      <c r="N4090" t="s">
        <v>29</v>
      </c>
      <c r="O4090" t="s">
        <v>29</v>
      </c>
      <c r="P4090" t="s">
        <v>29</v>
      </c>
      <c r="Q4090" t="s">
        <v>29</v>
      </c>
      <c r="R4090" t="s">
        <v>29</v>
      </c>
      <c r="S4090" t="s">
        <v>29</v>
      </c>
      <c r="T4090" t="s">
        <v>29</v>
      </c>
      <c r="U4090" t="s">
        <v>29</v>
      </c>
      <c r="V4090" t="s">
        <v>4607</v>
      </c>
      <c r="W4090" t="s">
        <v>4603</v>
      </c>
    </row>
    <row r="4091" spans="1:23">
      <c r="A4091">
        <v>4090</v>
      </c>
      <c r="B4091" t="s">
        <v>4618</v>
      </c>
      <c r="C4091" t="s">
        <v>4618</v>
      </c>
      <c r="D4091">
        <v>109</v>
      </c>
      <c r="E4091" t="s">
        <v>8941</v>
      </c>
      <c r="F4091" t="s">
        <v>93</v>
      </c>
      <c r="G4091" s="1" t="s">
        <v>29</v>
      </c>
      <c r="H4091" t="s">
        <v>29</v>
      </c>
      <c r="I4091" t="s">
        <v>29</v>
      </c>
      <c r="J4091" t="s">
        <v>29</v>
      </c>
      <c r="K4091">
        <v>18.3</v>
      </c>
      <c r="L4091">
        <v>18.3</v>
      </c>
      <c r="M4091" t="s">
        <v>26</v>
      </c>
      <c r="N4091" t="s">
        <v>29</v>
      </c>
      <c r="O4091" t="s">
        <v>29</v>
      </c>
      <c r="P4091" t="s">
        <v>29</v>
      </c>
      <c r="Q4091" t="s">
        <v>29</v>
      </c>
      <c r="R4091" t="s">
        <v>29</v>
      </c>
      <c r="S4091" t="s">
        <v>29</v>
      </c>
      <c r="T4091" t="s">
        <v>29</v>
      </c>
      <c r="U4091" t="s">
        <v>29</v>
      </c>
      <c r="V4091" t="s">
        <v>4607</v>
      </c>
      <c r="W4091" t="s">
        <v>4603</v>
      </c>
    </row>
    <row r="4092" spans="1:23">
      <c r="A4092">
        <v>4091</v>
      </c>
      <c r="B4092" t="s">
        <v>4618</v>
      </c>
      <c r="C4092" t="s">
        <v>4618</v>
      </c>
      <c r="D4092">
        <v>109</v>
      </c>
      <c r="E4092" t="s">
        <v>3585</v>
      </c>
      <c r="F4092" t="s">
        <v>76</v>
      </c>
      <c r="G4092" s="1" t="s">
        <v>29</v>
      </c>
      <c r="H4092" t="s">
        <v>29</v>
      </c>
      <c r="I4092" t="s">
        <v>29</v>
      </c>
      <c r="J4092" t="s">
        <v>29</v>
      </c>
      <c r="K4092">
        <v>17.600000000000001</v>
      </c>
      <c r="L4092">
        <v>17.600000000000001</v>
      </c>
      <c r="M4092" t="s">
        <v>687</v>
      </c>
      <c r="N4092" t="s">
        <v>29</v>
      </c>
      <c r="O4092" t="s">
        <v>29</v>
      </c>
      <c r="P4092" t="s">
        <v>29</v>
      </c>
      <c r="Q4092" t="s">
        <v>29</v>
      </c>
      <c r="R4092" t="s">
        <v>29</v>
      </c>
      <c r="S4092" t="s">
        <v>29</v>
      </c>
      <c r="T4092" t="s">
        <v>29</v>
      </c>
      <c r="U4092" t="s">
        <v>29</v>
      </c>
      <c r="V4092" t="s">
        <v>4607</v>
      </c>
      <c r="W4092" t="s">
        <v>4603</v>
      </c>
    </row>
    <row r="4093" spans="1:23">
      <c r="A4093">
        <v>4092</v>
      </c>
      <c r="B4093" t="s">
        <v>4618</v>
      </c>
      <c r="C4093" t="s">
        <v>4618</v>
      </c>
      <c r="D4093">
        <v>110</v>
      </c>
      <c r="E4093" t="s">
        <v>1021</v>
      </c>
      <c r="F4093" t="s">
        <v>731</v>
      </c>
      <c r="G4093" s="1" t="s">
        <v>845</v>
      </c>
      <c r="H4093" t="s">
        <v>1022</v>
      </c>
      <c r="I4093" t="s">
        <v>845</v>
      </c>
      <c r="J4093" t="s">
        <v>881</v>
      </c>
      <c r="K4093">
        <v>29.4</v>
      </c>
      <c r="L4093">
        <v>29.4</v>
      </c>
      <c r="M4093" t="s">
        <v>26</v>
      </c>
      <c r="N4093" t="s">
        <v>29</v>
      </c>
      <c r="O4093" t="s">
        <v>29</v>
      </c>
      <c r="P4093" t="s">
        <v>29</v>
      </c>
      <c r="Q4093" t="s">
        <v>29</v>
      </c>
      <c r="R4093" t="s">
        <v>29</v>
      </c>
      <c r="S4093" t="s">
        <v>29</v>
      </c>
      <c r="T4093" t="s">
        <v>29</v>
      </c>
      <c r="U4093" t="s">
        <v>29</v>
      </c>
      <c r="V4093" t="s">
        <v>4610</v>
      </c>
      <c r="W4093" t="s">
        <v>4603</v>
      </c>
    </row>
    <row r="4094" spans="1:23">
      <c r="A4094">
        <v>4093</v>
      </c>
      <c r="B4094" t="s">
        <v>4618</v>
      </c>
      <c r="C4094" t="s">
        <v>4618</v>
      </c>
      <c r="D4094">
        <v>110</v>
      </c>
      <c r="E4094" t="s">
        <v>326</v>
      </c>
      <c r="F4094" t="s">
        <v>196</v>
      </c>
      <c r="G4094" s="1" t="s">
        <v>326</v>
      </c>
      <c r="H4094" t="s">
        <v>29</v>
      </c>
      <c r="I4094" t="s">
        <v>326</v>
      </c>
      <c r="J4094" t="s">
        <v>29</v>
      </c>
      <c r="K4094">
        <v>15.8</v>
      </c>
      <c r="L4094">
        <v>15.8</v>
      </c>
      <c r="M4094" t="s">
        <v>26</v>
      </c>
      <c r="N4094" t="s">
        <v>29</v>
      </c>
      <c r="O4094" t="s">
        <v>29</v>
      </c>
      <c r="P4094" t="s">
        <v>29</v>
      </c>
      <c r="Q4094" t="s">
        <v>29</v>
      </c>
      <c r="R4094" t="s">
        <v>29</v>
      </c>
      <c r="S4094" t="s">
        <v>29</v>
      </c>
      <c r="T4094" t="s">
        <v>29</v>
      </c>
      <c r="U4094" t="s">
        <v>29</v>
      </c>
      <c r="V4094" t="s">
        <v>4610</v>
      </c>
      <c r="W4094" t="s">
        <v>4603</v>
      </c>
    </row>
    <row r="4095" spans="1:23">
      <c r="A4095">
        <v>4094</v>
      </c>
      <c r="B4095" t="s">
        <v>4618</v>
      </c>
      <c r="C4095" t="s">
        <v>4618</v>
      </c>
      <c r="D4095">
        <v>110</v>
      </c>
      <c r="E4095" t="s">
        <v>844</v>
      </c>
      <c r="F4095" t="s">
        <v>731</v>
      </c>
      <c r="G4095" s="1" t="s">
        <v>845</v>
      </c>
      <c r="H4095" t="s">
        <v>763</v>
      </c>
      <c r="I4095" t="s">
        <v>845</v>
      </c>
      <c r="J4095" t="s">
        <v>763</v>
      </c>
      <c r="K4095">
        <v>1.7</v>
      </c>
      <c r="L4095">
        <v>1.7</v>
      </c>
      <c r="M4095" t="s">
        <v>26</v>
      </c>
      <c r="N4095" t="s">
        <v>29</v>
      </c>
      <c r="O4095" t="s">
        <v>29</v>
      </c>
      <c r="P4095" t="s">
        <v>29</v>
      </c>
      <c r="Q4095" t="s">
        <v>29</v>
      </c>
      <c r="R4095" t="s">
        <v>29</v>
      </c>
      <c r="S4095" t="s">
        <v>29</v>
      </c>
      <c r="T4095" t="s">
        <v>29</v>
      </c>
      <c r="U4095" t="s">
        <v>29</v>
      </c>
      <c r="V4095" t="s">
        <v>4610</v>
      </c>
      <c r="W4095" t="s">
        <v>4603</v>
      </c>
    </row>
    <row r="4096" spans="1:23">
      <c r="A4096">
        <v>4095</v>
      </c>
      <c r="B4096" t="s">
        <v>4618</v>
      </c>
      <c r="C4096" t="s">
        <v>4618</v>
      </c>
      <c r="D4096">
        <v>110</v>
      </c>
      <c r="E4096" t="s">
        <v>838</v>
      </c>
      <c r="F4096" t="s">
        <v>611</v>
      </c>
      <c r="G4096" s="1" t="s">
        <v>839</v>
      </c>
      <c r="H4096" t="s">
        <v>840</v>
      </c>
      <c r="I4096" t="s">
        <v>5934</v>
      </c>
      <c r="J4096" t="s">
        <v>840</v>
      </c>
      <c r="K4096">
        <v>1.3</v>
      </c>
      <c r="L4096">
        <v>1.3</v>
      </c>
      <c r="M4096" t="s">
        <v>26</v>
      </c>
      <c r="N4096" t="s">
        <v>29</v>
      </c>
      <c r="O4096" t="s">
        <v>29</v>
      </c>
      <c r="P4096" t="s">
        <v>29</v>
      </c>
      <c r="Q4096" t="s">
        <v>29</v>
      </c>
      <c r="R4096" t="s">
        <v>29</v>
      </c>
      <c r="S4096" t="s">
        <v>29</v>
      </c>
      <c r="T4096" t="s">
        <v>29</v>
      </c>
      <c r="U4096" t="s">
        <v>29</v>
      </c>
      <c r="V4096" t="s">
        <v>4610</v>
      </c>
      <c r="W4096" t="s">
        <v>4603</v>
      </c>
    </row>
    <row r="4097" spans="1:23">
      <c r="A4097">
        <v>4096</v>
      </c>
      <c r="B4097" t="s">
        <v>4618</v>
      </c>
      <c r="C4097" t="s">
        <v>4618</v>
      </c>
      <c r="D4097">
        <v>110</v>
      </c>
      <c r="E4097" t="s">
        <v>1048</v>
      </c>
      <c r="F4097" t="s">
        <v>1049</v>
      </c>
      <c r="G4097" s="1" t="s">
        <v>1050</v>
      </c>
      <c r="H4097" t="s">
        <v>65</v>
      </c>
      <c r="I4097" t="s">
        <v>1050</v>
      </c>
      <c r="J4097" t="s">
        <v>65</v>
      </c>
      <c r="K4097">
        <v>1</v>
      </c>
      <c r="L4097">
        <v>1</v>
      </c>
      <c r="M4097" t="s">
        <v>26</v>
      </c>
      <c r="N4097" t="s">
        <v>29</v>
      </c>
      <c r="O4097" t="s">
        <v>29</v>
      </c>
      <c r="P4097" t="s">
        <v>29</v>
      </c>
      <c r="Q4097" t="s">
        <v>29</v>
      </c>
      <c r="R4097" t="s">
        <v>29</v>
      </c>
      <c r="S4097" t="s">
        <v>29</v>
      </c>
      <c r="T4097" t="s">
        <v>29</v>
      </c>
      <c r="U4097" t="s">
        <v>29</v>
      </c>
      <c r="V4097" t="s">
        <v>4610</v>
      </c>
      <c r="W4097" t="s">
        <v>4603</v>
      </c>
    </row>
    <row r="4098" spans="1:23">
      <c r="A4098">
        <v>4097</v>
      </c>
      <c r="B4098" t="s">
        <v>4618</v>
      </c>
      <c r="C4098" t="s">
        <v>4618</v>
      </c>
      <c r="D4098">
        <v>110</v>
      </c>
      <c r="E4098" t="s">
        <v>4623</v>
      </c>
      <c r="F4098" t="s">
        <v>1530</v>
      </c>
      <c r="G4098" s="1" t="s">
        <v>1531</v>
      </c>
      <c r="H4098" t="s">
        <v>1815</v>
      </c>
      <c r="I4098" t="s">
        <v>1531</v>
      </c>
      <c r="J4098" t="s">
        <v>6037</v>
      </c>
      <c r="K4098">
        <v>7.9</v>
      </c>
      <c r="L4098">
        <v>7.9</v>
      </c>
      <c r="M4098" t="s">
        <v>26</v>
      </c>
      <c r="N4098" t="s">
        <v>29</v>
      </c>
      <c r="O4098" t="s">
        <v>29</v>
      </c>
      <c r="P4098" t="s">
        <v>29</v>
      </c>
      <c r="Q4098" t="s">
        <v>29</v>
      </c>
      <c r="R4098" t="s">
        <v>29</v>
      </c>
      <c r="S4098" t="s">
        <v>29</v>
      </c>
      <c r="T4098" t="s">
        <v>29</v>
      </c>
      <c r="U4098" t="s">
        <v>29</v>
      </c>
      <c r="V4098" t="s">
        <v>4610</v>
      </c>
      <c r="W4098" t="s">
        <v>4603</v>
      </c>
    </row>
    <row r="4099" spans="1:23">
      <c r="A4099">
        <v>4098</v>
      </c>
      <c r="B4099" t="s">
        <v>4618</v>
      </c>
      <c r="C4099" t="s">
        <v>4618</v>
      </c>
      <c r="D4099">
        <v>110</v>
      </c>
      <c r="E4099" t="s">
        <v>1485</v>
      </c>
      <c r="F4099" t="s">
        <v>1062</v>
      </c>
      <c r="G4099" s="1" t="s">
        <v>1486</v>
      </c>
      <c r="H4099" t="s">
        <v>1487</v>
      </c>
      <c r="I4099" t="s">
        <v>1486</v>
      </c>
      <c r="J4099" t="s">
        <v>1487</v>
      </c>
      <c r="K4099">
        <v>4</v>
      </c>
      <c r="L4099">
        <v>4</v>
      </c>
      <c r="M4099" t="s">
        <v>26</v>
      </c>
      <c r="N4099" t="s">
        <v>29</v>
      </c>
      <c r="O4099" t="s">
        <v>29</v>
      </c>
      <c r="P4099" t="s">
        <v>29</v>
      </c>
      <c r="Q4099" t="s">
        <v>29</v>
      </c>
      <c r="R4099" t="s">
        <v>29</v>
      </c>
      <c r="S4099" t="s">
        <v>29</v>
      </c>
      <c r="T4099" t="s">
        <v>29</v>
      </c>
      <c r="U4099" t="s">
        <v>29</v>
      </c>
      <c r="V4099" t="s">
        <v>4610</v>
      </c>
      <c r="W4099" t="s">
        <v>4603</v>
      </c>
    </row>
    <row r="4100" spans="1:23">
      <c r="A4100">
        <v>4099</v>
      </c>
      <c r="B4100" t="s">
        <v>4618</v>
      </c>
      <c r="C4100" t="s">
        <v>4618</v>
      </c>
      <c r="D4100">
        <v>110</v>
      </c>
      <c r="E4100" t="s">
        <v>1042</v>
      </c>
      <c r="F4100" t="s">
        <v>196</v>
      </c>
      <c r="G4100" s="1" t="s">
        <v>1043</v>
      </c>
      <c r="H4100" t="s">
        <v>1044</v>
      </c>
      <c r="I4100" t="s">
        <v>1043</v>
      </c>
      <c r="J4100" t="s">
        <v>1044</v>
      </c>
      <c r="K4100">
        <v>0.3</v>
      </c>
      <c r="L4100">
        <v>0.3</v>
      </c>
      <c r="M4100" t="s">
        <v>26</v>
      </c>
      <c r="N4100" t="s">
        <v>29</v>
      </c>
      <c r="O4100" t="s">
        <v>29</v>
      </c>
      <c r="P4100" t="s">
        <v>29</v>
      </c>
      <c r="Q4100" t="s">
        <v>29</v>
      </c>
      <c r="R4100" t="s">
        <v>29</v>
      </c>
      <c r="S4100" t="s">
        <v>29</v>
      </c>
      <c r="T4100" t="s">
        <v>29</v>
      </c>
      <c r="U4100" t="s">
        <v>29</v>
      </c>
      <c r="V4100" t="s">
        <v>4610</v>
      </c>
      <c r="W4100" t="s">
        <v>4603</v>
      </c>
    </row>
    <row r="4101" spans="1:23">
      <c r="A4101">
        <v>4100</v>
      </c>
      <c r="B4101" t="s">
        <v>4618</v>
      </c>
      <c r="C4101" t="s">
        <v>4618</v>
      </c>
      <c r="D4101">
        <v>110</v>
      </c>
      <c r="E4101" t="s">
        <v>836</v>
      </c>
      <c r="F4101" t="s">
        <v>185</v>
      </c>
      <c r="G4101" s="1" t="s">
        <v>186</v>
      </c>
      <c r="H4101" t="s">
        <v>837</v>
      </c>
      <c r="I4101" t="s">
        <v>186</v>
      </c>
      <c r="J4101" t="s">
        <v>837</v>
      </c>
      <c r="K4101">
        <v>2</v>
      </c>
      <c r="L4101">
        <v>2</v>
      </c>
      <c r="M4101" t="s">
        <v>26</v>
      </c>
      <c r="N4101" t="s">
        <v>29</v>
      </c>
      <c r="O4101" t="s">
        <v>29</v>
      </c>
      <c r="P4101" t="s">
        <v>29</v>
      </c>
      <c r="Q4101" t="s">
        <v>29</v>
      </c>
      <c r="R4101" t="s">
        <v>29</v>
      </c>
      <c r="S4101" t="s">
        <v>29</v>
      </c>
      <c r="T4101" t="s">
        <v>29</v>
      </c>
      <c r="U4101" t="s">
        <v>29</v>
      </c>
      <c r="V4101" t="s">
        <v>4610</v>
      </c>
      <c r="W4101" t="s">
        <v>4603</v>
      </c>
    </row>
    <row r="4102" spans="1:23">
      <c r="A4102">
        <v>4101</v>
      </c>
      <c r="B4102" t="s">
        <v>4618</v>
      </c>
      <c r="C4102" t="s">
        <v>4618</v>
      </c>
      <c r="D4102">
        <v>110</v>
      </c>
      <c r="E4102" t="s">
        <v>767</v>
      </c>
      <c r="F4102" t="s">
        <v>154</v>
      </c>
      <c r="G4102" s="1" t="s">
        <v>767</v>
      </c>
      <c r="H4102" t="s">
        <v>29</v>
      </c>
      <c r="I4102" t="s">
        <v>767</v>
      </c>
      <c r="J4102" t="s">
        <v>29</v>
      </c>
      <c r="K4102">
        <v>4.3</v>
      </c>
      <c r="L4102">
        <v>4.3</v>
      </c>
      <c r="M4102" t="s">
        <v>26</v>
      </c>
      <c r="N4102" t="s">
        <v>29</v>
      </c>
      <c r="O4102" t="s">
        <v>29</v>
      </c>
      <c r="P4102" t="s">
        <v>29</v>
      </c>
      <c r="Q4102" t="s">
        <v>29</v>
      </c>
      <c r="R4102" t="s">
        <v>29</v>
      </c>
      <c r="S4102" t="s">
        <v>29</v>
      </c>
      <c r="T4102" t="s">
        <v>29</v>
      </c>
      <c r="U4102" t="s">
        <v>29</v>
      </c>
      <c r="V4102" t="s">
        <v>4610</v>
      </c>
      <c r="W4102" t="s">
        <v>4603</v>
      </c>
    </row>
    <row r="4103" spans="1:23">
      <c r="A4103">
        <v>4102</v>
      </c>
      <c r="B4103" t="s">
        <v>4618</v>
      </c>
      <c r="C4103" t="s">
        <v>4618</v>
      </c>
      <c r="D4103">
        <v>110</v>
      </c>
      <c r="E4103" t="s">
        <v>1554</v>
      </c>
      <c r="F4103" t="s">
        <v>731</v>
      </c>
      <c r="G4103" s="1" t="s">
        <v>845</v>
      </c>
      <c r="H4103" t="s">
        <v>1492</v>
      </c>
      <c r="I4103" t="s">
        <v>845</v>
      </c>
      <c r="J4103" t="s">
        <v>1492</v>
      </c>
      <c r="K4103">
        <v>4.3</v>
      </c>
      <c r="L4103">
        <v>4.3</v>
      </c>
      <c r="M4103" t="s">
        <v>26</v>
      </c>
      <c r="N4103" t="s">
        <v>29</v>
      </c>
      <c r="O4103" t="s">
        <v>29</v>
      </c>
      <c r="P4103" t="s">
        <v>29</v>
      </c>
      <c r="Q4103" t="s">
        <v>29</v>
      </c>
      <c r="R4103" t="s">
        <v>29</v>
      </c>
      <c r="S4103" t="s">
        <v>29</v>
      </c>
      <c r="T4103" t="s">
        <v>29</v>
      </c>
      <c r="U4103" t="s">
        <v>29</v>
      </c>
      <c r="V4103" t="s">
        <v>4610</v>
      </c>
      <c r="W4103" t="s">
        <v>4603</v>
      </c>
    </row>
    <row r="4104" spans="1:23">
      <c r="A4104">
        <v>4103</v>
      </c>
      <c r="B4104" t="s">
        <v>4618</v>
      </c>
      <c r="C4104" t="s">
        <v>4618</v>
      </c>
      <c r="D4104">
        <v>110</v>
      </c>
      <c r="E4104" t="s">
        <v>1575</v>
      </c>
      <c r="F4104" t="s">
        <v>468</v>
      </c>
      <c r="G4104" s="1" t="s">
        <v>1195</v>
      </c>
      <c r="H4104" t="s">
        <v>1576</v>
      </c>
      <c r="I4104" t="s">
        <v>3139</v>
      </c>
      <c r="J4104" t="s">
        <v>8609</v>
      </c>
      <c r="K4104">
        <v>2.6</v>
      </c>
      <c r="L4104">
        <v>2.6</v>
      </c>
      <c r="M4104" t="s">
        <v>26</v>
      </c>
      <c r="N4104" t="s">
        <v>29</v>
      </c>
      <c r="O4104" t="s">
        <v>29</v>
      </c>
      <c r="P4104" t="s">
        <v>29</v>
      </c>
      <c r="Q4104" t="s">
        <v>29</v>
      </c>
      <c r="R4104" t="s">
        <v>29</v>
      </c>
      <c r="S4104" t="s">
        <v>29</v>
      </c>
      <c r="T4104" t="s">
        <v>29</v>
      </c>
      <c r="U4104" t="s">
        <v>29</v>
      </c>
      <c r="V4104" t="s">
        <v>4610</v>
      </c>
      <c r="W4104" t="s">
        <v>4603</v>
      </c>
    </row>
    <row r="4105" spans="1:23">
      <c r="A4105">
        <v>4104</v>
      </c>
      <c r="B4105" t="s">
        <v>4618</v>
      </c>
      <c r="C4105" t="s">
        <v>4618</v>
      </c>
      <c r="D4105">
        <v>110</v>
      </c>
      <c r="E4105" t="s">
        <v>4613</v>
      </c>
      <c r="F4105" t="s">
        <v>508</v>
      </c>
      <c r="G4105" s="1" t="s">
        <v>509</v>
      </c>
      <c r="H4105" t="s">
        <v>3903</v>
      </c>
      <c r="I4105" t="s">
        <v>509</v>
      </c>
      <c r="J4105" t="s">
        <v>3903</v>
      </c>
      <c r="K4105">
        <v>1.3</v>
      </c>
      <c r="L4105">
        <v>1.3</v>
      </c>
      <c r="M4105" t="s">
        <v>26</v>
      </c>
      <c r="N4105" t="s">
        <v>29</v>
      </c>
      <c r="O4105" t="s">
        <v>29</v>
      </c>
      <c r="P4105" t="s">
        <v>29</v>
      </c>
      <c r="Q4105" t="s">
        <v>29</v>
      </c>
      <c r="R4105" t="s">
        <v>29</v>
      </c>
      <c r="S4105" t="s">
        <v>29</v>
      </c>
      <c r="T4105" t="s">
        <v>29</v>
      </c>
      <c r="U4105" t="s">
        <v>29</v>
      </c>
      <c r="V4105" t="s">
        <v>4610</v>
      </c>
      <c r="W4105" t="s">
        <v>4603</v>
      </c>
    </row>
    <row r="4106" spans="1:23">
      <c r="A4106">
        <v>4105</v>
      </c>
      <c r="B4106" t="s">
        <v>4618</v>
      </c>
      <c r="C4106" t="s">
        <v>4618</v>
      </c>
      <c r="D4106">
        <v>110</v>
      </c>
      <c r="E4106" t="s">
        <v>1051</v>
      </c>
      <c r="F4106" t="s">
        <v>1052</v>
      </c>
      <c r="G4106" s="1" t="s">
        <v>1053</v>
      </c>
      <c r="H4106" t="s">
        <v>1054</v>
      </c>
      <c r="I4106" t="s">
        <v>1053</v>
      </c>
      <c r="J4106" t="s">
        <v>1054</v>
      </c>
      <c r="K4106">
        <v>0.3</v>
      </c>
      <c r="L4106">
        <v>0.3</v>
      </c>
      <c r="M4106" t="s">
        <v>26</v>
      </c>
      <c r="N4106" t="s">
        <v>29</v>
      </c>
      <c r="O4106" t="s">
        <v>29</v>
      </c>
      <c r="P4106" t="s">
        <v>29</v>
      </c>
      <c r="Q4106" t="s">
        <v>29</v>
      </c>
      <c r="R4106" t="s">
        <v>29</v>
      </c>
      <c r="S4106" t="s">
        <v>29</v>
      </c>
      <c r="T4106" t="s">
        <v>29</v>
      </c>
      <c r="U4106" t="s">
        <v>29</v>
      </c>
      <c r="V4106" t="s">
        <v>4610</v>
      </c>
      <c r="W4106" t="s">
        <v>4603</v>
      </c>
    </row>
    <row r="4107" spans="1:23">
      <c r="A4107">
        <v>4106</v>
      </c>
      <c r="B4107" t="s">
        <v>4618</v>
      </c>
      <c r="C4107" t="s">
        <v>4618</v>
      </c>
      <c r="D4107">
        <v>110</v>
      </c>
      <c r="E4107" t="s">
        <v>8941</v>
      </c>
      <c r="F4107" t="s">
        <v>93</v>
      </c>
      <c r="G4107" s="1" t="s">
        <v>29</v>
      </c>
      <c r="H4107" t="s">
        <v>29</v>
      </c>
      <c r="I4107" t="s">
        <v>29</v>
      </c>
      <c r="J4107" t="s">
        <v>29</v>
      </c>
      <c r="K4107">
        <v>9.3000000000000007</v>
      </c>
      <c r="L4107">
        <v>9.3000000000000007</v>
      </c>
      <c r="M4107" t="s">
        <v>26</v>
      </c>
      <c r="N4107" t="s">
        <v>29</v>
      </c>
      <c r="O4107" t="s">
        <v>29</v>
      </c>
      <c r="P4107" t="s">
        <v>29</v>
      </c>
      <c r="Q4107" t="s">
        <v>29</v>
      </c>
      <c r="R4107" t="s">
        <v>29</v>
      </c>
      <c r="S4107" t="s">
        <v>29</v>
      </c>
      <c r="T4107" t="s">
        <v>29</v>
      </c>
      <c r="U4107" t="s">
        <v>29</v>
      </c>
      <c r="V4107" t="s">
        <v>4610</v>
      </c>
      <c r="W4107" t="s">
        <v>4603</v>
      </c>
    </row>
    <row r="4108" spans="1:23">
      <c r="A4108">
        <v>4107</v>
      </c>
      <c r="B4108" t="s">
        <v>4618</v>
      </c>
      <c r="C4108" t="s">
        <v>4618</v>
      </c>
      <c r="D4108">
        <v>110</v>
      </c>
      <c r="E4108" t="s">
        <v>3585</v>
      </c>
      <c r="F4108" t="s">
        <v>76</v>
      </c>
      <c r="G4108" s="1" t="s">
        <v>29</v>
      </c>
      <c r="H4108" t="s">
        <v>29</v>
      </c>
      <c r="I4108" t="s">
        <v>29</v>
      </c>
      <c r="J4108" t="s">
        <v>29</v>
      </c>
      <c r="K4108">
        <v>14.5</v>
      </c>
      <c r="L4108">
        <v>14.5</v>
      </c>
      <c r="M4108" t="s">
        <v>687</v>
      </c>
      <c r="N4108" t="s">
        <v>29</v>
      </c>
      <c r="O4108" t="s">
        <v>29</v>
      </c>
      <c r="P4108" t="s">
        <v>29</v>
      </c>
      <c r="Q4108" t="s">
        <v>29</v>
      </c>
      <c r="R4108" t="s">
        <v>29</v>
      </c>
      <c r="S4108" t="s">
        <v>29</v>
      </c>
      <c r="T4108" t="s">
        <v>29</v>
      </c>
      <c r="U4108" t="s">
        <v>29</v>
      </c>
      <c r="V4108" t="s">
        <v>4610</v>
      </c>
      <c r="W4108" t="s">
        <v>4603</v>
      </c>
    </row>
    <row r="4109" spans="1:23">
      <c r="A4109">
        <v>4108</v>
      </c>
      <c r="B4109" t="s">
        <v>4618</v>
      </c>
      <c r="C4109" t="s">
        <v>4618</v>
      </c>
      <c r="D4109">
        <v>111</v>
      </c>
      <c r="E4109" t="s">
        <v>1021</v>
      </c>
      <c r="F4109" t="s">
        <v>731</v>
      </c>
      <c r="G4109" s="1" t="s">
        <v>845</v>
      </c>
      <c r="H4109" t="s">
        <v>1022</v>
      </c>
      <c r="I4109" t="s">
        <v>845</v>
      </c>
      <c r="J4109" t="s">
        <v>881</v>
      </c>
      <c r="K4109">
        <v>29.8</v>
      </c>
      <c r="L4109">
        <v>29.8</v>
      </c>
      <c r="M4109" t="s">
        <v>26</v>
      </c>
      <c r="N4109" t="s">
        <v>29</v>
      </c>
      <c r="O4109" t="s">
        <v>29</v>
      </c>
      <c r="P4109" t="s">
        <v>29</v>
      </c>
      <c r="Q4109" t="s">
        <v>29</v>
      </c>
      <c r="R4109" t="s">
        <v>29</v>
      </c>
      <c r="S4109" t="s">
        <v>29</v>
      </c>
      <c r="T4109" t="s">
        <v>29</v>
      </c>
      <c r="U4109" t="s">
        <v>29</v>
      </c>
      <c r="V4109" t="s">
        <v>4614</v>
      </c>
      <c r="W4109" t="s">
        <v>4603</v>
      </c>
    </row>
    <row r="4110" spans="1:23">
      <c r="A4110">
        <v>4109</v>
      </c>
      <c r="B4110" t="s">
        <v>4618</v>
      </c>
      <c r="C4110" t="s">
        <v>4618</v>
      </c>
      <c r="D4110">
        <v>111</v>
      </c>
      <c r="E4110" t="s">
        <v>326</v>
      </c>
      <c r="F4110" t="s">
        <v>196</v>
      </c>
      <c r="G4110" s="1" t="s">
        <v>326</v>
      </c>
      <c r="H4110" t="s">
        <v>29</v>
      </c>
      <c r="I4110" t="s">
        <v>326</v>
      </c>
      <c r="J4110" t="s">
        <v>29</v>
      </c>
      <c r="K4110">
        <v>5.0999999999999996</v>
      </c>
      <c r="L4110">
        <v>5.0999999999999996</v>
      </c>
      <c r="M4110" t="s">
        <v>26</v>
      </c>
      <c r="N4110" t="s">
        <v>29</v>
      </c>
      <c r="O4110" t="s">
        <v>29</v>
      </c>
      <c r="P4110" t="s">
        <v>29</v>
      </c>
      <c r="Q4110" t="s">
        <v>29</v>
      </c>
      <c r="R4110" t="s">
        <v>29</v>
      </c>
      <c r="S4110" t="s">
        <v>29</v>
      </c>
      <c r="T4110" t="s">
        <v>29</v>
      </c>
      <c r="U4110" t="s">
        <v>29</v>
      </c>
      <c r="V4110" t="s">
        <v>4614</v>
      </c>
      <c r="W4110" t="s">
        <v>4603</v>
      </c>
    </row>
    <row r="4111" spans="1:23">
      <c r="A4111">
        <v>4110</v>
      </c>
      <c r="B4111" t="s">
        <v>4618</v>
      </c>
      <c r="C4111" t="s">
        <v>4618</v>
      </c>
      <c r="D4111">
        <v>111</v>
      </c>
      <c r="E4111" t="s">
        <v>1030</v>
      </c>
      <c r="F4111" t="s">
        <v>185</v>
      </c>
      <c r="G4111" s="1" t="s">
        <v>1031</v>
      </c>
      <c r="H4111" t="s">
        <v>1032</v>
      </c>
      <c r="I4111" t="s">
        <v>842</v>
      </c>
      <c r="J4111" t="s">
        <v>843</v>
      </c>
      <c r="K4111">
        <v>5.9</v>
      </c>
      <c r="L4111">
        <v>5.9</v>
      </c>
      <c r="M4111" t="s">
        <v>26</v>
      </c>
      <c r="N4111" t="s">
        <v>29</v>
      </c>
      <c r="O4111" t="s">
        <v>29</v>
      </c>
      <c r="P4111" t="s">
        <v>29</v>
      </c>
      <c r="Q4111" t="s">
        <v>29</v>
      </c>
      <c r="R4111" t="s">
        <v>29</v>
      </c>
      <c r="S4111" t="s">
        <v>29</v>
      </c>
      <c r="T4111" t="s">
        <v>29</v>
      </c>
      <c r="U4111" t="s">
        <v>29</v>
      </c>
      <c r="V4111" t="s">
        <v>4614</v>
      </c>
      <c r="W4111" t="s">
        <v>4603</v>
      </c>
    </row>
    <row r="4112" spans="1:23">
      <c r="A4112">
        <v>4111</v>
      </c>
      <c r="B4112" t="s">
        <v>4618</v>
      </c>
      <c r="C4112" t="s">
        <v>4618</v>
      </c>
      <c r="D4112">
        <v>111</v>
      </c>
      <c r="E4112" t="s">
        <v>838</v>
      </c>
      <c r="F4112" t="s">
        <v>611</v>
      </c>
      <c r="G4112" s="1" t="s">
        <v>839</v>
      </c>
      <c r="H4112" t="s">
        <v>840</v>
      </c>
      <c r="I4112" t="s">
        <v>5934</v>
      </c>
      <c r="J4112" t="s">
        <v>840</v>
      </c>
      <c r="K4112">
        <v>2.2999999999999998</v>
      </c>
      <c r="L4112">
        <v>2.2999999999999998</v>
      </c>
      <c r="M4112" t="s">
        <v>26</v>
      </c>
      <c r="N4112" t="s">
        <v>29</v>
      </c>
      <c r="O4112" t="s">
        <v>29</v>
      </c>
      <c r="P4112" t="s">
        <v>29</v>
      </c>
      <c r="Q4112" t="s">
        <v>29</v>
      </c>
      <c r="R4112" t="s">
        <v>29</v>
      </c>
      <c r="S4112" t="s">
        <v>29</v>
      </c>
      <c r="T4112" t="s">
        <v>29</v>
      </c>
      <c r="U4112" t="s">
        <v>29</v>
      </c>
      <c r="V4112" t="s">
        <v>4614</v>
      </c>
      <c r="W4112" t="s">
        <v>4603</v>
      </c>
    </row>
    <row r="4113" spans="1:23">
      <c r="A4113">
        <v>4112</v>
      </c>
      <c r="B4113" t="s">
        <v>4618</v>
      </c>
      <c r="C4113" t="s">
        <v>4618</v>
      </c>
      <c r="D4113">
        <v>111</v>
      </c>
      <c r="E4113" t="s">
        <v>4623</v>
      </c>
      <c r="F4113" t="s">
        <v>1530</v>
      </c>
      <c r="G4113" s="1" t="s">
        <v>1531</v>
      </c>
      <c r="H4113" t="s">
        <v>1815</v>
      </c>
      <c r="I4113" t="s">
        <v>1531</v>
      </c>
      <c r="J4113" t="s">
        <v>6037</v>
      </c>
      <c r="K4113">
        <v>0.5</v>
      </c>
      <c r="L4113">
        <v>0.5</v>
      </c>
      <c r="M4113" t="s">
        <v>26</v>
      </c>
      <c r="N4113" t="s">
        <v>29</v>
      </c>
      <c r="O4113" t="s">
        <v>29</v>
      </c>
      <c r="P4113" t="s">
        <v>29</v>
      </c>
      <c r="Q4113" t="s">
        <v>29</v>
      </c>
      <c r="R4113" t="s">
        <v>29</v>
      </c>
      <c r="S4113" t="s">
        <v>29</v>
      </c>
      <c r="T4113" t="s">
        <v>29</v>
      </c>
      <c r="U4113" t="s">
        <v>29</v>
      </c>
      <c r="V4113" t="s">
        <v>4614</v>
      </c>
      <c r="W4113" t="s">
        <v>4603</v>
      </c>
    </row>
    <row r="4114" spans="1:23">
      <c r="A4114">
        <v>4113</v>
      </c>
      <c r="B4114" t="s">
        <v>4618</v>
      </c>
      <c r="C4114" t="s">
        <v>4618</v>
      </c>
      <c r="D4114">
        <v>111</v>
      </c>
      <c r="E4114" t="s">
        <v>1485</v>
      </c>
      <c r="F4114" t="s">
        <v>1062</v>
      </c>
      <c r="G4114" s="1" t="s">
        <v>1486</v>
      </c>
      <c r="H4114" t="s">
        <v>1487</v>
      </c>
      <c r="I4114" t="s">
        <v>1486</v>
      </c>
      <c r="J4114" t="s">
        <v>1487</v>
      </c>
      <c r="K4114">
        <v>2.8</v>
      </c>
      <c r="L4114">
        <v>2.8</v>
      </c>
      <c r="M4114" t="s">
        <v>26</v>
      </c>
      <c r="N4114" t="s">
        <v>29</v>
      </c>
      <c r="O4114" t="s">
        <v>29</v>
      </c>
      <c r="P4114" t="s">
        <v>29</v>
      </c>
      <c r="Q4114" t="s">
        <v>29</v>
      </c>
      <c r="R4114" t="s">
        <v>29</v>
      </c>
      <c r="S4114" t="s">
        <v>29</v>
      </c>
      <c r="T4114" t="s">
        <v>29</v>
      </c>
      <c r="U4114" t="s">
        <v>29</v>
      </c>
      <c r="V4114" t="s">
        <v>4614</v>
      </c>
      <c r="W4114" t="s">
        <v>4603</v>
      </c>
    </row>
    <row r="4115" spans="1:23">
      <c r="A4115">
        <v>4114</v>
      </c>
      <c r="B4115" t="s">
        <v>4618</v>
      </c>
      <c r="C4115" t="s">
        <v>4618</v>
      </c>
      <c r="D4115">
        <v>111</v>
      </c>
      <c r="E4115" t="s">
        <v>4604</v>
      </c>
      <c r="F4115" t="s">
        <v>154</v>
      </c>
      <c r="G4115" s="1" t="s">
        <v>435</v>
      </c>
      <c r="H4115" t="s">
        <v>4605</v>
      </c>
      <c r="I4115" t="s">
        <v>435</v>
      </c>
      <c r="J4115" t="s">
        <v>900</v>
      </c>
      <c r="K4115">
        <v>1</v>
      </c>
      <c r="L4115">
        <v>1</v>
      </c>
      <c r="M4115" t="s">
        <v>26</v>
      </c>
      <c r="N4115" t="s">
        <v>29</v>
      </c>
      <c r="O4115" t="s">
        <v>29</v>
      </c>
      <c r="P4115" t="s">
        <v>29</v>
      </c>
      <c r="Q4115" t="s">
        <v>29</v>
      </c>
      <c r="R4115" t="s">
        <v>29</v>
      </c>
      <c r="S4115" t="s">
        <v>29</v>
      </c>
      <c r="T4115" t="s">
        <v>29</v>
      </c>
      <c r="U4115" t="s">
        <v>29</v>
      </c>
      <c r="V4115" t="s">
        <v>4614</v>
      </c>
      <c r="W4115" t="s">
        <v>4603</v>
      </c>
    </row>
    <row r="4116" spans="1:23">
      <c r="A4116">
        <v>4115</v>
      </c>
      <c r="B4116" t="s">
        <v>4618</v>
      </c>
      <c r="C4116" t="s">
        <v>4618</v>
      </c>
      <c r="D4116">
        <v>111</v>
      </c>
      <c r="E4116" t="s">
        <v>4617</v>
      </c>
      <c r="F4116" t="s">
        <v>196</v>
      </c>
      <c r="G4116" s="1" t="s">
        <v>4617</v>
      </c>
      <c r="H4116" t="s">
        <v>29</v>
      </c>
      <c r="I4116" t="s">
        <v>8524</v>
      </c>
      <c r="J4116" t="s">
        <v>29</v>
      </c>
      <c r="K4116">
        <v>6.3</v>
      </c>
      <c r="L4116">
        <v>6.3</v>
      </c>
      <c r="M4116" t="s">
        <v>26</v>
      </c>
      <c r="N4116" t="s">
        <v>29</v>
      </c>
      <c r="O4116" t="s">
        <v>29</v>
      </c>
      <c r="P4116" t="s">
        <v>29</v>
      </c>
      <c r="Q4116" t="s">
        <v>29</v>
      </c>
      <c r="R4116" t="s">
        <v>29</v>
      </c>
      <c r="S4116" t="s">
        <v>29</v>
      </c>
      <c r="T4116" t="s">
        <v>29</v>
      </c>
      <c r="U4116" t="s">
        <v>29</v>
      </c>
      <c r="V4116" t="s">
        <v>4614</v>
      </c>
      <c r="W4116" t="s">
        <v>4603</v>
      </c>
    </row>
    <row r="4117" spans="1:23">
      <c r="A4117">
        <v>4116</v>
      </c>
      <c r="B4117" t="s">
        <v>4618</v>
      </c>
      <c r="C4117" t="s">
        <v>4618</v>
      </c>
      <c r="D4117">
        <v>111</v>
      </c>
      <c r="E4117" t="s">
        <v>1042</v>
      </c>
      <c r="F4117" t="s">
        <v>196</v>
      </c>
      <c r="G4117" s="1" t="s">
        <v>1043</v>
      </c>
      <c r="H4117" t="s">
        <v>1044</v>
      </c>
      <c r="I4117" t="s">
        <v>1043</v>
      </c>
      <c r="J4117" t="s">
        <v>1044</v>
      </c>
      <c r="K4117">
        <v>4.5</v>
      </c>
      <c r="L4117">
        <v>4.5</v>
      </c>
      <c r="M4117" t="s">
        <v>26</v>
      </c>
      <c r="N4117" t="s">
        <v>29</v>
      </c>
      <c r="O4117" t="s">
        <v>29</v>
      </c>
      <c r="P4117" t="s">
        <v>29</v>
      </c>
      <c r="Q4117" t="s">
        <v>29</v>
      </c>
      <c r="R4117" t="s">
        <v>29</v>
      </c>
      <c r="S4117" t="s">
        <v>29</v>
      </c>
      <c r="T4117" t="s">
        <v>29</v>
      </c>
      <c r="U4117" t="s">
        <v>29</v>
      </c>
      <c r="V4117" t="s">
        <v>4614</v>
      </c>
      <c r="W4117" t="s">
        <v>4603</v>
      </c>
    </row>
    <row r="4118" spans="1:23">
      <c r="A4118">
        <v>4117</v>
      </c>
      <c r="B4118" t="s">
        <v>4618</v>
      </c>
      <c r="C4118" t="s">
        <v>4618</v>
      </c>
      <c r="D4118">
        <v>111</v>
      </c>
      <c r="E4118" t="s">
        <v>1505</v>
      </c>
      <c r="F4118" t="s">
        <v>185</v>
      </c>
      <c r="G4118" s="1" t="s">
        <v>186</v>
      </c>
      <c r="H4118" t="s">
        <v>1506</v>
      </c>
      <c r="I4118" t="s">
        <v>186</v>
      </c>
      <c r="J4118" t="s">
        <v>1506</v>
      </c>
      <c r="K4118">
        <v>3.8</v>
      </c>
      <c r="L4118">
        <v>3.8</v>
      </c>
      <c r="M4118" t="s">
        <v>26</v>
      </c>
      <c r="N4118" t="s">
        <v>29</v>
      </c>
      <c r="O4118" t="s">
        <v>29</v>
      </c>
      <c r="P4118" t="s">
        <v>29</v>
      </c>
      <c r="Q4118" t="s">
        <v>29</v>
      </c>
      <c r="R4118" t="s">
        <v>29</v>
      </c>
      <c r="S4118" t="s">
        <v>29</v>
      </c>
      <c r="T4118" t="s">
        <v>29</v>
      </c>
      <c r="U4118" t="s">
        <v>29</v>
      </c>
      <c r="V4118" t="s">
        <v>4614</v>
      </c>
      <c r="W4118" t="s">
        <v>4603</v>
      </c>
    </row>
    <row r="4119" spans="1:23">
      <c r="A4119">
        <v>4118</v>
      </c>
      <c r="B4119" t="s">
        <v>4618</v>
      </c>
      <c r="C4119" t="s">
        <v>4618</v>
      </c>
      <c r="D4119">
        <v>111</v>
      </c>
      <c r="E4119" t="s">
        <v>494</v>
      </c>
      <c r="F4119" t="s">
        <v>206</v>
      </c>
      <c r="G4119" s="1" t="s">
        <v>495</v>
      </c>
      <c r="H4119" t="s">
        <v>496</v>
      </c>
      <c r="I4119" t="s">
        <v>495</v>
      </c>
      <c r="J4119" t="s">
        <v>867</v>
      </c>
      <c r="K4119">
        <v>1</v>
      </c>
      <c r="L4119">
        <v>1</v>
      </c>
      <c r="M4119" t="s">
        <v>26</v>
      </c>
      <c r="N4119" t="s">
        <v>29</v>
      </c>
      <c r="O4119" t="s">
        <v>29</v>
      </c>
      <c r="P4119" t="s">
        <v>29</v>
      </c>
      <c r="Q4119" t="s">
        <v>29</v>
      </c>
      <c r="R4119" t="s">
        <v>29</v>
      </c>
      <c r="S4119" t="s">
        <v>29</v>
      </c>
      <c r="T4119" t="s">
        <v>29</v>
      </c>
      <c r="U4119" t="s">
        <v>29</v>
      </c>
      <c r="V4119" t="s">
        <v>4614</v>
      </c>
      <c r="W4119" t="s">
        <v>4603</v>
      </c>
    </row>
    <row r="4120" spans="1:23">
      <c r="A4120">
        <v>4119</v>
      </c>
      <c r="B4120" t="s">
        <v>4618</v>
      </c>
      <c r="C4120" t="s">
        <v>4618</v>
      </c>
      <c r="D4120">
        <v>111</v>
      </c>
      <c r="E4120" t="s">
        <v>1035</v>
      </c>
      <c r="F4120" t="s">
        <v>468</v>
      </c>
      <c r="G4120" s="1" t="s">
        <v>864</v>
      </c>
      <c r="H4120" t="s">
        <v>1036</v>
      </c>
      <c r="I4120" t="s">
        <v>864</v>
      </c>
      <c r="J4120" t="s">
        <v>1036</v>
      </c>
      <c r="K4120">
        <v>0.3</v>
      </c>
      <c r="L4120">
        <v>0.3</v>
      </c>
      <c r="M4120" t="s">
        <v>26</v>
      </c>
      <c r="N4120" t="s">
        <v>29</v>
      </c>
      <c r="O4120" t="s">
        <v>29</v>
      </c>
      <c r="P4120" t="s">
        <v>29</v>
      </c>
      <c r="Q4120" t="s">
        <v>29</v>
      </c>
      <c r="R4120" t="s">
        <v>29</v>
      </c>
      <c r="S4120" t="s">
        <v>29</v>
      </c>
      <c r="T4120" t="s">
        <v>29</v>
      </c>
      <c r="U4120" t="s">
        <v>29</v>
      </c>
      <c r="V4120" t="s">
        <v>4614</v>
      </c>
      <c r="W4120" t="s">
        <v>4603</v>
      </c>
    </row>
    <row r="4121" spans="1:23">
      <c r="A4121">
        <v>4120</v>
      </c>
      <c r="B4121" t="s">
        <v>4618</v>
      </c>
      <c r="C4121" t="s">
        <v>4618</v>
      </c>
      <c r="D4121">
        <v>111</v>
      </c>
      <c r="E4121" t="s">
        <v>1028</v>
      </c>
      <c r="F4121" t="s">
        <v>344</v>
      </c>
      <c r="G4121" s="1" t="s">
        <v>762</v>
      </c>
      <c r="H4121" t="s">
        <v>1029</v>
      </c>
      <c r="I4121" t="s">
        <v>762</v>
      </c>
      <c r="J4121" t="s">
        <v>763</v>
      </c>
      <c r="K4121">
        <v>1.4</v>
      </c>
      <c r="L4121">
        <v>1.4</v>
      </c>
      <c r="M4121" t="s">
        <v>26</v>
      </c>
      <c r="N4121" t="s">
        <v>29</v>
      </c>
      <c r="O4121" t="s">
        <v>29</v>
      </c>
      <c r="P4121" t="s">
        <v>29</v>
      </c>
      <c r="Q4121" t="s">
        <v>29</v>
      </c>
      <c r="R4121" t="s">
        <v>29</v>
      </c>
      <c r="S4121" t="s">
        <v>29</v>
      </c>
      <c r="T4121" t="s">
        <v>29</v>
      </c>
      <c r="U4121" t="s">
        <v>29</v>
      </c>
      <c r="V4121" t="s">
        <v>4614</v>
      </c>
      <c r="W4121" t="s">
        <v>4603</v>
      </c>
    </row>
    <row r="4122" spans="1:23">
      <c r="A4122">
        <v>4121</v>
      </c>
      <c r="B4122" t="s">
        <v>4618</v>
      </c>
      <c r="C4122" t="s">
        <v>4618</v>
      </c>
      <c r="D4122">
        <v>111</v>
      </c>
      <c r="E4122" t="s">
        <v>1507</v>
      </c>
      <c r="F4122" t="s">
        <v>1062</v>
      </c>
      <c r="G4122" s="1" t="s">
        <v>1508</v>
      </c>
      <c r="H4122" t="s">
        <v>1509</v>
      </c>
      <c r="I4122" t="s">
        <v>1508</v>
      </c>
      <c r="J4122" t="s">
        <v>1509</v>
      </c>
      <c r="K4122">
        <v>1.7</v>
      </c>
      <c r="L4122">
        <v>1.7</v>
      </c>
      <c r="M4122" t="s">
        <v>26</v>
      </c>
      <c r="N4122" t="s">
        <v>29</v>
      </c>
      <c r="O4122" t="s">
        <v>29</v>
      </c>
      <c r="P4122" t="s">
        <v>29</v>
      </c>
      <c r="Q4122" t="s">
        <v>29</v>
      </c>
      <c r="R4122" t="s">
        <v>29</v>
      </c>
      <c r="S4122" t="s">
        <v>29</v>
      </c>
      <c r="T4122" t="s">
        <v>29</v>
      </c>
      <c r="U4122" t="s">
        <v>29</v>
      </c>
      <c r="V4122" t="s">
        <v>4614</v>
      </c>
      <c r="W4122" t="s">
        <v>4603</v>
      </c>
    </row>
    <row r="4123" spans="1:23">
      <c r="A4123">
        <v>4122</v>
      </c>
      <c r="B4123" t="s">
        <v>4618</v>
      </c>
      <c r="C4123" t="s">
        <v>4618</v>
      </c>
      <c r="D4123">
        <v>111</v>
      </c>
      <c r="E4123" t="s">
        <v>464</v>
      </c>
      <c r="F4123" t="s">
        <v>255</v>
      </c>
      <c r="G4123" s="1" t="s">
        <v>465</v>
      </c>
      <c r="H4123" t="s">
        <v>466</v>
      </c>
      <c r="I4123" t="s">
        <v>465</v>
      </c>
      <c r="J4123" t="s">
        <v>466</v>
      </c>
      <c r="K4123">
        <v>1</v>
      </c>
      <c r="L4123">
        <v>1</v>
      </c>
      <c r="M4123" t="s">
        <v>26</v>
      </c>
      <c r="N4123" t="s">
        <v>29</v>
      </c>
      <c r="O4123" t="s">
        <v>29</v>
      </c>
      <c r="P4123" t="s">
        <v>29</v>
      </c>
      <c r="Q4123" t="s">
        <v>29</v>
      </c>
      <c r="R4123" t="s">
        <v>29</v>
      </c>
      <c r="S4123" t="s">
        <v>29</v>
      </c>
      <c r="T4123" t="s">
        <v>29</v>
      </c>
      <c r="U4123" t="s">
        <v>29</v>
      </c>
      <c r="V4123" t="s">
        <v>4614</v>
      </c>
      <c r="W4123" t="s">
        <v>4603</v>
      </c>
    </row>
    <row r="4124" spans="1:23">
      <c r="A4124">
        <v>4123</v>
      </c>
      <c r="B4124" t="s">
        <v>4618</v>
      </c>
      <c r="C4124" t="s">
        <v>4618</v>
      </c>
      <c r="D4124">
        <v>111</v>
      </c>
      <c r="E4124" t="s">
        <v>4624</v>
      </c>
      <c r="F4124" t="s">
        <v>505</v>
      </c>
      <c r="G4124" s="1" t="s">
        <v>798</v>
      </c>
      <c r="H4124" t="s">
        <v>4625</v>
      </c>
      <c r="I4124" t="s">
        <v>798</v>
      </c>
      <c r="J4124" t="s">
        <v>8702</v>
      </c>
      <c r="K4124">
        <v>1.6</v>
      </c>
      <c r="L4124">
        <v>1.6</v>
      </c>
      <c r="M4124" t="s">
        <v>26</v>
      </c>
      <c r="N4124" t="s">
        <v>29</v>
      </c>
      <c r="O4124" t="s">
        <v>29</v>
      </c>
      <c r="P4124" t="s">
        <v>29</v>
      </c>
      <c r="Q4124" t="s">
        <v>29</v>
      </c>
      <c r="R4124" t="s">
        <v>29</v>
      </c>
      <c r="S4124" t="s">
        <v>29</v>
      </c>
      <c r="T4124" t="s">
        <v>29</v>
      </c>
      <c r="U4124" t="s">
        <v>29</v>
      </c>
      <c r="V4124" t="s">
        <v>4614</v>
      </c>
      <c r="W4124" t="s">
        <v>4603</v>
      </c>
    </row>
    <row r="4125" spans="1:23">
      <c r="A4125">
        <v>4124</v>
      </c>
      <c r="B4125" t="s">
        <v>4618</v>
      </c>
      <c r="C4125" t="s">
        <v>4618</v>
      </c>
      <c r="D4125">
        <v>111</v>
      </c>
      <c r="E4125" t="s">
        <v>1546</v>
      </c>
      <c r="F4125" t="s">
        <v>641</v>
      </c>
      <c r="G4125" s="1" t="s">
        <v>1547</v>
      </c>
      <c r="H4125" t="s">
        <v>1548</v>
      </c>
      <c r="I4125" t="s">
        <v>1547</v>
      </c>
      <c r="J4125" t="s">
        <v>1548</v>
      </c>
      <c r="K4125">
        <v>1</v>
      </c>
      <c r="L4125">
        <v>1</v>
      </c>
      <c r="M4125" t="s">
        <v>26</v>
      </c>
      <c r="N4125" t="s">
        <v>29</v>
      </c>
      <c r="O4125" t="s">
        <v>29</v>
      </c>
      <c r="P4125" t="s">
        <v>29</v>
      </c>
      <c r="Q4125" t="s">
        <v>29</v>
      </c>
      <c r="R4125" t="s">
        <v>29</v>
      </c>
      <c r="S4125" t="s">
        <v>29</v>
      </c>
      <c r="T4125" t="s">
        <v>29</v>
      </c>
      <c r="U4125" t="s">
        <v>29</v>
      </c>
      <c r="V4125" t="s">
        <v>4614</v>
      </c>
      <c r="W4125" t="s">
        <v>4603</v>
      </c>
    </row>
    <row r="4126" spans="1:23">
      <c r="A4126">
        <v>4125</v>
      </c>
      <c r="B4126" t="s">
        <v>4618</v>
      </c>
      <c r="C4126" t="s">
        <v>4618</v>
      </c>
      <c r="D4126">
        <v>111</v>
      </c>
      <c r="E4126" t="s">
        <v>4626</v>
      </c>
      <c r="F4126" t="s">
        <v>293</v>
      </c>
      <c r="G4126" s="1" t="s">
        <v>4627</v>
      </c>
      <c r="H4126" t="s">
        <v>29</v>
      </c>
      <c r="I4126" t="s">
        <v>4627</v>
      </c>
      <c r="J4126" t="s">
        <v>29</v>
      </c>
      <c r="K4126">
        <v>1.4</v>
      </c>
      <c r="L4126">
        <v>1.4</v>
      </c>
      <c r="M4126" t="s">
        <v>26</v>
      </c>
      <c r="N4126" t="s">
        <v>29</v>
      </c>
      <c r="O4126" t="s">
        <v>29</v>
      </c>
      <c r="P4126" t="s">
        <v>29</v>
      </c>
      <c r="Q4126" t="s">
        <v>29</v>
      </c>
      <c r="R4126" t="s">
        <v>29</v>
      </c>
      <c r="S4126" t="s">
        <v>29</v>
      </c>
      <c r="T4126" t="s">
        <v>29</v>
      </c>
      <c r="U4126" t="s">
        <v>29</v>
      </c>
      <c r="V4126" t="s">
        <v>4614</v>
      </c>
      <c r="W4126" t="s">
        <v>4603</v>
      </c>
    </row>
    <row r="4127" spans="1:23">
      <c r="A4127">
        <v>4126</v>
      </c>
      <c r="B4127" t="s">
        <v>4618</v>
      </c>
      <c r="C4127" t="s">
        <v>4618</v>
      </c>
      <c r="D4127">
        <v>111</v>
      </c>
      <c r="E4127" t="s">
        <v>895</v>
      </c>
      <c r="F4127" t="s">
        <v>206</v>
      </c>
      <c r="G4127" s="1" t="s">
        <v>896</v>
      </c>
      <c r="H4127" t="s">
        <v>897</v>
      </c>
      <c r="I4127" t="s">
        <v>896</v>
      </c>
      <c r="J4127" t="s">
        <v>897</v>
      </c>
      <c r="K4127">
        <v>1.2</v>
      </c>
      <c r="L4127">
        <v>1.2</v>
      </c>
      <c r="M4127" t="s">
        <v>26</v>
      </c>
      <c r="N4127" t="s">
        <v>29</v>
      </c>
      <c r="O4127" t="s">
        <v>29</v>
      </c>
      <c r="P4127" t="s">
        <v>29</v>
      </c>
      <c r="Q4127" t="s">
        <v>29</v>
      </c>
      <c r="R4127" t="s">
        <v>29</v>
      </c>
      <c r="S4127" t="s">
        <v>29</v>
      </c>
      <c r="T4127" t="s">
        <v>29</v>
      </c>
      <c r="U4127" t="s">
        <v>29</v>
      </c>
      <c r="V4127" t="s">
        <v>4614</v>
      </c>
      <c r="W4127" t="s">
        <v>4603</v>
      </c>
    </row>
    <row r="4128" spans="1:23">
      <c r="A4128">
        <v>4127</v>
      </c>
      <c r="B4128" t="s">
        <v>4618</v>
      </c>
      <c r="C4128" t="s">
        <v>4618</v>
      </c>
      <c r="D4128">
        <v>111</v>
      </c>
      <c r="E4128" t="s">
        <v>8941</v>
      </c>
      <c r="F4128" t="s">
        <v>93</v>
      </c>
      <c r="G4128" s="1" t="s">
        <v>29</v>
      </c>
      <c r="H4128" t="s">
        <v>29</v>
      </c>
      <c r="I4128" t="s">
        <v>29</v>
      </c>
      <c r="J4128" t="s">
        <v>29</v>
      </c>
      <c r="K4128">
        <v>6.8</v>
      </c>
      <c r="L4128">
        <v>6.8</v>
      </c>
      <c r="M4128" t="s">
        <v>26</v>
      </c>
      <c r="N4128" t="s">
        <v>29</v>
      </c>
      <c r="O4128" t="s">
        <v>29</v>
      </c>
      <c r="P4128" t="s">
        <v>29</v>
      </c>
      <c r="Q4128" t="s">
        <v>29</v>
      </c>
      <c r="R4128" t="s">
        <v>29</v>
      </c>
      <c r="S4128" t="s">
        <v>29</v>
      </c>
      <c r="T4128" t="s">
        <v>29</v>
      </c>
      <c r="U4128" t="s">
        <v>29</v>
      </c>
      <c r="V4128" t="s">
        <v>4614</v>
      </c>
      <c r="W4128" t="s">
        <v>4603</v>
      </c>
    </row>
    <row r="4129" spans="1:23">
      <c r="A4129">
        <v>4128</v>
      </c>
      <c r="B4129" t="s">
        <v>4618</v>
      </c>
      <c r="C4129" t="s">
        <v>4618</v>
      </c>
      <c r="D4129">
        <v>111</v>
      </c>
      <c r="E4129" t="s">
        <v>3585</v>
      </c>
      <c r="F4129" t="s">
        <v>76</v>
      </c>
      <c r="G4129" s="1" t="s">
        <v>29</v>
      </c>
      <c r="H4129" t="s">
        <v>29</v>
      </c>
      <c r="I4129" t="s">
        <v>29</v>
      </c>
      <c r="J4129" t="s">
        <v>29</v>
      </c>
      <c r="K4129">
        <v>20.6</v>
      </c>
      <c r="L4129">
        <v>20.6</v>
      </c>
      <c r="M4129" t="s">
        <v>687</v>
      </c>
      <c r="N4129" t="s">
        <v>29</v>
      </c>
      <c r="O4129" t="s">
        <v>29</v>
      </c>
      <c r="P4129" t="s">
        <v>29</v>
      </c>
      <c r="Q4129" t="s">
        <v>29</v>
      </c>
      <c r="R4129" t="s">
        <v>29</v>
      </c>
      <c r="S4129" t="s">
        <v>29</v>
      </c>
      <c r="T4129" t="s">
        <v>29</v>
      </c>
      <c r="U4129" t="s">
        <v>29</v>
      </c>
      <c r="V4129" t="s">
        <v>4614</v>
      </c>
      <c r="W4129" t="s">
        <v>4603</v>
      </c>
    </row>
    <row r="4130" spans="1:23">
      <c r="A4130">
        <v>4129</v>
      </c>
      <c r="B4130" t="s">
        <v>4628</v>
      </c>
      <c r="C4130" t="s">
        <v>4628</v>
      </c>
      <c r="D4130">
        <v>112</v>
      </c>
      <c r="E4130" t="s">
        <v>4629</v>
      </c>
      <c r="F4130" t="s">
        <v>4630</v>
      </c>
      <c r="G4130" s="1" t="s">
        <v>4665</v>
      </c>
      <c r="H4130" t="s">
        <v>4631</v>
      </c>
      <c r="I4130" t="s">
        <v>4665</v>
      </c>
      <c r="J4130" t="s">
        <v>4631</v>
      </c>
      <c r="K4130">
        <v>8.02</v>
      </c>
      <c r="L4130">
        <v>8.02</v>
      </c>
      <c r="M4130" t="s">
        <v>26</v>
      </c>
      <c r="N4130" t="s">
        <v>29</v>
      </c>
      <c r="O4130" t="s">
        <v>29</v>
      </c>
      <c r="P4130" t="s">
        <v>29</v>
      </c>
      <c r="Q4130" t="s">
        <v>29</v>
      </c>
      <c r="R4130" t="s">
        <v>29</v>
      </c>
      <c r="S4130" t="s">
        <v>29</v>
      </c>
      <c r="T4130" t="s">
        <v>29</v>
      </c>
      <c r="U4130" t="s">
        <v>4632</v>
      </c>
      <c r="V4130" t="s">
        <v>29</v>
      </c>
      <c r="W4130" t="s">
        <v>9006</v>
      </c>
    </row>
    <row r="4131" spans="1:23">
      <c r="A4131">
        <v>4130</v>
      </c>
      <c r="B4131" t="s">
        <v>4628</v>
      </c>
      <c r="C4131" t="s">
        <v>4628</v>
      </c>
      <c r="D4131">
        <v>112</v>
      </c>
      <c r="E4131" t="s">
        <v>2660</v>
      </c>
      <c r="F4131" t="s">
        <v>185</v>
      </c>
      <c r="G4131" s="1" t="s">
        <v>186</v>
      </c>
      <c r="H4131" t="s">
        <v>2661</v>
      </c>
      <c r="I4131" t="s">
        <v>186</v>
      </c>
      <c r="J4131" t="s">
        <v>2661</v>
      </c>
      <c r="K4131">
        <v>6.63</v>
      </c>
      <c r="L4131">
        <v>6.63</v>
      </c>
      <c r="M4131" t="s">
        <v>26</v>
      </c>
      <c r="N4131" t="s">
        <v>29</v>
      </c>
      <c r="O4131" t="s">
        <v>29</v>
      </c>
      <c r="P4131" t="s">
        <v>29</v>
      </c>
      <c r="Q4131" t="s">
        <v>29</v>
      </c>
      <c r="R4131" t="s">
        <v>29</v>
      </c>
      <c r="S4131" t="s">
        <v>29</v>
      </c>
      <c r="T4131" t="s">
        <v>29</v>
      </c>
      <c r="U4131" t="s">
        <v>4632</v>
      </c>
      <c r="V4131" t="s">
        <v>29</v>
      </c>
      <c r="W4131" t="s">
        <v>9006</v>
      </c>
    </row>
    <row r="4132" spans="1:23">
      <c r="A4132">
        <v>4131</v>
      </c>
      <c r="B4132" t="s">
        <v>4628</v>
      </c>
      <c r="C4132" t="s">
        <v>4628</v>
      </c>
      <c r="D4132">
        <v>112</v>
      </c>
      <c r="E4132" t="s">
        <v>4633</v>
      </c>
      <c r="F4132" t="s">
        <v>4634</v>
      </c>
      <c r="G4132" s="1" t="s">
        <v>4635</v>
      </c>
      <c r="H4132" t="s">
        <v>621</v>
      </c>
      <c r="I4132" t="s">
        <v>4635</v>
      </c>
      <c r="J4132" t="s">
        <v>621</v>
      </c>
      <c r="K4132">
        <v>6.39</v>
      </c>
      <c r="L4132">
        <v>6.39</v>
      </c>
      <c r="M4132" t="s">
        <v>26</v>
      </c>
      <c r="N4132" t="s">
        <v>29</v>
      </c>
      <c r="O4132" t="s">
        <v>29</v>
      </c>
      <c r="P4132" t="s">
        <v>29</v>
      </c>
      <c r="Q4132" t="s">
        <v>29</v>
      </c>
      <c r="R4132" t="s">
        <v>29</v>
      </c>
      <c r="S4132" t="s">
        <v>29</v>
      </c>
      <c r="T4132" t="s">
        <v>29</v>
      </c>
      <c r="U4132" t="s">
        <v>4632</v>
      </c>
      <c r="V4132" t="s">
        <v>29</v>
      </c>
      <c r="W4132" t="s">
        <v>9006</v>
      </c>
    </row>
    <row r="4133" spans="1:23">
      <c r="A4133">
        <v>4132</v>
      </c>
      <c r="B4133" t="s">
        <v>4628</v>
      </c>
      <c r="C4133" t="s">
        <v>4628</v>
      </c>
      <c r="D4133">
        <v>112</v>
      </c>
      <c r="E4133" t="s">
        <v>4636</v>
      </c>
      <c r="F4133" t="s">
        <v>558</v>
      </c>
      <c r="G4133" s="1" t="s">
        <v>29</v>
      </c>
      <c r="H4133" t="s">
        <v>29</v>
      </c>
      <c r="I4133" t="s">
        <v>29</v>
      </c>
      <c r="J4133" t="s">
        <v>29</v>
      </c>
      <c r="K4133">
        <v>5.36</v>
      </c>
      <c r="L4133">
        <v>5.36</v>
      </c>
      <c r="M4133" t="s">
        <v>26</v>
      </c>
      <c r="N4133" t="s">
        <v>29</v>
      </c>
      <c r="O4133" t="s">
        <v>29</v>
      </c>
      <c r="P4133" t="s">
        <v>29</v>
      </c>
      <c r="Q4133" t="s">
        <v>29</v>
      </c>
      <c r="R4133" t="s">
        <v>29</v>
      </c>
      <c r="S4133" t="s">
        <v>29</v>
      </c>
      <c r="T4133" t="s">
        <v>29</v>
      </c>
      <c r="U4133" t="s">
        <v>4632</v>
      </c>
      <c r="V4133" t="s">
        <v>29</v>
      </c>
      <c r="W4133" t="s">
        <v>9006</v>
      </c>
    </row>
    <row r="4134" spans="1:23">
      <c r="A4134">
        <v>4133</v>
      </c>
      <c r="B4134" t="s">
        <v>4628</v>
      </c>
      <c r="C4134" t="s">
        <v>4628</v>
      </c>
      <c r="D4134">
        <v>112</v>
      </c>
      <c r="E4134" t="s">
        <v>4637</v>
      </c>
      <c r="F4134" t="s">
        <v>43</v>
      </c>
      <c r="G4134" s="1" t="s">
        <v>3560</v>
      </c>
      <c r="H4134" t="s">
        <v>29</v>
      </c>
      <c r="I4134" t="s">
        <v>580</v>
      </c>
      <c r="J4134" t="s">
        <v>29</v>
      </c>
      <c r="K4134">
        <v>5.3</v>
      </c>
      <c r="L4134">
        <v>5.3</v>
      </c>
      <c r="M4134" t="s">
        <v>26</v>
      </c>
      <c r="N4134" t="s">
        <v>29</v>
      </c>
      <c r="O4134" t="s">
        <v>29</v>
      </c>
      <c r="P4134" t="s">
        <v>29</v>
      </c>
      <c r="Q4134" t="s">
        <v>29</v>
      </c>
      <c r="R4134" t="s">
        <v>29</v>
      </c>
      <c r="S4134" t="s">
        <v>29</v>
      </c>
      <c r="T4134" t="s">
        <v>29</v>
      </c>
      <c r="U4134" t="s">
        <v>4632</v>
      </c>
      <c r="V4134" t="s">
        <v>29</v>
      </c>
      <c r="W4134" t="s">
        <v>9006</v>
      </c>
    </row>
    <row r="4135" spans="1:23">
      <c r="A4135">
        <v>4134</v>
      </c>
      <c r="B4135" t="s">
        <v>4628</v>
      </c>
      <c r="C4135" t="s">
        <v>4628</v>
      </c>
      <c r="D4135">
        <v>112</v>
      </c>
      <c r="E4135" t="s">
        <v>4638</v>
      </c>
      <c r="F4135" t="s">
        <v>154</v>
      </c>
      <c r="G4135" s="1" t="s">
        <v>814</v>
      </c>
      <c r="H4135" t="s">
        <v>4639</v>
      </c>
      <c r="I4135" t="s">
        <v>814</v>
      </c>
      <c r="J4135" t="s">
        <v>4639</v>
      </c>
      <c r="K4135">
        <v>4.62</v>
      </c>
      <c r="L4135">
        <v>4.62</v>
      </c>
      <c r="M4135" t="s">
        <v>26</v>
      </c>
      <c r="N4135" t="s">
        <v>29</v>
      </c>
      <c r="O4135" t="s">
        <v>29</v>
      </c>
      <c r="P4135" t="s">
        <v>29</v>
      </c>
      <c r="Q4135" t="s">
        <v>29</v>
      </c>
      <c r="R4135" t="s">
        <v>29</v>
      </c>
      <c r="S4135" t="s">
        <v>29</v>
      </c>
      <c r="T4135" t="s">
        <v>29</v>
      </c>
      <c r="U4135" t="s">
        <v>4632</v>
      </c>
      <c r="V4135" t="s">
        <v>29</v>
      </c>
      <c r="W4135" t="s">
        <v>9006</v>
      </c>
    </row>
    <row r="4136" spans="1:23">
      <c r="A4136">
        <v>4135</v>
      </c>
      <c r="B4136" t="s">
        <v>4628</v>
      </c>
      <c r="C4136" t="s">
        <v>4628</v>
      </c>
      <c r="D4136">
        <v>112</v>
      </c>
      <c r="E4136" t="s">
        <v>2603</v>
      </c>
      <c r="F4136" t="s">
        <v>255</v>
      </c>
      <c r="G4136" s="1" t="s">
        <v>2604</v>
      </c>
      <c r="H4136" t="s">
        <v>4640</v>
      </c>
      <c r="I4136" t="s">
        <v>2604</v>
      </c>
      <c r="J4136" t="s">
        <v>2605</v>
      </c>
      <c r="K4136">
        <v>3.93</v>
      </c>
      <c r="L4136">
        <v>3.93</v>
      </c>
      <c r="M4136" t="s">
        <v>26</v>
      </c>
      <c r="N4136" t="s">
        <v>29</v>
      </c>
      <c r="O4136" t="s">
        <v>29</v>
      </c>
      <c r="P4136" t="s">
        <v>29</v>
      </c>
      <c r="Q4136" t="s">
        <v>29</v>
      </c>
      <c r="R4136" t="s">
        <v>29</v>
      </c>
      <c r="S4136" t="s">
        <v>29</v>
      </c>
      <c r="T4136" t="s">
        <v>29</v>
      </c>
      <c r="U4136" t="s">
        <v>4632</v>
      </c>
      <c r="V4136" t="s">
        <v>29</v>
      </c>
      <c r="W4136" t="s">
        <v>9006</v>
      </c>
    </row>
    <row r="4137" spans="1:23">
      <c r="A4137">
        <v>4136</v>
      </c>
      <c r="B4137" t="s">
        <v>4628</v>
      </c>
      <c r="C4137" t="s">
        <v>4628</v>
      </c>
      <c r="D4137">
        <v>112</v>
      </c>
      <c r="E4137" t="s">
        <v>4641</v>
      </c>
      <c r="F4137" t="s">
        <v>93</v>
      </c>
      <c r="G4137" s="1" t="s">
        <v>29</v>
      </c>
      <c r="H4137" t="s">
        <v>29</v>
      </c>
      <c r="I4137" t="s">
        <v>29</v>
      </c>
      <c r="J4137" t="s">
        <v>29</v>
      </c>
      <c r="K4137">
        <v>3.91</v>
      </c>
      <c r="L4137">
        <v>3.91</v>
      </c>
      <c r="M4137" t="s">
        <v>26</v>
      </c>
      <c r="N4137" t="s">
        <v>29</v>
      </c>
      <c r="O4137" t="s">
        <v>29</v>
      </c>
      <c r="P4137" t="s">
        <v>29</v>
      </c>
      <c r="Q4137" t="s">
        <v>29</v>
      </c>
      <c r="R4137" t="s">
        <v>29</v>
      </c>
      <c r="S4137" t="s">
        <v>29</v>
      </c>
      <c r="T4137" t="s">
        <v>29</v>
      </c>
      <c r="U4137" t="s">
        <v>4632</v>
      </c>
      <c r="V4137" t="s">
        <v>29</v>
      </c>
      <c r="W4137" t="s">
        <v>9006</v>
      </c>
    </row>
    <row r="4138" spans="1:23">
      <c r="A4138">
        <v>4137</v>
      </c>
      <c r="B4138" t="s">
        <v>4628</v>
      </c>
      <c r="C4138" t="s">
        <v>4628</v>
      </c>
      <c r="D4138">
        <v>112</v>
      </c>
      <c r="E4138" t="s">
        <v>4642</v>
      </c>
      <c r="F4138" t="s">
        <v>43</v>
      </c>
      <c r="G4138" s="1" t="s">
        <v>2684</v>
      </c>
      <c r="H4138" t="s">
        <v>4643</v>
      </c>
      <c r="I4138" t="s">
        <v>580</v>
      </c>
      <c r="J4138" t="s">
        <v>4643</v>
      </c>
      <c r="K4138">
        <v>2.96</v>
      </c>
      <c r="L4138">
        <v>2.96</v>
      </c>
      <c r="M4138" t="s">
        <v>26</v>
      </c>
      <c r="N4138" t="s">
        <v>29</v>
      </c>
      <c r="O4138" t="s">
        <v>29</v>
      </c>
      <c r="P4138" t="s">
        <v>29</v>
      </c>
      <c r="Q4138" t="s">
        <v>29</v>
      </c>
      <c r="R4138" t="s">
        <v>29</v>
      </c>
      <c r="S4138" t="s">
        <v>29</v>
      </c>
      <c r="T4138" t="s">
        <v>29</v>
      </c>
      <c r="U4138" t="s">
        <v>4632</v>
      </c>
      <c r="V4138" t="s">
        <v>29</v>
      </c>
      <c r="W4138" t="s">
        <v>9006</v>
      </c>
    </row>
    <row r="4139" spans="1:23">
      <c r="A4139">
        <v>4138</v>
      </c>
      <c r="B4139" t="s">
        <v>4628</v>
      </c>
      <c r="C4139" t="s">
        <v>4628</v>
      </c>
      <c r="D4139">
        <v>112</v>
      </c>
      <c r="E4139" t="s">
        <v>4644</v>
      </c>
      <c r="F4139" t="s">
        <v>558</v>
      </c>
      <c r="G4139" s="1" t="s">
        <v>29</v>
      </c>
      <c r="H4139" t="s">
        <v>29</v>
      </c>
      <c r="I4139" t="s">
        <v>29</v>
      </c>
      <c r="J4139" t="s">
        <v>29</v>
      </c>
      <c r="K4139">
        <v>2.84</v>
      </c>
      <c r="L4139">
        <v>2.84</v>
      </c>
      <c r="M4139" t="s">
        <v>26</v>
      </c>
      <c r="N4139" t="s">
        <v>29</v>
      </c>
      <c r="O4139" t="s">
        <v>29</v>
      </c>
      <c r="P4139" t="s">
        <v>29</v>
      </c>
      <c r="Q4139" t="s">
        <v>29</v>
      </c>
      <c r="R4139" t="s">
        <v>29</v>
      </c>
      <c r="S4139" t="s">
        <v>29</v>
      </c>
      <c r="T4139" t="s">
        <v>29</v>
      </c>
      <c r="U4139" t="s">
        <v>4632</v>
      </c>
      <c r="V4139" t="s">
        <v>29</v>
      </c>
      <c r="W4139" t="s">
        <v>9006</v>
      </c>
    </row>
    <row r="4140" spans="1:23">
      <c r="A4140">
        <v>4139</v>
      </c>
      <c r="B4140" t="s">
        <v>4628</v>
      </c>
      <c r="C4140" t="s">
        <v>4628</v>
      </c>
      <c r="D4140">
        <v>112</v>
      </c>
      <c r="E4140" t="s">
        <v>4645</v>
      </c>
      <c r="F4140" t="s">
        <v>1378</v>
      </c>
      <c r="G4140" s="1" t="s">
        <v>1379</v>
      </c>
      <c r="H4140" t="s">
        <v>2482</v>
      </c>
      <c r="I4140" t="s">
        <v>1379</v>
      </c>
      <c r="J4140" t="s">
        <v>2482</v>
      </c>
      <c r="K4140">
        <v>2.75</v>
      </c>
      <c r="L4140">
        <v>2.75</v>
      </c>
      <c r="M4140" t="s">
        <v>26</v>
      </c>
      <c r="N4140" t="s">
        <v>29</v>
      </c>
      <c r="O4140" t="s">
        <v>29</v>
      </c>
      <c r="P4140" t="s">
        <v>29</v>
      </c>
      <c r="Q4140" t="s">
        <v>29</v>
      </c>
      <c r="R4140" t="s">
        <v>29</v>
      </c>
      <c r="S4140" t="s">
        <v>29</v>
      </c>
      <c r="T4140" t="s">
        <v>29</v>
      </c>
      <c r="U4140" t="s">
        <v>4632</v>
      </c>
      <c r="V4140" t="s">
        <v>29</v>
      </c>
      <c r="W4140" t="s">
        <v>9006</v>
      </c>
    </row>
    <row r="4141" spans="1:23">
      <c r="A4141">
        <v>4140</v>
      </c>
      <c r="B4141" t="s">
        <v>4628</v>
      </c>
      <c r="C4141" t="s">
        <v>4628</v>
      </c>
      <c r="D4141">
        <v>112</v>
      </c>
      <c r="E4141" t="s">
        <v>4646</v>
      </c>
      <c r="F4141" t="s">
        <v>558</v>
      </c>
      <c r="G4141" s="1" t="s">
        <v>726</v>
      </c>
      <c r="H4141" t="s">
        <v>4647</v>
      </c>
      <c r="I4141" t="s">
        <v>726</v>
      </c>
      <c r="J4141" t="s">
        <v>4647</v>
      </c>
      <c r="K4141">
        <v>2.4300000000000002</v>
      </c>
      <c r="L4141">
        <v>2.4300000000000002</v>
      </c>
      <c r="M4141" t="s">
        <v>26</v>
      </c>
      <c r="N4141" t="s">
        <v>29</v>
      </c>
      <c r="O4141" t="s">
        <v>29</v>
      </c>
      <c r="P4141" t="s">
        <v>29</v>
      </c>
      <c r="Q4141" t="s">
        <v>29</v>
      </c>
      <c r="R4141" t="s">
        <v>29</v>
      </c>
      <c r="S4141" t="s">
        <v>29</v>
      </c>
      <c r="T4141" t="s">
        <v>29</v>
      </c>
      <c r="U4141" t="s">
        <v>4632</v>
      </c>
      <c r="V4141" t="s">
        <v>29</v>
      </c>
      <c r="W4141" t="s">
        <v>9006</v>
      </c>
    </row>
    <row r="4142" spans="1:23">
      <c r="A4142">
        <v>4141</v>
      </c>
      <c r="B4142" t="s">
        <v>4628</v>
      </c>
      <c r="C4142" t="s">
        <v>4628</v>
      </c>
      <c r="D4142">
        <v>112</v>
      </c>
      <c r="E4142" t="s">
        <v>4648</v>
      </c>
      <c r="F4142" t="s">
        <v>43</v>
      </c>
      <c r="G4142" s="1" t="s">
        <v>562</v>
      </c>
      <c r="H4142" t="s">
        <v>208</v>
      </c>
      <c r="I4142" t="s">
        <v>562</v>
      </c>
      <c r="J4142" t="s">
        <v>208</v>
      </c>
      <c r="K4142">
        <v>2.34</v>
      </c>
      <c r="L4142">
        <v>2.34</v>
      </c>
      <c r="M4142" t="s">
        <v>26</v>
      </c>
      <c r="N4142" t="s">
        <v>29</v>
      </c>
      <c r="O4142" t="s">
        <v>29</v>
      </c>
      <c r="P4142" t="s">
        <v>29</v>
      </c>
      <c r="Q4142" t="s">
        <v>29</v>
      </c>
      <c r="R4142" t="s">
        <v>29</v>
      </c>
      <c r="S4142" t="s">
        <v>29</v>
      </c>
      <c r="T4142" t="s">
        <v>29</v>
      </c>
      <c r="U4142" t="s">
        <v>4632</v>
      </c>
      <c r="V4142" t="s">
        <v>29</v>
      </c>
      <c r="W4142" t="s">
        <v>9006</v>
      </c>
    </row>
    <row r="4143" spans="1:23">
      <c r="A4143">
        <v>4142</v>
      </c>
      <c r="B4143" t="s">
        <v>4628</v>
      </c>
      <c r="C4143" t="s">
        <v>4628</v>
      </c>
      <c r="D4143">
        <v>112</v>
      </c>
      <c r="E4143" t="s">
        <v>4329</v>
      </c>
      <c r="F4143" t="s">
        <v>505</v>
      </c>
      <c r="G4143" s="1" t="s">
        <v>1145</v>
      </c>
      <c r="H4143" t="s">
        <v>4330</v>
      </c>
      <c r="I4143" t="s">
        <v>1145</v>
      </c>
      <c r="J4143" t="s">
        <v>8685</v>
      </c>
      <c r="K4143">
        <v>2.19</v>
      </c>
      <c r="L4143">
        <v>2.19</v>
      </c>
      <c r="M4143" t="s">
        <v>26</v>
      </c>
      <c r="N4143" t="s">
        <v>29</v>
      </c>
      <c r="O4143" t="s">
        <v>29</v>
      </c>
      <c r="P4143" t="s">
        <v>29</v>
      </c>
      <c r="Q4143" t="s">
        <v>29</v>
      </c>
      <c r="R4143" t="s">
        <v>29</v>
      </c>
      <c r="S4143" t="s">
        <v>29</v>
      </c>
      <c r="T4143" t="s">
        <v>29</v>
      </c>
      <c r="U4143" t="s">
        <v>4632</v>
      </c>
      <c r="V4143" t="s">
        <v>29</v>
      </c>
      <c r="W4143" t="s">
        <v>9006</v>
      </c>
    </row>
    <row r="4144" spans="1:23">
      <c r="A4144">
        <v>4143</v>
      </c>
      <c r="B4144" t="s">
        <v>4628</v>
      </c>
      <c r="C4144" t="s">
        <v>4628</v>
      </c>
      <c r="D4144">
        <v>112</v>
      </c>
      <c r="E4144" t="s">
        <v>4649</v>
      </c>
      <c r="F4144" t="s">
        <v>43</v>
      </c>
      <c r="G4144" s="1" t="s">
        <v>4650</v>
      </c>
      <c r="H4144" t="s">
        <v>174</v>
      </c>
      <c r="I4144" t="s">
        <v>580</v>
      </c>
      <c r="J4144" t="s">
        <v>174</v>
      </c>
      <c r="K4144">
        <v>1.98</v>
      </c>
      <c r="L4144">
        <v>1.98</v>
      </c>
      <c r="M4144" t="s">
        <v>26</v>
      </c>
      <c r="N4144" t="s">
        <v>29</v>
      </c>
      <c r="O4144" t="s">
        <v>29</v>
      </c>
      <c r="P4144" t="s">
        <v>29</v>
      </c>
      <c r="Q4144" t="s">
        <v>29</v>
      </c>
      <c r="R4144" t="s">
        <v>29</v>
      </c>
      <c r="S4144" t="s">
        <v>29</v>
      </c>
      <c r="T4144" t="s">
        <v>29</v>
      </c>
      <c r="U4144" t="s">
        <v>4632</v>
      </c>
      <c r="V4144" t="s">
        <v>29</v>
      </c>
      <c r="W4144" t="s">
        <v>9006</v>
      </c>
    </row>
    <row r="4145" spans="1:23">
      <c r="A4145">
        <v>4144</v>
      </c>
      <c r="B4145" t="s">
        <v>4628</v>
      </c>
      <c r="C4145" t="s">
        <v>4628</v>
      </c>
      <c r="D4145">
        <v>112</v>
      </c>
      <c r="E4145" t="s">
        <v>2658</v>
      </c>
      <c r="F4145" t="s">
        <v>2084</v>
      </c>
      <c r="G4145" s="1" t="s">
        <v>2085</v>
      </c>
      <c r="H4145" t="s">
        <v>2659</v>
      </c>
      <c r="I4145" t="s">
        <v>8512</v>
      </c>
      <c r="J4145" t="s">
        <v>2659</v>
      </c>
      <c r="K4145">
        <v>1.8</v>
      </c>
      <c r="L4145">
        <v>1.8</v>
      </c>
      <c r="M4145" t="s">
        <v>26</v>
      </c>
      <c r="N4145" t="s">
        <v>29</v>
      </c>
      <c r="O4145" t="s">
        <v>29</v>
      </c>
      <c r="P4145" t="s">
        <v>29</v>
      </c>
      <c r="Q4145" t="s">
        <v>29</v>
      </c>
      <c r="R4145" t="s">
        <v>29</v>
      </c>
      <c r="S4145" t="s">
        <v>29</v>
      </c>
      <c r="T4145" t="s">
        <v>29</v>
      </c>
      <c r="U4145" t="s">
        <v>4632</v>
      </c>
      <c r="V4145" t="s">
        <v>29</v>
      </c>
      <c r="W4145" t="s">
        <v>9006</v>
      </c>
    </row>
    <row r="4146" spans="1:23">
      <c r="A4146">
        <v>4145</v>
      </c>
      <c r="B4146" t="s">
        <v>4628</v>
      </c>
      <c r="C4146" t="s">
        <v>4628</v>
      </c>
      <c r="D4146">
        <v>112</v>
      </c>
      <c r="E4146" t="s">
        <v>4651</v>
      </c>
      <c r="F4146" t="s">
        <v>744</v>
      </c>
      <c r="G4146" s="1" t="s">
        <v>745</v>
      </c>
      <c r="H4146" t="s">
        <v>4652</v>
      </c>
      <c r="I4146" t="s">
        <v>745</v>
      </c>
      <c r="J4146" t="s">
        <v>4652</v>
      </c>
      <c r="K4146">
        <v>1.78</v>
      </c>
      <c r="L4146">
        <v>1.78</v>
      </c>
      <c r="M4146" t="s">
        <v>26</v>
      </c>
      <c r="N4146" t="s">
        <v>29</v>
      </c>
      <c r="O4146" t="s">
        <v>29</v>
      </c>
      <c r="P4146" t="s">
        <v>29</v>
      </c>
      <c r="Q4146" t="s">
        <v>29</v>
      </c>
      <c r="R4146" t="s">
        <v>29</v>
      </c>
      <c r="S4146" t="s">
        <v>29</v>
      </c>
      <c r="T4146" t="s">
        <v>29</v>
      </c>
      <c r="U4146" t="s">
        <v>4632</v>
      </c>
      <c r="V4146" t="s">
        <v>29</v>
      </c>
      <c r="W4146" t="s">
        <v>9006</v>
      </c>
    </row>
    <row r="4147" spans="1:23">
      <c r="A4147">
        <v>4146</v>
      </c>
      <c r="B4147" t="s">
        <v>4628</v>
      </c>
      <c r="C4147" t="s">
        <v>4628</v>
      </c>
      <c r="D4147">
        <v>112</v>
      </c>
      <c r="E4147" t="s">
        <v>4653</v>
      </c>
      <c r="F4147" t="s">
        <v>293</v>
      </c>
      <c r="G4147" s="1" t="s">
        <v>4654</v>
      </c>
      <c r="H4147" t="s">
        <v>733</v>
      </c>
      <c r="I4147" t="s">
        <v>4654</v>
      </c>
      <c r="J4147" t="s">
        <v>733</v>
      </c>
      <c r="K4147">
        <v>1.72</v>
      </c>
      <c r="L4147">
        <v>1.72</v>
      </c>
      <c r="M4147" t="s">
        <v>26</v>
      </c>
      <c r="N4147" t="s">
        <v>29</v>
      </c>
      <c r="O4147" t="s">
        <v>29</v>
      </c>
      <c r="P4147" t="s">
        <v>29</v>
      </c>
      <c r="Q4147" t="s">
        <v>29</v>
      </c>
      <c r="R4147" t="s">
        <v>29</v>
      </c>
      <c r="S4147" t="s">
        <v>29</v>
      </c>
      <c r="T4147" t="s">
        <v>29</v>
      </c>
      <c r="U4147" t="s">
        <v>4632</v>
      </c>
      <c r="V4147" t="s">
        <v>29</v>
      </c>
      <c r="W4147" t="s">
        <v>9006</v>
      </c>
    </row>
    <row r="4148" spans="1:23">
      <c r="A4148">
        <v>4147</v>
      </c>
      <c r="B4148" t="s">
        <v>4628</v>
      </c>
      <c r="C4148" t="s">
        <v>4628</v>
      </c>
      <c r="D4148">
        <v>112</v>
      </c>
      <c r="E4148" t="s">
        <v>4655</v>
      </c>
      <c r="F4148" t="s">
        <v>23</v>
      </c>
      <c r="G4148" s="1" t="s">
        <v>4656</v>
      </c>
      <c r="H4148" t="s">
        <v>4657</v>
      </c>
      <c r="I4148" t="s">
        <v>8541</v>
      </c>
      <c r="J4148" t="s">
        <v>4657</v>
      </c>
      <c r="K4148">
        <v>1.57</v>
      </c>
      <c r="L4148">
        <v>1.57</v>
      </c>
      <c r="M4148" t="s">
        <v>26</v>
      </c>
      <c r="N4148" t="s">
        <v>29</v>
      </c>
      <c r="O4148" t="s">
        <v>29</v>
      </c>
      <c r="P4148" t="s">
        <v>29</v>
      </c>
      <c r="Q4148" t="s">
        <v>29</v>
      </c>
      <c r="R4148" t="s">
        <v>29</v>
      </c>
      <c r="S4148" t="s">
        <v>29</v>
      </c>
      <c r="T4148" t="s">
        <v>29</v>
      </c>
      <c r="U4148" t="s">
        <v>4632</v>
      </c>
      <c r="V4148" t="s">
        <v>29</v>
      </c>
      <c r="W4148" t="s">
        <v>9006</v>
      </c>
    </row>
    <row r="4149" spans="1:23">
      <c r="A4149">
        <v>4148</v>
      </c>
      <c r="B4149" t="s">
        <v>4628</v>
      </c>
      <c r="C4149" t="s">
        <v>4628</v>
      </c>
      <c r="D4149">
        <v>112</v>
      </c>
      <c r="E4149" t="s">
        <v>4658</v>
      </c>
      <c r="F4149" t="s">
        <v>558</v>
      </c>
      <c r="G4149" s="1" t="s">
        <v>29</v>
      </c>
      <c r="H4149" t="s">
        <v>29</v>
      </c>
      <c r="I4149" t="s">
        <v>29</v>
      </c>
      <c r="J4149" t="s">
        <v>29</v>
      </c>
      <c r="K4149">
        <v>1.54</v>
      </c>
      <c r="L4149">
        <v>1.54</v>
      </c>
      <c r="M4149" t="s">
        <v>26</v>
      </c>
      <c r="N4149" t="s">
        <v>29</v>
      </c>
      <c r="O4149" t="s">
        <v>29</v>
      </c>
      <c r="P4149" t="s">
        <v>29</v>
      </c>
      <c r="Q4149" t="s">
        <v>29</v>
      </c>
      <c r="R4149" t="s">
        <v>29</v>
      </c>
      <c r="S4149" t="s">
        <v>29</v>
      </c>
      <c r="T4149" t="s">
        <v>29</v>
      </c>
      <c r="U4149" t="s">
        <v>4632</v>
      </c>
      <c r="V4149" t="s">
        <v>29</v>
      </c>
      <c r="W4149" t="s">
        <v>9006</v>
      </c>
    </row>
    <row r="4150" spans="1:23">
      <c r="A4150">
        <v>4149</v>
      </c>
      <c r="B4150" t="s">
        <v>4628</v>
      </c>
      <c r="C4150" t="s">
        <v>4628</v>
      </c>
      <c r="D4150">
        <v>112</v>
      </c>
      <c r="E4150" t="s">
        <v>4659</v>
      </c>
      <c r="F4150" t="s">
        <v>2520</v>
      </c>
      <c r="G4150" s="1" t="s">
        <v>2521</v>
      </c>
      <c r="H4150" t="s">
        <v>4660</v>
      </c>
      <c r="I4150" t="s">
        <v>2521</v>
      </c>
      <c r="J4150" t="s">
        <v>4660</v>
      </c>
      <c r="K4150">
        <v>1.48</v>
      </c>
      <c r="L4150">
        <v>1.48</v>
      </c>
      <c r="M4150" t="s">
        <v>26</v>
      </c>
      <c r="N4150" t="s">
        <v>29</v>
      </c>
      <c r="O4150" t="s">
        <v>29</v>
      </c>
      <c r="P4150" t="s">
        <v>29</v>
      </c>
      <c r="Q4150" t="s">
        <v>29</v>
      </c>
      <c r="R4150" t="s">
        <v>29</v>
      </c>
      <c r="S4150" t="s">
        <v>29</v>
      </c>
      <c r="T4150" t="s">
        <v>29</v>
      </c>
      <c r="U4150" t="s">
        <v>4632</v>
      </c>
      <c r="V4150" t="s">
        <v>29</v>
      </c>
      <c r="W4150" t="s">
        <v>9006</v>
      </c>
    </row>
    <row r="4151" spans="1:23">
      <c r="A4151">
        <v>4150</v>
      </c>
      <c r="B4151" t="s">
        <v>4628</v>
      </c>
      <c r="C4151" t="s">
        <v>4628</v>
      </c>
      <c r="D4151">
        <v>112</v>
      </c>
      <c r="E4151" t="s">
        <v>4661</v>
      </c>
      <c r="F4151" t="s">
        <v>154</v>
      </c>
      <c r="G4151" s="1" t="s">
        <v>2203</v>
      </c>
      <c r="H4151" t="s">
        <v>29</v>
      </c>
      <c r="I4151" t="s">
        <v>2203</v>
      </c>
      <c r="J4151" t="s">
        <v>29</v>
      </c>
      <c r="K4151">
        <v>1.18</v>
      </c>
      <c r="L4151">
        <v>1.18</v>
      </c>
      <c r="M4151" t="s">
        <v>26</v>
      </c>
      <c r="N4151" t="s">
        <v>29</v>
      </c>
      <c r="O4151" t="s">
        <v>29</v>
      </c>
      <c r="P4151" t="s">
        <v>29</v>
      </c>
      <c r="Q4151" t="s">
        <v>29</v>
      </c>
      <c r="R4151" t="s">
        <v>29</v>
      </c>
      <c r="S4151" t="s">
        <v>29</v>
      </c>
      <c r="T4151" t="s">
        <v>29</v>
      </c>
      <c r="U4151" t="s">
        <v>4632</v>
      </c>
      <c r="V4151" t="s">
        <v>29</v>
      </c>
      <c r="W4151" t="s">
        <v>9006</v>
      </c>
    </row>
    <row r="4152" spans="1:23">
      <c r="A4152">
        <v>4151</v>
      </c>
      <c r="B4152" t="s">
        <v>4628</v>
      </c>
      <c r="C4152" t="s">
        <v>4628</v>
      </c>
      <c r="D4152">
        <v>112</v>
      </c>
      <c r="E4152" t="s">
        <v>4662</v>
      </c>
      <c r="F4152" t="s">
        <v>154</v>
      </c>
      <c r="G4152" s="1" t="s">
        <v>814</v>
      </c>
      <c r="H4152" t="s">
        <v>29</v>
      </c>
      <c r="I4152" t="s">
        <v>814</v>
      </c>
      <c r="J4152" t="s">
        <v>29</v>
      </c>
      <c r="K4152">
        <v>1.01</v>
      </c>
      <c r="L4152">
        <v>1.01</v>
      </c>
      <c r="M4152" t="s">
        <v>26</v>
      </c>
      <c r="N4152" t="s">
        <v>29</v>
      </c>
      <c r="O4152" t="s">
        <v>29</v>
      </c>
      <c r="P4152" t="s">
        <v>29</v>
      </c>
      <c r="Q4152" t="s">
        <v>29</v>
      </c>
      <c r="R4152" t="s">
        <v>29</v>
      </c>
      <c r="S4152" t="s">
        <v>29</v>
      </c>
      <c r="T4152" t="s">
        <v>29</v>
      </c>
      <c r="U4152" t="s">
        <v>4632</v>
      </c>
      <c r="V4152" t="s">
        <v>29</v>
      </c>
      <c r="W4152" t="s">
        <v>9006</v>
      </c>
    </row>
    <row r="4153" spans="1:23">
      <c r="A4153">
        <v>4152</v>
      </c>
      <c r="B4153" t="s">
        <v>4628</v>
      </c>
      <c r="C4153" t="s">
        <v>4628</v>
      </c>
      <c r="D4153">
        <v>112</v>
      </c>
      <c r="E4153" t="s">
        <v>4663</v>
      </c>
      <c r="F4153" t="s">
        <v>576</v>
      </c>
      <c r="G4153" s="1" t="s">
        <v>2696</v>
      </c>
      <c r="H4153" t="s">
        <v>4400</v>
      </c>
      <c r="I4153" t="s">
        <v>2696</v>
      </c>
      <c r="J4153" t="s">
        <v>4400</v>
      </c>
      <c r="K4153">
        <v>1.01</v>
      </c>
      <c r="L4153">
        <v>1.01</v>
      </c>
      <c r="M4153" t="s">
        <v>26</v>
      </c>
      <c r="N4153" t="s">
        <v>29</v>
      </c>
      <c r="O4153" t="s">
        <v>29</v>
      </c>
      <c r="P4153" t="s">
        <v>29</v>
      </c>
      <c r="Q4153" t="s">
        <v>29</v>
      </c>
      <c r="R4153" t="s">
        <v>29</v>
      </c>
      <c r="S4153" t="s">
        <v>29</v>
      </c>
      <c r="T4153" t="s">
        <v>29</v>
      </c>
      <c r="U4153" t="s">
        <v>4632</v>
      </c>
      <c r="V4153" t="s">
        <v>29</v>
      </c>
      <c r="W4153" t="s">
        <v>9006</v>
      </c>
    </row>
    <row r="4154" spans="1:23">
      <c r="A4154">
        <v>4153</v>
      </c>
      <c r="B4154" t="s">
        <v>4628</v>
      </c>
      <c r="C4154" t="s">
        <v>4628</v>
      </c>
      <c r="D4154">
        <v>112</v>
      </c>
      <c r="E4154" t="s">
        <v>8941</v>
      </c>
      <c r="F4154" t="s">
        <v>93</v>
      </c>
      <c r="G4154" s="1" t="s">
        <v>29</v>
      </c>
      <c r="H4154" t="s">
        <v>29</v>
      </c>
      <c r="I4154" t="s">
        <v>29</v>
      </c>
      <c r="J4154" t="s">
        <v>29</v>
      </c>
      <c r="K4154">
        <v>14.36</v>
      </c>
      <c r="L4154">
        <v>14.36</v>
      </c>
      <c r="M4154" t="s">
        <v>26</v>
      </c>
      <c r="N4154" t="s">
        <v>29</v>
      </c>
      <c r="O4154" t="s">
        <v>29</v>
      </c>
      <c r="P4154" t="s">
        <v>29</v>
      </c>
      <c r="Q4154" t="s">
        <v>29</v>
      </c>
      <c r="R4154" t="s">
        <v>29</v>
      </c>
      <c r="S4154" t="s">
        <v>29</v>
      </c>
      <c r="T4154" t="s">
        <v>29</v>
      </c>
      <c r="U4154" t="s">
        <v>4632</v>
      </c>
      <c r="V4154" t="s">
        <v>29</v>
      </c>
      <c r="W4154" t="s">
        <v>9006</v>
      </c>
    </row>
    <row r="4155" spans="1:23">
      <c r="A4155">
        <v>4154</v>
      </c>
      <c r="B4155" t="s">
        <v>4628</v>
      </c>
      <c r="C4155" t="s">
        <v>4628</v>
      </c>
      <c r="D4155">
        <v>112</v>
      </c>
      <c r="E4155" t="s">
        <v>1610</v>
      </c>
      <c r="F4155" t="s">
        <v>76</v>
      </c>
      <c r="G4155" s="1" t="s">
        <v>29</v>
      </c>
      <c r="H4155" t="s">
        <v>29</v>
      </c>
      <c r="I4155" t="s">
        <v>29</v>
      </c>
      <c r="J4155" t="s">
        <v>29</v>
      </c>
      <c r="K4155">
        <v>10.9</v>
      </c>
      <c r="L4155">
        <v>10.9</v>
      </c>
      <c r="M4155" t="s">
        <v>1610</v>
      </c>
      <c r="N4155" t="s">
        <v>29</v>
      </c>
      <c r="O4155" t="s">
        <v>29</v>
      </c>
      <c r="P4155" t="s">
        <v>29</v>
      </c>
      <c r="Q4155" t="s">
        <v>29</v>
      </c>
      <c r="R4155" t="s">
        <v>29</v>
      </c>
      <c r="S4155" t="s">
        <v>29</v>
      </c>
      <c r="T4155" t="s">
        <v>29</v>
      </c>
      <c r="U4155" t="s">
        <v>4632</v>
      </c>
      <c r="V4155" t="s">
        <v>29</v>
      </c>
      <c r="W4155" t="s">
        <v>9006</v>
      </c>
    </row>
    <row r="4156" spans="1:23">
      <c r="A4156">
        <v>4155</v>
      </c>
      <c r="B4156" t="s">
        <v>4628</v>
      </c>
      <c r="C4156" t="s">
        <v>4628</v>
      </c>
      <c r="D4156">
        <v>113</v>
      </c>
      <c r="E4156" t="s">
        <v>2660</v>
      </c>
      <c r="F4156" t="s">
        <v>185</v>
      </c>
      <c r="G4156" s="1" t="s">
        <v>186</v>
      </c>
      <c r="H4156" t="s">
        <v>2661</v>
      </c>
      <c r="I4156" t="s">
        <v>186</v>
      </c>
      <c r="J4156" t="s">
        <v>2661</v>
      </c>
      <c r="K4156">
        <v>14.86</v>
      </c>
      <c r="L4156">
        <v>14.86</v>
      </c>
      <c r="M4156" t="s">
        <v>26</v>
      </c>
      <c r="N4156" t="s">
        <v>29</v>
      </c>
      <c r="O4156" t="s">
        <v>29</v>
      </c>
      <c r="P4156" t="s">
        <v>29</v>
      </c>
      <c r="Q4156" t="s">
        <v>29</v>
      </c>
      <c r="R4156" t="s">
        <v>29</v>
      </c>
      <c r="S4156" t="s">
        <v>29</v>
      </c>
      <c r="T4156" t="s">
        <v>29</v>
      </c>
      <c r="U4156" t="s">
        <v>4664</v>
      </c>
      <c r="V4156" t="s">
        <v>29</v>
      </c>
      <c r="W4156" t="s">
        <v>9006</v>
      </c>
    </row>
    <row r="4157" spans="1:23">
      <c r="A4157">
        <v>4156</v>
      </c>
      <c r="B4157" t="s">
        <v>4628</v>
      </c>
      <c r="C4157" t="s">
        <v>4628</v>
      </c>
      <c r="D4157">
        <v>113</v>
      </c>
      <c r="E4157" t="s">
        <v>4633</v>
      </c>
      <c r="F4157" t="s">
        <v>4634</v>
      </c>
      <c r="G4157" s="1" t="s">
        <v>4635</v>
      </c>
      <c r="H4157" t="s">
        <v>621</v>
      </c>
      <c r="I4157" t="s">
        <v>4635</v>
      </c>
      <c r="J4157" t="s">
        <v>621</v>
      </c>
      <c r="K4157">
        <v>8.48</v>
      </c>
      <c r="L4157">
        <v>8.48</v>
      </c>
      <c r="M4157" t="s">
        <v>26</v>
      </c>
      <c r="N4157" t="s">
        <v>29</v>
      </c>
      <c r="O4157" t="s">
        <v>29</v>
      </c>
      <c r="P4157" t="s">
        <v>29</v>
      </c>
      <c r="Q4157" t="s">
        <v>29</v>
      </c>
      <c r="R4157" t="s">
        <v>29</v>
      </c>
      <c r="S4157" t="s">
        <v>29</v>
      </c>
      <c r="T4157" t="s">
        <v>29</v>
      </c>
      <c r="U4157" t="s">
        <v>4664</v>
      </c>
      <c r="V4157" t="s">
        <v>29</v>
      </c>
      <c r="W4157" t="s">
        <v>9006</v>
      </c>
    </row>
    <row r="4158" spans="1:23">
      <c r="A4158">
        <v>4157</v>
      </c>
      <c r="B4158" t="s">
        <v>4628</v>
      </c>
      <c r="C4158" t="s">
        <v>4628</v>
      </c>
      <c r="D4158">
        <v>113</v>
      </c>
      <c r="E4158" t="s">
        <v>4629</v>
      </c>
      <c r="F4158" t="s">
        <v>4630</v>
      </c>
      <c r="G4158" s="1" t="s">
        <v>4665</v>
      </c>
      <c r="H4158" t="s">
        <v>4631</v>
      </c>
      <c r="I4158" t="s">
        <v>4665</v>
      </c>
      <c r="J4158" t="s">
        <v>4631</v>
      </c>
      <c r="K4158">
        <v>6.58</v>
      </c>
      <c r="L4158">
        <v>6.58</v>
      </c>
      <c r="M4158" t="s">
        <v>26</v>
      </c>
      <c r="N4158" t="s">
        <v>29</v>
      </c>
      <c r="O4158" t="s">
        <v>29</v>
      </c>
      <c r="P4158" t="s">
        <v>29</v>
      </c>
      <c r="Q4158" t="s">
        <v>29</v>
      </c>
      <c r="R4158" t="s">
        <v>29</v>
      </c>
      <c r="S4158" t="s">
        <v>29</v>
      </c>
      <c r="T4158" t="s">
        <v>29</v>
      </c>
      <c r="U4158" t="s">
        <v>4664</v>
      </c>
      <c r="V4158" t="s">
        <v>29</v>
      </c>
      <c r="W4158" t="s">
        <v>9006</v>
      </c>
    </row>
    <row r="4159" spans="1:23">
      <c r="A4159">
        <v>4158</v>
      </c>
      <c r="B4159" t="s">
        <v>4628</v>
      </c>
      <c r="C4159" t="s">
        <v>4628</v>
      </c>
      <c r="D4159">
        <v>113</v>
      </c>
      <c r="E4159" t="s">
        <v>4637</v>
      </c>
      <c r="F4159" t="s">
        <v>43</v>
      </c>
      <c r="G4159" s="1" t="s">
        <v>3560</v>
      </c>
      <c r="H4159" t="s">
        <v>29</v>
      </c>
      <c r="I4159" t="s">
        <v>580</v>
      </c>
      <c r="J4159" t="s">
        <v>29</v>
      </c>
      <c r="K4159">
        <v>6.29</v>
      </c>
      <c r="L4159">
        <v>6.29</v>
      </c>
      <c r="M4159" t="s">
        <v>26</v>
      </c>
      <c r="N4159" t="s">
        <v>29</v>
      </c>
      <c r="O4159" t="s">
        <v>29</v>
      </c>
      <c r="P4159" t="s">
        <v>29</v>
      </c>
      <c r="Q4159" t="s">
        <v>29</v>
      </c>
      <c r="R4159" t="s">
        <v>29</v>
      </c>
      <c r="S4159" t="s">
        <v>29</v>
      </c>
      <c r="T4159" t="s">
        <v>29</v>
      </c>
      <c r="U4159" t="s">
        <v>4664</v>
      </c>
      <c r="V4159" t="s">
        <v>29</v>
      </c>
      <c r="W4159" t="s">
        <v>9006</v>
      </c>
    </row>
    <row r="4160" spans="1:23">
      <c r="A4160">
        <v>4159</v>
      </c>
      <c r="B4160" t="s">
        <v>4628</v>
      </c>
      <c r="C4160" t="s">
        <v>4628</v>
      </c>
      <c r="D4160">
        <v>113</v>
      </c>
      <c r="E4160" t="s">
        <v>4666</v>
      </c>
      <c r="F4160" t="s">
        <v>255</v>
      </c>
      <c r="G4160" s="1" t="s">
        <v>2604</v>
      </c>
      <c r="H4160" t="s">
        <v>4640</v>
      </c>
      <c r="I4160" t="s">
        <v>2604</v>
      </c>
      <c r="J4160" t="s">
        <v>2605</v>
      </c>
      <c r="K4160">
        <v>5.16</v>
      </c>
      <c r="L4160">
        <v>5.16</v>
      </c>
      <c r="M4160" t="s">
        <v>26</v>
      </c>
      <c r="N4160" t="s">
        <v>29</v>
      </c>
      <c r="O4160" t="s">
        <v>29</v>
      </c>
      <c r="P4160" t="s">
        <v>29</v>
      </c>
      <c r="Q4160" t="s">
        <v>29</v>
      </c>
      <c r="R4160" t="s">
        <v>29</v>
      </c>
      <c r="S4160" t="s">
        <v>29</v>
      </c>
      <c r="T4160" t="s">
        <v>29</v>
      </c>
      <c r="U4160" t="s">
        <v>4664</v>
      </c>
      <c r="V4160" t="s">
        <v>29</v>
      </c>
      <c r="W4160" t="s">
        <v>9006</v>
      </c>
    </row>
    <row r="4161" spans="1:23">
      <c r="A4161">
        <v>4160</v>
      </c>
      <c r="B4161" t="s">
        <v>4628</v>
      </c>
      <c r="C4161" t="s">
        <v>4628</v>
      </c>
      <c r="D4161">
        <v>113</v>
      </c>
      <c r="E4161" t="s">
        <v>4667</v>
      </c>
      <c r="F4161" t="s">
        <v>43</v>
      </c>
      <c r="G4161" s="1" t="s">
        <v>562</v>
      </c>
      <c r="H4161" t="s">
        <v>4668</v>
      </c>
      <c r="I4161" t="s">
        <v>562</v>
      </c>
      <c r="J4161" t="s">
        <v>4668</v>
      </c>
      <c r="K4161">
        <v>4.5599999999999996</v>
      </c>
      <c r="L4161">
        <v>4.5599999999999996</v>
      </c>
      <c r="M4161" t="s">
        <v>26</v>
      </c>
      <c r="N4161" t="s">
        <v>29</v>
      </c>
      <c r="O4161" t="s">
        <v>29</v>
      </c>
      <c r="P4161" t="s">
        <v>29</v>
      </c>
      <c r="Q4161" t="s">
        <v>29</v>
      </c>
      <c r="R4161" t="s">
        <v>29</v>
      </c>
      <c r="S4161" t="s">
        <v>29</v>
      </c>
      <c r="T4161" t="s">
        <v>29</v>
      </c>
      <c r="U4161" t="s">
        <v>4664</v>
      </c>
      <c r="V4161" t="s">
        <v>29</v>
      </c>
      <c r="W4161" t="s">
        <v>9006</v>
      </c>
    </row>
    <row r="4162" spans="1:23">
      <c r="A4162">
        <v>4161</v>
      </c>
      <c r="B4162" t="s">
        <v>4628</v>
      </c>
      <c r="C4162" t="s">
        <v>4628</v>
      </c>
      <c r="D4162">
        <v>113</v>
      </c>
      <c r="E4162" t="s">
        <v>2712</v>
      </c>
      <c r="F4162" t="s">
        <v>289</v>
      </c>
      <c r="G4162" s="1" t="s">
        <v>2713</v>
      </c>
      <c r="H4162" t="s">
        <v>2714</v>
      </c>
      <c r="I4162" t="s">
        <v>2713</v>
      </c>
      <c r="J4162" t="s">
        <v>2714</v>
      </c>
      <c r="K4162">
        <v>3.72</v>
      </c>
      <c r="L4162">
        <v>3.72</v>
      </c>
      <c r="M4162" t="s">
        <v>26</v>
      </c>
      <c r="N4162" t="s">
        <v>29</v>
      </c>
      <c r="O4162" t="s">
        <v>29</v>
      </c>
      <c r="P4162" t="s">
        <v>29</v>
      </c>
      <c r="Q4162" t="s">
        <v>29</v>
      </c>
      <c r="R4162" t="s">
        <v>29</v>
      </c>
      <c r="S4162" t="s">
        <v>29</v>
      </c>
      <c r="T4162" t="s">
        <v>29</v>
      </c>
      <c r="U4162" t="s">
        <v>4664</v>
      </c>
      <c r="V4162" t="s">
        <v>29</v>
      </c>
      <c r="W4162" t="s">
        <v>9006</v>
      </c>
    </row>
    <row r="4163" spans="1:23">
      <c r="A4163">
        <v>4162</v>
      </c>
      <c r="B4163" t="s">
        <v>4628</v>
      </c>
      <c r="C4163" t="s">
        <v>4628</v>
      </c>
      <c r="D4163">
        <v>113</v>
      </c>
      <c r="E4163" t="s">
        <v>4653</v>
      </c>
      <c r="F4163" t="s">
        <v>293</v>
      </c>
      <c r="G4163" s="1" t="s">
        <v>4654</v>
      </c>
      <c r="H4163" t="s">
        <v>733</v>
      </c>
      <c r="I4163" t="s">
        <v>4654</v>
      </c>
      <c r="J4163" t="s">
        <v>733</v>
      </c>
      <c r="K4163">
        <v>3.28</v>
      </c>
      <c r="L4163">
        <v>3.28</v>
      </c>
      <c r="M4163" t="s">
        <v>26</v>
      </c>
      <c r="N4163" t="s">
        <v>29</v>
      </c>
      <c r="O4163" t="s">
        <v>29</v>
      </c>
      <c r="P4163" t="s">
        <v>29</v>
      </c>
      <c r="Q4163" t="s">
        <v>29</v>
      </c>
      <c r="R4163" t="s">
        <v>29</v>
      </c>
      <c r="S4163" t="s">
        <v>29</v>
      </c>
      <c r="T4163" t="s">
        <v>29</v>
      </c>
      <c r="U4163" t="s">
        <v>4664</v>
      </c>
      <c r="V4163" t="s">
        <v>29</v>
      </c>
      <c r="W4163" t="s">
        <v>9006</v>
      </c>
    </row>
    <row r="4164" spans="1:23">
      <c r="A4164">
        <v>4163</v>
      </c>
      <c r="B4164" t="s">
        <v>4628</v>
      </c>
      <c r="C4164" t="s">
        <v>4628</v>
      </c>
      <c r="D4164">
        <v>113</v>
      </c>
      <c r="E4164" t="s">
        <v>3682</v>
      </c>
      <c r="F4164" t="s">
        <v>558</v>
      </c>
      <c r="G4164" s="1" t="s">
        <v>726</v>
      </c>
      <c r="H4164" t="s">
        <v>3683</v>
      </c>
      <c r="I4164" t="s">
        <v>726</v>
      </c>
      <c r="J4164" t="s">
        <v>3683</v>
      </c>
      <c r="K4164">
        <v>2.37</v>
      </c>
      <c r="L4164">
        <v>2.37</v>
      </c>
      <c r="M4164" t="s">
        <v>26</v>
      </c>
      <c r="N4164" t="s">
        <v>29</v>
      </c>
      <c r="O4164" t="s">
        <v>29</v>
      </c>
      <c r="P4164" t="s">
        <v>29</v>
      </c>
      <c r="Q4164" t="s">
        <v>29</v>
      </c>
      <c r="R4164" t="s">
        <v>29</v>
      </c>
      <c r="S4164" t="s">
        <v>29</v>
      </c>
      <c r="T4164" t="s">
        <v>29</v>
      </c>
      <c r="U4164" t="s">
        <v>4664</v>
      </c>
      <c r="V4164" t="s">
        <v>29</v>
      </c>
      <c r="W4164" t="s">
        <v>9006</v>
      </c>
    </row>
    <row r="4165" spans="1:23">
      <c r="A4165">
        <v>4164</v>
      </c>
      <c r="B4165" t="s">
        <v>4628</v>
      </c>
      <c r="C4165" t="s">
        <v>4628</v>
      </c>
      <c r="D4165">
        <v>113</v>
      </c>
      <c r="E4165" t="s">
        <v>4648</v>
      </c>
      <c r="F4165" t="s">
        <v>43</v>
      </c>
      <c r="G4165" s="1" t="s">
        <v>562</v>
      </c>
      <c r="H4165" t="s">
        <v>208</v>
      </c>
      <c r="I4165" t="s">
        <v>562</v>
      </c>
      <c r="J4165" t="s">
        <v>208</v>
      </c>
      <c r="K4165">
        <v>2.2799999999999998</v>
      </c>
      <c r="L4165">
        <v>2.2799999999999998</v>
      </c>
      <c r="M4165" t="s">
        <v>26</v>
      </c>
      <c r="N4165" t="s">
        <v>29</v>
      </c>
      <c r="O4165" t="s">
        <v>29</v>
      </c>
      <c r="P4165" t="s">
        <v>29</v>
      </c>
      <c r="Q4165" t="s">
        <v>29</v>
      </c>
      <c r="R4165" t="s">
        <v>29</v>
      </c>
      <c r="S4165" t="s">
        <v>29</v>
      </c>
      <c r="T4165" t="s">
        <v>29</v>
      </c>
      <c r="U4165" t="s">
        <v>4664</v>
      </c>
      <c r="V4165" t="s">
        <v>29</v>
      </c>
      <c r="W4165" t="s">
        <v>9006</v>
      </c>
    </row>
    <row r="4166" spans="1:23">
      <c r="A4166">
        <v>4165</v>
      </c>
      <c r="B4166" t="s">
        <v>4628</v>
      </c>
      <c r="C4166" t="s">
        <v>4628</v>
      </c>
      <c r="D4166">
        <v>113</v>
      </c>
      <c r="E4166" t="s">
        <v>4420</v>
      </c>
      <c r="F4166" t="s">
        <v>2520</v>
      </c>
      <c r="G4166" s="1" t="s">
        <v>2521</v>
      </c>
      <c r="H4166" t="s">
        <v>4421</v>
      </c>
      <c r="I4166" t="s">
        <v>2521</v>
      </c>
      <c r="J4166" t="s">
        <v>4421</v>
      </c>
      <c r="K4166">
        <v>2.02</v>
      </c>
      <c r="L4166">
        <v>2.02</v>
      </c>
      <c r="M4166" t="s">
        <v>26</v>
      </c>
      <c r="N4166" t="s">
        <v>29</v>
      </c>
      <c r="O4166" t="s">
        <v>29</v>
      </c>
      <c r="P4166" t="s">
        <v>29</v>
      </c>
      <c r="Q4166" t="s">
        <v>29</v>
      </c>
      <c r="R4166" t="s">
        <v>29</v>
      </c>
      <c r="S4166" t="s">
        <v>29</v>
      </c>
      <c r="T4166" t="s">
        <v>29</v>
      </c>
      <c r="U4166" t="s">
        <v>4664</v>
      </c>
      <c r="V4166" t="s">
        <v>29</v>
      </c>
      <c r="W4166" t="s">
        <v>9006</v>
      </c>
    </row>
    <row r="4167" spans="1:23">
      <c r="A4167">
        <v>4166</v>
      </c>
      <c r="B4167" t="s">
        <v>4628</v>
      </c>
      <c r="C4167" t="s">
        <v>4628</v>
      </c>
      <c r="D4167">
        <v>113</v>
      </c>
      <c r="E4167" t="s">
        <v>4663</v>
      </c>
      <c r="F4167" t="s">
        <v>576</v>
      </c>
      <c r="G4167" s="1" t="s">
        <v>2696</v>
      </c>
      <c r="H4167" t="s">
        <v>4400</v>
      </c>
      <c r="I4167" t="s">
        <v>2696</v>
      </c>
      <c r="J4167" t="s">
        <v>4400</v>
      </c>
      <c r="K4167">
        <v>1.88</v>
      </c>
      <c r="L4167">
        <v>1.88</v>
      </c>
      <c r="M4167" t="s">
        <v>26</v>
      </c>
      <c r="N4167" t="s">
        <v>29</v>
      </c>
      <c r="O4167" t="s">
        <v>29</v>
      </c>
      <c r="P4167" t="s">
        <v>29</v>
      </c>
      <c r="Q4167" t="s">
        <v>29</v>
      </c>
      <c r="R4167" t="s">
        <v>29</v>
      </c>
      <c r="S4167" t="s">
        <v>29</v>
      </c>
      <c r="T4167" t="s">
        <v>29</v>
      </c>
      <c r="U4167" t="s">
        <v>4664</v>
      </c>
      <c r="V4167" t="s">
        <v>29</v>
      </c>
      <c r="W4167" t="s">
        <v>9006</v>
      </c>
    </row>
    <row r="4168" spans="1:23">
      <c r="A4168">
        <v>4167</v>
      </c>
      <c r="B4168" t="s">
        <v>4628</v>
      </c>
      <c r="C4168" t="s">
        <v>4628</v>
      </c>
      <c r="D4168">
        <v>113</v>
      </c>
      <c r="E4168" t="s">
        <v>3652</v>
      </c>
      <c r="F4168" t="s">
        <v>43</v>
      </c>
      <c r="G4168" s="1" t="s">
        <v>3560</v>
      </c>
      <c r="H4168" t="s">
        <v>3653</v>
      </c>
      <c r="I4168" t="s">
        <v>580</v>
      </c>
      <c r="J4168" t="s">
        <v>3653</v>
      </c>
      <c r="K4168">
        <v>1.82</v>
      </c>
      <c r="L4168">
        <v>1.82</v>
      </c>
      <c r="M4168" t="s">
        <v>26</v>
      </c>
      <c r="N4168" t="s">
        <v>29</v>
      </c>
      <c r="O4168" t="s">
        <v>29</v>
      </c>
      <c r="P4168" t="s">
        <v>29</v>
      </c>
      <c r="Q4168" t="s">
        <v>29</v>
      </c>
      <c r="R4168" t="s">
        <v>29</v>
      </c>
      <c r="S4168" t="s">
        <v>29</v>
      </c>
      <c r="T4168" t="s">
        <v>29</v>
      </c>
      <c r="U4168" t="s">
        <v>4664</v>
      </c>
      <c r="V4168" t="s">
        <v>29</v>
      </c>
      <c r="W4168" t="s">
        <v>9006</v>
      </c>
    </row>
    <row r="4169" spans="1:23">
      <c r="A4169">
        <v>4168</v>
      </c>
      <c r="B4169" t="s">
        <v>4628</v>
      </c>
      <c r="C4169" t="s">
        <v>4628</v>
      </c>
      <c r="D4169">
        <v>113</v>
      </c>
      <c r="E4169" t="s">
        <v>4659</v>
      </c>
      <c r="F4169" t="s">
        <v>2520</v>
      </c>
      <c r="G4169" s="1" t="s">
        <v>2521</v>
      </c>
      <c r="H4169" t="s">
        <v>4660</v>
      </c>
      <c r="I4169" t="s">
        <v>2521</v>
      </c>
      <c r="J4169" t="s">
        <v>4660</v>
      </c>
      <c r="K4169">
        <v>1.82</v>
      </c>
      <c r="L4169">
        <v>1.82</v>
      </c>
      <c r="M4169" t="s">
        <v>26</v>
      </c>
      <c r="N4169" t="s">
        <v>29</v>
      </c>
      <c r="O4169" t="s">
        <v>29</v>
      </c>
      <c r="P4169" t="s">
        <v>29</v>
      </c>
      <c r="Q4169" t="s">
        <v>29</v>
      </c>
      <c r="R4169" t="s">
        <v>29</v>
      </c>
      <c r="S4169" t="s">
        <v>29</v>
      </c>
      <c r="T4169" t="s">
        <v>29</v>
      </c>
      <c r="U4169" t="s">
        <v>4664</v>
      </c>
      <c r="V4169" t="s">
        <v>29</v>
      </c>
      <c r="W4169" t="s">
        <v>9006</v>
      </c>
    </row>
    <row r="4170" spans="1:23">
      <c r="A4170">
        <v>4169</v>
      </c>
      <c r="B4170" t="s">
        <v>4628</v>
      </c>
      <c r="C4170" t="s">
        <v>4628</v>
      </c>
      <c r="D4170">
        <v>113</v>
      </c>
      <c r="E4170" t="s">
        <v>3613</v>
      </c>
      <c r="F4170" t="s">
        <v>270</v>
      </c>
      <c r="G4170" s="1" t="s">
        <v>709</v>
      </c>
      <c r="H4170" t="s">
        <v>3614</v>
      </c>
      <c r="I4170" t="s">
        <v>709</v>
      </c>
      <c r="J4170" t="s">
        <v>3614</v>
      </c>
      <c r="K4170">
        <v>1.77</v>
      </c>
      <c r="L4170">
        <v>1.77</v>
      </c>
      <c r="M4170" t="s">
        <v>26</v>
      </c>
      <c r="N4170" t="s">
        <v>29</v>
      </c>
      <c r="O4170" t="s">
        <v>29</v>
      </c>
      <c r="P4170" t="s">
        <v>29</v>
      </c>
      <c r="Q4170" t="s">
        <v>29</v>
      </c>
      <c r="R4170" t="s">
        <v>29</v>
      </c>
      <c r="S4170" t="s">
        <v>29</v>
      </c>
      <c r="T4170" t="s">
        <v>29</v>
      </c>
      <c r="U4170" t="s">
        <v>4664</v>
      </c>
      <c r="V4170" t="s">
        <v>29</v>
      </c>
      <c r="W4170" t="s">
        <v>9006</v>
      </c>
    </row>
    <row r="4171" spans="1:23">
      <c r="A4171">
        <v>4170</v>
      </c>
      <c r="B4171" t="s">
        <v>4628</v>
      </c>
      <c r="C4171" t="s">
        <v>4628</v>
      </c>
      <c r="D4171">
        <v>113</v>
      </c>
      <c r="E4171" t="s">
        <v>2658</v>
      </c>
      <c r="F4171" t="s">
        <v>2084</v>
      </c>
      <c r="G4171" s="1" t="s">
        <v>2085</v>
      </c>
      <c r="H4171" t="s">
        <v>2659</v>
      </c>
      <c r="I4171" t="s">
        <v>8512</v>
      </c>
      <c r="J4171" t="s">
        <v>2659</v>
      </c>
      <c r="K4171">
        <v>1.73</v>
      </c>
      <c r="L4171">
        <v>1.73</v>
      </c>
      <c r="M4171" t="s">
        <v>26</v>
      </c>
      <c r="N4171" t="s">
        <v>29</v>
      </c>
      <c r="O4171" t="s">
        <v>29</v>
      </c>
      <c r="P4171" t="s">
        <v>29</v>
      </c>
      <c r="Q4171" t="s">
        <v>29</v>
      </c>
      <c r="R4171" t="s">
        <v>29</v>
      </c>
      <c r="S4171" t="s">
        <v>29</v>
      </c>
      <c r="T4171" t="s">
        <v>29</v>
      </c>
      <c r="U4171" t="s">
        <v>4664</v>
      </c>
      <c r="V4171" t="s">
        <v>29</v>
      </c>
      <c r="W4171" t="s">
        <v>9006</v>
      </c>
    </row>
    <row r="4172" spans="1:23">
      <c r="A4172">
        <v>4171</v>
      </c>
      <c r="B4172" t="s">
        <v>4628</v>
      </c>
      <c r="C4172" t="s">
        <v>4628</v>
      </c>
      <c r="D4172">
        <v>113</v>
      </c>
      <c r="E4172" t="s">
        <v>4649</v>
      </c>
      <c r="F4172" t="s">
        <v>43</v>
      </c>
      <c r="G4172" s="1" t="s">
        <v>4650</v>
      </c>
      <c r="H4172" t="s">
        <v>174</v>
      </c>
      <c r="I4172" t="s">
        <v>580</v>
      </c>
      <c r="J4172" t="s">
        <v>174</v>
      </c>
      <c r="K4172">
        <v>1.37</v>
      </c>
      <c r="L4172">
        <v>1.37</v>
      </c>
      <c r="M4172" t="s">
        <v>26</v>
      </c>
      <c r="N4172" t="s">
        <v>29</v>
      </c>
      <c r="O4172" t="s">
        <v>29</v>
      </c>
      <c r="P4172" t="s">
        <v>29</v>
      </c>
      <c r="Q4172" t="s">
        <v>29</v>
      </c>
      <c r="R4172" t="s">
        <v>29</v>
      </c>
      <c r="S4172" t="s">
        <v>29</v>
      </c>
      <c r="T4172" t="s">
        <v>29</v>
      </c>
      <c r="U4172" t="s">
        <v>4664</v>
      </c>
      <c r="V4172" t="s">
        <v>29</v>
      </c>
      <c r="W4172" t="s">
        <v>9006</v>
      </c>
    </row>
    <row r="4173" spans="1:23">
      <c r="A4173">
        <v>4172</v>
      </c>
      <c r="B4173" t="s">
        <v>4628</v>
      </c>
      <c r="C4173" t="s">
        <v>4628</v>
      </c>
      <c r="D4173">
        <v>113</v>
      </c>
      <c r="E4173" t="s">
        <v>4669</v>
      </c>
      <c r="F4173" t="s">
        <v>270</v>
      </c>
      <c r="G4173" s="1" t="s">
        <v>709</v>
      </c>
      <c r="H4173" t="s">
        <v>4670</v>
      </c>
      <c r="I4173" t="s">
        <v>709</v>
      </c>
      <c r="J4173" t="s">
        <v>4670</v>
      </c>
      <c r="K4173">
        <v>1.33</v>
      </c>
      <c r="L4173">
        <v>1.33</v>
      </c>
      <c r="M4173" t="s">
        <v>26</v>
      </c>
      <c r="N4173" t="s">
        <v>29</v>
      </c>
      <c r="O4173" t="s">
        <v>29</v>
      </c>
      <c r="P4173" t="s">
        <v>29</v>
      </c>
      <c r="Q4173" t="s">
        <v>29</v>
      </c>
      <c r="R4173" t="s">
        <v>29</v>
      </c>
      <c r="S4173" t="s">
        <v>29</v>
      </c>
      <c r="T4173" t="s">
        <v>29</v>
      </c>
      <c r="U4173" t="s">
        <v>4664</v>
      </c>
      <c r="V4173" t="s">
        <v>29</v>
      </c>
      <c r="W4173" t="s">
        <v>9006</v>
      </c>
    </row>
    <row r="4174" spans="1:23">
      <c r="A4174">
        <v>4173</v>
      </c>
      <c r="B4174" t="s">
        <v>4628</v>
      </c>
      <c r="C4174" t="s">
        <v>4628</v>
      </c>
      <c r="D4174">
        <v>113</v>
      </c>
      <c r="E4174" t="s">
        <v>4671</v>
      </c>
      <c r="F4174" t="s">
        <v>154</v>
      </c>
      <c r="G4174" s="1" t="s">
        <v>1218</v>
      </c>
      <c r="H4174" t="s">
        <v>4672</v>
      </c>
      <c r="I4174" t="s">
        <v>1218</v>
      </c>
      <c r="J4174" t="s">
        <v>4175</v>
      </c>
      <c r="K4174">
        <v>1.26</v>
      </c>
      <c r="L4174">
        <v>1.26</v>
      </c>
      <c r="M4174" t="s">
        <v>26</v>
      </c>
      <c r="N4174" t="s">
        <v>29</v>
      </c>
      <c r="O4174" t="s">
        <v>29</v>
      </c>
      <c r="P4174" t="s">
        <v>29</v>
      </c>
      <c r="Q4174" t="s">
        <v>29</v>
      </c>
      <c r="R4174" t="s">
        <v>29</v>
      </c>
      <c r="S4174" t="s">
        <v>29</v>
      </c>
      <c r="T4174" t="s">
        <v>29</v>
      </c>
      <c r="U4174" t="s">
        <v>4664</v>
      </c>
      <c r="V4174" t="s">
        <v>29</v>
      </c>
      <c r="W4174" t="s">
        <v>9006</v>
      </c>
    </row>
    <row r="4175" spans="1:23">
      <c r="A4175">
        <v>4174</v>
      </c>
      <c r="B4175" t="s">
        <v>4628</v>
      </c>
      <c r="C4175" t="s">
        <v>4628</v>
      </c>
      <c r="D4175">
        <v>113</v>
      </c>
      <c r="E4175" t="s">
        <v>2689</v>
      </c>
      <c r="F4175" t="s">
        <v>569</v>
      </c>
      <c r="G4175" s="1" t="s">
        <v>614</v>
      </c>
      <c r="H4175" t="s">
        <v>2690</v>
      </c>
      <c r="I4175" t="s">
        <v>614</v>
      </c>
      <c r="J4175" t="s">
        <v>2690</v>
      </c>
      <c r="K4175">
        <v>1.2</v>
      </c>
      <c r="L4175">
        <v>1.2</v>
      </c>
      <c r="M4175" t="s">
        <v>26</v>
      </c>
      <c r="N4175" t="s">
        <v>29</v>
      </c>
      <c r="O4175" t="s">
        <v>29</v>
      </c>
      <c r="P4175" t="s">
        <v>29</v>
      </c>
      <c r="Q4175" t="s">
        <v>29</v>
      </c>
      <c r="R4175" t="s">
        <v>29</v>
      </c>
      <c r="S4175" t="s">
        <v>29</v>
      </c>
      <c r="T4175" t="s">
        <v>29</v>
      </c>
      <c r="U4175" t="s">
        <v>4664</v>
      </c>
      <c r="V4175" t="s">
        <v>29</v>
      </c>
      <c r="W4175" t="s">
        <v>9006</v>
      </c>
    </row>
    <row r="4176" spans="1:23">
      <c r="A4176">
        <v>4175</v>
      </c>
      <c r="B4176" t="s">
        <v>4628</v>
      </c>
      <c r="C4176" t="s">
        <v>4628</v>
      </c>
      <c r="D4176">
        <v>113</v>
      </c>
      <c r="E4176" t="s">
        <v>2647</v>
      </c>
      <c r="F4176" t="s">
        <v>576</v>
      </c>
      <c r="G4176" s="1" t="s">
        <v>2648</v>
      </c>
      <c r="H4176" t="s">
        <v>2649</v>
      </c>
      <c r="I4176" t="s">
        <v>2648</v>
      </c>
      <c r="J4176" t="s">
        <v>2649</v>
      </c>
      <c r="K4176">
        <v>1.1100000000000001</v>
      </c>
      <c r="L4176">
        <v>1.1100000000000001</v>
      </c>
      <c r="M4176" t="s">
        <v>26</v>
      </c>
      <c r="N4176" t="s">
        <v>29</v>
      </c>
      <c r="O4176" t="s">
        <v>29</v>
      </c>
      <c r="P4176" t="s">
        <v>29</v>
      </c>
      <c r="Q4176" t="s">
        <v>29</v>
      </c>
      <c r="R4176" t="s">
        <v>29</v>
      </c>
      <c r="S4176" t="s">
        <v>29</v>
      </c>
      <c r="T4176" t="s">
        <v>29</v>
      </c>
      <c r="U4176" t="s">
        <v>4664</v>
      </c>
      <c r="V4176" t="s">
        <v>29</v>
      </c>
      <c r="W4176" t="s">
        <v>9006</v>
      </c>
    </row>
    <row r="4177" spans="1:23">
      <c r="A4177">
        <v>4176</v>
      </c>
      <c r="B4177" t="s">
        <v>4628</v>
      </c>
      <c r="C4177" t="s">
        <v>4628</v>
      </c>
      <c r="D4177">
        <v>113</v>
      </c>
      <c r="E4177" t="s">
        <v>2625</v>
      </c>
      <c r="F4177" t="s">
        <v>1682</v>
      </c>
      <c r="G4177" s="1" t="s">
        <v>2626</v>
      </c>
      <c r="H4177" t="s">
        <v>2627</v>
      </c>
      <c r="I4177" t="s">
        <v>2626</v>
      </c>
      <c r="J4177" t="s">
        <v>2627</v>
      </c>
      <c r="K4177">
        <v>1.0900000000000001</v>
      </c>
      <c r="L4177">
        <v>1.0900000000000001</v>
      </c>
      <c r="M4177" t="s">
        <v>26</v>
      </c>
      <c r="N4177" t="s">
        <v>29</v>
      </c>
      <c r="O4177" t="s">
        <v>29</v>
      </c>
      <c r="P4177" t="s">
        <v>29</v>
      </c>
      <c r="Q4177" t="s">
        <v>29</v>
      </c>
      <c r="R4177" t="s">
        <v>29</v>
      </c>
      <c r="S4177" t="s">
        <v>29</v>
      </c>
      <c r="T4177" t="s">
        <v>29</v>
      </c>
      <c r="U4177" t="s">
        <v>4664</v>
      </c>
      <c r="V4177" t="s">
        <v>29</v>
      </c>
      <c r="W4177" t="s">
        <v>9006</v>
      </c>
    </row>
    <row r="4178" spans="1:23">
      <c r="A4178">
        <v>4177</v>
      </c>
      <c r="B4178" t="s">
        <v>4628</v>
      </c>
      <c r="C4178" t="s">
        <v>4628</v>
      </c>
      <c r="D4178">
        <v>113</v>
      </c>
      <c r="E4178" t="s">
        <v>2743</v>
      </c>
      <c r="F4178" t="s">
        <v>154</v>
      </c>
      <c r="G4178" s="1" t="s">
        <v>2194</v>
      </c>
      <c r="H4178" t="s">
        <v>29</v>
      </c>
      <c r="I4178" t="s">
        <v>2194</v>
      </c>
      <c r="J4178" t="s">
        <v>29</v>
      </c>
      <c r="K4178">
        <v>1.06</v>
      </c>
      <c r="L4178">
        <v>1.06</v>
      </c>
      <c r="M4178" t="s">
        <v>26</v>
      </c>
      <c r="N4178" t="s">
        <v>29</v>
      </c>
      <c r="O4178" t="s">
        <v>29</v>
      </c>
      <c r="P4178" t="s">
        <v>29</v>
      </c>
      <c r="Q4178" t="s">
        <v>29</v>
      </c>
      <c r="R4178" t="s">
        <v>29</v>
      </c>
      <c r="S4178" t="s">
        <v>29</v>
      </c>
      <c r="T4178" t="s">
        <v>29</v>
      </c>
      <c r="U4178" t="s">
        <v>4664</v>
      </c>
      <c r="V4178" t="s">
        <v>29</v>
      </c>
      <c r="W4178" t="s">
        <v>9006</v>
      </c>
    </row>
    <row r="4179" spans="1:23">
      <c r="A4179">
        <v>4178</v>
      </c>
      <c r="B4179" t="s">
        <v>4628</v>
      </c>
      <c r="C4179" t="s">
        <v>4628</v>
      </c>
      <c r="D4179">
        <v>113</v>
      </c>
      <c r="E4179" t="s">
        <v>4642</v>
      </c>
      <c r="F4179" t="s">
        <v>43</v>
      </c>
      <c r="G4179" s="1" t="s">
        <v>2684</v>
      </c>
      <c r="H4179" t="s">
        <v>4643</v>
      </c>
      <c r="I4179" t="s">
        <v>580</v>
      </c>
      <c r="J4179" t="s">
        <v>4643</v>
      </c>
      <c r="K4179">
        <v>1.02</v>
      </c>
      <c r="L4179">
        <v>1.02</v>
      </c>
      <c r="M4179" t="s">
        <v>26</v>
      </c>
      <c r="N4179" t="s">
        <v>29</v>
      </c>
      <c r="O4179" t="s">
        <v>29</v>
      </c>
      <c r="P4179" t="s">
        <v>29</v>
      </c>
      <c r="Q4179" t="s">
        <v>29</v>
      </c>
      <c r="R4179" t="s">
        <v>29</v>
      </c>
      <c r="S4179" t="s">
        <v>29</v>
      </c>
      <c r="T4179" t="s">
        <v>29</v>
      </c>
      <c r="U4179" t="s">
        <v>4664</v>
      </c>
      <c r="V4179" t="s">
        <v>29</v>
      </c>
      <c r="W4179" t="s">
        <v>9006</v>
      </c>
    </row>
    <row r="4180" spans="1:23">
      <c r="A4180">
        <v>4179</v>
      </c>
      <c r="B4180" t="s">
        <v>4628</v>
      </c>
      <c r="C4180" t="s">
        <v>4628</v>
      </c>
      <c r="D4180">
        <v>113</v>
      </c>
      <c r="E4180" t="s">
        <v>8941</v>
      </c>
      <c r="F4180" t="s">
        <v>93</v>
      </c>
      <c r="G4180" s="1" t="s">
        <v>29</v>
      </c>
      <c r="H4180" t="s">
        <v>29</v>
      </c>
      <c r="I4180" t="s">
        <v>29</v>
      </c>
      <c r="J4180" t="s">
        <v>29</v>
      </c>
      <c r="K4180">
        <v>18.739999999999998</v>
      </c>
      <c r="L4180">
        <v>18.739999999999998</v>
      </c>
      <c r="M4180" t="s">
        <v>26</v>
      </c>
      <c r="N4180" t="s">
        <v>29</v>
      </c>
      <c r="O4180" t="s">
        <v>29</v>
      </c>
      <c r="P4180" t="s">
        <v>29</v>
      </c>
      <c r="Q4180" t="s">
        <v>29</v>
      </c>
      <c r="R4180" t="s">
        <v>29</v>
      </c>
      <c r="S4180" t="s">
        <v>29</v>
      </c>
      <c r="T4180" t="s">
        <v>29</v>
      </c>
      <c r="U4180" t="s">
        <v>4664</v>
      </c>
      <c r="V4180" t="s">
        <v>29</v>
      </c>
      <c r="W4180" t="s">
        <v>9006</v>
      </c>
    </row>
    <row r="4181" spans="1:23">
      <c r="A4181">
        <v>4180</v>
      </c>
      <c r="B4181" t="s">
        <v>4628</v>
      </c>
      <c r="C4181" t="s">
        <v>4628</v>
      </c>
      <c r="D4181">
        <v>113</v>
      </c>
      <c r="E4181" t="s">
        <v>1610</v>
      </c>
      <c r="F4181" t="s">
        <v>76</v>
      </c>
      <c r="G4181" s="1" t="s">
        <v>29</v>
      </c>
      <c r="H4181" t="s">
        <v>29</v>
      </c>
      <c r="I4181" t="s">
        <v>29</v>
      </c>
      <c r="J4181" t="s">
        <v>29</v>
      </c>
      <c r="K4181">
        <v>3.2</v>
      </c>
      <c r="L4181">
        <v>3.2</v>
      </c>
      <c r="M4181" t="s">
        <v>1610</v>
      </c>
      <c r="N4181" t="s">
        <v>29</v>
      </c>
      <c r="O4181" t="s">
        <v>29</v>
      </c>
      <c r="P4181" t="s">
        <v>29</v>
      </c>
      <c r="Q4181" t="s">
        <v>29</v>
      </c>
      <c r="R4181" t="s">
        <v>29</v>
      </c>
      <c r="S4181" t="s">
        <v>29</v>
      </c>
      <c r="T4181" t="s">
        <v>29</v>
      </c>
      <c r="U4181" t="s">
        <v>4664</v>
      </c>
      <c r="V4181" t="s">
        <v>29</v>
      </c>
      <c r="W4181" t="s">
        <v>9006</v>
      </c>
    </row>
    <row r="4182" spans="1:23">
      <c r="A4182">
        <v>4181</v>
      </c>
      <c r="B4182" t="s">
        <v>4628</v>
      </c>
      <c r="C4182" t="s">
        <v>4628</v>
      </c>
      <c r="D4182">
        <v>114</v>
      </c>
      <c r="E4182" t="s">
        <v>2660</v>
      </c>
      <c r="F4182" t="s">
        <v>185</v>
      </c>
      <c r="G4182" s="1" t="s">
        <v>186</v>
      </c>
      <c r="H4182" t="s">
        <v>2661</v>
      </c>
      <c r="I4182" t="s">
        <v>186</v>
      </c>
      <c r="J4182" t="s">
        <v>2661</v>
      </c>
      <c r="K4182">
        <v>7.78</v>
      </c>
      <c r="L4182">
        <v>7.78</v>
      </c>
      <c r="M4182" t="s">
        <v>26</v>
      </c>
      <c r="N4182" t="s">
        <v>29</v>
      </c>
      <c r="O4182" t="s">
        <v>29</v>
      </c>
      <c r="P4182" t="s">
        <v>29</v>
      </c>
      <c r="Q4182" t="s">
        <v>29</v>
      </c>
      <c r="R4182" t="s">
        <v>29</v>
      </c>
      <c r="S4182" t="s">
        <v>29</v>
      </c>
      <c r="T4182" t="s">
        <v>29</v>
      </c>
      <c r="U4182" t="s">
        <v>4673</v>
      </c>
      <c r="V4182" t="s">
        <v>29</v>
      </c>
      <c r="W4182" t="s">
        <v>9006</v>
      </c>
    </row>
    <row r="4183" spans="1:23">
      <c r="A4183">
        <v>4182</v>
      </c>
      <c r="B4183" t="s">
        <v>4628</v>
      </c>
      <c r="C4183" t="s">
        <v>4628</v>
      </c>
      <c r="D4183">
        <v>114</v>
      </c>
      <c r="E4183" t="s">
        <v>4629</v>
      </c>
      <c r="F4183" t="s">
        <v>4630</v>
      </c>
      <c r="G4183" s="1" t="s">
        <v>4665</v>
      </c>
      <c r="H4183" t="s">
        <v>4631</v>
      </c>
      <c r="I4183" t="s">
        <v>4665</v>
      </c>
      <c r="J4183" t="s">
        <v>4631</v>
      </c>
      <c r="K4183">
        <v>7.39</v>
      </c>
      <c r="L4183">
        <v>7.39</v>
      </c>
      <c r="M4183" t="s">
        <v>26</v>
      </c>
      <c r="N4183" t="s">
        <v>29</v>
      </c>
      <c r="O4183" t="s">
        <v>29</v>
      </c>
      <c r="P4183" t="s">
        <v>29</v>
      </c>
      <c r="Q4183" t="s">
        <v>29</v>
      </c>
      <c r="R4183" t="s">
        <v>29</v>
      </c>
      <c r="S4183" t="s">
        <v>29</v>
      </c>
      <c r="T4183" t="s">
        <v>29</v>
      </c>
      <c r="U4183" t="s">
        <v>4673</v>
      </c>
      <c r="V4183" t="s">
        <v>29</v>
      </c>
      <c r="W4183" t="s">
        <v>9006</v>
      </c>
    </row>
    <row r="4184" spans="1:23">
      <c r="A4184">
        <v>4183</v>
      </c>
      <c r="B4184" t="s">
        <v>4628</v>
      </c>
      <c r="C4184" t="s">
        <v>4628</v>
      </c>
      <c r="D4184">
        <v>114</v>
      </c>
      <c r="E4184" t="s">
        <v>4659</v>
      </c>
      <c r="F4184" t="s">
        <v>2520</v>
      </c>
      <c r="G4184" s="1" t="s">
        <v>2521</v>
      </c>
      <c r="H4184" t="s">
        <v>4660</v>
      </c>
      <c r="I4184" t="s">
        <v>2521</v>
      </c>
      <c r="J4184" t="s">
        <v>4660</v>
      </c>
      <c r="K4184">
        <v>5.25</v>
      </c>
      <c r="L4184">
        <v>5.25</v>
      </c>
      <c r="M4184" t="s">
        <v>26</v>
      </c>
      <c r="N4184" t="s">
        <v>29</v>
      </c>
      <c r="O4184" t="s">
        <v>29</v>
      </c>
      <c r="P4184" t="s">
        <v>29</v>
      </c>
      <c r="Q4184" t="s">
        <v>29</v>
      </c>
      <c r="R4184" t="s">
        <v>29</v>
      </c>
      <c r="S4184" t="s">
        <v>29</v>
      </c>
      <c r="T4184" t="s">
        <v>29</v>
      </c>
      <c r="U4184" t="s">
        <v>4673</v>
      </c>
      <c r="V4184" t="s">
        <v>29</v>
      </c>
      <c r="W4184" t="s">
        <v>9006</v>
      </c>
    </row>
    <row r="4185" spans="1:23">
      <c r="A4185">
        <v>4184</v>
      </c>
      <c r="B4185" t="s">
        <v>4628</v>
      </c>
      <c r="C4185" t="s">
        <v>4628</v>
      </c>
      <c r="D4185">
        <v>114</v>
      </c>
      <c r="E4185" t="s">
        <v>4642</v>
      </c>
      <c r="F4185" t="s">
        <v>43</v>
      </c>
      <c r="G4185" s="1" t="s">
        <v>2684</v>
      </c>
      <c r="H4185" t="s">
        <v>4643</v>
      </c>
      <c r="I4185" t="s">
        <v>580</v>
      </c>
      <c r="J4185" t="s">
        <v>4643</v>
      </c>
      <c r="K4185">
        <v>4.84</v>
      </c>
      <c r="L4185">
        <v>4.84</v>
      </c>
      <c r="M4185" t="s">
        <v>26</v>
      </c>
      <c r="N4185" t="s">
        <v>29</v>
      </c>
      <c r="O4185" t="s">
        <v>29</v>
      </c>
      <c r="P4185" t="s">
        <v>29</v>
      </c>
      <c r="Q4185" t="s">
        <v>29</v>
      </c>
      <c r="R4185" t="s">
        <v>29</v>
      </c>
      <c r="S4185" t="s">
        <v>29</v>
      </c>
      <c r="T4185" t="s">
        <v>29</v>
      </c>
      <c r="U4185" t="s">
        <v>4673</v>
      </c>
      <c r="V4185" t="s">
        <v>29</v>
      </c>
      <c r="W4185" t="s">
        <v>9006</v>
      </c>
    </row>
    <row r="4186" spans="1:23">
      <c r="A4186">
        <v>4185</v>
      </c>
      <c r="B4186" t="s">
        <v>4628</v>
      </c>
      <c r="C4186" t="s">
        <v>4628</v>
      </c>
      <c r="D4186">
        <v>114</v>
      </c>
      <c r="E4186" t="s">
        <v>4633</v>
      </c>
      <c r="F4186" t="s">
        <v>4634</v>
      </c>
      <c r="G4186" s="1" t="s">
        <v>4635</v>
      </c>
      <c r="H4186" t="s">
        <v>621</v>
      </c>
      <c r="I4186" t="s">
        <v>4635</v>
      </c>
      <c r="J4186" t="s">
        <v>621</v>
      </c>
      <c r="K4186">
        <v>4.7300000000000004</v>
      </c>
      <c r="L4186">
        <v>4.7300000000000004</v>
      </c>
      <c r="M4186" t="s">
        <v>26</v>
      </c>
      <c r="N4186" t="s">
        <v>29</v>
      </c>
      <c r="O4186" t="s">
        <v>29</v>
      </c>
      <c r="P4186" t="s">
        <v>29</v>
      </c>
      <c r="Q4186" t="s">
        <v>29</v>
      </c>
      <c r="R4186" t="s">
        <v>29</v>
      </c>
      <c r="S4186" t="s">
        <v>29</v>
      </c>
      <c r="T4186" t="s">
        <v>29</v>
      </c>
      <c r="U4186" t="s">
        <v>4673</v>
      </c>
      <c r="V4186" t="s">
        <v>29</v>
      </c>
      <c r="W4186" t="s">
        <v>9006</v>
      </c>
    </row>
    <row r="4187" spans="1:23">
      <c r="A4187">
        <v>4186</v>
      </c>
      <c r="B4187" t="s">
        <v>4628</v>
      </c>
      <c r="C4187" t="s">
        <v>4628</v>
      </c>
      <c r="D4187">
        <v>114</v>
      </c>
      <c r="E4187" t="s">
        <v>4658</v>
      </c>
      <c r="F4187" t="s">
        <v>558</v>
      </c>
      <c r="G4187" s="1" t="s">
        <v>29</v>
      </c>
      <c r="H4187" t="s">
        <v>29</v>
      </c>
      <c r="I4187" t="s">
        <v>29</v>
      </c>
      <c r="J4187" t="s">
        <v>29</v>
      </c>
      <c r="K4187">
        <v>3.78</v>
      </c>
      <c r="L4187">
        <v>3.78</v>
      </c>
      <c r="M4187" t="s">
        <v>26</v>
      </c>
      <c r="N4187" t="s">
        <v>29</v>
      </c>
      <c r="O4187" t="s">
        <v>29</v>
      </c>
      <c r="P4187" t="s">
        <v>29</v>
      </c>
      <c r="Q4187" t="s">
        <v>29</v>
      </c>
      <c r="R4187" t="s">
        <v>29</v>
      </c>
      <c r="S4187" t="s">
        <v>29</v>
      </c>
      <c r="T4187" t="s">
        <v>29</v>
      </c>
      <c r="U4187" t="s">
        <v>4673</v>
      </c>
      <c r="V4187" t="s">
        <v>29</v>
      </c>
      <c r="W4187" t="s">
        <v>9006</v>
      </c>
    </row>
    <row r="4188" spans="1:23">
      <c r="A4188">
        <v>4187</v>
      </c>
      <c r="B4188" t="s">
        <v>4628</v>
      </c>
      <c r="C4188" t="s">
        <v>4628</v>
      </c>
      <c r="D4188">
        <v>114</v>
      </c>
      <c r="E4188" t="s">
        <v>3652</v>
      </c>
      <c r="F4188" t="s">
        <v>43</v>
      </c>
      <c r="G4188" s="1" t="s">
        <v>3560</v>
      </c>
      <c r="H4188" t="s">
        <v>3653</v>
      </c>
      <c r="I4188" t="s">
        <v>580</v>
      </c>
      <c r="J4188" t="s">
        <v>3653</v>
      </c>
      <c r="K4188">
        <v>3.71</v>
      </c>
      <c r="L4188">
        <v>3.71</v>
      </c>
      <c r="M4188" t="s">
        <v>26</v>
      </c>
      <c r="N4188" t="s">
        <v>29</v>
      </c>
      <c r="O4188" t="s">
        <v>29</v>
      </c>
      <c r="P4188" t="s">
        <v>29</v>
      </c>
      <c r="Q4188" t="s">
        <v>29</v>
      </c>
      <c r="R4188" t="s">
        <v>29</v>
      </c>
      <c r="S4188" t="s">
        <v>29</v>
      </c>
      <c r="T4188" t="s">
        <v>29</v>
      </c>
      <c r="U4188" t="s">
        <v>4673</v>
      </c>
      <c r="V4188" t="s">
        <v>29</v>
      </c>
      <c r="W4188" t="s">
        <v>9006</v>
      </c>
    </row>
    <row r="4189" spans="1:23">
      <c r="A4189">
        <v>4188</v>
      </c>
      <c r="B4189" t="s">
        <v>4628</v>
      </c>
      <c r="C4189" t="s">
        <v>4628</v>
      </c>
      <c r="D4189">
        <v>114</v>
      </c>
      <c r="E4189" t="s">
        <v>2647</v>
      </c>
      <c r="F4189" t="s">
        <v>576</v>
      </c>
      <c r="G4189" s="1" t="s">
        <v>2648</v>
      </c>
      <c r="H4189" t="s">
        <v>2649</v>
      </c>
      <c r="I4189" t="s">
        <v>2648</v>
      </c>
      <c r="J4189" t="s">
        <v>2649</v>
      </c>
      <c r="K4189">
        <v>2.69</v>
      </c>
      <c r="L4189">
        <v>2.69</v>
      </c>
      <c r="M4189" t="s">
        <v>26</v>
      </c>
      <c r="N4189" t="s">
        <v>29</v>
      </c>
      <c r="O4189" t="s">
        <v>29</v>
      </c>
      <c r="P4189" t="s">
        <v>29</v>
      </c>
      <c r="Q4189" t="s">
        <v>29</v>
      </c>
      <c r="R4189" t="s">
        <v>29</v>
      </c>
      <c r="S4189" t="s">
        <v>29</v>
      </c>
      <c r="T4189" t="s">
        <v>29</v>
      </c>
      <c r="U4189" t="s">
        <v>4673</v>
      </c>
      <c r="V4189" t="s">
        <v>29</v>
      </c>
      <c r="W4189" t="s">
        <v>9006</v>
      </c>
    </row>
    <row r="4190" spans="1:23">
      <c r="A4190">
        <v>4189</v>
      </c>
      <c r="B4190" t="s">
        <v>4628</v>
      </c>
      <c r="C4190" t="s">
        <v>4628</v>
      </c>
      <c r="D4190">
        <v>114</v>
      </c>
      <c r="E4190" t="s">
        <v>4637</v>
      </c>
      <c r="F4190" t="s">
        <v>43</v>
      </c>
      <c r="G4190" s="1" t="s">
        <v>3560</v>
      </c>
      <c r="H4190" t="s">
        <v>29</v>
      </c>
      <c r="I4190" t="s">
        <v>580</v>
      </c>
      <c r="J4190" t="s">
        <v>29</v>
      </c>
      <c r="K4190">
        <v>2.69</v>
      </c>
      <c r="L4190">
        <v>2.69</v>
      </c>
      <c r="M4190" t="s">
        <v>26</v>
      </c>
      <c r="N4190" t="s">
        <v>29</v>
      </c>
      <c r="O4190" t="s">
        <v>29</v>
      </c>
      <c r="P4190" t="s">
        <v>29</v>
      </c>
      <c r="Q4190" t="s">
        <v>29</v>
      </c>
      <c r="R4190" t="s">
        <v>29</v>
      </c>
      <c r="S4190" t="s">
        <v>29</v>
      </c>
      <c r="T4190" t="s">
        <v>29</v>
      </c>
      <c r="U4190" t="s">
        <v>4673</v>
      </c>
      <c r="V4190" t="s">
        <v>29</v>
      </c>
      <c r="W4190" t="s">
        <v>9006</v>
      </c>
    </row>
    <row r="4191" spans="1:23">
      <c r="A4191">
        <v>4190</v>
      </c>
      <c r="B4191" t="s">
        <v>4628</v>
      </c>
      <c r="C4191" t="s">
        <v>4628</v>
      </c>
      <c r="D4191">
        <v>114</v>
      </c>
      <c r="E4191" t="s">
        <v>2597</v>
      </c>
      <c r="F4191" t="s">
        <v>2598</v>
      </c>
      <c r="G4191" s="1" t="s">
        <v>2599</v>
      </c>
      <c r="H4191" t="s">
        <v>2600</v>
      </c>
      <c r="I4191" t="s">
        <v>2599</v>
      </c>
      <c r="J4191" t="s">
        <v>2600</v>
      </c>
      <c r="K4191">
        <v>2.58</v>
      </c>
      <c r="L4191">
        <v>2.58</v>
      </c>
      <c r="M4191" t="s">
        <v>26</v>
      </c>
      <c r="N4191" t="s">
        <v>29</v>
      </c>
      <c r="O4191" t="s">
        <v>29</v>
      </c>
      <c r="P4191" t="s">
        <v>29</v>
      </c>
      <c r="Q4191" t="s">
        <v>29</v>
      </c>
      <c r="R4191" t="s">
        <v>29</v>
      </c>
      <c r="S4191" t="s">
        <v>29</v>
      </c>
      <c r="T4191" t="s">
        <v>29</v>
      </c>
      <c r="U4191" t="s">
        <v>4673</v>
      </c>
      <c r="V4191" t="s">
        <v>29</v>
      </c>
      <c r="W4191" t="s">
        <v>9006</v>
      </c>
    </row>
    <row r="4192" spans="1:23">
      <c r="A4192">
        <v>4191</v>
      </c>
      <c r="B4192" t="s">
        <v>4628</v>
      </c>
      <c r="C4192" t="s">
        <v>4628</v>
      </c>
      <c r="D4192">
        <v>114</v>
      </c>
      <c r="E4192" t="s">
        <v>2743</v>
      </c>
      <c r="F4192" t="s">
        <v>154</v>
      </c>
      <c r="G4192" s="1" t="s">
        <v>2194</v>
      </c>
      <c r="H4192" t="s">
        <v>29</v>
      </c>
      <c r="I4192" t="s">
        <v>2194</v>
      </c>
      <c r="J4192" t="s">
        <v>29</v>
      </c>
      <c r="K4192">
        <v>2.44</v>
      </c>
      <c r="L4192">
        <v>2.44</v>
      </c>
      <c r="M4192" t="s">
        <v>26</v>
      </c>
      <c r="N4192" t="s">
        <v>29</v>
      </c>
      <c r="O4192" t="s">
        <v>29</v>
      </c>
      <c r="P4192" t="s">
        <v>29</v>
      </c>
      <c r="Q4192" t="s">
        <v>29</v>
      </c>
      <c r="R4192" t="s">
        <v>29</v>
      </c>
      <c r="S4192" t="s">
        <v>29</v>
      </c>
      <c r="T4192" t="s">
        <v>29</v>
      </c>
      <c r="U4192" t="s">
        <v>4673</v>
      </c>
      <c r="V4192" t="s">
        <v>29</v>
      </c>
      <c r="W4192" t="s">
        <v>9006</v>
      </c>
    </row>
    <row r="4193" spans="1:23">
      <c r="A4193">
        <v>4192</v>
      </c>
      <c r="B4193" t="s">
        <v>4628</v>
      </c>
      <c r="C4193" t="s">
        <v>4628</v>
      </c>
      <c r="D4193">
        <v>114</v>
      </c>
      <c r="E4193" t="s">
        <v>4671</v>
      </c>
      <c r="F4193" t="s">
        <v>154</v>
      </c>
      <c r="G4193" s="1" t="s">
        <v>1218</v>
      </c>
      <c r="H4193" t="s">
        <v>4672</v>
      </c>
      <c r="I4193" t="s">
        <v>1218</v>
      </c>
      <c r="J4193" t="s">
        <v>4175</v>
      </c>
      <c r="K4193">
        <v>2.42</v>
      </c>
      <c r="L4193">
        <v>2.42</v>
      </c>
      <c r="M4193" t="s">
        <v>26</v>
      </c>
      <c r="N4193" t="s">
        <v>29</v>
      </c>
      <c r="O4193" t="s">
        <v>29</v>
      </c>
      <c r="P4193" t="s">
        <v>29</v>
      </c>
      <c r="Q4193" t="s">
        <v>29</v>
      </c>
      <c r="R4193" t="s">
        <v>29</v>
      </c>
      <c r="S4193" t="s">
        <v>29</v>
      </c>
      <c r="T4193" t="s">
        <v>29</v>
      </c>
      <c r="U4193" t="s">
        <v>4673</v>
      </c>
      <c r="V4193" t="s">
        <v>29</v>
      </c>
      <c r="W4193" t="s">
        <v>9006</v>
      </c>
    </row>
    <row r="4194" spans="1:23">
      <c r="A4194">
        <v>4193</v>
      </c>
      <c r="B4194" t="s">
        <v>4628</v>
      </c>
      <c r="C4194" t="s">
        <v>4628</v>
      </c>
      <c r="D4194">
        <v>114</v>
      </c>
      <c r="E4194" t="s">
        <v>4663</v>
      </c>
      <c r="F4194" t="s">
        <v>576</v>
      </c>
      <c r="G4194" s="1" t="s">
        <v>2696</v>
      </c>
      <c r="H4194" t="s">
        <v>4400</v>
      </c>
      <c r="I4194" t="s">
        <v>2696</v>
      </c>
      <c r="J4194" t="s">
        <v>4400</v>
      </c>
      <c r="K4194">
        <v>2.42</v>
      </c>
      <c r="L4194">
        <v>2.42</v>
      </c>
      <c r="M4194" t="s">
        <v>26</v>
      </c>
      <c r="N4194" t="s">
        <v>29</v>
      </c>
      <c r="O4194" t="s">
        <v>29</v>
      </c>
      <c r="P4194" t="s">
        <v>29</v>
      </c>
      <c r="Q4194" t="s">
        <v>29</v>
      </c>
      <c r="R4194" t="s">
        <v>29</v>
      </c>
      <c r="S4194" t="s">
        <v>29</v>
      </c>
      <c r="T4194" t="s">
        <v>29</v>
      </c>
      <c r="U4194" t="s">
        <v>4673</v>
      </c>
      <c r="V4194" t="s">
        <v>29</v>
      </c>
      <c r="W4194" t="s">
        <v>9006</v>
      </c>
    </row>
    <row r="4195" spans="1:23">
      <c r="A4195">
        <v>4194</v>
      </c>
      <c r="B4195" t="s">
        <v>4628</v>
      </c>
      <c r="C4195" t="s">
        <v>4628</v>
      </c>
      <c r="D4195">
        <v>114</v>
      </c>
      <c r="E4195" t="s">
        <v>4674</v>
      </c>
      <c r="F4195" t="s">
        <v>584</v>
      </c>
      <c r="G4195" s="1" t="s">
        <v>585</v>
      </c>
      <c r="H4195" t="s">
        <v>4675</v>
      </c>
      <c r="I4195" t="s">
        <v>585</v>
      </c>
      <c r="J4195" t="s">
        <v>4675</v>
      </c>
      <c r="K4195">
        <v>2.19</v>
      </c>
      <c r="L4195">
        <v>2.19</v>
      </c>
      <c r="M4195" t="s">
        <v>26</v>
      </c>
      <c r="N4195" t="s">
        <v>29</v>
      </c>
      <c r="O4195" t="s">
        <v>29</v>
      </c>
      <c r="P4195" t="s">
        <v>29</v>
      </c>
      <c r="Q4195" t="s">
        <v>29</v>
      </c>
      <c r="R4195" t="s">
        <v>29</v>
      </c>
      <c r="S4195" t="s">
        <v>29</v>
      </c>
      <c r="T4195" t="s">
        <v>29</v>
      </c>
      <c r="U4195" t="s">
        <v>4673</v>
      </c>
      <c r="V4195" t="s">
        <v>29</v>
      </c>
      <c r="W4195" t="s">
        <v>9006</v>
      </c>
    </row>
    <row r="4196" spans="1:23">
      <c r="A4196">
        <v>4195</v>
      </c>
      <c r="B4196" t="s">
        <v>4628</v>
      </c>
      <c r="C4196" t="s">
        <v>4628</v>
      </c>
      <c r="D4196">
        <v>114</v>
      </c>
      <c r="E4196" t="s">
        <v>4646</v>
      </c>
      <c r="F4196" t="s">
        <v>558</v>
      </c>
      <c r="G4196" s="1" t="s">
        <v>726</v>
      </c>
      <c r="H4196" t="s">
        <v>4647</v>
      </c>
      <c r="I4196" t="s">
        <v>726</v>
      </c>
      <c r="J4196" t="s">
        <v>4647</v>
      </c>
      <c r="K4196">
        <v>2.06</v>
      </c>
      <c r="L4196">
        <v>2.06</v>
      </c>
      <c r="M4196" t="s">
        <v>26</v>
      </c>
      <c r="N4196" t="s">
        <v>29</v>
      </c>
      <c r="O4196" t="s">
        <v>29</v>
      </c>
      <c r="P4196" t="s">
        <v>29</v>
      </c>
      <c r="Q4196" t="s">
        <v>29</v>
      </c>
      <c r="R4196" t="s">
        <v>29</v>
      </c>
      <c r="S4196" t="s">
        <v>29</v>
      </c>
      <c r="T4196" t="s">
        <v>29</v>
      </c>
      <c r="U4196" t="s">
        <v>4673</v>
      </c>
      <c r="V4196" t="s">
        <v>29</v>
      </c>
      <c r="W4196" t="s">
        <v>9006</v>
      </c>
    </row>
    <row r="4197" spans="1:23">
      <c r="A4197">
        <v>4196</v>
      </c>
      <c r="B4197" t="s">
        <v>4628</v>
      </c>
      <c r="C4197" t="s">
        <v>4628</v>
      </c>
      <c r="D4197">
        <v>114</v>
      </c>
      <c r="E4197" t="s">
        <v>4676</v>
      </c>
      <c r="F4197" t="s">
        <v>270</v>
      </c>
      <c r="G4197" s="1" t="s">
        <v>700</v>
      </c>
      <c r="H4197" t="s">
        <v>29</v>
      </c>
      <c r="I4197" t="s">
        <v>700</v>
      </c>
      <c r="J4197" t="s">
        <v>29</v>
      </c>
      <c r="K4197">
        <v>1.9</v>
      </c>
      <c r="L4197">
        <v>1.9</v>
      </c>
      <c r="M4197" t="s">
        <v>26</v>
      </c>
      <c r="N4197" t="s">
        <v>29</v>
      </c>
      <c r="O4197" t="s">
        <v>29</v>
      </c>
      <c r="P4197" t="s">
        <v>29</v>
      </c>
      <c r="Q4197" t="s">
        <v>29</v>
      </c>
      <c r="R4197" t="s">
        <v>29</v>
      </c>
      <c r="S4197" t="s">
        <v>29</v>
      </c>
      <c r="T4197" t="s">
        <v>29</v>
      </c>
      <c r="U4197" t="s">
        <v>4673</v>
      </c>
      <c r="V4197" t="s">
        <v>29</v>
      </c>
      <c r="W4197" t="s">
        <v>9006</v>
      </c>
    </row>
    <row r="4198" spans="1:23">
      <c r="A4198">
        <v>4197</v>
      </c>
      <c r="B4198" t="s">
        <v>4628</v>
      </c>
      <c r="C4198" t="s">
        <v>4628</v>
      </c>
      <c r="D4198">
        <v>114</v>
      </c>
      <c r="E4198" t="s">
        <v>2658</v>
      </c>
      <c r="F4198" t="s">
        <v>2084</v>
      </c>
      <c r="G4198" s="1" t="s">
        <v>2085</v>
      </c>
      <c r="H4198" t="s">
        <v>2659</v>
      </c>
      <c r="I4198" t="s">
        <v>8512</v>
      </c>
      <c r="J4198" t="s">
        <v>2659</v>
      </c>
      <c r="K4198">
        <v>1.9</v>
      </c>
      <c r="L4198">
        <v>1.9</v>
      </c>
      <c r="M4198" t="s">
        <v>26</v>
      </c>
      <c r="N4198" t="s">
        <v>29</v>
      </c>
      <c r="O4198" t="s">
        <v>29</v>
      </c>
      <c r="P4198" t="s">
        <v>29</v>
      </c>
      <c r="Q4198" t="s">
        <v>29</v>
      </c>
      <c r="R4198" t="s">
        <v>29</v>
      </c>
      <c r="S4198" t="s">
        <v>29</v>
      </c>
      <c r="T4198" t="s">
        <v>29</v>
      </c>
      <c r="U4198" t="s">
        <v>4673</v>
      </c>
      <c r="V4198" t="s">
        <v>29</v>
      </c>
      <c r="W4198" t="s">
        <v>9006</v>
      </c>
    </row>
    <row r="4199" spans="1:23">
      <c r="A4199">
        <v>4198</v>
      </c>
      <c r="B4199" t="s">
        <v>4628</v>
      </c>
      <c r="C4199" t="s">
        <v>4628</v>
      </c>
      <c r="D4199">
        <v>114</v>
      </c>
      <c r="E4199" t="s">
        <v>4666</v>
      </c>
      <c r="F4199" t="s">
        <v>255</v>
      </c>
      <c r="G4199" s="1" t="s">
        <v>2604</v>
      </c>
      <c r="H4199" t="s">
        <v>4640</v>
      </c>
      <c r="I4199" t="s">
        <v>2604</v>
      </c>
      <c r="J4199" t="s">
        <v>2605</v>
      </c>
      <c r="K4199">
        <v>1.9</v>
      </c>
      <c r="L4199">
        <v>1.9</v>
      </c>
      <c r="M4199" t="s">
        <v>26</v>
      </c>
      <c r="N4199" t="s">
        <v>29</v>
      </c>
      <c r="O4199" t="s">
        <v>29</v>
      </c>
      <c r="P4199" t="s">
        <v>29</v>
      </c>
      <c r="Q4199" t="s">
        <v>29</v>
      </c>
      <c r="R4199" t="s">
        <v>29</v>
      </c>
      <c r="S4199" t="s">
        <v>29</v>
      </c>
      <c r="T4199" t="s">
        <v>29</v>
      </c>
      <c r="U4199" t="s">
        <v>4673</v>
      </c>
      <c r="V4199" t="s">
        <v>29</v>
      </c>
      <c r="W4199" t="s">
        <v>9006</v>
      </c>
    </row>
    <row r="4200" spans="1:23">
      <c r="A4200">
        <v>4199</v>
      </c>
      <c r="B4200" t="s">
        <v>4628</v>
      </c>
      <c r="C4200" t="s">
        <v>4628</v>
      </c>
      <c r="D4200">
        <v>114</v>
      </c>
      <c r="E4200" t="s">
        <v>4669</v>
      </c>
      <c r="F4200" t="s">
        <v>270</v>
      </c>
      <c r="G4200" s="1" t="s">
        <v>709</v>
      </c>
      <c r="H4200" t="s">
        <v>4670</v>
      </c>
      <c r="I4200" t="s">
        <v>709</v>
      </c>
      <c r="J4200" t="s">
        <v>4670</v>
      </c>
      <c r="K4200">
        <v>1.67</v>
      </c>
      <c r="L4200">
        <v>1.67</v>
      </c>
      <c r="M4200" t="s">
        <v>26</v>
      </c>
      <c r="N4200" t="s">
        <v>29</v>
      </c>
      <c r="O4200" t="s">
        <v>29</v>
      </c>
      <c r="P4200" t="s">
        <v>29</v>
      </c>
      <c r="Q4200" t="s">
        <v>29</v>
      </c>
      <c r="R4200" t="s">
        <v>29</v>
      </c>
      <c r="S4200" t="s">
        <v>29</v>
      </c>
      <c r="T4200" t="s">
        <v>29</v>
      </c>
      <c r="U4200" t="s">
        <v>4673</v>
      </c>
      <c r="V4200" t="s">
        <v>29</v>
      </c>
      <c r="W4200" t="s">
        <v>9006</v>
      </c>
    </row>
    <row r="4201" spans="1:23">
      <c r="A4201">
        <v>4200</v>
      </c>
      <c r="B4201" t="s">
        <v>4628</v>
      </c>
      <c r="C4201" t="s">
        <v>4628</v>
      </c>
      <c r="D4201">
        <v>114</v>
      </c>
      <c r="E4201" t="s">
        <v>4329</v>
      </c>
      <c r="F4201" t="s">
        <v>505</v>
      </c>
      <c r="G4201" s="1" t="s">
        <v>1145</v>
      </c>
      <c r="H4201" t="s">
        <v>4330</v>
      </c>
      <c r="I4201" t="s">
        <v>1145</v>
      </c>
      <c r="J4201" t="s">
        <v>8685</v>
      </c>
      <c r="K4201">
        <v>1.65</v>
      </c>
      <c r="L4201">
        <v>1.65</v>
      </c>
      <c r="M4201" t="s">
        <v>26</v>
      </c>
      <c r="N4201" t="s">
        <v>29</v>
      </c>
      <c r="O4201" t="s">
        <v>29</v>
      </c>
      <c r="P4201" t="s">
        <v>29</v>
      </c>
      <c r="Q4201" t="s">
        <v>29</v>
      </c>
      <c r="R4201" t="s">
        <v>29</v>
      </c>
      <c r="S4201" t="s">
        <v>29</v>
      </c>
      <c r="T4201" t="s">
        <v>29</v>
      </c>
      <c r="U4201" t="s">
        <v>4673</v>
      </c>
      <c r="V4201" t="s">
        <v>29</v>
      </c>
      <c r="W4201" t="s">
        <v>9006</v>
      </c>
    </row>
    <row r="4202" spans="1:23">
      <c r="A4202">
        <v>4201</v>
      </c>
      <c r="B4202" t="s">
        <v>4628</v>
      </c>
      <c r="C4202" t="s">
        <v>4628</v>
      </c>
      <c r="D4202">
        <v>114</v>
      </c>
      <c r="E4202" t="s">
        <v>2689</v>
      </c>
      <c r="F4202" t="s">
        <v>569</v>
      </c>
      <c r="G4202" s="1" t="s">
        <v>614</v>
      </c>
      <c r="H4202" t="s">
        <v>2690</v>
      </c>
      <c r="I4202" t="s">
        <v>614</v>
      </c>
      <c r="J4202" t="s">
        <v>2690</v>
      </c>
      <c r="K4202">
        <v>1.61</v>
      </c>
      <c r="L4202">
        <v>1.61</v>
      </c>
      <c r="M4202" t="s">
        <v>26</v>
      </c>
      <c r="N4202" t="s">
        <v>29</v>
      </c>
      <c r="O4202" t="s">
        <v>29</v>
      </c>
      <c r="P4202" t="s">
        <v>29</v>
      </c>
      <c r="Q4202" t="s">
        <v>29</v>
      </c>
      <c r="R4202" t="s">
        <v>29</v>
      </c>
      <c r="S4202" t="s">
        <v>29</v>
      </c>
      <c r="T4202" t="s">
        <v>29</v>
      </c>
      <c r="U4202" t="s">
        <v>4673</v>
      </c>
      <c r="V4202" t="s">
        <v>29</v>
      </c>
      <c r="W4202" t="s">
        <v>9006</v>
      </c>
    </row>
    <row r="4203" spans="1:23">
      <c r="A4203">
        <v>4202</v>
      </c>
      <c r="B4203" t="s">
        <v>4628</v>
      </c>
      <c r="C4203" t="s">
        <v>4628</v>
      </c>
      <c r="D4203">
        <v>114</v>
      </c>
      <c r="E4203" t="s">
        <v>2625</v>
      </c>
      <c r="F4203" t="s">
        <v>1682</v>
      </c>
      <c r="G4203" s="1" t="s">
        <v>2626</v>
      </c>
      <c r="H4203" t="s">
        <v>2627</v>
      </c>
      <c r="I4203" t="s">
        <v>2626</v>
      </c>
      <c r="J4203" t="s">
        <v>2627</v>
      </c>
      <c r="K4203">
        <v>1.54</v>
      </c>
      <c r="L4203">
        <v>1.54</v>
      </c>
      <c r="M4203" t="s">
        <v>26</v>
      </c>
      <c r="N4203" t="s">
        <v>29</v>
      </c>
      <c r="O4203" t="s">
        <v>29</v>
      </c>
      <c r="P4203" t="s">
        <v>29</v>
      </c>
      <c r="Q4203" t="s">
        <v>29</v>
      </c>
      <c r="R4203" t="s">
        <v>29</v>
      </c>
      <c r="S4203" t="s">
        <v>29</v>
      </c>
      <c r="T4203" t="s">
        <v>29</v>
      </c>
      <c r="U4203" t="s">
        <v>4673</v>
      </c>
      <c r="V4203" t="s">
        <v>29</v>
      </c>
      <c r="W4203" t="s">
        <v>9006</v>
      </c>
    </row>
    <row r="4204" spans="1:23">
      <c r="A4204">
        <v>4203</v>
      </c>
      <c r="B4204" t="s">
        <v>4628</v>
      </c>
      <c r="C4204" t="s">
        <v>4628</v>
      </c>
      <c r="D4204">
        <v>114</v>
      </c>
      <c r="E4204" t="s">
        <v>4653</v>
      </c>
      <c r="F4204" t="s">
        <v>293</v>
      </c>
      <c r="G4204" s="1" t="s">
        <v>4654</v>
      </c>
      <c r="H4204" t="s">
        <v>733</v>
      </c>
      <c r="I4204" t="s">
        <v>4654</v>
      </c>
      <c r="J4204" t="s">
        <v>733</v>
      </c>
      <c r="K4204">
        <v>1.54</v>
      </c>
      <c r="L4204">
        <v>1.54</v>
      </c>
      <c r="M4204" t="s">
        <v>26</v>
      </c>
      <c r="N4204" t="s">
        <v>29</v>
      </c>
      <c r="O4204" t="s">
        <v>29</v>
      </c>
      <c r="P4204" t="s">
        <v>29</v>
      </c>
      <c r="Q4204" t="s">
        <v>29</v>
      </c>
      <c r="R4204" t="s">
        <v>29</v>
      </c>
      <c r="S4204" t="s">
        <v>29</v>
      </c>
      <c r="T4204" t="s">
        <v>29</v>
      </c>
      <c r="U4204" t="s">
        <v>4673</v>
      </c>
      <c r="V4204" t="s">
        <v>29</v>
      </c>
      <c r="W4204" t="s">
        <v>9006</v>
      </c>
    </row>
    <row r="4205" spans="1:23">
      <c r="A4205">
        <v>4204</v>
      </c>
      <c r="B4205" t="s">
        <v>4628</v>
      </c>
      <c r="C4205" t="s">
        <v>4628</v>
      </c>
      <c r="D4205">
        <v>114</v>
      </c>
      <c r="E4205" t="s">
        <v>2712</v>
      </c>
      <c r="F4205" t="s">
        <v>289</v>
      </c>
      <c r="G4205" s="1" t="s">
        <v>2713</v>
      </c>
      <c r="H4205" t="s">
        <v>2714</v>
      </c>
      <c r="I4205" t="s">
        <v>2713</v>
      </c>
      <c r="J4205" t="s">
        <v>2714</v>
      </c>
      <c r="K4205">
        <v>1.36</v>
      </c>
      <c r="L4205">
        <v>1.36</v>
      </c>
      <c r="M4205" t="s">
        <v>26</v>
      </c>
      <c r="N4205" t="s">
        <v>29</v>
      </c>
      <c r="O4205" t="s">
        <v>29</v>
      </c>
      <c r="P4205" t="s">
        <v>29</v>
      </c>
      <c r="Q4205" t="s">
        <v>29</v>
      </c>
      <c r="R4205" t="s">
        <v>29</v>
      </c>
      <c r="S4205" t="s">
        <v>29</v>
      </c>
      <c r="T4205" t="s">
        <v>29</v>
      </c>
      <c r="U4205" t="s">
        <v>4673</v>
      </c>
      <c r="V4205" t="s">
        <v>29</v>
      </c>
      <c r="W4205" t="s">
        <v>9006</v>
      </c>
    </row>
    <row r="4206" spans="1:23">
      <c r="A4206">
        <v>4205</v>
      </c>
      <c r="B4206" t="s">
        <v>4628</v>
      </c>
      <c r="C4206" t="s">
        <v>4628</v>
      </c>
      <c r="D4206">
        <v>114</v>
      </c>
      <c r="E4206" t="s">
        <v>4677</v>
      </c>
      <c r="F4206" t="s">
        <v>1378</v>
      </c>
      <c r="G4206" s="1" t="s">
        <v>1379</v>
      </c>
      <c r="H4206" t="s">
        <v>4678</v>
      </c>
      <c r="I4206" t="s">
        <v>1379</v>
      </c>
      <c r="J4206" t="s">
        <v>4678</v>
      </c>
      <c r="K4206">
        <v>1.18</v>
      </c>
      <c r="L4206">
        <v>1.18</v>
      </c>
      <c r="M4206" t="s">
        <v>26</v>
      </c>
      <c r="N4206" t="s">
        <v>29</v>
      </c>
      <c r="O4206" t="s">
        <v>29</v>
      </c>
      <c r="P4206" t="s">
        <v>29</v>
      </c>
      <c r="Q4206" t="s">
        <v>29</v>
      </c>
      <c r="R4206" t="s">
        <v>29</v>
      </c>
      <c r="S4206" t="s">
        <v>29</v>
      </c>
      <c r="T4206" t="s">
        <v>29</v>
      </c>
      <c r="U4206" t="s">
        <v>4673</v>
      </c>
      <c r="V4206" t="s">
        <v>29</v>
      </c>
      <c r="W4206" t="s">
        <v>9006</v>
      </c>
    </row>
    <row r="4207" spans="1:23">
      <c r="A4207">
        <v>4206</v>
      </c>
      <c r="B4207" t="s">
        <v>4628</v>
      </c>
      <c r="C4207" t="s">
        <v>4628</v>
      </c>
      <c r="D4207">
        <v>114</v>
      </c>
      <c r="E4207" t="s">
        <v>4645</v>
      </c>
      <c r="F4207" t="s">
        <v>1378</v>
      </c>
      <c r="G4207" s="1" t="s">
        <v>1379</v>
      </c>
      <c r="H4207" t="s">
        <v>2482</v>
      </c>
      <c r="I4207" t="s">
        <v>1379</v>
      </c>
      <c r="J4207" t="s">
        <v>2482</v>
      </c>
      <c r="K4207">
        <v>1.1100000000000001</v>
      </c>
      <c r="L4207">
        <v>1.1100000000000001</v>
      </c>
      <c r="M4207" t="s">
        <v>26</v>
      </c>
      <c r="N4207" t="s">
        <v>29</v>
      </c>
      <c r="O4207" t="s">
        <v>29</v>
      </c>
      <c r="P4207" t="s">
        <v>29</v>
      </c>
      <c r="Q4207" t="s">
        <v>29</v>
      </c>
      <c r="R4207" t="s">
        <v>29</v>
      </c>
      <c r="S4207" t="s">
        <v>29</v>
      </c>
      <c r="T4207" t="s">
        <v>29</v>
      </c>
      <c r="U4207" t="s">
        <v>4673</v>
      </c>
      <c r="V4207" t="s">
        <v>29</v>
      </c>
      <c r="W4207" t="s">
        <v>9006</v>
      </c>
    </row>
    <row r="4208" spans="1:23">
      <c r="A4208">
        <v>4207</v>
      </c>
      <c r="B4208" t="s">
        <v>4628</v>
      </c>
      <c r="C4208" t="s">
        <v>4628</v>
      </c>
      <c r="D4208">
        <v>114</v>
      </c>
      <c r="E4208" t="s">
        <v>4679</v>
      </c>
      <c r="F4208" t="s">
        <v>43</v>
      </c>
      <c r="G4208" s="1" t="s">
        <v>562</v>
      </c>
      <c r="H4208" t="s">
        <v>29</v>
      </c>
      <c r="I4208" t="s">
        <v>562</v>
      </c>
      <c r="J4208" t="s">
        <v>29</v>
      </c>
      <c r="K4208">
        <v>1.04</v>
      </c>
      <c r="L4208">
        <v>1.04</v>
      </c>
      <c r="M4208" t="s">
        <v>26</v>
      </c>
      <c r="N4208" t="s">
        <v>29</v>
      </c>
      <c r="O4208" t="s">
        <v>29</v>
      </c>
      <c r="P4208" t="s">
        <v>29</v>
      </c>
      <c r="Q4208" t="s">
        <v>29</v>
      </c>
      <c r="R4208" t="s">
        <v>29</v>
      </c>
      <c r="S4208" t="s">
        <v>29</v>
      </c>
      <c r="T4208" t="s">
        <v>29</v>
      </c>
      <c r="U4208" t="s">
        <v>4673</v>
      </c>
      <c r="V4208" t="s">
        <v>29</v>
      </c>
      <c r="W4208" t="s">
        <v>9006</v>
      </c>
    </row>
    <row r="4209" spans="1:23">
      <c r="A4209">
        <v>4208</v>
      </c>
      <c r="B4209" t="s">
        <v>4628</v>
      </c>
      <c r="C4209" t="s">
        <v>4628</v>
      </c>
      <c r="D4209">
        <v>114</v>
      </c>
      <c r="E4209" t="s">
        <v>616</v>
      </c>
      <c r="F4209" t="s">
        <v>617</v>
      </c>
      <c r="G4209" s="1" t="s">
        <v>618</v>
      </c>
      <c r="H4209" t="s">
        <v>619</v>
      </c>
      <c r="I4209" t="s">
        <v>618</v>
      </c>
      <c r="J4209" t="s">
        <v>619</v>
      </c>
      <c r="K4209">
        <v>1.02</v>
      </c>
      <c r="L4209">
        <v>1.02</v>
      </c>
      <c r="M4209" t="s">
        <v>26</v>
      </c>
      <c r="N4209" t="s">
        <v>29</v>
      </c>
      <c r="O4209" t="s">
        <v>29</v>
      </c>
      <c r="P4209" t="s">
        <v>29</v>
      </c>
      <c r="Q4209" t="s">
        <v>29</v>
      </c>
      <c r="R4209" t="s">
        <v>29</v>
      </c>
      <c r="S4209" t="s">
        <v>29</v>
      </c>
      <c r="T4209" t="s">
        <v>29</v>
      </c>
      <c r="U4209" t="s">
        <v>4673</v>
      </c>
      <c r="V4209" t="s">
        <v>29</v>
      </c>
      <c r="W4209" t="s">
        <v>9006</v>
      </c>
    </row>
    <row r="4210" spans="1:23">
      <c r="A4210">
        <v>4209</v>
      </c>
      <c r="B4210" t="s">
        <v>4628</v>
      </c>
      <c r="C4210" t="s">
        <v>4628</v>
      </c>
      <c r="D4210">
        <v>114</v>
      </c>
      <c r="E4210" t="s">
        <v>2608</v>
      </c>
      <c r="F4210" t="s">
        <v>289</v>
      </c>
      <c r="G4210" s="1" t="s">
        <v>2609</v>
      </c>
      <c r="H4210" t="s">
        <v>2610</v>
      </c>
      <c r="I4210" t="s">
        <v>3558</v>
      </c>
      <c r="J4210" t="s">
        <v>2610</v>
      </c>
      <c r="K4210">
        <v>1.02</v>
      </c>
      <c r="L4210">
        <v>1.02</v>
      </c>
      <c r="M4210" t="s">
        <v>26</v>
      </c>
      <c r="N4210" t="s">
        <v>29</v>
      </c>
      <c r="O4210" t="s">
        <v>29</v>
      </c>
      <c r="P4210" t="s">
        <v>29</v>
      </c>
      <c r="Q4210" t="s">
        <v>29</v>
      </c>
      <c r="R4210" t="s">
        <v>29</v>
      </c>
      <c r="S4210" t="s">
        <v>29</v>
      </c>
      <c r="T4210" t="s">
        <v>29</v>
      </c>
      <c r="U4210" t="s">
        <v>4673</v>
      </c>
      <c r="V4210" t="s">
        <v>29</v>
      </c>
      <c r="W4210" t="s">
        <v>9006</v>
      </c>
    </row>
    <row r="4211" spans="1:23">
      <c r="A4211">
        <v>4210</v>
      </c>
      <c r="B4211" t="s">
        <v>4628</v>
      </c>
      <c r="C4211" t="s">
        <v>4628</v>
      </c>
      <c r="D4211">
        <v>114</v>
      </c>
      <c r="E4211" t="s">
        <v>8941</v>
      </c>
      <c r="F4211" t="s">
        <v>93</v>
      </c>
      <c r="G4211" s="1" t="s">
        <v>29</v>
      </c>
      <c r="H4211" t="s">
        <v>29</v>
      </c>
      <c r="I4211" t="s">
        <v>29</v>
      </c>
      <c r="J4211" t="s">
        <v>29</v>
      </c>
      <c r="K4211">
        <v>19.59</v>
      </c>
      <c r="L4211">
        <v>19.59</v>
      </c>
      <c r="M4211" t="s">
        <v>26</v>
      </c>
      <c r="N4211" t="s">
        <v>29</v>
      </c>
      <c r="O4211" t="s">
        <v>29</v>
      </c>
      <c r="P4211" t="s">
        <v>29</v>
      </c>
      <c r="Q4211" t="s">
        <v>29</v>
      </c>
      <c r="R4211" t="s">
        <v>29</v>
      </c>
      <c r="S4211" t="s">
        <v>29</v>
      </c>
      <c r="T4211" t="s">
        <v>29</v>
      </c>
      <c r="U4211" t="s">
        <v>4673</v>
      </c>
      <c r="V4211" t="s">
        <v>29</v>
      </c>
      <c r="W4211" t="s">
        <v>9006</v>
      </c>
    </row>
    <row r="4212" spans="1:23">
      <c r="A4212">
        <v>4211</v>
      </c>
      <c r="B4212" t="s">
        <v>4628</v>
      </c>
      <c r="C4212" t="s">
        <v>4628</v>
      </c>
      <c r="D4212">
        <v>114</v>
      </c>
      <c r="E4212" t="s">
        <v>1610</v>
      </c>
      <c r="F4212" t="s">
        <v>76</v>
      </c>
      <c r="G4212" s="1" t="s">
        <v>29</v>
      </c>
      <c r="H4212" t="s">
        <v>29</v>
      </c>
      <c r="I4212" t="s">
        <v>29</v>
      </c>
      <c r="J4212" t="s">
        <v>29</v>
      </c>
      <c r="K4212">
        <v>3</v>
      </c>
      <c r="L4212">
        <v>3</v>
      </c>
      <c r="M4212" t="s">
        <v>1610</v>
      </c>
      <c r="N4212" t="s">
        <v>29</v>
      </c>
      <c r="O4212" t="s">
        <v>29</v>
      </c>
      <c r="P4212" t="s">
        <v>29</v>
      </c>
      <c r="Q4212" t="s">
        <v>29</v>
      </c>
      <c r="R4212" t="s">
        <v>29</v>
      </c>
      <c r="S4212" t="s">
        <v>29</v>
      </c>
      <c r="T4212" t="s">
        <v>29</v>
      </c>
      <c r="U4212" t="s">
        <v>4673</v>
      </c>
      <c r="V4212" t="s">
        <v>29</v>
      </c>
      <c r="W4212" t="s">
        <v>9006</v>
      </c>
    </row>
    <row r="4213" spans="1:23">
      <c r="A4213">
        <v>4212</v>
      </c>
      <c r="B4213" t="s">
        <v>693</v>
      </c>
      <c r="C4213" t="s">
        <v>694</v>
      </c>
      <c r="D4213">
        <v>115</v>
      </c>
      <c r="E4213" t="s">
        <v>4680</v>
      </c>
      <c r="F4213" t="s">
        <v>558</v>
      </c>
      <c r="G4213" s="1" t="s">
        <v>1160</v>
      </c>
      <c r="H4213" t="s">
        <v>4681</v>
      </c>
      <c r="I4213" t="s">
        <v>1160</v>
      </c>
      <c r="J4213" t="s">
        <v>4681</v>
      </c>
      <c r="K4213">
        <v>5.15</v>
      </c>
      <c r="L4213">
        <v>5.15</v>
      </c>
      <c r="M4213" t="s">
        <v>26</v>
      </c>
      <c r="N4213" t="s">
        <v>230</v>
      </c>
      <c r="O4213" t="s">
        <v>29</v>
      </c>
      <c r="P4213" t="s">
        <v>29</v>
      </c>
      <c r="Q4213" t="s">
        <v>29</v>
      </c>
      <c r="R4213" t="s">
        <v>29</v>
      </c>
      <c r="S4213" t="s">
        <v>29</v>
      </c>
      <c r="T4213" t="s">
        <v>29</v>
      </c>
      <c r="U4213" t="s">
        <v>29</v>
      </c>
      <c r="V4213" t="s">
        <v>4682</v>
      </c>
      <c r="W4213" t="s">
        <v>4683</v>
      </c>
    </row>
    <row r="4214" spans="1:23">
      <c r="A4214">
        <v>4213</v>
      </c>
      <c r="B4214" t="s">
        <v>693</v>
      </c>
      <c r="C4214" t="s">
        <v>694</v>
      </c>
      <c r="D4214">
        <v>115</v>
      </c>
      <c r="E4214" t="s">
        <v>695</v>
      </c>
      <c r="F4214" t="s">
        <v>255</v>
      </c>
      <c r="G4214" s="1" t="s">
        <v>696</v>
      </c>
      <c r="H4214" t="s">
        <v>697</v>
      </c>
      <c r="I4214" t="s">
        <v>696</v>
      </c>
      <c r="J4214" t="s">
        <v>697</v>
      </c>
      <c r="K4214">
        <v>2.5</v>
      </c>
      <c r="L4214">
        <v>2.5</v>
      </c>
      <c r="M4214" t="s">
        <v>26</v>
      </c>
      <c r="N4214" t="s">
        <v>74</v>
      </c>
      <c r="O4214" t="s">
        <v>29</v>
      </c>
      <c r="P4214" t="s">
        <v>29</v>
      </c>
      <c r="Q4214" t="s">
        <v>29</v>
      </c>
      <c r="R4214" t="s">
        <v>29</v>
      </c>
      <c r="S4214" t="s">
        <v>29</v>
      </c>
      <c r="T4214" t="s">
        <v>29</v>
      </c>
      <c r="U4214" t="s">
        <v>29</v>
      </c>
      <c r="V4214" t="s">
        <v>4682</v>
      </c>
      <c r="W4214" t="s">
        <v>4683</v>
      </c>
    </row>
    <row r="4215" spans="1:23">
      <c r="A4215">
        <v>4214</v>
      </c>
      <c r="B4215" t="s">
        <v>693</v>
      </c>
      <c r="C4215" t="s">
        <v>694</v>
      </c>
      <c r="D4215">
        <v>115</v>
      </c>
      <c r="E4215" t="s">
        <v>4684</v>
      </c>
      <c r="F4215" t="s">
        <v>23</v>
      </c>
      <c r="G4215" s="1" t="s">
        <v>350</v>
      </c>
      <c r="H4215" t="s">
        <v>4685</v>
      </c>
      <c r="I4215" t="s">
        <v>350</v>
      </c>
      <c r="J4215" t="s">
        <v>4685</v>
      </c>
      <c r="K4215">
        <v>1.75</v>
      </c>
      <c r="L4215">
        <v>1.75</v>
      </c>
      <c r="M4215" t="s">
        <v>26</v>
      </c>
      <c r="N4215" t="s">
        <v>232</v>
      </c>
      <c r="O4215" t="s">
        <v>29</v>
      </c>
      <c r="P4215" t="s">
        <v>29</v>
      </c>
      <c r="Q4215" t="s">
        <v>29</v>
      </c>
      <c r="R4215" t="s">
        <v>29</v>
      </c>
      <c r="S4215" t="s">
        <v>29</v>
      </c>
      <c r="T4215" t="s">
        <v>29</v>
      </c>
      <c r="U4215" t="s">
        <v>29</v>
      </c>
      <c r="V4215" t="s">
        <v>4682</v>
      </c>
      <c r="W4215" t="s">
        <v>4683</v>
      </c>
    </row>
    <row r="4216" spans="1:23">
      <c r="A4216">
        <v>4215</v>
      </c>
      <c r="B4216" t="s">
        <v>693</v>
      </c>
      <c r="C4216" t="s">
        <v>694</v>
      </c>
      <c r="D4216">
        <v>115</v>
      </c>
      <c r="E4216" t="s">
        <v>721</v>
      </c>
      <c r="F4216" t="s">
        <v>185</v>
      </c>
      <c r="G4216" s="1" t="s">
        <v>186</v>
      </c>
      <c r="H4216" t="s">
        <v>166</v>
      </c>
      <c r="I4216" t="s">
        <v>186</v>
      </c>
      <c r="J4216" t="s">
        <v>166</v>
      </c>
      <c r="K4216">
        <v>2.2799999999999998</v>
      </c>
      <c r="L4216">
        <v>2.2799999999999998</v>
      </c>
      <c r="M4216" t="s">
        <v>26</v>
      </c>
      <c r="N4216" t="s">
        <v>74</v>
      </c>
      <c r="O4216" t="s">
        <v>29</v>
      </c>
      <c r="P4216" t="s">
        <v>29</v>
      </c>
      <c r="Q4216" t="s">
        <v>29</v>
      </c>
      <c r="R4216" t="s">
        <v>29</v>
      </c>
      <c r="S4216" t="s">
        <v>29</v>
      </c>
      <c r="T4216" t="s">
        <v>29</v>
      </c>
      <c r="U4216" t="s">
        <v>29</v>
      </c>
      <c r="V4216" t="s">
        <v>4682</v>
      </c>
      <c r="W4216" t="s">
        <v>4683</v>
      </c>
    </row>
    <row r="4217" spans="1:23">
      <c r="A4217">
        <v>4216</v>
      </c>
      <c r="B4217" t="s">
        <v>693</v>
      </c>
      <c r="C4217" t="s">
        <v>694</v>
      </c>
      <c r="D4217">
        <v>115</v>
      </c>
      <c r="E4217" t="s">
        <v>725</v>
      </c>
      <c r="F4217" t="s">
        <v>558</v>
      </c>
      <c r="G4217" s="1" t="s">
        <v>726</v>
      </c>
      <c r="H4217" t="s">
        <v>727</v>
      </c>
      <c r="I4217" t="s">
        <v>726</v>
      </c>
      <c r="J4217" t="s">
        <v>727</v>
      </c>
      <c r="K4217">
        <v>2.73</v>
      </c>
      <c r="L4217">
        <v>2.73</v>
      </c>
      <c r="M4217" t="s">
        <v>26</v>
      </c>
      <c r="N4217" t="s">
        <v>74</v>
      </c>
      <c r="O4217" t="s">
        <v>29</v>
      </c>
      <c r="P4217" t="s">
        <v>29</v>
      </c>
      <c r="Q4217" t="s">
        <v>29</v>
      </c>
      <c r="R4217" t="s">
        <v>29</v>
      </c>
      <c r="S4217" t="s">
        <v>29</v>
      </c>
      <c r="T4217" t="s">
        <v>29</v>
      </c>
      <c r="U4217" t="s">
        <v>29</v>
      </c>
      <c r="V4217" t="s">
        <v>4682</v>
      </c>
      <c r="W4217" t="s">
        <v>4683</v>
      </c>
    </row>
    <row r="4218" spans="1:23">
      <c r="A4218">
        <v>4217</v>
      </c>
      <c r="B4218" t="s">
        <v>693</v>
      </c>
      <c r="C4218" t="s">
        <v>694</v>
      </c>
      <c r="D4218">
        <v>115</v>
      </c>
      <c r="E4218" t="s">
        <v>4686</v>
      </c>
      <c r="F4218" t="s">
        <v>611</v>
      </c>
      <c r="G4218" s="1" t="s">
        <v>612</v>
      </c>
      <c r="H4218" t="s">
        <v>4687</v>
      </c>
      <c r="I4218" t="s">
        <v>612</v>
      </c>
      <c r="J4218" t="s">
        <v>4687</v>
      </c>
      <c r="K4218">
        <v>7.29</v>
      </c>
      <c r="L4218">
        <v>7.29</v>
      </c>
      <c r="M4218" t="s">
        <v>26</v>
      </c>
      <c r="N4218" t="s">
        <v>118</v>
      </c>
      <c r="O4218" t="s">
        <v>29</v>
      </c>
      <c r="P4218" t="s">
        <v>29</v>
      </c>
      <c r="Q4218" t="s">
        <v>29</v>
      </c>
      <c r="R4218" t="s">
        <v>29</v>
      </c>
      <c r="S4218" t="s">
        <v>29</v>
      </c>
      <c r="T4218" t="s">
        <v>29</v>
      </c>
      <c r="U4218" t="s">
        <v>29</v>
      </c>
      <c r="V4218" t="s">
        <v>4682</v>
      </c>
      <c r="W4218" t="s">
        <v>4683</v>
      </c>
    </row>
    <row r="4219" spans="1:23">
      <c r="A4219">
        <v>4218</v>
      </c>
      <c r="B4219" t="s">
        <v>693</v>
      </c>
      <c r="C4219" t="s">
        <v>694</v>
      </c>
      <c r="D4219">
        <v>115</v>
      </c>
      <c r="E4219" t="s">
        <v>4688</v>
      </c>
      <c r="F4219" t="s">
        <v>23</v>
      </c>
      <c r="G4219" s="1" t="s">
        <v>536</v>
      </c>
      <c r="H4219" t="s">
        <v>3754</v>
      </c>
      <c r="I4219" t="s">
        <v>536</v>
      </c>
      <c r="J4219" t="s">
        <v>3754</v>
      </c>
      <c r="K4219">
        <v>1.43</v>
      </c>
      <c r="L4219">
        <v>1.43</v>
      </c>
      <c r="M4219" t="s">
        <v>26</v>
      </c>
      <c r="N4219" t="s">
        <v>74</v>
      </c>
      <c r="O4219" t="s">
        <v>29</v>
      </c>
      <c r="P4219" t="s">
        <v>29</v>
      </c>
      <c r="Q4219" t="s">
        <v>29</v>
      </c>
      <c r="R4219" t="s">
        <v>29</v>
      </c>
      <c r="S4219" t="s">
        <v>29</v>
      </c>
      <c r="T4219" t="s">
        <v>29</v>
      </c>
      <c r="U4219" t="s">
        <v>29</v>
      </c>
      <c r="V4219" t="s">
        <v>4682</v>
      </c>
      <c r="W4219" t="s">
        <v>4683</v>
      </c>
    </row>
    <row r="4220" spans="1:23">
      <c r="A4220">
        <v>4219</v>
      </c>
      <c r="B4220" t="s">
        <v>693</v>
      </c>
      <c r="C4220" t="s">
        <v>694</v>
      </c>
      <c r="D4220">
        <v>115</v>
      </c>
      <c r="E4220" t="s">
        <v>4689</v>
      </c>
      <c r="F4220" t="s">
        <v>185</v>
      </c>
      <c r="G4220" s="1" t="s">
        <v>186</v>
      </c>
      <c r="H4220" t="s">
        <v>4690</v>
      </c>
      <c r="I4220" t="s">
        <v>186</v>
      </c>
      <c r="J4220" t="s">
        <v>2484</v>
      </c>
      <c r="K4220">
        <v>2.14</v>
      </c>
      <c r="L4220">
        <v>2.14</v>
      </c>
      <c r="M4220" t="s">
        <v>26</v>
      </c>
      <c r="N4220" t="s">
        <v>74</v>
      </c>
      <c r="O4220" t="s">
        <v>29</v>
      </c>
      <c r="P4220" t="s">
        <v>29</v>
      </c>
      <c r="Q4220" t="s">
        <v>29</v>
      </c>
      <c r="R4220" t="s">
        <v>29</v>
      </c>
      <c r="S4220" t="s">
        <v>29</v>
      </c>
      <c r="T4220" t="s">
        <v>29</v>
      </c>
      <c r="U4220" t="s">
        <v>29</v>
      </c>
      <c r="V4220" t="s">
        <v>4682</v>
      </c>
      <c r="W4220" t="s">
        <v>4683</v>
      </c>
    </row>
    <row r="4221" spans="1:23">
      <c r="A4221">
        <v>4220</v>
      </c>
      <c r="B4221" t="s">
        <v>693</v>
      </c>
      <c r="C4221" t="s">
        <v>694</v>
      </c>
      <c r="D4221">
        <v>115</v>
      </c>
      <c r="E4221" t="s">
        <v>699</v>
      </c>
      <c r="F4221" t="s">
        <v>270</v>
      </c>
      <c r="G4221" s="1" t="s">
        <v>700</v>
      </c>
      <c r="H4221" t="s">
        <v>485</v>
      </c>
      <c r="I4221" t="s">
        <v>700</v>
      </c>
      <c r="J4221" t="s">
        <v>485</v>
      </c>
      <c r="K4221">
        <v>0.55000000000000004</v>
      </c>
      <c r="L4221">
        <v>0.55000000000000004</v>
      </c>
      <c r="M4221" t="s">
        <v>26</v>
      </c>
      <c r="N4221" t="s">
        <v>74</v>
      </c>
      <c r="O4221" t="s">
        <v>29</v>
      </c>
      <c r="P4221" t="s">
        <v>29</v>
      </c>
      <c r="Q4221" t="s">
        <v>29</v>
      </c>
      <c r="R4221" t="s">
        <v>29</v>
      </c>
      <c r="S4221" t="s">
        <v>29</v>
      </c>
      <c r="T4221" t="s">
        <v>29</v>
      </c>
      <c r="U4221" t="s">
        <v>29</v>
      </c>
      <c r="V4221" t="s">
        <v>4682</v>
      </c>
      <c r="W4221" t="s">
        <v>4683</v>
      </c>
    </row>
    <row r="4222" spans="1:23">
      <c r="A4222">
        <v>4221</v>
      </c>
      <c r="B4222" t="s">
        <v>693</v>
      </c>
      <c r="C4222" t="s">
        <v>694</v>
      </c>
      <c r="D4222">
        <v>115</v>
      </c>
      <c r="E4222" t="s">
        <v>4689</v>
      </c>
      <c r="F4222" t="s">
        <v>185</v>
      </c>
      <c r="G4222" s="1" t="s">
        <v>186</v>
      </c>
      <c r="H4222" t="s">
        <v>4690</v>
      </c>
      <c r="I4222" t="s">
        <v>186</v>
      </c>
      <c r="J4222" t="s">
        <v>2484</v>
      </c>
      <c r="K4222">
        <v>6.21</v>
      </c>
      <c r="L4222">
        <v>6.21</v>
      </c>
      <c r="M4222" t="s">
        <v>26</v>
      </c>
      <c r="N4222" t="s">
        <v>232</v>
      </c>
      <c r="O4222" t="s">
        <v>29</v>
      </c>
      <c r="P4222" t="s">
        <v>29</v>
      </c>
      <c r="Q4222" t="s">
        <v>29</v>
      </c>
      <c r="R4222" t="s">
        <v>29</v>
      </c>
      <c r="S4222" t="s">
        <v>29</v>
      </c>
      <c r="T4222" t="s">
        <v>29</v>
      </c>
      <c r="U4222" t="s">
        <v>29</v>
      </c>
      <c r="V4222" t="s">
        <v>4682</v>
      </c>
      <c r="W4222" t="s">
        <v>4683</v>
      </c>
    </row>
    <row r="4223" spans="1:23">
      <c r="A4223">
        <v>4222</v>
      </c>
      <c r="B4223" t="s">
        <v>693</v>
      </c>
      <c r="C4223" t="s">
        <v>694</v>
      </c>
      <c r="D4223">
        <v>115</v>
      </c>
      <c r="E4223" t="s">
        <v>4691</v>
      </c>
      <c r="F4223" t="s">
        <v>744</v>
      </c>
      <c r="G4223" s="1" t="s">
        <v>745</v>
      </c>
      <c r="H4223" t="s">
        <v>4692</v>
      </c>
      <c r="I4223" t="s">
        <v>745</v>
      </c>
      <c r="J4223" t="s">
        <v>6382</v>
      </c>
      <c r="K4223">
        <v>3.62</v>
      </c>
      <c r="L4223">
        <v>3.62</v>
      </c>
      <c r="M4223" t="s">
        <v>26</v>
      </c>
      <c r="N4223" t="s">
        <v>232</v>
      </c>
      <c r="O4223" t="s">
        <v>29</v>
      </c>
      <c r="P4223" t="s">
        <v>29</v>
      </c>
      <c r="Q4223" t="s">
        <v>29</v>
      </c>
      <c r="R4223" t="s">
        <v>29</v>
      </c>
      <c r="S4223" t="s">
        <v>29</v>
      </c>
      <c r="T4223" t="s">
        <v>29</v>
      </c>
      <c r="U4223" t="s">
        <v>29</v>
      </c>
      <c r="V4223" t="s">
        <v>4682</v>
      </c>
      <c r="W4223" t="s">
        <v>4683</v>
      </c>
    </row>
    <row r="4224" spans="1:23">
      <c r="A4224">
        <v>4223</v>
      </c>
      <c r="B4224" t="s">
        <v>693</v>
      </c>
      <c r="C4224" t="s">
        <v>694</v>
      </c>
      <c r="D4224">
        <v>115</v>
      </c>
      <c r="E4224" t="s">
        <v>722</v>
      </c>
      <c r="F4224" t="s">
        <v>558</v>
      </c>
      <c r="G4224" s="1" t="s">
        <v>723</v>
      </c>
      <c r="H4224" t="s">
        <v>724</v>
      </c>
      <c r="I4224" t="s">
        <v>723</v>
      </c>
      <c r="J4224" t="s">
        <v>724</v>
      </c>
      <c r="K4224">
        <v>1.54</v>
      </c>
      <c r="L4224">
        <v>1.54</v>
      </c>
      <c r="M4224" t="s">
        <v>26</v>
      </c>
      <c r="N4224" t="s">
        <v>141</v>
      </c>
      <c r="O4224" t="s">
        <v>29</v>
      </c>
      <c r="P4224" t="s">
        <v>29</v>
      </c>
      <c r="Q4224" t="s">
        <v>29</v>
      </c>
      <c r="R4224" t="s">
        <v>29</v>
      </c>
      <c r="S4224" t="s">
        <v>29</v>
      </c>
      <c r="T4224" t="s">
        <v>29</v>
      </c>
      <c r="U4224" t="s">
        <v>29</v>
      </c>
      <c r="V4224" t="s">
        <v>4682</v>
      </c>
      <c r="W4224" t="s">
        <v>4683</v>
      </c>
    </row>
    <row r="4225" spans="1:23">
      <c r="A4225">
        <v>4224</v>
      </c>
      <c r="B4225" t="s">
        <v>693</v>
      </c>
      <c r="C4225" t="s">
        <v>694</v>
      </c>
      <c r="D4225">
        <v>115</v>
      </c>
      <c r="E4225" t="s">
        <v>4688</v>
      </c>
      <c r="F4225" t="s">
        <v>23</v>
      </c>
      <c r="G4225" s="1" t="s">
        <v>536</v>
      </c>
      <c r="H4225" t="s">
        <v>3754</v>
      </c>
      <c r="I4225" t="s">
        <v>536</v>
      </c>
      <c r="J4225" t="s">
        <v>3754</v>
      </c>
      <c r="K4225">
        <v>1.51</v>
      </c>
      <c r="L4225">
        <v>1.51</v>
      </c>
      <c r="M4225" t="s">
        <v>26</v>
      </c>
      <c r="N4225" t="s">
        <v>232</v>
      </c>
      <c r="O4225" t="s">
        <v>29</v>
      </c>
      <c r="P4225" t="s">
        <v>29</v>
      </c>
      <c r="Q4225" t="s">
        <v>29</v>
      </c>
      <c r="R4225" t="s">
        <v>29</v>
      </c>
      <c r="S4225" t="s">
        <v>29</v>
      </c>
      <c r="T4225" t="s">
        <v>29</v>
      </c>
      <c r="U4225" t="s">
        <v>29</v>
      </c>
      <c r="V4225" t="s">
        <v>4682</v>
      </c>
      <c r="W4225" t="s">
        <v>4683</v>
      </c>
    </row>
    <row r="4226" spans="1:23">
      <c r="A4226">
        <v>4225</v>
      </c>
      <c r="B4226" t="s">
        <v>693</v>
      </c>
      <c r="C4226" t="s">
        <v>694</v>
      </c>
      <c r="D4226">
        <v>115</v>
      </c>
      <c r="E4226" t="s">
        <v>4693</v>
      </c>
      <c r="F4226" t="s">
        <v>2172</v>
      </c>
      <c r="G4226" s="1" t="s">
        <v>4461</v>
      </c>
      <c r="H4226" t="s">
        <v>615</v>
      </c>
      <c r="I4226" t="s">
        <v>4461</v>
      </c>
      <c r="J4226" t="s">
        <v>615</v>
      </c>
      <c r="K4226">
        <v>0.11</v>
      </c>
      <c r="L4226">
        <v>0.11</v>
      </c>
      <c r="M4226" t="s">
        <v>26</v>
      </c>
      <c r="N4226" t="s">
        <v>4694</v>
      </c>
      <c r="O4226" t="s">
        <v>29</v>
      </c>
      <c r="P4226" t="s">
        <v>29</v>
      </c>
      <c r="Q4226" t="s">
        <v>29</v>
      </c>
      <c r="R4226" t="s">
        <v>29</v>
      </c>
      <c r="S4226" t="s">
        <v>29</v>
      </c>
      <c r="T4226" t="s">
        <v>29</v>
      </c>
      <c r="U4226" t="s">
        <v>29</v>
      </c>
      <c r="V4226" t="s">
        <v>4682</v>
      </c>
      <c r="W4226" t="s">
        <v>4683</v>
      </c>
    </row>
    <row r="4227" spans="1:23">
      <c r="A4227">
        <v>4226</v>
      </c>
      <c r="B4227" t="s">
        <v>693</v>
      </c>
      <c r="C4227" t="s">
        <v>694</v>
      </c>
      <c r="D4227">
        <v>115</v>
      </c>
      <c r="E4227" t="s">
        <v>4695</v>
      </c>
      <c r="F4227" t="s">
        <v>716</v>
      </c>
      <c r="G4227" s="1" t="s">
        <v>717</v>
      </c>
      <c r="H4227" t="s">
        <v>537</v>
      </c>
      <c r="I4227" t="s">
        <v>717</v>
      </c>
      <c r="J4227" t="s">
        <v>537</v>
      </c>
      <c r="K4227">
        <v>2.78</v>
      </c>
      <c r="L4227">
        <v>2.78</v>
      </c>
      <c r="M4227" t="s">
        <v>26</v>
      </c>
      <c r="N4227" t="s">
        <v>232</v>
      </c>
      <c r="O4227" t="s">
        <v>29</v>
      </c>
      <c r="P4227" t="s">
        <v>29</v>
      </c>
      <c r="Q4227" t="s">
        <v>29</v>
      </c>
      <c r="R4227" t="s">
        <v>29</v>
      </c>
      <c r="S4227" t="s">
        <v>29</v>
      </c>
      <c r="T4227" t="s">
        <v>29</v>
      </c>
      <c r="U4227" t="s">
        <v>29</v>
      </c>
      <c r="V4227" t="s">
        <v>4682</v>
      </c>
      <c r="W4227" t="s">
        <v>4683</v>
      </c>
    </row>
    <row r="4228" spans="1:23">
      <c r="A4228">
        <v>4227</v>
      </c>
      <c r="B4228" t="s">
        <v>693</v>
      </c>
      <c r="C4228" t="s">
        <v>694</v>
      </c>
      <c r="D4228">
        <v>115</v>
      </c>
      <c r="E4228" t="s">
        <v>4696</v>
      </c>
      <c r="F4228" t="s">
        <v>754</v>
      </c>
      <c r="G4228" s="1" t="s">
        <v>755</v>
      </c>
      <c r="H4228" t="s">
        <v>615</v>
      </c>
      <c r="I4228" t="s">
        <v>755</v>
      </c>
      <c r="J4228" t="s">
        <v>615</v>
      </c>
      <c r="K4228">
        <v>3.51</v>
      </c>
      <c r="L4228">
        <v>3.51</v>
      </c>
      <c r="M4228" t="s">
        <v>26</v>
      </c>
      <c r="N4228" t="s">
        <v>232</v>
      </c>
      <c r="O4228" t="s">
        <v>29</v>
      </c>
      <c r="P4228" t="s">
        <v>29</v>
      </c>
      <c r="Q4228" t="s">
        <v>29</v>
      </c>
      <c r="R4228" t="s">
        <v>29</v>
      </c>
      <c r="S4228" t="s">
        <v>29</v>
      </c>
      <c r="T4228" t="s">
        <v>29</v>
      </c>
      <c r="U4228" t="s">
        <v>29</v>
      </c>
      <c r="V4228" t="s">
        <v>4682</v>
      </c>
      <c r="W4228" t="s">
        <v>4683</v>
      </c>
    </row>
    <row r="4229" spans="1:23">
      <c r="A4229">
        <v>4228</v>
      </c>
      <c r="B4229" t="s">
        <v>693</v>
      </c>
      <c r="C4229" t="s">
        <v>694</v>
      </c>
      <c r="D4229">
        <v>115</v>
      </c>
      <c r="E4229" t="s">
        <v>753</v>
      </c>
      <c r="F4229" t="s">
        <v>754</v>
      </c>
      <c r="G4229" s="1" t="s">
        <v>755</v>
      </c>
      <c r="H4229" t="s">
        <v>756</v>
      </c>
      <c r="I4229" t="s">
        <v>755</v>
      </c>
      <c r="J4229" t="s">
        <v>756</v>
      </c>
      <c r="K4229">
        <v>1.35</v>
      </c>
      <c r="L4229">
        <v>1.35</v>
      </c>
      <c r="M4229" t="s">
        <v>26</v>
      </c>
      <c r="N4229" t="s">
        <v>232</v>
      </c>
      <c r="O4229" t="s">
        <v>29</v>
      </c>
      <c r="P4229" t="s">
        <v>29</v>
      </c>
      <c r="Q4229" t="s">
        <v>29</v>
      </c>
      <c r="R4229" t="s">
        <v>29</v>
      </c>
      <c r="S4229" t="s">
        <v>29</v>
      </c>
      <c r="T4229" t="s">
        <v>29</v>
      </c>
      <c r="U4229" t="s">
        <v>29</v>
      </c>
      <c r="V4229" t="s">
        <v>4682</v>
      </c>
      <c r="W4229" t="s">
        <v>4683</v>
      </c>
    </row>
    <row r="4230" spans="1:23">
      <c r="A4230">
        <v>4229</v>
      </c>
      <c r="B4230" t="s">
        <v>693</v>
      </c>
      <c r="C4230" t="s">
        <v>694</v>
      </c>
      <c r="D4230">
        <v>115</v>
      </c>
      <c r="E4230" t="s">
        <v>4684</v>
      </c>
      <c r="F4230" t="s">
        <v>23</v>
      </c>
      <c r="G4230" s="1" t="s">
        <v>350</v>
      </c>
      <c r="H4230" t="s">
        <v>4685</v>
      </c>
      <c r="I4230" t="s">
        <v>350</v>
      </c>
      <c r="J4230" t="s">
        <v>4685</v>
      </c>
      <c r="K4230">
        <v>0.83</v>
      </c>
      <c r="L4230">
        <v>0.83</v>
      </c>
      <c r="M4230" t="s">
        <v>26</v>
      </c>
      <c r="N4230" t="s">
        <v>74</v>
      </c>
      <c r="O4230" t="s">
        <v>29</v>
      </c>
      <c r="P4230" t="s">
        <v>29</v>
      </c>
      <c r="Q4230" t="s">
        <v>29</v>
      </c>
      <c r="R4230" t="s">
        <v>29</v>
      </c>
      <c r="S4230" t="s">
        <v>29</v>
      </c>
      <c r="T4230" t="s">
        <v>29</v>
      </c>
      <c r="U4230" t="s">
        <v>29</v>
      </c>
      <c r="V4230" t="s">
        <v>4682</v>
      </c>
      <c r="W4230" t="s">
        <v>4683</v>
      </c>
    </row>
    <row r="4231" spans="1:23">
      <c r="A4231">
        <v>4230</v>
      </c>
      <c r="B4231" t="s">
        <v>693</v>
      </c>
      <c r="C4231" t="s">
        <v>694</v>
      </c>
      <c r="D4231">
        <v>115</v>
      </c>
      <c r="E4231" t="s">
        <v>695</v>
      </c>
      <c r="F4231" t="s">
        <v>255</v>
      </c>
      <c r="G4231" s="1" t="s">
        <v>696</v>
      </c>
      <c r="H4231" t="s">
        <v>697</v>
      </c>
      <c r="I4231" t="s">
        <v>696</v>
      </c>
      <c r="J4231" t="s">
        <v>697</v>
      </c>
      <c r="K4231">
        <v>0.49</v>
      </c>
      <c r="L4231">
        <v>0.49</v>
      </c>
      <c r="M4231" t="s">
        <v>26</v>
      </c>
      <c r="N4231" t="s">
        <v>219</v>
      </c>
      <c r="O4231" t="s">
        <v>29</v>
      </c>
      <c r="P4231" t="s">
        <v>29</v>
      </c>
      <c r="Q4231" t="s">
        <v>29</v>
      </c>
      <c r="R4231" t="s">
        <v>29</v>
      </c>
      <c r="S4231" t="s">
        <v>29</v>
      </c>
      <c r="T4231" t="s">
        <v>29</v>
      </c>
      <c r="U4231" t="s">
        <v>29</v>
      </c>
      <c r="V4231" t="s">
        <v>4682</v>
      </c>
      <c r="W4231" t="s">
        <v>4683</v>
      </c>
    </row>
    <row r="4232" spans="1:23">
      <c r="A4232">
        <v>4231</v>
      </c>
      <c r="B4232" t="s">
        <v>693</v>
      </c>
      <c r="C4232" t="s">
        <v>694</v>
      </c>
      <c r="D4232">
        <v>115</v>
      </c>
      <c r="E4232" t="s">
        <v>4697</v>
      </c>
      <c r="F4232" t="s">
        <v>2598</v>
      </c>
      <c r="G4232" s="1" t="s">
        <v>2599</v>
      </c>
      <c r="H4232" t="s">
        <v>4698</v>
      </c>
      <c r="I4232" t="s">
        <v>2599</v>
      </c>
      <c r="J4232" t="s">
        <v>4698</v>
      </c>
      <c r="K4232">
        <v>0.67</v>
      </c>
      <c r="L4232">
        <v>0.67</v>
      </c>
      <c r="M4232" t="s">
        <v>26</v>
      </c>
      <c r="N4232" t="s">
        <v>74</v>
      </c>
      <c r="O4232" t="s">
        <v>29</v>
      </c>
      <c r="P4232" t="s">
        <v>29</v>
      </c>
      <c r="Q4232" t="s">
        <v>29</v>
      </c>
      <c r="R4232" t="s">
        <v>29</v>
      </c>
      <c r="S4232" t="s">
        <v>29</v>
      </c>
      <c r="T4232" t="s">
        <v>29</v>
      </c>
      <c r="U4232" t="s">
        <v>29</v>
      </c>
      <c r="V4232" t="s">
        <v>4682</v>
      </c>
      <c r="W4232" t="s">
        <v>4683</v>
      </c>
    </row>
    <row r="4233" spans="1:23">
      <c r="A4233">
        <v>4232</v>
      </c>
      <c r="B4233" t="s">
        <v>693</v>
      </c>
      <c r="C4233" t="s">
        <v>694</v>
      </c>
      <c r="D4233">
        <v>115</v>
      </c>
      <c r="E4233" t="s">
        <v>4699</v>
      </c>
      <c r="F4233" t="s">
        <v>270</v>
      </c>
      <c r="G4233" s="1" t="s">
        <v>271</v>
      </c>
      <c r="H4233" t="s">
        <v>4700</v>
      </c>
      <c r="I4233" t="s">
        <v>271</v>
      </c>
      <c r="J4233" t="s">
        <v>8887</v>
      </c>
      <c r="K4233">
        <v>0.23</v>
      </c>
      <c r="L4233">
        <v>0.23</v>
      </c>
      <c r="M4233" t="s">
        <v>26</v>
      </c>
      <c r="N4233" t="s">
        <v>74</v>
      </c>
      <c r="O4233" t="s">
        <v>29</v>
      </c>
      <c r="P4233" t="s">
        <v>29</v>
      </c>
      <c r="Q4233" t="s">
        <v>29</v>
      </c>
      <c r="R4233" t="s">
        <v>29</v>
      </c>
      <c r="S4233" t="s">
        <v>29</v>
      </c>
      <c r="T4233" t="s">
        <v>29</v>
      </c>
      <c r="U4233" t="s">
        <v>29</v>
      </c>
      <c r="V4233" t="s">
        <v>4682</v>
      </c>
      <c r="W4233" t="s">
        <v>4683</v>
      </c>
    </row>
    <row r="4234" spans="1:23">
      <c r="A4234">
        <v>4233</v>
      </c>
      <c r="B4234" t="s">
        <v>693</v>
      </c>
      <c r="C4234" t="s">
        <v>694</v>
      </c>
      <c r="D4234">
        <v>115</v>
      </c>
      <c r="E4234" t="s">
        <v>4680</v>
      </c>
      <c r="F4234" t="s">
        <v>558</v>
      </c>
      <c r="G4234" s="1" t="s">
        <v>1160</v>
      </c>
      <c r="H4234" t="s">
        <v>4681</v>
      </c>
      <c r="I4234" t="s">
        <v>1160</v>
      </c>
      <c r="J4234" t="s">
        <v>4681</v>
      </c>
      <c r="K4234">
        <v>1.73</v>
      </c>
      <c r="L4234">
        <v>1.73</v>
      </c>
      <c r="M4234" t="s">
        <v>26</v>
      </c>
      <c r="N4234" t="s">
        <v>219</v>
      </c>
      <c r="O4234" t="s">
        <v>29</v>
      </c>
      <c r="P4234" t="s">
        <v>29</v>
      </c>
      <c r="Q4234" t="s">
        <v>29</v>
      </c>
      <c r="R4234" t="s">
        <v>29</v>
      </c>
      <c r="S4234" t="s">
        <v>29</v>
      </c>
      <c r="T4234" t="s">
        <v>29</v>
      </c>
      <c r="U4234" t="s">
        <v>29</v>
      </c>
      <c r="V4234" t="s">
        <v>4682</v>
      </c>
      <c r="W4234" t="s">
        <v>4683</v>
      </c>
    </row>
    <row r="4235" spans="1:23">
      <c r="A4235">
        <v>4234</v>
      </c>
      <c r="B4235" t="s">
        <v>693</v>
      </c>
      <c r="C4235" t="s">
        <v>694</v>
      </c>
      <c r="D4235">
        <v>115</v>
      </c>
      <c r="E4235" t="s">
        <v>695</v>
      </c>
      <c r="F4235" t="s">
        <v>255</v>
      </c>
      <c r="G4235" s="1" t="s">
        <v>696</v>
      </c>
      <c r="H4235" t="s">
        <v>697</v>
      </c>
      <c r="I4235" t="s">
        <v>696</v>
      </c>
      <c r="J4235" t="s">
        <v>697</v>
      </c>
      <c r="K4235">
        <v>1.45</v>
      </c>
      <c r="L4235">
        <v>1.45</v>
      </c>
      <c r="M4235" t="s">
        <v>26</v>
      </c>
      <c r="N4235" t="s">
        <v>141</v>
      </c>
      <c r="O4235" t="s">
        <v>29</v>
      </c>
      <c r="P4235" t="s">
        <v>29</v>
      </c>
      <c r="Q4235" t="s">
        <v>29</v>
      </c>
      <c r="R4235" t="s">
        <v>29</v>
      </c>
      <c r="S4235" t="s">
        <v>29</v>
      </c>
      <c r="T4235" t="s">
        <v>29</v>
      </c>
      <c r="U4235" t="s">
        <v>29</v>
      </c>
      <c r="V4235" t="s">
        <v>4682</v>
      </c>
      <c r="W4235" t="s">
        <v>4683</v>
      </c>
    </row>
    <row r="4236" spans="1:23">
      <c r="A4236">
        <v>4235</v>
      </c>
      <c r="B4236" t="s">
        <v>693</v>
      </c>
      <c r="C4236" t="s">
        <v>694</v>
      </c>
      <c r="D4236">
        <v>115</v>
      </c>
      <c r="E4236" t="s">
        <v>4701</v>
      </c>
      <c r="F4236" t="s">
        <v>103</v>
      </c>
      <c r="G4236" s="1" t="s">
        <v>3148</v>
      </c>
      <c r="H4236" t="s">
        <v>710</v>
      </c>
      <c r="I4236" t="s">
        <v>3148</v>
      </c>
      <c r="J4236" t="s">
        <v>710</v>
      </c>
      <c r="K4236">
        <v>0.34</v>
      </c>
      <c r="L4236">
        <v>0.34</v>
      </c>
      <c r="M4236" t="s">
        <v>26</v>
      </c>
      <c r="N4236" t="s">
        <v>74</v>
      </c>
      <c r="O4236" t="s">
        <v>29</v>
      </c>
      <c r="P4236" t="s">
        <v>29</v>
      </c>
      <c r="Q4236" t="s">
        <v>29</v>
      </c>
      <c r="R4236" t="s">
        <v>29</v>
      </c>
      <c r="S4236" t="s">
        <v>29</v>
      </c>
      <c r="T4236" t="s">
        <v>29</v>
      </c>
      <c r="U4236" t="s">
        <v>29</v>
      </c>
      <c r="V4236" t="s">
        <v>4682</v>
      </c>
      <c r="W4236" t="s">
        <v>4683</v>
      </c>
    </row>
    <row r="4237" spans="1:23">
      <c r="A4237">
        <v>4236</v>
      </c>
      <c r="B4237" t="s">
        <v>693</v>
      </c>
      <c r="C4237" t="s">
        <v>694</v>
      </c>
      <c r="D4237">
        <v>115</v>
      </c>
      <c r="E4237" t="s">
        <v>4702</v>
      </c>
      <c r="F4237" t="s">
        <v>1378</v>
      </c>
      <c r="G4237" s="1" t="s">
        <v>1379</v>
      </c>
      <c r="H4237" t="s">
        <v>4703</v>
      </c>
      <c r="I4237" t="s">
        <v>1379</v>
      </c>
      <c r="J4237" t="s">
        <v>4703</v>
      </c>
      <c r="K4237">
        <v>0.92</v>
      </c>
      <c r="L4237">
        <v>0.92</v>
      </c>
      <c r="M4237" t="s">
        <v>26</v>
      </c>
      <c r="N4237" t="s">
        <v>219</v>
      </c>
      <c r="O4237" t="s">
        <v>29</v>
      </c>
      <c r="P4237" t="s">
        <v>29</v>
      </c>
      <c r="Q4237" t="s">
        <v>29</v>
      </c>
      <c r="R4237" t="s">
        <v>29</v>
      </c>
      <c r="S4237" t="s">
        <v>29</v>
      </c>
      <c r="T4237" t="s">
        <v>29</v>
      </c>
      <c r="U4237" t="s">
        <v>29</v>
      </c>
      <c r="V4237" t="s">
        <v>4682</v>
      </c>
      <c r="W4237" t="s">
        <v>4683</v>
      </c>
    </row>
    <row r="4238" spans="1:23">
      <c r="A4238">
        <v>4237</v>
      </c>
      <c r="B4238" t="s">
        <v>693</v>
      </c>
      <c r="C4238" t="s">
        <v>694</v>
      </c>
      <c r="D4238">
        <v>115</v>
      </c>
      <c r="E4238" t="s">
        <v>4704</v>
      </c>
      <c r="F4238" t="s">
        <v>114</v>
      </c>
      <c r="G4238" s="1" t="s">
        <v>4705</v>
      </c>
      <c r="H4238" t="s">
        <v>4706</v>
      </c>
      <c r="I4238" t="s">
        <v>4705</v>
      </c>
      <c r="J4238" t="s">
        <v>4706</v>
      </c>
      <c r="K4238">
        <v>0.36</v>
      </c>
      <c r="L4238">
        <v>0.36</v>
      </c>
      <c r="M4238" t="s">
        <v>26</v>
      </c>
      <c r="N4238" t="s">
        <v>74</v>
      </c>
      <c r="O4238" t="s">
        <v>29</v>
      </c>
      <c r="P4238" t="s">
        <v>29</v>
      </c>
      <c r="Q4238" t="s">
        <v>29</v>
      </c>
      <c r="R4238" t="s">
        <v>29</v>
      </c>
      <c r="S4238" t="s">
        <v>29</v>
      </c>
      <c r="T4238" t="s">
        <v>29</v>
      </c>
      <c r="U4238" t="s">
        <v>29</v>
      </c>
      <c r="V4238" t="s">
        <v>4682</v>
      </c>
      <c r="W4238" t="s">
        <v>4683</v>
      </c>
    </row>
    <row r="4239" spans="1:23">
      <c r="A4239">
        <v>4238</v>
      </c>
      <c r="B4239" t="s">
        <v>693</v>
      </c>
      <c r="C4239" t="s">
        <v>694</v>
      </c>
      <c r="D4239">
        <v>115</v>
      </c>
      <c r="E4239" t="s">
        <v>4707</v>
      </c>
      <c r="F4239" t="s">
        <v>630</v>
      </c>
      <c r="G4239" s="1" t="s">
        <v>2750</v>
      </c>
      <c r="H4239" t="s">
        <v>1312</v>
      </c>
      <c r="I4239" t="s">
        <v>2750</v>
      </c>
      <c r="J4239" t="s">
        <v>1312</v>
      </c>
      <c r="K4239">
        <v>1.57</v>
      </c>
      <c r="L4239">
        <v>1.57</v>
      </c>
      <c r="M4239" t="s">
        <v>26</v>
      </c>
      <c r="N4239" t="s">
        <v>141</v>
      </c>
      <c r="O4239" t="s">
        <v>29</v>
      </c>
      <c r="P4239" t="s">
        <v>29</v>
      </c>
      <c r="Q4239" t="s">
        <v>29</v>
      </c>
      <c r="R4239" t="s">
        <v>29</v>
      </c>
      <c r="S4239" t="s">
        <v>29</v>
      </c>
      <c r="T4239" t="s">
        <v>29</v>
      </c>
      <c r="U4239" t="s">
        <v>29</v>
      </c>
      <c r="V4239" t="s">
        <v>4682</v>
      </c>
      <c r="W4239" t="s">
        <v>4683</v>
      </c>
    </row>
    <row r="4240" spans="1:23">
      <c r="A4240">
        <v>4239</v>
      </c>
      <c r="B4240" t="s">
        <v>693</v>
      </c>
      <c r="C4240" t="s">
        <v>694</v>
      </c>
      <c r="D4240">
        <v>115</v>
      </c>
      <c r="E4240" t="s">
        <v>718</v>
      </c>
      <c r="F4240" t="s">
        <v>558</v>
      </c>
      <c r="G4240" s="1" t="s">
        <v>719</v>
      </c>
      <c r="H4240" t="s">
        <v>720</v>
      </c>
      <c r="I4240" t="s">
        <v>719</v>
      </c>
      <c r="J4240" t="s">
        <v>720</v>
      </c>
      <c r="K4240">
        <v>1.9</v>
      </c>
      <c r="L4240">
        <v>1.9</v>
      </c>
      <c r="M4240" t="s">
        <v>26</v>
      </c>
      <c r="N4240" t="s">
        <v>74</v>
      </c>
      <c r="O4240" t="s">
        <v>29</v>
      </c>
      <c r="P4240" t="s">
        <v>29</v>
      </c>
      <c r="Q4240" t="s">
        <v>29</v>
      </c>
      <c r="R4240" t="s">
        <v>29</v>
      </c>
      <c r="S4240" t="s">
        <v>29</v>
      </c>
      <c r="T4240" t="s">
        <v>29</v>
      </c>
      <c r="U4240" t="s">
        <v>29</v>
      </c>
      <c r="V4240" t="s">
        <v>4682</v>
      </c>
      <c r="W4240" t="s">
        <v>4683</v>
      </c>
    </row>
    <row r="4241" spans="1:23">
      <c r="A4241">
        <v>4240</v>
      </c>
      <c r="B4241" t="s">
        <v>693</v>
      </c>
      <c r="C4241" t="s">
        <v>694</v>
      </c>
      <c r="D4241">
        <v>115</v>
      </c>
      <c r="E4241" t="s">
        <v>2476</v>
      </c>
      <c r="F4241" t="s">
        <v>185</v>
      </c>
      <c r="G4241" s="1" t="s">
        <v>186</v>
      </c>
      <c r="H4241" t="s">
        <v>2477</v>
      </c>
      <c r="I4241" t="s">
        <v>186</v>
      </c>
      <c r="J4241" t="s">
        <v>2477</v>
      </c>
      <c r="K4241">
        <v>0.26</v>
      </c>
      <c r="L4241">
        <v>0.26</v>
      </c>
      <c r="M4241" t="s">
        <v>26</v>
      </c>
      <c r="N4241" t="s">
        <v>74</v>
      </c>
      <c r="O4241" t="s">
        <v>29</v>
      </c>
      <c r="P4241" t="s">
        <v>29</v>
      </c>
      <c r="Q4241" t="s">
        <v>29</v>
      </c>
      <c r="R4241" t="s">
        <v>29</v>
      </c>
      <c r="S4241" t="s">
        <v>29</v>
      </c>
      <c r="T4241" t="s">
        <v>29</v>
      </c>
      <c r="U4241" t="s">
        <v>29</v>
      </c>
      <c r="V4241" t="s">
        <v>4682</v>
      </c>
      <c r="W4241" t="s">
        <v>4683</v>
      </c>
    </row>
    <row r="4242" spans="1:23">
      <c r="A4242">
        <v>4241</v>
      </c>
      <c r="B4242" t="s">
        <v>693</v>
      </c>
      <c r="C4242" t="s">
        <v>694</v>
      </c>
      <c r="D4242">
        <v>115</v>
      </c>
      <c r="E4242" t="s">
        <v>4708</v>
      </c>
      <c r="F4242" t="s">
        <v>168</v>
      </c>
      <c r="G4242" s="1" t="s">
        <v>4709</v>
      </c>
      <c r="H4242" t="s">
        <v>4710</v>
      </c>
      <c r="I4242" t="s">
        <v>4709</v>
      </c>
      <c r="J4242" t="s">
        <v>7825</v>
      </c>
      <c r="K4242">
        <v>0.26</v>
      </c>
      <c r="L4242">
        <v>0.26</v>
      </c>
      <c r="M4242" t="s">
        <v>26</v>
      </c>
      <c r="N4242" t="s">
        <v>141</v>
      </c>
      <c r="O4242" t="s">
        <v>29</v>
      </c>
      <c r="P4242" t="s">
        <v>29</v>
      </c>
      <c r="Q4242" t="s">
        <v>29</v>
      </c>
      <c r="R4242" t="s">
        <v>29</v>
      </c>
      <c r="S4242" t="s">
        <v>29</v>
      </c>
      <c r="T4242" t="s">
        <v>29</v>
      </c>
      <c r="U4242" t="s">
        <v>29</v>
      </c>
      <c r="V4242" t="s">
        <v>4682</v>
      </c>
      <c r="W4242" t="s">
        <v>4683</v>
      </c>
    </row>
    <row r="4243" spans="1:23">
      <c r="A4243">
        <v>4242</v>
      </c>
      <c r="B4243" t="s">
        <v>693</v>
      </c>
      <c r="C4243" t="s">
        <v>694</v>
      </c>
      <c r="D4243">
        <v>115</v>
      </c>
      <c r="E4243" t="s">
        <v>4711</v>
      </c>
      <c r="F4243" t="s">
        <v>3071</v>
      </c>
      <c r="G4243" s="1" t="s">
        <v>4712</v>
      </c>
      <c r="H4243" t="s">
        <v>4308</v>
      </c>
      <c r="I4243" t="s">
        <v>4712</v>
      </c>
      <c r="J4243" t="s">
        <v>4308</v>
      </c>
      <c r="K4243">
        <v>0.28999999999999998</v>
      </c>
      <c r="L4243">
        <v>0.28999999999999998</v>
      </c>
      <c r="M4243" t="s">
        <v>26</v>
      </c>
      <c r="N4243" t="s">
        <v>232</v>
      </c>
      <c r="O4243" t="s">
        <v>29</v>
      </c>
      <c r="P4243" t="s">
        <v>29</v>
      </c>
      <c r="Q4243" t="s">
        <v>29</v>
      </c>
      <c r="R4243" t="s">
        <v>29</v>
      </c>
      <c r="S4243" t="s">
        <v>29</v>
      </c>
      <c r="T4243" t="s">
        <v>29</v>
      </c>
      <c r="U4243" t="s">
        <v>29</v>
      </c>
      <c r="V4243" t="s">
        <v>4682</v>
      </c>
      <c r="W4243" t="s">
        <v>4683</v>
      </c>
    </row>
    <row r="4244" spans="1:23">
      <c r="A4244">
        <v>4243</v>
      </c>
      <c r="B4244" t="s">
        <v>693</v>
      </c>
      <c r="C4244" t="s">
        <v>694</v>
      </c>
      <c r="D4244">
        <v>115</v>
      </c>
      <c r="E4244" t="s">
        <v>721</v>
      </c>
      <c r="F4244" t="s">
        <v>185</v>
      </c>
      <c r="G4244" s="1" t="s">
        <v>186</v>
      </c>
      <c r="H4244" t="s">
        <v>166</v>
      </c>
      <c r="I4244" t="s">
        <v>186</v>
      </c>
      <c r="J4244" t="s">
        <v>166</v>
      </c>
      <c r="K4244">
        <v>0.68</v>
      </c>
      <c r="L4244">
        <v>0.68</v>
      </c>
      <c r="M4244" t="s">
        <v>26</v>
      </c>
      <c r="N4244" t="s">
        <v>232</v>
      </c>
      <c r="O4244" t="s">
        <v>29</v>
      </c>
      <c r="P4244" t="s">
        <v>29</v>
      </c>
      <c r="Q4244" t="s">
        <v>29</v>
      </c>
      <c r="R4244" t="s">
        <v>29</v>
      </c>
      <c r="S4244" t="s">
        <v>29</v>
      </c>
      <c r="T4244" t="s">
        <v>29</v>
      </c>
      <c r="U4244" t="s">
        <v>29</v>
      </c>
      <c r="V4244" t="s">
        <v>4682</v>
      </c>
      <c r="W4244" t="s">
        <v>4683</v>
      </c>
    </row>
    <row r="4245" spans="1:23">
      <c r="A4245">
        <v>4244</v>
      </c>
      <c r="B4245" t="s">
        <v>693</v>
      </c>
      <c r="C4245" t="s">
        <v>694</v>
      </c>
      <c r="D4245">
        <v>115</v>
      </c>
      <c r="E4245" t="s">
        <v>4707</v>
      </c>
      <c r="F4245" t="s">
        <v>630</v>
      </c>
      <c r="G4245" s="1" t="s">
        <v>2750</v>
      </c>
      <c r="H4245" t="s">
        <v>1312</v>
      </c>
      <c r="I4245" t="s">
        <v>2750</v>
      </c>
      <c r="J4245" t="s">
        <v>1312</v>
      </c>
      <c r="K4245">
        <v>0.17</v>
      </c>
      <c r="L4245">
        <v>0.17</v>
      </c>
      <c r="M4245" t="s">
        <v>26</v>
      </c>
      <c r="N4245" t="s">
        <v>219</v>
      </c>
      <c r="O4245" t="s">
        <v>29</v>
      </c>
      <c r="P4245" t="s">
        <v>29</v>
      </c>
      <c r="Q4245" t="s">
        <v>29</v>
      </c>
      <c r="R4245" t="s">
        <v>29</v>
      </c>
      <c r="S4245" t="s">
        <v>29</v>
      </c>
      <c r="T4245" t="s">
        <v>29</v>
      </c>
      <c r="U4245" t="s">
        <v>29</v>
      </c>
      <c r="V4245" t="s">
        <v>4682</v>
      </c>
      <c r="W4245" t="s">
        <v>4683</v>
      </c>
    </row>
    <row r="4246" spans="1:23">
      <c r="A4246">
        <v>4245</v>
      </c>
      <c r="B4246" t="s">
        <v>693</v>
      </c>
      <c r="C4246" t="s">
        <v>694</v>
      </c>
      <c r="D4246">
        <v>115</v>
      </c>
      <c r="E4246" t="s">
        <v>4707</v>
      </c>
      <c r="F4246" t="s">
        <v>630</v>
      </c>
      <c r="G4246" s="1" t="s">
        <v>2750</v>
      </c>
      <c r="H4246" t="s">
        <v>1312</v>
      </c>
      <c r="I4246" t="s">
        <v>2750</v>
      </c>
      <c r="J4246" t="s">
        <v>1312</v>
      </c>
      <c r="K4246">
        <v>0.2</v>
      </c>
      <c r="L4246">
        <v>0.2</v>
      </c>
      <c r="M4246" t="s">
        <v>26</v>
      </c>
      <c r="N4246" t="s">
        <v>74</v>
      </c>
      <c r="O4246" t="s">
        <v>29</v>
      </c>
      <c r="P4246" t="s">
        <v>29</v>
      </c>
      <c r="Q4246" t="s">
        <v>29</v>
      </c>
      <c r="R4246" t="s">
        <v>29</v>
      </c>
      <c r="S4246" t="s">
        <v>29</v>
      </c>
      <c r="T4246" t="s">
        <v>29</v>
      </c>
      <c r="U4246" t="s">
        <v>29</v>
      </c>
      <c r="V4246" t="s">
        <v>4682</v>
      </c>
      <c r="W4246" t="s">
        <v>4683</v>
      </c>
    </row>
    <row r="4247" spans="1:23">
      <c r="A4247">
        <v>4246</v>
      </c>
      <c r="B4247" t="s">
        <v>693</v>
      </c>
      <c r="C4247" t="s">
        <v>694</v>
      </c>
      <c r="D4247">
        <v>115</v>
      </c>
      <c r="E4247" t="s">
        <v>4713</v>
      </c>
      <c r="F4247" t="s">
        <v>1682</v>
      </c>
      <c r="G4247" s="1" t="s">
        <v>3609</v>
      </c>
      <c r="H4247" t="s">
        <v>4714</v>
      </c>
      <c r="I4247" t="s">
        <v>3609</v>
      </c>
      <c r="J4247" t="s">
        <v>4714</v>
      </c>
      <c r="K4247">
        <v>0.27</v>
      </c>
      <c r="L4247">
        <v>0.27</v>
      </c>
      <c r="M4247" t="s">
        <v>26</v>
      </c>
      <c r="N4247" t="s">
        <v>74</v>
      </c>
      <c r="O4247" t="s">
        <v>29</v>
      </c>
      <c r="P4247" t="s">
        <v>29</v>
      </c>
      <c r="Q4247" t="s">
        <v>29</v>
      </c>
      <c r="R4247" t="s">
        <v>29</v>
      </c>
      <c r="S4247" t="s">
        <v>29</v>
      </c>
      <c r="T4247" t="s">
        <v>29</v>
      </c>
      <c r="U4247" t="s">
        <v>29</v>
      </c>
      <c r="V4247" t="s">
        <v>4682</v>
      </c>
      <c r="W4247" t="s">
        <v>4683</v>
      </c>
    </row>
    <row r="4248" spans="1:23">
      <c r="A4248">
        <v>4247</v>
      </c>
      <c r="B4248" t="s">
        <v>693</v>
      </c>
      <c r="C4248" t="s">
        <v>694</v>
      </c>
      <c r="D4248">
        <v>115</v>
      </c>
      <c r="E4248" t="s">
        <v>4696</v>
      </c>
      <c r="F4248" t="s">
        <v>754</v>
      </c>
      <c r="G4248" s="1" t="s">
        <v>755</v>
      </c>
      <c r="H4248" t="s">
        <v>615</v>
      </c>
      <c r="I4248" t="s">
        <v>755</v>
      </c>
      <c r="J4248" t="s">
        <v>615</v>
      </c>
      <c r="K4248">
        <v>0.72</v>
      </c>
      <c r="L4248">
        <v>0.72</v>
      </c>
      <c r="M4248" t="s">
        <v>26</v>
      </c>
      <c r="N4248" t="s">
        <v>74</v>
      </c>
      <c r="O4248" t="s">
        <v>29</v>
      </c>
      <c r="P4248" t="s">
        <v>29</v>
      </c>
      <c r="Q4248" t="s">
        <v>29</v>
      </c>
      <c r="R4248" t="s">
        <v>29</v>
      </c>
      <c r="S4248" t="s">
        <v>29</v>
      </c>
      <c r="T4248" t="s">
        <v>29</v>
      </c>
      <c r="U4248" t="s">
        <v>29</v>
      </c>
      <c r="V4248" t="s">
        <v>4682</v>
      </c>
      <c r="W4248" t="s">
        <v>4683</v>
      </c>
    </row>
    <row r="4249" spans="1:23">
      <c r="A4249">
        <v>4248</v>
      </c>
      <c r="B4249" t="s">
        <v>693</v>
      </c>
      <c r="C4249" t="s">
        <v>694</v>
      </c>
      <c r="D4249">
        <v>115</v>
      </c>
      <c r="E4249" t="s">
        <v>4680</v>
      </c>
      <c r="F4249" t="s">
        <v>558</v>
      </c>
      <c r="G4249" s="1" t="s">
        <v>1160</v>
      </c>
      <c r="H4249" t="s">
        <v>4681</v>
      </c>
      <c r="I4249" t="s">
        <v>1160</v>
      </c>
      <c r="J4249" t="s">
        <v>4681</v>
      </c>
      <c r="K4249">
        <v>1.69</v>
      </c>
      <c r="L4249">
        <v>1.69</v>
      </c>
      <c r="M4249" t="s">
        <v>26</v>
      </c>
      <c r="N4249" t="s">
        <v>74</v>
      </c>
      <c r="O4249" t="s">
        <v>29</v>
      </c>
      <c r="P4249" t="s">
        <v>29</v>
      </c>
      <c r="Q4249" t="s">
        <v>29</v>
      </c>
      <c r="R4249" t="s">
        <v>29</v>
      </c>
      <c r="S4249" t="s">
        <v>29</v>
      </c>
      <c r="T4249" t="s">
        <v>29</v>
      </c>
      <c r="U4249" t="s">
        <v>29</v>
      </c>
      <c r="V4249" t="s">
        <v>4682</v>
      </c>
      <c r="W4249" t="s">
        <v>4683</v>
      </c>
    </row>
    <row r="4250" spans="1:23">
      <c r="A4250">
        <v>4249</v>
      </c>
      <c r="B4250" t="s">
        <v>693</v>
      </c>
      <c r="C4250" t="s">
        <v>694</v>
      </c>
      <c r="D4250">
        <v>115</v>
      </c>
      <c r="E4250" t="s">
        <v>4693</v>
      </c>
      <c r="F4250" t="s">
        <v>2172</v>
      </c>
      <c r="G4250" s="1" t="s">
        <v>4461</v>
      </c>
      <c r="H4250" t="s">
        <v>615</v>
      </c>
      <c r="I4250" t="s">
        <v>4461</v>
      </c>
      <c r="J4250" t="s">
        <v>615</v>
      </c>
      <c r="K4250">
        <v>0.48</v>
      </c>
      <c r="L4250">
        <v>0.48</v>
      </c>
      <c r="M4250" t="s">
        <v>26</v>
      </c>
      <c r="N4250" t="s">
        <v>232</v>
      </c>
      <c r="O4250" t="s">
        <v>29</v>
      </c>
      <c r="P4250" t="s">
        <v>29</v>
      </c>
      <c r="Q4250" t="s">
        <v>29</v>
      </c>
      <c r="R4250" t="s">
        <v>29</v>
      </c>
      <c r="S4250" t="s">
        <v>29</v>
      </c>
      <c r="T4250" t="s">
        <v>29</v>
      </c>
      <c r="U4250" t="s">
        <v>29</v>
      </c>
      <c r="V4250" t="s">
        <v>4682</v>
      </c>
      <c r="W4250" t="s">
        <v>4683</v>
      </c>
    </row>
    <row r="4251" spans="1:23">
      <c r="A4251">
        <v>4250</v>
      </c>
      <c r="B4251" t="s">
        <v>693</v>
      </c>
      <c r="C4251" t="s">
        <v>694</v>
      </c>
      <c r="D4251">
        <v>115</v>
      </c>
      <c r="E4251" t="s">
        <v>740</v>
      </c>
      <c r="F4251" t="s">
        <v>289</v>
      </c>
      <c r="G4251" s="1" t="s">
        <v>741</v>
      </c>
      <c r="H4251" t="s">
        <v>742</v>
      </c>
      <c r="I4251" t="s">
        <v>741</v>
      </c>
      <c r="J4251" t="s">
        <v>8593</v>
      </c>
      <c r="K4251">
        <v>0.27</v>
      </c>
      <c r="L4251">
        <v>0.27</v>
      </c>
      <c r="M4251" t="s">
        <v>26</v>
      </c>
      <c r="N4251" t="s">
        <v>232</v>
      </c>
      <c r="O4251" t="s">
        <v>29</v>
      </c>
      <c r="P4251" t="s">
        <v>29</v>
      </c>
      <c r="Q4251" t="s">
        <v>29</v>
      </c>
      <c r="R4251" t="s">
        <v>29</v>
      </c>
      <c r="S4251" t="s">
        <v>29</v>
      </c>
      <c r="T4251" t="s">
        <v>29</v>
      </c>
      <c r="U4251" t="s">
        <v>29</v>
      </c>
      <c r="V4251" t="s">
        <v>4682</v>
      </c>
      <c r="W4251" t="s">
        <v>4683</v>
      </c>
    </row>
    <row r="4252" spans="1:23">
      <c r="A4252">
        <v>4251</v>
      </c>
      <c r="B4252" t="s">
        <v>693</v>
      </c>
      <c r="C4252" t="s">
        <v>694</v>
      </c>
      <c r="D4252">
        <v>115</v>
      </c>
      <c r="E4252" t="s">
        <v>4711</v>
      </c>
      <c r="F4252" t="s">
        <v>3071</v>
      </c>
      <c r="G4252" s="1" t="s">
        <v>4712</v>
      </c>
      <c r="H4252" t="s">
        <v>4308</v>
      </c>
      <c r="I4252" t="s">
        <v>4712</v>
      </c>
      <c r="J4252" t="s">
        <v>4308</v>
      </c>
      <c r="K4252">
        <v>0.33</v>
      </c>
      <c r="L4252">
        <v>0.33</v>
      </c>
      <c r="M4252" t="s">
        <v>26</v>
      </c>
      <c r="N4252" t="s">
        <v>219</v>
      </c>
      <c r="O4252" t="s">
        <v>29</v>
      </c>
      <c r="P4252" t="s">
        <v>29</v>
      </c>
      <c r="Q4252" t="s">
        <v>29</v>
      </c>
      <c r="R4252" t="s">
        <v>29</v>
      </c>
      <c r="S4252" t="s">
        <v>29</v>
      </c>
      <c r="T4252" t="s">
        <v>29</v>
      </c>
      <c r="U4252" t="s">
        <v>29</v>
      </c>
      <c r="V4252" t="s">
        <v>4682</v>
      </c>
      <c r="W4252" t="s">
        <v>4683</v>
      </c>
    </row>
    <row r="4253" spans="1:23">
      <c r="A4253">
        <v>4252</v>
      </c>
      <c r="B4253" t="s">
        <v>693</v>
      </c>
      <c r="C4253" t="s">
        <v>694</v>
      </c>
      <c r="D4253">
        <v>115</v>
      </c>
      <c r="E4253" t="s">
        <v>4715</v>
      </c>
      <c r="F4253" t="s">
        <v>505</v>
      </c>
      <c r="G4253" s="1" t="s">
        <v>4716</v>
      </c>
      <c r="H4253" t="s">
        <v>4717</v>
      </c>
      <c r="I4253" t="s">
        <v>4716</v>
      </c>
      <c r="J4253" t="s">
        <v>4717</v>
      </c>
      <c r="K4253">
        <v>3.17</v>
      </c>
      <c r="L4253">
        <v>3.17</v>
      </c>
      <c r="M4253" t="s">
        <v>26</v>
      </c>
      <c r="N4253" t="s">
        <v>118</v>
      </c>
      <c r="O4253" t="s">
        <v>29</v>
      </c>
      <c r="P4253" t="s">
        <v>29</v>
      </c>
      <c r="Q4253" t="s">
        <v>29</v>
      </c>
      <c r="R4253" t="s">
        <v>29</v>
      </c>
      <c r="S4253" t="s">
        <v>29</v>
      </c>
      <c r="T4253" t="s">
        <v>29</v>
      </c>
      <c r="U4253" t="s">
        <v>29</v>
      </c>
      <c r="V4253" t="s">
        <v>4682</v>
      </c>
      <c r="W4253" t="s">
        <v>4683</v>
      </c>
    </row>
    <row r="4254" spans="1:23">
      <c r="A4254">
        <v>4253</v>
      </c>
      <c r="B4254" t="s">
        <v>693</v>
      </c>
      <c r="C4254" t="s">
        <v>694</v>
      </c>
      <c r="D4254">
        <v>115</v>
      </c>
      <c r="E4254" t="s">
        <v>738</v>
      </c>
      <c r="F4254" t="s">
        <v>270</v>
      </c>
      <c r="G4254" s="1" t="s">
        <v>271</v>
      </c>
      <c r="H4254" t="s">
        <v>739</v>
      </c>
      <c r="I4254" t="s">
        <v>271</v>
      </c>
      <c r="J4254" t="s">
        <v>739</v>
      </c>
      <c r="K4254">
        <v>0.53</v>
      </c>
      <c r="L4254">
        <v>0.53</v>
      </c>
      <c r="M4254" t="s">
        <v>26</v>
      </c>
      <c r="N4254" t="s">
        <v>74</v>
      </c>
      <c r="O4254" t="s">
        <v>29</v>
      </c>
      <c r="P4254" t="s">
        <v>29</v>
      </c>
      <c r="Q4254" t="s">
        <v>29</v>
      </c>
      <c r="R4254" t="s">
        <v>29</v>
      </c>
      <c r="S4254" t="s">
        <v>29</v>
      </c>
      <c r="T4254" t="s">
        <v>29</v>
      </c>
      <c r="U4254" t="s">
        <v>29</v>
      </c>
      <c r="V4254" t="s">
        <v>4682</v>
      </c>
      <c r="W4254" t="s">
        <v>4683</v>
      </c>
    </row>
    <row r="4255" spans="1:23">
      <c r="A4255">
        <v>4254</v>
      </c>
      <c r="B4255" t="s">
        <v>693</v>
      </c>
      <c r="C4255" t="s">
        <v>694</v>
      </c>
      <c r="D4255">
        <v>115</v>
      </c>
      <c r="E4255" t="s">
        <v>695</v>
      </c>
      <c r="F4255" t="s">
        <v>255</v>
      </c>
      <c r="G4255" s="1" t="s">
        <v>696</v>
      </c>
      <c r="H4255" t="s">
        <v>697</v>
      </c>
      <c r="I4255" t="s">
        <v>696</v>
      </c>
      <c r="J4255" t="s">
        <v>697</v>
      </c>
      <c r="K4255">
        <v>2.0299999999999998</v>
      </c>
      <c r="L4255">
        <v>2.0299999999999998</v>
      </c>
      <c r="M4255" t="s">
        <v>26</v>
      </c>
      <c r="N4255" t="s">
        <v>121</v>
      </c>
      <c r="O4255" t="s">
        <v>29</v>
      </c>
      <c r="P4255" t="s">
        <v>29</v>
      </c>
      <c r="Q4255" t="s">
        <v>29</v>
      </c>
      <c r="R4255" t="s">
        <v>29</v>
      </c>
      <c r="S4255" t="s">
        <v>29</v>
      </c>
      <c r="T4255" t="s">
        <v>29</v>
      </c>
      <c r="U4255" t="s">
        <v>29</v>
      </c>
      <c r="V4255" t="s">
        <v>4682</v>
      </c>
      <c r="W4255" t="s">
        <v>4683</v>
      </c>
    </row>
    <row r="4256" spans="1:23">
      <c r="A4256">
        <v>4255</v>
      </c>
      <c r="B4256" t="s">
        <v>693</v>
      </c>
      <c r="C4256" t="s">
        <v>694</v>
      </c>
      <c r="D4256">
        <v>115</v>
      </c>
      <c r="E4256" t="s">
        <v>4718</v>
      </c>
      <c r="F4256" t="s">
        <v>716</v>
      </c>
      <c r="G4256" s="1" t="s">
        <v>717</v>
      </c>
      <c r="H4256" t="s">
        <v>749</v>
      </c>
      <c r="I4256" t="s">
        <v>717</v>
      </c>
      <c r="J4256" t="s">
        <v>8703</v>
      </c>
      <c r="K4256">
        <v>1.24</v>
      </c>
      <c r="L4256">
        <v>1.24</v>
      </c>
      <c r="M4256" t="s">
        <v>26</v>
      </c>
      <c r="N4256" t="s">
        <v>232</v>
      </c>
      <c r="O4256" t="s">
        <v>29</v>
      </c>
      <c r="P4256" t="s">
        <v>29</v>
      </c>
      <c r="Q4256" t="s">
        <v>29</v>
      </c>
      <c r="R4256" t="s">
        <v>29</v>
      </c>
      <c r="S4256" t="s">
        <v>29</v>
      </c>
      <c r="T4256" t="s">
        <v>29</v>
      </c>
      <c r="U4256" t="s">
        <v>29</v>
      </c>
      <c r="V4256" t="s">
        <v>4682</v>
      </c>
      <c r="W4256" t="s">
        <v>4683</v>
      </c>
    </row>
    <row r="4257" spans="1:23">
      <c r="A4257">
        <v>4256</v>
      </c>
      <c r="B4257" t="s">
        <v>693</v>
      </c>
      <c r="C4257" t="s">
        <v>694</v>
      </c>
      <c r="D4257">
        <v>115</v>
      </c>
      <c r="E4257" t="s">
        <v>718</v>
      </c>
      <c r="F4257" t="s">
        <v>558</v>
      </c>
      <c r="G4257" s="1" t="s">
        <v>719</v>
      </c>
      <c r="H4257" t="s">
        <v>720</v>
      </c>
      <c r="I4257" t="s">
        <v>719</v>
      </c>
      <c r="J4257" t="s">
        <v>720</v>
      </c>
      <c r="K4257">
        <v>0.95</v>
      </c>
      <c r="L4257">
        <v>0.95</v>
      </c>
      <c r="M4257" t="s">
        <v>26</v>
      </c>
      <c r="N4257" t="s">
        <v>63</v>
      </c>
      <c r="O4257" t="s">
        <v>29</v>
      </c>
      <c r="P4257" t="s">
        <v>29</v>
      </c>
      <c r="Q4257" t="s">
        <v>29</v>
      </c>
      <c r="R4257" t="s">
        <v>29</v>
      </c>
      <c r="S4257" t="s">
        <v>29</v>
      </c>
      <c r="T4257" t="s">
        <v>29</v>
      </c>
      <c r="U4257" t="s">
        <v>29</v>
      </c>
      <c r="V4257" t="s">
        <v>4682</v>
      </c>
      <c r="W4257" t="s">
        <v>4683</v>
      </c>
    </row>
    <row r="4258" spans="1:23">
      <c r="A4258">
        <v>4257</v>
      </c>
      <c r="B4258" t="s">
        <v>693</v>
      </c>
      <c r="C4258" t="s">
        <v>694</v>
      </c>
      <c r="D4258">
        <v>115</v>
      </c>
      <c r="E4258" t="s">
        <v>4719</v>
      </c>
      <c r="F4258" t="s">
        <v>2520</v>
      </c>
      <c r="G4258" s="1" t="s">
        <v>2521</v>
      </c>
      <c r="H4258" t="s">
        <v>4720</v>
      </c>
      <c r="I4258" t="s">
        <v>2521</v>
      </c>
      <c r="J4258" t="s">
        <v>3103</v>
      </c>
      <c r="K4258">
        <v>0.76</v>
      </c>
      <c r="L4258">
        <v>0.76</v>
      </c>
      <c r="M4258" t="s">
        <v>26</v>
      </c>
      <c r="N4258" t="s">
        <v>74</v>
      </c>
      <c r="O4258" t="s">
        <v>29</v>
      </c>
      <c r="P4258" t="s">
        <v>29</v>
      </c>
      <c r="Q4258" t="s">
        <v>29</v>
      </c>
      <c r="R4258" t="s">
        <v>29</v>
      </c>
      <c r="S4258" t="s">
        <v>29</v>
      </c>
      <c r="T4258" t="s">
        <v>29</v>
      </c>
      <c r="U4258" t="s">
        <v>29</v>
      </c>
      <c r="V4258" t="s">
        <v>4682</v>
      </c>
      <c r="W4258" t="s">
        <v>4683</v>
      </c>
    </row>
    <row r="4259" spans="1:23">
      <c r="A4259">
        <v>4258</v>
      </c>
      <c r="B4259" t="s">
        <v>693</v>
      </c>
      <c r="C4259" t="s">
        <v>694</v>
      </c>
      <c r="D4259">
        <v>115</v>
      </c>
      <c r="E4259" t="s">
        <v>4707</v>
      </c>
      <c r="F4259" t="s">
        <v>630</v>
      </c>
      <c r="G4259" s="1" t="s">
        <v>2750</v>
      </c>
      <c r="H4259" t="s">
        <v>1312</v>
      </c>
      <c r="I4259" t="s">
        <v>2750</v>
      </c>
      <c r="J4259" t="s">
        <v>1312</v>
      </c>
      <c r="K4259">
        <v>0.62</v>
      </c>
      <c r="L4259">
        <v>0.62</v>
      </c>
      <c r="M4259" t="s">
        <v>26</v>
      </c>
      <c r="N4259" t="s">
        <v>232</v>
      </c>
      <c r="O4259" t="s">
        <v>29</v>
      </c>
      <c r="P4259" t="s">
        <v>29</v>
      </c>
      <c r="Q4259" t="s">
        <v>29</v>
      </c>
      <c r="R4259" t="s">
        <v>29</v>
      </c>
      <c r="S4259" t="s">
        <v>29</v>
      </c>
      <c r="T4259" t="s">
        <v>29</v>
      </c>
      <c r="U4259" t="s">
        <v>29</v>
      </c>
      <c r="V4259" t="s">
        <v>4682</v>
      </c>
      <c r="W4259" t="s">
        <v>4683</v>
      </c>
    </row>
    <row r="4260" spans="1:23">
      <c r="A4260">
        <v>4259</v>
      </c>
      <c r="B4260" t="s">
        <v>693</v>
      </c>
      <c r="C4260" t="s">
        <v>694</v>
      </c>
      <c r="D4260">
        <v>115</v>
      </c>
      <c r="E4260" t="s">
        <v>721</v>
      </c>
      <c r="F4260" t="s">
        <v>185</v>
      </c>
      <c r="G4260" s="1" t="s">
        <v>186</v>
      </c>
      <c r="H4260" t="s">
        <v>166</v>
      </c>
      <c r="I4260" t="s">
        <v>186</v>
      </c>
      <c r="J4260" t="s">
        <v>166</v>
      </c>
      <c r="K4260">
        <v>0.61</v>
      </c>
      <c r="L4260">
        <v>0.61</v>
      </c>
      <c r="M4260" t="s">
        <v>26</v>
      </c>
      <c r="N4260" t="s">
        <v>121</v>
      </c>
      <c r="O4260" t="s">
        <v>29</v>
      </c>
      <c r="P4260" t="s">
        <v>29</v>
      </c>
      <c r="Q4260" t="s">
        <v>29</v>
      </c>
      <c r="R4260" t="s">
        <v>29</v>
      </c>
      <c r="S4260" t="s">
        <v>29</v>
      </c>
      <c r="T4260" t="s">
        <v>29</v>
      </c>
      <c r="U4260" t="s">
        <v>29</v>
      </c>
      <c r="V4260" t="s">
        <v>4682</v>
      </c>
      <c r="W4260" t="s">
        <v>4683</v>
      </c>
    </row>
    <row r="4261" spans="1:23">
      <c r="A4261">
        <v>4260</v>
      </c>
      <c r="B4261" t="s">
        <v>693</v>
      </c>
      <c r="C4261" t="s">
        <v>694</v>
      </c>
      <c r="D4261">
        <v>115</v>
      </c>
      <c r="E4261" t="s">
        <v>4689</v>
      </c>
      <c r="F4261" t="s">
        <v>185</v>
      </c>
      <c r="G4261" s="1" t="s">
        <v>186</v>
      </c>
      <c r="H4261" t="s">
        <v>4690</v>
      </c>
      <c r="I4261" t="s">
        <v>186</v>
      </c>
      <c r="J4261" t="s">
        <v>2484</v>
      </c>
      <c r="K4261">
        <v>0.48</v>
      </c>
      <c r="L4261">
        <v>0.48</v>
      </c>
      <c r="M4261" t="s">
        <v>26</v>
      </c>
      <c r="N4261" t="s">
        <v>141</v>
      </c>
      <c r="O4261" t="s">
        <v>29</v>
      </c>
      <c r="P4261" t="s">
        <v>29</v>
      </c>
      <c r="Q4261" t="s">
        <v>29</v>
      </c>
      <c r="R4261" t="s">
        <v>29</v>
      </c>
      <c r="S4261" t="s">
        <v>29</v>
      </c>
      <c r="T4261" t="s">
        <v>29</v>
      </c>
      <c r="U4261" t="s">
        <v>29</v>
      </c>
      <c r="V4261" t="s">
        <v>4682</v>
      </c>
      <c r="W4261" t="s">
        <v>4683</v>
      </c>
    </row>
    <row r="4262" spans="1:23">
      <c r="A4262">
        <v>4261</v>
      </c>
      <c r="B4262" t="s">
        <v>693</v>
      </c>
      <c r="C4262" t="s">
        <v>694</v>
      </c>
      <c r="D4262">
        <v>115</v>
      </c>
      <c r="E4262" t="s">
        <v>4721</v>
      </c>
      <c r="F4262" t="s">
        <v>1378</v>
      </c>
      <c r="G4262" s="1" t="s">
        <v>1379</v>
      </c>
      <c r="H4262" t="s">
        <v>4055</v>
      </c>
      <c r="I4262" t="s">
        <v>1379</v>
      </c>
      <c r="J4262" t="s">
        <v>4055</v>
      </c>
      <c r="K4262">
        <v>0.35</v>
      </c>
      <c r="L4262">
        <v>0.35</v>
      </c>
      <c r="M4262" t="s">
        <v>26</v>
      </c>
      <c r="N4262" t="s">
        <v>230</v>
      </c>
      <c r="O4262" t="s">
        <v>29</v>
      </c>
      <c r="P4262" t="s">
        <v>29</v>
      </c>
      <c r="Q4262" t="s">
        <v>29</v>
      </c>
      <c r="R4262" t="s">
        <v>29</v>
      </c>
      <c r="S4262" t="s">
        <v>29</v>
      </c>
      <c r="T4262" t="s">
        <v>29</v>
      </c>
      <c r="U4262" t="s">
        <v>29</v>
      </c>
      <c r="V4262" t="s">
        <v>4682</v>
      </c>
      <c r="W4262" t="s">
        <v>4683</v>
      </c>
    </row>
    <row r="4263" spans="1:23">
      <c r="A4263">
        <v>4262</v>
      </c>
      <c r="B4263" t="s">
        <v>693</v>
      </c>
      <c r="C4263" t="s">
        <v>694</v>
      </c>
      <c r="D4263">
        <v>115</v>
      </c>
      <c r="E4263" t="s">
        <v>4699</v>
      </c>
      <c r="F4263" t="s">
        <v>270</v>
      </c>
      <c r="G4263" s="1" t="s">
        <v>271</v>
      </c>
      <c r="H4263" t="s">
        <v>4700</v>
      </c>
      <c r="I4263" t="s">
        <v>271</v>
      </c>
      <c r="J4263" t="s">
        <v>8887</v>
      </c>
      <c r="K4263">
        <v>0.33</v>
      </c>
      <c r="L4263">
        <v>0.33</v>
      </c>
      <c r="M4263" t="s">
        <v>26</v>
      </c>
      <c r="N4263" t="s">
        <v>63</v>
      </c>
      <c r="O4263" t="s">
        <v>29</v>
      </c>
      <c r="P4263" t="s">
        <v>29</v>
      </c>
      <c r="Q4263" t="s">
        <v>29</v>
      </c>
      <c r="R4263" t="s">
        <v>29</v>
      </c>
      <c r="S4263" t="s">
        <v>29</v>
      </c>
      <c r="T4263" t="s">
        <v>29</v>
      </c>
      <c r="U4263" t="s">
        <v>29</v>
      </c>
      <c r="V4263" t="s">
        <v>4682</v>
      </c>
      <c r="W4263" t="s">
        <v>4683</v>
      </c>
    </row>
    <row r="4264" spans="1:23">
      <c r="A4264">
        <v>4263</v>
      </c>
      <c r="B4264" t="s">
        <v>693</v>
      </c>
      <c r="C4264" t="s">
        <v>694</v>
      </c>
      <c r="D4264">
        <v>115</v>
      </c>
      <c r="E4264" t="s">
        <v>4718</v>
      </c>
      <c r="F4264" t="s">
        <v>716</v>
      </c>
      <c r="G4264" s="1" t="s">
        <v>717</v>
      </c>
      <c r="H4264" t="s">
        <v>749</v>
      </c>
      <c r="I4264" t="s">
        <v>717</v>
      </c>
      <c r="J4264" t="s">
        <v>8703</v>
      </c>
      <c r="K4264">
        <v>0.21</v>
      </c>
      <c r="L4264">
        <v>0.21</v>
      </c>
      <c r="M4264" t="s">
        <v>26</v>
      </c>
      <c r="N4264" t="s">
        <v>232</v>
      </c>
      <c r="O4264" t="s">
        <v>29</v>
      </c>
      <c r="P4264" t="s">
        <v>29</v>
      </c>
      <c r="Q4264" t="s">
        <v>29</v>
      </c>
      <c r="R4264" t="s">
        <v>29</v>
      </c>
      <c r="S4264" t="s">
        <v>29</v>
      </c>
      <c r="T4264" t="s">
        <v>29</v>
      </c>
      <c r="U4264" t="s">
        <v>29</v>
      </c>
      <c r="V4264" t="s">
        <v>4682</v>
      </c>
      <c r="W4264" t="s">
        <v>4683</v>
      </c>
    </row>
    <row r="4265" spans="1:23">
      <c r="A4265">
        <v>4264</v>
      </c>
      <c r="B4265" t="s">
        <v>693</v>
      </c>
      <c r="C4265" t="s">
        <v>694</v>
      </c>
      <c r="D4265">
        <v>115</v>
      </c>
      <c r="E4265" t="s">
        <v>4722</v>
      </c>
      <c r="F4265" t="s">
        <v>522</v>
      </c>
      <c r="G4265" s="1" t="s">
        <v>1184</v>
      </c>
      <c r="H4265" t="s">
        <v>4723</v>
      </c>
      <c r="I4265" t="s">
        <v>1184</v>
      </c>
      <c r="J4265" t="s">
        <v>4723</v>
      </c>
      <c r="K4265">
        <v>0.2</v>
      </c>
      <c r="L4265">
        <v>0.2</v>
      </c>
      <c r="M4265" t="s">
        <v>26</v>
      </c>
      <c r="N4265" t="s">
        <v>74</v>
      </c>
      <c r="O4265" t="s">
        <v>29</v>
      </c>
      <c r="P4265" t="s">
        <v>29</v>
      </c>
      <c r="Q4265" t="s">
        <v>29</v>
      </c>
      <c r="R4265" t="s">
        <v>29</v>
      </c>
      <c r="S4265" t="s">
        <v>29</v>
      </c>
      <c r="T4265" t="s">
        <v>29</v>
      </c>
      <c r="U4265" t="s">
        <v>29</v>
      </c>
      <c r="V4265" t="s">
        <v>4682</v>
      </c>
      <c r="W4265" t="s">
        <v>4683</v>
      </c>
    </row>
    <row r="4266" spans="1:23">
      <c r="A4266">
        <v>4265</v>
      </c>
      <c r="B4266" t="s">
        <v>693</v>
      </c>
      <c r="C4266" t="s">
        <v>694</v>
      </c>
      <c r="D4266">
        <v>115</v>
      </c>
      <c r="E4266" t="s">
        <v>4724</v>
      </c>
      <c r="F4266" t="s">
        <v>82</v>
      </c>
      <c r="G4266" s="1" t="s">
        <v>4725</v>
      </c>
      <c r="H4266" t="s">
        <v>4726</v>
      </c>
      <c r="I4266" t="s">
        <v>4725</v>
      </c>
      <c r="J4266" t="s">
        <v>4726</v>
      </c>
      <c r="K4266">
        <v>0.19</v>
      </c>
      <c r="L4266">
        <v>0.19</v>
      </c>
      <c r="M4266" t="s">
        <v>26</v>
      </c>
      <c r="N4266" t="s">
        <v>232</v>
      </c>
      <c r="O4266" t="s">
        <v>29</v>
      </c>
      <c r="P4266" t="s">
        <v>29</v>
      </c>
      <c r="Q4266" t="s">
        <v>29</v>
      </c>
      <c r="R4266" t="s">
        <v>29</v>
      </c>
      <c r="S4266" t="s">
        <v>29</v>
      </c>
      <c r="T4266" t="s">
        <v>29</v>
      </c>
      <c r="U4266" t="s">
        <v>29</v>
      </c>
      <c r="V4266" t="s">
        <v>4682</v>
      </c>
      <c r="W4266" t="s">
        <v>4683</v>
      </c>
    </row>
    <row r="4267" spans="1:23">
      <c r="A4267">
        <v>4266</v>
      </c>
      <c r="B4267" t="s">
        <v>693</v>
      </c>
      <c r="C4267" t="s">
        <v>694</v>
      </c>
      <c r="D4267">
        <v>115</v>
      </c>
      <c r="E4267" t="s">
        <v>738</v>
      </c>
      <c r="F4267" t="s">
        <v>270</v>
      </c>
      <c r="G4267" s="1" t="s">
        <v>271</v>
      </c>
      <c r="H4267" t="s">
        <v>739</v>
      </c>
      <c r="I4267" t="s">
        <v>271</v>
      </c>
      <c r="J4267" t="s">
        <v>739</v>
      </c>
      <c r="K4267">
        <v>0.19</v>
      </c>
      <c r="L4267">
        <v>0.19</v>
      </c>
      <c r="M4267" t="s">
        <v>26</v>
      </c>
      <c r="N4267" t="s">
        <v>232</v>
      </c>
      <c r="O4267" t="s">
        <v>29</v>
      </c>
      <c r="P4267" t="s">
        <v>29</v>
      </c>
      <c r="Q4267" t="s">
        <v>29</v>
      </c>
      <c r="R4267" t="s">
        <v>29</v>
      </c>
      <c r="S4267" t="s">
        <v>29</v>
      </c>
      <c r="T4267" t="s">
        <v>29</v>
      </c>
      <c r="U4267" t="s">
        <v>29</v>
      </c>
      <c r="V4267" t="s">
        <v>4682</v>
      </c>
      <c r="W4267" t="s">
        <v>4683</v>
      </c>
    </row>
    <row r="4268" spans="1:23">
      <c r="A4268">
        <v>4267</v>
      </c>
      <c r="B4268" t="s">
        <v>693</v>
      </c>
      <c r="C4268" t="s">
        <v>694</v>
      </c>
      <c r="D4268">
        <v>115</v>
      </c>
      <c r="E4268" t="s">
        <v>2475</v>
      </c>
      <c r="F4268" t="s">
        <v>185</v>
      </c>
      <c r="G4268" s="1" t="s">
        <v>186</v>
      </c>
      <c r="H4268" t="s">
        <v>466</v>
      </c>
      <c r="I4268" t="s">
        <v>186</v>
      </c>
      <c r="J4268" t="s">
        <v>466</v>
      </c>
      <c r="K4268">
        <v>0.15</v>
      </c>
      <c r="L4268">
        <v>0.15</v>
      </c>
      <c r="M4268" t="s">
        <v>26</v>
      </c>
      <c r="N4268" t="s">
        <v>74</v>
      </c>
      <c r="O4268" t="s">
        <v>29</v>
      </c>
      <c r="P4268" t="s">
        <v>29</v>
      </c>
      <c r="Q4268" t="s">
        <v>29</v>
      </c>
      <c r="R4268" t="s">
        <v>29</v>
      </c>
      <c r="S4268" t="s">
        <v>29</v>
      </c>
      <c r="T4268" t="s">
        <v>29</v>
      </c>
      <c r="U4268" t="s">
        <v>29</v>
      </c>
      <c r="V4268" t="s">
        <v>4682</v>
      </c>
      <c r="W4268" t="s">
        <v>4683</v>
      </c>
    </row>
    <row r="4269" spans="1:23">
      <c r="A4269">
        <v>4268</v>
      </c>
      <c r="B4269" t="s">
        <v>693</v>
      </c>
      <c r="C4269" t="s">
        <v>694</v>
      </c>
      <c r="D4269">
        <v>115</v>
      </c>
      <c r="E4269" t="s">
        <v>4727</v>
      </c>
      <c r="F4269" t="s">
        <v>176</v>
      </c>
      <c r="G4269" s="1" t="s">
        <v>573</v>
      </c>
      <c r="H4269" t="s">
        <v>1941</v>
      </c>
      <c r="I4269" t="s">
        <v>573</v>
      </c>
      <c r="J4269" t="s">
        <v>1941</v>
      </c>
      <c r="K4269">
        <v>0.14000000000000001</v>
      </c>
      <c r="L4269">
        <v>0.14000000000000001</v>
      </c>
      <c r="M4269" t="s">
        <v>26</v>
      </c>
      <c r="N4269" t="s">
        <v>4124</v>
      </c>
      <c r="O4269" t="s">
        <v>29</v>
      </c>
      <c r="P4269" t="s">
        <v>29</v>
      </c>
      <c r="Q4269" t="s">
        <v>29</v>
      </c>
      <c r="R4269" t="s">
        <v>29</v>
      </c>
      <c r="S4269" t="s">
        <v>29</v>
      </c>
      <c r="T4269" t="s">
        <v>29</v>
      </c>
      <c r="U4269" t="s">
        <v>29</v>
      </c>
      <c r="V4269" t="s">
        <v>4682</v>
      </c>
      <c r="W4269" t="s">
        <v>4683</v>
      </c>
    </row>
    <row r="4270" spans="1:23">
      <c r="A4270">
        <v>4269</v>
      </c>
      <c r="B4270" t="s">
        <v>693</v>
      </c>
      <c r="C4270" t="s">
        <v>694</v>
      </c>
      <c r="D4270">
        <v>115</v>
      </c>
      <c r="E4270" t="s">
        <v>4728</v>
      </c>
      <c r="F4270" t="s">
        <v>23</v>
      </c>
      <c r="G4270" s="1" t="s">
        <v>350</v>
      </c>
      <c r="H4270" t="s">
        <v>714</v>
      </c>
      <c r="I4270" t="s">
        <v>350</v>
      </c>
      <c r="J4270" t="s">
        <v>3079</v>
      </c>
      <c r="K4270">
        <v>0.13</v>
      </c>
      <c r="L4270">
        <v>0.13</v>
      </c>
      <c r="M4270" t="s">
        <v>26</v>
      </c>
      <c r="N4270" t="s">
        <v>74</v>
      </c>
      <c r="O4270" t="s">
        <v>29</v>
      </c>
      <c r="P4270" t="s">
        <v>29</v>
      </c>
      <c r="Q4270" t="s">
        <v>29</v>
      </c>
      <c r="R4270" t="s">
        <v>29</v>
      </c>
      <c r="S4270" t="s">
        <v>29</v>
      </c>
      <c r="T4270" t="s">
        <v>29</v>
      </c>
      <c r="U4270" t="s">
        <v>29</v>
      </c>
      <c r="V4270" t="s">
        <v>4682</v>
      </c>
      <c r="W4270" t="s">
        <v>4683</v>
      </c>
    </row>
    <row r="4271" spans="1:23">
      <c r="A4271">
        <v>4270</v>
      </c>
      <c r="B4271" t="s">
        <v>693</v>
      </c>
      <c r="C4271" t="s">
        <v>694</v>
      </c>
      <c r="D4271">
        <v>115</v>
      </c>
      <c r="E4271" t="s">
        <v>4719</v>
      </c>
      <c r="F4271" t="s">
        <v>2520</v>
      </c>
      <c r="G4271" s="1" t="s">
        <v>2521</v>
      </c>
      <c r="H4271" t="s">
        <v>4720</v>
      </c>
      <c r="I4271" t="s">
        <v>2521</v>
      </c>
      <c r="J4271" t="s">
        <v>3103</v>
      </c>
      <c r="K4271">
        <v>0.12</v>
      </c>
      <c r="L4271">
        <v>0.12</v>
      </c>
      <c r="M4271" t="s">
        <v>26</v>
      </c>
      <c r="N4271" t="s">
        <v>232</v>
      </c>
      <c r="O4271" t="s">
        <v>29</v>
      </c>
      <c r="P4271" t="s">
        <v>29</v>
      </c>
      <c r="Q4271" t="s">
        <v>29</v>
      </c>
      <c r="R4271" t="s">
        <v>29</v>
      </c>
      <c r="S4271" t="s">
        <v>29</v>
      </c>
      <c r="T4271" t="s">
        <v>29</v>
      </c>
      <c r="U4271" t="s">
        <v>29</v>
      </c>
      <c r="V4271" t="s">
        <v>4682</v>
      </c>
      <c r="W4271" t="s">
        <v>4683</v>
      </c>
    </row>
    <row r="4272" spans="1:23">
      <c r="A4272">
        <v>4271</v>
      </c>
      <c r="B4272" t="s">
        <v>693</v>
      </c>
      <c r="C4272" t="s">
        <v>694</v>
      </c>
      <c r="D4272">
        <v>115</v>
      </c>
      <c r="E4272" t="s">
        <v>8941</v>
      </c>
      <c r="F4272" t="s">
        <v>136</v>
      </c>
      <c r="G4272" s="1" t="s">
        <v>29</v>
      </c>
      <c r="H4272" t="s">
        <v>29</v>
      </c>
      <c r="I4272" t="s">
        <v>29</v>
      </c>
      <c r="J4272" t="s">
        <v>29</v>
      </c>
      <c r="K4272">
        <v>25.04</v>
      </c>
      <c r="L4272">
        <v>25.04</v>
      </c>
      <c r="M4272" t="s">
        <v>136</v>
      </c>
      <c r="N4272" t="s">
        <v>29</v>
      </c>
      <c r="O4272" t="s">
        <v>29</v>
      </c>
      <c r="P4272" t="s">
        <v>29</v>
      </c>
      <c r="Q4272" t="s">
        <v>29</v>
      </c>
      <c r="R4272" t="s">
        <v>29</v>
      </c>
      <c r="S4272" t="s">
        <v>29</v>
      </c>
      <c r="T4272" t="s">
        <v>29</v>
      </c>
      <c r="U4272" t="s">
        <v>29</v>
      </c>
      <c r="V4272" t="s">
        <v>4682</v>
      </c>
      <c r="W4272" t="s">
        <v>4683</v>
      </c>
    </row>
    <row r="4273" spans="1:23">
      <c r="A4273">
        <v>4272</v>
      </c>
      <c r="B4273" t="s">
        <v>693</v>
      </c>
      <c r="C4273" t="s">
        <v>694</v>
      </c>
      <c r="D4273">
        <v>116</v>
      </c>
      <c r="E4273" t="s">
        <v>4680</v>
      </c>
      <c r="F4273" t="s">
        <v>558</v>
      </c>
      <c r="G4273" s="1" t="s">
        <v>1160</v>
      </c>
      <c r="H4273" t="s">
        <v>4681</v>
      </c>
      <c r="I4273" t="s">
        <v>1160</v>
      </c>
      <c r="J4273" t="s">
        <v>4681</v>
      </c>
      <c r="K4273">
        <v>5.49</v>
      </c>
      <c r="L4273">
        <v>5.49</v>
      </c>
      <c r="M4273" t="s">
        <v>26</v>
      </c>
      <c r="N4273" t="s">
        <v>230</v>
      </c>
      <c r="O4273" t="s">
        <v>29</v>
      </c>
      <c r="P4273" t="s">
        <v>29</v>
      </c>
      <c r="Q4273" t="s">
        <v>29</v>
      </c>
      <c r="R4273" t="s">
        <v>29</v>
      </c>
      <c r="S4273" t="s">
        <v>29</v>
      </c>
      <c r="T4273" t="s">
        <v>29</v>
      </c>
      <c r="U4273" t="s">
        <v>29</v>
      </c>
      <c r="V4273" t="s">
        <v>4682</v>
      </c>
      <c r="W4273" t="s">
        <v>4683</v>
      </c>
    </row>
    <row r="4274" spans="1:23">
      <c r="A4274">
        <v>4273</v>
      </c>
      <c r="B4274" t="s">
        <v>693</v>
      </c>
      <c r="C4274" t="s">
        <v>694</v>
      </c>
      <c r="D4274">
        <v>116</v>
      </c>
      <c r="E4274" t="s">
        <v>695</v>
      </c>
      <c r="F4274" t="s">
        <v>255</v>
      </c>
      <c r="G4274" s="1" t="s">
        <v>696</v>
      </c>
      <c r="H4274" t="s">
        <v>697</v>
      </c>
      <c r="I4274" t="s">
        <v>696</v>
      </c>
      <c r="J4274" t="s">
        <v>697</v>
      </c>
      <c r="K4274">
        <v>3.66</v>
      </c>
      <c r="L4274">
        <v>3.66</v>
      </c>
      <c r="M4274" t="s">
        <v>26</v>
      </c>
      <c r="N4274" t="s">
        <v>74</v>
      </c>
      <c r="O4274" t="s">
        <v>29</v>
      </c>
      <c r="P4274" t="s">
        <v>29</v>
      </c>
      <c r="Q4274" t="s">
        <v>29</v>
      </c>
      <c r="R4274" t="s">
        <v>29</v>
      </c>
      <c r="S4274" t="s">
        <v>29</v>
      </c>
      <c r="T4274" t="s">
        <v>29</v>
      </c>
      <c r="U4274" t="s">
        <v>29</v>
      </c>
      <c r="V4274" t="s">
        <v>4729</v>
      </c>
      <c r="W4274" t="s">
        <v>4683</v>
      </c>
    </row>
    <row r="4275" spans="1:23">
      <c r="A4275">
        <v>4274</v>
      </c>
      <c r="B4275" t="s">
        <v>693</v>
      </c>
      <c r="C4275" t="s">
        <v>694</v>
      </c>
      <c r="D4275">
        <v>116</v>
      </c>
      <c r="E4275" t="s">
        <v>4684</v>
      </c>
      <c r="F4275" t="s">
        <v>23</v>
      </c>
      <c r="G4275" s="1" t="s">
        <v>350</v>
      </c>
      <c r="H4275" t="s">
        <v>4685</v>
      </c>
      <c r="I4275" t="s">
        <v>350</v>
      </c>
      <c r="J4275" t="s">
        <v>4685</v>
      </c>
      <c r="K4275">
        <v>3.66</v>
      </c>
      <c r="L4275">
        <v>3.66</v>
      </c>
      <c r="M4275" t="s">
        <v>26</v>
      </c>
      <c r="N4275" t="s">
        <v>232</v>
      </c>
      <c r="O4275" t="s">
        <v>29</v>
      </c>
      <c r="P4275" t="s">
        <v>29</v>
      </c>
      <c r="Q4275" t="s">
        <v>29</v>
      </c>
      <c r="R4275" t="s">
        <v>29</v>
      </c>
      <c r="S4275" t="s">
        <v>29</v>
      </c>
      <c r="T4275" t="s">
        <v>29</v>
      </c>
      <c r="U4275" t="s">
        <v>29</v>
      </c>
      <c r="V4275" t="s">
        <v>4729</v>
      </c>
      <c r="W4275" t="s">
        <v>4683</v>
      </c>
    </row>
    <row r="4276" spans="1:23">
      <c r="A4276">
        <v>4275</v>
      </c>
      <c r="B4276" t="s">
        <v>693</v>
      </c>
      <c r="C4276" t="s">
        <v>694</v>
      </c>
      <c r="D4276">
        <v>116</v>
      </c>
      <c r="E4276" t="s">
        <v>721</v>
      </c>
      <c r="F4276" t="s">
        <v>185</v>
      </c>
      <c r="G4276" s="1" t="s">
        <v>186</v>
      </c>
      <c r="H4276" t="s">
        <v>166</v>
      </c>
      <c r="I4276" t="s">
        <v>186</v>
      </c>
      <c r="J4276" t="s">
        <v>166</v>
      </c>
      <c r="K4276">
        <v>3.63</v>
      </c>
      <c r="L4276">
        <v>3.63</v>
      </c>
      <c r="M4276" t="s">
        <v>26</v>
      </c>
      <c r="N4276" t="s">
        <v>74</v>
      </c>
      <c r="O4276" t="s">
        <v>29</v>
      </c>
      <c r="P4276" t="s">
        <v>29</v>
      </c>
      <c r="Q4276" t="s">
        <v>29</v>
      </c>
      <c r="R4276" t="s">
        <v>29</v>
      </c>
      <c r="S4276" t="s">
        <v>29</v>
      </c>
      <c r="T4276" t="s">
        <v>29</v>
      </c>
      <c r="U4276" t="s">
        <v>29</v>
      </c>
      <c r="V4276" t="s">
        <v>4729</v>
      </c>
      <c r="W4276" t="s">
        <v>4683</v>
      </c>
    </row>
    <row r="4277" spans="1:23">
      <c r="A4277">
        <v>4276</v>
      </c>
      <c r="B4277" t="s">
        <v>693</v>
      </c>
      <c r="C4277" t="s">
        <v>694</v>
      </c>
      <c r="D4277">
        <v>116</v>
      </c>
      <c r="E4277" t="s">
        <v>725</v>
      </c>
      <c r="F4277" t="s">
        <v>558</v>
      </c>
      <c r="G4277" s="1" t="s">
        <v>726</v>
      </c>
      <c r="H4277" t="s">
        <v>727</v>
      </c>
      <c r="I4277" t="s">
        <v>726</v>
      </c>
      <c r="J4277" t="s">
        <v>727</v>
      </c>
      <c r="K4277">
        <v>3.51</v>
      </c>
      <c r="L4277">
        <v>3.51</v>
      </c>
      <c r="M4277" t="s">
        <v>26</v>
      </c>
      <c r="N4277" t="s">
        <v>74</v>
      </c>
      <c r="O4277" t="s">
        <v>29</v>
      </c>
      <c r="P4277" t="s">
        <v>29</v>
      </c>
      <c r="Q4277" t="s">
        <v>29</v>
      </c>
      <c r="R4277" t="s">
        <v>29</v>
      </c>
      <c r="S4277" t="s">
        <v>29</v>
      </c>
      <c r="T4277" t="s">
        <v>29</v>
      </c>
      <c r="U4277" t="s">
        <v>29</v>
      </c>
      <c r="V4277" t="s">
        <v>4729</v>
      </c>
      <c r="W4277" t="s">
        <v>4683</v>
      </c>
    </row>
    <row r="4278" spans="1:23">
      <c r="A4278">
        <v>4277</v>
      </c>
      <c r="B4278" t="s">
        <v>693</v>
      </c>
      <c r="C4278" t="s">
        <v>694</v>
      </c>
      <c r="D4278">
        <v>116</v>
      </c>
      <c r="E4278" t="s">
        <v>4686</v>
      </c>
      <c r="F4278" t="s">
        <v>611</v>
      </c>
      <c r="G4278" s="1" t="s">
        <v>612</v>
      </c>
      <c r="H4278" t="s">
        <v>4687</v>
      </c>
      <c r="I4278" t="s">
        <v>612</v>
      </c>
      <c r="J4278" t="s">
        <v>4687</v>
      </c>
      <c r="K4278">
        <v>3.26</v>
      </c>
      <c r="L4278">
        <v>3.26</v>
      </c>
      <c r="M4278" t="s">
        <v>26</v>
      </c>
      <c r="N4278" t="s">
        <v>118</v>
      </c>
      <c r="O4278" t="s">
        <v>29</v>
      </c>
      <c r="P4278" t="s">
        <v>29</v>
      </c>
      <c r="Q4278" t="s">
        <v>29</v>
      </c>
      <c r="R4278" t="s">
        <v>29</v>
      </c>
      <c r="S4278" t="s">
        <v>29</v>
      </c>
      <c r="T4278" t="s">
        <v>29</v>
      </c>
      <c r="U4278" t="s">
        <v>29</v>
      </c>
      <c r="V4278" t="s">
        <v>4729</v>
      </c>
      <c r="W4278" t="s">
        <v>4683</v>
      </c>
    </row>
    <row r="4279" spans="1:23">
      <c r="A4279">
        <v>4278</v>
      </c>
      <c r="B4279" t="s">
        <v>693</v>
      </c>
      <c r="C4279" t="s">
        <v>694</v>
      </c>
      <c r="D4279">
        <v>116</v>
      </c>
      <c r="E4279" t="s">
        <v>4688</v>
      </c>
      <c r="F4279" t="s">
        <v>23</v>
      </c>
      <c r="G4279" s="1" t="s">
        <v>536</v>
      </c>
      <c r="H4279" t="s">
        <v>3754</v>
      </c>
      <c r="I4279" t="s">
        <v>536</v>
      </c>
      <c r="J4279" t="s">
        <v>3754</v>
      </c>
      <c r="K4279">
        <v>3.04</v>
      </c>
      <c r="L4279">
        <v>3.04</v>
      </c>
      <c r="M4279" t="s">
        <v>26</v>
      </c>
      <c r="N4279" t="s">
        <v>74</v>
      </c>
      <c r="O4279" t="s">
        <v>29</v>
      </c>
      <c r="P4279" t="s">
        <v>29</v>
      </c>
      <c r="Q4279" t="s">
        <v>29</v>
      </c>
      <c r="R4279" t="s">
        <v>29</v>
      </c>
      <c r="S4279" t="s">
        <v>29</v>
      </c>
      <c r="T4279" t="s">
        <v>29</v>
      </c>
      <c r="U4279" t="s">
        <v>29</v>
      </c>
      <c r="V4279" t="s">
        <v>4729</v>
      </c>
      <c r="W4279" t="s">
        <v>4683</v>
      </c>
    </row>
    <row r="4280" spans="1:23">
      <c r="A4280">
        <v>4279</v>
      </c>
      <c r="B4280" t="s">
        <v>693</v>
      </c>
      <c r="C4280" t="s">
        <v>694</v>
      </c>
      <c r="D4280">
        <v>116</v>
      </c>
      <c r="E4280" t="s">
        <v>4689</v>
      </c>
      <c r="F4280" t="s">
        <v>185</v>
      </c>
      <c r="G4280" s="1" t="s">
        <v>186</v>
      </c>
      <c r="H4280" t="s">
        <v>4690</v>
      </c>
      <c r="I4280" t="s">
        <v>186</v>
      </c>
      <c r="J4280" t="s">
        <v>2484</v>
      </c>
      <c r="K4280">
        <v>2.95</v>
      </c>
      <c r="L4280">
        <v>2.95</v>
      </c>
      <c r="M4280" t="s">
        <v>26</v>
      </c>
      <c r="N4280" t="s">
        <v>74</v>
      </c>
      <c r="O4280" t="s">
        <v>29</v>
      </c>
      <c r="P4280" t="s">
        <v>29</v>
      </c>
      <c r="Q4280" t="s">
        <v>29</v>
      </c>
      <c r="R4280" t="s">
        <v>29</v>
      </c>
      <c r="S4280" t="s">
        <v>29</v>
      </c>
      <c r="T4280" t="s">
        <v>29</v>
      </c>
      <c r="U4280" t="s">
        <v>29</v>
      </c>
      <c r="V4280" t="s">
        <v>4729</v>
      </c>
      <c r="W4280" t="s">
        <v>4683</v>
      </c>
    </row>
    <row r="4281" spans="1:23">
      <c r="A4281">
        <v>4280</v>
      </c>
      <c r="B4281" t="s">
        <v>693</v>
      </c>
      <c r="C4281" t="s">
        <v>694</v>
      </c>
      <c r="D4281">
        <v>116</v>
      </c>
      <c r="E4281" t="s">
        <v>699</v>
      </c>
      <c r="F4281" t="s">
        <v>270</v>
      </c>
      <c r="G4281" s="1" t="s">
        <v>700</v>
      </c>
      <c r="H4281" t="s">
        <v>485</v>
      </c>
      <c r="I4281" t="s">
        <v>700</v>
      </c>
      <c r="J4281" t="s">
        <v>485</v>
      </c>
      <c r="K4281">
        <v>2.89</v>
      </c>
      <c r="L4281">
        <v>2.89</v>
      </c>
      <c r="M4281" t="s">
        <v>26</v>
      </c>
      <c r="N4281" t="s">
        <v>74</v>
      </c>
      <c r="O4281" t="s">
        <v>29</v>
      </c>
      <c r="P4281" t="s">
        <v>29</v>
      </c>
      <c r="Q4281" t="s">
        <v>29</v>
      </c>
      <c r="R4281" t="s">
        <v>29</v>
      </c>
      <c r="S4281" t="s">
        <v>29</v>
      </c>
      <c r="T4281" t="s">
        <v>29</v>
      </c>
      <c r="U4281" t="s">
        <v>29</v>
      </c>
      <c r="V4281" t="s">
        <v>4729</v>
      </c>
      <c r="W4281" t="s">
        <v>4683</v>
      </c>
    </row>
    <row r="4282" spans="1:23">
      <c r="A4282">
        <v>4281</v>
      </c>
      <c r="B4282" t="s">
        <v>693</v>
      </c>
      <c r="C4282" t="s">
        <v>694</v>
      </c>
      <c r="D4282">
        <v>116</v>
      </c>
      <c r="E4282" t="s">
        <v>4689</v>
      </c>
      <c r="F4282" t="s">
        <v>185</v>
      </c>
      <c r="G4282" s="1" t="s">
        <v>186</v>
      </c>
      <c r="H4282" t="s">
        <v>4690</v>
      </c>
      <c r="I4282" t="s">
        <v>186</v>
      </c>
      <c r="J4282" t="s">
        <v>2484</v>
      </c>
      <c r="K4282">
        <v>2.57</v>
      </c>
      <c r="L4282">
        <v>2.57</v>
      </c>
      <c r="M4282" t="s">
        <v>26</v>
      </c>
      <c r="N4282" t="s">
        <v>232</v>
      </c>
      <c r="O4282" t="s">
        <v>29</v>
      </c>
      <c r="P4282" t="s">
        <v>29</v>
      </c>
      <c r="Q4282" t="s">
        <v>29</v>
      </c>
      <c r="R4282" t="s">
        <v>29</v>
      </c>
      <c r="S4282" t="s">
        <v>29</v>
      </c>
      <c r="T4282" t="s">
        <v>29</v>
      </c>
      <c r="U4282" t="s">
        <v>29</v>
      </c>
      <c r="V4282" t="s">
        <v>4729</v>
      </c>
      <c r="W4282" t="s">
        <v>4683</v>
      </c>
    </row>
    <row r="4283" spans="1:23">
      <c r="A4283">
        <v>4282</v>
      </c>
      <c r="B4283" t="s">
        <v>693</v>
      </c>
      <c r="C4283" t="s">
        <v>694</v>
      </c>
      <c r="D4283">
        <v>116</v>
      </c>
      <c r="E4283" t="s">
        <v>4691</v>
      </c>
      <c r="F4283" t="s">
        <v>744</v>
      </c>
      <c r="G4283" s="1" t="s">
        <v>745</v>
      </c>
      <c r="H4283" t="s">
        <v>4692</v>
      </c>
      <c r="I4283" t="s">
        <v>745</v>
      </c>
      <c r="J4283" t="s">
        <v>6382</v>
      </c>
      <c r="K4283">
        <v>2.37</v>
      </c>
      <c r="L4283">
        <v>2.37</v>
      </c>
      <c r="M4283" t="s">
        <v>26</v>
      </c>
      <c r="N4283" t="s">
        <v>232</v>
      </c>
      <c r="O4283" t="s">
        <v>29</v>
      </c>
      <c r="P4283" t="s">
        <v>29</v>
      </c>
      <c r="Q4283" t="s">
        <v>29</v>
      </c>
      <c r="R4283" t="s">
        <v>29</v>
      </c>
      <c r="S4283" t="s">
        <v>29</v>
      </c>
      <c r="T4283" t="s">
        <v>29</v>
      </c>
      <c r="U4283" t="s">
        <v>29</v>
      </c>
      <c r="V4283" t="s">
        <v>4729</v>
      </c>
      <c r="W4283" t="s">
        <v>4683</v>
      </c>
    </row>
    <row r="4284" spans="1:23">
      <c r="A4284">
        <v>4283</v>
      </c>
      <c r="B4284" t="s">
        <v>693</v>
      </c>
      <c r="C4284" t="s">
        <v>694</v>
      </c>
      <c r="D4284">
        <v>116</v>
      </c>
      <c r="E4284" t="s">
        <v>722</v>
      </c>
      <c r="F4284" t="s">
        <v>558</v>
      </c>
      <c r="G4284" s="1" t="s">
        <v>723</v>
      </c>
      <c r="H4284" t="s">
        <v>724</v>
      </c>
      <c r="I4284" t="s">
        <v>723</v>
      </c>
      <c r="J4284" t="s">
        <v>724</v>
      </c>
      <c r="K4284">
        <v>2.35</v>
      </c>
      <c r="L4284">
        <v>2.35</v>
      </c>
      <c r="M4284" t="s">
        <v>26</v>
      </c>
      <c r="N4284" t="s">
        <v>141</v>
      </c>
      <c r="O4284" t="s">
        <v>29</v>
      </c>
      <c r="P4284" t="s">
        <v>29</v>
      </c>
      <c r="Q4284" t="s">
        <v>29</v>
      </c>
      <c r="R4284" t="s">
        <v>29</v>
      </c>
      <c r="S4284" t="s">
        <v>29</v>
      </c>
      <c r="T4284" t="s">
        <v>29</v>
      </c>
      <c r="U4284" t="s">
        <v>29</v>
      </c>
      <c r="V4284" t="s">
        <v>4729</v>
      </c>
      <c r="W4284" t="s">
        <v>4683</v>
      </c>
    </row>
    <row r="4285" spans="1:23">
      <c r="A4285">
        <v>4284</v>
      </c>
      <c r="B4285" t="s">
        <v>693</v>
      </c>
      <c r="C4285" t="s">
        <v>694</v>
      </c>
      <c r="D4285">
        <v>116</v>
      </c>
      <c r="E4285" t="s">
        <v>4688</v>
      </c>
      <c r="F4285" t="s">
        <v>23</v>
      </c>
      <c r="G4285" s="1" t="s">
        <v>536</v>
      </c>
      <c r="H4285" t="s">
        <v>3754</v>
      </c>
      <c r="I4285" t="s">
        <v>536</v>
      </c>
      <c r="J4285" t="s">
        <v>3754</v>
      </c>
      <c r="K4285">
        <v>2.19</v>
      </c>
      <c r="L4285">
        <v>2.19</v>
      </c>
      <c r="M4285" t="s">
        <v>26</v>
      </c>
      <c r="N4285" t="s">
        <v>232</v>
      </c>
      <c r="O4285" t="s">
        <v>29</v>
      </c>
      <c r="P4285" t="s">
        <v>29</v>
      </c>
      <c r="Q4285" t="s">
        <v>29</v>
      </c>
      <c r="R4285" t="s">
        <v>29</v>
      </c>
      <c r="S4285" t="s">
        <v>29</v>
      </c>
      <c r="T4285" t="s">
        <v>29</v>
      </c>
      <c r="U4285" t="s">
        <v>29</v>
      </c>
      <c r="V4285" t="s">
        <v>4729</v>
      </c>
      <c r="W4285" t="s">
        <v>4683</v>
      </c>
    </row>
    <row r="4286" spans="1:23">
      <c r="A4286">
        <v>4285</v>
      </c>
      <c r="B4286" t="s">
        <v>693</v>
      </c>
      <c r="C4286" t="s">
        <v>694</v>
      </c>
      <c r="D4286">
        <v>116</v>
      </c>
      <c r="E4286" t="s">
        <v>4693</v>
      </c>
      <c r="F4286" t="s">
        <v>2172</v>
      </c>
      <c r="G4286" s="1" t="s">
        <v>4461</v>
      </c>
      <c r="H4286" t="s">
        <v>615</v>
      </c>
      <c r="I4286" t="s">
        <v>4461</v>
      </c>
      <c r="J4286" t="s">
        <v>615</v>
      </c>
      <c r="K4286">
        <v>1.95</v>
      </c>
      <c r="L4286">
        <v>1.95</v>
      </c>
      <c r="M4286" t="s">
        <v>26</v>
      </c>
      <c r="N4286" t="s">
        <v>4694</v>
      </c>
      <c r="O4286" t="s">
        <v>29</v>
      </c>
      <c r="P4286" t="s">
        <v>29</v>
      </c>
      <c r="Q4286" t="s">
        <v>29</v>
      </c>
      <c r="R4286" t="s">
        <v>29</v>
      </c>
      <c r="S4286" t="s">
        <v>29</v>
      </c>
      <c r="T4286" t="s">
        <v>29</v>
      </c>
      <c r="U4286" t="s">
        <v>29</v>
      </c>
      <c r="V4286" t="s">
        <v>4729</v>
      </c>
      <c r="W4286" t="s">
        <v>4683</v>
      </c>
    </row>
    <row r="4287" spans="1:23">
      <c r="A4287">
        <v>4286</v>
      </c>
      <c r="B4287" t="s">
        <v>693</v>
      </c>
      <c r="C4287" t="s">
        <v>694</v>
      </c>
      <c r="D4287">
        <v>116</v>
      </c>
      <c r="E4287" t="s">
        <v>4695</v>
      </c>
      <c r="F4287" t="s">
        <v>716</v>
      </c>
      <c r="G4287" s="1" t="s">
        <v>717</v>
      </c>
      <c r="H4287" t="s">
        <v>537</v>
      </c>
      <c r="I4287" t="s">
        <v>717</v>
      </c>
      <c r="J4287" t="s">
        <v>537</v>
      </c>
      <c r="K4287">
        <v>1.92</v>
      </c>
      <c r="L4287">
        <v>1.92</v>
      </c>
      <c r="M4287" t="s">
        <v>26</v>
      </c>
      <c r="N4287" t="s">
        <v>232</v>
      </c>
      <c r="O4287" t="s">
        <v>29</v>
      </c>
      <c r="P4287" t="s">
        <v>29</v>
      </c>
      <c r="Q4287" t="s">
        <v>29</v>
      </c>
      <c r="R4287" t="s">
        <v>29</v>
      </c>
      <c r="S4287" t="s">
        <v>29</v>
      </c>
      <c r="T4287" t="s">
        <v>29</v>
      </c>
      <c r="U4287" t="s">
        <v>29</v>
      </c>
      <c r="V4287" t="s">
        <v>4729</v>
      </c>
      <c r="W4287" t="s">
        <v>4683</v>
      </c>
    </row>
    <row r="4288" spans="1:23">
      <c r="A4288">
        <v>4287</v>
      </c>
      <c r="B4288" t="s">
        <v>693</v>
      </c>
      <c r="C4288" t="s">
        <v>694</v>
      </c>
      <c r="D4288">
        <v>116</v>
      </c>
      <c r="E4288" t="s">
        <v>4696</v>
      </c>
      <c r="F4288" t="s">
        <v>754</v>
      </c>
      <c r="G4288" s="1" t="s">
        <v>755</v>
      </c>
      <c r="H4288" t="s">
        <v>615</v>
      </c>
      <c r="I4288" t="s">
        <v>755</v>
      </c>
      <c r="J4288" t="s">
        <v>615</v>
      </c>
      <c r="K4288">
        <v>1.66</v>
      </c>
      <c r="L4288">
        <v>1.66</v>
      </c>
      <c r="M4288" t="s">
        <v>26</v>
      </c>
      <c r="N4288" t="s">
        <v>232</v>
      </c>
      <c r="O4288" t="s">
        <v>29</v>
      </c>
      <c r="P4288" t="s">
        <v>29</v>
      </c>
      <c r="Q4288" t="s">
        <v>29</v>
      </c>
      <c r="R4288" t="s">
        <v>29</v>
      </c>
      <c r="S4288" t="s">
        <v>29</v>
      </c>
      <c r="T4288" t="s">
        <v>29</v>
      </c>
      <c r="U4288" t="s">
        <v>29</v>
      </c>
      <c r="V4288" t="s">
        <v>4729</v>
      </c>
      <c r="W4288" t="s">
        <v>4683</v>
      </c>
    </row>
    <row r="4289" spans="1:23">
      <c r="A4289">
        <v>4288</v>
      </c>
      <c r="B4289" t="s">
        <v>693</v>
      </c>
      <c r="C4289" t="s">
        <v>694</v>
      </c>
      <c r="D4289">
        <v>116</v>
      </c>
      <c r="E4289" t="s">
        <v>753</v>
      </c>
      <c r="F4289" t="s">
        <v>754</v>
      </c>
      <c r="G4289" s="1" t="s">
        <v>755</v>
      </c>
      <c r="H4289" t="s">
        <v>756</v>
      </c>
      <c r="I4289" t="s">
        <v>755</v>
      </c>
      <c r="J4289" t="s">
        <v>756</v>
      </c>
      <c r="K4289">
        <v>1.61</v>
      </c>
      <c r="L4289">
        <v>1.61</v>
      </c>
      <c r="M4289" t="s">
        <v>26</v>
      </c>
      <c r="N4289" t="s">
        <v>232</v>
      </c>
      <c r="O4289" t="s">
        <v>29</v>
      </c>
      <c r="P4289" t="s">
        <v>29</v>
      </c>
      <c r="Q4289" t="s">
        <v>29</v>
      </c>
      <c r="R4289" t="s">
        <v>29</v>
      </c>
      <c r="S4289" t="s">
        <v>29</v>
      </c>
      <c r="T4289" t="s">
        <v>29</v>
      </c>
      <c r="U4289" t="s">
        <v>29</v>
      </c>
      <c r="V4289" t="s">
        <v>4729</v>
      </c>
      <c r="W4289" t="s">
        <v>4683</v>
      </c>
    </row>
    <row r="4290" spans="1:23">
      <c r="A4290">
        <v>4289</v>
      </c>
      <c r="B4290" t="s">
        <v>693</v>
      </c>
      <c r="C4290" t="s">
        <v>694</v>
      </c>
      <c r="D4290">
        <v>116</v>
      </c>
      <c r="E4290" t="s">
        <v>4684</v>
      </c>
      <c r="F4290" t="s">
        <v>23</v>
      </c>
      <c r="G4290" s="1" t="s">
        <v>350</v>
      </c>
      <c r="H4290" t="s">
        <v>4685</v>
      </c>
      <c r="I4290" t="s">
        <v>350</v>
      </c>
      <c r="J4290" t="s">
        <v>4685</v>
      </c>
      <c r="K4290">
        <v>1.39</v>
      </c>
      <c r="L4290">
        <v>1.39</v>
      </c>
      <c r="M4290" t="s">
        <v>26</v>
      </c>
      <c r="N4290" t="s">
        <v>74</v>
      </c>
      <c r="O4290" t="s">
        <v>29</v>
      </c>
      <c r="P4290" t="s">
        <v>29</v>
      </c>
      <c r="Q4290" t="s">
        <v>29</v>
      </c>
      <c r="R4290" t="s">
        <v>29</v>
      </c>
      <c r="S4290" t="s">
        <v>29</v>
      </c>
      <c r="T4290" t="s">
        <v>29</v>
      </c>
      <c r="U4290" t="s">
        <v>29</v>
      </c>
      <c r="V4290" t="s">
        <v>4729</v>
      </c>
      <c r="W4290" t="s">
        <v>4683</v>
      </c>
    </row>
    <row r="4291" spans="1:23">
      <c r="A4291">
        <v>4290</v>
      </c>
      <c r="B4291" t="s">
        <v>693</v>
      </c>
      <c r="C4291" t="s">
        <v>694</v>
      </c>
      <c r="D4291">
        <v>116</v>
      </c>
      <c r="E4291" t="s">
        <v>695</v>
      </c>
      <c r="F4291" t="s">
        <v>255</v>
      </c>
      <c r="G4291" s="1" t="s">
        <v>696</v>
      </c>
      <c r="H4291" t="s">
        <v>697</v>
      </c>
      <c r="I4291" t="s">
        <v>696</v>
      </c>
      <c r="J4291" t="s">
        <v>697</v>
      </c>
      <c r="K4291">
        <v>1.29</v>
      </c>
      <c r="L4291">
        <v>1.29</v>
      </c>
      <c r="M4291" t="s">
        <v>26</v>
      </c>
      <c r="N4291" t="s">
        <v>219</v>
      </c>
      <c r="O4291" t="s">
        <v>29</v>
      </c>
      <c r="P4291" t="s">
        <v>29</v>
      </c>
      <c r="Q4291" t="s">
        <v>29</v>
      </c>
      <c r="R4291" t="s">
        <v>29</v>
      </c>
      <c r="S4291" t="s">
        <v>29</v>
      </c>
      <c r="T4291" t="s">
        <v>29</v>
      </c>
      <c r="U4291" t="s">
        <v>29</v>
      </c>
      <c r="V4291" t="s">
        <v>4729</v>
      </c>
      <c r="W4291" t="s">
        <v>4683</v>
      </c>
    </row>
    <row r="4292" spans="1:23">
      <c r="A4292">
        <v>4291</v>
      </c>
      <c r="B4292" t="s">
        <v>693</v>
      </c>
      <c r="C4292" t="s">
        <v>694</v>
      </c>
      <c r="D4292">
        <v>116</v>
      </c>
      <c r="E4292" t="s">
        <v>4697</v>
      </c>
      <c r="F4292" t="s">
        <v>2598</v>
      </c>
      <c r="G4292" s="1" t="s">
        <v>2599</v>
      </c>
      <c r="H4292" t="s">
        <v>4698</v>
      </c>
      <c r="I4292" t="s">
        <v>2599</v>
      </c>
      <c r="J4292" t="s">
        <v>4698</v>
      </c>
      <c r="K4292">
        <v>1.27</v>
      </c>
      <c r="L4292">
        <v>1.27</v>
      </c>
      <c r="M4292" t="s">
        <v>26</v>
      </c>
      <c r="N4292" t="s">
        <v>74</v>
      </c>
      <c r="O4292" t="s">
        <v>29</v>
      </c>
      <c r="P4292" t="s">
        <v>29</v>
      </c>
      <c r="Q4292" t="s">
        <v>29</v>
      </c>
      <c r="R4292" t="s">
        <v>29</v>
      </c>
      <c r="S4292" t="s">
        <v>29</v>
      </c>
      <c r="T4292" t="s">
        <v>29</v>
      </c>
      <c r="U4292" t="s">
        <v>29</v>
      </c>
      <c r="V4292" t="s">
        <v>4729</v>
      </c>
      <c r="W4292" t="s">
        <v>4683</v>
      </c>
    </row>
    <row r="4293" spans="1:23">
      <c r="A4293">
        <v>4292</v>
      </c>
      <c r="B4293" t="s">
        <v>693</v>
      </c>
      <c r="C4293" t="s">
        <v>694</v>
      </c>
      <c r="D4293">
        <v>116</v>
      </c>
      <c r="E4293" t="s">
        <v>4699</v>
      </c>
      <c r="F4293" t="s">
        <v>270</v>
      </c>
      <c r="G4293" s="1" t="s">
        <v>271</v>
      </c>
      <c r="H4293" t="s">
        <v>4700</v>
      </c>
      <c r="I4293" t="s">
        <v>271</v>
      </c>
      <c r="J4293" t="s">
        <v>8887</v>
      </c>
      <c r="K4293">
        <v>1.26</v>
      </c>
      <c r="L4293">
        <v>1.26</v>
      </c>
      <c r="M4293" t="s">
        <v>26</v>
      </c>
      <c r="N4293" t="s">
        <v>74</v>
      </c>
      <c r="O4293" t="s">
        <v>29</v>
      </c>
      <c r="P4293" t="s">
        <v>29</v>
      </c>
      <c r="Q4293" t="s">
        <v>29</v>
      </c>
      <c r="R4293" t="s">
        <v>29</v>
      </c>
      <c r="S4293" t="s">
        <v>29</v>
      </c>
      <c r="T4293" t="s">
        <v>29</v>
      </c>
      <c r="U4293" t="s">
        <v>29</v>
      </c>
      <c r="V4293" t="s">
        <v>4729</v>
      </c>
      <c r="W4293" t="s">
        <v>4683</v>
      </c>
    </row>
    <row r="4294" spans="1:23">
      <c r="A4294">
        <v>4293</v>
      </c>
      <c r="B4294" t="s">
        <v>693</v>
      </c>
      <c r="C4294" t="s">
        <v>694</v>
      </c>
      <c r="D4294">
        <v>116</v>
      </c>
      <c r="E4294" t="s">
        <v>4680</v>
      </c>
      <c r="F4294" t="s">
        <v>558</v>
      </c>
      <c r="G4294" s="1" t="s">
        <v>1160</v>
      </c>
      <c r="H4294" t="s">
        <v>4681</v>
      </c>
      <c r="I4294" t="s">
        <v>1160</v>
      </c>
      <c r="J4294" t="s">
        <v>4681</v>
      </c>
      <c r="K4294">
        <v>1.25</v>
      </c>
      <c r="L4294">
        <v>1.25</v>
      </c>
      <c r="M4294" t="s">
        <v>26</v>
      </c>
      <c r="N4294" t="s">
        <v>219</v>
      </c>
      <c r="O4294" t="s">
        <v>29</v>
      </c>
      <c r="P4294" t="s">
        <v>29</v>
      </c>
      <c r="Q4294" t="s">
        <v>29</v>
      </c>
      <c r="R4294" t="s">
        <v>29</v>
      </c>
      <c r="S4294" t="s">
        <v>29</v>
      </c>
      <c r="T4294" t="s">
        <v>29</v>
      </c>
      <c r="U4294" t="s">
        <v>29</v>
      </c>
      <c r="V4294" t="s">
        <v>4729</v>
      </c>
      <c r="W4294" t="s">
        <v>4683</v>
      </c>
    </row>
    <row r="4295" spans="1:23">
      <c r="A4295">
        <v>4294</v>
      </c>
      <c r="B4295" t="s">
        <v>693</v>
      </c>
      <c r="C4295" t="s">
        <v>694</v>
      </c>
      <c r="D4295">
        <v>116</v>
      </c>
      <c r="E4295" t="s">
        <v>695</v>
      </c>
      <c r="F4295" t="s">
        <v>255</v>
      </c>
      <c r="G4295" s="1" t="s">
        <v>696</v>
      </c>
      <c r="H4295" t="s">
        <v>697</v>
      </c>
      <c r="I4295" t="s">
        <v>696</v>
      </c>
      <c r="J4295" t="s">
        <v>697</v>
      </c>
      <c r="K4295">
        <v>1.23</v>
      </c>
      <c r="L4295">
        <v>1.23</v>
      </c>
      <c r="M4295" t="s">
        <v>26</v>
      </c>
      <c r="N4295" t="s">
        <v>141</v>
      </c>
      <c r="O4295" t="s">
        <v>29</v>
      </c>
      <c r="P4295" t="s">
        <v>29</v>
      </c>
      <c r="Q4295" t="s">
        <v>29</v>
      </c>
      <c r="R4295" t="s">
        <v>29</v>
      </c>
      <c r="S4295" t="s">
        <v>29</v>
      </c>
      <c r="T4295" t="s">
        <v>29</v>
      </c>
      <c r="U4295" t="s">
        <v>29</v>
      </c>
      <c r="V4295" t="s">
        <v>4729</v>
      </c>
      <c r="W4295" t="s">
        <v>4683</v>
      </c>
    </row>
    <row r="4296" spans="1:23">
      <c r="A4296">
        <v>4295</v>
      </c>
      <c r="B4296" t="s">
        <v>693</v>
      </c>
      <c r="C4296" t="s">
        <v>694</v>
      </c>
      <c r="D4296">
        <v>116</v>
      </c>
      <c r="E4296" t="s">
        <v>4701</v>
      </c>
      <c r="F4296" t="s">
        <v>103</v>
      </c>
      <c r="G4296" s="1" t="s">
        <v>3148</v>
      </c>
      <c r="H4296" t="s">
        <v>710</v>
      </c>
      <c r="I4296" t="s">
        <v>3148</v>
      </c>
      <c r="J4296" t="s">
        <v>710</v>
      </c>
      <c r="K4296">
        <v>1.21</v>
      </c>
      <c r="L4296">
        <v>1.21</v>
      </c>
      <c r="M4296" t="s">
        <v>26</v>
      </c>
      <c r="N4296" t="s">
        <v>74</v>
      </c>
      <c r="O4296" t="s">
        <v>29</v>
      </c>
      <c r="P4296" t="s">
        <v>29</v>
      </c>
      <c r="Q4296" t="s">
        <v>29</v>
      </c>
      <c r="R4296" t="s">
        <v>29</v>
      </c>
      <c r="S4296" t="s">
        <v>29</v>
      </c>
      <c r="T4296" t="s">
        <v>29</v>
      </c>
      <c r="U4296" t="s">
        <v>29</v>
      </c>
      <c r="V4296" t="s">
        <v>4729</v>
      </c>
      <c r="W4296" t="s">
        <v>4683</v>
      </c>
    </row>
    <row r="4297" spans="1:23">
      <c r="A4297">
        <v>4296</v>
      </c>
      <c r="B4297" t="s">
        <v>693</v>
      </c>
      <c r="C4297" t="s">
        <v>694</v>
      </c>
      <c r="D4297">
        <v>116</v>
      </c>
      <c r="E4297" t="s">
        <v>4702</v>
      </c>
      <c r="F4297" t="s">
        <v>1378</v>
      </c>
      <c r="G4297" s="1" t="s">
        <v>1379</v>
      </c>
      <c r="H4297" t="s">
        <v>4703</v>
      </c>
      <c r="I4297" t="s">
        <v>1379</v>
      </c>
      <c r="J4297" t="s">
        <v>4703</v>
      </c>
      <c r="K4297">
        <v>1.1200000000000001</v>
      </c>
      <c r="L4297">
        <v>1.1200000000000001</v>
      </c>
      <c r="M4297" t="s">
        <v>26</v>
      </c>
      <c r="N4297" t="s">
        <v>219</v>
      </c>
      <c r="O4297" t="s">
        <v>29</v>
      </c>
      <c r="P4297" t="s">
        <v>29</v>
      </c>
      <c r="Q4297" t="s">
        <v>29</v>
      </c>
      <c r="R4297" t="s">
        <v>29</v>
      </c>
      <c r="S4297" t="s">
        <v>29</v>
      </c>
      <c r="T4297" t="s">
        <v>29</v>
      </c>
      <c r="U4297" t="s">
        <v>29</v>
      </c>
      <c r="V4297" t="s">
        <v>4729</v>
      </c>
      <c r="W4297" t="s">
        <v>4683</v>
      </c>
    </row>
    <row r="4298" spans="1:23">
      <c r="A4298">
        <v>4297</v>
      </c>
      <c r="B4298" t="s">
        <v>693</v>
      </c>
      <c r="C4298" t="s">
        <v>694</v>
      </c>
      <c r="D4298">
        <v>116</v>
      </c>
      <c r="E4298" t="s">
        <v>4704</v>
      </c>
      <c r="F4298" t="s">
        <v>114</v>
      </c>
      <c r="G4298" s="1" t="s">
        <v>4705</v>
      </c>
      <c r="H4298" t="s">
        <v>4706</v>
      </c>
      <c r="I4298" t="s">
        <v>4705</v>
      </c>
      <c r="J4298" t="s">
        <v>4706</v>
      </c>
      <c r="K4298">
        <v>1.01</v>
      </c>
      <c r="L4298">
        <v>1.01</v>
      </c>
      <c r="M4298" t="s">
        <v>26</v>
      </c>
      <c r="N4298" t="s">
        <v>74</v>
      </c>
      <c r="O4298" t="s">
        <v>29</v>
      </c>
      <c r="P4298" t="s">
        <v>29</v>
      </c>
      <c r="Q4298" t="s">
        <v>29</v>
      </c>
      <c r="R4298" t="s">
        <v>29</v>
      </c>
      <c r="S4298" t="s">
        <v>29</v>
      </c>
      <c r="T4298" t="s">
        <v>29</v>
      </c>
      <c r="U4298" t="s">
        <v>29</v>
      </c>
      <c r="V4298" t="s">
        <v>4729</v>
      </c>
      <c r="W4298" t="s">
        <v>4683</v>
      </c>
    </row>
    <row r="4299" spans="1:23">
      <c r="A4299">
        <v>4298</v>
      </c>
      <c r="B4299" t="s">
        <v>693</v>
      </c>
      <c r="C4299" t="s">
        <v>694</v>
      </c>
      <c r="D4299">
        <v>116</v>
      </c>
      <c r="E4299" t="s">
        <v>4707</v>
      </c>
      <c r="F4299" t="s">
        <v>630</v>
      </c>
      <c r="G4299" s="1" t="s">
        <v>2750</v>
      </c>
      <c r="H4299" t="s">
        <v>1312</v>
      </c>
      <c r="I4299" t="s">
        <v>2750</v>
      </c>
      <c r="J4299" t="s">
        <v>1312</v>
      </c>
      <c r="K4299">
        <v>0.95</v>
      </c>
      <c r="L4299">
        <v>0.95</v>
      </c>
      <c r="M4299" t="s">
        <v>26</v>
      </c>
      <c r="N4299" t="s">
        <v>141</v>
      </c>
      <c r="O4299" t="s">
        <v>29</v>
      </c>
      <c r="P4299" t="s">
        <v>29</v>
      </c>
      <c r="Q4299" t="s">
        <v>29</v>
      </c>
      <c r="R4299" t="s">
        <v>29</v>
      </c>
      <c r="S4299" t="s">
        <v>29</v>
      </c>
      <c r="T4299" t="s">
        <v>29</v>
      </c>
      <c r="U4299" t="s">
        <v>29</v>
      </c>
      <c r="V4299" t="s">
        <v>4729</v>
      </c>
      <c r="W4299" t="s">
        <v>4683</v>
      </c>
    </row>
    <row r="4300" spans="1:23">
      <c r="A4300">
        <v>4299</v>
      </c>
      <c r="B4300" t="s">
        <v>693</v>
      </c>
      <c r="C4300" t="s">
        <v>694</v>
      </c>
      <c r="D4300">
        <v>116</v>
      </c>
      <c r="E4300" t="s">
        <v>718</v>
      </c>
      <c r="F4300" t="s">
        <v>558</v>
      </c>
      <c r="G4300" s="1" t="s">
        <v>719</v>
      </c>
      <c r="H4300" t="s">
        <v>720</v>
      </c>
      <c r="I4300" t="s">
        <v>719</v>
      </c>
      <c r="J4300" t="s">
        <v>720</v>
      </c>
      <c r="K4300">
        <v>0.85</v>
      </c>
      <c r="L4300">
        <v>0.85</v>
      </c>
      <c r="M4300" t="s">
        <v>26</v>
      </c>
      <c r="N4300" t="s">
        <v>74</v>
      </c>
      <c r="O4300" t="s">
        <v>29</v>
      </c>
      <c r="P4300" t="s">
        <v>29</v>
      </c>
      <c r="Q4300" t="s">
        <v>29</v>
      </c>
      <c r="R4300" t="s">
        <v>29</v>
      </c>
      <c r="S4300" t="s">
        <v>29</v>
      </c>
      <c r="T4300" t="s">
        <v>29</v>
      </c>
      <c r="U4300" t="s">
        <v>29</v>
      </c>
      <c r="V4300" t="s">
        <v>4729</v>
      </c>
      <c r="W4300" t="s">
        <v>4683</v>
      </c>
    </row>
    <row r="4301" spans="1:23">
      <c r="A4301">
        <v>4300</v>
      </c>
      <c r="B4301" t="s">
        <v>693</v>
      </c>
      <c r="C4301" t="s">
        <v>694</v>
      </c>
      <c r="D4301">
        <v>116</v>
      </c>
      <c r="E4301" t="s">
        <v>2476</v>
      </c>
      <c r="F4301" t="s">
        <v>185</v>
      </c>
      <c r="G4301" s="1" t="s">
        <v>186</v>
      </c>
      <c r="H4301" t="s">
        <v>2477</v>
      </c>
      <c r="I4301" t="s">
        <v>186</v>
      </c>
      <c r="J4301" t="s">
        <v>2477</v>
      </c>
      <c r="K4301">
        <v>0.83</v>
      </c>
      <c r="L4301">
        <v>0.83</v>
      </c>
      <c r="M4301" t="s">
        <v>26</v>
      </c>
      <c r="N4301" t="s">
        <v>74</v>
      </c>
      <c r="O4301" t="s">
        <v>29</v>
      </c>
      <c r="P4301" t="s">
        <v>29</v>
      </c>
      <c r="Q4301" t="s">
        <v>29</v>
      </c>
      <c r="R4301" t="s">
        <v>29</v>
      </c>
      <c r="S4301" t="s">
        <v>29</v>
      </c>
      <c r="T4301" t="s">
        <v>29</v>
      </c>
      <c r="U4301" t="s">
        <v>29</v>
      </c>
      <c r="V4301" t="s">
        <v>4729</v>
      </c>
      <c r="W4301" t="s">
        <v>4683</v>
      </c>
    </row>
    <row r="4302" spans="1:23">
      <c r="A4302">
        <v>4301</v>
      </c>
      <c r="B4302" t="s">
        <v>693</v>
      </c>
      <c r="C4302" t="s">
        <v>694</v>
      </c>
      <c r="D4302">
        <v>116</v>
      </c>
      <c r="E4302" t="s">
        <v>4708</v>
      </c>
      <c r="F4302" t="s">
        <v>168</v>
      </c>
      <c r="G4302" s="1" t="s">
        <v>4709</v>
      </c>
      <c r="H4302" t="s">
        <v>4710</v>
      </c>
      <c r="I4302" t="s">
        <v>4709</v>
      </c>
      <c r="J4302" t="s">
        <v>7825</v>
      </c>
      <c r="K4302">
        <v>0.75</v>
      </c>
      <c r="L4302">
        <v>0.75</v>
      </c>
      <c r="M4302" t="s">
        <v>26</v>
      </c>
      <c r="N4302" t="s">
        <v>141</v>
      </c>
      <c r="O4302" t="s">
        <v>29</v>
      </c>
      <c r="P4302" t="s">
        <v>29</v>
      </c>
      <c r="Q4302" t="s">
        <v>29</v>
      </c>
      <c r="R4302" t="s">
        <v>29</v>
      </c>
      <c r="S4302" t="s">
        <v>29</v>
      </c>
      <c r="T4302" t="s">
        <v>29</v>
      </c>
      <c r="U4302" t="s">
        <v>29</v>
      </c>
      <c r="V4302" t="s">
        <v>4729</v>
      </c>
      <c r="W4302" t="s">
        <v>4683</v>
      </c>
    </row>
    <row r="4303" spans="1:23">
      <c r="A4303">
        <v>4302</v>
      </c>
      <c r="B4303" t="s">
        <v>693</v>
      </c>
      <c r="C4303" t="s">
        <v>694</v>
      </c>
      <c r="D4303">
        <v>116</v>
      </c>
      <c r="E4303" t="s">
        <v>4711</v>
      </c>
      <c r="F4303" t="s">
        <v>3071</v>
      </c>
      <c r="G4303" s="1" t="s">
        <v>4712</v>
      </c>
      <c r="H4303" t="s">
        <v>4308</v>
      </c>
      <c r="I4303" t="s">
        <v>4712</v>
      </c>
      <c r="J4303" t="s">
        <v>4308</v>
      </c>
      <c r="K4303">
        <v>0.28000000000000003</v>
      </c>
      <c r="L4303">
        <v>0.28000000000000003</v>
      </c>
      <c r="M4303" t="s">
        <v>26</v>
      </c>
      <c r="N4303" t="s">
        <v>232</v>
      </c>
      <c r="O4303" t="s">
        <v>29</v>
      </c>
      <c r="P4303" t="s">
        <v>29</v>
      </c>
      <c r="Q4303" t="s">
        <v>29</v>
      </c>
      <c r="R4303" t="s">
        <v>29</v>
      </c>
      <c r="S4303" t="s">
        <v>29</v>
      </c>
      <c r="T4303" t="s">
        <v>29</v>
      </c>
      <c r="U4303" t="s">
        <v>29</v>
      </c>
      <c r="V4303" t="s">
        <v>4729</v>
      </c>
      <c r="W4303" t="s">
        <v>4683</v>
      </c>
    </row>
    <row r="4304" spans="1:23">
      <c r="A4304">
        <v>4303</v>
      </c>
      <c r="B4304" t="s">
        <v>693</v>
      </c>
      <c r="C4304" t="s">
        <v>694</v>
      </c>
      <c r="D4304">
        <v>116</v>
      </c>
      <c r="E4304" t="s">
        <v>721</v>
      </c>
      <c r="F4304" t="s">
        <v>185</v>
      </c>
      <c r="G4304" s="1" t="s">
        <v>186</v>
      </c>
      <c r="H4304" t="s">
        <v>166</v>
      </c>
      <c r="I4304" t="s">
        <v>186</v>
      </c>
      <c r="J4304" t="s">
        <v>166</v>
      </c>
      <c r="K4304">
        <v>0.27</v>
      </c>
      <c r="L4304">
        <v>0.27</v>
      </c>
      <c r="M4304" t="s">
        <v>26</v>
      </c>
      <c r="N4304" t="s">
        <v>232</v>
      </c>
      <c r="O4304" t="s">
        <v>29</v>
      </c>
      <c r="P4304" t="s">
        <v>29</v>
      </c>
      <c r="Q4304" t="s">
        <v>29</v>
      </c>
      <c r="R4304" t="s">
        <v>29</v>
      </c>
      <c r="S4304" t="s">
        <v>29</v>
      </c>
      <c r="T4304" t="s">
        <v>29</v>
      </c>
      <c r="U4304" t="s">
        <v>29</v>
      </c>
      <c r="V4304" t="s">
        <v>4729</v>
      </c>
      <c r="W4304" t="s">
        <v>4683</v>
      </c>
    </row>
    <row r="4305" spans="1:23">
      <c r="A4305">
        <v>4304</v>
      </c>
      <c r="B4305" t="s">
        <v>693</v>
      </c>
      <c r="C4305" t="s">
        <v>694</v>
      </c>
      <c r="D4305">
        <v>116</v>
      </c>
      <c r="E4305" t="s">
        <v>4707</v>
      </c>
      <c r="F4305" t="s">
        <v>630</v>
      </c>
      <c r="G4305" s="1" t="s">
        <v>2750</v>
      </c>
      <c r="H4305" t="s">
        <v>1312</v>
      </c>
      <c r="I4305" t="s">
        <v>2750</v>
      </c>
      <c r="J4305" t="s">
        <v>1312</v>
      </c>
      <c r="K4305">
        <v>0.25</v>
      </c>
      <c r="L4305">
        <v>0.25</v>
      </c>
      <c r="M4305" t="s">
        <v>26</v>
      </c>
      <c r="N4305" t="s">
        <v>219</v>
      </c>
      <c r="O4305" t="s">
        <v>29</v>
      </c>
      <c r="P4305" t="s">
        <v>29</v>
      </c>
      <c r="Q4305" t="s">
        <v>29</v>
      </c>
      <c r="R4305" t="s">
        <v>29</v>
      </c>
      <c r="S4305" t="s">
        <v>29</v>
      </c>
      <c r="T4305" t="s">
        <v>29</v>
      </c>
      <c r="U4305" t="s">
        <v>29</v>
      </c>
      <c r="V4305" t="s">
        <v>4729</v>
      </c>
      <c r="W4305" t="s">
        <v>4683</v>
      </c>
    </row>
    <row r="4306" spans="1:23">
      <c r="A4306">
        <v>4305</v>
      </c>
      <c r="B4306" t="s">
        <v>693</v>
      </c>
      <c r="C4306" t="s">
        <v>694</v>
      </c>
      <c r="D4306">
        <v>116</v>
      </c>
      <c r="E4306" t="s">
        <v>4707</v>
      </c>
      <c r="F4306" t="s">
        <v>630</v>
      </c>
      <c r="G4306" s="1" t="s">
        <v>2750</v>
      </c>
      <c r="H4306" t="s">
        <v>1312</v>
      </c>
      <c r="I4306" t="s">
        <v>2750</v>
      </c>
      <c r="J4306" t="s">
        <v>1312</v>
      </c>
      <c r="K4306">
        <v>0.19</v>
      </c>
      <c r="L4306">
        <v>0.19</v>
      </c>
      <c r="M4306" t="s">
        <v>26</v>
      </c>
      <c r="N4306" t="s">
        <v>74</v>
      </c>
      <c r="O4306" t="s">
        <v>29</v>
      </c>
      <c r="P4306" t="s">
        <v>29</v>
      </c>
      <c r="Q4306" t="s">
        <v>29</v>
      </c>
      <c r="R4306" t="s">
        <v>29</v>
      </c>
      <c r="S4306" t="s">
        <v>29</v>
      </c>
      <c r="T4306" t="s">
        <v>29</v>
      </c>
      <c r="U4306" t="s">
        <v>29</v>
      </c>
      <c r="V4306" t="s">
        <v>4729</v>
      </c>
      <c r="W4306" t="s">
        <v>4683</v>
      </c>
    </row>
    <row r="4307" spans="1:23">
      <c r="A4307">
        <v>4306</v>
      </c>
      <c r="B4307" t="s">
        <v>693</v>
      </c>
      <c r="C4307" t="s">
        <v>694</v>
      </c>
      <c r="D4307">
        <v>116</v>
      </c>
      <c r="E4307" t="s">
        <v>4713</v>
      </c>
      <c r="F4307" t="s">
        <v>1682</v>
      </c>
      <c r="G4307" s="1" t="s">
        <v>3609</v>
      </c>
      <c r="H4307" t="s">
        <v>4714</v>
      </c>
      <c r="I4307" t="s">
        <v>3609</v>
      </c>
      <c r="J4307" t="s">
        <v>4714</v>
      </c>
      <c r="K4307">
        <v>0.19</v>
      </c>
      <c r="L4307">
        <v>0.19</v>
      </c>
      <c r="M4307" t="s">
        <v>26</v>
      </c>
      <c r="N4307" t="s">
        <v>74</v>
      </c>
      <c r="O4307" t="s">
        <v>29</v>
      </c>
      <c r="P4307" t="s">
        <v>29</v>
      </c>
      <c r="Q4307" t="s">
        <v>29</v>
      </c>
      <c r="R4307" t="s">
        <v>29</v>
      </c>
      <c r="S4307" t="s">
        <v>29</v>
      </c>
      <c r="T4307" t="s">
        <v>29</v>
      </c>
      <c r="U4307" t="s">
        <v>29</v>
      </c>
      <c r="V4307" t="s">
        <v>4729</v>
      </c>
      <c r="W4307" t="s">
        <v>4683</v>
      </c>
    </row>
    <row r="4308" spans="1:23">
      <c r="A4308">
        <v>4307</v>
      </c>
      <c r="B4308" t="s">
        <v>693</v>
      </c>
      <c r="C4308" t="s">
        <v>694</v>
      </c>
      <c r="D4308">
        <v>116</v>
      </c>
      <c r="E4308" t="s">
        <v>4696</v>
      </c>
      <c r="F4308" t="s">
        <v>754</v>
      </c>
      <c r="G4308" s="1" t="s">
        <v>755</v>
      </c>
      <c r="H4308" t="s">
        <v>615</v>
      </c>
      <c r="I4308" t="s">
        <v>755</v>
      </c>
      <c r="J4308" t="s">
        <v>615</v>
      </c>
      <c r="K4308">
        <v>0.18</v>
      </c>
      <c r="L4308">
        <v>0.18</v>
      </c>
      <c r="M4308" t="s">
        <v>26</v>
      </c>
      <c r="N4308" t="s">
        <v>74</v>
      </c>
      <c r="O4308" t="s">
        <v>29</v>
      </c>
      <c r="P4308" t="s">
        <v>29</v>
      </c>
      <c r="Q4308" t="s">
        <v>29</v>
      </c>
      <c r="R4308" t="s">
        <v>29</v>
      </c>
      <c r="S4308" t="s">
        <v>29</v>
      </c>
      <c r="T4308" t="s">
        <v>29</v>
      </c>
      <c r="U4308" t="s">
        <v>29</v>
      </c>
      <c r="V4308" t="s">
        <v>4729</v>
      </c>
      <c r="W4308" t="s">
        <v>4683</v>
      </c>
    </row>
    <row r="4309" spans="1:23">
      <c r="A4309">
        <v>4308</v>
      </c>
      <c r="B4309" t="s">
        <v>693</v>
      </c>
      <c r="C4309" t="s">
        <v>694</v>
      </c>
      <c r="D4309">
        <v>116</v>
      </c>
      <c r="E4309" t="s">
        <v>4680</v>
      </c>
      <c r="F4309" t="s">
        <v>558</v>
      </c>
      <c r="G4309" s="1" t="s">
        <v>1160</v>
      </c>
      <c r="H4309" t="s">
        <v>4681</v>
      </c>
      <c r="I4309" t="s">
        <v>1160</v>
      </c>
      <c r="J4309" t="s">
        <v>4681</v>
      </c>
      <c r="K4309">
        <v>0.17</v>
      </c>
      <c r="L4309">
        <v>0.17</v>
      </c>
      <c r="M4309" t="s">
        <v>26</v>
      </c>
      <c r="N4309" t="s">
        <v>74</v>
      </c>
      <c r="O4309" t="s">
        <v>29</v>
      </c>
      <c r="P4309" t="s">
        <v>29</v>
      </c>
      <c r="Q4309" t="s">
        <v>29</v>
      </c>
      <c r="R4309" t="s">
        <v>29</v>
      </c>
      <c r="S4309" t="s">
        <v>29</v>
      </c>
      <c r="T4309" t="s">
        <v>29</v>
      </c>
      <c r="U4309" t="s">
        <v>29</v>
      </c>
      <c r="V4309" t="s">
        <v>4729</v>
      </c>
      <c r="W4309" t="s">
        <v>4683</v>
      </c>
    </row>
    <row r="4310" spans="1:23">
      <c r="A4310">
        <v>4309</v>
      </c>
      <c r="B4310" t="s">
        <v>693</v>
      </c>
      <c r="C4310" t="s">
        <v>694</v>
      </c>
      <c r="D4310">
        <v>116</v>
      </c>
      <c r="E4310" t="s">
        <v>4693</v>
      </c>
      <c r="F4310" t="s">
        <v>2172</v>
      </c>
      <c r="G4310" s="1" t="s">
        <v>4461</v>
      </c>
      <c r="H4310" t="s">
        <v>615</v>
      </c>
      <c r="I4310" t="s">
        <v>4461</v>
      </c>
      <c r="J4310" t="s">
        <v>615</v>
      </c>
      <c r="K4310">
        <v>0.16</v>
      </c>
      <c r="L4310">
        <v>0.16</v>
      </c>
      <c r="M4310" t="s">
        <v>26</v>
      </c>
      <c r="N4310" t="s">
        <v>232</v>
      </c>
      <c r="O4310" t="s">
        <v>29</v>
      </c>
      <c r="P4310" t="s">
        <v>29</v>
      </c>
      <c r="Q4310" t="s">
        <v>29</v>
      </c>
      <c r="R4310" t="s">
        <v>29</v>
      </c>
      <c r="S4310" t="s">
        <v>29</v>
      </c>
      <c r="T4310" t="s">
        <v>29</v>
      </c>
      <c r="U4310" t="s">
        <v>29</v>
      </c>
      <c r="V4310" t="s">
        <v>4729</v>
      </c>
      <c r="W4310" t="s">
        <v>4683</v>
      </c>
    </row>
    <row r="4311" spans="1:23">
      <c r="A4311">
        <v>4310</v>
      </c>
      <c r="B4311" t="s">
        <v>693</v>
      </c>
      <c r="C4311" t="s">
        <v>694</v>
      </c>
      <c r="D4311">
        <v>116</v>
      </c>
      <c r="E4311" t="s">
        <v>740</v>
      </c>
      <c r="F4311" t="s">
        <v>289</v>
      </c>
      <c r="G4311" s="1" t="s">
        <v>741</v>
      </c>
      <c r="H4311" t="s">
        <v>742</v>
      </c>
      <c r="I4311" t="s">
        <v>741</v>
      </c>
      <c r="J4311" t="s">
        <v>8593</v>
      </c>
      <c r="K4311">
        <v>0.15</v>
      </c>
      <c r="L4311">
        <v>0.15</v>
      </c>
      <c r="M4311" t="s">
        <v>26</v>
      </c>
      <c r="N4311" t="s">
        <v>232</v>
      </c>
      <c r="O4311" t="s">
        <v>29</v>
      </c>
      <c r="P4311" t="s">
        <v>29</v>
      </c>
      <c r="Q4311" t="s">
        <v>29</v>
      </c>
      <c r="R4311" t="s">
        <v>29</v>
      </c>
      <c r="S4311" t="s">
        <v>29</v>
      </c>
      <c r="T4311" t="s">
        <v>29</v>
      </c>
      <c r="U4311" t="s">
        <v>29</v>
      </c>
      <c r="V4311" t="s">
        <v>4729</v>
      </c>
      <c r="W4311" t="s">
        <v>4683</v>
      </c>
    </row>
    <row r="4312" spans="1:23">
      <c r="A4312">
        <v>4311</v>
      </c>
      <c r="B4312" t="s">
        <v>693</v>
      </c>
      <c r="C4312" t="s">
        <v>694</v>
      </c>
      <c r="D4312">
        <v>116</v>
      </c>
      <c r="E4312" t="s">
        <v>4711</v>
      </c>
      <c r="F4312" t="s">
        <v>3071</v>
      </c>
      <c r="G4312" s="1" t="s">
        <v>4712</v>
      </c>
      <c r="H4312" t="s">
        <v>4308</v>
      </c>
      <c r="I4312" t="s">
        <v>4712</v>
      </c>
      <c r="J4312" t="s">
        <v>4308</v>
      </c>
      <c r="K4312">
        <v>0.13</v>
      </c>
      <c r="L4312">
        <v>0.13</v>
      </c>
      <c r="M4312" t="s">
        <v>26</v>
      </c>
      <c r="N4312" t="s">
        <v>219</v>
      </c>
      <c r="O4312" t="s">
        <v>29</v>
      </c>
      <c r="P4312" t="s">
        <v>29</v>
      </c>
      <c r="Q4312" t="s">
        <v>29</v>
      </c>
      <c r="R4312" t="s">
        <v>29</v>
      </c>
      <c r="S4312" t="s">
        <v>29</v>
      </c>
      <c r="T4312" t="s">
        <v>29</v>
      </c>
      <c r="U4312" t="s">
        <v>29</v>
      </c>
      <c r="V4312" t="s">
        <v>4729</v>
      </c>
      <c r="W4312" t="s">
        <v>4683</v>
      </c>
    </row>
    <row r="4313" spans="1:23">
      <c r="A4313">
        <v>4312</v>
      </c>
      <c r="B4313" t="s">
        <v>693</v>
      </c>
      <c r="C4313" t="s">
        <v>694</v>
      </c>
      <c r="D4313">
        <v>116</v>
      </c>
      <c r="E4313" t="s">
        <v>4730</v>
      </c>
      <c r="F4313" t="s">
        <v>505</v>
      </c>
      <c r="G4313" s="1" t="s">
        <v>4716</v>
      </c>
      <c r="H4313" t="s">
        <v>4731</v>
      </c>
      <c r="I4313" t="s">
        <v>4716</v>
      </c>
      <c r="J4313" t="s">
        <v>4717</v>
      </c>
      <c r="K4313">
        <v>0.13</v>
      </c>
      <c r="L4313">
        <v>0.13</v>
      </c>
      <c r="M4313" t="s">
        <v>26</v>
      </c>
      <c r="N4313" t="s">
        <v>118</v>
      </c>
      <c r="O4313" t="s">
        <v>29</v>
      </c>
      <c r="P4313" t="s">
        <v>29</v>
      </c>
      <c r="Q4313" t="s">
        <v>29</v>
      </c>
      <c r="R4313" t="s">
        <v>29</v>
      </c>
      <c r="S4313" t="s">
        <v>29</v>
      </c>
      <c r="T4313" t="s">
        <v>29</v>
      </c>
      <c r="U4313" t="s">
        <v>29</v>
      </c>
      <c r="V4313" t="s">
        <v>4729</v>
      </c>
      <c r="W4313" t="s">
        <v>4683</v>
      </c>
    </row>
    <row r="4314" spans="1:23">
      <c r="A4314">
        <v>4313</v>
      </c>
      <c r="B4314" t="s">
        <v>693</v>
      </c>
      <c r="C4314" t="s">
        <v>694</v>
      </c>
      <c r="D4314">
        <v>116</v>
      </c>
      <c r="E4314" t="s">
        <v>738</v>
      </c>
      <c r="F4314" t="s">
        <v>270</v>
      </c>
      <c r="G4314" s="1" t="s">
        <v>271</v>
      </c>
      <c r="H4314" t="s">
        <v>739</v>
      </c>
      <c r="I4314" t="s">
        <v>271</v>
      </c>
      <c r="J4314" t="s">
        <v>739</v>
      </c>
      <c r="K4314">
        <v>0.11</v>
      </c>
      <c r="L4314">
        <v>0.11</v>
      </c>
      <c r="M4314" t="s">
        <v>26</v>
      </c>
      <c r="N4314" t="s">
        <v>74</v>
      </c>
      <c r="O4314" t="s">
        <v>29</v>
      </c>
      <c r="P4314" t="s">
        <v>29</v>
      </c>
      <c r="Q4314" t="s">
        <v>29</v>
      </c>
      <c r="R4314" t="s">
        <v>29</v>
      </c>
      <c r="S4314" t="s">
        <v>29</v>
      </c>
      <c r="T4314" t="s">
        <v>29</v>
      </c>
      <c r="U4314" t="s">
        <v>29</v>
      </c>
      <c r="V4314" t="s">
        <v>4729</v>
      </c>
      <c r="W4314" t="s">
        <v>4683</v>
      </c>
    </row>
    <row r="4315" spans="1:23">
      <c r="A4315">
        <v>4314</v>
      </c>
      <c r="B4315" t="s">
        <v>693</v>
      </c>
      <c r="C4315" t="s">
        <v>694</v>
      </c>
      <c r="D4315">
        <v>116</v>
      </c>
      <c r="E4315" t="s">
        <v>699</v>
      </c>
      <c r="F4315" t="s">
        <v>270</v>
      </c>
      <c r="G4315" s="1" t="s">
        <v>700</v>
      </c>
      <c r="H4315" t="s">
        <v>485</v>
      </c>
      <c r="I4315" t="s">
        <v>700</v>
      </c>
      <c r="J4315" t="s">
        <v>485</v>
      </c>
      <c r="K4315">
        <v>2.41</v>
      </c>
      <c r="L4315">
        <v>2.41</v>
      </c>
      <c r="M4315" t="s">
        <v>26</v>
      </c>
      <c r="N4315" t="s">
        <v>230</v>
      </c>
      <c r="O4315" t="s">
        <v>29</v>
      </c>
      <c r="P4315" t="s">
        <v>29</v>
      </c>
      <c r="Q4315" t="s">
        <v>29</v>
      </c>
      <c r="R4315" t="s">
        <v>29</v>
      </c>
      <c r="S4315" t="s">
        <v>29</v>
      </c>
      <c r="T4315" t="s">
        <v>29</v>
      </c>
      <c r="U4315" t="s">
        <v>29</v>
      </c>
      <c r="V4315" t="s">
        <v>4729</v>
      </c>
      <c r="W4315" t="s">
        <v>4683</v>
      </c>
    </row>
    <row r="4316" spans="1:23">
      <c r="A4316">
        <v>4315</v>
      </c>
      <c r="B4316" t="s">
        <v>693</v>
      </c>
      <c r="C4316" t="s">
        <v>694</v>
      </c>
      <c r="D4316">
        <v>116</v>
      </c>
      <c r="E4316" t="s">
        <v>704</v>
      </c>
      <c r="F4316" t="s">
        <v>705</v>
      </c>
      <c r="G4316" s="1" t="s">
        <v>706</v>
      </c>
      <c r="H4316" t="s">
        <v>707</v>
      </c>
      <c r="I4316" t="s">
        <v>706</v>
      </c>
      <c r="J4316" t="s">
        <v>707</v>
      </c>
      <c r="K4316">
        <v>1.0900000000000001</v>
      </c>
      <c r="L4316">
        <v>1.0900000000000001</v>
      </c>
      <c r="M4316" t="s">
        <v>26</v>
      </c>
      <c r="N4316" t="s">
        <v>84</v>
      </c>
      <c r="O4316" t="s">
        <v>29</v>
      </c>
      <c r="P4316" t="s">
        <v>29</v>
      </c>
      <c r="Q4316" t="s">
        <v>29</v>
      </c>
      <c r="R4316" t="s">
        <v>29</v>
      </c>
      <c r="S4316" t="s">
        <v>29</v>
      </c>
      <c r="T4316" t="s">
        <v>29</v>
      </c>
      <c r="U4316" t="s">
        <v>29</v>
      </c>
      <c r="V4316" t="s">
        <v>4729</v>
      </c>
      <c r="W4316" t="s">
        <v>4683</v>
      </c>
    </row>
    <row r="4317" spans="1:23">
      <c r="A4317">
        <v>4316</v>
      </c>
      <c r="B4317" t="s">
        <v>693</v>
      </c>
      <c r="C4317" t="s">
        <v>694</v>
      </c>
      <c r="D4317">
        <v>116</v>
      </c>
      <c r="E4317" t="s">
        <v>4722</v>
      </c>
      <c r="F4317" t="s">
        <v>522</v>
      </c>
      <c r="G4317" s="1" t="s">
        <v>1184</v>
      </c>
      <c r="H4317" t="s">
        <v>4723</v>
      </c>
      <c r="I4317" t="s">
        <v>1184</v>
      </c>
      <c r="J4317" t="s">
        <v>4723</v>
      </c>
      <c r="K4317">
        <v>1.08</v>
      </c>
      <c r="L4317">
        <v>1.08</v>
      </c>
      <c r="M4317" t="s">
        <v>26</v>
      </c>
      <c r="N4317" t="s">
        <v>219</v>
      </c>
      <c r="O4317" t="s">
        <v>29</v>
      </c>
      <c r="P4317" t="s">
        <v>29</v>
      </c>
      <c r="Q4317" t="s">
        <v>29</v>
      </c>
      <c r="R4317" t="s">
        <v>29</v>
      </c>
      <c r="S4317" t="s">
        <v>29</v>
      </c>
      <c r="T4317" t="s">
        <v>29</v>
      </c>
      <c r="U4317" t="s">
        <v>29</v>
      </c>
      <c r="V4317" t="s">
        <v>4729</v>
      </c>
      <c r="W4317" t="s">
        <v>4683</v>
      </c>
    </row>
    <row r="4318" spans="1:23">
      <c r="A4318">
        <v>4317</v>
      </c>
      <c r="B4318" t="s">
        <v>693</v>
      </c>
      <c r="C4318" t="s">
        <v>694</v>
      </c>
      <c r="D4318">
        <v>116</v>
      </c>
      <c r="E4318" t="s">
        <v>4732</v>
      </c>
      <c r="F4318" t="s">
        <v>358</v>
      </c>
      <c r="G4318" s="1" t="s">
        <v>4733</v>
      </c>
      <c r="H4318" t="s">
        <v>2707</v>
      </c>
      <c r="I4318" t="s">
        <v>4733</v>
      </c>
      <c r="J4318" t="s">
        <v>2707</v>
      </c>
      <c r="K4318">
        <v>1.06</v>
      </c>
      <c r="L4318">
        <v>1.06</v>
      </c>
      <c r="M4318" t="s">
        <v>26</v>
      </c>
      <c r="N4318" t="s">
        <v>232</v>
      </c>
      <c r="O4318" t="s">
        <v>29</v>
      </c>
      <c r="P4318" t="s">
        <v>29</v>
      </c>
      <c r="Q4318" t="s">
        <v>29</v>
      </c>
      <c r="R4318" t="s">
        <v>29</v>
      </c>
      <c r="S4318" t="s">
        <v>29</v>
      </c>
      <c r="T4318" t="s">
        <v>29</v>
      </c>
      <c r="U4318" t="s">
        <v>29</v>
      </c>
      <c r="V4318" t="s">
        <v>4729</v>
      </c>
      <c r="W4318" t="s">
        <v>4683</v>
      </c>
    </row>
    <row r="4319" spans="1:23">
      <c r="A4319">
        <v>4318</v>
      </c>
      <c r="B4319" t="s">
        <v>693</v>
      </c>
      <c r="C4319" t="s">
        <v>694</v>
      </c>
      <c r="D4319">
        <v>116</v>
      </c>
      <c r="E4319" t="s">
        <v>722</v>
      </c>
      <c r="F4319" t="s">
        <v>558</v>
      </c>
      <c r="G4319" s="1" t="s">
        <v>723</v>
      </c>
      <c r="H4319" t="s">
        <v>724</v>
      </c>
      <c r="I4319" t="s">
        <v>723</v>
      </c>
      <c r="J4319" t="s">
        <v>724</v>
      </c>
      <c r="K4319">
        <v>1.06</v>
      </c>
      <c r="L4319">
        <v>1.06</v>
      </c>
      <c r="M4319" t="s">
        <v>26</v>
      </c>
      <c r="N4319" t="s">
        <v>74</v>
      </c>
      <c r="O4319" t="s">
        <v>29</v>
      </c>
      <c r="P4319" t="s">
        <v>29</v>
      </c>
      <c r="Q4319" t="s">
        <v>29</v>
      </c>
      <c r="R4319" t="s">
        <v>29</v>
      </c>
      <c r="S4319" t="s">
        <v>29</v>
      </c>
      <c r="T4319" t="s">
        <v>29</v>
      </c>
      <c r="U4319" t="s">
        <v>29</v>
      </c>
      <c r="V4319" t="s">
        <v>4729</v>
      </c>
      <c r="W4319" t="s">
        <v>4683</v>
      </c>
    </row>
    <row r="4320" spans="1:23">
      <c r="A4320">
        <v>4319</v>
      </c>
      <c r="B4320" t="s">
        <v>693</v>
      </c>
      <c r="C4320" t="s">
        <v>694</v>
      </c>
      <c r="D4320">
        <v>116</v>
      </c>
      <c r="E4320" t="s">
        <v>4734</v>
      </c>
      <c r="F4320" t="s">
        <v>754</v>
      </c>
      <c r="G4320" s="1" t="s">
        <v>4735</v>
      </c>
      <c r="H4320" t="s">
        <v>4736</v>
      </c>
      <c r="I4320" t="s">
        <v>4735</v>
      </c>
      <c r="J4320" t="s">
        <v>4736</v>
      </c>
      <c r="K4320">
        <v>1.05</v>
      </c>
      <c r="L4320">
        <v>1.05</v>
      </c>
      <c r="M4320" t="s">
        <v>26</v>
      </c>
      <c r="N4320" t="s">
        <v>74</v>
      </c>
      <c r="O4320" t="s">
        <v>29</v>
      </c>
      <c r="P4320" t="s">
        <v>29</v>
      </c>
      <c r="Q4320" t="s">
        <v>29</v>
      </c>
      <c r="R4320" t="s">
        <v>29</v>
      </c>
      <c r="S4320" t="s">
        <v>29</v>
      </c>
      <c r="T4320" t="s">
        <v>29</v>
      </c>
      <c r="U4320" t="s">
        <v>29</v>
      </c>
      <c r="V4320" t="s">
        <v>4729</v>
      </c>
      <c r="W4320" t="s">
        <v>4683</v>
      </c>
    </row>
    <row r="4321" spans="1:23">
      <c r="A4321">
        <v>4320</v>
      </c>
      <c r="B4321" t="s">
        <v>693</v>
      </c>
      <c r="C4321" t="s">
        <v>694</v>
      </c>
      <c r="D4321">
        <v>116</v>
      </c>
      <c r="E4321" t="s">
        <v>4737</v>
      </c>
      <c r="F4321" t="s">
        <v>1049</v>
      </c>
      <c r="G4321" s="1" t="s">
        <v>1050</v>
      </c>
      <c r="H4321" t="s">
        <v>615</v>
      </c>
      <c r="I4321" t="s">
        <v>1050</v>
      </c>
      <c r="J4321" t="s">
        <v>615</v>
      </c>
      <c r="K4321">
        <v>0.88</v>
      </c>
      <c r="L4321">
        <v>0.88</v>
      </c>
      <c r="M4321" t="s">
        <v>26</v>
      </c>
      <c r="N4321" t="s">
        <v>74</v>
      </c>
      <c r="O4321" t="s">
        <v>29</v>
      </c>
      <c r="P4321" t="s">
        <v>29</v>
      </c>
      <c r="Q4321" t="s">
        <v>29</v>
      </c>
      <c r="R4321" t="s">
        <v>29</v>
      </c>
      <c r="S4321" t="s">
        <v>29</v>
      </c>
      <c r="T4321" t="s">
        <v>29</v>
      </c>
      <c r="U4321" t="s">
        <v>29</v>
      </c>
      <c r="V4321" t="s">
        <v>4729</v>
      </c>
      <c r="W4321" t="s">
        <v>4683</v>
      </c>
    </row>
    <row r="4322" spans="1:23">
      <c r="A4322">
        <v>4321</v>
      </c>
      <c r="B4322" t="s">
        <v>693</v>
      </c>
      <c r="C4322" t="s">
        <v>694</v>
      </c>
      <c r="D4322">
        <v>116</v>
      </c>
      <c r="E4322" t="s">
        <v>4738</v>
      </c>
      <c r="F4322" t="s">
        <v>248</v>
      </c>
      <c r="G4322" s="1" t="s">
        <v>2704</v>
      </c>
      <c r="H4322" t="s">
        <v>4739</v>
      </c>
      <c r="I4322" t="s">
        <v>2704</v>
      </c>
      <c r="J4322" t="s">
        <v>4739</v>
      </c>
      <c r="K4322">
        <v>0.83</v>
      </c>
      <c r="L4322">
        <v>0.83</v>
      </c>
      <c r="M4322" t="s">
        <v>26</v>
      </c>
      <c r="N4322" t="s">
        <v>74</v>
      </c>
      <c r="O4322" t="s">
        <v>29</v>
      </c>
      <c r="P4322" t="s">
        <v>29</v>
      </c>
      <c r="Q4322" t="s">
        <v>29</v>
      </c>
      <c r="R4322" t="s">
        <v>29</v>
      </c>
      <c r="S4322" t="s">
        <v>29</v>
      </c>
      <c r="T4322" t="s">
        <v>29</v>
      </c>
      <c r="U4322" t="s">
        <v>29</v>
      </c>
      <c r="V4322" t="s">
        <v>4729</v>
      </c>
      <c r="W4322" t="s">
        <v>4683</v>
      </c>
    </row>
    <row r="4323" spans="1:23">
      <c r="A4323">
        <v>4322</v>
      </c>
      <c r="B4323" t="s">
        <v>693</v>
      </c>
      <c r="C4323" t="s">
        <v>694</v>
      </c>
      <c r="D4323">
        <v>116</v>
      </c>
      <c r="E4323" t="s">
        <v>4689</v>
      </c>
      <c r="F4323" t="s">
        <v>185</v>
      </c>
      <c r="G4323" s="1" t="s">
        <v>186</v>
      </c>
      <c r="H4323" t="s">
        <v>4690</v>
      </c>
      <c r="I4323" t="s">
        <v>186</v>
      </c>
      <c r="J4323" t="s">
        <v>2484</v>
      </c>
      <c r="K4323">
        <v>0.7</v>
      </c>
      <c r="L4323">
        <v>0.7</v>
      </c>
      <c r="M4323" t="s">
        <v>26</v>
      </c>
      <c r="N4323" t="s">
        <v>219</v>
      </c>
      <c r="O4323" t="s">
        <v>29</v>
      </c>
      <c r="P4323" t="s">
        <v>29</v>
      </c>
      <c r="Q4323" t="s">
        <v>29</v>
      </c>
      <c r="R4323" t="s">
        <v>29</v>
      </c>
      <c r="S4323" t="s">
        <v>29</v>
      </c>
      <c r="T4323" t="s">
        <v>29</v>
      </c>
      <c r="U4323" t="s">
        <v>29</v>
      </c>
      <c r="V4323" t="s">
        <v>4729</v>
      </c>
      <c r="W4323" t="s">
        <v>4683</v>
      </c>
    </row>
    <row r="4324" spans="1:23">
      <c r="A4324">
        <v>4323</v>
      </c>
      <c r="B4324" t="s">
        <v>693</v>
      </c>
      <c r="C4324" t="s">
        <v>694</v>
      </c>
      <c r="D4324">
        <v>116</v>
      </c>
      <c r="E4324" t="s">
        <v>695</v>
      </c>
      <c r="F4324" t="s">
        <v>255</v>
      </c>
      <c r="G4324" s="1" t="s">
        <v>696</v>
      </c>
      <c r="H4324" t="s">
        <v>697</v>
      </c>
      <c r="I4324" t="s">
        <v>696</v>
      </c>
      <c r="J4324" t="s">
        <v>697</v>
      </c>
      <c r="K4324">
        <v>0.56999999999999995</v>
      </c>
      <c r="L4324">
        <v>0.56999999999999995</v>
      </c>
      <c r="M4324" t="s">
        <v>26</v>
      </c>
      <c r="N4324" t="s">
        <v>232</v>
      </c>
      <c r="O4324" t="s">
        <v>29</v>
      </c>
      <c r="P4324" t="s">
        <v>29</v>
      </c>
      <c r="Q4324" t="s">
        <v>29</v>
      </c>
      <c r="R4324" t="s">
        <v>29</v>
      </c>
      <c r="S4324" t="s">
        <v>29</v>
      </c>
      <c r="T4324" t="s">
        <v>29</v>
      </c>
      <c r="U4324" t="s">
        <v>29</v>
      </c>
      <c r="V4324" t="s">
        <v>4729</v>
      </c>
      <c r="W4324" t="s">
        <v>4683</v>
      </c>
    </row>
    <row r="4325" spans="1:23">
      <c r="A4325">
        <v>4324</v>
      </c>
      <c r="B4325" t="s">
        <v>693</v>
      </c>
      <c r="C4325" t="s">
        <v>694</v>
      </c>
      <c r="D4325">
        <v>116</v>
      </c>
      <c r="E4325" t="s">
        <v>4688</v>
      </c>
      <c r="F4325" t="s">
        <v>23</v>
      </c>
      <c r="G4325" s="1" t="s">
        <v>536</v>
      </c>
      <c r="H4325" t="s">
        <v>3754</v>
      </c>
      <c r="I4325" t="s">
        <v>536</v>
      </c>
      <c r="J4325" t="s">
        <v>3754</v>
      </c>
      <c r="K4325">
        <v>0.55000000000000004</v>
      </c>
      <c r="L4325">
        <v>0.55000000000000004</v>
      </c>
      <c r="M4325" t="s">
        <v>26</v>
      </c>
      <c r="N4325" t="s">
        <v>219</v>
      </c>
      <c r="O4325" t="s">
        <v>29</v>
      </c>
      <c r="P4325" t="s">
        <v>29</v>
      </c>
      <c r="Q4325" t="s">
        <v>29</v>
      </c>
      <c r="R4325" t="s">
        <v>29</v>
      </c>
      <c r="S4325" t="s">
        <v>29</v>
      </c>
      <c r="T4325" t="s">
        <v>29</v>
      </c>
      <c r="U4325" t="s">
        <v>29</v>
      </c>
      <c r="V4325" t="s">
        <v>4729</v>
      </c>
      <c r="W4325" t="s">
        <v>4683</v>
      </c>
    </row>
    <row r="4326" spans="1:23">
      <c r="A4326">
        <v>4325</v>
      </c>
      <c r="B4326" t="s">
        <v>693</v>
      </c>
      <c r="C4326" t="s">
        <v>694</v>
      </c>
      <c r="D4326">
        <v>116</v>
      </c>
      <c r="E4326" t="s">
        <v>725</v>
      </c>
      <c r="F4326" t="s">
        <v>558</v>
      </c>
      <c r="G4326" s="1" t="s">
        <v>726</v>
      </c>
      <c r="H4326" t="s">
        <v>727</v>
      </c>
      <c r="I4326" t="s">
        <v>726</v>
      </c>
      <c r="J4326" t="s">
        <v>727</v>
      </c>
      <c r="K4326">
        <v>0.52</v>
      </c>
      <c r="L4326">
        <v>0.52</v>
      </c>
      <c r="M4326" t="s">
        <v>26</v>
      </c>
      <c r="N4326" t="s">
        <v>232</v>
      </c>
      <c r="O4326" t="s">
        <v>29</v>
      </c>
      <c r="P4326" t="s">
        <v>29</v>
      </c>
      <c r="Q4326" t="s">
        <v>29</v>
      </c>
      <c r="R4326" t="s">
        <v>29</v>
      </c>
      <c r="S4326" t="s">
        <v>29</v>
      </c>
      <c r="T4326" t="s">
        <v>29</v>
      </c>
      <c r="U4326" t="s">
        <v>29</v>
      </c>
      <c r="V4326" t="s">
        <v>4729</v>
      </c>
      <c r="W4326" t="s">
        <v>4683</v>
      </c>
    </row>
    <row r="4327" spans="1:23">
      <c r="A4327">
        <v>4326</v>
      </c>
      <c r="B4327" t="s">
        <v>693</v>
      </c>
      <c r="C4327" t="s">
        <v>694</v>
      </c>
      <c r="D4327">
        <v>116</v>
      </c>
      <c r="E4327" t="s">
        <v>699</v>
      </c>
      <c r="F4327" t="s">
        <v>270</v>
      </c>
      <c r="G4327" s="1" t="s">
        <v>700</v>
      </c>
      <c r="H4327" t="s">
        <v>485</v>
      </c>
      <c r="I4327" t="s">
        <v>700</v>
      </c>
      <c r="J4327" t="s">
        <v>485</v>
      </c>
      <c r="K4327">
        <v>0.5</v>
      </c>
      <c r="L4327">
        <v>0.5</v>
      </c>
      <c r="M4327" t="s">
        <v>26</v>
      </c>
      <c r="N4327" t="s">
        <v>53</v>
      </c>
      <c r="O4327" t="s">
        <v>29</v>
      </c>
      <c r="P4327" t="s">
        <v>29</v>
      </c>
      <c r="Q4327" t="s">
        <v>29</v>
      </c>
      <c r="R4327" t="s">
        <v>29</v>
      </c>
      <c r="S4327" t="s">
        <v>29</v>
      </c>
      <c r="T4327" t="s">
        <v>29</v>
      </c>
      <c r="U4327" t="s">
        <v>29</v>
      </c>
      <c r="V4327" t="s">
        <v>4729</v>
      </c>
      <c r="W4327" t="s">
        <v>4683</v>
      </c>
    </row>
    <row r="4328" spans="1:23">
      <c r="A4328">
        <v>4327</v>
      </c>
      <c r="B4328" t="s">
        <v>693</v>
      </c>
      <c r="C4328" t="s">
        <v>694</v>
      </c>
      <c r="D4328">
        <v>116</v>
      </c>
      <c r="E4328" t="s">
        <v>4702</v>
      </c>
      <c r="F4328" t="s">
        <v>1378</v>
      </c>
      <c r="G4328" s="1" t="s">
        <v>1379</v>
      </c>
      <c r="H4328" t="s">
        <v>4703</v>
      </c>
      <c r="I4328" t="s">
        <v>1379</v>
      </c>
      <c r="J4328" t="s">
        <v>4703</v>
      </c>
      <c r="K4328">
        <v>0.41</v>
      </c>
      <c r="L4328">
        <v>0.41</v>
      </c>
      <c r="M4328" t="s">
        <v>26</v>
      </c>
      <c r="N4328" t="s">
        <v>230</v>
      </c>
      <c r="O4328" t="s">
        <v>29</v>
      </c>
      <c r="P4328" t="s">
        <v>29</v>
      </c>
      <c r="Q4328" t="s">
        <v>29</v>
      </c>
      <c r="R4328" t="s">
        <v>29</v>
      </c>
      <c r="S4328" t="s">
        <v>29</v>
      </c>
      <c r="T4328" t="s">
        <v>29</v>
      </c>
      <c r="U4328" t="s">
        <v>29</v>
      </c>
      <c r="V4328" t="s">
        <v>4729</v>
      </c>
      <c r="W4328" t="s">
        <v>4683</v>
      </c>
    </row>
    <row r="4329" spans="1:23">
      <c r="A4329">
        <v>4328</v>
      </c>
      <c r="B4329" t="s">
        <v>693</v>
      </c>
      <c r="C4329" t="s">
        <v>694</v>
      </c>
      <c r="D4329">
        <v>116</v>
      </c>
      <c r="E4329" t="s">
        <v>4740</v>
      </c>
      <c r="F4329" t="s">
        <v>33</v>
      </c>
      <c r="G4329" s="1" t="s">
        <v>4741</v>
      </c>
      <c r="H4329" t="s">
        <v>4742</v>
      </c>
      <c r="I4329" t="s">
        <v>4741</v>
      </c>
      <c r="J4329" t="s">
        <v>4742</v>
      </c>
      <c r="K4329">
        <v>0.38</v>
      </c>
      <c r="L4329">
        <v>0.38</v>
      </c>
      <c r="M4329" t="s">
        <v>26</v>
      </c>
      <c r="N4329" t="s">
        <v>232</v>
      </c>
      <c r="O4329" t="s">
        <v>29</v>
      </c>
      <c r="P4329" t="s">
        <v>29</v>
      </c>
      <c r="Q4329" t="s">
        <v>29</v>
      </c>
      <c r="R4329" t="s">
        <v>29</v>
      </c>
      <c r="S4329" t="s">
        <v>29</v>
      </c>
      <c r="T4329" t="s">
        <v>29</v>
      </c>
      <c r="U4329" t="s">
        <v>29</v>
      </c>
      <c r="V4329" t="s">
        <v>4729</v>
      </c>
      <c r="W4329" t="s">
        <v>4683</v>
      </c>
    </row>
    <row r="4330" spans="1:23">
      <c r="A4330">
        <v>4329</v>
      </c>
      <c r="B4330" t="s">
        <v>693</v>
      </c>
      <c r="C4330" t="s">
        <v>694</v>
      </c>
      <c r="D4330">
        <v>116</v>
      </c>
      <c r="E4330" t="s">
        <v>4743</v>
      </c>
      <c r="F4330" t="s">
        <v>4744</v>
      </c>
      <c r="G4330" s="1" t="s">
        <v>4745</v>
      </c>
      <c r="H4330" t="s">
        <v>4746</v>
      </c>
      <c r="I4330" t="s">
        <v>4745</v>
      </c>
      <c r="J4330" t="s">
        <v>4746</v>
      </c>
      <c r="K4330">
        <v>0.27</v>
      </c>
      <c r="L4330">
        <v>0.27</v>
      </c>
      <c r="M4330" t="s">
        <v>26</v>
      </c>
      <c r="N4330" t="s">
        <v>232</v>
      </c>
      <c r="O4330" t="s">
        <v>29</v>
      </c>
      <c r="P4330" t="s">
        <v>29</v>
      </c>
      <c r="Q4330" t="s">
        <v>29</v>
      </c>
      <c r="R4330" t="s">
        <v>29</v>
      </c>
      <c r="S4330" t="s">
        <v>29</v>
      </c>
      <c r="T4330" t="s">
        <v>29</v>
      </c>
      <c r="U4330" t="s">
        <v>29</v>
      </c>
      <c r="V4330" t="s">
        <v>4729</v>
      </c>
      <c r="W4330" t="s">
        <v>4683</v>
      </c>
    </row>
    <row r="4331" spans="1:23">
      <c r="A4331">
        <v>4330</v>
      </c>
      <c r="B4331" t="s">
        <v>693</v>
      </c>
      <c r="C4331" t="s">
        <v>694</v>
      </c>
      <c r="D4331">
        <v>116</v>
      </c>
      <c r="E4331" t="s">
        <v>4747</v>
      </c>
      <c r="F4331" t="s">
        <v>4748</v>
      </c>
      <c r="G4331" s="1" t="s">
        <v>4749</v>
      </c>
      <c r="H4331" t="s">
        <v>342</v>
      </c>
      <c r="I4331" t="s">
        <v>4749</v>
      </c>
      <c r="J4331" t="s">
        <v>342</v>
      </c>
      <c r="K4331">
        <v>0.23</v>
      </c>
      <c r="L4331">
        <v>0.23</v>
      </c>
      <c r="M4331" t="s">
        <v>26</v>
      </c>
      <c r="N4331" t="s">
        <v>59</v>
      </c>
      <c r="O4331" t="s">
        <v>29</v>
      </c>
      <c r="P4331" t="s">
        <v>29</v>
      </c>
      <c r="Q4331" t="s">
        <v>29</v>
      </c>
      <c r="R4331" t="s">
        <v>29</v>
      </c>
      <c r="S4331" t="s">
        <v>29</v>
      </c>
      <c r="T4331" t="s">
        <v>29</v>
      </c>
      <c r="U4331" t="s">
        <v>29</v>
      </c>
      <c r="V4331" t="s">
        <v>4729</v>
      </c>
      <c r="W4331" t="s">
        <v>4683</v>
      </c>
    </row>
    <row r="4332" spans="1:23">
      <c r="A4332">
        <v>4331</v>
      </c>
      <c r="B4332" t="s">
        <v>693</v>
      </c>
      <c r="C4332" t="s">
        <v>694</v>
      </c>
      <c r="D4332">
        <v>116</v>
      </c>
      <c r="E4332" t="s">
        <v>4750</v>
      </c>
      <c r="F4332" t="s">
        <v>33</v>
      </c>
      <c r="G4332" s="1" t="s">
        <v>4751</v>
      </c>
      <c r="H4332" t="s">
        <v>4752</v>
      </c>
      <c r="I4332" t="s">
        <v>4751</v>
      </c>
      <c r="J4332" t="s">
        <v>4752</v>
      </c>
      <c r="K4332">
        <v>0.22</v>
      </c>
      <c r="L4332">
        <v>0.22</v>
      </c>
      <c r="M4332" t="s">
        <v>26</v>
      </c>
      <c r="N4332" t="s">
        <v>232</v>
      </c>
      <c r="O4332" t="s">
        <v>29</v>
      </c>
      <c r="P4332" t="s">
        <v>29</v>
      </c>
      <c r="Q4332" t="s">
        <v>29</v>
      </c>
      <c r="R4332" t="s">
        <v>29</v>
      </c>
      <c r="S4332" t="s">
        <v>29</v>
      </c>
      <c r="T4332" t="s">
        <v>29</v>
      </c>
      <c r="U4332" t="s">
        <v>29</v>
      </c>
      <c r="V4332" t="s">
        <v>4729</v>
      </c>
      <c r="W4332" t="s">
        <v>4683</v>
      </c>
    </row>
    <row r="4333" spans="1:23">
      <c r="A4333">
        <v>4332</v>
      </c>
      <c r="B4333" t="s">
        <v>693</v>
      </c>
      <c r="C4333" t="s">
        <v>694</v>
      </c>
      <c r="D4333">
        <v>116</v>
      </c>
      <c r="E4333" t="s">
        <v>4753</v>
      </c>
      <c r="F4333" t="s">
        <v>558</v>
      </c>
      <c r="G4333" s="1" t="s">
        <v>726</v>
      </c>
      <c r="H4333" t="s">
        <v>615</v>
      </c>
      <c r="I4333" t="s">
        <v>726</v>
      </c>
      <c r="J4333" t="s">
        <v>615</v>
      </c>
      <c r="K4333">
        <v>0.21</v>
      </c>
      <c r="L4333">
        <v>0.21</v>
      </c>
      <c r="M4333" t="s">
        <v>26</v>
      </c>
      <c r="N4333" t="s">
        <v>74</v>
      </c>
      <c r="O4333" t="s">
        <v>29</v>
      </c>
      <c r="P4333" t="s">
        <v>29</v>
      </c>
      <c r="Q4333" t="s">
        <v>29</v>
      </c>
      <c r="R4333" t="s">
        <v>29</v>
      </c>
      <c r="S4333" t="s">
        <v>29</v>
      </c>
      <c r="T4333" t="s">
        <v>29</v>
      </c>
      <c r="U4333" t="s">
        <v>29</v>
      </c>
      <c r="V4333" t="s">
        <v>4729</v>
      </c>
      <c r="W4333" t="s">
        <v>4683</v>
      </c>
    </row>
    <row r="4334" spans="1:23">
      <c r="A4334">
        <v>4333</v>
      </c>
      <c r="B4334" t="s">
        <v>693</v>
      </c>
      <c r="C4334" t="s">
        <v>694</v>
      </c>
      <c r="D4334">
        <v>116</v>
      </c>
      <c r="E4334" t="s">
        <v>4754</v>
      </c>
      <c r="F4334" t="s">
        <v>516</v>
      </c>
      <c r="G4334" s="1" t="s">
        <v>751</v>
      </c>
      <c r="H4334" t="s">
        <v>4755</v>
      </c>
      <c r="I4334" t="s">
        <v>751</v>
      </c>
      <c r="J4334" t="s">
        <v>4755</v>
      </c>
      <c r="K4334">
        <v>0.18</v>
      </c>
      <c r="L4334">
        <v>0.18</v>
      </c>
      <c r="M4334" t="s">
        <v>26</v>
      </c>
      <c r="N4334" t="s">
        <v>74</v>
      </c>
      <c r="O4334" t="s">
        <v>29</v>
      </c>
      <c r="P4334" t="s">
        <v>29</v>
      </c>
      <c r="Q4334" t="s">
        <v>29</v>
      </c>
      <c r="R4334" t="s">
        <v>29</v>
      </c>
      <c r="S4334" t="s">
        <v>29</v>
      </c>
      <c r="T4334" t="s">
        <v>29</v>
      </c>
      <c r="U4334" t="s">
        <v>29</v>
      </c>
      <c r="V4334" t="s">
        <v>4729</v>
      </c>
      <c r="W4334" t="s">
        <v>4683</v>
      </c>
    </row>
    <row r="4335" spans="1:23">
      <c r="A4335">
        <v>4334</v>
      </c>
      <c r="B4335" t="s">
        <v>693</v>
      </c>
      <c r="C4335" t="s">
        <v>694</v>
      </c>
      <c r="D4335">
        <v>116</v>
      </c>
      <c r="E4335" t="s">
        <v>721</v>
      </c>
      <c r="F4335" t="s">
        <v>185</v>
      </c>
      <c r="G4335" s="1" t="s">
        <v>186</v>
      </c>
      <c r="H4335" t="s">
        <v>166</v>
      </c>
      <c r="I4335" t="s">
        <v>186</v>
      </c>
      <c r="J4335" t="s">
        <v>166</v>
      </c>
      <c r="K4335">
        <v>0.17</v>
      </c>
      <c r="L4335">
        <v>0.17</v>
      </c>
      <c r="M4335" t="s">
        <v>26</v>
      </c>
      <c r="N4335" t="s">
        <v>230</v>
      </c>
      <c r="O4335" t="s">
        <v>29</v>
      </c>
      <c r="P4335" t="s">
        <v>29</v>
      </c>
      <c r="Q4335" t="s">
        <v>29</v>
      </c>
      <c r="R4335" t="s">
        <v>29</v>
      </c>
      <c r="S4335" t="s">
        <v>29</v>
      </c>
      <c r="T4335" t="s">
        <v>29</v>
      </c>
      <c r="U4335" t="s">
        <v>29</v>
      </c>
      <c r="V4335" t="s">
        <v>4729</v>
      </c>
      <c r="W4335" t="s">
        <v>4683</v>
      </c>
    </row>
    <row r="4336" spans="1:23">
      <c r="A4336">
        <v>4335</v>
      </c>
      <c r="B4336" t="s">
        <v>693</v>
      </c>
      <c r="C4336" t="s">
        <v>694</v>
      </c>
      <c r="D4336">
        <v>116</v>
      </c>
      <c r="E4336" t="s">
        <v>4756</v>
      </c>
      <c r="F4336" t="s">
        <v>185</v>
      </c>
      <c r="G4336" s="1" t="s">
        <v>186</v>
      </c>
      <c r="H4336" t="s">
        <v>4757</v>
      </c>
      <c r="I4336" t="s">
        <v>186</v>
      </c>
      <c r="J4336" t="s">
        <v>2663</v>
      </c>
      <c r="K4336">
        <v>0.14000000000000001</v>
      </c>
      <c r="L4336">
        <v>0.14000000000000001</v>
      </c>
      <c r="M4336" t="s">
        <v>26</v>
      </c>
      <c r="N4336" t="s">
        <v>74</v>
      </c>
      <c r="O4336" t="s">
        <v>29</v>
      </c>
      <c r="P4336" t="s">
        <v>29</v>
      </c>
      <c r="Q4336" t="s">
        <v>29</v>
      </c>
      <c r="R4336" t="s">
        <v>29</v>
      </c>
      <c r="S4336" t="s">
        <v>29</v>
      </c>
      <c r="T4336" t="s">
        <v>29</v>
      </c>
      <c r="U4336" t="s">
        <v>29</v>
      </c>
      <c r="V4336" t="s">
        <v>4729</v>
      </c>
      <c r="W4336" t="s">
        <v>4683</v>
      </c>
    </row>
    <row r="4337" spans="1:23">
      <c r="A4337">
        <v>4336</v>
      </c>
      <c r="B4337" t="s">
        <v>693</v>
      </c>
      <c r="C4337" t="s">
        <v>694</v>
      </c>
      <c r="D4337">
        <v>116</v>
      </c>
      <c r="E4337" t="s">
        <v>4693</v>
      </c>
      <c r="F4337" t="s">
        <v>2172</v>
      </c>
      <c r="G4337" s="1" t="s">
        <v>4461</v>
      </c>
      <c r="H4337" t="s">
        <v>615</v>
      </c>
      <c r="I4337" t="s">
        <v>4461</v>
      </c>
      <c r="J4337" t="s">
        <v>615</v>
      </c>
      <c r="K4337">
        <v>0.13</v>
      </c>
      <c r="L4337">
        <v>0.13</v>
      </c>
      <c r="M4337" t="s">
        <v>26</v>
      </c>
      <c r="N4337" t="s">
        <v>74</v>
      </c>
      <c r="O4337" t="s">
        <v>29</v>
      </c>
      <c r="P4337" t="s">
        <v>29</v>
      </c>
      <c r="Q4337" t="s">
        <v>29</v>
      </c>
      <c r="R4337" t="s">
        <v>29</v>
      </c>
      <c r="S4337" t="s">
        <v>29</v>
      </c>
      <c r="T4337" t="s">
        <v>29</v>
      </c>
      <c r="U4337" t="s">
        <v>29</v>
      </c>
      <c r="V4337" t="s">
        <v>4729</v>
      </c>
      <c r="W4337" t="s">
        <v>4683</v>
      </c>
    </row>
    <row r="4338" spans="1:23">
      <c r="A4338">
        <v>4337</v>
      </c>
      <c r="B4338" t="s">
        <v>693</v>
      </c>
      <c r="C4338" t="s">
        <v>694</v>
      </c>
      <c r="D4338">
        <v>116</v>
      </c>
      <c r="E4338" t="s">
        <v>4758</v>
      </c>
      <c r="F4338" t="s">
        <v>103</v>
      </c>
      <c r="G4338" s="1" t="s">
        <v>1095</v>
      </c>
      <c r="H4338" t="s">
        <v>4759</v>
      </c>
      <c r="I4338" t="s">
        <v>1095</v>
      </c>
      <c r="J4338" t="s">
        <v>4759</v>
      </c>
      <c r="K4338">
        <v>0.12</v>
      </c>
      <c r="L4338">
        <v>0.12</v>
      </c>
      <c r="M4338" t="s">
        <v>26</v>
      </c>
      <c r="N4338" t="s">
        <v>232</v>
      </c>
      <c r="O4338" t="s">
        <v>29</v>
      </c>
      <c r="P4338" t="s">
        <v>29</v>
      </c>
      <c r="Q4338" t="s">
        <v>29</v>
      </c>
      <c r="R4338" t="s">
        <v>29</v>
      </c>
      <c r="S4338" t="s">
        <v>29</v>
      </c>
      <c r="T4338" t="s">
        <v>29</v>
      </c>
      <c r="U4338" t="s">
        <v>29</v>
      </c>
      <c r="V4338" t="s">
        <v>4729</v>
      </c>
      <c r="W4338" t="s">
        <v>4683</v>
      </c>
    </row>
    <row r="4339" spans="1:23">
      <c r="A4339">
        <v>4338</v>
      </c>
      <c r="B4339" t="s">
        <v>693</v>
      </c>
      <c r="C4339" t="s">
        <v>694</v>
      </c>
      <c r="D4339">
        <v>116</v>
      </c>
      <c r="E4339" t="s">
        <v>4760</v>
      </c>
      <c r="F4339" t="s">
        <v>103</v>
      </c>
      <c r="G4339" s="1" t="s">
        <v>4761</v>
      </c>
      <c r="H4339" t="s">
        <v>4762</v>
      </c>
      <c r="I4339" t="s">
        <v>4761</v>
      </c>
      <c r="J4339" t="s">
        <v>4762</v>
      </c>
      <c r="K4339">
        <v>0.11</v>
      </c>
      <c r="L4339">
        <v>0.11</v>
      </c>
      <c r="M4339" t="s">
        <v>26</v>
      </c>
      <c r="N4339" t="s">
        <v>232</v>
      </c>
      <c r="O4339" t="s">
        <v>29</v>
      </c>
      <c r="P4339" t="s">
        <v>29</v>
      </c>
      <c r="Q4339" t="s">
        <v>29</v>
      </c>
      <c r="R4339" t="s">
        <v>29</v>
      </c>
      <c r="S4339" t="s">
        <v>29</v>
      </c>
      <c r="T4339" t="s">
        <v>29</v>
      </c>
      <c r="U4339" t="s">
        <v>29</v>
      </c>
      <c r="V4339" t="s">
        <v>4729</v>
      </c>
      <c r="W4339" t="s">
        <v>4683</v>
      </c>
    </row>
    <row r="4340" spans="1:23">
      <c r="A4340">
        <v>4339</v>
      </c>
      <c r="B4340" t="s">
        <v>693</v>
      </c>
      <c r="C4340" t="s">
        <v>694</v>
      </c>
      <c r="D4340">
        <v>116</v>
      </c>
      <c r="E4340" t="s">
        <v>8941</v>
      </c>
      <c r="F4340" t="s">
        <v>136</v>
      </c>
      <c r="G4340" s="1" t="s">
        <v>29</v>
      </c>
      <c r="H4340" t="s">
        <v>29</v>
      </c>
      <c r="I4340" t="s">
        <v>29</v>
      </c>
      <c r="J4340" t="s">
        <v>29</v>
      </c>
      <c r="K4340">
        <v>19.8</v>
      </c>
      <c r="L4340">
        <v>19.8</v>
      </c>
      <c r="M4340" t="s">
        <v>136</v>
      </c>
      <c r="N4340" t="s">
        <v>29</v>
      </c>
      <c r="O4340" t="s">
        <v>29</v>
      </c>
      <c r="P4340" t="s">
        <v>29</v>
      </c>
      <c r="Q4340" t="s">
        <v>29</v>
      </c>
      <c r="R4340" t="s">
        <v>29</v>
      </c>
      <c r="S4340" t="s">
        <v>29</v>
      </c>
      <c r="T4340" t="s">
        <v>29</v>
      </c>
      <c r="U4340" t="s">
        <v>29</v>
      </c>
      <c r="V4340" t="s">
        <v>4729</v>
      </c>
      <c r="W4340" t="s">
        <v>4683</v>
      </c>
    </row>
    <row r="4341" spans="1:23">
      <c r="A4341">
        <v>4340</v>
      </c>
      <c r="B4341" t="s">
        <v>4464</v>
      </c>
      <c r="C4341" t="s">
        <v>4464</v>
      </c>
      <c r="D4341">
        <v>117</v>
      </c>
      <c r="E4341" t="s">
        <v>4763</v>
      </c>
      <c r="F4341" t="s">
        <v>108</v>
      </c>
      <c r="G4341" s="1" t="s">
        <v>4764</v>
      </c>
      <c r="H4341" t="s">
        <v>4765</v>
      </c>
      <c r="I4341" t="s">
        <v>4764</v>
      </c>
      <c r="J4341" t="s">
        <v>4765</v>
      </c>
      <c r="K4341">
        <v>71.2</v>
      </c>
      <c r="L4341">
        <v>71.2</v>
      </c>
      <c r="M4341" t="s">
        <v>26</v>
      </c>
      <c r="N4341" t="s">
        <v>219</v>
      </c>
      <c r="O4341" t="s">
        <v>29</v>
      </c>
      <c r="P4341" t="s">
        <v>29</v>
      </c>
      <c r="Q4341" t="s">
        <v>29</v>
      </c>
      <c r="R4341" t="s">
        <v>29</v>
      </c>
      <c r="S4341" t="s">
        <v>29</v>
      </c>
      <c r="T4341" t="s">
        <v>29</v>
      </c>
      <c r="U4341" t="s">
        <v>29</v>
      </c>
      <c r="V4341" t="s">
        <v>29</v>
      </c>
      <c r="W4341" t="s">
        <v>4766</v>
      </c>
    </row>
    <row r="4342" spans="1:23">
      <c r="A4342">
        <v>4341</v>
      </c>
      <c r="B4342" t="s">
        <v>4464</v>
      </c>
      <c r="C4342" t="s">
        <v>4464</v>
      </c>
      <c r="D4342">
        <v>117</v>
      </c>
      <c r="E4342" t="s">
        <v>4767</v>
      </c>
      <c r="F4342" t="s">
        <v>185</v>
      </c>
      <c r="G4342" s="1" t="s">
        <v>4768</v>
      </c>
      <c r="H4342" t="s">
        <v>2105</v>
      </c>
      <c r="I4342" t="s">
        <v>4768</v>
      </c>
      <c r="J4342" t="s">
        <v>2105</v>
      </c>
      <c r="K4342">
        <v>7.8</v>
      </c>
      <c r="L4342">
        <v>7.8</v>
      </c>
      <c r="M4342" t="s">
        <v>26</v>
      </c>
      <c r="N4342" t="s">
        <v>219</v>
      </c>
      <c r="O4342" t="s">
        <v>232</v>
      </c>
      <c r="P4342" t="s">
        <v>74</v>
      </c>
      <c r="Q4342" t="s">
        <v>29</v>
      </c>
      <c r="R4342" t="s">
        <v>29</v>
      </c>
      <c r="S4342" t="s">
        <v>29</v>
      </c>
      <c r="T4342" t="s">
        <v>29</v>
      </c>
      <c r="U4342" t="s">
        <v>29</v>
      </c>
      <c r="V4342" t="s">
        <v>29</v>
      </c>
      <c r="W4342" t="s">
        <v>4766</v>
      </c>
    </row>
    <row r="4343" spans="1:23">
      <c r="A4343">
        <v>4342</v>
      </c>
      <c r="B4343" t="s">
        <v>4464</v>
      </c>
      <c r="C4343" t="s">
        <v>4464</v>
      </c>
      <c r="D4343">
        <v>117</v>
      </c>
      <c r="E4343" t="s">
        <v>4769</v>
      </c>
      <c r="F4343" t="s">
        <v>196</v>
      </c>
      <c r="G4343" s="1" t="s">
        <v>2856</v>
      </c>
      <c r="H4343" t="s">
        <v>29</v>
      </c>
      <c r="I4343" t="s">
        <v>2856</v>
      </c>
      <c r="J4343" t="s">
        <v>29</v>
      </c>
      <c r="K4343">
        <v>4.0999999999999996</v>
      </c>
      <c r="L4343">
        <v>4.0999999999999996</v>
      </c>
      <c r="M4343" t="s">
        <v>26</v>
      </c>
      <c r="N4343" t="s">
        <v>219</v>
      </c>
      <c r="O4343" t="s">
        <v>63</v>
      </c>
      <c r="P4343" t="s">
        <v>74</v>
      </c>
      <c r="Q4343" t="s">
        <v>29</v>
      </c>
      <c r="R4343" t="s">
        <v>29</v>
      </c>
      <c r="S4343" t="s">
        <v>29</v>
      </c>
      <c r="T4343" t="s">
        <v>29</v>
      </c>
      <c r="U4343" t="s">
        <v>29</v>
      </c>
      <c r="V4343" t="s">
        <v>29</v>
      </c>
      <c r="W4343" t="s">
        <v>4766</v>
      </c>
    </row>
    <row r="4344" spans="1:23">
      <c r="A4344">
        <v>4343</v>
      </c>
      <c r="B4344" t="s">
        <v>4464</v>
      </c>
      <c r="C4344" t="s">
        <v>4464</v>
      </c>
      <c r="D4344">
        <v>117</v>
      </c>
      <c r="E4344" t="s">
        <v>2842</v>
      </c>
      <c r="F4344" t="s">
        <v>23</v>
      </c>
      <c r="G4344" s="1" t="s">
        <v>2843</v>
      </c>
      <c r="H4344" t="s">
        <v>2844</v>
      </c>
      <c r="I4344" t="s">
        <v>8517</v>
      </c>
      <c r="J4344" t="s">
        <v>8645</v>
      </c>
      <c r="K4344">
        <v>4</v>
      </c>
      <c r="L4344">
        <v>4</v>
      </c>
      <c r="M4344" t="s">
        <v>26</v>
      </c>
      <c r="N4344" t="s">
        <v>219</v>
      </c>
      <c r="O4344" t="s">
        <v>63</v>
      </c>
      <c r="P4344" t="s">
        <v>74</v>
      </c>
      <c r="Q4344" t="s">
        <v>29</v>
      </c>
      <c r="R4344" t="s">
        <v>29</v>
      </c>
      <c r="S4344" t="s">
        <v>29</v>
      </c>
      <c r="T4344" t="s">
        <v>29</v>
      </c>
      <c r="U4344" t="s">
        <v>29</v>
      </c>
      <c r="V4344" t="s">
        <v>29</v>
      </c>
      <c r="W4344" t="s">
        <v>4766</v>
      </c>
    </row>
    <row r="4345" spans="1:23">
      <c r="A4345">
        <v>4344</v>
      </c>
      <c r="B4345" t="s">
        <v>4464</v>
      </c>
      <c r="C4345" t="s">
        <v>4464</v>
      </c>
      <c r="D4345">
        <v>117</v>
      </c>
      <c r="E4345" t="s">
        <v>4770</v>
      </c>
      <c r="F4345" t="s">
        <v>344</v>
      </c>
      <c r="G4345" s="1" t="s">
        <v>4771</v>
      </c>
      <c r="H4345" t="s">
        <v>4772</v>
      </c>
      <c r="I4345" t="s">
        <v>4771</v>
      </c>
      <c r="J4345" t="s">
        <v>4772</v>
      </c>
      <c r="K4345">
        <v>1</v>
      </c>
      <c r="L4345">
        <v>1</v>
      </c>
      <c r="M4345" t="s">
        <v>26</v>
      </c>
      <c r="N4345" t="s">
        <v>219</v>
      </c>
      <c r="O4345" t="s">
        <v>232</v>
      </c>
      <c r="P4345" t="s">
        <v>74</v>
      </c>
      <c r="Q4345" t="s">
        <v>29</v>
      </c>
      <c r="R4345" t="s">
        <v>29</v>
      </c>
      <c r="S4345" t="s">
        <v>29</v>
      </c>
      <c r="T4345" t="s">
        <v>29</v>
      </c>
      <c r="U4345" t="s">
        <v>29</v>
      </c>
      <c r="V4345" t="s">
        <v>29</v>
      </c>
      <c r="W4345" t="s">
        <v>4766</v>
      </c>
    </row>
    <row r="4346" spans="1:23">
      <c r="A4346">
        <v>4345</v>
      </c>
      <c r="B4346" t="s">
        <v>4464</v>
      </c>
      <c r="C4346" t="s">
        <v>4464</v>
      </c>
      <c r="D4346">
        <v>117</v>
      </c>
      <c r="E4346" t="s">
        <v>2475</v>
      </c>
      <c r="F4346" t="s">
        <v>185</v>
      </c>
      <c r="G4346" s="1" t="s">
        <v>186</v>
      </c>
      <c r="H4346" t="s">
        <v>466</v>
      </c>
      <c r="I4346" t="s">
        <v>186</v>
      </c>
      <c r="J4346" t="s">
        <v>466</v>
      </c>
      <c r="K4346">
        <v>0.8</v>
      </c>
      <c r="L4346">
        <v>0.8</v>
      </c>
      <c r="M4346" t="s">
        <v>26</v>
      </c>
      <c r="N4346" t="s">
        <v>219</v>
      </c>
      <c r="O4346" t="s">
        <v>232</v>
      </c>
      <c r="P4346" t="s">
        <v>74</v>
      </c>
      <c r="Q4346" t="s">
        <v>29</v>
      </c>
      <c r="R4346" t="s">
        <v>29</v>
      </c>
      <c r="S4346" t="s">
        <v>29</v>
      </c>
      <c r="T4346" t="s">
        <v>29</v>
      </c>
      <c r="U4346" t="s">
        <v>29</v>
      </c>
      <c r="V4346" t="s">
        <v>29</v>
      </c>
      <c r="W4346" t="s">
        <v>4766</v>
      </c>
    </row>
    <row r="4347" spans="1:23">
      <c r="A4347">
        <v>4346</v>
      </c>
      <c r="B4347" t="s">
        <v>4464</v>
      </c>
      <c r="C4347" t="s">
        <v>4464</v>
      </c>
      <c r="D4347">
        <v>117</v>
      </c>
      <c r="E4347" t="s">
        <v>4487</v>
      </c>
      <c r="F4347" t="s">
        <v>181</v>
      </c>
      <c r="G4347" s="1" t="s">
        <v>2116</v>
      </c>
      <c r="H4347" t="s">
        <v>4488</v>
      </c>
      <c r="I4347" t="s">
        <v>2116</v>
      </c>
      <c r="J4347" t="s">
        <v>382</v>
      </c>
      <c r="K4347">
        <v>0.7</v>
      </c>
      <c r="L4347">
        <v>0.7</v>
      </c>
      <c r="M4347" t="s">
        <v>26</v>
      </c>
      <c r="N4347" t="s">
        <v>74</v>
      </c>
      <c r="O4347" t="s">
        <v>29</v>
      </c>
      <c r="P4347" t="s">
        <v>29</v>
      </c>
      <c r="Q4347" t="s">
        <v>29</v>
      </c>
      <c r="R4347" t="s">
        <v>29</v>
      </c>
      <c r="S4347" t="s">
        <v>29</v>
      </c>
      <c r="T4347" t="s">
        <v>29</v>
      </c>
      <c r="U4347" t="s">
        <v>29</v>
      </c>
      <c r="V4347" t="s">
        <v>29</v>
      </c>
      <c r="W4347" t="s">
        <v>4766</v>
      </c>
    </row>
    <row r="4348" spans="1:23">
      <c r="A4348">
        <v>4347</v>
      </c>
      <c r="B4348" t="s">
        <v>4464</v>
      </c>
      <c r="C4348" t="s">
        <v>4464</v>
      </c>
      <c r="D4348">
        <v>117</v>
      </c>
      <c r="E4348" t="s">
        <v>4773</v>
      </c>
      <c r="F4348" t="s">
        <v>108</v>
      </c>
      <c r="G4348" s="1" t="s">
        <v>4774</v>
      </c>
      <c r="H4348" t="s">
        <v>4775</v>
      </c>
      <c r="I4348" t="s">
        <v>4774</v>
      </c>
      <c r="J4348" t="s">
        <v>4775</v>
      </c>
      <c r="K4348">
        <v>0.6</v>
      </c>
      <c r="L4348">
        <v>0.6</v>
      </c>
      <c r="M4348" t="s">
        <v>26</v>
      </c>
      <c r="N4348" t="s">
        <v>219</v>
      </c>
      <c r="O4348" t="s">
        <v>29</v>
      </c>
      <c r="P4348" t="s">
        <v>29</v>
      </c>
      <c r="Q4348" t="s">
        <v>29</v>
      </c>
      <c r="R4348" t="s">
        <v>29</v>
      </c>
      <c r="S4348" t="s">
        <v>29</v>
      </c>
      <c r="T4348" t="s">
        <v>29</v>
      </c>
      <c r="U4348" t="s">
        <v>29</v>
      </c>
      <c r="V4348" t="s">
        <v>29</v>
      </c>
      <c r="W4348" t="s">
        <v>4766</v>
      </c>
    </row>
    <row r="4349" spans="1:23">
      <c r="A4349">
        <v>4348</v>
      </c>
      <c r="B4349" t="s">
        <v>4464</v>
      </c>
      <c r="C4349" t="s">
        <v>4464</v>
      </c>
      <c r="D4349">
        <v>117</v>
      </c>
      <c r="E4349" t="s">
        <v>4776</v>
      </c>
      <c r="F4349" t="s">
        <v>2769</v>
      </c>
      <c r="G4349" s="1" t="s">
        <v>2773</v>
      </c>
      <c r="H4349" t="s">
        <v>4777</v>
      </c>
      <c r="I4349" t="s">
        <v>2773</v>
      </c>
      <c r="J4349" t="s">
        <v>4777</v>
      </c>
      <c r="K4349">
        <v>0.5</v>
      </c>
      <c r="L4349">
        <v>0.5</v>
      </c>
      <c r="M4349" t="s">
        <v>26</v>
      </c>
      <c r="N4349" t="s">
        <v>74</v>
      </c>
      <c r="O4349" t="s">
        <v>29</v>
      </c>
      <c r="P4349" t="s">
        <v>29</v>
      </c>
      <c r="Q4349" t="s">
        <v>29</v>
      </c>
      <c r="R4349" t="s">
        <v>29</v>
      </c>
      <c r="S4349" t="s">
        <v>29</v>
      </c>
      <c r="T4349" t="s">
        <v>29</v>
      </c>
      <c r="U4349" t="s">
        <v>29</v>
      </c>
      <c r="V4349" t="s">
        <v>29</v>
      </c>
      <c r="W4349" t="s">
        <v>4766</v>
      </c>
    </row>
    <row r="4350" spans="1:23">
      <c r="A4350">
        <v>4349</v>
      </c>
      <c r="B4350" t="s">
        <v>4464</v>
      </c>
      <c r="C4350" t="s">
        <v>4464</v>
      </c>
      <c r="D4350">
        <v>117</v>
      </c>
      <c r="E4350" t="s">
        <v>135</v>
      </c>
      <c r="F4350" t="s">
        <v>136</v>
      </c>
      <c r="G4350" s="1" t="s">
        <v>29</v>
      </c>
      <c r="H4350" t="s">
        <v>29</v>
      </c>
      <c r="I4350" t="s">
        <v>29</v>
      </c>
      <c r="J4350" t="s">
        <v>29</v>
      </c>
      <c r="K4350">
        <v>9.3000000000000007</v>
      </c>
      <c r="L4350">
        <v>9.3000000000000007</v>
      </c>
      <c r="M4350" t="s">
        <v>136</v>
      </c>
      <c r="N4350" t="s">
        <v>29</v>
      </c>
      <c r="O4350" t="s">
        <v>29</v>
      </c>
      <c r="P4350" t="s">
        <v>29</v>
      </c>
      <c r="Q4350" t="s">
        <v>29</v>
      </c>
      <c r="R4350" t="s">
        <v>29</v>
      </c>
      <c r="S4350" t="s">
        <v>29</v>
      </c>
      <c r="T4350" t="s">
        <v>29</v>
      </c>
      <c r="U4350" t="s">
        <v>29</v>
      </c>
      <c r="V4350" t="s">
        <v>29</v>
      </c>
      <c r="W4350" t="s">
        <v>4766</v>
      </c>
    </row>
    <row r="4351" spans="1:23">
      <c r="A4351">
        <v>4350</v>
      </c>
      <c r="B4351" t="s">
        <v>4778</v>
      </c>
      <c r="C4351" t="s">
        <v>4778</v>
      </c>
      <c r="D4351">
        <v>118</v>
      </c>
      <c r="E4351" t="s">
        <v>4779</v>
      </c>
      <c r="F4351" t="s">
        <v>594</v>
      </c>
      <c r="G4351" s="1" t="s">
        <v>4780</v>
      </c>
      <c r="H4351" t="s">
        <v>4781</v>
      </c>
      <c r="I4351" t="s">
        <v>4780</v>
      </c>
      <c r="J4351" t="s">
        <v>4781</v>
      </c>
      <c r="K4351">
        <v>4.9000000000000004</v>
      </c>
      <c r="L4351">
        <v>4.9000000000000004</v>
      </c>
      <c r="M4351" t="s">
        <v>26</v>
      </c>
      <c r="N4351" t="s">
        <v>27</v>
      </c>
      <c r="O4351" t="s">
        <v>4782</v>
      </c>
      <c r="P4351" t="s">
        <v>29</v>
      </c>
      <c r="Q4351" t="s">
        <v>29</v>
      </c>
      <c r="R4351" t="s">
        <v>29</v>
      </c>
      <c r="S4351" t="s">
        <v>29</v>
      </c>
      <c r="T4351" t="s">
        <v>29</v>
      </c>
      <c r="U4351" t="s">
        <v>29</v>
      </c>
      <c r="V4351" t="s">
        <v>4783</v>
      </c>
      <c r="W4351" t="s">
        <v>4784</v>
      </c>
    </row>
    <row r="4352" spans="1:23">
      <c r="A4352">
        <v>4351</v>
      </c>
      <c r="B4352" t="s">
        <v>4778</v>
      </c>
      <c r="C4352" t="s">
        <v>4778</v>
      </c>
      <c r="D4352">
        <v>118</v>
      </c>
      <c r="E4352" t="s">
        <v>4785</v>
      </c>
      <c r="F4352" t="s">
        <v>594</v>
      </c>
      <c r="G4352" s="1" t="s">
        <v>595</v>
      </c>
      <c r="H4352" t="s">
        <v>4786</v>
      </c>
      <c r="I4352" t="s">
        <v>595</v>
      </c>
      <c r="J4352" t="s">
        <v>4788</v>
      </c>
      <c r="K4352">
        <v>0.2</v>
      </c>
      <c r="L4352">
        <v>0.2</v>
      </c>
      <c r="M4352" t="s">
        <v>26</v>
      </c>
      <c r="N4352" t="s">
        <v>63</v>
      </c>
      <c r="O4352" t="s">
        <v>29</v>
      </c>
      <c r="P4352" t="s">
        <v>29</v>
      </c>
      <c r="Q4352" t="s">
        <v>29</v>
      </c>
      <c r="R4352" t="s">
        <v>29</v>
      </c>
      <c r="S4352" t="s">
        <v>29</v>
      </c>
      <c r="T4352" t="s">
        <v>29</v>
      </c>
      <c r="U4352" t="s">
        <v>29</v>
      </c>
      <c r="V4352" t="s">
        <v>4783</v>
      </c>
      <c r="W4352" t="s">
        <v>4784</v>
      </c>
    </row>
    <row r="4353" spans="1:23">
      <c r="A4353">
        <v>4352</v>
      </c>
      <c r="B4353" t="s">
        <v>4778</v>
      </c>
      <c r="C4353" t="s">
        <v>4778</v>
      </c>
      <c r="D4353">
        <v>118</v>
      </c>
      <c r="E4353" t="s">
        <v>4787</v>
      </c>
      <c r="F4353" t="s">
        <v>293</v>
      </c>
      <c r="G4353" s="1" t="s">
        <v>552</v>
      </c>
      <c r="H4353" t="s">
        <v>4788</v>
      </c>
      <c r="I4353" t="s">
        <v>552</v>
      </c>
      <c r="J4353" t="s">
        <v>4788</v>
      </c>
      <c r="K4353">
        <v>1.4</v>
      </c>
      <c r="L4353">
        <v>1.4</v>
      </c>
      <c r="M4353" t="s">
        <v>26</v>
      </c>
      <c r="N4353" t="s">
        <v>27</v>
      </c>
      <c r="O4353" t="s">
        <v>63</v>
      </c>
      <c r="P4353" t="s">
        <v>29</v>
      </c>
      <c r="Q4353" t="s">
        <v>29</v>
      </c>
      <c r="R4353" t="s">
        <v>29</v>
      </c>
      <c r="S4353" t="s">
        <v>29</v>
      </c>
      <c r="T4353" t="s">
        <v>29</v>
      </c>
      <c r="U4353" t="s">
        <v>29</v>
      </c>
      <c r="V4353" t="s">
        <v>4783</v>
      </c>
      <c r="W4353" t="s">
        <v>4784</v>
      </c>
    </row>
    <row r="4354" spans="1:23">
      <c r="A4354">
        <v>4353</v>
      </c>
      <c r="B4354" t="s">
        <v>4778</v>
      </c>
      <c r="C4354" t="s">
        <v>4778</v>
      </c>
      <c r="D4354">
        <v>118</v>
      </c>
      <c r="E4354" t="s">
        <v>4789</v>
      </c>
      <c r="F4354" t="s">
        <v>270</v>
      </c>
      <c r="G4354" s="1" t="s">
        <v>271</v>
      </c>
      <c r="H4354" t="s">
        <v>4790</v>
      </c>
      <c r="I4354" t="s">
        <v>271</v>
      </c>
      <c r="J4354" t="s">
        <v>4790</v>
      </c>
      <c r="K4354">
        <v>1.2</v>
      </c>
      <c r="L4354">
        <v>1.2</v>
      </c>
      <c r="M4354" t="s">
        <v>26</v>
      </c>
      <c r="N4354" t="s">
        <v>27</v>
      </c>
      <c r="O4354" t="s">
        <v>63</v>
      </c>
      <c r="P4354" t="s">
        <v>29</v>
      </c>
      <c r="Q4354" t="s">
        <v>29</v>
      </c>
      <c r="R4354" t="s">
        <v>29</v>
      </c>
      <c r="S4354" t="s">
        <v>29</v>
      </c>
      <c r="T4354" t="s">
        <v>29</v>
      </c>
      <c r="U4354" t="s">
        <v>29</v>
      </c>
      <c r="V4354" t="s">
        <v>4783</v>
      </c>
      <c r="W4354" t="s">
        <v>4784</v>
      </c>
    </row>
    <row r="4355" spans="1:23">
      <c r="A4355">
        <v>4354</v>
      </c>
      <c r="B4355" t="s">
        <v>4778</v>
      </c>
      <c r="C4355" t="s">
        <v>4778</v>
      </c>
      <c r="D4355">
        <v>118</v>
      </c>
      <c r="E4355" t="s">
        <v>4789</v>
      </c>
      <c r="F4355" t="s">
        <v>270</v>
      </c>
      <c r="G4355" s="1" t="s">
        <v>271</v>
      </c>
      <c r="H4355" t="s">
        <v>4790</v>
      </c>
      <c r="I4355" t="s">
        <v>271</v>
      </c>
      <c r="J4355" t="s">
        <v>4790</v>
      </c>
      <c r="K4355">
        <v>5.2</v>
      </c>
      <c r="L4355">
        <v>5.2</v>
      </c>
      <c r="M4355" t="s">
        <v>26</v>
      </c>
      <c r="N4355" t="s">
        <v>4791</v>
      </c>
      <c r="O4355" t="s">
        <v>29</v>
      </c>
      <c r="P4355" t="s">
        <v>29</v>
      </c>
      <c r="Q4355" t="s">
        <v>29</v>
      </c>
      <c r="R4355" t="s">
        <v>29</v>
      </c>
      <c r="S4355" t="s">
        <v>29</v>
      </c>
      <c r="T4355" t="s">
        <v>29</v>
      </c>
      <c r="U4355" t="s">
        <v>29</v>
      </c>
      <c r="V4355" t="s">
        <v>4783</v>
      </c>
      <c r="W4355" t="s">
        <v>4784</v>
      </c>
    </row>
    <row r="4356" spans="1:23">
      <c r="A4356">
        <v>4355</v>
      </c>
      <c r="B4356" t="s">
        <v>4778</v>
      </c>
      <c r="C4356" t="s">
        <v>4778</v>
      </c>
      <c r="D4356">
        <v>118</v>
      </c>
      <c r="E4356" t="s">
        <v>4792</v>
      </c>
      <c r="F4356" t="s">
        <v>93</v>
      </c>
      <c r="G4356" s="1" t="s">
        <v>29</v>
      </c>
      <c r="H4356" t="s">
        <v>29</v>
      </c>
      <c r="I4356" t="s">
        <v>29</v>
      </c>
      <c r="J4356" t="s">
        <v>29</v>
      </c>
      <c r="K4356">
        <v>1.2</v>
      </c>
      <c r="L4356">
        <v>1.2</v>
      </c>
      <c r="M4356" t="s">
        <v>26</v>
      </c>
      <c r="N4356" t="s">
        <v>29</v>
      </c>
      <c r="O4356" t="s">
        <v>29</v>
      </c>
      <c r="P4356" t="s">
        <v>29</v>
      </c>
      <c r="Q4356" t="s">
        <v>29</v>
      </c>
      <c r="R4356" t="s">
        <v>29</v>
      </c>
      <c r="S4356" t="s">
        <v>29</v>
      </c>
      <c r="T4356" t="s">
        <v>29</v>
      </c>
      <c r="U4356" t="s">
        <v>29</v>
      </c>
      <c r="V4356" t="s">
        <v>4783</v>
      </c>
      <c r="W4356" t="s">
        <v>4784</v>
      </c>
    </row>
    <row r="4357" spans="1:23">
      <c r="A4357">
        <v>4356</v>
      </c>
      <c r="B4357" t="s">
        <v>4778</v>
      </c>
      <c r="C4357" t="s">
        <v>4778</v>
      </c>
      <c r="D4357">
        <v>118</v>
      </c>
      <c r="E4357" t="s">
        <v>4793</v>
      </c>
      <c r="F4357" t="s">
        <v>4794</v>
      </c>
      <c r="G4357" s="1" t="s">
        <v>4795</v>
      </c>
      <c r="H4357" t="s">
        <v>4796</v>
      </c>
      <c r="I4357" t="s">
        <v>4795</v>
      </c>
      <c r="J4357" t="s">
        <v>4796</v>
      </c>
      <c r="K4357">
        <v>1</v>
      </c>
      <c r="L4357">
        <v>1</v>
      </c>
      <c r="M4357" t="s">
        <v>26</v>
      </c>
      <c r="N4357" t="s">
        <v>74</v>
      </c>
      <c r="O4357" t="s">
        <v>29</v>
      </c>
      <c r="P4357" t="s">
        <v>29</v>
      </c>
      <c r="Q4357" t="s">
        <v>29</v>
      </c>
      <c r="R4357" t="s">
        <v>29</v>
      </c>
      <c r="S4357" t="s">
        <v>29</v>
      </c>
      <c r="T4357" t="s">
        <v>29</v>
      </c>
      <c r="U4357" t="s">
        <v>29</v>
      </c>
      <c r="V4357" t="s">
        <v>4783</v>
      </c>
      <c r="W4357" t="s">
        <v>4784</v>
      </c>
    </row>
    <row r="4358" spans="1:23">
      <c r="A4358">
        <v>4357</v>
      </c>
      <c r="B4358" t="s">
        <v>4778</v>
      </c>
      <c r="C4358" t="s">
        <v>4778</v>
      </c>
      <c r="D4358">
        <v>118</v>
      </c>
      <c r="E4358" t="s">
        <v>4797</v>
      </c>
      <c r="F4358" t="s">
        <v>1638</v>
      </c>
      <c r="G4358" s="1" t="s">
        <v>1639</v>
      </c>
      <c r="H4358" t="s">
        <v>4798</v>
      </c>
      <c r="I4358" t="s">
        <v>1639</v>
      </c>
      <c r="J4358" t="s">
        <v>684</v>
      </c>
      <c r="K4358">
        <v>0.3</v>
      </c>
      <c r="L4358">
        <v>0.3</v>
      </c>
      <c r="M4358" t="s">
        <v>26</v>
      </c>
      <c r="N4358" t="s">
        <v>27</v>
      </c>
      <c r="O4358" t="s">
        <v>29</v>
      </c>
      <c r="P4358" t="s">
        <v>29</v>
      </c>
      <c r="Q4358" t="s">
        <v>29</v>
      </c>
      <c r="R4358" t="s">
        <v>29</v>
      </c>
      <c r="S4358" t="s">
        <v>29</v>
      </c>
      <c r="T4358" t="s">
        <v>29</v>
      </c>
      <c r="U4358" t="s">
        <v>29</v>
      </c>
      <c r="V4358" t="s">
        <v>4783</v>
      </c>
      <c r="W4358" t="s">
        <v>4784</v>
      </c>
    </row>
    <row r="4359" spans="1:23">
      <c r="A4359">
        <v>4358</v>
      </c>
      <c r="B4359" t="s">
        <v>4778</v>
      </c>
      <c r="C4359" t="s">
        <v>4778</v>
      </c>
      <c r="D4359">
        <v>118</v>
      </c>
      <c r="E4359" t="s">
        <v>4799</v>
      </c>
      <c r="F4359" t="s">
        <v>43</v>
      </c>
      <c r="G4359" s="1" t="s">
        <v>1674</v>
      </c>
      <c r="H4359" t="s">
        <v>29</v>
      </c>
      <c r="I4359" t="s">
        <v>1674</v>
      </c>
      <c r="J4359" t="s">
        <v>29</v>
      </c>
      <c r="K4359">
        <v>1.7</v>
      </c>
      <c r="L4359">
        <v>1.7</v>
      </c>
      <c r="M4359" t="s">
        <v>26</v>
      </c>
      <c r="N4359" t="s">
        <v>27</v>
      </c>
      <c r="O4359" t="s">
        <v>74</v>
      </c>
      <c r="P4359" t="s">
        <v>28</v>
      </c>
      <c r="Q4359" t="s">
        <v>29</v>
      </c>
      <c r="R4359" t="s">
        <v>29</v>
      </c>
      <c r="S4359" t="s">
        <v>29</v>
      </c>
      <c r="T4359" t="s">
        <v>29</v>
      </c>
      <c r="U4359" t="s">
        <v>29</v>
      </c>
      <c r="V4359" t="s">
        <v>4783</v>
      </c>
      <c r="W4359" t="s">
        <v>4784</v>
      </c>
    </row>
    <row r="4360" spans="1:23">
      <c r="A4360">
        <v>4359</v>
      </c>
      <c r="B4360" t="s">
        <v>4778</v>
      </c>
      <c r="C4360" t="s">
        <v>4778</v>
      </c>
      <c r="D4360">
        <v>118</v>
      </c>
      <c r="E4360" t="s">
        <v>4800</v>
      </c>
      <c r="F4360" t="s">
        <v>43</v>
      </c>
      <c r="G4360" s="1" t="s">
        <v>3565</v>
      </c>
      <c r="H4360" t="s">
        <v>4801</v>
      </c>
      <c r="I4360" t="s">
        <v>3565</v>
      </c>
      <c r="J4360" t="s">
        <v>8861</v>
      </c>
      <c r="K4360">
        <v>0.4</v>
      </c>
      <c r="L4360">
        <v>0.4</v>
      </c>
      <c r="M4360" t="s">
        <v>26</v>
      </c>
      <c r="N4360" t="s">
        <v>27</v>
      </c>
      <c r="O4360" t="s">
        <v>63</v>
      </c>
      <c r="P4360" t="s">
        <v>74</v>
      </c>
      <c r="Q4360" t="s">
        <v>29</v>
      </c>
      <c r="R4360" t="s">
        <v>29</v>
      </c>
      <c r="S4360" t="s">
        <v>29</v>
      </c>
      <c r="T4360" t="s">
        <v>29</v>
      </c>
      <c r="U4360" t="s">
        <v>29</v>
      </c>
      <c r="V4360" t="s">
        <v>4783</v>
      </c>
      <c r="W4360" t="s">
        <v>4784</v>
      </c>
    </row>
    <row r="4361" spans="1:23">
      <c r="A4361">
        <v>4360</v>
      </c>
      <c r="B4361" t="s">
        <v>4778</v>
      </c>
      <c r="C4361" t="s">
        <v>4778</v>
      </c>
      <c r="D4361">
        <v>118</v>
      </c>
      <c r="E4361" t="s">
        <v>4802</v>
      </c>
      <c r="F4361" t="s">
        <v>43</v>
      </c>
      <c r="G4361" s="1" t="s">
        <v>580</v>
      </c>
      <c r="H4361" t="s">
        <v>4803</v>
      </c>
      <c r="I4361" t="s">
        <v>580</v>
      </c>
      <c r="J4361" t="s">
        <v>4803</v>
      </c>
      <c r="K4361">
        <v>0.3</v>
      </c>
      <c r="L4361">
        <v>0.3</v>
      </c>
      <c r="M4361" t="s">
        <v>26</v>
      </c>
      <c r="N4361" t="s">
        <v>74</v>
      </c>
      <c r="O4361" t="s">
        <v>29</v>
      </c>
      <c r="P4361" t="s">
        <v>29</v>
      </c>
      <c r="Q4361" t="s">
        <v>29</v>
      </c>
      <c r="R4361" t="s">
        <v>29</v>
      </c>
      <c r="S4361" t="s">
        <v>29</v>
      </c>
      <c r="T4361" t="s">
        <v>29</v>
      </c>
      <c r="U4361" t="s">
        <v>29</v>
      </c>
      <c r="V4361" t="s">
        <v>4783</v>
      </c>
      <c r="W4361" t="s">
        <v>4784</v>
      </c>
    </row>
    <row r="4362" spans="1:23">
      <c r="A4362">
        <v>4361</v>
      </c>
      <c r="B4362" t="s">
        <v>4778</v>
      </c>
      <c r="C4362" t="s">
        <v>4778</v>
      </c>
      <c r="D4362">
        <v>118</v>
      </c>
      <c r="E4362" t="s">
        <v>4804</v>
      </c>
      <c r="F4362" t="s">
        <v>154</v>
      </c>
      <c r="G4362" s="1" t="s">
        <v>4805</v>
      </c>
      <c r="H4362" t="s">
        <v>4806</v>
      </c>
      <c r="I4362" t="s">
        <v>4805</v>
      </c>
      <c r="J4362" t="s">
        <v>4806</v>
      </c>
      <c r="K4362">
        <v>0.8</v>
      </c>
      <c r="L4362">
        <v>0.8</v>
      </c>
      <c r="M4362" t="s">
        <v>26</v>
      </c>
      <c r="N4362" t="s">
        <v>63</v>
      </c>
      <c r="O4362" t="s">
        <v>29</v>
      </c>
      <c r="P4362" t="s">
        <v>29</v>
      </c>
      <c r="Q4362" t="s">
        <v>29</v>
      </c>
      <c r="R4362" t="s">
        <v>29</v>
      </c>
      <c r="S4362" t="s">
        <v>29</v>
      </c>
      <c r="T4362" t="s">
        <v>29</v>
      </c>
      <c r="U4362" t="s">
        <v>29</v>
      </c>
      <c r="V4362" t="s">
        <v>4783</v>
      </c>
      <c r="W4362" t="s">
        <v>4784</v>
      </c>
    </row>
    <row r="4363" spans="1:23">
      <c r="A4363">
        <v>4362</v>
      </c>
      <c r="B4363" t="s">
        <v>4778</v>
      </c>
      <c r="C4363" t="s">
        <v>4778</v>
      </c>
      <c r="D4363">
        <v>118</v>
      </c>
      <c r="E4363" t="s">
        <v>4807</v>
      </c>
      <c r="F4363" t="s">
        <v>154</v>
      </c>
      <c r="G4363" s="1" t="s">
        <v>4808</v>
      </c>
      <c r="H4363" t="s">
        <v>4809</v>
      </c>
      <c r="I4363" t="s">
        <v>4808</v>
      </c>
      <c r="J4363" t="s">
        <v>4809</v>
      </c>
      <c r="K4363">
        <v>0.7</v>
      </c>
      <c r="L4363">
        <v>0.7</v>
      </c>
      <c r="M4363" t="s">
        <v>26</v>
      </c>
      <c r="N4363" t="s">
        <v>27</v>
      </c>
      <c r="O4363" t="s">
        <v>74</v>
      </c>
      <c r="P4363" t="s">
        <v>118</v>
      </c>
      <c r="Q4363" t="s">
        <v>29</v>
      </c>
      <c r="R4363" t="s">
        <v>29</v>
      </c>
      <c r="S4363" t="s">
        <v>29</v>
      </c>
      <c r="T4363" t="s">
        <v>29</v>
      </c>
      <c r="U4363" t="s">
        <v>29</v>
      </c>
      <c r="V4363" t="s">
        <v>4783</v>
      </c>
      <c r="W4363" t="s">
        <v>4784</v>
      </c>
    </row>
    <row r="4364" spans="1:23">
      <c r="A4364">
        <v>4363</v>
      </c>
      <c r="B4364" t="s">
        <v>4778</v>
      </c>
      <c r="C4364" t="s">
        <v>4778</v>
      </c>
      <c r="D4364">
        <v>118</v>
      </c>
      <c r="E4364" t="s">
        <v>4810</v>
      </c>
      <c r="F4364" t="s">
        <v>154</v>
      </c>
      <c r="G4364" s="1" t="s">
        <v>4811</v>
      </c>
      <c r="H4364" t="s">
        <v>628</v>
      </c>
      <c r="I4364" t="s">
        <v>8835</v>
      </c>
      <c r="J4364" t="s">
        <v>628</v>
      </c>
      <c r="K4364">
        <v>0.2</v>
      </c>
      <c r="L4364">
        <v>0.2</v>
      </c>
      <c r="M4364" t="s">
        <v>26</v>
      </c>
      <c r="N4364" t="s">
        <v>27</v>
      </c>
      <c r="O4364" t="s">
        <v>29</v>
      </c>
      <c r="P4364" t="s">
        <v>29</v>
      </c>
      <c r="Q4364" t="s">
        <v>29</v>
      </c>
      <c r="R4364" t="s">
        <v>29</v>
      </c>
      <c r="S4364" t="s">
        <v>29</v>
      </c>
      <c r="T4364" t="s">
        <v>29</v>
      </c>
      <c r="U4364" t="s">
        <v>29</v>
      </c>
      <c r="V4364" t="s">
        <v>4783</v>
      </c>
      <c r="W4364" t="s">
        <v>4784</v>
      </c>
    </row>
    <row r="4365" spans="1:23">
      <c r="A4365">
        <v>4364</v>
      </c>
      <c r="B4365" t="s">
        <v>4778</v>
      </c>
      <c r="C4365" t="s">
        <v>4778</v>
      </c>
      <c r="D4365">
        <v>118</v>
      </c>
      <c r="E4365" t="s">
        <v>4812</v>
      </c>
      <c r="F4365" t="s">
        <v>154</v>
      </c>
      <c r="G4365" s="1" t="s">
        <v>4813</v>
      </c>
      <c r="H4365" t="s">
        <v>4814</v>
      </c>
      <c r="I4365" t="s">
        <v>4813</v>
      </c>
      <c r="J4365" t="s">
        <v>4814</v>
      </c>
      <c r="K4365">
        <v>1</v>
      </c>
      <c r="L4365">
        <v>1</v>
      </c>
      <c r="M4365" t="s">
        <v>26</v>
      </c>
      <c r="N4365" t="s">
        <v>63</v>
      </c>
      <c r="O4365" t="s">
        <v>118</v>
      </c>
      <c r="P4365" t="s">
        <v>29</v>
      </c>
      <c r="Q4365" t="s">
        <v>29</v>
      </c>
      <c r="R4365" t="s">
        <v>29</v>
      </c>
      <c r="S4365" t="s">
        <v>29</v>
      </c>
      <c r="T4365" t="s">
        <v>29</v>
      </c>
      <c r="U4365" t="s">
        <v>29</v>
      </c>
      <c r="V4365" t="s">
        <v>4783</v>
      </c>
      <c r="W4365" t="s">
        <v>4784</v>
      </c>
    </row>
    <row r="4366" spans="1:23">
      <c r="A4366">
        <v>4365</v>
      </c>
      <c r="B4366" t="s">
        <v>4778</v>
      </c>
      <c r="C4366" t="s">
        <v>4778</v>
      </c>
      <c r="D4366">
        <v>118</v>
      </c>
      <c r="E4366" t="s">
        <v>4815</v>
      </c>
      <c r="F4366" t="s">
        <v>1378</v>
      </c>
      <c r="G4366" s="1" t="s">
        <v>1379</v>
      </c>
      <c r="H4366" t="s">
        <v>4816</v>
      </c>
      <c r="I4366" t="s">
        <v>1379</v>
      </c>
      <c r="J4366" t="s">
        <v>4816</v>
      </c>
      <c r="K4366">
        <v>0.1</v>
      </c>
      <c r="L4366">
        <v>0.1</v>
      </c>
      <c r="M4366" t="s">
        <v>26</v>
      </c>
      <c r="N4366" t="s">
        <v>74</v>
      </c>
      <c r="O4366" t="s">
        <v>29</v>
      </c>
      <c r="P4366" t="s">
        <v>29</v>
      </c>
      <c r="Q4366" t="s">
        <v>29</v>
      </c>
      <c r="R4366" t="s">
        <v>29</v>
      </c>
      <c r="S4366" t="s">
        <v>29</v>
      </c>
      <c r="T4366" t="s">
        <v>29</v>
      </c>
      <c r="U4366" t="s">
        <v>29</v>
      </c>
      <c r="V4366" t="s">
        <v>4783</v>
      </c>
      <c r="W4366" t="s">
        <v>4784</v>
      </c>
    </row>
    <row r="4367" spans="1:23">
      <c r="A4367">
        <v>4366</v>
      </c>
      <c r="B4367" t="s">
        <v>4778</v>
      </c>
      <c r="C4367" t="s">
        <v>4778</v>
      </c>
      <c r="D4367">
        <v>118</v>
      </c>
      <c r="E4367" t="s">
        <v>4817</v>
      </c>
      <c r="F4367" t="s">
        <v>289</v>
      </c>
      <c r="G4367" s="1" t="s">
        <v>4818</v>
      </c>
      <c r="H4367" t="s">
        <v>4819</v>
      </c>
      <c r="I4367" t="s">
        <v>4818</v>
      </c>
      <c r="J4367" t="s">
        <v>4819</v>
      </c>
      <c r="K4367">
        <v>0.6</v>
      </c>
      <c r="L4367">
        <v>0.6</v>
      </c>
      <c r="M4367" t="s">
        <v>26</v>
      </c>
      <c r="N4367" t="s">
        <v>74</v>
      </c>
      <c r="O4367" t="s">
        <v>29</v>
      </c>
      <c r="P4367" t="s">
        <v>29</v>
      </c>
      <c r="Q4367" t="s">
        <v>29</v>
      </c>
      <c r="R4367" t="s">
        <v>29</v>
      </c>
      <c r="S4367" t="s">
        <v>29</v>
      </c>
      <c r="T4367" t="s">
        <v>29</v>
      </c>
      <c r="U4367" t="s">
        <v>29</v>
      </c>
      <c r="V4367" t="s">
        <v>4783</v>
      </c>
      <c r="W4367" t="s">
        <v>4784</v>
      </c>
    </row>
    <row r="4368" spans="1:23">
      <c r="A4368">
        <v>4367</v>
      </c>
      <c r="B4368" t="s">
        <v>4778</v>
      </c>
      <c r="C4368" t="s">
        <v>4778</v>
      </c>
      <c r="D4368">
        <v>118</v>
      </c>
      <c r="E4368" t="s">
        <v>4820</v>
      </c>
      <c r="F4368" t="s">
        <v>93</v>
      </c>
      <c r="G4368" s="1" t="s">
        <v>29</v>
      </c>
      <c r="H4368" t="s">
        <v>29</v>
      </c>
      <c r="I4368" t="s">
        <v>29</v>
      </c>
      <c r="J4368" t="s">
        <v>29</v>
      </c>
      <c r="K4368">
        <v>0.1</v>
      </c>
      <c r="L4368">
        <v>0.1</v>
      </c>
      <c r="M4368" t="s">
        <v>26</v>
      </c>
      <c r="N4368" t="s">
        <v>27</v>
      </c>
      <c r="O4368" t="s">
        <v>63</v>
      </c>
      <c r="P4368" t="s">
        <v>74</v>
      </c>
      <c r="Q4368" t="s">
        <v>29</v>
      </c>
      <c r="R4368" t="s">
        <v>29</v>
      </c>
      <c r="S4368" t="s">
        <v>29</v>
      </c>
      <c r="T4368" t="s">
        <v>29</v>
      </c>
      <c r="U4368" t="s">
        <v>29</v>
      </c>
      <c r="V4368" t="s">
        <v>4783</v>
      </c>
      <c r="W4368" t="s">
        <v>4784</v>
      </c>
    </row>
    <row r="4369" spans="1:23">
      <c r="A4369">
        <v>4368</v>
      </c>
      <c r="B4369" t="s">
        <v>4778</v>
      </c>
      <c r="C4369" t="s">
        <v>4778</v>
      </c>
      <c r="D4369">
        <v>118</v>
      </c>
      <c r="E4369" t="s">
        <v>4821</v>
      </c>
      <c r="F4369" t="s">
        <v>108</v>
      </c>
      <c r="G4369" s="1" t="s">
        <v>4822</v>
      </c>
      <c r="H4369" t="s">
        <v>4823</v>
      </c>
      <c r="I4369" t="s">
        <v>4822</v>
      </c>
      <c r="J4369" t="s">
        <v>4823</v>
      </c>
      <c r="K4369">
        <v>0.8</v>
      </c>
      <c r="L4369">
        <v>0.8</v>
      </c>
      <c r="M4369" t="s">
        <v>26</v>
      </c>
      <c r="N4369" t="s">
        <v>27</v>
      </c>
      <c r="O4369" t="s">
        <v>28</v>
      </c>
      <c r="P4369" t="s">
        <v>29</v>
      </c>
      <c r="Q4369" t="s">
        <v>29</v>
      </c>
      <c r="R4369" t="s">
        <v>29</v>
      </c>
      <c r="S4369" t="s">
        <v>29</v>
      </c>
      <c r="T4369" t="s">
        <v>29</v>
      </c>
      <c r="U4369" t="s">
        <v>29</v>
      </c>
      <c r="V4369" t="s">
        <v>4783</v>
      </c>
      <c r="W4369" t="s">
        <v>4784</v>
      </c>
    </row>
    <row r="4370" spans="1:23">
      <c r="A4370">
        <v>4369</v>
      </c>
      <c r="B4370" t="s">
        <v>4778</v>
      </c>
      <c r="C4370" t="s">
        <v>4778</v>
      </c>
      <c r="D4370">
        <v>118</v>
      </c>
      <c r="E4370" t="s">
        <v>4824</v>
      </c>
      <c r="F4370" t="s">
        <v>108</v>
      </c>
      <c r="G4370" s="1" t="s">
        <v>4825</v>
      </c>
      <c r="H4370" t="s">
        <v>4826</v>
      </c>
      <c r="I4370" t="s">
        <v>4825</v>
      </c>
      <c r="J4370" t="s">
        <v>4826</v>
      </c>
      <c r="K4370">
        <v>0.8</v>
      </c>
      <c r="L4370">
        <v>0.8</v>
      </c>
      <c r="M4370" t="s">
        <v>26</v>
      </c>
      <c r="N4370" t="s">
        <v>56</v>
      </c>
      <c r="O4370" t="s">
        <v>29</v>
      </c>
      <c r="P4370" t="s">
        <v>29</v>
      </c>
      <c r="Q4370" t="s">
        <v>29</v>
      </c>
      <c r="R4370" t="s">
        <v>29</v>
      </c>
      <c r="S4370" t="s">
        <v>29</v>
      </c>
      <c r="T4370" t="s">
        <v>29</v>
      </c>
      <c r="U4370" t="s">
        <v>29</v>
      </c>
      <c r="V4370" t="s">
        <v>4783</v>
      </c>
      <c r="W4370" t="s">
        <v>4784</v>
      </c>
    </row>
    <row r="4371" spans="1:23">
      <c r="A4371">
        <v>4370</v>
      </c>
      <c r="B4371" t="s">
        <v>4778</v>
      </c>
      <c r="C4371" t="s">
        <v>4778</v>
      </c>
      <c r="D4371">
        <v>118</v>
      </c>
      <c r="E4371" t="s">
        <v>4827</v>
      </c>
      <c r="F4371" t="s">
        <v>108</v>
      </c>
      <c r="G4371" s="1" t="s">
        <v>4828</v>
      </c>
      <c r="H4371" t="s">
        <v>1223</v>
      </c>
      <c r="I4371" t="s">
        <v>4828</v>
      </c>
      <c r="J4371" t="s">
        <v>1223</v>
      </c>
      <c r="K4371">
        <v>3.5</v>
      </c>
      <c r="L4371">
        <v>3.5</v>
      </c>
      <c r="M4371" t="s">
        <v>26</v>
      </c>
      <c r="N4371" t="s">
        <v>27</v>
      </c>
      <c r="O4371" t="s">
        <v>118</v>
      </c>
      <c r="P4371" t="s">
        <v>56</v>
      </c>
      <c r="Q4371" t="s">
        <v>29</v>
      </c>
      <c r="R4371" t="s">
        <v>29</v>
      </c>
      <c r="S4371" t="s">
        <v>29</v>
      </c>
      <c r="T4371" t="s">
        <v>29</v>
      </c>
      <c r="U4371" t="s">
        <v>29</v>
      </c>
      <c r="V4371" t="s">
        <v>4783</v>
      </c>
      <c r="W4371" t="s">
        <v>4784</v>
      </c>
    </row>
    <row r="4372" spans="1:23">
      <c r="A4372">
        <v>4371</v>
      </c>
      <c r="B4372" t="s">
        <v>4778</v>
      </c>
      <c r="C4372" t="s">
        <v>4778</v>
      </c>
      <c r="D4372">
        <v>118</v>
      </c>
      <c r="E4372" t="s">
        <v>4829</v>
      </c>
      <c r="F4372" t="s">
        <v>108</v>
      </c>
      <c r="G4372" s="1" t="s">
        <v>29</v>
      </c>
      <c r="H4372" t="s">
        <v>29</v>
      </c>
      <c r="I4372" t="s">
        <v>29</v>
      </c>
      <c r="J4372" t="s">
        <v>29</v>
      </c>
      <c r="K4372">
        <v>17.2</v>
      </c>
      <c r="L4372">
        <v>17.2</v>
      </c>
      <c r="M4372" t="s">
        <v>26</v>
      </c>
      <c r="N4372" t="s">
        <v>27</v>
      </c>
      <c r="O4372" t="s">
        <v>118</v>
      </c>
      <c r="P4372" t="s">
        <v>56</v>
      </c>
      <c r="Q4372" t="s">
        <v>29</v>
      </c>
      <c r="R4372" t="s">
        <v>29</v>
      </c>
      <c r="S4372" t="s">
        <v>29</v>
      </c>
      <c r="T4372" t="s">
        <v>29</v>
      </c>
      <c r="U4372" t="s">
        <v>29</v>
      </c>
      <c r="V4372" t="s">
        <v>4783</v>
      </c>
      <c r="W4372" t="s">
        <v>4784</v>
      </c>
    </row>
    <row r="4373" spans="1:23">
      <c r="A4373">
        <v>4372</v>
      </c>
      <c r="B4373" t="s">
        <v>4778</v>
      </c>
      <c r="C4373" t="s">
        <v>4778</v>
      </c>
      <c r="D4373">
        <v>118</v>
      </c>
      <c r="E4373" t="s">
        <v>4830</v>
      </c>
      <c r="F4373" t="s">
        <v>4209</v>
      </c>
      <c r="G4373" s="1" t="s">
        <v>4831</v>
      </c>
      <c r="H4373" t="s">
        <v>4832</v>
      </c>
      <c r="I4373" t="s">
        <v>4831</v>
      </c>
      <c r="J4373" t="s">
        <v>4832</v>
      </c>
      <c r="K4373">
        <v>14</v>
      </c>
      <c r="L4373">
        <v>14</v>
      </c>
      <c r="M4373" t="s">
        <v>26</v>
      </c>
      <c r="N4373" t="s">
        <v>27</v>
      </c>
      <c r="O4373" t="s">
        <v>28</v>
      </c>
      <c r="P4373" t="s">
        <v>118</v>
      </c>
      <c r="Q4373" t="s">
        <v>29</v>
      </c>
      <c r="R4373" t="s">
        <v>29</v>
      </c>
      <c r="S4373" t="s">
        <v>29</v>
      </c>
      <c r="T4373" t="s">
        <v>29</v>
      </c>
      <c r="U4373" t="s">
        <v>29</v>
      </c>
      <c r="V4373" t="s">
        <v>4783</v>
      </c>
      <c r="W4373" t="s">
        <v>4784</v>
      </c>
    </row>
    <row r="4374" spans="1:23">
      <c r="A4374">
        <v>4373</v>
      </c>
      <c r="B4374" t="s">
        <v>4778</v>
      </c>
      <c r="C4374" t="s">
        <v>4778</v>
      </c>
      <c r="D4374">
        <v>118</v>
      </c>
      <c r="E4374" t="s">
        <v>4833</v>
      </c>
      <c r="F4374" t="s">
        <v>4209</v>
      </c>
      <c r="G4374" s="1" t="s">
        <v>4834</v>
      </c>
      <c r="H4374" t="s">
        <v>867</v>
      </c>
      <c r="I4374" t="s">
        <v>4834</v>
      </c>
      <c r="J4374" t="s">
        <v>867</v>
      </c>
      <c r="K4374">
        <v>0.3</v>
      </c>
      <c r="L4374">
        <v>0.3</v>
      </c>
      <c r="M4374" t="s">
        <v>26</v>
      </c>
      <c r="N4374" t="s">
        <v>118</v>
      </c>
      <c r="O4374" t="s">
        <v>29</v>
      </c>
      <c r="P4374" t="s">
        <v>29</v>
      </c>
      <c r="Q4374" t="s">
        <v>29</v>
      </c>
      <c r="R4374" t="s">
        <v>29</v>
      </c>
      <c r="S4374" t="s">
        <v>29</v>
      </c>
      <c r="T4374" t="s">
        <v>29</v>
      </c>
      <c r="U4374" t="s">
        <v>29</v>
      </c>
      <c r="V4374" t="s">
        <v>4783</v>
      </c>
      <c r="W4374" t="s">
        <v>4784</v>
      </c>
    </row>
    <row r="4375" spans="1:23">
      <c r="A4375">
        <v>4374</v>
      </c>
      <c r="B4375" t="s">
        <v>4778</v>
      </c>
      <c r="C4375" t="s">
        <v>4778</v>
      </c>
      <c r="D4375">
        <v>118</v>
      </c>
      <c r="E4375" t="s">
        <v>4835</v>
      </c>
      <c r="F4375" t="s">
        <v>4836</v>
      </c>
      <c r="G4375" s="1" t="s">
        <v>4837</v>
      </c>
      <c r="H4375" t="s">
        <v>4838</v>
      </c>
      <c r="I4375" t="s">
        <v>4837</v>
      </c>
      <c r="J4375" t="s">
        <v>128</v>
      </c>
      <c r="K4375">
        <v>4</v>
      </c>
      <c r="L4375">
        <v>4</v>
      </c>
      <c r="M4375" t="s">
        <v>26</v>
      </c>
      <c r="N4375" t="s">
        <v>27</v>
      </c>
      <c r="O4375" t="s">
        <v>118</v>
      </c>
      <c r="P4375" t="s">
        <v>56</v>
      </c>
      <c r="Q4375" t="s">
        <v>29</v>
      </c>
      <c r="R4375" t="s">
        <v>29</v>
      </c>
      <c r="S4375" t="s">
        <v>29</v>
      </c>
      <c r="T4375" t="s">
        <v>29</v>
      </c>
      <c r="U4375" t="s">
        <v>29</v>
      </c>
      <c r="V4375" t="s">
        <v>4783</v>
      </c>
      <c r="W4375" t="s">
        <v>4784</v>
      </c>
    </row>
    <row r="4376" spans="1:23">
      <c r="A4376">
        <v>4375</v>
      </c>
      <c r="B4376" t="s">
        <v>4778</v>
      </c>
      <c r="C4376" t="s">
        <v>4778</v>
      </c>
      <c r="D4376">
        <v>118</v>
      </c>
      <c r="E4376" t="s">
        <v>4839</v>
      </c>
      <c r="F4376" t="s">
        <v>4164</v>
      </c>
      <c r="G4376" s="1" t="s">
        <v>4840</v>
      </c>
      <c r="H4376" t="s">
        <v>29</v>
      </c>
      <c r="I4376" t="s">
        <v>4840</v>
      </c>
      <c r="J4376" t="s">
        <v>29</v>
      </c>
      <c r="K4376">
        <v>2.2999999999999998</v>
      </c>
      <c r="L4376">
        <v>2.2999999999999998</v>
      </c>
      <c r="M4376" t="s">
        <v>26</v>
      </c>
      <c r="N4376" t="s">
        <v>118</v>
      </c>
      <c r="O4376" t="s">
        <v>56</v>
      </c>
      <c r="P4376" t="s">
        <v>29</v>
      </c>
      <c r="Q4376" t="s">
        <v>29</v>
      </c>
      <c r="R4376" t="s">
        <v>29</v>
      </c>
      <c r="S4376" t="s">
        <v>29</v>
      </c>
      <c r="T4376" t="s">
        <v>29</v>
      </c>
      <c r="U4376" t="s">
        <v>29</v>
      </c>
      <c r="V4376" t="s">
        <v>4783</v>
      </c>
      <c r="W4376" t="s">
        <v>4784</v>
      </c>
    </row>
    <row r="4377" spans="1:23">
      <c r="A4377">
        <v>4376</v>
      </c>
      <c r="B4377" t="s">
        <v>4778</v>
      </c>
      <c r="C4377" t="s">
        <v>4778</v>
      </c>
      <c r="D4377">
        <v>118</v>
      </c>
      <c r="E4377" t="s">
        <v>4841</v>
      </c>
      <c r="F4377" t="s">
        <v>4164</v>
      </c>
      <c r="G4377" s="1" t="s">
        <v>4842</v>
      </c>
      <c r="H4377" t="s">
        <v>4843</v>
      </c>
      <c r="I4377" t="s">
        <v>4842</v>
      </c>
      <c r="J4377" t="s">
        <v>4843</v>
      </c>
      <c r="K4377">
        <v>1.7</v>
      </c>
      <c r="L4377">
        <v>1.7</v>
      </c>
      <c r="M4377" t="s">
        <v>26</v>
      </c>
      <c r="N4377" t="s">
        <v>27</v>
      </c>
      <c r="O4377" t="s">
        <v>74</v>
      </c>
      <c r="P4377" t="s">
        <v>29</v>
      </c>
      <c r="Q4377" t="s">
        <v>29</v>
      </c>
      <c r="R4377" t="s">
        <v>29</v>
      </c>
      <c r="S4377" t="s">
        <v>29</v>
      </c>
      <c r="T4377" t="s">
        <v>29</v>
      </c>
      <c r="U4377" t="s">
        <v>29</v>
      </c>
      <c r="V4377" t="s">
        <v>4783</v>
      </c>
      <c r="W4377" t="s">
        <v>4784</v>
      </c>
    </row>
    <row r="4378" spans="1:23">
      <c r="A4378">
        <v>4377</v>
      </c>
      <c r="B4378" t="s">
        <v>4778</v>
      </c>
      <c r="C4378" t="s">
        <v>4778</v>
      </c>
      <c r="D4378">
        <v>118</v>
      </c>
      <c r="E4378" t="s">
        <v>4844</v>
      </c>
      <c r="F4378" t="s">
        <v>4164</v>
      </c>
      <c r="G4378" s="1" t="s">
        <v>4845</v>
      </c>
      <c r="H4378" t="s">
        <v>4846</v>
      </c>
      <c r="I4378" t="s">
        <v>4845</v>
      </c>
      <c r="J4378" t="s">
        <v>4846</v>
      </c>
      <c r="K4378">
        <v>0.3</v>
      </c>
      <c r="L4378">
        <v>0.3</v>
      </c>
      <c r="M4378" t="s">
        <v>26</v>
      </c>
      <c r="N4378" t="s">
        <v>56</v>
      </c>
      <c r="O4378" t="s">
        <v>29</v>
      </c>
      <c r="P4378" t="s">
        <v>29</v>
      </c>
      <c r="Q4378" t="s">
        <v>29</v>
      </c>
      <c r="R4378" t="s">
        <v>29</v>
      </c>
      <c r="S4378" t="s">
        <v>29</v>
      </c>
      <c r="T4378" t="s">
        <v>29</v>
      </c>
      <c r="U4378" t="s">
        <v>29</v>
      </c>
      <c r="V4378" t="s">
        <v>4783</v>
      </c>
      <c r="W4378" t="s">
        <v>4784</v>
      </c>
    </row>
    <row r="4379" spans="1:23">
      <c r="A4379">
        <v>4378</v>
      </c>
      <c r="B4379" t="s">
        <v>4778</v>
      </c>
      <c r="C4379" t="s">
        <v>4778</v>
      </c>
      <c r="D4379">
        <v>118</v>
      </c>
      <c r="E4379" t="s">
        <v>4847</v>
      </c>
      <c r="F4379" t="s">
        <v>4848</v>
      </c>
      <c r="G4379" s="1" t="s">
        <v>4849</v>
      </c>
      <c r="H4379" t="s">
        <v>4850</v>
      </c>
      <c r="I4379" t="s">
        <v>4849</v>
      </c>
      <c r="J4379" t="s">
        <v>8704</v>
      </c>
      <c r="K4379">
        <v>0.1</v>
      </c>
      <c r="L4379">
        <v>0.1</v>
      </c>
      <c r="M4379" t="s">
        <v>26</v>
      </c>
      <c r="N4379" t="s">
        <v>27</v>
      </c>
      <c r="O4379" t="s">
        <v>29</v>
      </c>
      <c r="P4379" t="s">
        <v>29</v>
      </c>
      <c r="Q4379" t="s">
        <v>29</v>
      </c>
      <c r="R4379" t="s">
        <v>29</v>
      </c>
      <c r="S4379" t="s">
        <v>29</v>
      </c>
      <c r="T4379" t="s">
        <v>29</v>
      </c>
      <c r="U4379" t="s">
        <v>29</v>
      </c>
      <c r="V4379" t="s">
        <v>4783</v>
      </c>
      <c r="W4379" t="s">
        <v>4784</v>
      </c>
    </row>
    <row r="4380" spans="1:23">
      <c r="A4380">
        <v>4379</v>
      </c>
      <c r="B4380" t="s">
        <v>4778</v>
      </c>
      <c r="C4380" t="s">
        <v>4778</v>
      </c>
      <c r="D4380">
        <v>118</v>
      </c>
      <c r="E4380" t="s">
        <v>4851</v>
      </c>
      <c r="F4380" t="s">
        <v>4852</v>
      </c>
      <c r="G4380" s="1" t="s">
        <v>4853</v>
      </c>
      <c r="H4380" t="s">
        <v>4854</v>
      </c>
      <c r="I4380" t="s">
        <v>4853</v>
      </c>
      <c r="J4380" t="s">
        <v>4854</v>
      </c>
      <c r="K4380">
        <v>0.2</v>
      </c>
      <c r="L4380">
        <v>0.2</v>
      </c>
      <c r="M4380" t="s">
        <v>26</v>
      </c>
      <c r="N4380" t="s">
        <v>27</v>
      </c>
      <c r="O4380" t="s">
        <v>29</v>
      </c>
      <c r="P4380" t="s">
        <v>29</v>
      </c>
      <c r="Q4380" t="s">
        <v>29</v>
      </c>
      <c r="R4380" t="s">
        <v>29</v>
      </c>
      <c r="S4380" t="s">
        <v>29</v>
      </c>
      <c r="T4380" t="s">
        <v>29</v>
      </c>
      <c r="U4380" t="s">
        <v>29</v>
      </c>
      <c r="V4380" t="s">
        <v>4783</v>
      </c>
      <c r="W4380" t="s">
        <v>4784</v>
      </c>
    </row>
    <row r="4381" spans="1:23">
      <c r="A4381">
        <v>4380</v>
      </c>
      <c r="B4381" t="s">
        <v>4778</v>
      </c>
      <c r="C4381" t="s">
        <v>4778</v>
      </c>
      <c r="D4381">
        <v>118</v>
      </c>
      <c r="E4381" t="s">
        <v>4855</v>
      </c>
      <c r="F4381" t="s">
        <v>4852</v>
      </c>
      <c r="G4381" s="1" t="s">
        <v>4856</v>
      </c>
      <c r="H4381" t="s">
        <v>3030</v>
      </c>
      <c r="I4381" t="s">
        <v>4856</v>
      </c>
      <c r="J4381" t="s">
        <v>3030</v>
      </c>
      <c r="K4381">
        <v>1.2</v>
      </c>
      <c r="L4381">
        <v>1.2</v>
      </c>
      <c r="M4381" t="s">
        <v>26</v>
      </c>
      <c r="N4381" t="s">
        <v>27</v>
      </c>
      <c r="O4381" t="s">
        <v>29</v>
      </c>
      <c r="P4381" t="s">
        <v>29</v>
      </c>
      <c r="Q4381" t="s">
        <v>29</v>
      </c>
      <c r="R4381" t="s">
        <v>29</v>
      </c>
      <c r="S4381" t="s">
        <v>29</v>
      </c>
      <c r="T4381" t="s">
        <v>29</v>
      </c>
      <c r="U4381" t="s">
        <v>29</v>
      </c>
      <c r="V4381" t="s">
        <v>4783</v>
      </c>
      <c r="W4381" t="s">
        <v>4784</v>
      </c>
    </row>
    <row r="4382" spans="1:23">
      <c r="A4382">
        <v>4381</v>
      </c>
      <c r="B4382" t="s">
        <v>4778</v>
      </c>
      <c r="C4382" t="s">
        <v>4778</v>
      </c>
      <c r="D4382">
        <v>118</v>
      </c>
      <c r="E4382" t="s">
        <v>4857</v>
      </c>
      <c r="F4382" t="s">
        <v>4852</v>
      </c>
      <c r="G4382" s="1" t="s">
        <v>4858</v>
      </c>
      <c r="H4382" t="s">
        <v>4859</v>
      </c>
      <c r="I4382" t="s">
        <v>4858</v>
      </c>
      <c r="J4382" t="s">
        <v>4859</v>
      </c>
      <c r="K4382">
        <v>0.3</v>
      </c>
      <c r="L4382">
        <v>0.3</v>
      </c>
      <c r="M4382" t="s">
        <v>26</v>
      </c>
      <c r="N4382" t="s">
        <v>63</v>
      </c>
      <c r="O4382" t="s">
        <v>118</v>
      </c>
      <c r="P4382" t="s">
        <v>29</v>
      </c>
      <c r="Q4382" t="s">
        <v>29</v>
      </c>
      <c r="R4382" t="s">
        <v>29</v>
      </c>
      <c r="S4382" t="s">
        <v>29</v>
      </c>
      <c r="T4382" t="s">
        <v>29</v>
      </c>
      <c r="U4382" t="s">
        <v>29</v>
      </c>
      <c r="V4382" t="s">
        <v>4783</v>
      </c>
      <c r="W4382" t="s">
        <v>4784</v>
      </c>
    </row>
    <row r="4383" spans="1:23">
      <c r="A4383">
        <v>4382</v>
      </c>
      <c r="B4383" t="s">
        <v>4778</v>
      </c>
      <c r="C4383" t="s">
        <v>4778</v>
      </c>
      <c r="D4383">
        <v>118</v>
      </c>
      <c r="E4383" t="s">
        <v>4860</v>
      </c>
      <c r="F4383" t="s">
        <v>4852</v>
      </c>
      <c r="G4383" s="1" t="s">
        <v>4861</v>
      </c>
      <c r="H4383" t="s">
        <v>4862</v>
      </c>
      <c r="I4383" t="s">
        <v>4861</v>
      </c>
      <c r="J4383" t="s">
        <v>8705</v>
      </c>
      <c r="K4383">
        <v>0.1</v>
      </c>
      <c r="L4383">
        <v>0.1</v>
      </c>
      <c r="M4383" t="s">
        <v>26</v>
      </c>
      <c r="N4383" t="s">
        <v>27</v>
      </c>
      <c r="O4383" t="s">
        <v>118</v>
      </c>
      <c r="P4383" t="s">
        <v>29</v>
      </c>
      <c r="Q4383" t="s">
        <v>29</v>
      </c>
      <c r="R4383" t="s">
        <v>29</v>
      </c>
      <c r="S4383" t="s">
        <v>29</v>
      </c>
      <c r="T4383" t="s">
        <v>29</v>
      </c>
      <c r="U4383" t="s">
        <v>29</v>
      </c>
      <c r="V4383" t="s">
        <v>4783</v>
      </c>
      <c r="W4383" t="s">
        <v>4784</v>
      </c>
    </row>
    <row r="4384" spans="1:23">
      <c r="A4384">
        <v>4383</v>
      </c>
      <c r="B4384" t="s">
        <v>4778</v>
      </c>
      <c r="C4384" t="s">
        <v>4778</v>
      </c>
      <c r="D4384">
        <v>118</v>
      </c>
      <c r="E4384" t="s">
        <v>4863</v>
      </c>
      <c r="F4384" t="s">
        <v>4864</v>
      </c>
      <c r="G4384" s="1" t="s">
        <v>4865</v>
      </c>
      <c r="H4384" t="s">
        <v>4866</v>
      </c>
      <c r="I4384" t="s">
        <v>4865</v>
      </c>
      <c r="J4384" t="s">
        <v>4866</v>
      </c>
      <c r="K4384">
        <v>0.2</v>
      </c>
      <c r="L4384">
        <v>0.2</v>
      </c>
      <c r="M4384" t="s">
        <v>26</v>
      </c>
      <c r="N4384" t="s">
        <v>63</v>
      </c>
      <c r="O4384" t="s">
        <v>29</v>
      </c>
      <c r="P4384" t="s">
        <v>29</v>
      </c>
      <c r="Q4384" t="s">
        <v>29</v>
      </c>
      <c r="R4384" t="s">
        <v>29</v>
      </c>
      <c r="S4384" t="s">
        <v>29</v>
      </c>
      <c r="T4384" t="s">
        <v>29</v>
      </c>
      <c r="U4384" t="s">
        <v>29</v>
      </c>
      <c r="V4384" t="s">
        <v>4783</v>
      </c>
      <c r="W4384" t="s">
        <v>4784</v>
      </c>
    </row>
    <row r="4385" spans="1:23">
      <c r="A4385">
        <v>4384</v>
      </c>
      <c r="B4385" t="s">
        <v>4778</v>
      </c>
      <c r="C4385" t="s">
        <v>4778</v>
      </c>
      <c r="D4385">
        <v>118</v>
      </c>
      <c r="E4385" t="s">
        <v>4867</v>
      </c>
      <c r="F4385" t="s">
        <v>4868</v>
      </c>
      <c r="G4385" s="1" t="s">
        <v>4869</v>
      </c>
      <c r="H4385" t="s">
        <v>4870</v>
      </c>
      <c r="I4385" t="s">
        <v>4869</v>
      </c>
      <c r="J4385" t="s">
        <v>8706</v>
      </c>
      <c r="K4385">
        <v>0.1</v>
      </c>
      <c r="L4385">
        <v>0.1</v>
      </c>
      <c r="M4385" t="s">
        <v>26</v>
      </c>
      <c r="N4385" t="s">
        <v>63</v>
      </c>
      <c r="O4385" t="s">
        <v>29</v>
      </c>
      <c r="P4385" t="s">
        <v>29</v>
      </c>
      <c r="Q4385" t="s">
        <v>29</v>
      </c>
      <c r="R4385" t="s">
        <v>29</v>
      </c>
      <c r="S4385" t="s">
        <v>29</v>
      </c>
      <c r="T4385" t="s">
        <v>29</v>
      </c>
      <c r="U4385" t="s">
        <v>29</v>
      </c>
      <c r="V4385" t="s">
        <v>4783</v>
      </c>
      <c r="W4385" t="s">
        <v>4784</v>
      </c>
    </row>
    <row r="4386" spans="1:23">
      <c r="A4386">
        <v>4385</v>
      </c>
      <c r="B4386" t="s">
        <v>4778</v>
      </c>
      <c r="C4386" t="s">
        <v>4778</v>
      </c>
      <c r="D4386">
        <v>118</v>
      </c>
      <c r="E4386" t="s">
        <v>4871</v>
      </c>
      <c r="F4386" t="s">
        <v>4868</v>
      </c>
      <c r="G4386" s="1" t="s">
        <v>4872</v>
      </c>
      <c r="H4386" t="s">
        <v>4873</v>
      </c>
      <c r="I4386" t="s">
        <v>4872</v>
      </c>
      <c r="J4386" t="s">
        <v>4873</v>
      </c>
      <c r="K4386">
        <v>0.1</v>
      </c>
      <c r="L4386">
        <v>0.1</v>
      </c>
      <c r="M4386" t="s">
        <v>26</v>
      </c>
      <c r="N4386" t="s">
        <v>28</v>
      </c>
      <c r="O4386" t="s">
        <v>29</v>
      </c>
      <c r="P4386" t="s">
        <v>29</v>
      </c>
      <c r="Q4386" t="s">
        <v>29</v>
      </c>
      <c r="R4386" t="s">
        <v>29</v>
      </c>
      <c r="S4386" t="s">
        <v>29</v>
      </c>
      <c r="T4386" t="s">
        <v>29</v>
      </c>
      <c r="U4386" t="s">
        <v>29</v>
      </c>
      <c r="V4386" t="s">
        <v>4783</v>
      </c>
      <c r="W4386" t="s">
        <v>4784</v>
      </c>
    </row>
    <row r="4387" spans="1:23">
      <c r="A4387">
        <v>4386</v>
      </c>
      <c r="B4387" t="s">
        <v>4778</v>
      </c>
      <c r="C4387" t="s">
        <v>4778</v>
      </c>
      <c r="D4387">
        <v>118</v>
      </c>
      <c r="E4387" t="s">
        <v>4874</v>
      </c>
      <c r="F4387" t="s">
        <v>154</v>
      </c>
      <c r="G4387" s="1" t="s">
        <v>4875</v>
      </c>
      <c r="H4387" t="s">
        <v>4876</v>
      </c>
      <c r="I4387" t="s">
        <v>4875</v>
      </c>
      <c r="J4387" t="s">
        <v>4876</v>
      </c>
      <c r="K4387">
        <v>1</v>
      </c>
      <c r="L4387">
        <v>1</v>
      </c>
      <c r="M4387" t="s">
        <v>26</v>
      </c>
      <c r="N4387" t="s">
        <v>63</v>
      </c>
      <c r="O4387" t="s">
        <v>29</v>
      </c>
      <c r="P4387" t="s">
        <v>29</v>
      </c>
      <c r="Q4387" t="s">
        <v>29</v>
      </c>
      <c r="R4387" t="s">
        <v>29</v>
      </c>
      <c r="S4387" t="s">
        <v>29</v>
      </c>
      <c r="T4387" t="s">
        <v>29</v>
      </c>
      <c r="U4387" t="s">
        <v>29</v>
      </c>
      <c r="V4387" t="s">
        <v>4783</v>
      </c>
      <c r="W4387" t="s">
        <v>4784</v>
      </c>
    </row>
    <row r="4388" spans="1:23">
      <c r="A4388">
        <v>4387</v>
      </c>
      <c r="B4388" t="s">
        <v>4778</v>
      </c>
      <c r="C4388" t="s">
        <v>4778</v>
      </c>
      <c r="D4388">
        <v>118</v>
      </c>
      <c r="E4388" t="s">
        <v>4877</v>
      </c>
      <c r="F4388" t="s">
        <v>154</v>
      </c>
      <c r="G4388" s="1" t="s">
        <v>4875</v>
      </c>
      <c r="H4388" t="s">
        <v>170</v>
      </c>
      <c r="I4388" t="s">
        <v>4875</v>
      </c>
      <c r="J4388" t="s">
        <v>170</v>
      </c>
      <c r="K4388">
        <v>0.6</v>
      </c>
      <c r="L4388">
        <v>0.6</v>
      </c>
      <c r="M4388" t="s">
        <v>26</v>
      </c>
      <c r="N4388" t="s">
        <v>27</v>
      </c>
      <c r="O4388" t="s">
        <v>29</v>
      </c>
      <c r="P4388" t="s">
        <v>29</v>
      </c>
      <c r="Q4388" t="s">
        <v>29</v>
      </c>
      <c r="R4388" t="s">
        <v>29</v>
      </c>
      <c r="S4388" t="s">
        <v>29</v>
      </c>
      <c r="T4388" t="s">
        <v>29</v>
      </c>
      <c r="U4388" t="s">
        <v>29</v>
      </c>
      <c r="V4388" t="s">
        <v>4783</v>
      </c>
      <c r="W4388" t="s">
        <v>4784</v>
      </c>
    </row>
    <row r="4389" spans="1:23">
      <c r="A4389">
        <v>4388</v>
      </c>
      <c r="B4389" t="s">
        <v>4778</v>
      </c>
      <c r="C4389" t="s">
        <v>4778</v>
      </c>
      <c r="D4389">
        <v>118</v>
      </c>
      <c r="E4389" t="s">
        <v>4878</v>
      </c>
      <c r="F4389" t="s">
        <v>37</v>
      </c>
      <c r="G4389" s="1" t="s">
        <v>4879</v>
      </c>
      <c r="H4389" t="s">
        <v>3092</v>
      </c>
      <c r="I4389" t="s">
        <v>4879</v>
      </c>
      <c r="J4389" t="s">
        <v>3092</v>
      </c>
      <c r="K4389">
        <v>0.3</v>
      </c>
      <c r="L4389">
        <v>0.3</v>
      </c>
      <c r="M4389" t="s">
        <v>26</v>
      </c>
      <c r="N4389" t="s">
        <v>27</v>
      </c>
      <c r="O4389" t="s">
        <v>29</v>
      </c>
      <c r="P4389" t="s">
        <v>29</v>
      </c>
      <c r="Q4389" t="s">
        <v>29</v>
      </c>
      <c r="R4389" t="s">
        <v>29</v>
      </c>
      <c r="S4389" t="s">
        <v>29</v>
      </c>
      <c r="T4389" t="s">
        <v>29</v>
      </c>
      <c r="U4389" t="s">
        <v>29</v>
      </c>
      <c r="V4389" t="s">
        <v>4783</v>
      </c>
      <c r="W4389" t="s">
        <v>4784</v>
      </c>
    </row>
    <row r="4390" spans="1:23">
      <c r="A4390">
        <v>4389</v>
      </c>
      <c r="B4390" t="s">
        <v>4778</v>
      </c>
      <c r="C4390" t="s">
        <v>4778</v>
      </c>
      <c r="D4390">
        <v>118</v>
      </c>
      <c r="E4390" t="s">
        <v>4880</v>
      </c>
      <c r="F4390" t="s">
        <v>93</v>
      </c>
      <c r="G4390" s="1" t="s">
        <v>29</v>
      </c>
      <c r="H4390" t="s">
        <v>29</v>
      </c>
      <c r="I4390" t="s">
        <v>29</v>
      </c>
      <c r="J4390" t="s">
        <v>29</v>
      </c>
      <c r="K4390">
        <v>2.4</v>
      </c>
      <c r="L4390">
        <v>2.4</v>
      </c>
      <c r="M4390" t="s">
        <v>26</v>
      </c>
      <c r="N4390" t="s">
        <v>27</v>
      </c>
      <c r="O4390" t="s">
        <v>56</v>
      </c>
      <c r="P4390" t="s">
        <v>29</v>
      </c>
      <c r="Q4390" t="s">
        <v>29</v>
      </c>
      <c r="R4390" t="s">
        <v>29</v>
      </c>
      <c r="S4390" t="s">
        <v>29</v>
      </c>
      <c r="T4390" t="s">
        <v>29</v>
      </c>
      <c r="U4390" t="s">
        <v>29</v>
      </c>
      <c r="V4390" t="s">
        <v>4783</v>
      </c>
      <c r="W4390" t="s">
        <v>4784</v>
      </c>
    </row>
    <row r="4391" spans="1:23">
      <c r="A4391">
        <v>4390</v>
      </c>
      <c r="B4391" t="s">
        <v>4778</v>
      </c>
      <c r="C4391" t="s">
        <v>4778</v>
      </c>
      <c r="D4391">
        <v>118</v>
      </c>
      <c r="E4391" t="s">
        <v>4881</v>
      </c>
      <c r="F4391" t="s">
        <v>37</v>
      </c>
      <c r="G4391" s="1" t="s">
        <v>4882</v>
      </c>
      <c r="H4391" t="s">
        <v>2639</v>
      </c>
      <c r="I4391" t="s">
        <v>8542</v>
      </c>
      <c r="J4391" t="s">
        <v>2459</v>
      </c>
      <c r="K4391">
        <v>0.7</v>
      </c>
      <c r="L4391">
        <v>0.7</v>
      </c>
      <c r="M4391" t="s">
        <v>26</v>
      </c>
      <c r="N4391" t="s">
        <v>56</v>
      </c>
      <c r="O4391" t="s">
        <v>29</v>
      </c>
      <c r="P4391" t="s">
        <v>29</v>
      </c>
      <c r="Q4391" t="s">
        <v>29</v>
      </c>
      <c r="R4391" t="s">
        <v>29</v>
      </c>
      <c r="S4391" t="s">
        <v>29</v>
      </c>
      <c r="T4391" t="s">
        <v>29</v>
      </c>
      <c r="U4391" t="s">
        <v>29</v>
      </c>
      <c r="V4391" t="s">
        <v>4783</v>
      </c>
      <c r="W4391" t="s">
        <v>4784</v>
      </c>
    </row>
    <row r="4392" spans="1:23">
      <c r="A4392">
        <v>4391</v>
      </c>
      <c r="B4392" t="s">
        <v>4778</v>
      </c>
      <c r="C4392" t="s">
        <v>4778</v>
      </c>
      <c r="D4392">
        <v>118</v>
      </c>
      <c r="E4392" t="s">
        <v>4883</v>
      </c>
      <c r="F4392" t="s">
        <v>37</v>
      </c>
      <c r="G4392" s="1" t="s">
        <v>4884</v>
      </c>
      <c r="H4392" t="s">
        <v>4885</v>
      </c>
      <c r="I4392" t="s">
        <v>4884</v>
      </c>
      <c r="J4392" t="s">
        <v>4885</v>
      </c>
      <c r="K4392">
        <v>0.7</v>
      </c>
      <c r="L4392">
        <v>0.7</v>
      </c>
      <c r="M4392" t="s">
        <v>26</v>
      </c>
      <c r="N4392" t="s">
        <v>27</v>
      </c>
      <c r="O4392" t="s">
        <v>56</v>
      </c>
      <c r="P4392" t="s">
        <v>29</v>
      </c>
      <c r="Q4392" t="s">
        <v>29</v>
      </c>
      <c r="R4392" t="s">
        <v>29</v>
      </c>
      <c r="S4392" t="s">
        <v>29</v>
      </c>
      <c r="T4392" t="s">
        <v>29</v>
      </c>
      <c r="U4392" t="s">
        <v>29</v>
      </c>
      <c r="V4392" t="s">
        <v>4783</v>
      </c>
      <c r="W4392" t="s">
        <v>4784</v>
      </c>
    </row>
    <row r="4393" spans="1:23">
      <c r="A4393">
        <v>4392</v>
      </c>
      <c r="B4393" t="s">
        <v>4778</v>
      </c>
      <c r="C4393" t="s">
        <v>4778</v>
      </c>
      <c r="D4393">
        <v>118</v>
      </c>
      <c r="E4393" t="s">
        <v>4886</v>
      </c>
      <c r="F4393" t="s">
        <v>516</v>
      </c>
      <c r="G4393" s="1" t="s">
        <v>29</v>
      </c>
      <c r="H4393" t="s">
        <v>29</v>
      </c>
      <c r="I4393" t="s">
        <v>29</v>
      </c>
      <c r="J4393" t="s">
        <v>29</v>
      </c>
      <c r="K4393">
        <v>0.1</v>
      </c>
      <c r="L4393">
        <v>0.1</v>
      </c>
      <c r="M4393" t="s">
        <v>26</v>
      </c>
      <c r="N4393" t="s">
        <v>27</v>
      </c>
      <c r="O4393" t="s">
        <v>29</v>
      </c>
      <c r="P4393" t="s">
        <v>29</v>
      </c>
      <c r="Q4393" t="s">
        <v>29</v>
      </c>
      <c r="R4393" t="s">
        <v>29</v>
      </c>
      <c r="S4393" t="s">
        <v>29</v>
      </c>
      <c r="T4393" t="s">
        <v>29</v>
      </c>
      <c r="U4393" t="s">
        <v>29</v>
      </c>
      <c r="V4393" t="s">
        <v>4783</v>
      </c>
      <c r="W4393" t="s">
        <v>4784</v>
      </c>
    </row>
    <row r="4394" spans="1:23">
      <c r="A4394">
        <v>4393</v>
      </c>
      <c r="B4394" t="s">
        <v>4778</v>
      </c>
      <c r="C4394" t="s">
        <v>4778</v>
      </c>
      <c r="D4394">
        <v>118</v>
      </c>
      <c r="E4394" t="s">
        <v>4887</v>
      </c>
      <c r="F4394" t="s">
        <v>630</v>
      </c>
      <c r="G4394" s="1" t="s">
        <v>4888</v>
      </c>
      <c r="H4394" t="s">
        <v>4889</v>
      </c>
      <c r="I4394" t="s">
        <v>4888</v>
      </c>
      <c r="J4394" t="s">
        <v>4889</v>
      </c>
      <c r="K4394">
        <v>0.3</v>
      </c>
      <c r="L4394">
        <v>0.3</v>
      </c>
      <c r="M4394" t="s">
        <v>26</v>
      </c>
      <c r="N4394" t="s">
        <v>63</v>
      </c>
      <c r="O4394" t="s">
        <v>29</v>
      </c>
      <c r="P4394" t="s">
        <v>29</v>
      </c>
      <c r="Q4394" t="s">
        <v>29</v>
      </c>
      <c r="R4394" t="s">
        <v>29</v>
      </c>
      <c r="S4394" t="s">
        <v>29</v>
      </c>
      <c r="T4394" t="s">
        <v>29</v>
      </c>
      <c r="U4394" t="s">
        <v>29</v>
      </c>
      <c r="V4394" t="s">
        <v>4783</v>
      </c>
      <c r="W4394" t="s">
        <v>4784</v>
      </c>
    </row>
    <row r="4395" spans="1:23">
      <c r="A4395">
        <v>4394</v>
      </c>
      <c r="B4395" t="s">
        <v>4778</v>
      </c>
      <c r="C4395" t="s">
        <v>4778</v>
      </c>
      <c r="D4395">
        <v>118</v>
      </c>
      <c r="E4395" t="s">
        <v>4890</v>
      </c>
      <c r="F4395" t="s">
        <v>33</v>
      </c>
      <c r="G4395" s="1" t="s">
        <v>4891</v>
      </c>
      <c r="H4395" t="s">
        <v>128</v>
      </c>
      <c r="I4395" t="s">
        <v>4891</v>
      </c>
      <c r="J4395" t="s">
        <v>128</v>
      </c>
      <c r="K4395">
        <v>0.2</v>
      </c>
      <c r="L4395">
        <v>0.2</v>
      </c>
      <c r="M4395" t="s">
        <v>26</v>
      </c>
      <c r="N4395" t="s">
        <v>27</v>
      </c>
      <c r="O4395" t="s">
        <v>63</v>
      </c>
      <c r="P4395" t="s">
        <v>29</v>
      </c>
      <c r="Q4395" t="s">
        <v>29</v>
      </c>
      <c r="R4395" t="s">
        <v>29</v>
      </c>
      <c r="S4395" t="s">
        <v>29</v>
      </c>
      <c r="T4395" t="s">
        <v>29</v>
      </c>
      <c r="U4395" t="s">
        <v>29</v>
      </c>
      <c r="V4395" t="s">
        <v>4783</v>
      </c>
      <c r="W4395" t="s">
        <v>4784</v>
      </c>
    </row>
    <row r="4396" spans="1:23">
      <c r="A4396">
        <v>4395</v>
      </c>
      <c r="B4396" t="s">
        <v>4778</v>
      </c>
      <c r="C4396" t="s">
        <v>4778</v>
      </c>
      <c r="D4396">
        <v>118</v>
      </c>
      <c r="E4396" t="s">
        <v>4892</v>
      </c>
      <c r="F4396" t="s">
        <v>33</v>
      </c>
      <c r="G4396" s="1" t="s">
        <v>4893</v>
      </c>
      <c r="H4396" t="s">
        <v>2778</v>
      </c>
      <c r="I4396" t="s">
        <v>4893</v>
      </c>
      <c r="J4396" t="s">
        <v>2778</v>
      </c>
      <c r="K4396">
        <v>0.3</v>
      </c>
      <c r="L4396">
        <v>0.3</v>
      </c>
      <c r="M4396" t="s">
        <v>26</v>
      </c>
      <c r="N4396" t="s">
        <v>27</v>
      </c>
      <c r="O4396" t="s">
        <v>29</v>
      </c>
      <c r="P4396" t="s">
        <v>29</v>
      </c>
      <c r="Q4396" t="s">
        <v>29</v>
      </c>
      <c r="R4396" t="s">
        <v>29</v>
      </c>
      <c r="S4396" t="s">
        <v>29</v>
      </c>
      <c r="T4396" t="s">
        <v>29</v>
      </c>
      <c r="U4396" t="s">
        <v>29</v>
      </c>
      <c r="V4396" t="s">
        <v>4783</v>
      </c>
      <c r="W4396" t="s">
        <v>4784</v>
      </c>
    </row>
    <row r="4397" spans="1:23">
      <c r="A4397">
        <v>4396</v>
      </c>
      <c r="B4397" t="s">
        <v>4778</v>
      </c>
      <c r="C4397" t="s">
        <v>4778</v>
      </c>
      <c r="D4397">
        <v>118</v>
      </c>
      <c r="E4397" t="s">
        <v>4894</v>
      </c>
      <c r="F4397" t="s">
        <v>33</v>
      </c>
      <c r="G4397" s="1" t="s">
        <v>4895</v>
      </c>
      <c r="H4397" t="s">
        <v>4896</v>
      </c>
      <c r="I4397" t="s">
        <v>4895</v>
      </c>
      <c r="J4397" t="s">
        <v>4896</v>
      </c>
      <c r="K4397">
        <v>1.6</v>
      </c>
      <c r="L4397">
        <v>1.6</v>
      </c>
      <c r="M4397" t="s">
        <v>26</v>
      </c>
      <c r="N4397" t="s">
        <v>27</v>
      </c>
      <c r="O4397" t="s">
        <v>29</v>
      </c>
      <c r="P4397" t="s">
        <v>29</v>
      </c>
      <c r="Q4397" t="s">
        <v>29</v>
      </c>
      <c r="R4397" t="s">
        <v>29</v>
      </c>
      <c r="S4397" t="s">
        <v>29</v>
      </c>
      <c r="T4397" t="s">
        <v>29</v>
      </c>
      <c r="U4397" t="s">
        <v>29</v>
      </c>
      <c r="V4397" t="s">
        <v>4783</v>
      </c>
      <c r="W4397" t="s">
        <v>4784</v>
      </c>
    </row>
    <row r="4398" spans="1:23">
      <c r="A4398">
        <v>4397</v>
      </c>
      <c r="B4398" t="s">
        <v>4778</v>
      </c>
      <c r="C4398" t="s">
        <v>4778</v>
      </c>
      <c r="D4398">
        <v>118</v>
      </c>
      <c r="E4398" t="s">
        <v>4897</v>
      </c>
      <c r="F4398" t="s">
        <v>33</v>
      </c>
      <c r="G4398" s="1" t="s">
        <v>34</v>
      </c>
      <c r="H4398" t="s">
        <v>4898</v>
      </c>
      <c r="I4398" t="s">
        <v>34</v>
      </c>
      <c r="J4398" t="s">
        <v>4898</v>
      </c>
      <c r="K4398">
        <v>0.2</v>
      </c>
      <c r="L4398">
        <v>0.2</v>
      </c>
      <c r="M4398" t="s">
        <v>26</v>
      </c>
      <c r="N4398" t="s">
        <v>27</v>
      </c>
      <c r="O4398" t="s">
        <v>118</v>
      </c>
      <c r="P4398" t="s">
        <v>29</v>
      </c>
      <c r="Q4398" t="s">
        <v>29</v>
      </c>
      <c r="R4398" t="s">
        <v>29</v>
      </c>
      <c r="S4398" t="s">
        <v>29</v>
      </c>
      <c r="T4398" t="s">
        <v>29</v>
      </c>
      <c r="U4398" t="s">
        <v>29</v>
      </c>
      <c r="V4398" t="s">
        <v>4783</v>
      </c>
      <c r="W4398" t="s">
        <v>4784</v>
      </c>
    </row>
    <row r="4399" spans="1:23">
      <c r="A4399">
        <v>4398</v>
      </c>
      <c r="B4399" t="s">
        <v>4778</v>
      </c>
      <c r="C4399" t="s">
        <v>4778</v>
      </c>
      <c r="D4399">
        <v>118</v>
      </c>
      <c r="E4399" t="s">
        <v>4899</v>
      </c>
      <c r="F4399" t="s">
        <v>33</v>
      </c>
      <c r="G4399" s="1" t="s">
        <v>4751</v>
      </c>
      <c r="H4399" t="s">
        <v>4900</v>
      </c>
      <c r="I4399" t="s">
        <v>4751</v>
      </c>
      <c r="J4399" t="s">
        <v>8707</v>
      </c>
      <c r="K4399">
        <v>3.1</v>
      </c>
      <c r="L4399">
        <v>3.1</v>
      </c>
      <c r="M4399" t="s">
        <v>26</v>
      </c>
      <c r="N4399" t="s">
        <v>27</v>
      </c>
      <c r="O4399" t="s">
        <v>118</v>
      </c>
      <c r="P4399" t="s">
        <v>29</v>
      </c>
      <c r="Q4399" t="s">
        <v>29</v>
      </c>
      <c r="R4399" t="s">
        <v>29</v>
      </c>
      <c r="S4399" t="s">
        <v>29</v>
      </c>
      <c r="T4399" t="s">
        <v>29</v>
      </c>
      <c r="U4399" t="s">
        <v>29</v>
      </c>
      <c r="V4399" t="s">
        <v>4783</v>
      </c>
      <c r="W4399" t="s">
        <v>4784</v>
      </c>
    </row>
    <row r="4400" spans="1:23">
      <c r="A4400">
        <v>4399</v>
      </c>
      <c r="B4400" t="s">
        <v>4778</v>
      </c>
      <c r="C4400" t="s">
        <v>4778</v>
      </c>
      <c r="D4400">
        <v>118</v>
      </c>
      <c r="E4400" t="s">
        <v>4901</v>
      </c>
      <c r="F4400" t="s">
        <v>33</v>
      </c>
      <c r="G4400" s="1" t="s">
        <v>4902</v>
      </c>
      <c r="H4400" t="s">
        <v>4903</v>
      </c>
      <c r="I4400" t="s">
        <v>4902</v>
      </c>
      <c r="J4400" t="s">
        <v>4903</v>
      </c>
      <c r="K4400">
        <v>0.2</v>
      </c>
      <c r="L4400">
        <v>0.2</v>
      </c>
      <c r="M4400" t="s">
        <v>26</v>
      </c>
      <c r="N4400" t="s">
        <v>118</v>
      </c>
      <c r="O4400" t="s">
        <v>29</v>
      </c>
      <c r="P4400" t="s">
        <v>29</v>
      </c>
      <c r="Q4400" t="s">
        <v>29</v>
      </c>
      <c r="R4400" t="s">
        <v>29</v>
      </c>
      <c r="S4400" t="s">
        <v>29</v>
      </c>
      <c r="T4400" t="s">
        <v>29</v>
      </c>
      <c r="U4400" t="s">
        <v>29</v>
      </c>
      <c r="V4400" t="s">
        <v>4783</v>
      </c>
      <c r="W4400" t="s">
        <v>4784</v>
      </c>
    </row>
    <row r="4401" spans="1:23">
      <c r="A4401">
        <v>4400</v>
      </c>
      <c r="B4401" t="s">
        <v>4778</v>
      </c>
      <c r="C4401" t="s">
        <v>4778</v>
      </c>
      <c r="D4401">
        <v>118</v>
      </c>
      <c r="E4401" t="s">
        <v>4904</v>
      </c>
      <c r="F4401" t="s">
        <v>33</v>
      </c>
      <c r="G4401" s="1" t="s">
        <v>4905</v>
      </c>
      <c r="H4401" t="s">
        <v>4906</v>
      </c>
      <c r="I4401" t="s">
        <v>4905</v>
      </c>
      <c r="J4401" t="s">
        <v>8708</v>
      </c>
      <c r="K4401">
        <v>0.5</v>
      </c>
      <c r="L4401">
        <v>0.5</v>
      </c>
      <c r="M4401" t="s">
        <v>26</v>
      </c>
      <c r="N4401" t="s">
        <v>118</v>
      </c>
      <c r="O4401" t="s">
        <v>56</v>
      </c>
      <c r="P4401" t="s">
        <v>27</v>
      </c>
      <c r="Q4401" t="s">
        <v>28</v>
      </c>
      <c r="R4401" t="s">
        <v>29</v>
      </c>
      <c r="S4401" t="s">
        <v>29</v>
      </c>
      <c r="T4401" t="s">
        <v>29</v>
      </c>
      <c r="U4401" t="s">
        <v>29</v>
      </c>
      <c r="V4401" t="s">
        <v>4783</v>
      </c>
      <c r="W4401" t="s">
        <v>4784</v>
      </c>
    </row>
    <row r="4402" spans="1:23">
      <c r="A4402">
        <v>4401</v>
      </c>
      <c r="B4402" t="s">
        <v>4778</v>
      </c>
      <c r="C4402" t="s">
        <v>4778</v>
      </c>
      <c r="D4402">
        <v>118</v>
      </c>
      <c r="E4402" t="s">
        <v>4907</v>
      </c>
      <c r="F4402" t="s">
        <v>33</v>
      </c>
      <c r="G4402" s="1" t="s">
        <v>4908</v>
      </c>
      <c r="H4402" t="s">
        <v>4909</v>
      </c>
      <c r="I4402" t="s">
        <v>4908</v>
      </c>
      <c r="J4402" t="s">
        <v>4909</v>
      </c>
      <c r="K4402">
        <v>2.8</v>
      </c>
      <c r="L4402">
        <v>2.8</v>
      </c>
      <c r="M4402" t="s">
        <v>26</v>
      </c>
      <c r="N4402" t="s">
        <v>27</v>
      </c>
      <c r="O4402" t="s">
        <v>63</v>
      </c>
      <c r="P4402" t="s">
        <v>56</v>
      </c>
      <c r="Q4402" t="s">
        <v>29</v>
      </c>
      <c r="R4402" t="s">
        <v>29</v>
      </c>
      <c r="S4402" t="s">
        <v>29</v>
      </c>
      <c r="T4402" t="s">
        <v>29</v>
      </c>
      <c r="U4402" t="s">
        <v>29</v>
      </c>
      <c r="V4402" t="s">
        <v>4783</v>
      </c>
      <c r="W4402" t="s">
        <v>4784</v>
      </c>
    </row>
    <row r="4403" spans="1:23">
      <c r="A4403">
        <v>4402</v>
      </c>
      <c r="B4403" t="s">
        <v>4778</v>
      </c>
      <c r="C4403" t="s">
        <v>4778</v>
      </c>
      <c r="D4403">
        <v>118</v>
      </c>
      <c r="E4403" t="s">
        <v>4910</v>
      </c>
      <c r="F4403" t="s">
        <v>33</v>
      </c>
      <c r="G4403" s="1" t="s">
        <v>4911</v>
      </c>
      <c r="H4403" t="s">
        <v>4912</v>
      </c>
      <c r="I4403" t="s">
        <v>8888</v>
      </c>
      <c r="J4403" t="s">
        <v>4912</v>
      </c>
      <c r="K4403">
        <v>0.4</v>
      </c>
      <c r="L4403">
        <v>0.4</v>
      </c>
      <c r="M4403" t="s">
        <v>26</v>
      </c>
      <c r="N4403" t="s">
        <v>27</v>
      </c>
      <c r="O4403" t="s">
        <v>63</v>
      </c>
      <c r="P4403" t="s">
        <v>29</v>
      </c>
      <c r="Q4403" t="s">
        <v>29</v>
      </c>
      <c r="R4403" t="s">
        <v>29</v>
      </c>
      <c r="S4403" t="s">
        <v>29</v>
      </c>
      <c r="T4403" t="s">
        <v>29</v>
      </c>
      <c r="U4403" t="s">
        <v>29</v>
      </c>
      <c r="V4403" t="s">
        <v>4783</v>
      </c>
      <c r="W4403" t="s">
        <v>4784</v>
      </c>
    </row>
    <row r="4404" spans="1:23">
      <c r="A4404">
        <v>4403</v>
      </c>
      <c r="B4404" t="s">
        <v>4778</v>
      </c>
      <c r="C4404" t="s">
        <v>4778</v>
      </c>
      <c r="D4404">
        <v>118</v>
      </c>
      <c r="E4404" t="s">
        <v>4913</v>
      </c>
      <c r="F4404" t="s">
        <v>33</v>
      </c>
      <c r="G4404" s="1" t="s">
        <v>4911</v>
      </c>
      <c r="H4404" t="s">
        <v>1432</v>
      </c>
      <c r="I4404" t="s">
        <v>8888</v>
      </c>
      <c r="J4404" t="s">
        <v>1432</v>
      </c>
      <c r="K4404">
        <v>2.4</v>
      </c>
      <c r="L4404">
        <v>2.4</v>
      </c>
      <c r="M4404" t="s">
        <v>26</v>
      </c>
      <c r="N4404" t="s">
        <v>27</v>
      </c>
      <c r="O4404" t="s">
        <v>63</v>
      </c>
      <c r="P4404" t="s">
        <v>29</v>
      </c>
      <c r="Q4404" t="s">
        <v>29</v>
      </c>
      <c r="R4404" t="s">
        <v>29</v>
      </c>
      <c r="S4404" t="s">
        <v>29</v>
      </c>
      <c r="T4404" t="s">
        <v>29</v>
      </c>
      <c r="U4404" t="s">
        <v>29</v>
      </c>
      <c r="V4404" t="s">
        <v>4783</v>
      </c>
      <c r="W4404" t="s">
        <v>4784</v>
      </c>
    </row>
    <row r="4405" spans="1:23">
      <c r="A4405">
        <v>4404</v>
      </c>
      <c r="B4405" t="s">
        <v>4778</v>
      </c>
      <c r="C4405" t="s">
        <v>4778</v>
      </c>
      <c r="D4405">
        <v>118</v>
      </c>
      <c r="E4405" t="s">
        <v>4914</v>
      </c>
      <c r="F4405" t="s">
        <v>33</v>
      </c>
      <c r="G4405" s="1" t="s">
        <v>4915</v>
      </c>
      <c r="H4405" t="s">
        <v>4723</v>
      </c>
      <c r="I4405" t="s">
        <v>4915</v>
      </c>
      <c r="J4405" t="s">
        <v>4723</v>
      </c>
      <c r="K4405">
        <v>1</v>
      </c>
      <c r="L4405">
        <v>1</v>
      </c>
      <c r="M4405" t="s">
        <v>26</v>
      </c>
      <c r="N4405" t="s">
        <v>27</v>
      </c>
      <c r="O4405" t="s">
        <v>29</v>
      </c>
      <c r="P4405" t="s">
        <v>29</v>
      </c>
      <c r="Q4405" t="s">
        <v>29</v>
      </c>
      <c r="R4405" t="s">
        <v>29</v>
      </c>
      <c r="S4405" t="s">
        <v>29</v>
      </c>
      <c r="T4405" t="s">
        <v>29</v>
      </c>
      <c r="U4405" t="s">
        <v>29</v>
      </c>
      <c r="V4405" t="s">
        <v>4783</v>
      </c>
      <c r="W4405" t="s">
        <v>4784</v>
      </c>
    </row>
    <row r="4406" spans="1:23">
      <c r="A4406">
        <v>4405</v>
      </c>
      <c r="B4406" t="s">
        <v>4778</v>
      </c>
      <c r="C4406" t="s">
        <v>4778</v>
      </c>
      <c r="D4406">
        <v>118</v>
      </c>
      <c r="E4406" t="s">
        <v>4916</v>
      </c>
      <c r="F4406" t="s">
        <v>33</v>
      </c>
      <c r="G4406" s="1" t="s">
        <v>4917</v>
      </c>
      <c r="H4406" t="s">
        <v>1992</v>
      </c>
      <c r="I4406" t="s">
        <v>4917</v>
      </c>
      <c r="J4406" t="s">
        <v>1992</v>
      </c>
      <c r="K4406">
        <v>0.1</v>
      </c>
      <c r="L4406">
        <v>0.1</v>
      </c>
      <c r="M4406" t="s">
        <v>26</v>
      </c>
      <c r="N4406" t="s">
        <v>27</v>
      </c>
      <c r="O4406" t="s">
        <v>29</v>
      </c>
      <c r="P4406" t="s">
        <v>29</v>
      </c>
      <c r="Q4406" t="s">
        <v>29</v>
      </c>
      <c r="R4406" t="s">
        <v>29</v>
      </c>
      <c r="S4406" t="s">
        <v>29</v>
      </c>
      <c r="T4406" t="s">
        <v>29</v>
      </c>
      <c r="U4406" t="s">
        <v>29</v>
      </c>
      <c r="V4406" t="s">
        <v>4783</v>
      </c>
      <c r="W4406" t="s">
        <v>4784</v>
      </c>
    </row>
    <row r="4407" spans="1:23">
      <c r="A4407">
        <v>4406</v>
      </c>
      <c r="B4407" t="s">
        <v>4778</v>
      </c>
      <c r="C4407" t="s">
        <v>4778</v>
      </c>
      <c r="D4407">
        <v>118</v>
      </c>
      <c r="E4407" t="s">
        <v>4918</v>
      </c>
      <c r="F4407" t="s">
        <v>93</v>
      </c>
      <c r="G4407" s="1" t="s">
        <v>29</v>
      </c>
      <c r="H4407" t="s">
        <v>29</v>
      </c>
      <c r="I4407" t="s">
        <v>29</v>
      </c>
      <c r="J4407" t="s">
        <v>29</v>
      </c>
      <c r="K4407">
        <v>0.2</v>
      </c>
      <c r="L4407">
        <v>0.2</v>
      </c>
      <c r="M4407" t="s">
        <v>26</v>
      </c>
      <c r="N4407" t="s">
        <v>56</v>
      </c>
      <c r="O4407" t="s">
        <v>27</v>
      </c>
      <c r="P4407" t="s">
        <v>118</v>
      </c>
      <c r="Q4407" t="s">
        <v>29</v>
      </c>
      <c r="R4407" t="s">
        <v>29</v>
      </c>
      <c r="S4407" t="s">
        <v>29</v>
      </c>
      <c r="T4407" t="s">
        <v>29</v>
      </c>
      <c r="U4407" t="s">
        <v>29</v>
      </c>
      <c r="V4407" t="s">
        <v>4783</v>
      </c>
      <c r="W4407" t="s">
        <v>4784</v>
      </c>
    </row>
    <row r="4408" spans="1:23">
      <c r="A4408">
        <v>4407</v>
      </c>
      <c r="B4408" t="s">
        <v>4778</v>
      </c>
      <c r="C4408" t="s">
        <v>4778</v>
      </c>
      <c r="D4408">
        <v>118</v>
      </c>
      <c r="E4408" t="s">
        <v>677</v>
      </c>
      <c r="F4408" t="s">
        <v>76</v>
      </c>
      <c r="G4408" s="1" t="s">
        <v>29</v>
      </c>
      <c r="H4408" t="s">
        <v>29</v>
      </c>
      <c r="I4408" t="s">
        <v>29</v>
      </c>
      <c r="J4408" t="s">
        <v>29</v>
      </c>
      <c r="K4408">
        <v>0.3</v>
      </c>
      <c r="L4408">
        <v>0.3</v>
      </c>
      <c r="M4408" t="s">
        <v>77</v>
      </c>
      <c r="N4408" t="s">
        <v>29</v>
      </c>
      <c r="O4408" t="s">
        <v>29</v>
      </c>
      <c r="P4408" t="s">
        <v>29</v>
      </c>
      <c r="Q4408" t="s">
        <v>29</v>
      </c>
      <c r="R4408" t="s">
        <v>29</v>
      </c>
      <c r="S4408" t="s">
        <v>29</v>
      </c>
      <c r="T4408" t="s">
        <v>29</v>
      </c>
      <c r="U4408" t="s">
        <v>29</v>
      </c>
      <c r="V4408" t="s">
        <v>4783</v>
      </c>
      <c r="W4408" t="s">
        <v>4784</v>
      </c>
    </row>
    <row r="4409" spans="1:23">
      <c r="A4409">
        <v>4408</v>
      </c>
      <c r="B4409" t="s">
        <v>4778</v>
      </c>
      <c r="C4409" t="s">
        <v>4778</v>
      </c>
      <c r="D4409">
        <v>118</v>
      </c>
      <c r="E4409" t="s">
        <v>3585</v>
      </c>
      <c r="F4409" t="s">
        <v>76</v>
      </c>
      <c r="G4409" s="1" t="s">
        <v>29</v>
      </c>
      <c r="H4409" t="s">
        <v>29</v>
      </c>
      <c r="I4409" t="s">
        <v>29</v>
      </c>
      <c r="J4409" t="s">
        <v>29</v>
      </c>
      <c r="K4409">
        <v>0.3</v>
      </c>
      <c r="L4409">
        <v>0.3</v>
      </c>
      <c r="M4409" t="s">
        <v>687</v>
      </c>
      <c r="N4409" t="s">
        <v>29</v>
      </c>
      <c r="O4409" t="s">
        <v>29</v>
      </c>
      <c r="P4409" t="s">
        <v>29</v>
      </c>
      <c r="Q4409" t="s">
        <v>29</v>
      </c>
      <c r="R4409" t="s">
        <v>29</v>
      </c>
      <c r="S4409" t="s">
        <v>29</v>
      </c>
      <c r="T4409" t="s">
        <v>29</v>
      </c>
      <c r="U4409" t="s">
        <v>29</v>
      </c>
      <c r="V4409" t="s">
        <v>4783</v>
      </c>
      <c r="W4409" t="s">
        <v>4784</v>
      </c>
    </row>
    <row r="4410" spans="1:23">
      <c r="A4410">
        <v>4409</v>
      </c>
      <c r="B4410" t="s">
        <v>4778</v>
      </c>
      <c r="C4410" t="s">
        <v>4778</v>
      </c>
      <c r="D4410">
        <v>118</v>
      </c>
      <c r="E4410" t="s">
        <v>8941</v>
      </c>
      <c r="F4410" t="s">
        <v>136</v>
      </c>
      <c r="G4410" s="1" t="s">
        <v>29</v>
      </c>
      <c r="H4410" t="s">
        <v>29</v>
      </c>
      <c r="I4410" t="s">
        <v>29</v>
      </c>
      <c r="J4410" t="s">
        <v>29</v>
      </c>
      <c r="K4410">
        <v>11.8</v>
      </c>
      <c r="L4410">
        <v>11.8</v>
      </c>
      <c r="M4410" t="s">
        <v>136</v>
      </c>
      <c r="N4410" t="s">
        <v>29</v>
      </c>
      <c r="O4410" t="s">
        <v>29</v>
      </c>
      <c r="P4410" t="s">
        <v>29</v>
      </c>
      <c r="Q4410" t="s">
        <v>29</v>
      </c>
      <c r="R4410" t="s">
        <v>29</v>
      </c>
      <c r="S4410" t="s">
        <v>29</v>
      </c>
      <c r="T4410" t="s">
        <v>29</v>
      </c>
      <c r="U4410" t="s">
        <v>29</v>
      </c>
      <c r="V4410" t="s">
        <v>4783</v>
      </c>
      <c r="W4410" t="s">
        <v>4784</v>
      </c>
    </row>
    <row r="4411" spans="1:23">
      <c r="A4411">
        <v>4410</v>
      </c>
      <c r="B4411" t="s">
        <v>4778</v>
      </c>
      <c r="C4411" t="s">
        <v>4778</v>
      </c>
      <c r="D4411">
        <v>119</v>
      </c>
      <c r="E4411" t="s">
        <v>4779</v>
      </c>
      <c r="F4411" t="s">
        <v>594</v>
      </c>
      <c r="G4411" s="1" t="s">
        <v>4780</v>
      </c>
      <c r="H4411" t="s">
        <v>4781</v>
      </c>
      <c r="I4411" t="s">
        <v>4780</v>
      </c>
      <c r="J4411" t="s">
        <v>4781</v>
      </c>
      <c r="K4411">
        <v>23.2</v>
      </c>
      <c r="L4411">
        <v>23.2</v>
      </c>
      <c r="M4411" t="s">
        <v>26</v>
      </c>
      <c r="N4411" t="s">
        <v>27</v>
      </c>
      <c r="O4411" t="s">
        <v>4782</v>
      </c>
      <c r="P4411" t="s">
        <v>29</v>
      </c>
      <c r="Q4411" t="s">
        <v>29</v>
      </c>
      <c r="R4411" t="s">
        <v>29</v>
      </c>
      <c r="S4411" t="s">
        <v>29</v>
      </c>
      <c r="T4411" t="s">
        <v>29</v>
      </c>
      <c r="U4411" t="s">
        <v>29</v>
      </c>
      <c r="V4411" t="s">
        <v>4919</v>
      </c>
      <c r="W4411" t="s">
        <v>4784</v>
      </c>
    </row>
    <row r="4412" spans="1:23">
      <c r="A4412">
        <v>4411</v>
      </c>
      <c r="B4412" t="s">
        <v>4778</v>
      </c>
      <c r="C4412" t="s">
        <v>4778</v>
      </c>
      <c r="D4412">
        <v>119</v>
      </c>
      <c r="E4412" t="s">
        <v>4779</v>
      </c>
      <c r="F4412" t="s">
        <v>594</v>
      </c>
      <c r="G4412" s="1" t="s">
        <v>4780</v>
      </c>
      <c r="H4412" t="s">
        <v>4781</v>
      </c>
      <c r="I4412" t="s">
        <v>4780</v>
      </c>
      <c r="J4412" t="s">
        <v>4781</v>
      </c>
      <c r="K4412">
        <v>2</v>
      </c>
      <c r="L4412">
        <v>2</v>
      </c>
      <c r="M4412" t="s">
        <v>26</v>
      </c>
      <c r="N4412" t="s">
        <v>4920</v>
      </c>
      <c r="O4412" t="s">
        <v>29</v>
      </c>
      <c r="P4412" t="s">
        <v>29</v>
      </c>
      <c r="Q4412" t="s">
        <v>29</v>
      </c>
      <c r="R4412" t="s">
        <v>29</v>
      </c>
      <c r="S4412" t="s">
        <v>29</v>
      </c>
      <c r="T4412" t="s">
        <v>29</v>
      </c>
      <c r="U4412" t="s">
        <v>29</v>
      </c>
      <c r="V4412" t="s">
        <v>4919</v>
      </c>
      <c r="W4412" t="s">
        <v>4784</v>
      </c>
    </row>
    <row r="4413" spans="1:23">
      <c r="A4413">
        <v>4412</v>
      </c>
      <c r="B4413" t="s">
        <v>4778</v>
      </c>
      <c r="C4413" t="s">
        <v>4778</v>
      </c>
      <c r="D4413">
        <v>119</v>
      </c>
      <c r="E4413" t="s">
        <v>4779</v>
      </c>
      <c r="F4413" t="s">
        <v>594</v>
      </c>
      <c r="G4413" s="1" t="s">
        <v>4780</v>
      </c>
      <c r="H4413" t="s">
        <v>4781</v>
      </c>
      <c r="I4413" t="s">
        <v>4780</v>
      </c>
      <c r="J4413" t="s">
        <v>4781</v>
      </c>
      <c r="K4413">
        <v>6.4</v>
      </c>
      <c r="L4413">
        <v>6.4</v>
      </c>
      <c r="M4413" t="s">
        <v>26</v>
      </c>
      <c r="N4413" t="s">
        <v>53</v>
      </c>
      <c r="O4413" t="s">
        <v>29</v>
      </c>
      <c r="P4413" t="s">
        <v>29</v>
      </c>
      <c r="Q4413" t="s">
        <v>29</v>
      </c>
      <c r="R4413" t="s">
        <v>29</v>
      </c>
      <c r="S4413" t="s">
        <v>29</v>
      </c>
      <c r="T4413" t="s">
        <v>29</v>
      </c>
      <c r="U4413" t="s">
        <v>29</v>
      </c>
      <c r="V4413" t="s">
        <v>4919</v>
      </c>
      <c r="W4413" t="s">
        <v>4784</v>
      </c>
    </row>
    <row r="4414" spans="1:23">
      <c r="A4414">
        <v>4413</v>
      </c>
      <c r="B4414" t="s">
        <v>4778</v>
      </c>
      <c r="C4414" t="s">
        <v>4778</v>
      </c>
      <c r="D4414">
        <v>119</v>
      </c>
      <c r="E4414" t="s">
        <v>4789</v>
      </c>
      <c r="F4414" t="s">
        <v>270</v>
      </c>
      <c r="G4414" s="1" t="s">
        <v>271</v>
      </c>
      <c r="H4414" t="s">
        <v>4790</v>
      </c>
      <c r="I4414" t="s">
        <v>271</v>
      </c>
      <c r="J4414" t="s">
        <v>4790</v>
      </c>
      <c r="K4414">
        <v>2.7</v>
      </c>
      <c r="L4414">
        <v>2.7</v>
      </c>
      <c r="M4414" t="s">
        <v>26</v>
      </c>
      <c r="N4414" t="s">
        <v>4791</v>
      </c>
      <c r="O4414" t="s">
        <v>29</v>
      </c>
      <c r="P4414" t="s">
        <v>29</v>
      </c>
      <c r="Q4414" t="s">
        <v>29</v>
      </c>
      <c r="R4414" t="s">
        <v>29</v>
      </c>
      <c r="S4414" t="s">
        <v>29</v>
      </c>
      <c r="T4414" t="s">
        <v>29</v>
      </c>
      <c r="U4414" t="s">
        <v>29</v>
      </c>
      <c r="V4414" t="s">
        <v>4919</v>
      </c>
      <c r="W4414" t="s">
        <v>4784</v>
      </c>
    </row>
    <row r="4415" spans="1:23">
      <c r="A4415">
        <v>4414</v>
      </c>
      <c r="B4415" t="s">
        <v>4778</v>
      </c>
      <c r="C4415" t="s">
        <v>4778</v>
      </c>
      <c r="D4415">
        <v>119</v>
      </c>
      <c r="E4415" t="s">
        <v>4921</v>
      </c>
      <c r="F4415" t="s">
        <v>176</v>
      </c>
      <c r="G4415" s="1" t="s">
        <v>573</v>
      </c>
      <c r="H4415" t="s">
        <v>4922</v>
      </c>
      <c r="I4415" t="s">
        <v>573</v>
      </c>
      <c r="J4415" t="s">
        <v>4922</v>
      </c>
      <c r="K4415">
        <v>0.5</v>
      </c>
      <c r="L4415">
        <v>0.5</v>
      </c>
      <c r="M4415" t="s">
        <v>26</v>
      </c>
      <c r="N4415" t="s">
        <v>27</v>
      </c>
      <c r="O4415" t="s">
        <v>29</v>
      </c>
      <c r="P4415" t="s">
        <v>29</v>
      </c>
      <c r="Q4415" t="s">
        <v>29</v>
      </c>
      <c r="R4415" t="s">
        <v>29</v>
      </c>
      <c r="S4415" t="s">
        <v>29</v>
      </c>
      <c r="T4415" t="s">
        <v>29</v>
      </c>
      <c r="U4415" t="s">
        <v>29</v>
      </c>
      <c r="V4415" t="s">
        <v>4919</v>
      </c>
      <c r="W4415" t="s">
        <v>4784</v>
      </c>
    </row>
    <row r="4416" spans="1:23">
      <c r="A4416">
        <v>4415</v>
      </c>
      <c r="B4416" t="s">
        <v>4778</v>
      </c>
      <c r="C4416" t="s">
        <v>4778</v>
      </c>
      <c r="D4416">
        <v>119</v>
      </c>
      <c r="E4416" t="s">
        <v>4792</v>
      </c>
      <c r="F4416" t="s">
        <v>93</v>
      </c>
      <c r="G4416" s="1" t="s">
        <v>29</v>
      </c>
      <c r="H4416" t="s">
        <v>29</v>
      </c>
      <c r="I4416" t="s">
        <v>29</v>
      </c>
      <c r="J4416" t="s">
        <v>29</v>
      </c>
      <c r="K4416">
        <v>1.2</v>
      </c>
      <c r="L4416">
        <v>1.2</v>
      </c>
      <c r="M4416" t="s">
        <v>26</v>
      </c>
      <c r="N4416" t="s">
        <v>29</v>
      </c>
      <c r="O4416" t="s">
        <v>29</v>
      </c>
      <c r="P4416" t="s">
        <v>29</v>
      </c>
      <c r="Q4416" t="s">
        <v>29</v>
      </c>
      <c r="R4416" t="s">
        <v>29</v>
      </c>
      <c r="S4416" t="s">
        <v>29</v>
      </c>
      <c r="T4416" t="s">
        <v>29</v>
      </c>
      <c r="U4416" t="s">
        <v>29</v>
      </c>
      <c r="V4416" t="s">
        <v>4919</v>
      </c>
      <c r="W4416" t="s">
        <v>4784</v>
      </c>
    </row>
    <row r="4417" spans="1:23">
      <c r="A4417">
        <v>4416</v>
      </c>
      <c r="B4417" t="s">
        <v>4778</v>
      </c>
      <c r="C4417" t="s">
        <v>4778</v>
      </c>
      <c r="D4417">
        <v>119</v>
      </c>
      <c r="E4417" t="s">
        <v>4923</v>
      </c>
      <c r="F4417" t="s">
        <v>4924</v>
      </c>
      <c r="G4417" s="1" t="s">
        <v>4925</v>
      </c>
      <c r="H4417" t="s">
        <v>4926</v>
      </c>
      <c r="I4417" t="s">
        <v>4925</v>
      </c>
      <c r="J4417" t="s">
        <v>4926</v>
      </c>
      <c r="K4417">
        <v>1.4</v>
      </c>
      <c r="L4417">
        <v>1.4</v>
      </c>
      <c r="M4417" t="s">
        <v>26</v>
      </c>
      <c r="N4417" t="s">
        <v>74</v>
      </c>
      <c r="O4417" t="s">
        <v>29</v>
      </c>
      <c r="P4417" t="s">
        <v>29</v>
      </c>
      <c r="Q4417" t="s">
        <v>29</v>
      </c>
      <c r="R4417" t="s">
        <v>29</v>
      </c>
      <c r="S4417" t="s">
        <v>29</v>
      </c>
      <c r="T4417" t="s">
        <v>29</v>
      </c>
      <c r="U4417" t="s">
        <v>29</v>
      </c>
      <c r="V4417" t="s">
        <v>4919</v>
      </c>
      <c r="W4417" t="s">
        <v>4784</v>
      </c>
    </row>
    <row r="4418" spans="1:23">
      <c r="A4418">
        <v>4417</v>
      </c>
      <c r="B4418" t="s">
        <v>4778</v>
      </c>
      <c r="C4418" t="s">
        <v>4778</v>
      </c>
      <c r="D4418">
        <v>119</v>
      </c>
      <c r="E4418" t="s">
        <v>4927</v>
      </c>
      <c r="F4418" t="s">
        <v>4794</v>
      </c>
      <c r="G4418" s="1" t="s">
        <v>4795</v>
      </c>
      <c r="H4418" t="s">
        <v>4928</v>
      </c>
      <c r="I4418" t="s">
        <v>4795</v>
      </c>
      <c r="J4418" t="s">
        <v>4928</v>
      </c>
      <c r="K4418">
        <v>0.8</v>
      </c>
      <c r="L4418">
        <v>0.8</v>
      </c>
      <c r="M4418" t="s">
        <v>26</v>
      </c>
      <c r="N4418" t="s">
        <v>27</v>
      </c>
      <c r="O4418" t="s">
        <v>74</v>
      </c>
      <c r="P4418" t="s">
        <v>29</v>
      </c>
      <c r="Q4418" t="s">
        <v>29</v>
      </c>
      <c r="R4418" t="s">
        <v>29</v>
      </c>
      <c r="S4418" t="s">
        <v>29</v>
      </c>
      <c r="T4418" t="s">
        <v>29</v>
      </c>
      <c r="U4418" t="s">
        <v>29</v>
      </c>
      <c r="V4418" t="s">
        <v>4919</v>
      </c>
      <c r="W4418" t="s">
        <v>4784</v>
      </c>
    </row>
    <row r="4419" spans="1:23">
      <c r="A4419">
        <v>4418</v>
      </c>
      <c r="B4419" t="s">
        <v>4778</v>
      </c>
      <c r="C4419" t="s">
        <v>4778</v>
      </c>
      <c r="D4419">
        <v>119</v>
      </c>
      <c r="E4419" t="s">
        <v>4929</v>
      </c>
      <c r="F4419" t="s">
        <v>1655</v>
      </c>
      <c r="G4419" s="1" t="s">
        <v>1656</v>
      </c>
      <c r="H4419" t="s">
        <v>4930</v>
      </c>
      <c r="I4419" t="s">
        <v>1656</v>
      </c>
      <c r="J4419" t="s">
        <v>8709</v>
      </c>
      <c r="K4419">
        <v>4.2</v>
      </c>
      <c r="L4419">
        <v>4.2</v>
      </c>
      <c r="M4419" t="s">
        <v>26</v>
      </c>
      <c r="N4419" t="s">
        <v>27</v>
      </c>
      <c r="O4419" t="s">
        <v>74</v>
      </c>
      <c r="P4419" t="s">
        <v>29</v>
      </c>
      <c r="Q4419" t="s">
        <v>29</v>
      </c>
      <c r="R4419" t="s">
        <v>29</v>
      </c>
      <c r="S4419" t="s">
        <v>29</v>
      </c>
      <c r="T4419" t="s">
        <v>29</v>
      </c>
      <c r="U4419" t="s">
        <v>29</v>
      </c>
      <c r="V4419" t="s">
        <v>4919</v>
      </c>
      <c r="W4419" t="s">
        <v>4784</v>
      </c>
    </row>
    <row r="4420" spans="1:23">
      <c r="A4420">
        <v>4419</v>
      </c>
      <c r="B4420" t="s">
        <v>4778</v>
      </c>
      <c r="C4420" t="s">
        <v>4778</v>
      </c>
      <c r="D4420">
        <v>119</v>
      </c>
      <c r="E4420" t="s">
        <v>4799</v>
      </c>
      <c r="F4420" t="s">
        <v>43</v>
      </c>
      <c r="G4420" s="1" t="s">
        <v>1674</v>
      </c>
      <c r="H4420" t="s">
        <v>29</v>
      </c>
      <c r="I4420" t="s">
        <v>1674</v>
      </c>
      <c r="J4420" t="s">
        <v>29</v>
      </c>
      <c r="K4420">
        <v>1.1000000000000001</v>
      </c>
      <c r="L4420">
        <v>1.1000000000000001</v>
      </c>
      <c r="M4420" t="s">
        <v>26</v>
      </c>
      <c r="N4420" t="s">
        <v>27</v>
      </c>
      <c r="O4420" t="s">
        <v>74</v>
      </c>
      <c r="P4420" t="s">
        <v>28</v>
      </c>
      <c r="Q4420" t="s">
        <v>29</v>
      </c>
      <c r="R4420" t="s">
        <v>29</v>
      </c>
      <c r="S4420" t="s">
        <v>29</v>
      </c>
      <c r="T4420" t="s">
        <v>29</v>
      </c>
      <c r="U4420" t="s">
        <v>29</v>
      </c>
      <c r="V4420" t="s">
        <v>4919</v>
      </c>
      <c r="W4420" t="s">
        <v>4784</v>
      </c>
    </row>
    <row r="4421" spans="1:23">
      <c r="A4421">
        <v>4420</v>
      </c>
      <c r="B4421" t="s">
        <v>4778</v>
      </c>
      <c r="C4421" t="s">
        <v>4778</v>
      </c>
      <c r="D4421">
        <v>119</v>
      </c>
      <c r="E4421" t="s">
        <v>4800</v>
      </c>
      <c r="F4421" t="s">
        <v>43</v>
      </c>
      <c r="G4421" s="1" t="s">
        <v>3565</v>
      </c>
      <c r="H4421" t="s">
        <v>4801</v>
      </c>
      <c r="I4421" t="s">
        <v>3565</v>
      </c>
      <c r="J4421" t="s">
        <v>8861</v>
      </c>
      <c r="K4421">
        <v>0.3</v>
      </c>
      <c r="L4421">
        <v>0.3</v>
      </c>
      <c r="M4421" t="s">
        <v>26</v>
      </c>
      <c r="N4421" t="s">
        <v>27</v>
      </c>
      <c r="O4421" t="s">
        <v>63</v>
      </c>
      <c r="P4421" t="s">
        <v>74</v>
      </c>
      <c r="Q4421" t="s">
        <v>29</v>
      </c>
      <c r="R4421" t="s">
        <v>29</v>
      </c>
      <c r="S4421" t="s">
        <v>29</v>
      </c>
      <c r="T4421" t="s">
        <v>29</v>
      </c>
      <c r="U4421" t="s">
        <v>29</v>
      </c>
      <c r="V4421" t="s">
        <v>4919</v>
      </c>
      <c r="W4421" t="s">
        <v>4784</v>
      </c>
    </row>
    <row r="4422" spans="1:23">
      <c r="A4422">
        <v>4421</v>
      </c>
      <c r="B4422" t="s">
        <v>4778</v>
      </c>
      <c r="C4422" t="s">
        <v>4778</v>
      </c>
      <c r="D4422">
        <v>119</v>
      </c>
      <c r="E4422" t="s">
        <v>4931</v>
      </c>
      <c r="F4422" t="s">
        <v>8989</v>
      </c>
      <c r="G4422" s="1" t="s">
        <v>1664</v>
      </c>
      <c r="H4422" t="s">
        <v>4932</v>
      </c>
      <c r="I4422" t="s">
        <v>1664</v>
      </c>
      <c r="J4422" t="s">
        <v>4932</v>
      </c>
      <c r="K4422">
        <v>0.4</v>
      </c>
      <c r="L4422">
        <v>0.4</v>
      </c>
      <c r="M4422" t="s">
        <v>26</v>
      </c>
      <c r="N4422" t="s">
        <v>27</v>
      </c>
      <c r="O4422" t="s">
        <v>29</v>
      </c>
      <c r="P4422" t="s">
        <v>29</v>
      </c>
      <c r="Q4422" t="s">
        <v>29</v>
      </c>
      <c r="R4422" t="s">
        <v>29</v>
      </c>
      <c r="S4422" t="s">
        <v>29</v>
      </c>
      <c r="T4422" t="s">
        <v>29</v>
      </c>
      <c r="U4422" t="s">
        <v>29</v>
      </c>
      <c r="V4422" t="s">
        <v>4919</v>
      </c>
      <c r="W4422" t="s">
        <v>4784</v>
      </c>
    </row>
    <row r="4423" spans="1:23">
      <c r="A4423">
        <v>4422</v>
      </c>
      <c r="B4423" t="s">
        <v>4778</v>
      </c>
      <c r="C4423" t="s">
        <v>4778</v>
      </c>
      <c r="D4423">
        <v>119</v>
      </c>
      <c r="E4423" t="s">
        <v>4815</v>
      </c>
      <c r="F4423" t="s">
        <v>1378</v>
      </c>
      <c r="G4423" s="1" t="s">
        <v>1379</v>
      </c>
      <c r="H4423" t="s">
        <v>4816</v>
      </c>
      <c r="I4423" t="s">
        <v>1379</v>
      </c>
      <c r="J4423" t="s">
        <v>4816</v>
      </c>
      <c r="K4423">
        <v>0.1</v>
      </c>
      <c r="L4423">
        <v>0.1</v>
      </c>
      <c r="M4423" t="s">
        <v>26</v>
      </c>
      <c r="N4423" t="s">
        <v>74</v>
      </c>
      <c r="O4423" t="s">
        <v>29</v>
      </c>
      <c r="P4423" t="s">
        <v>29</v>
      </c>
      <c r="Q4423" t="s">
        <v>29</v>
      </c>
      <c r="R4423" t="s">
        <v>29</v>
      </c>
      <c r="S4423" t="s">
        <v>29</v>
      </c>
      <c r="T4423" t="s">
        <v>29</v>
      </c>
      <c r="U4423" t="s">
        <v>29</v>
      </c>
      <c r="V4423" t="s">
        <v>4919</v>
      </c>
      <c r="W4423" t="s">
        <v>4784</v>
      </c>
    </row>
    <row r="4424" spans="1:23">
      <c r="A4424">
        <v>4423</v>
      </c>
      <c r="B4424" t="s">
        <v>4778</v>
      </c>
      <c r="C4424" t="s">
        <v>4778</v>
      </c>
      <c r="D4424">
        <v>119</v>
      </c>
      <c r="E4424" t="s">
        <v>4817</v>
      </c>
      <c r="F4424" t="s">
        <v>289</v>
      </c>
      <c r="G4424" s="1" t="s">
        <v>4818</v>
      </c>
      <c r="H4424" t="s">
        <v>4819</v>
      </c>
      <c r="I4424" t="s">
        <v>4818</v>
      </c>
      <c r="J4424" t="s">
        <v>4819</v>
      </c>
      <c r="K4424">
        <v>0.3</v>
      </c>
      <c r="L4424">
        <v>0.3</v>
      </c>
      <c r="M4424" t="s">
        <v>26</v>
      </c>
      <c r="N4424" t="s">
        <v>74</v>
      </c>
      <c r="O4424" t="s">
        <v>29</v>
      </c>
      <c r="P4424" t="s">
        <v>29</v>
      </c>
      <c r="Q4424" t="s">
        <v>29</v>
      </c>
      <c r="R4424" t="s">
        <v>29</v>
      </c>
      <c r="S4424" t="s">
        <v>29</v>
      </c>
      <c r="T4424" t="s">
        <v>29</v>
      </c>
      <c r="U4424" t="s">
        <v>29</v>
      </c>
      <c r="V4424" t="s">
        <v>4919</v>
      </c>
      <c r="W4424" t="s">
        <v>4784</v>
      </c>
    </row>
    <row r="4425" spans="1:23">
      <c r="A4425">
        <v>4424</v>
      </c>
      <c r="B4425" t="s">
        <v>4778</v>
      </c>
      <c r="C4425" t="s">
        <v>4778</v>
      </c>
      <c r="D4425">
        <v>119</v>
      </c>
      <c r="E4425" t="s">
        <v>4933</v>
      </c>
      <c r="F4425" t="s">
        <v>108</v>
      </c>
      <c r="G4425" s="1" t="s">
        <v>4934</v>
      </c>
      <c r="H4425" t="s">
        <v>4935</v>
      </c>
      <c r="I4425" t="s">
        <v>8543</v>
      </c>
      <c r="J4425" t="s">
        <v>8710</v>
      </c>
      <c r="K4425">
        <v>2</v>
      </c>
      <c r="L4425">
        <v>2</v>
      </c>
      <c r="M4425" t="s">
        <v>26</v>
      </c>
      <c r="N4425" t="s">
        <v>118</v>
      </c>
      <c r="O4425" t="s">
        <v>29</v>
      </c>
      <c r="P4425" t="s">
        <v>29</v>
      </c>
      <c r="Q4425" t="s">
        <v>29</v>
      </c>
      <c r="R4425" t="s">
        <v>29</v>
      </c>
      <c r="S4425" t="s">
        <v>29</v>
      </c>
      <c r="T4425" t="s">
        <v>29</v>
      </c>
      <c r="U4425" t="s">
        <v>29</v>
      </c>
      <c r="V4425" t="s">
        <v>4919</v>
      </c>
      <c r="W4425" t="s">
        <v>4784</v>
      </c>
    </row>
    <row r="4426" spans="1:23">
      <c r="A4426">
        <v>4425</v>
      </c>
      <c r="B4426" t="s">
        <v>4778</v>
      </c>
      <c r="C4426" t="s">
        <v>4778</v>
      </c>
      <c r="D4426">
        <v>119</v>
      </c>
      <c r="E4426" t="s">
        <v>4936</v>
      </c>
      <c r="F4426" t="s">
        <v>108</v>
      </c>
      <c r="G4426" s="1" t="s">
        <v>4937</v>
      </c>
      <c r="H4426" t="s">
        <v>4938</v>
      </c>
      <c r="I4426" t="s">
        <v>4937</v>
      </c>
      <c r="J4426" t="s">
        <v>4938</v>
      </c>
      <c r="K4426">
        <v>1</v>
      </c>
      <c r="L4426">
        <v>1</v>
      </c>
      <c r="M4426" t="s">
        <v>26</v>
      </c>
      <c r="N4426" t="s">
        <v>118</v>
      </c>
      <c r="O4426" t="s">
        <v>56</v>
      </c>
      <c r="P4426" t="s">
        <v>29</v>
      </c>
      <c r="Q4426" t="s">
        <v>29</v>
      </c>
      <c r="R4426" t="s">
        <v>29</v>
      </c>
      <c r="S4426" t="s">
        <v>29</v>
      </c>
      <c r="T4426" t="s">
        <v>29</v>
      </c>
      <c r="U4426" t="s">
        <v>29</v>
      </c>
      <c r="V4426" t="s">
        <v>4919</v>
      </c>
      <c r="W4426" t="s">
        <v>4784</v>
      </c>
    </row>
    <row r="4427" spans="1:23">
      <c r="A4427">
        <v>4426</v>
      </c>
      <c r="B4427" t="s">
        <v>4778</v>
      </c>
      <c r="C4427" t="s">
        <v>4778</v>
      </c>
      <c r="D4427">
        <v>119</v>
      </c>
      <c r="E4427" t="s">
        <v>4939</v>
      </c>
      <c r="F4427" t="s">
        <v>108</v>
      </c>
      <c r="G4427" s="1" t="s">
        <v>4937</v>
      </c>
      <c r="H4427" t="s">
        <v>4940</v>
      </c>
      <c r="I4427" t="s">
        <v>4937</v>
      </c>
      <c r="J4427" t="s">
        <v>8711</v>
      </c>
      <c r="K4427">
        <v>0.5</v>
      </c>
      <c r="L4427">
        <v>0.5</v>
      </c>
      <c r="M4427" t="s">
        <v>26</v>
      </c>
      <c r="N4427" t="s">
        <v>118</v>
      </c>
      <c r="O4427" t="s">
        <v>29</v>
      </c>
      <c r="P4427" t="s">
        <v>29</v>
      </c>
      <c r="Q4427" t="s">
        <v>29</v>
      </c>
      <c r="R4427" t="s">
        <v>29</v>
      </c>
      <c r="S4427" t="s">
        <v>29</v>
      </c>
      <c r="T4427" t="s">
        <v>29</v>
      </c>
      <c r="U4427" t="s">
        <v>29</v>
      </c>
      <c r="V4427" t="s">
        <v>4919</v>
      </c>
      <c r="W4427" t="s">
        <v>4784</v>
      </c>
    </row>
    <row r="4428" spans="1:23">
      <c r="A4428">
        <v>4427</v>
      </c>
      <c r="B4428" t="s">
        <v>4778</v>
      </c>
      <c r="C4428" t="s">
        <v>4778</v>
      </c>
      <c r="D4428">
        <v>119</v>
      </c>
      <c r="E4428" t="s">
        <v>4941</v>
      </c>
      <c r="F4428" t="s">
        <v>108</v>
      </c>
      <c r="G4428" s="1" t="s">
        <v>4937</v>
      </c>
      <c r="H4428" t="s">
        <v>4942</v>
      </c>
      <c r="I4428" t="s">
        <v>4937</v>
      </c>
      <c r="J4428" t="s">
        <v>4942</v>
      </c>
      <c r="K4428">
        <v>1.2</v>
      </c>
      <c r="L4428">
        <v>1.2</v>
      </c>
      <c r="M4428" t="s">
        <v>26</v>
      </c>
      <c r="N4428" t="s">
        <v>118</v>
      </c>
      <c r="O4428" t="s">
        <v>29</v>
      </c>
      <c r="P4428" t="s">
        <v>29</v>
      </c>
      <c r="Q4428" t="s">
        <v>29</v>
      </c>
      <c r="R4428" t="s">
        <v>29</v>
      </c>
      <c r="S4428" t="s">
        <v>29</v>
      </c>
      <c r="T4428" t="s">
        <v>29</v>
      </c>
      <c r="U4428" t="s">
        <v>29</v>
      </c>
      <c r="V4428" t="s">
        <v>4919</v>
      </c>
      <c r="W4428" t="s">
        <v>4784</v>
      </c>
    </row>
    <row r="4429" spans="1:23">
      <c r="A4429">
        <v>4428</v>
      </c>
      <c r="B4429" t="s">
        <v>4778</v>
      </c>
      <c r="C4429" t="s">
        <v>4778</v>
      </c>
      <c r="D4429">
        <v>119</v>
      </c>
      <c r="E4429" t="s">
        <v>4827</v>
      </c>
      <c r="F4429" t="s">
        <v>108</v>
      </c>
      <c r="G4429" s="1" t="s">
        <v>4828</v>
      </c>
      <c r="H4429" t="s">
        <v>1223</v>
      </c>
      <c r="I4429" t="s">
        <v>4828</v>
      </c>
      <c r="J4429" t="s">
        <v>1223</v>
      </c>
      <c r="K4429">
        <v>22.4</v>
      </c>
      <c r="L4429">
        <v>22.4</v>
      </c>
      <c r="M4429" t="s">
        <v>26</v>
      </c>
      <c r="N4429" t="s">
        <v>27</v>
      </c>
      <c r="O4429" t="s">
        <v>118</v>
      </c>
      <c r="P4429" t="s">
        <v>56</v>
      </c>
      <c r="Q4429" t="s">
        <v>29</v>
      </c>
      <c r="R4429" t="s">
        <v>29</v>
      </c>
      <c r="S4429" t="s">
        <v>29</v>
      </c>
      <c r="T4429" t="s">
        <v>29</v>
      </c>
      <c r="U4429" t="s">
        <v>29</v>
      </c>
      <c r="V4429" t="s">
        <v>4919</v>
      </c>
      <c r="W4429" t="s">
        <v>4784</v>
      </c>
    </row>
    <row r="4430" spans="1:23">
      <c r="A4430">
        <v>4429</v>
      </c>
      <c r="B4430" t="s">
        <v>4778</v>
      </c>
      <c r="C4430" t="s">
        <v>4778</v>
      </c>
      <c r="D4430">
        <v>119</v>
      </c>
      <c r="E4430" t="s">
        <v>4943</v>
      </c>
      <c r="F4430" t="s">
        <v>108</v>
      </c>
      <c r="G4430" s="1" t="s">
        <v>4944</v>
      </c>
      <c r="H4430" t="s">
        <v>4945</v>
      </c>
      <c r="I4430" t="s">
        <v>8544</v>
      </c>
      <c r="J4430" t="s">
        <v>8712</v>
      </c>
      <c r="K4430">
        <v>0.3</v>
      </c>
      <c r="L4430">
        <v>0.3</v>
      </c>
      <c r="M4430" t="s">
        <v>26</v>
      </c>
      <c r="N4430" t="s">
        <v>118</v>
      </c>
      <c r="O4430" t="s">
        <v>29</v>
      </c>
      <c r="P4430" t="s">
        <v>29</v>
      </c>
      <c r="Q4430" t="s">
        <v>29</v>
      </c>
      <c r="R4430" t="s">
        <v>29</v>
      </c>
      <c r="S4430" t="s">
        <v>29</v>
      </c>
      <c r="T4430" t="s">
        <v>29</v>
      </c>
      <c r="U4430" t="s">
        <v>29</v>
      </c>
      <c r="V4430" t="s">
        <v>4919</v>
      </c>
      <c r="W4430" t="s">
        <v>4784</v>
      </c>
    </row>
    <row r="4431" spans="1:23">
      <c r="A4431">
        <v>4430</v>
      </c>
      <c r="B4431" t="s">
        <v>4778</v>
      </c>
      <c r="C4431" t="s">
        <v>4778</v>
      </c>
      <c r="D4431">
        <v>119</v>
      </c>
      <c r="E4431" t="s">
        <v>4946</v>
      </c>
      <c r="F4431" t="s">
        <v>108</v>
      </c>
      <c r="G4431" s="1" t="s">
        <v>4947</v>
      </c>
      <c r="H4431" t="s">
        <v>4948</v>
      </c>
      <c r="I4431" t="s">
        <v>4947</v>
      </c>
      <c r="J4431" t="s">
        <v>4948</v>
      </c>
      <c r="K4431">
        <v>1</v>
      </c>
      <c r="L4431">
        <v>1</v>
      </c>
      <c r="M4431" t="s">
        <v>26</v>
      </c>
      <c r="N4431" t="s">
        <v>56</v>
      </c>
      <c r="O4431" t="s">
        <v>29</v>
      </c>
      <c r="P4431" t="s">
        <v>29</v>
      </c>
      <c r="Q4431" t="s">
        <v>29</v>
      </c>
      <c r="R4431" t="s">
        <v>29</v>
      </c>
      <c r="S4431" t="s">
        <v>29</v>
      </c>
      <c r="T4431" t="s">
        <v>29</v>
      </c>
      <c r="U4431" t="s">
        <v>29</v>
      </c>
      <c r="V4431" t="s">
        <v>4919</v>
      </c>
      <c r="W4431" t="s">
        <v>4784</v>
      </c>
    </row>
    <row r="4432" spans="1:23">
      <c r="A4432">
        <v>4431</v>
      </c>
      <c r="B4432" t="s">
        <v>4778</v>
      </c>
      <c r="C4432" t="s">
        <v>4778</v>
      </c>
      <c r="D4432">
        <v>119</v>
      </c>
      <c r="E4432" t="s">
        <v>4949</v>
      </c>
      <c r="F4432" t="s">
        <v>108</v>
      </c>
      <c r="G4432" s="1" t="s">
        <v>29</v>
      </c>
      <c r="H4432" t="s">
        <v>29</v>
      </c>
      <c r="I4432" t="s">
        <v>29</v>
      </c>
      <c r="J4432" t="s">
        <v>29</v>
      </c>
      <c r="K4432">
        <v>0.1</v>
      </c>
      <c r="L4432">
        <v>0.1</v>
      </c>
      <c r="M4432" t="s">
        <v>26</v>
      </c>
      <c r="N4432" t="s">
        <v>118</v>
      </c>
      <c r="O4432" t="s">
        <v>29</v>
      </c>
      <c r="P4432" t="s">
        <v>29</v>
      </c>
      <c r="Q4432" t="s">
        <v>29</v>
      </c>
      <c r="R4432" t="s">
        <v>29</v>
      </c>
      <c r="S4432" t="s">
        <v>29</v>
      </c>
      <c r="T4432" t="s">
        <v>29</v>
      </c>
      <c r="U4432" t="s">
        <v>29</v>
      </c>
      <c r="V4432" t="s">
        <v>4919</v>
      </c>
      <c r="W4432" t="s">
        <v>4784</v>
      </c>
    </row>
    <row r="4433" spans="1:23">
      <c r="A4433">
        <v>4432</v>
      </c>
      <c r="B4433" t="s">
        <v>4778</v>
      </c>
      <c r="C4433" t="s">
        <v>4778</v>
      </c>
      <c r="D4433">
        <v>119</v>
      </c>
      <c r="E4433" t="s">
        <v>4829</v>
      </c>
      <c r="F4433" t="s">
        <v>108</v>
      </c>
      <c r="G4433" s="1" t="s">
        <v>29</v>
      </c>
      <c r="H4433" t="s">
        <v>29</v>
      </c>
      <c r="I4433" t="s">
        <v>29</v>
      </c>
      <c r="J4433" t="s">
        <v>29</v>
      </c>
      <c r="K4433">
        <v>7.2</v>
      </c>
      <c r="L4433">
        <v>7.2</v>
      </c>
      <c r="M4433" t="s">
        <v>26</v>
      </c>
      <c r="N4433" t="s">
        <v>27</v>
      </c>
      <c r="O4433" t="s">
        <v>118</v>
      </c>
      <c r="P4433" t="s">
        <v>56</v>
      </c>
      <c r="Q4433" t="s">
        <v>29</v>
      </c>
      <c r="R4433" t="s">
        <v>29</v>
      </c>
      <c r="S4433" t="s">
        <v>29</v>
      </c>
      <c r="T4433" t="s">
        <v>29</v>
      </c>
      <c r="U4433" t="s">
        <v>29</v>
      </c>
      <c r="V4433" t="s">
        <v>4919</v>
      </c>
      <c r="W4433" t="s">
        <v>4784</v>
      </c>
    </row>
    <row r="4434" spans="1:23">
      <c r="A4434">
        <v>4433</v>
      </c>
      <c r="B4434" t="s">
        <v>4778</v>
      </c>
      <c r="C4434" t="s">
        <v>4778</v>
      </c>
      <c r="D4434">
        <v>119</v>
      </c>
      <c r="E4434" t="s">
        <v>4950</v>
      </c>
      <c r="F4434" t="s">
        <v>4864</v>
      </c>
      <c r="G4434" s="1" t="s">
        <v>4951</v>
      </c>
      <c r="H4434" t="s">
        <v>4885</v>
      </c>
      <c r="I4434" t="s">
        <v>4951</v>
      </c>
      <c r="J4434" t="s">
        <v>4885</v>
      </c>
      <c r="K4434">
        <v>0.3</v>
      </c>
      <c r="L4434">
        <v>0.3</v>
      </c>
      <c r="M4434" t="s">
        <v>26</v>
      </c>
      <c r="N4434" t="s">
        <v>28</v>
      </c>
      <c r="O4434" t="s">
        <v>29</v>
      </c>
      <c r="P4434" t="s">
        <v>29</v>
      </c>
      <c r="Q4434" t="s">
        <v>29</v>
      </c>
      <c r="R4434" t="s">
        <v>29</v>
      </c>
      <c r="S4434" t="s">
        <v>29</v>
      </c>
      <c r="T4434" t="s">
        <v>29</v>
      </c>
      <c r="U4434" t="s">
        <v>29</v>
      </c>
      <c r="V4434" t="s">
        <v>4919</v>
      </c>
      <c r="W4434" t="s">
        <v>4784</v>
      </c>
    </row>
    <row r="4435" spans="1:23">
      <c r="A4435">
        <v>4434</v>
      </c>
      <c r="B4435" t="s">
        <v>4778</v>
      </c>
      <c r="C4435" t="s">
        <v>4778</v>
      </c>
      <c r="D4435">
        <v>119</v>
      </c>
      <c r="E4435" t="s">
        <v>4952</v>
      </c>
      <c r="F4435" t="s">
        <v>4864</v>
      </c>
      <c r="G4435" s="1" t="s">
        <v>4953</v>
      </c>
      <c r="H4435" t="s">
        <v>29</v>
      </c>
      <c r="I4435" t="s">
        <v>4953</v>
      </c>
      <c r="J4435" t="s">
        <v>29</v>
      </c>
      <c r="K4435">
        <v>0.1</v>
      </c>
      <c r="L4435">
        <v>0.1</v>
      </c>
      <c r="M4435" t="s">
        <v>26</v>
      </c>
      <c r="N4435" t="s">
        <v>27</v>
      </c>
      <c r="O4435" t="s">
        <v>29</v>
      </c>
      <c r="P4435" t="s">
        <v>29</v>
      </c>
      <c r="Q4435" t="s">
        <v>29</v>
      </c>
      <c r="R4435" t="s">
        <v>29</v>
      </c>
      <c r="S4435" t="s">
        <v>29</v>
      </c>
      <c r="T4435" t="s">
        <v>29</v>
      </c>
      <c r="U4435" t="s">
        <v>29</v>
      </c>
      <c r="V4435" t="s">
        <v>4919</v>
      </c>
      <c r="W4435" t="s">
        <v>4784</v>
      </c>
    </row>
    <row r="4436" spans="1:23">
      <c r="A4436">
        <v>4435</v>
      </c>
      <c r="B4436" t="s">
        <v>4778</v>
      </c>
      <c r="C4436" t="s">
        <v>4778</v>
      </c>
      <c r="D4436">
        <v>119</v>
      </c>
      <c r="E4436" t="s">
        <v>4954</v>
      </c>
      <c r="F4436" t="s">
        <v>4955</v>
      </c>
      <c r="G4436" s="1" t="s">
        <v>4956</v>
      </c>
      <c r="H4436" t="s">
        <v>4957</v>
      </c>
      <c r="I4436" t="s">
        <v>4956</v>
      </c>
      <c r="J4436" t="s">
        <v>4957</v>
      </c>
      <c r="K4436">
        <v>0.1</v>
      </c>
      <c r="L4436">
        <v>0.1</v>
      </c>
      <c r="M4436" t="s">
        <v>26</v>
      </c>
      <c r="N4436" t="s">
        <v>27</v>
      </c>
      <c r="O4436" t="s">
        <v>29</v>
      </c>
      <c r="P4436" t="s">
        <v>29</v>
      </c>
      <c r="Q4436" t="s">
        <v>29</v>
      </c>
      <c r="R4436" t="s">
        <v>29</v>
      </c>
      <c r="S4436" t="s">
        <v>29</v>
      </c>
      <c r="T4436" t="s">
        <v>29</v>
      </c>
      <c r="U4436" t="s">
        <v>29</v>
      </c>
      <c r="V4436" t="s">
        <v>4919</v>
      </c>
      <c r="W4436" t="s">
        <v>4784</v>
      </c>
    </row>
    <row r="4437" spans="1:23">
      <c r="A4437">
        <v>4436</v>
      </c>
      <c r="B4437" t="s">
        <v>4778</v>
      </c>
      <c r="C4437" t="s">
        <v>4778</v>
      </c>
      <c r="D4437">
        <v>119</v>
      </c>
      <c r="E4437" t="s">
        <v>4958</v>
      </c>
      <c r="F4437" t="s">
        <v>4868</v>
      </c>
      <c r="G4437" s="1" t="s">
        <v>4872</v>
      </c>
      <c r="H4437" t="s">
        <v>29</v>
      </c>
      <c r="I4437" t="s">
        <v>4872</v>
      </c>
      <c r="J4437" t="s">
        <v>29</v>
      </c>
      <c r="K4437">
        <v>0.4</v>
      </c>
      <c r="L4437">
        <v>0.4</v>
      </c>
      <c r="M4437" t="s">
        <v>26</v>
      </c>
      <c r="N4437" t="s">
        <v>27</v>
      </c>
      <c r="O4437" t="s">
        <v>29</v>
      </c>
      <c r="P4437" t="s">
        <v>29</v>
      </c>
      <c r="Q4437" t="s">
        <v>29</v>
      </c>
      <c r="R4437" t="s">
        <v>29</v>
      </c>
      <c r="S4437" t="s">
        <v>29</v>
      </c>
      <c r="T4437" t="s">
        <v>29</v>
      </c>
      <c r="U4437" t="s">
        <v>29</v>
      </c>
      <c r="V4437" t="s">
        <v>4919</v>
      </c>
      <c r="W4437" t="s">
        <v>4784</v>
      </c>
    </row>
    <row r="4438" spans="1:23">
      <c r="A4438">
        <v>4437</v>
      </c>
      <c r="B4438" t="s">
        <v>4778</v>
      </c>
      <c r="C4438" t="s">
        <v>4778</v>
      </c>
      <c r="D4438">
        <v>119</v>
      </c>
      <c r="E4438" t="s">
        <v>4959</v>
      </c>
      <c r="F4438" t="s">
        <v>154</v>
      </c>
      <c r="G4438" s="1" t="s">
        <v>4960</v>
      </c>
      <c r="H4438" t="s">
        <v>4961</v>
      </c>
      <c r="I4438" t="s">
        <v>4960</v>
      </c>
      <c r="J4438" t="s">
        <v>4961</v>
      </c>
      <c r="K4438">
        <v>0.3</v>
      </c>
      <c r="L4438">
        <v>0.3</v>
      </c>
      <c r="M4438" t="s">
        <v>26</v>
      </c>
      <c r="N4438" t="s">
        <v>63</v>
      </c>
      <c r="O4438" t="s">
        <v>28</v>
      </c>
      <c r="P4438" t="s">
        <v>27</v>
      </c>
      <c r="Q4438" t="s">
        <v>56</v>
      </c>
      <c r="R4438" t="s">
        <v>29</v>
      </c>
      <c r="S4438" t="s">
        <v>29</v>
      </c>
      <c r="T4438" t="s">
        <v>29</v>
      </c>
      <c r="U4438" t="s">
        <v>29</v>
      </c>
      <c r="V4438" t="s">
        <v>4919</v>
      </c>
      <c r="W4438" t="s">
        <v>4784</v>
      </c>
    </row>
    <row r="4439" spans="1:23">
      <c r="A4439">
        <v>4438</v>
      </c>
      <c r="B4439" t="s">
        <v>4778</v>
      </c>
      <c r="C4439" t="s">
        <v>4778</v>
      </c>
      <c r="D4439">
        <v>119</v>
      </c>
      <c r="E4439" t="s">
        <v>4962</v>
      </c>
      <c r="F4439" t="s">
        <v>154</v>
      </c>
      <c r="G4439" s="1" t="s">
        <v>4875</v>
      </c>
      <c r="H4439" t="s">
        <v>4963</v>
      </c>
      <c r="I4439" t="s">
        <v>4875</v>
      </c>
      <c r="J4439" t="s">
        <v>4963</v>
      </c>
      <c r="K4439">
        <v>2.1</v>
      </c>
      <c r="L4439">
        <v>2.1</v>
      </c>
      <c r="M4439" t="s">
        <v>26</v>
      </c>
      <c r="N4439" t="s">
        <v>63</v>
      </c>
      <c r="O4439" t="s">
        <v>29</v>
      </c>
      <c r="P4439" t="s">
        <v>29</v>
      </c>
      <c r="Q4439" t="s">
        <v>29</v>
      </c>
      <c r="R4439" t="s">
        <v>29</v>
      </c>
      <c r="S4439" t="s">
        <v>29</v>
      </c>
      <c r="T4439" t="s">
        <v>29</v>
      </c>
      <c r="U4439" t="s">
        <v>29</v>
      </c>
      <c r="V4439" t="s">
        <v>4919</v>
      </c>
      <c r="W4439" t="s">
        <v>4784</v>
      </c>
    </row>
    <row r="4440" spans="1:23">
      <c r="A4440">
        <v>4439</v>
      </c>
      <c r="B4440" t="s">
        <v>4778</v>
      </c>
      <c r="C4440" t="s">
        <v>4778</v>
      </c>
      <c r="D4440">
        <v>119</v>
      </c>
      <c r="E4440" t="s">
        <v>4964</v>
      </c>
      <c r="F4440" t="s">
        <v>154</v>
      </c>
      <c r="G4440" s="1" t="s">
        <v>4875</v>
      </c>
      <c r="H4440" t="s">
        <v>29</v>
      </c>
      <c r="I4440" t="s">
        <v>4875</v>
      </c>
      <c r="J4440" t="s">
        <v>29</v>
      </c>
      <c r="K4440">
        <v>0.6</v>
      </c>
      <c r="L4440">
        <v>0.6</v>
      </c>
      <c r="M4440" t="s">
        <v>26</v>
      </c>
      <c r="N4440" t="s">
        <v>27</v>
      </c>
      <c r="O4440" t="s">
        <v>29</v>
      </c>
      <c r="P4440" t="s">
        <v>29</v>
      </c>
      <c r="Q4440" t="s">
        <v>29</v>
      </c>
      <c r="R4440" t="s">
        <v>29</v>
      </c>
      <c r="S4440" t="s">
        <v>29</v>
      </c>
      <c r="T4440" t="s">
        <v>29</v>
      </c>
      <c r="U4440" t="s">
        <v>29</v>
      </c>
      <c r="V4440" t="s">
        <v>4919</v>
      </c>
      <c r="W4440" t="s">
        <v>4784</v>
      </c>
    </row>
    <row r="4441" spans="1:23">
      <c r="A4441">
        <v>4440</v>
      </c>
      <c r="B4441" t="s">
        <v>4778</v>
      </c>
      <c r="C4441" t="s">
        <v>4778</v>
      </c>
      <c r="D4441">
        <v>119</v>
      </c>
      <c r="E4441" t="s">
        <v>4965</v>
      </c>
      <c r="F4441" t="s">
        <v>154</v>
      </c>
      <c r="G4441" s="1" t="s">
        <v>4966</v>
      </c>
      <c r="H4441" t="s">
        <v>29</v>
      </c>
      <c r="I4441" t="s">
        <v>4966</v>
      </c>
      <c r="J4441" t="s">
        <v>29</v>
      </c>
      <c r="K4441">
        <v>0.3</v>
      </c>
      <c r="L4441">
        <v>0.3</v>
      </c>
      <c r="M4441" t="s">
        <v>26</v>
      </c>
      <c r="N4441" t="s">
        <v>118</v>
      </c>
      <c r="O4441" t="s">
        <v>29</v>
      </c>
      <c r="P4441" t="s">
        <v>29</v>
      </c>
      <c r="Q4441" t="s">
        <v>29</v>
      </c>
      <c r="R4441" t="s">
        <v>29</v>
      </c>
      <c r="S4441" t="s">
        <v>29</v>
      </c>
      <c r="T4441" t="s">
        <v>29</v>
      </c>
      <c r="U4441" t="s">
        <v>29</v>
      </c>
      <c r="V4441" t="s">
        <v>4919</v>
      </c>
      <c r="W4441" t="s">
        <v>4784</v>
      </c>
    </row>
    <row r="4442" spans="1:23">
      <c r="A4442">
        <v>4441</v>
      </c>
      <c r="B4442" t="s">
        <v>4778</v>
      </c>
      <c r="C4442" t="s">
        <v>4778</v>
      </c>
      <c r="D4442">
        <v>119</v>
      </c>
      <c r="E4442" t="s">
        <v>4967</v>
      </c>
      <c r="F4442" t="s">
        <v>154</v>
      </c>
      <c r="G4442" s="1" t="s">
        <v>4968</v>
      </c>
      <c r="H4442" t="s">
        <v>29</v>
      </c>
      <c r="I4442" t="s">
        <v>4968</v>
      </c>
      <c r="J4442" t="s">
        <v>29</v>
      </c>
      <c r="K4442">
        <v>0.6</v>
      </c>
      <c r="L4442">
        <v>0.6</v>
      </c>
      <c r="M4442" t="s">
        <v>26</v>
      </c>
      <c r="N4442" t="s">
        <v>118</v>
      </c>
      <c r="O4442" t="s">
        <v>27</v>
      </c>
      <c r="P4442" t="s">
        <v>29</v>
      </c>
      <c r="Q4442" t="s">
        <v>29</v>
      </c>
      <c r="R4442" t="s">
        <v>29</v>
      </c>
      <c r="S4442" t="s">
        <v>29</v>
      </c>
      <c r="T4442" t="s">
        <v>29</v>
      </c>
      <c r="U4442" t="s">
        <v>29</v>
      </c>
      <c r="V4442" t="s">
        <v>4919</v>
      </c>
      <c r="W4442" t="s">
        <v>4784</v>
      </c>
    </row>
    <row r="4443" spans="1:23">
      <c r="A4443">
        <v>4442</v>
      </c>
      <c r="B4443" t="s">
        <v>4778</v>
      </c>
      <c r="C4443" t="s">
        <v>4778</v>
      </c>
      <c r="D4443">
        <v>119</v>
      </c>
      <c r="E4443" t="s">
        <v>4969</v>
      </c>
      <c r="F4443" t="s">
        <v>4970</v>
      </c>
      <c r="G4443" s="1" t="s">
        <v>4971</v>
      </c>
      <c r="H4443" t="s">
        <v>29</v>
      </c>
      <c r="I4443" t="s">
        <v>4971</v>
      </c>
      <c r="J4443" t="s">
        <v>29</v>
      </c>
      <c r="K4443">
        <v>0.2</v>
      </c>
      <c r="L4443">
        <v>0.2</v>
      </c>
      <c r="M4443" t="s">
        <v>26</v>
      </c>
      <c r="N4443" t="s">
        <v>56</v>
      </c>
      <c r="O4443" t="s">
        <v>29</v>
      </c>
      <c r="P4443" t="s">
        <v>29</v>
      </c>
      <c r="Q4443" t="s">
        <v>29</v>
      </c>
      <c r="R4443" t="s">
        <v>29</v>
      </c>
      <c r="S4443" t="s">
        <v>29</v>
      </c>
      <c r="T4443" t="s">
        <v>29</v>
      </c>
      <c r="U4443" t="s">
        <v>29</v>
      </c>
      <c r="V4443" t="s">
        <v>4919</v>
      </c>
      <c r="W4443" t="s">
        <v>4784</v>
      </c>
    </row>
    <row r="4444" spans="1:23">
      <c r="A4444">
        <v>4443</v>
      </c>
      <c r="B4444" t="s">
        <v>4778</v>
      </c>
      <c r="C4444" t="s">
        <v>4778</v>
      </c>
      <c r="D4444">
        <v>119</v>
      </c>
      <c r="E4444" t="s">
        <v>4972</v>
      </c>
      <c r="F4444" t="s">
        <v>37</v>
      </c>
      <c r="G4444" s="1" t="s">
        <v>4973</v>
      </c>
      <c r="H4444" t="s">
        <v>4974</v>
      </c>
      <c r="I4444" t="s">
        <v>4973</v>
      </c>
      <c r="J4444" t="s">
        <v>8862</v>
      </c>
      <c r="K4444">
        <v>0.7</v>
      </c>
      <c r="L4444">
        <v>0.7</v>
      </c>
      <c r="M4444" t="s">
        <v>26</v>
      </c>
      <c r="N4444" t="s">
        <v>28</v>
      </c>
      <c r="O4444" t="s">
        <v>29</v>
      </c>
      <c r="P4444" t="s">
        <v>29</v>
      </c>
      <c r="Q4444" t="s">
        <v>29</v>
      </c>
      <c r="R4444" t="s">
        <v>29</v>
      </c>
      <c r="S4444" t="s">
        <v>29</v>
      </c>
      <c r="T4444" t="s">
        <v>29</v>
      </c>
      <c r="U4444" t="s">
        <v>29</v>
      </c>
      <c r="V4444" t="s">
        <v>4919</v>
      </c>
      <c r="W4444" t="s">
        <v>4784</v>
      </c>
    </row>
    <row r="4445" spans="1:23">
      <c r="A4445">
        <v>4444</v>
      </c>
      <c r="B4445" t="s">
        <v>4778</v>
      </c>
      <c r="C4445" t="s">
        <v>4778</v>
      </c>
      <c r="D4445">
        <v>119</v>
      </c>
      <c r="E4445" t="s">
        <v>4975</v>
      </c>
      <c r="F4445" t="s">
        <v>516</v>
      </c>
      <c r="G4445" s="1" t="s">
        <v>4976</v>
      </c>
      <c r="H4445" t="s">
        <v>393</v>
      </c>
      <c r="I4445" t="s">
        <v>4976</v>
      </c>
      <c r="J4445" t="s">
        <v>393</v>
      </c>
      <c r="K4445">
        <v>0.1</v>
      </c>
      <c r="L4445">
        <v>0.1</v>
      </c>
      <c r="M4445" t="s">
        <v>26</v>
      </c>
      <c r="N4445" t="s">
        <v>63</v>
      </c>
      <c r="O4445" t="s">
        <v>29</v>
      </c>
      <c r="P4445" t="s">
        <v>29</v>
      </c>
      <c r="Q4445" t="s">
        <v>29</v>
      </c>
      <c r="R4445" t="s">
        <v>29</v>
      </c>
      <c r="S4445" t="s">
        <v>29</v>
      </c>
      <c r="T4445" t="s">
        <v>29</v>
      </c>
      <c r="U4445" t="s">
        <v>29</v>
      </c>
      <c r="V4445" t="s">
        <v>4919</v>
      </c>
      <c r="W4445" t="s">
        <v>4784</v>
      </c>
    </row>
    <row r="4446" spans="1:23">
      <c r="A4446">
        <v>4445</v>
      </c>
      <c r="B4446" t="s">
        <v>4778</v>
      </c>
      <c r="C4446" t="s">
        <v>4778</v>
      </c>
      <c r="D4446">
        <v>119</v>
      </c>
      <c r="E4446" t="s">
        <v>4977</v>
      </c>
      <c r="F4446" t="s">
        <v>4978</v>
      </c>
      <c r="G4446" s="1" t="s">
        <v>4979</v>
      </c>
      <c r="H4446" t="s">
        <v>4980</v>
      </c>
      <c r="I4446" t="s">
        <v>4979</v>
      </c>
      <c r="J4446" t="s">
        <v>8713</v>
      </c>
      <c r="K4446">
        <v>0.4</v>
      </c>
      <c r="L4446">
        <v>0.4</v>
      </c>
      <c r="M4446" t="s">
        <v>26</v>
      </c>
      <c r="N4446" t="s">
        <v>28</v>
      </c>
      <c r="O4446" t="s">
        <v>27</v>
      </c>
      <c r="P4446" t="s">
        <v>74</v>
      </c>
      <c r="Q4446" t="s">
        <v>29</v>
      </c>
      <c r="R4446" t="s">
        <v>29</v>
      </c>
      <c r="S4446" t="s">
        <v>29</v>
      </c>
      <c r="T4446" t="s">
        <v>29</v>
      </c>
      <c r="U4446" t="s">
        <v>29</v>
      </c>
      <c r="V4446" t="s">
        <v>4919</v>
      </c>
      <c r="W4446" t="s">
        <v>4784</v>
      </c>
    </row>
    <row r="4447" spans="1:23">
      <c r="A4447">
        <v>4446</v>
      </c>
      <c r="B4447" t="s">
        <v>4778</v>
      </c>
      <c r="C4447" t="s">
        <v>4778</v>
      </c>
      <c r="D4447">
        <v>119</v>
      </c>
      <c r="E4447" t="s">
        <v>4981</v>
      </c>
      <c r="F4447" t="s">
        <v>23</v>
      </c>
      <c r="G4447" s="1" t="s">
        <v>24</v>
      </c>
      <c r="H4447" t="s">
        <v>29</v>
      </c>
      <c r="I4447" t="s">
        <v>24</v>
      </c>
      <c r="J4447" t="s">
        <v>29</v>
      </c>
      <c r="K4447">
        <v>1.4</v>
      </c>
      <c r="L4447">
        <v>1.4</v>
      </c>
      <c r="M4447" t="s">
        <v>26</v>
      </c>
      <c r="N4447" t="s">
        <v>63</v>
      </c>
      <c r="O4447" t="s">
        <v>118</v>
      </c>
      <c r="P4447" t="s">
        <v>28</v>
      </c>
      <c r="Q4447" t="s">
        <v>27</v>
      </c>
      <c r="R4447" t="s">
        <v>29</v>
      </c>
      <c r="S4447" t="s">
        <v>29</v>
      </c>
      <c r="T4447" t="s">
        <v>29</v>
      </c>
      <c r="U4447" t="s">
        <v>29</v>
      </c>
      <c r="V4447" t="s">
        <v>4919</v>
      </c>
      <c r="W4447" t="s">
        <v>4784</v>
      </c>
    </row>
    <row r="4448" spans="1:23">
      <c r="A4448">
        <v>4447</v>
      </c>
      <c r="B4448" t="s">
        <v>4778</v>
      </c>
      <c r="C4448" t="s">
        <v>4778</v>
      </c>
      <c r="D4448">
        <v>119</v>
      </c>
      <c r="E4448" t="s">
        <v>4982</v>
      </c>
      <c r="F4448" t="s">
        <v>4978</v>
      </c>
      <c r="G4448" s="1" t="s">
        <v>4983</v>
      </c>
      <c r="H4448" t="s">
        <v>4984</v>
      </c>
      <c r="I4448" t="s">
        <v>4983</v>
      </c>
      <c r="J4448" t="s">
        <v>8024</v>
      </c>
      <c r="K4448">
        <v>0.8</v>
      </c>
      <c r="L4448">
        <v>0.8</v>
      </c>
      <c r="M4448" t="s">
        <v>26</v>
      </c>
      <c r="N4448" t="s">
        <v>118</v>
      </c>
      <c r="O4448" t="s">
        <v>27</v>
      </c>
      <c r="P4448" t="s">
        <v>29</v>
      </c>
      <c r="Q4448" t="s">
        <v>29</v>
      </c>
      <c r="R4448" t="s">
        <v>29</v>
      </c>
      <c r="S4448" t="s">
        <v>29</v>
      </c>
      <c r="T4448" t="s">
        <v>29</v>
      </c>
      <c r="U4448" t="s">
        <v>29</v>
      </c>
      <c r="V4448" t="s">
        <v>4919</v>
      </c>
      <c r="W4448" t="s">
        <v>4784</v>
      </c>
    </row>
    <row r="4449" spans="1:23">
      <c r="A4449">
        <v>4448</v>
      </c>
      <c r="B4449" t="s">
        <v>4778</v>
      </c>
      <c r="C4449" t="s">
        <v>4778</v>
      </c>
      <c r="D4449">
        <v>119</v>
      </c>
      <c r="E4449" t="s">
        <v>4985</v>
      </c>
      <c r="F4449" t="s">
        <v>4978</v>
      </c>
      <c r="G4449" s="1" t="s">
        <v>4983</v>
      </c>
      <c r="H4449" t="s">
        <v>29</v>
      </c>
      <c r="I4449" t="s">
        <v>4983</v>
      </c>
      <c r="J4449" t="s">
        <v>29</v>
      </c>
      <c r="K4449">
        <v>0.6</v>
      </c>
      <c r="L4449">
        <v>0.6</v>
      </c>
      <c r="M4449" t="s">
        <v>26</v>
      </c>
      <c r="N4449" t="s">
        <v>63</v>
      </c>
      <c r="O4449" t="s">
        <v>29</v>
      </c>
      <c r="P4449" t="s">
        <v>29</v>
      </c>
      <c r="Q4449" t="s">
        <v>29</v>
      </c>
      <c r="R4449" t="s">
        <v>29</v>
      </c>
      <c r="S4449" t="s">
        <v>29</v>
      </c>
      <c r="T4449" t="s">
        <v>29</v>
      </c>
      <c r="U4449" t="s">
        <v>29</v>
      </c>
      <c r="V4449" t="s">
        <v>4919</v>
      </c>
      <c r="W4449" t="s">
        <v>4784</v>
      </c>
    </row>
    <row r="4450" spans="1:23">
      <c r="A4450">
        <v>4449</v>
      </c>
      <c r="B4450" t="s">
        <v>4778</v>
      </c>
      <c r="C4450" t="s">
        <v>4778</v>
      </c>
      <c r="D4450">
        <v>119</v>
      </c>
      <c r="E4450" t="s">
        <v>33</v>
      </c>
      <c r="F4450" t="s">
        <v>33</v>
      </c>
      <c r="G4450" s="1" t="s">
        <v>29</v>
      </c>
      <c r="H4450" t="s">
        <v>29</v>
      </c>
      <c r="I4450" t="s">
        <v>29</v>
      </c>
      <c r="J4450" t="s">
        <v>29</v>
      </c>
      <c r="K4450">
        <v>0.1</v>
      </c>
      <c r="L4450">
        <v>0.1</v>
      </c>
      <c r="M4450" t="s">
        <v>26</v>
      </c>
      <c r="N4450" t="s">
        <v>63</v>
      </c>
      <c r="O4450" t="s">
        <v>27</v>
      </c>
      <c r="P4450" t="s">
        <v>118</v>
      </c>
      <c r="Q4450" t="s">
        <v>29</v>
      </c>
      <c r="R4450" t="s">
        <v>29</v>
      </c>
      <c r="S4450" t="s">
        <v>29</v>
      </c>
      <c r="T4450" t="s">
        <v>29</v>
      </c>
      <c r="U4450" t="s">
        <v>29</v>
      </c>
      <c r="V4450" t="s">
        <v>4919</v>
      </c>
      <c r="W4450" t="s">
        <v>4784</v>
      </c>
    </row>
    <row r="4451" spans="1:23">
      <c r="A4451">
        <v>4450</v>
      </c>
      <c r="B4451" t="s">
        <v>4778</v>
      </c>
      <c r="C4451" t="s">
        <v>4778</v>
      </c>
      <c r="D4451">
        <v>119</v>
      </c>
      <c r="E4451" t="s">
        <v>4986</v>
      </c>
      <c r="F4451" t="s">
        <v>33</v>
      </c>
      <c r="G4451" s="1" t="s">
        <v>4987</v>
      </c>
      <c r="H4451" t="s">
        <v>29</v>
      </c>
      <c r="I4451" t="s">
        <v>4987</v>
      </c>
      <c r="J4451" t="s">
        <v>29</v>
      </c>
      <c r="K4451">
        <v>3.3</v>
      </c>
      <c r="L4451">
        <v>3.3</v>
      </c>
      <c r="M4451" t="s">
        <v>26</v>
      </c>
      <c r="N4451" t="s">
        <v>118</v>
      </c>
      <c r="O4451" t="s">
        <v>29</v>
      </c>
      <c r="P4451" t="s">
        <v>29</v>
      </c>
      <c r="Q4451" t="s">
        <v>29</v>
      </c>
      <c r="R4451" t="s">
        <v>29</v>
      </c>
      <c r="S4451" t="s">
        <v>29</v>
      </c>
      <c r="T4451" t="s">
        <v>29</v>
      </c>
      <c r="U4451" t="s">
        <v>29</v>
      </c>
      <c r="V4451" t="s">
        <v>4919</v>
      </c>
      <c r="W4451" t="s">
        <v>4784</v>
      </c>
    </row>
    <row r="4452" spans="1:23">
      <c r="A4452">
        <v>4451</v>
      </c>
      <c r="B4452" t="s">
        <v>4778</v>
      </c>
      <c r="C4452" t="s">
        <v>4778</v>
      </c>
      <c r="D4452">
        <v>119</v>
      </c>
      <c r="E4452" t="s">
        <v>4988</v>
      </c>
      <c r="F4452" t="s">
        <v>33</v>
      </c>
      <c r="G4452" s="1" t="s">
        <v>4989</v>
      </c>
      <c r="H4452" t="s">
        <v>4781</v>
      </c>
      <c r="I4452" t="s">
        <v>4989</v>
      </c>
      <c r="J4452" t="s">
        <v>4781</v>
      </c>
      <c r="K4452">
        <v>0.2</v>
      </c>
      <c r="L4452">
        <v>0.2</v>
      </c>
      <c r="M4452" t="s">
        <v>26</v>
      </c>
      <c r="N4452" t="s">
        <v>118</v>
      </c>
      <c r="O4452" t="s">
        <v>29</v>
      </c>
      <c r="P4452" t="s">
        <v>29</v>
      </c>
      <c r="Q4452" t="s">
        <v>29</v>
      </c>
      <c r="R4452" t="s">
        <v>29</v>
      </c>
      <c r="S4452" t="s">
        <v>29</v>
      </c>
      <c r="T4452" t="s">
        <v>29</v>
      </c>
      <c r="U4452" t="s">
        <v>29</v>
      </c>
      <c r="V4452" t="s">
        <v>4919</v>
      </c>
      <c r="W4452" t="s">
        <v>4784</v>
      </c>
    </row>
    <row r="4453" spans="1:23">
      <c r="A4453">
        <v>4452</v>
      </c>
      <c r="B4453" t="s">
        <v>4778</v>
      </c>
      <c r="C4453" t="s">
        <v>4778</v>
      </c>
      <c r="D4453">
        <v>119</v>
      </c>
      <c r="E4453" t="s">
        <v>4990</v>
      </c>
      <c r="F4453" t="s">
        <v>33</v>
      </c>
      <c r="G4453" s="1" t="s">
        <v>4902</v>
      </c>
      <c r="H4453" t="s">
        <v>29</v>
      </c>
      <c r="I4453" t="s">
        <v>4902</v>
      </c>
      <c r="J4453" t="s">
        <v>29</v>
      </c>
      <c r="K4453">
        <v>0.2</v>
      </c>
      <c r="L4453">
        <v>0.2</v>
      </c>
      <c r="M4453" t="s">
        <v>26</v>
      </c>
      <c r="N4453" t="s">
        <v>118</v>
      </c>
      <c r="O4453" t="s">
        <v>27</v>
      </c>
      <c r="P4453" t="s">
        <v>29</v>
      </c>
      <c r="Q4453" t="s">
        <v>29</v>
      </c>
      <c r="R4453" t="s">
        <v>29</v>
      </c>
      <c r="S4453" t="s">
        <v>29</v>
      </c>
      <c r="T4453" t="s">
        <v>29</v>
      </c>
      <c r="U4453" t="s">
        <v>29</v>
      </c>
      <c r="V4453" t="s">
        <v>4919</v>
      </c>
      <c r="W4453" t="s">
        <v>4784</v>
      </c>
    </row>
    <row r="4454" spans="1:23">
      <c r="A4454">
        <v>4453</v>
      </c>
      <c r="B4454" t="s">
        <v>4778</v>
      </c>
      <c r="C4454" t="s">
        <v>4778</v>
      </c>
      <c r="D4454">
        <v>119</v>
      </c>
      <c r="E4454" t="s">
        <v>4904</v>
      </c>
      <c r="F4454" t="s">
        <v>33</v>
      </c>
      <c r="G4454" s="1" t="s">
        <v>4905</v>
      </c>
      <c r="H4454" t="s">
        <v>4906</v>
      </c>
      <c r="I4454" t="s">
        <v>4905</v>
      </c>
      <c r="J4454" t="s">
        <v>8708</v>
      </c>
      <c r="K4454">
        <v>0.8</v>
      </c>
      <c r="L4454">
        <v>0.8</v>
      </c>
      <c r="M4454" t="s">
        <v>26</v>
      </c>
      <c r="N4454" t="s">
        <v>118</v>
      </c>
      <c r="O4454" t="s">
        <v>56</v>
      </c>
      <c r="P4454" t="s">
        <v>27</v>
      </c>
      <c r="Q4454" t="s">
        <v>28</v>
      </c>
      <c r="R4454" t="s">
        <v>29</v>
      </c>
      <c r="S4454" t="s">
        <v>29</v>
      </c>
      <c r="T4454" t="s">
        <v>29</v>
      </c>
      <c r="U4454" t="s">
        <v>29</v>
      </c>
      <c r="V4454" t="s">
        <v>4919</v>
      </c>
      <c r="W4454" t="s">
        <v>4784</v>
      </c>
    </row>
    <row r="4455" spans="1:23">
      <c r="A4455">
        <v>4454</v>
      </c>
      <c r="B4455" t="s">
        <v>4778</v>
      </c>
      <c r="C4455" t="s">
        <v>4778</v>
      </c>
      <c r="D4455">
        <v>119</v>
      </c>
      <c r="E4455" t="s">
        <v>4991</v>
      </c>
      <c r="F4455" t="s">
        <v>33</v>
      </c>
      <c r="G4455" s="1" t="s">
        <v>4992</v>
      </c>
      <c r="H4455" t="s">
        <v>4993</v>
      </c>
      <c r="I4455" t="s">
        <v>4992</v>
      </c>
      <c r="J4455" t="s">
        <v>4993</v>
      </c>
      <c r="K4455">
        <v>0.1</v>
      </c>
      <c r="L4455">
        <v>0.1</v>
      </c>
      <c r="M4455" t="s">
        <v>26</v>
      </c>
      <c r="N4455" t="s">
        <v>27</v>
      </c>
      <c r="O4455" t="s">
        <v>118</v>
      </c>
      <c r="P4455" t="s">
        <v>29</v>
      </c>
      <c r="Q4455" t="s">
        <v>29</v>
      </c>
      <c r="R4455" t="s">
        <v>29</v>
      </c>
      <c r="S4455" t="s">
        <v>29</v>
      </c>
      <c r="T4455" t="s">
        <v>29</v>
      </c>
      <c r="U4455" t="s">
        <v>29</v>
      </c>
      <c r="V4455" t="s">
        <v>4919</v>
      </c>
      <c r="W4455" t="s">
        <v>4784</v>
      </c>
    </row>
    <row r="4456" spans="1:23">
      <c r="A4456">
        <v>4455</v>
      </c>
      <c r="B4456" t="s">
        <v>4778</v>
      </c>
      <c r="C4456" t="s">
        <v>4778</v>
      </c>
      <c r="D4456">
        <v>119</v>
      </c>
      <c r="E4456" t="s">
        <v>4994</v>
      </c>
      <c r="F4456" t="s">
        <v>33</v>
      </c>
      <c r="G4456" s="1" t="s">
        <v>4995</v>
      </c>
      <c r="H4456" t="s">
        <v>4996</v>
      </c>
      <c r="I4456" t="s">
        <v>4995</v>
      </c>
      <c r="J4456" t="s">
        <v>8714</v>
      </c>
      <c r="K4456">
        <v>0.2</v>
      </c>
      <c r="L4456">
        <v>0.2</v>
      </c>
      <c r="M4456" t="s">
        <v>26</v>
      </c>
      <c r="N4456" t="s">
        <v>63</v>
      </c>
      <c r="O4456" t="s">
        <v>56</v>
      </c>
      <c r="P4456" t="s">
        <v>29</v>
      </c>
      <c r="Q4456" t="s">
        <v>29</v>
      </c>
      <c r="R4456" t="s">
        <v>29</v>
      </c>
      <c r="S4456" t="s">
        <v>29</v>
      </c>
      <c r="T4456" t="s">
        <v>29</v>
      </c>
      <c r="U4456" t="s">
        <v>29</v>
      </c>
      <c r="V4456" t="s">
        <v>4919</v>
      </c>
      <c r="W4456" t="s">
        <v>4784</v>
      </c>
    </row>
    <row r="4457" spans="1:23">
      <c r="A4457">
        <v>4456</v>
      </c>
      <c r="B4457" t="s">
        <v>4778</v>
      </c>
      <c r="C4457" t="s">
        <v>4778</v>
      </c>
      <c r="D4457">
        <v>119</v>
      </c>
      <c r="E4457" t="s">
        <v>4997</v>
      </c>
      <c r="F4457" t="s">
        <v>37</v>
      </c>
      <c r="G4457" s="1" t="s">
        <v>4998</v>
      </c>
      <c r="H4457" t="s">
        <v>4647</v>
      </c>
      <c r="I4457" t="s">
        <v>4998</v>
      </c>
      <c r="J4457" t="s">
        <v>4889</v>
      </c>
      <c r="K4457">
        <v>0.3</v>
      </c>
      <c r="L4457">
        <v>0.3</v>
      </c>
      <c r="M4457" t="s">
        <v>26</v>
      </c>
      <c r="N4457" t="s">
        <v>27</v>
      </c>
      <c r="O4457" t="s">
        <v>29</v>
      </c>
      <c r="P4457" t="s">
        <v>29</v>
      </c>
      <c r="Q4457" t="s">
        <v>29</v>
      </c>
      <c r="R4457" t="s">
        <v>29</v>
      </c>
      <c r="S4457" t="s">
        <v>29</v>
      </c>
      <c r="T4457" t="s">
        <v>29</v>
      </c>
      <c r="U4457" t="s">
        <v>29</v>
      </c>
      <c r="V4457" t="s">
        <v>4919</v>
      </c>
      <c r="W4457" t="s">
        <v>4784</v>
      </c>
    </row>
    <row r="4458" spans="1:23">
      <c r="A4458">
        <v>4457</v>
      </c>
      <c r="B4458" t="s">
        <v>4778</v>
      </c>
      <c r="C4458" t="s">
        <v>4778</v>
      </c>
      <c r="D4458">
        <v>119</v>
      </c>
      <c r="E4458" t="s">
        <v>4918</v>
      </c>
      <c r="F4458" t="s">
        <v>93</v>
      </c>
      <c r="G4458" s="1" t="s">
        <v>29</v>
      </c>
      <c r="H4458" t="s">
        <v>29</v>
      </c>
      <c r="I4458" t="s">
        <v>29</v>
      </c>
      <c r="J4458" t="s">
        <v>29</v>
      </c>
      <c r="K4458">
        <v>1.6</v>
      </c>
      <c r="L4458">
        <v>1.6</v>
      </c>
      <c r="M4458" t="s">
        <v>26</v>
      </c>
      <c r="N4458" t="s">
        <v>56</v>
      </c>
      <c r="O4458" t="s">
        <v>27</v>
      </c>
      <c r="P4458" t="s">
        <v>118</v>
      </c>
      <c r="Q4458" t="s">
        <v>29</v>
      </c>
      <c r="R4458" t="s">
        <v>29</v>
      </c>
      <c r="S4458" t="s">
        <v>29</v>
      </c>
      <c r="T4458" t="s">
        <v>29</v>
      </c>
      <c r="U4458" t="s">
        <v>29</v>
      </c>
      <c r="V4458" t="s">
        <v>4919</v>
      </c>
      <c r="W4458" t="s">
        <v>4784</v>
      </c>
    </row>
    <row r="4459" spans="1:23">
      <c r="A4459">
        <v>4458</v>
      </c>
      <c r="B4459" t="s">
        <v>4778</v>
      </c>
      <c r="C4459" t="s">
        <v>4778</v>
      </c>
      <c r="D4459">
        <v>119</v>
      </c>
      <c r="E4459" t="s">
        <v>677</v>
      </c>
      <c r="F4459" t="s">
        <v>76</v>
      </c>
      <c r="G4459" s="1" t="s">
        <v>29</v>
      </c>
      <c r="H4459" t="s">
        <v>29</v>
      </c>
      <c r="I4459" t="s">
        <v>29</v>
      </c>
      <c r="J4459" t="s">
        <v>29</v>
      </c>
      <c r="K4459">
        <v>2.7</v>
      </c>
      <c r="L4459">
        <v>2.7</v>
      </c>
      <c r="M4459" t="s">
        <v>77</v>
      </c>
      <c r="N4459" t="s">
        <v>29</v>
      </c>
      <c r="O4459" t="s">
        <v>29</v>
      </c>
      <c r="P4459" t="s">
        <v>29</v>
      </c>
      <c r="Q4459" t="s">
        <v>29</v>
      </c>
      <c r="R4459" t="s">
        <v>29</v>
      </c>
      <c r="S4459" t="s">
        <v>29</v>
      </c>
      <c r="T4459" t="s">
        <v>29</v>
      </c>
      <c r="U4459" t="s">
        <v>29</v>
      </c>
      <c r="V4459" t="s">
        <v>4919</v>
      </c>
      <c r="W4459" t="s">
        <v>4784</v>
      </c>
    </row>
    <row r="4460" spans="1:23">
      <c r="A4460">
        <v>4459</v>
      </c>
      <c r="B4460" t="s">
        <v>4778</v>
      </c>
      <c r="C4460" t="s">
        <v>4778</v>
      </c>
      <c r="D4460">
        <v>119</v>
      </c>
      <c r="E4460" t="s">
        <v>4999</v>
      </c>
      <c r="F4460" t="s">
        <v>76</v>
      </c>
      <c r="G4460" s="1" t="s">
        <v>29</v>
      </c>
      <c r="H4460" t="s">
        <v>29</v>
      </c>
      <c r="I4460" t="s">
        <v>29</v>
      </c>
      <c r="J4460" t="s">
        <v>29</v>
      </c>
      <c r="K4460">
        <v>0.1</v>
      </c>
      <c r="L4460">
        <v>0.1</v>
      </c>
      <c r="M4460" t="s">
        <v>687</v>
      </c>
      <c r="N4460" t="s">
        <v>29</v>
      </c>
      <c r="O4460" t="s">
        <v>29</v>
      </c>
      <c r="P4460" t="s">
        <v>29</v>
      </c>
      <c r="Q4460" t="s">
        <v>29</v>
      </c>
      <c r="R4460" t="s">
        <v>29</v>
      </c>
      <c r="S4460" t="s">
        <v>29</v>
      </c>
      <c r="T4460" t="s">
        <v>29</v>
      </c>
      <c r="U4460" t="s">
        <v>29</v>
      </c>
      <c r="V4460" t="s">
        <v>4919</v>
      </c>
      <c r="W4460" t="s">
        <v>4784</v>
      </c>
    </row>
    <row r="4461" spans="1:23">
      <c r="A4461">
        <v>4460</v>
      </c>
      <c r="B4461" t="s">
        <v>4778</v>
      </c>
      <c r="C4461" t="s">
        <v>4778</v>
      </c>
      <c r="D4461">
        <v>119</v>
      </c>
      <c r="E4461" t="s">
        <v>3585</v>
      </c>
      <c r="F4461" t="s">
        <v>76</v>
      </c>
      <c r="G4461" s="1" t="s">
        <v>29</v>
      </c>
      <c r="H4461" t="s">
        <v>29</v>
      </c>
      <c r="I4461" t="s">
        <v>29</v>
      </c>
      <c r="J4461" t="s">
        <v>29</v>
      </c>
      <c r="K4461">
        <v>0.8</v>
      </c>
      <c r="L4461">
        <v>0.8</v>
      </c>
      <c r="M4461" t="s">
        <v>687</v>
      </c>
      <c r="N4461" t="s">
        <v>29</v>
      </c>
      <c r="O4461" t="s">
        <v>29</v>
      </c>
      <c r="P4461" t="s">
        <v>29</v>
      </c>
      <c r="Q4461" t="s">
        <v>29</v>
      </c>
      <c r="R4461" t="s">
        <v>29</v>
      </c>
      <c r="S4461" t="s">
        <v>29</v>
      </c>
      <c r="T4461" t="s">
        <v>29</v>
      </c>
      <c r="U4461" t="s">
        <v>29</v>
      </c>
      <c r="V4461" t="s">
        <v>4919</v>
      </c>
      <c r="W4461" t="s">
        <v>4784</v>
      </c>
    </row>
    <row r="4462" spans="1:23">
      <c r="A4462">
        <v>4461</v>
      </c>
      <c r="B4462" t="s">
        <v>4778</v>
      </c>
      <c r="C4462" t="s">
        <v>4778</v>
      </c>
      <c r="D4462">
        <v>119</v>
      </c>
      <c r="E4462" t="s">
        <v>8941</v>
      </c>
      <c r="F4462" t="s">
        <v>136</v>
      </c>
      <c r="G4462" s="1" t="s">
        <v>29</v>
      </c>
      <c r="H4462" t="s">
        <v>29</v>
      </c>
      <c r="I4462" t="s">
        <v>29</v>
      </c>
      <c r="J4462" t="s">
        <v>29</v>
      </c>
      <c r="K4462">
        <v>0.3</v>
      </c>
      <c r="L4462">
        <v>0.3</v>
      </c>
      <c r="M4462" t="s">
        <v>136</v>
      </c>
      <c r="N4462" t="s">
        <v>29</v>
      </c>
      <c r="O4462" t="s">
        <v>29</v>
      </c>
      <c r="P4462" t="s">
        <v>29</v>
      </c>
      <c r="Q4462" t="s">
        <v>29</v>
      </c>
      <c r="R4462" t="s">
        <v>29</v>
      </c>
      <c r="S4462" t="s">
        <v>29</v>
      </c>
      <c r="T4462" t="s">
        <v>29</v>
      </c>
      <c r="U4462" t="s">
        <v>29</v>
      </c>
      <c r="V4462" t="s">
        <v>4919</v>
      </c>
      <c r="W4462" t="s">
        <v>4784</v>
      </c>
    </row>
    <row r="4463" spans="1:23">
      <c r="A4463">
        <v>4462</v>
      </c>
      <c r="B4463" t="s">
        <v>4778</v>
      </c>
      <c r="C4463" t="s">
        <v>4778</v>
      </c>
      <c r="D4463">
        <v>120</v>
      </c>
      <c r="E4463" t="s">
        <v>4779</v>
      </c>
      <c r="F4463" t="s">
        <v>594</v>
      </c>
      <c r="G4463" s="1" t="s">
        <v>4780</v>
      </c>
      <c r="H4463" t="s">
        <v>4781</v>
      </c>
      <c r="I4463" t="s">
        <v>4780</v>
      </c>
      <c r="J4463" t="s">
        <v>4781</v>
      </c>
      <c r="K4463">
        <v>30</v>
      </c>
      <c r="L4463">
        <v>30</v>
      </c>
      <c r="M4463" t="s">
        <v>26</v>
      </c>
      <c r="N4463" t="s">
        <v>27</v>
      </c>
      <c r="O4463" t="s">
        <v>4782</v>
      </c>
      <c r="P4463" t="s">
        <v>29</v>
      </c>
      <c r="Q4463" t="s">
        <v>29</v>
      </c>
      <c r="R4463" t="s">
        <v>29</v>
      </c>
      <c r="S4463" t="s">
        <v>29</v>
      </c>
      <c r="T4463" t="s">
        <v>29</v>
      </c>
      <c r="U4463" t="s">
        <v>29</v>
      </c>
      <c r="V4463" t="s">
        <v>5000</v>
      </c>
      <c r="W4463" t="s">
        <v>4784</v>
      </c>
    </row>
    <row r="4464" spans="1:23">
      <c r="A4464">
        <v>4463</v>
      </c>
      <c r="B4464" t="s">
        <v>4778</v>
      </c>
      <c r="C4464" t="s">
        <v>4778</v>
      </c>
      <c r="D4464">
        <v>120</v>
      </c>
      <c r="E4464" t="s">
        <v>4779</v>
      </c>
      <c r="F4464" t="s">
        <v>594</v>
      </c>
      <c r="G4464" s="1" t="s">
        <v>4780</v>
      </c>
      <c r="H4464" t="s">
        <v>4781</v>
      </c>
      <c r="I4464" t="s">
        <v>4780</v>
      </c>
      <c r="J4464" t="s">
        <v>4781</v>
      </c>
      <c r="K4464">
        <v>6.1</v>
      </c>
      <c r="L4464">
        <v>6.1</v>
      </c>
      <c r="M4464" t="s">
        <v>26</v>
      </c>
      <c r="N4464" t="s">
        <v>53</v>
      </c>
      <c r="O4464" t="s">
        <v>29</v>
      </c>
      <c r="P4464" t="s">
        <v>29</v>
      </c>
      <c r="Q4464" t="s">
        <v>29</v>
      </c>
      <c r="R4464" t="s">
        <v>29</v>
      </c>
      <c r="S4464" t="s">
        <v>29</v>
      </c>
      <c r="T4464" t="s">
        <v>29</v>
      </c>
      <c r="U4464" t="s">
        <v>29</v>
      </c>
      <c r="V4464" t="s">
        <v>5000</v>
      </c>
      <c r="W4464" t="s">
        <v>4784</v>
      </c>
    </row>
    <row r="4465" spans="1:23">
      <c r="A4465">
        <v>4464</v>
      </c>
      <c r="B4465" t="s">
        <v>4778</v>
      </c>
      <c r="C4465" t="s">
        <v>4778</v>
      </c>
      <c r="D4465">
        <v>120</v>
      </c>
      <c r="E4465" t="s">
        <v>4789</v>
      </c>
      <c r="F4465" t="s">
        <v>270</v>
      </c>
      <c r="G4465" s="1" t="s">
        <v>271</v>
      </c>
      <c r="H4465" t="s">
        <v>4790</v>
      </c>
      <c r="I4465" t="s">
        <v>271</v>
      </c>
      <c r="J4465" t="s">
        <v>4790</v>
      </c>
      <c r="K4465">
        <v>0.2</v>
      </c>
      <c r="L4465">
        <v>0.2</v>
      </c>
      <c r="M4465" t="s">
        <v>26</v>
      </c>
      <c r="N4465" t="s">
        <v>27</v>
      </c>
      <c r="O4465" t="s">
        <v>63</v>
      </c>
      <c r="P4465" t="s">
        <v>29</v>
      </c>
      <c r="Q4465" t="s">
        <v>29</v>
      </c>
      <c r="R4465" t="s">
        <v>29</v>
      </c>
      <c r="S4465" t="s">
        <v>29</v>
      </c>
      <c r="T4465" t="s">
        <v>29</v>
      </c>
      <c r="U4465" t="s">
        <v>29</v>
      </c>
      <c r="V4465" t="s">
        <v>5000</v>
      </c>
      <c r="W4465" t="s">
        <v>4784</v>
      </c>
    </row>
    <row r="4466" spans="1:23">
      <c r="A4466">
        <v>4465</v>
      </c>
      <c r="B4466" t="s">
        <v>4778</v>
      </c>
      <c r="C4466" t="s">
        <v>4778</v>
      </c>
      <c r="D4466">
        <v>120</v>
      </c>
      <c r="E4466" t="s">
        <v>4789</v>
      </c>
      <c r="F4466" t="s">
        <v>270</v>
      </c>
      <c r="G4466" s="1" t="s">
        <v>271</v>
      </c>
      <c r="H4466" t="s">
        <v>4790</v>
      </c>
      <c r="I4466" t="s">
        <v>271</v>
      </c>
      <c r="J4466" t="s">
        <v>4790</v>
      </c>
      <c r="K4466">
        <v>1.5</v>
      </c>
      <c r="L4466">
        <v>1.5</v>
      </c>
      <c r="M4466" t="s">
        <v>26</v>
      </c>
      <c r="N4466" t="s">
        <v>4791</v>
      </c>
      <c r="O4466" t="s">
        <v>29</v>
      </c>
      <c r="P4466" t="s">
        <v>29</v>
      </c>
      <c r="Q4466" t="s">
        <v>29</v>
      </c>
      <c r="R4466" t="s">
        <v>29</v>
      </c>
      <c r="S4466" t="s">
        <v>29</v>
      </c>
      <c r="T4466" t="s">
        <v>29</v>
      </c>
      <c r="U4466" t="s">
        <v>29</v>
      </c>
      <c r="V4466" t="s">
        <v>5000</v>
      </c>
      <c r="W4466" t="s">
        <v>4784</v>
      </c>
    </row>
    <row r="4467" spans="1:23">
      <c r="A4467">
        <v>4466</v>
      </c>
      <c r="B4467" t="s">
        <v>4778</v>
      </c>
      <c r="C4467" t="s">
        <v>4778</v>
      </c>
      <c r="D4467">
        <v>120</v>
      </c>
      <c r="E4467" t="s">
        <v>4792</v>
      </c>
      <c r="F4467" t="s">
        <v>93</v>
      </c>
      <c r="G4467" s="1" t="s">
        <v>29</v>
      </c>
      <c r="H4467" t="s">
        <v>29</v>
      </c>
      <c r="I4467" t="s">
        <v>29</v>
      </c>
      <c r="J4467" t="s">
        <v>29</v>
      </c>
      <c r="K4467">
        <v>0.3</v>
      </c>
      <c r="L4467">
        <v>0.3</v>
      </c>
      <c r="M4467" t="s">
        <v>26</v>
      </c>
      <c r="N4467" t="s">
        <v>29</v>
      </c>
      <c r="O4467" t="s">
        <v>29</v>
      </c>
      <c r="P4467" t="s">
        <v>29</v>
      </c>
      <c r="Q4467" t="s">
        <v>29</v>
      </c>
      <c r="R4467" t="s">
        <v>29</v>
      </c>
      <c r="S4467" t="s">
        <v>29</v>
      </c>
      <c r="T4467" t="s">
        <v>29</v>
      </c>
      <c r="U4467" t="s">
        <v>29</v>
      </c>
      <c r="V4467" t="s">
        <v>5000</v>
      </c>
      <c r="W4467" t="s">
        <v>4784</v>
      </c>
    </row>
    <row r="4468" spans="1:23">
      <c r="A4468">
        <v>4467</v>
      </c>
      <c r="B4468" t="s">
        <v>4778</v>
      </c>
      <c r="C4468" t="s">
        <v>4778</v>
      </c>
      <c r="D4468">
        <v>120</v>
      </c>
      <c r="E4468" t="s">
        <v>4929</v>
      </c>
      <c r="F4468" t="s">
        <v>1655</v>
      </c>
      <c r="G4468" s="1" t="s">
        <v>1656</v>
      </c>
      <c r="H4468" t="s">
        <v>4930</v>
      </c>
      <c r="I4468" t="s">
        <v>1656</v>
      </c>
      <c r="J4468" t="s">
        <v>8709</v>
      </c>
      <c r="K4468">
        <v>1.8</v>
      </c>
      <c r="L4468">
        <v>1.8</v>
      </c>
      <c r="M4468" t="s">
        <v>26</v>
      </c>
      <c r="N4468" t="s">
        <v>27</v>
      </c>
      <c r="O4468" t="s">
        <v>74</v>
      </c>
      <c r="P4468" t="s">
        <v>29</v>
      </c>
      <c r="Q4468" t="s">
        <v>29</v>
      </c>
      <c r="R4468" t="s">
        <v>29</v>
      </c>
      <c r="S4468" t="s">
        <v>29</v>
      </c>
      <c r="T4468" t="s">
        <v>29</v>
      </c>
      <c r="U4468" t="s">
        <v>29</v>
      </c>
      <c r="V4468" t="s">
        <v>5000</v>
      </c>
      <c r="W4468" t="s">
        <v>4784</v>
      </c>
    </row>
    <row r="4469" spans="1:23">
      <c r="A4469">
        <v>4468</v>
      </c>
      <c r="B4469" t="s">
        <v>4778</v>
      </c>
      <c r="C4469" t="s">
        <v>4778</v>
      </c>
      <c r="D4469">
        <v>120</v>
      </c>
      <c r="E4469" t="s">
        <v>4799</v>
      </c>
      <c r="F4469" t="s">
        <v>43</v>
      </c>
      <c r="G4469" s="1" t="s">
        <v>1674</v>
      </c>
      <c r="H4469" t="s">
        <v>29</v>
      </c>
      <c r="I4469" t="s">
        <v>1674</v>
      </c>
      <c r="J4469" t="s">
        <v>29</v>
      </c>
      <c r="K4469">
        <v>4.8</v>
      </c>
      <c r="L4469">
        <v>4.8</v>
      </c>
      <c r="M4469" t="s">
        <v>26</v>
      </c>
      <c r="N4469" t="s">
        <v>27</v>
      </c>
      <c r="O4469" t="s">
        <v>74</v>
      </c>
      <c r="P4469" t="s">
        <v>28</v>
      </c>
      <c r="Q4469" t="s">
        <v>29</v>
      </c>
      <c r="R4469" t="s">
        <v>29</v>
      </c>
      <c r="S4469" t="s">
        <v>29</v>
      </c>
      <c r="T4469" t="s">
        <v>29</v>
      </c>
      <c r="U4469" t="s">
        <v>29</v>
      </c>
      <c r="V4469" t="s">
        <v>5000</v>
      </c>
      <c r="W4469" t="s">
        <v>4784</v>
      </c>
    </row>
    <row r="4470" spans="1:23">
      <c r="A4470">
        <v>4469</v>
      </c>
      <c r="B4470" t="s">
        <v>4778</v>
      </c>
      <c r="C4470" t="s">
        <v>4778</v>
      </c>
      <c r="D4470">
        <v>120</v>
      </c>
      <c r="E4470" t="s">
        <v>1679</v>
      </c>
      <c r="F4470" t="s">
        <v>43</v>
      </c>
      <c r="G4470" s="1" t="s">
        <v>1680</v>
      </c>
      <c r="H4470" t="s">
        <v>29</v>
      </c>
      <c r="I4470" t="s">
        <v>1680</v>
      </c>
      <c r="J4470" t="s">
        <v>29</v>
      </c>
      <c r="K4470">
        <v>3.4</v>
      </c>
      <c r="L4470">
        <v>3.4</v>
      </c>
      <c r="M4470" t="s">
        <v>26</v>
      </c>
      <c r="N4470" t="s">
        <v>27</v>
      </c>
      <c r="O4470" t="s">
        <v>74</v>
      </c>
      <c r="P4470" t="s">
        <v>28</v>
      </c>
      <c r="Q4470" t="s">
        <v>29</v>
      </c>
      <c r="R4470" t="s">
        <v>29</v>
      </c>
      <c r="S4470" t="s">
        <v>29</v>
      </c>
      <c r="T4470" t="s">
        <v>29</v>
      </c>
      <c r="U4470" t="s">
        <v>29</v>
      </c>
      <c r="V4470" t="s">
        <v>5000</v>
      </c>
      <c r="W4470" t="s">
        <v>4784</v>
      </c>
    </row>
    <row r="4471" spans="1:23">
      <c r="A4471">
        <v>4470</v>
      </c>
      <c r="B4471" t="s">
        <v>4778</v>
      </c>
      <c r="C4471" t="s">
        <v>4778</v>
      </c>
      <c r="D4471">
        <v>120</v>
      </c>
      <c r="E4471" t="s">
        <v>4800</v>
      </c>
      <c r="F4471" t="s">
        <v>43</v>
      </c>
      <c r="G4471" s="1" t="s">
        <v>3565</v>
      </c>
      <c r="H4471" t="s">
        <v>4801</v>
      </c>
      <c r="I4471" t="s">
        <v>3565</v>
      </c>
      <c r="J4471" t="s">
        <v>8861</v>
      </c>
      <c r="K4471">
        <v>6.2</v>
      </c>
      <c r="L4471">
        <v>6.2</v>
      </c>
      <c r="M4471" t="s">
        <v>26</v>
      </c>
      <c r="N4471" t="s">
        <v>27</v>
      </c>
      <c r="O4471" t="s">
        <v>63</v>
      </c>
      <c r="P4471" t="s">
        <v>74</v>
      </c>
      <c r="Q4471" t="s">
        <v>29</v>
      </c>
      <c r="R4471" t="s">
        <v>29</v>
      </c>
      <c r="S4471" t="s">
        <v>29</v>
      </c>
      <c r="T4471" t="s">
        <v>29</v>
      </c>
      <c r="U4471" t="s">
        <v>29</v>
      </c>
      <c r="V4471" t="s">
        <v>5000</v>
      </c>
      <c r="W4471" t="s">
        <v>4784</v>
      </c>
    </row>
    <row r="4472" spans="1:23">
      <c r="A4472">
        <v>4471</v>
      </c>
      <c r="B4472" t="s">
        <v>4778</v>
      </c>
      <c r="C4472" t="s">
        <v>4778</v>
      </c>
      <c r="D4472">
        <v>120</v>
      </c>
      <c r="E4472" t="s">
        <v>4824</v>
      </c>
      <c r="F4472" t="s">
        <v>108</v>
      </c>
      <c r="G4472" s="1" t="s">
        <v>4825</v>
      </c>
      <c r="H4472" t="s">
        <v>4826</v>
      </c>
      <c r="I4472" t="s">
        <v>4825</v>
      </c>
      <c r="J4472" t="s">
        <v>4826</v>
      </c>
      <c r="K4472">
        <v>0.1</v>
      </c>
      <c r="L4472">
        <v>0.1</v>
      </c>
      <c r="M4472" t="s">
        <v>26</v>
      </c>
      <c r="N4472" t="s">
        <v>56</v>
      </c>
      <c r="O4472" t="s">
        <v>29</v>
      </c>
      <c r="P4472" t="s">
        <v>29</v>
      </c>
      <c r="Q4472" t="s">
        <v>29</v>
      </c>
      <c r="R4472" t="s">
        <v>29</v>
      </c>
      <c r="S4472" t="s">
        <v>29</v>
      </c>
      <c r="T4472" t="s">
        <v>29</v>
      </c>
      <c r="U4472" t="s">
        <v>29</v>
      </c>
      <c r="V4472" t="s">
        <v>5000</v>
      </c>
      <c r="W4472" t="s">
        <v>4784</v>
      </c>
    </row>
    <row r="4473" spans="1:23">
      <c r="A4473">
        <v>4472</v>
      </c>
      <c r="B4473" t="s">
        <v>4778</v>
      </c>
      <c r="C4473" t="s">
        <v>4778</v>
      </c>
      <c r="D4473">
        <v>120</v>
      </c>
      <c r="E4473" t="s">
        <v>4936</v>
      </c>
      <c r="F4473" t="s">
        <v>108</v>
      </c>
      <c r="G4473" s="1" t="s">
        <v>4937</v>
      </c>
      <c r="H4473" t="s">
        <v>4938</v>
      </c>
      <c r="I4473" t="s">
        <v>4937</v>
      </c>
      <c r="J4473" t="s">
        <v>4938</v>
      </c>
      <c r="K4473">
        <v>0.1</v>
      </c>
      <c r="L4473">
        <v>0.1</v>
      </c>
      <c r="M4473" t="s">
        <v>26</v>
      </c>
      <c r="N4473" t="s">
        <v>118</v>
      </c>
      <c r="O4473" t="s">
        <v>56</v>
      </c>
      <c r="P4473" t="s">
        <v>29</v>
      </c>
      <c r="Q4473" t="s">
        <v>29</v>
      </c>
      <c r="R4473" t="s">
        <v>29</v>
      </c>
      <c r="S4473" t="s">
        <v>29</v>
      </c>
      <c r="T4473" t="s">
        <v>29</v>
      </c>
      <c r="U4473" t="s">
        <v>29</v>
      </c>
      <c r="V4473" t="s">
        <v>5000</v>
      </c>
      <c r="W4473" t="s">
        <v>4784</v>
      </c>
    </row>
    <row r="4474" spans="1:23">
      <c r="A4474">
        <v>4473</v>
      </c>
      <c r="B4474" t="s">
        <v>4778</v>
      </c>
      <c r="C4474" t="s">
        <v>4778</v>
      </c>
      <c r="D4474">
        <v>120</v>
      </c>
      <c r="E4474" t="s">
        <v>4827</v>
      </c>
      <c r="F4474" t="s">
        <v>108</v>
      </c>
      <c r="G4474" s="1" t="s">
        <v>4828</v>
      </c>
      <c r="H4474" t="s">
        <v>1223</v>
      </c>
      <c r="I4474" t="s">
        <v>4828</v>
      </c>
      <c r="J4474" t="s">
        <v>1223</v>
      </c>
      <c r="K4474">
        <v>16</v>
      </c>
      <c r="L4474">
        <v>16</v>
      </c>
      <c r="M4474" t="s">
        <v>26</v>
      </c>
      <c r="N4474" t="s">
        <v>27</v>
      </c>
      <c r="O4474" t="s">
        <v>118</v>
      </c>
      <c r="P4474" t="s">
        <v>56</v>
      </c>
      <c r="Q4474" t="s">
        <v>29</v>
      </c>
      <c r="R4474" t="s">
        <v>29</v>
      </c>
      <c r="S4474" t="s">
        <v>29</v>
      </c>
      <c r="T4474" t="s">
        <v>29</v>
      </c>
      <c r="U4474" t="s">
        <v>29</v>
      </c>
      <c r="V4474" t="s">
        <v>5000</v>
      </c>
      <c r="W4474" t="s">
        <v>4784</v>
      </c>
    </row>
    <row r="4475" spans="1:23">
      <c r="A4475">
        <v>4474</v>
      </c>
      <c r="B4475" t="s">
        <v>4778</v>
      </c>
      <c r="C4475" t="s">
        <v>4778</v>
      </c>
      <c r="D4475">
        <v>120</v>
      </c>
      <c r="E4475" t="s">
        <v>4946</v>
      </c>
      <c r="F4475" t="s">
        <v>108</v>
      </c>
      <c r="G4475" s="1" t="s">
        <v>4947</v>
      </c>
      <c r="H4475" t="s">
        <v>4948</v>
      </c>
      <c r="I4475" t="s">
        <v>4947</v>
      </c>
      <c r="J4475" t="s">
        <v>4948</v>
      </c>
      <c r="K4475">
        <v>0.7</v>
      </c>
      <c r="L4475">
        <v>0.7</v>
      </c>
      <c r="M4475" t="s">
        <v>26</v>
      </c>
      <c r="N4475" t="s">
        <v>56</v>
      </c>
      <c r="O4475" t="s">
        <v>29</v>
      </c>
      <c r="P4475" t="s">
        <v>29</v>
      </c>
      <c r="Q4475" t="s">
        <v>29</v>
      </c>
      <c r="R4475" t="s">
        <v>29</v>
      </c>
      <c r="S4475" t="s">
        <v>29</v>
      </c>
      <c r="T4475" t="s">
        <v>29</v>
      </c>
      <c r="U4475" t="s">
        <v>29</v>
      </c>
      <c r="V4475" t="s">
        <v>5000</v>
      </c>
      <c r="W4475" t="s">
        <v>4784</v>
      </c>
    </row>
    <row r="4476" spans="1:23">
      <c r="A4476">
        <v>4475</v>
      </c>
      <c r="B4476" t="s">
        <v>4778</v>
      </c>
      <c r="C4476" t="s">
        <v>4778</v>
      </c>
      <c r="D4476">
        <v>120</v>
      </c>
      <c r="E4476" t="s">
        <v>5001</v>
      </c>
      <c r="F4476" t="s">
        <v>23</v>
      </c>
      <c r="G4476" s="1" t="s">
        <v>5002</v>
      </c>
      <c r="H4476" t="s">
        <v>5003</v>
      </c>
      <c r="I4476" t="s">
        <v>5002</v>
      </c>
      <c r="J4476" t="s">
        <v>5003</v>
      </c>
      <c r="K4476">
        <v>1.2</v>
      </c>
      <c r="L4476">
        <v>1.2</v>
      </c>
      <c r="M4476" t="s">
        <v>26</v>
      </c>
      <c r="N4476" t="s">
        <v>27</v>
      </c>
      <c r="O4476" t="s">
        <v>29</v>
      </c>
      <c r="P4476" t="s">
        <v>29</v>
      </c>
      <c r="Q4476" t="s">
        <v>29</v>
      </c>
      <c r="R4476" t="s">
        <v>29</v>
      </c>
      <c r="S4476" t="s">
        <v>29</v>
      </c>
      <c r="T4476" t="s">
        <v>29</v>
      </c>
      <c r="U4476" t="s">
        <v>29</v>
      </c>
      <c r="V4476" t="s">
        <v>5000</v>
      </c>
      <c r="W4476" t="s">
        <v>4784</v>
      </c>
    </row>
    <row r="4477" spans="1:23">
      <c r="A4477">
        <v>4476</v>
      </c>
      <c r="B4477" t="s">
        <v>4778</v>
      </c>
      <c r="C4477" t="s">
        <v>4778</v>
      </c>
      <c r="D4477">
        <v>120</v>
      </c>
      <c r="E4477" t="s">
        <v>4829</v>
      </c>
      <c r="F4477" t="s">
        <v>108</v>
      </c>
      <c r="G4477" s="1" t="s">
        <v>29</v>
      </c>
      <c r="H4477" t="s">
        <v>29</v>
      </c>
      <c r="I4477" t="s">
        <v>29</v>
      </c>
      <c r="J4477" t="s">
        <v>29</v>
      </c>
      <c r="K4477">
        <v>2.6</v>
      </c>
      <c r="L4477">
        <v>2.6</v>
      </c>
      <c r="M4477" t="s">
        <v>26</v>
      </c>
      <c r="N4477" t="s">
        <v>27</v>
      </c>
      <c r="O4477" t="s">
        <v>118</v>
      </c>
      <c r="P4477" t="s">
        <v>56</v>
      </c>
      <c r="Q4477" t="s">
        <v>29</v>
      </c>
      <c r="R4477" t="s">
        <v>29</v>
      </c>
      <c r="S4477" t="s">
        <v>29</v>
      </c>
      <c r="T4477" t="s">
        <v>29</v>
      </c>
      <c r="U4477" t="s">
        <v>29</v>
      </c>
      <c r="V4477" t="s">
        <v>5000</v>
      </c>
      <c r="W4477" t="s">
        <v>4784</v>
      </c>
    </row>
    <row r="4478" spans="1:23">
      <c r="A4478">
        <v>4477</v>
      </c>
      <c r="B4478" t="s">
        <v>4778</v>
      </c>
      <c r="C4478" t="s">
        <v>4778</v>
      </c>
      <c r="D4478">
        <v>120</v>
      </c>
      <c r="E4478" t="s">
        <v>4839</v>
      </c>
      <c r="F4478" t="s">
        <v>4164</v>
      </c>
      <c r="G4478" s="1" t="s">
        <v>4840</v>
      </c>
      <c r="H4478" t="s">
        <v>29</v>
      </c>
      <c r="I4478" t="s">
        <v>4840</v>
      </c>
      <c r="J4478" t="s">
        <v>29</v>
      </c>
      <c r="K4478">
        <v>0.1</v>
      </c>
      <c r="L4478">
        <v>0.1</v>
      </c>
      <c r="M4478" t="s">
        <v>26</v>
      </c>
      <c r="N4478" t="s">
        <v>118</v>
      </c>
      <c r="O4478" t="s">
        <v>56</v>
      </c>
      <c r="P4478" t="s">
        <v>29</v>
      </c>
      <c r="Q4478" t="s">
        <v>29</v>
      </c>
      <c r="R4478" t="s">
        <v>29</v>
      </c>
      <c r="S4478" t="s">
        <v>29</v>
      </c>
      <c r="T4478" t="s">
        <v>29</v>
      </c>
      <c r="U4478" t="s">
        <v>29</v>
      </c>
      <c r="V4478" t="s">
        <v>5000</v>
      </c>
      <c r="W4478" t="s">
        <v>4784</v>
      </c>
    </row>
    <row r="4479" spans="1:23">
      <c r="A4479">
        <v>4478</v>
      </c>
      <c r="B4479" t="s">
        <v>4778</v>
      </c>
      <c r="C4479" t="s">
        <v>4778</v>
      </c>
      <c r="D4479">
        <v>120</v>
      </c>
      <c r="E4479" t="s">
        <v>5004</v>
      </c>
      <c r="F4479" t="s">
        <v>4848</v>
      </c>
      <c r="G4479" s="1" t="s">
        <v>4849</v>
      </c>
      <c r="H4479" t="s">
        <v>5005</v>
      </c>
      <c r="I4479" t="s">
        <v>4849</v>
      </c>
      <c r="J4479" t="s">
        <v>5005</v>
      </c>
      <c r="K4479">
        <v>0.1</v>
      </c>
      <c r="L4479">
        <v>0.1</v>
      </c>
      <c r="M4479" t="s">
        <v>26</v>
      </c>
      <c r="N4479" t="s">
        <v>56</v>
      </c>
      <c r="O4479" t="s">
        <v>29</v>
      </c>
      <c r="P4479" t="s">
        <v>29</v>
      </c>
      <c r="Q4479" t="s">
        <v>29</v>
      </c>
      <c r="R4479" t="s">
        <v>29</v>
      </c>
      <c r="S4479" t="s">
        <v>29</v>
      </c>
      <c r="T4479" t="s">
        <v>29</v>
      </c>
      <c r="U4479" t="s">
        <v>29</v>
      </c>
      <c r="V4479" t="s">
        <v>5000</v>
      </c>
      <c r="W4479" t="s">
        <v>4784</v>
      </c>
    </row>
    <row r="4480" spans="1:23">
      <c r="A4480">
        <v>4479</v>
      </c>
      <c r="B4480" t="s">
        <v>4778</v>
      </c>
      <c r="C4480" t="s">
        <v>4778</v>
      </c>
      <c r="D4480">
        <v>120</v>
      </c>
      <c r="E4480" t="s">
        <v>4962</v>
      </c>
      <c r="F4480" t="s">
        <v>154</v>
      </c>
      <c r="G4480" s="1" t="s">
        <v>4875</v>
      </c>
      <c r="H4480" t="s">
        <v>4963</v>
      </c>
      <c r="I4480" t="s">
        <v>4875</v>
      </c>
      <c r="J4480" t="s">
        <v>4963</v>
      </c>
      <c r="K4480">
        <v>0.5</v>
      </c>
      <c r="L4480">
        <v>0.5</v>
      </c>
      <c r="M4480" t="s">
        <v>26</v>
      </c>
      <c r="N4480" t="s">
        <v>63</v>
      </c>
      <c r="O4480" t="s">
        <v>29</v>
      </c>
      <c r="P4480" t="s">
        <v>29</v>
      </c>
      <c r="Q4480" t="s">
        <v>29</v>
      </c>
      <c r="R4480" t="s">
        <v>29</v>
      </c>
      <c r="S4480" t="s">
        <v>29</v>
      </c>
      <c r="T4480" t="s">
        <v>29</v>
      </c>
      <c r="U4480" t="s">
        <v>29</v>
      </c>
      <c r="V4480" t="s">
        <v>5000</v>
      </c>
      <c r="W4480" t="s">
        <v>4784</v>
      </c>
    </row>
    <row r="4481" spans="1:23">
      <c r="A4481">
        <v>4480</v>
      </c>
      <c r="B4481" t="s">
        <v>4778</v>
      </c>
      <c r="C4481" t="s">
        <v>4778</v>
      </c>
      <c r="D4481">
        <v>120</v>
      </c>
      <c r="E4481" t="s">
        <v>4964</v>
      </c>
      <c r="F4481" t="s">
        <v>154</v>
      </c>
      <c r="G4481" s="1" t="s">
        <v>4875</v>
      </c>
      <c r="H4481" t="s">
        <v>29</v>
      </c>
      <c r="I4481" t="s">
        <v>4875</v>
      </c>
      <c r="J4481" t="s">
        <v>29</v>
      </c>
      <c r="K4481">
        <v>0.4</v>
      </c>
      <c r="L4481">
        <v>0.4</v>
      </c>
      <c r="M4481" t="s">
        <v>26</v>
      </c>
      <c r="N4481" t="s">
        <v>27</v>
      </c>
      <c r="O4481" t="s">
        <v>29</v>
      </c>
      <c r="P4481" t="s">
        <v>29</v>
      </c>
      <c r="Q4481" t="s">
        <v>29</v>
      </c>
      <c r="R4481" t="s">
        <v>29</v>
      </c>
      <c r="S4481" t="s">
        <v>29</v>
      </c>
      <c r="T4481" t="s">
        <v>29</v>
      </c>
      <c r="U4481" t="s">
        <v>29</v>
      </c>
      <c r="V4481" t="s">
        <v>5000</v>
      </c>
      <c r="W4481" t="s">
        <v>4784</v>
      </c>
    </row>
    <row r="4482" spans="1:23">
      <c r="A4482">
        <v>4481</v>
      </c>
      <c r="B4482" t="s">
        <v>4778</v>
      </c>
      <c r="C4482" t="s">
        <v>4778</v>
      </c>
      <c r="D4482">
        <v>120</v>
      </c>
      <c r="E4482" t="s">
        <v>4967</v>
      </c>
      <c r="F4482" t="s">
        <v>154</v>
      </c>
      <c r="G4482" s="1" t="s">
        <v>4968</v>
      </c>
      <c r="H4482" t="s">
        <v>29</v>
      </c>
      <c r="I4482" t="s">
        <v>4968</v>
      </c>
      <c r="J4482" t="s">
        <v>29</v>
      </c>
      <c r="K4482">
        <v>0.2</v>
      </c>
      <c r="L4482">
        <v>0.2</v>
      </c>
      <c r="M4482" t="s">
        <v>26</v>
      </c>
      <c r="N4482" t="s">
        <v>118</v>
      </c>
      <c r="O4482" t="s">
        <v>27</v>
      </c>
      <c r="P4482" t="s">
        <v>29</v>
      </c>
      <c r="Q4482" t="s">
        <v>29</v>
      </c>
      <c r="R4482" t="s">
        <v>29</v>
      </c>
      <c r="S4482" t="s">
        <v>29</v>
      </c>
      <c r="T4482" t="s">
        <v>29</v>
      </c>
      <c r="U4482" t="s">
        <v>29</v>
      </c>
      <c r="V4482" t="s">
        <v>5000</v>
      </c>
      <c r="W4482" t="s">
        <v>4784</v>
      </c>
    </row>
    <row r="4483" spans="1:23">
      <c r="A4483">
        <v>4482</v>
      </c>
      <c r="B4483" t="s">
        <v>4778</v>
      </c>
      <c r="C4483" t="s">
        <v>4778</v>
      </c>
      <c r="D4483">
        <v>120</v>
      </c>
      <c r="E4483" t="s">
        <v>4977</v>
      </c>
      <c r="F4483" t="s">
        <v>4978</v>
      </c>
      <c r="G4483" s="1" t="s">
        <v>4979</v>
      </c>
      <c r="H4483" t="s">
        <v>4980</v>
      </c>
      <c r="I4483" t="s">
        <v>4979</v>
      </c>
      <c r="J4483" t="s">
        <v>8713</v>
      </c>
      <c r="K4483">
        <v>0.3</v>
      </c>
      <c r="L4483">
        <v>0.3</v>
      </c>
      <c r="M4483" t="s">
        <v>26</v>
      </c>
      <c r="N4483" t="s">
        <v>28</v>
      </c>
      <c r="O4483" t="s">
        <v>27</v>
      </c>
      <c r="P4483" t="s">
        <v>74</v>
      </c>
      <c r="Q4483" t="s">
        <v>29</v>
      </c>
      <c r="R4483" t="s">
        <v>29</v>
      </c>
      <c r="S4483" t="s">
        <v>29</v>
      </c>
      <c r="T4483" t="s">
        <v>29</v>
      </c>
      <c r="U4483" t="s">
        <v>29</v>
      </c>
      <c r="V4483" t="s">
        <v>5000</v>
      </c>
      <c r="W4483" t="s">
        <v>4784</v>
      </c>
    </row>
    <row r="4484" spans="1:23">
      <c r="A4484">
        <v>4483</v>
      </c>
      <c r="B4484" t="s">
        <v>4778</v>
      </c>
      <c r="C4484" t="s">
        <v>4778</v>
      </c>
      <c r="D4484">
        <v>120</v>
      </c>
      <c r="E4484" t="s">
        <v>4981</v>
      </c>
      <c r="F4484" t="s">
        <v>23</v>
      </c>
      <c r="G4484" s="1" t="s">
        <v>24</v>
      </c>
      <c r="H4484" t="s">
        <v>29</v>
      </c>
      <c r="I4484" t="s">
        <v>24</v>
      </c>
      <c r="J4484" t="s">
        <v>29</v>
      </c>
      <c r="K4484">
        <v>0.7</v>
      </c>
      <c r="L4484">
        <v>0.7</v>
      </c>
      <c r="M4484" t="s">
        <v>26</v>
      </c>
      <c r="N4484" t="s">
        <v>63</v>
      </c>
      <c r="O4484" t="s">
        <v>118</v>
      </c>
      <c r="P4484" t="s">
        <v>28</v>
      </c>
      <c r="Q4484" t="s">
        <v>27</v>
      </c>
      <c r="R4484" t="s">
        <v>29</v>
      </c>
      <c r="S4484" t="s">
        <v>29</v>
      </c>
      <c r="T4484" t="s">
        <v>29</v>
      </c>
      <c r="U4484" t="s">
        <v>29</v>
      </c>
      <c r="V4484" t="s">
        <v>5000</v>
      </c>
      <c r="W4484" t="s">
        <v>4784</v>
      </c>
    </row>
    <row r="4485" spans="1:23">
      <c r="A4485">
        <v>4484</v>
      </c>
      <c r="B4485" t="s">
        <v>4778</v>
      </c>
      <c r="C4485" t="s">
        <v>4778</v>
      </c>
      <c r="D4485">
        <v>120</v>
      </c>
      <c r="E4485" t="s">
        <v>4985</v>
      </c>
      <c r="F4485" t="s">
        <v>4978</v>
      </c>
      <c r="G4485" s="1" t="s">
        <v>4983</v>
      </c>
      <c r="H4485" t="s">
        <v>29</v>
      </c>
      <c r="I4485" t="s">
        <v>4983</v>
      </c>
      <c r="J4485" t="s">
        <v>29</v>
      </c>
      <c r="K4485">
        <v>0.2</v>
      </c>
      <c r="L4485">
        <v>0.2</v>
      </c>
      <c r="M4485" t="s">
        <v>26</v>
      </c>
      <c r="N4485" t="s">
        <v>63</v>
      </c>
      <c r="O4485" t="s">
        <v>29</v>
      </c>
      <c r="P4485" t="s">
        <v>29</v>
      </c>
      <c r="Q4485" t="s">
        <v>29</v>
      </c>
      <c r="R4485" t="s">
        <v>29</v>
      </c>
      <c r="S4485" t="s">
        <v>29</v>
      </c>
      <c r="T4485" t="s">
        <v>29</v>
      </c>
      <c r="U4485" t="s">
        <v>29</v>
      </c>
      <c r="V4485" t="s">
        <v>5000</v>
      </c>
      <c r="W4485" t="s">
        <v>4784</v>
      </c>
    </row>
    <row r="4486" spans="1:23">
      <c r="A4486">
        <v>4485</v>
      </c>
      <c r="B4486" t="s">
        <v>4778</v>
      </c>
      <c r="C4486" t="s">
        <v>4778</v>
      </c>
      <c r="D4486">
        <v>120</v>
      </c>
      <c r="E4486" t="s">
        <v>5006</v>
      </c>
      <c r="F4486" t="s">
        <v>33</v>
      </c>
      <c r="G4486" s="1" t="s">
        <v>34</v>
      </c>
      <c r="H4486" t="s">
        <v>29</v>
      </c>
      <c r="I4486" t="s">
        <v>34</v>
      </c>
      <c r="J4486" t="s">
        <v>29</v>
      </c>
      <c r="K4486">
        <v>0.2</v>
      </c>
      <c r="L4486">
        <v>0.2</v>
      </c>
      <c r="M4486" t="s">
        <v>26</v>
      </c>
      <c r="N4486" t="s">
        <v>118</v>
      </c>
      <c r="O4486" t="s">
        <v>29</v>
      </c>
      <c r="P4486" t="s">
        <v>29</v>
      </c>
      <c r="Q4486" t="s">
        <v>29</v>
      </c>
      <c r="R4486" t="s">
        <v>29</v>
      </c>
      <c r="S4486" t="s">
        <v>29</v>
      </c>
      <c r="T4486" t="s">
        <v>29</v>
      </c>
      <c r="U4486" t="s">
        <v>29</v>
      </c>
      <c r="V4486" t="s">
        <v>5000</v>
      </c>
      <c r="W4486" t="s">
        <v>4784</v>
      </c>
    </row>
    <row r="4487" spans="1:23">
      <c r="A4487">
        <v>4486</v>
      </c>
      <c r="B4487" t="s">
        <v>4778</v>
      </c>
      <c r="C4487" t="s">
        <v>4778</v>
      </c>
      <c r="D4487">
        <v>120</v>
      </c>
      <c r="E4487" t="s">
        <v>5007</v>
      </c>
      <c r="F4487" t="s">
        <v>5008</v>
      </c>
      <c r="G4487" s="1" t="s">
        <v>5009</v>
      </c>
      <c r="H4487" t="s">
        <v>2259</v>
      </c>
      <c r="I4487" t="s">
        <v>5009</v>
      </c>
      <c r="J4487" t="s">
        <v>2259</v>
      </c>
      <c r="K4487">
        <v>0.9</v>
      </c>
      <c r="L4487">
        <v>0.9</v>
      </c>
      <c r="M4487" t="s">
        <v>26</v>
      </c>
      <c r="N4487" t="s">
        <v>56</v>
      </c>
      <c r="O4487" t="s">
        <v>28</v>
      </c>
      <c r="P4487" t="s">
        <v>29</v>
      </c>
      <c r="Q4487" t="s">
        <v>29</v>
      </c>
      <c r="R4487" t="s">
        <v>29</v>
      </c>
      <c r="S4487" t="s">
        <v>29</v>
      </c>
      <c r="T4487" t="s">
        <v>29</v>
      </c>
      <c r="U4487" t="s">
        <v>29</v>
      </c>
      <c r="V4487" t="s">
        <v>5000</v>
      </c>
      <c r="W4487" t="s">
        <v>4784</v>
      </c>
    </row>
    <row r="4488" spans="1:23">
      <c r="A4488">
        <v>4487</v>
      </c>
      <c r="B4488" t="s">
        <v>4778</v>
      </c>
      <c r="C4488" t="s">
        <v>4778</v>
      </c>
      <c r="D4488">
        <v>120</v>
      </c>
      <c r="E4488" t="s">
        <v>4918</v>
      </c>
      <c r="F4488" t="s">
        <v>93</v>
      </c>
      <c r="G4488" s="1" t="s">
        <v>29</v>
      </c>
      <c r="H4488" t="s">
        <v>29</v>
      </c>
      <c r="I4488" t="s">
        <v>29</v>
      </c>
      <c r="J4488" t="s">
        <v>29</v>
      </c>
      <c r="K4488">
        <v>1.3</v>
      </c>
      <c r="L4488">
        <v>1.3</v>
      </c>
      <c r="M4488" t="s">
        <v>26</v>
      </c>
      <c r="N4488" t="s">
        <v>56</v>
      </c>
      <c r="O4488" t="s">
        <v>27</v>
      </c>
      <c r="P4488" t="s">
        <v>118</v>
      </c>
      <c r="Q4488" t="s">
        <v>29</v>
      </c>
      <c r="R4488" t="s">
        <v>29</v>
      </c>
      <c r="S4488" t="s">
        <v>29</v>
      </c>
      <c r="T4488" t="s">
        <v>29</v>
      </c>
      <c r="U4488" t="s">
        <v>29</v>
      </c>
      <c r="V4488" t="s">
        <v>5000</v>
      </c>
      <c r="W4488" t="s">
        <v>4784</v>
      </c>
    </row>
    <row r="4489" spans="1:23">
      <c r="A4489">
        <v>4488</v>
      </c>
      <c r="B4489" t="s">
        <v>4778</v>
      </c>
      <c r="C4489" t="s">
        <v>4778</v>
      </c>
      <c r="D4489">
        <v>120</v>
      </c>
      <c r="E4489" t="s">
        <v>677</v>
      </c>
      <c r="F4489" t="s">
        <v>76</v>
      </c>
      <c r="G4489" s="1" t="s">
        <v>29</v>
      </c>
      <c r="H4489" t="s">
        <v>29</v>
      </c>
      <c r="I4489" t="s">
        <v>29</v>
      </c>
      <c r="J4489" t="s">
        <v>29</v>
      </c>
      <c r="K4489">
        <v>13.7</v>
      </c>
      <c r="L4489">
        <v>13.7</v>
      </c>
      <c r="M4489" t="s">
        <v>77</v>
      </c>
      <c r="N4489" t="s">
        <v>29</v>
      </c>
      <c r="O4489" t="s">
        <v>29</v>
      </c>
      <c r="P4489" t="s">
        <v>29</v>
      </c>
      <c r="Q4489" t="s">
        <v>29</v>
      </c>
      <c r="R4489" t="s">
        <v>29</v>
      </c>
      <c r="S4489" t="s">
        <v>29</v>
      </c>
      <c r="T4489" t="s">
        <v>29</v>
      </c>
      <c r="U4489" t="s">
        <v>29</v>
      </c>
      <c r="V4489" t="s">
        <v>5000</v>
      </c>
      <c r="W4489" t="s">
        <v>4784</v>
      </c>
    </row>
    <row r="4490" spans="1:23">
      <c r="A4490">
        <v>4489</v>
      </c>
      <c r="B4490" t="s">
        <v>4778</v>
      </c>
      <c r="C4490" t="s">
        <v>4778</v>
      </c>
      <c r="D4490">
        <v>120</v>
      </c>
      <c r="E4490" t="s">
        <v>3585</v>
      </c>
      <c r="F4490" t="s">
        <v>76</v>
      </c>
      <c r="G4490" s="1" t="s">
        <v>29</v>
      </c>
      <c r="H4490" t="s">
        <v>29</v>
      </c>
      <c r="I4490" t="s">
        <v>29</v>
      </c>
      <c r="J4490" t="s">
        <v>29</v>
      </c>
      <c r="K4490">
        <v>6.4</v>
      </c>
      <c r="L4490">
        <v>6.4</v>
      </c>
      <c r="M4490" t="s">
        <v>687</v>
      </c>
      <c r="N4490" t="s">
        <v>29</v>
      </c>
      <c r="O4490" t="s">
        <v>29</v>
      </c>
      <c r="P4490" t="s">
        <v>29</v>
      </c>
      <c r="Q4490" t="s">
        <v>29</v>
      </c>
      <c r="R4490" t="s">
        <v>29</v>
      </c>
      <c r="S4490" t="s">
        <v>29</v>
      </c>
      <c r="T4490" t="s">
        <v>29</v>
      </c>
      <c r="U4490" t="s">
        <v>29</v>
      </c>
      <c r="V4490" t="s">
        <v>5000</v>
      </c>
      <c r="W4490" t="s">
        <v>4784</v>
      </c>
    </row>
    <row r="4491" spans="1:23">
      <c r="A4491">
        <v>4490</v>
      </c>
      <c r="B4491" t="s">
        <v>3331</v>
      </c>
      <c r="C4491" t="s">
        <v>3331</v>
      </c>
      <c r="D4491">
        <v>121</v>
      </c>
      <c r="E4491" t="s">
        <v>5010</v>
      </c>
      <c r="F4491" t="s">
        <v>206</v>
      </c>
      <c r="G4491" s="1" t="s">
        <v>207</v>
      </c>
      <c r="H4491" t="s">
        <v>5011</v>
      </c>
      <c r="I4491" t="s">
        <v>5676</v>
      </c>
      <c r="J4491" t="s">
        <v>8715</v>
      </c>
      <c r="K4491">
        <v>1.21</v>
      </c>
      <c r="L4491">
        <v>1.21</v>
      </c>
      <c r="M4491" t="s">
        <v>26</v>
      </c>
      <c r="N4491" t="s">
        <v>27</v>
      </c>
      <c r="O4491" t="s">
        <v>74</v>
      </c>
      <c r="P4491" t="s">
        <v>29</v>
      </c>
      <c r="Q4491" t="s">
        <v>29</v>
      </c>
      <c r="R4491" t="s">
        <v>29</v>
      </c>
      <c r="S4491" t="s">
        <v>29</v>
      </c>
      <c r="T4491" t="s">
        <v>29</v>
      </c>
      <c r="U4491" t="s">
        <v>29</v>
      </c>
      <c r="V4491" t="s">
        <v>29</v>
      </c>
      <c r="W4491" t="s">
        <v>5012</v>
      </c>
    </row>
    <row r="4492" spans="1:23">
      <c r="A4492">
        <v>4491</v>
      </c>
      <c r="B4492" t="s">
        <v>3331</v>
      </c>
      <c r="C4492" t="s">
        <v>3331</v>
      </c>
      <c r="D4492">
        <v>121</v>
      </c>
      <c r="E4492" t="s">
        <v>5013</v>
      </c>
      <c r="F4492" t="s">
        <v>206</v>
      </c>
      <c r="G4492" s="1" t="s">
        <v>207</v>
      </c>
      <c r="H4492" t="s">
        <v>29</v>
      </c>
      <c r="I4492" t="s">
        <v>207</v>
      </c>
      <c r="J4492" t="s">
        <v>29</v>
      </c>
      <c r="K4492">
        <v>0.83</v>
      </c>
      <c r="L4492">
        <v>0.83</v>
      </c>
      <c r="M4492" t="s">
        <v>26</v>
      </c>
      <c r="N4492" t="s">
        <v>63</v>
      </c>
      <c r="O4492" t="s">
        <v>29</v>
      </c>
      <c r="P4492" t="s">
        <v>29</v>
      </c>
      <c r="Q4492" t="s">
        <v>29</v>
      </c>
      <c r="R4492" t="s">
        <v>29</v>
      </c>
      <c r="S4492" t="s">
        <v>29</v>
      </c>
      <c r="T4492" t="s">
        <v>29</v>
      </c>
      <c r="U4492" t="s">
        <v>29</v>
      </c>
      <c r="V4492" t="s">
        <v>29</v>
      </c>
      <c r="W4492" t="s">
        <v>5012</v>
      </c>
    </row>
    <row r="4493" spans="1:23">
      <c r="A4493">
        <v>4492</v>
      </c>
      <c r="B4493" t="s">
        <v>3331</v>
      </c>
      <c r="C4493" t="s">
        <v>3331</v>
      </c>
      <c r="D4493">
        <v>121</v>
      </c>
      <c r="E4493" t="s">
        <v>1399</v>
      </c>
      <c r="F4493" t="s">
        <v>41</v>
      </c>
      <c r="G4493" s="1" t="s">
        <v>408</v>
      </c>
      <c r="H4493" t="s">
        <v>29</v>
      </c>
      <c r="I4493" t="s">
        <v>408</v>
      </c>
      <c r="J4493" t="s">
        <v>29</v>
      </c>
      <c r="K4493">
        <v>0.21</v>
      </c>
      <c r="L4493">
        <v>0.21</v>
      </c>
      <c r="M4493" t="s">
        <v>26</v>
      </c>
      <c r="N4493" t="s">
        <v>74</v>
      </c>
      <c r="O4493" t="s">
        <v>29</v>
      </c>
      <c r="P4493" t="s">
        <v>29</v>
      </c>
      <c r="Q4493" t="s">
        <v>29</v>
      </c>
      <c r="R4493" t="s">
        <v>29</v>
      </c>
      <c r="S4493" t="s">
        <v>29</v>
      </c>
      <c r="T4493" t="s">
        <v>29</v>
      </c>
      <c r="U4493" t="s">
        <v>29</v>
      </c>
      <c r="V4493" t="s">
        <v>29</v>
      </c>
      <c r="W4493" t="s">
        <v>5012</v>
      </c>
    </row>
    <row r="4494" spans="1:23">
      <c r="A4494">
        <v>4493</v>
      </c>
      <c r="B4494" t="s">
        <v>3331</v>
      </c>
      <c r="C4494" t="s">
        <v>3331</v>
      </c>
      <c r="D4494">
        <v>121</v>
      </c>
      <c r="E4494" t="s">
        <v>5014</v>
      </c>
      <c r="F4494" t="s">
        <v>598</v>
      </c>
      <c r="G4494" s="1" t="s">
        <v>1711</v>
      </c>
      <c r="H4494" t="s">
        <v>5015</v>
      </c>
      <c r="I4494" t="s">
        <v>1711</v>
      </c>
      <c r="J4494" t="s">
        <v>5015</v>
      </c>
      <c r="K4494">
        <v>0.01</v>
      </c>
      <c r="L4494">
        <v>0.01</v>
      </c>
      <c r="M4494" t="s">
        <v>26</v>
      </c>
      <c r="N4494" t="s">
        <v>27</v>
      </c>
      <c r="O4494" t="s">
        <v>29</v>
      </c>
      <c r="P4494" t="s">
        <v>29</v>
      </c>
      <c r="Q4494" t="s">
        <v>29</v>
      </c>
      <c r="R4494" t="s">
        <v>29</v>
      </c>
      <c r="S4494" t="s">
        <v>29</v>
      </c>
      <c r="T4494" t="s">
        <v>29</v>
      </c>
      <c r="U4494" t="s">
        <v>29</v>
      </c>
      <c r="V4494" t="s">
        <v>29</v>
      </c>
      <c r="W4494" t="s">
        <v>5012</v>
      </c>
    </row>
    <row r="4495" spans="1:23">
      <c r="A4495">
        <v>4494</v>
      </c>
      <c r="B4495" t="s">
        <v>3331</v>
      </c>
      <c r="C4495" t="s">
        <v>3331</v>
      </c>
      <c r="D4495">
        <v>121</v>
      </c>
      <c r="E4495" t="s">
        <v>5016</v>
      </c>
      <c r="F4495" t="s">
        <v>498</v>
      </c>
      <c r="G4495" s="1" t="s">
        <v>5017</v>
      </c>
      <c r="H4495" t="s">
        <v>2235</v>
      </c>
      <c r="I4495" t="s">
        <v>5017</v>
      </c>
      <c r="J4495" t="s">
        <v>2235</v>
      </c>
      <c r="K4495">
        <v>0.1</v>
      </c>
      <c r="L4495">
        <v>0.1</v>
      </c>
      <c r="M4495" t="s">
        <v>26</v>
      </c>
      <c r="N4495" t="s">
        <v>74</v>
      </c>
      <c r="O4495" t="s">
        <v>29</v>
      </c>
      <c r="P4495" t="s">
        <v>29</v>
      </c>
      <c r="Q4495" t="s">
        <v>29</v>
      </c>
      <c r="R4495" t="s">
        <v>29</v>
      </c>
      <c r="S4495" t="s">
        <v>29</v>
      </c>
      <c r="T4495" t="s">
        <v>29</v>
      </c>
      <c r="U4495" t="s">
        <v>29</v>
      </c>
      <c r="V4495" t="s">
        <v>29</v>
      </c>
      <c r="W4495" t="s">
        <v>5012</v>
      </c>
    </row>
    <row r="4496" spans="1:23">
      <c r="A4496">
        <v>4495</v>
      </c>
      <c r="B4496" t="s">
        <v>3331</v>
      </c>
      <c r="C4496" t="s">
        <v>3331</v>
      </c>
      <c r="D4496">
        <v>121</v>
      </c>
      <c r="E4496" t="s">
        <v>5018</v>
      </c>
      <c r="F4496" t="s">
        <v>154</v>
      </c>
      <c r="G4496" s="1" t="s">
        <v>388</v>
      </c>
      <c r="H4496" t="s">
        <v>29</v>
      </c>
      <c r="I4496" t="s">
        <v>388</v>
      </c>
      <c r="J4496" t="s">
        <v>29</v>
      </c>
      <c r="K4496">
        <v>0.4</v>
      </c>
      <c r="L4496">
        <v>0.4</v>
      </c>
      <c r="M4496" t="s">
        <v>26</v>
      </c>
      <c r="N4496" t="s">
        <v>74</v>
      </c>
      <c r="O4496" t="s">
        <v>29</v>
      </c>
      <c r="P4496" t="s">
        <v>29</v>
      </c>
      <c r="Q4496" t="s">
        <v>29</v>
      </c>
      <c r="R4496" t="s">
        <v>29</v>
      </c>
      <c r="S4496" t="s">
        <v>29</v>
      </c>
      <c r="T4496" t="s">
        <v>29</v>
      </c>
      <c r="U4496" t="s">
        <v>29</v>
      </c>
      <c r="V4496" t="s">
        <v>29</v>
      </c>
      <c r="W4496" t="s">
        <v>5012</v>
      </c>
    </row>
    <row r="4497" spans="1:23">
      <c r="A4497">
        <v>4496</v>
      </c>
      <c r="B4497" t="s">
        <v>3331</v>
      </c>
      <c r="C4497" t="s">
        <v>3331</v>
      </c>
      <c r="D4497">
        <v>121</v>
      </c>
      <c r="E4497" t="s">
        <v>5019</v>
      </c>
      <c r="F4497" t="s">
        <v>154</v>
      </c>
      <c r="G4497" s="1" t="s">
        <v>1218</v>
      </c>
      <c r="H4497" t="s">
        <v>1381</v>
      </c>
      <c r="I4497" t="s">
        <v>1218</v>
      </c>
      <c r="J4497" t="s">
        <v>1381</v>
      </c>
      <c r="K4497">
        <v>0.33</v>
      </c>
      <c r="L4497">
        <v>0.33</v>
      </c>
      <c r="M4497" t="s">
        <v>26</v>
      </c>
      <c r="N4497" t="s">
        <v>27</v>
      </c>
      <c r="O4497" t="s">
        <v>29</v>
      </c>
      <c r="P4497" t="s">
        <v>29</v>
      </c>
      <c r="Q4497" t="s">
        <v>29</v>
      </c>
      <c r="R4497" t="s">
        <v>29</v>
      </c>
      <c r="S4497" t="s">
        <v>29</v>
      </c>
      <c r="T4497" t="s">
        <v>29</v>
      </c>
      <c r="U4497" t="s">
        <v>29</v>
      </c>
      <c r="V4497" t="s">
        <v>29</v>
      </c>
      <c r="W4497" t="s">
        <v>5012</v>
      </c>
    </row>
    <row r="4498" spans="1:23">
      <c r="A4498">
        <v>4497</v>
      </c>
      <c r="B4498" t="s">
        <v>3331</v>
      </c>
      <c r="C4498" t="s">
        <v>3331</v>
      </c>
      <c r="D4498">
        <v>121</v>
      </c>
      <c r="E4498" t="s">
        <v>5020</v>
      </c>
      <c r="F4498" t="s">
        <v>516</v>
      </c>
      <c r="G4498" s="1" t="s">
        <v>517</v>
      </c>
      <c r="H4498" t="s">
        <v>29</v>
      </c>
      <c r="I4498" t="s">
        <v>517</v>
      </c>
      <c r="J4498" t="s">
        <v>29</v>
      </c>
      <c r="K4498">
        <v>4.5199999999999996</v>
      </c>
      <c r="L4498">
        <v>4.5199999999999996</v>
      </c>
      <c r="M4498" t="s">
        <v>26</v>
      </c>
      <c r="N4498" t="s">
        <v>74</v>
      </c>
      <c r="O4498" t="s">
        <v>29</v>
      </c>
      <c r="P4498" t="s">
        <v>29</v>
      </c>
      <c r="Q4498" t="s">
        <v>29</v>
      </c>
      <c r="R4498" t="s">
        <v>29</v>
      </c>
      <c r="S4498" t="s">
        <v>29</v>
      </c>
      <c r="T4498" t="s">
        <v>29</v>
      </c>
      <c r="U4498" t="s">
        <v>29</v>
      </c>
      <c r="V4498" t="s">
        <v>29</v>
      </c>
      <c r="W4498" t="s">
        <v>5012</v>
      </c>
    </row>
    <row r="4499" spans="1:23">
      <c r="A4499">
        <v>4498</v>
      </c>
      <c r="B4499" t="s">
        <v>3331</v>
      </c>
      <c r="C4499" t="s">
        <v>3331</v>
      </c>
      <c r="D4499">
        <v>121</v>
      </c>
      <c r="E4499" t="s">
        <v>5021</v>
      </c>
      <c r="F4499" t="s">
        <v>558</v>
      </c>
      <c r="G4499" s="1" t="s">
        <v>1089</v>
      </c>
      <c r="H4499" t="s">
        <v>5022</v>
      </c>
      <c r="I4499" t="s">
        <v>1089</v>
      </c>
      <c r="J4499" t="s">
        <v>5022</v>
      </c>
      <c r="K4499">
        <v>0.17</v>
      </c>
      <c r="L4499">
        <v>0.17</v>
      </c>
      <c r="M4499" t="s">
        <v>26</v>
      </c>
      <c r="N4499" t="s">
        <v>27</v>
      </c>
      <c r="O4499" t="s">
        <v>29</v>
      </c>
      <c r="P4499" t="s">
        <v>29</v>
      </c>
      <c r="Q4499" t="s">
        <v>29</v>
      </c>
      <c r="R4499" t="s">
        <v>29</v>
      </c>
      <c r="S4499" t="s">
        <v>29</v>
      </c>
      <c r="T4499" t="s">
        <v>29</v>
      </c>
      <c r="U4499" t="s">
        <v>29</v>
      </c>
      <c r="V4499" t="s">
        <v>29</v>
      </c>
      <c r="W4499" t="s">
        <v>5012</v>
      </c>
    </row>
    <row r="4500" spans="1:23">
      <c r="A4500">
        <v>4499</v>
      </c>
      <c r="B4500" t="s">
        <v>3331</v>
      </c>
      <c r="C4500" t="s">
        <v>3331</v>
      </c>
      <c r="D4500">
        <v>121</v>
      </c>
      <c r="E4500" t="s">
        <v>4658</v>
      </c>
      <c r="F4500" t="s">
        <v>558</v>
      </c>
      <c r="G4500" s="1" t="s">
        <v>29</v>
      </c>
      <c r="H4500" t="s">
        <v>29</v>
      </c>
      <c r="I4500" t="s">
        <v>29</v>
      </c>
      <c r="J4500" t="s">
        <v>29</v>
      </c>
      <c r="K4500">
        <v>2.63</v>
      </c>
      <c r="L4500">
        <v>2.63</v>
      </c>
      <c r="M4500" t="s">
        <v>26</v>
      </c>
      <c r="N4500" t="s">
        <v>74</v>
      </c>
      <c r="O4500" t="s">
        <v>27</v>
      </c>
      <c r="P4500" t="s">
        <v>29</v>
      </c>
      <c r="Q4500" t="s">
        <v>29</v>
      </c>
      <c r="R4500" t="s">
        <v>29</v>
      </c>
      <c r="S4500" t="s">
        <v>29</v>
      </c>
      <c r="T4500" t="s">
        <v>29</v>
      </c>
      <c r="U4500" t="s">
        <v>29</v>
      </c>
      <c r="V4500" t="s">
        <v>29</v>
      </c>
      <c r="W4500" t="s">
        <v>5012</v>
      </c>
    </row>
    <row r="4501" spans="1:23">
      <c r="A4501">
        <v>4500</v>
      </c>
      <c r="B4501" t="s">
        <v>3331</v>
      </c>
      <c r="C4501" t="s">
        <v>3331</v>
      </c>
      <c r="D4501">
        <v>121</v>
      </c>
      <c r="E4501" t="s">
        <v>5023</v>
      </c>
      <c r="F4501" t="s">
        <v>1583</v>
      </c>
      <c r="G4501" s="1" t="s">
        <v>5024</v>
      </c>
      <c r="H4501" t="s">
        <v>29</v>
      </c>
      <c r="I4501" t="s">
        <v>5024</v>
      </c>
      <c r="J4501" t="s">
        <v>29</v>
      </c>
      <c r="K4501">
        <v>0.94</v>
      </c>
      <c r="L4501">
        <v>0.94</v>
      </c>
      <c r="M4501" t="s">
        <v>26</v>
      </c>
      <c r="N4501" t="s">
        <v>27</v>
      </c>
      <c r="O4501" t="s">
        <v>63</v>
      </c>
      <c r="P4501" t="s">
        <v>121</v>
      </c>
      <c r="Q4501" t="s">
        <v>29</v>
      </c>
      <c r="R4501" t="s">
        <v>29</v>
      </c>
      <c r="S4501" t="s">
        <v>29</v>
      </c>
      <c r="T4501" t="s">
        <v>29</v>
      </c>
      <c r="U4501" t="s">
        <v>29</v>
      </c>
      <c r="V4501" t="s">
        <v>29</v>
      </c>
      <c r="W4501" t="s">
        <v>5012</v>
      </c>
    </row>
    <row r="4502" spans="1:23">
      <c r="A4502">
        <v>4501</v>
      </c>
      <c r="B4502" t="s">
        <v>3331</v>
      </c>
      <c r="C4502" t="s">
        <v>3331</v>
      </c>
      <c r="D4502">
        <v>121</v>
      </c>
      <c r="E4502" t="s">
        <v>5025</v>
      </c>
      <c r="F4502" t="s">
        <v>391</v>
      </c>
      <c r="G4502" s="1" t="s">
        <v>5026</v>
      </c>
      <c r="H4502" t="s">
        <v>29</v>
      </c>
      <c r="I4502" t="s">
        <v>5026</v>
      </c>
      <c r="J4502" t="s">
        <v>29</v>
      </c>
      <c r="K4502">
        <v>0.27</v>
      </c>
      <c r="L4502">
        <v>0.27</v>
      </c>
      <c r="M4502" t="s">
        <v>26</v>
      </c>
      <c r="N4502" t="s">
        <v>63</v>
      </c>
      <c r="O4502" t="s">
        <v>29</v>
      </c>
      <c r="P4502" t="s">
        <v>29</v>
      </c>
      <c r="Q4502" t="s">
        <v>29</v>
      </c>
      <c r="R4502" t="s">
        <v>29</v>
      </c>
      <c r="S4502" t="s">
        <v>29</v>
      </c>
      <c r="T4502" t="s">
        <v>29</v>
      </c>
      <c r="U4502" t="s">
        <v>29</v>
      </c>
      <c r="V4502" t="s">
        <v>29</v>
      </c>
      <c r="W4502" t="s">
        <v>5012</v>
      </c>
    </row>
    <row r="4503" spans="1:23">
      <c r="A4503">
        <v>4502</v>
      </c>
      <c r="B4503" t="s">
        <v>3331</v>
      </c>
      <c r="C4503" t="s">
        <v>3331</v>
      </c>
      <c r="D4503">
        <v>121</v>
      </c>
      <c r="E4503" t="s">
        <v>5027</v>
      </c>
      <c r="F4503" t="s">
        <v>391</v>
      </c>
      <c r="G4503" s="1" t="s">
        <v>29</v>
      </c>
      <c r="H4503" t="s">
        <v>29</v>
      </c>
      <c r="I4503" t="s">
        <v>29</v>
      </c>
      <c r="J4503" t="s">
        <v>29</v>
      </c>
      <c r="K4503">
        <v>0.72</v>
      </c>
      <c r="L4503">
        <v>0.72</v>
      </c>
      <c r="M4503" t="s">
        <v>26</v>
      </c>
      <c r="N4503" t="s">
        <v>74</v>
      </c>
      <c r="O4503" t="s">
        <v>29</v>
      </c>
      <c r="P4503" t="s">
        <v>29</v>
      </c>
      <c r="Q4503" t="s">
        <v>29</v>
      </c>
      <c r="R4503" t="s">
        <v>29</v>
      </c>
      <c r="S4503" t="s">
        <v>29</v>
      </c>
      <c r="T4503" t="s">
        <v>29</v>
      </c>
      <c r="U4503" t="s">
        <v>29</v>
      </c>
      <c r="V4503" t="s">
        <v>29</v>
      </c>
      <c r="W4503" t="s">
        <v>5012</v>
      </c>
    </row>
    <row r="4504" spans="1:23">
      <c r="A4504">
        <v>4503</v>
      </c>
      <c r="B4504" t="s">
        <v>3331</v>
      </c>
      <c r="C4504" t="s">
        <v>3331</v>
      </c>
      <c r="D4504">
        <v>121</v>
      </c>
      <c r="E4504" t="s">
        <v>5028</v>
      </c>
      <c r="F4504" t="s">
        <v>391</v>
      </c>
      <c r="G4504" s="1" t="s">
        <v>29</v>
      </c>
      <c r="H4504" t="s">
        <v>29</v>
      </c>
      <c r="I4504" t="s">
        <v>29</v>
      </c>
      <c r="J4504" t="s">
        <v>29</v>
      </c>
      <c r="K4504">
        <v>0.11</v>
      </c>
      <c r="L4504">
        <v>0.11</v>
      </c>
      <c r="M4504" t="s">
        <v>26</v>
      </c>
      <c r="N4504" t="s">
        <v>74</v>
      </c>
      <c r="O4504" t="s">
        <v>29</v>
      </c>
      <c r="P4504" t="s">
        <v>29</v>
      </c>
      <c r="Q4504" t="s">
        <v>29</v>
      </c>
      <c r="R4504" t="s">
        <v>29</v>
      </c>
      <c r="S4504" t="s">
        <v>29</v>
      </c>
      <c r="T4504" t="s">
        <v>29</v>
      </c>
      <c r="U4504" t="s">
        <v>29</v>
      </c>
      <c r="V4504" t="s">
        <v>29</v>
      </c>
      <c r="W4504" t="s">
        <v>5012</v>
      </c>
    </row>
    <row r="4505" spans="1:23">
      <c r="A4505">
        <v>4504</v>
      </c>
      <c r="B4505" t="s">
        <v>3331</v>
      </c>
      <c r="C4505" t="s">
        <v>3331</v>
      </c>
      <c r="D4505">
        <v>121</v>
      </c>
      <c r="E4505" t="s">
        <v>5029</v>
      </c>
      <c r="F4505" t="s">
        <v>391</v>
      </c>
      <c r="G4505" s="1" t="s">
        <v>29</v>
      </c>
      <c r="H4505" t="s">
        <v>29</v>
      </c>
      <c r="I4505" t="s">
        <v>29</v>
      </c>
      <c r="J4505" t="s">
        <v>29</v>
      </c>
      <c r="K4505">
        <v>0.54</v>
      </c>
      <c r="L4505">
        <v>0.54</v>
      </c>
      <c r="M4505" t="s">
        <v>26</v>
      </c>
      <c r="N4505" t="s">
        <v>74</v>
      </c>
      <c r="O4505" t="s">
        <v>29</v>
      </c>
      <c r="P4505" t="s">
        <v>29</v>
      </c>
      <c r="Q4505" t="s">
        <v>29</v>
      </c>
      <c r="R4505" t="s">
        <v>29</v>
      </c>
      <c r="S4505" t="s">
        <v>29</v>
      </c>
      <c r="T4505" t="s">
        <v>29</v>
      </c>
      <c r="U4505" t="s">
        <v>29</v>
      </c>
      <c r="V4505" t="s">
        <v>29</v>
      </c>
      <c r="W4505" t="s">
        <v>5012</v>
      </c>
    </row>
    <row r="4506" spans="1:23">
      <c r="A4506">
        <v>4505</v>
      </c>
      <c r="B4506" t="s">
        <v>3331</v>
      </c>
      <c r="C4506" t="s">
        <v>3331</v>
      </c>
      <c r="D4506">
        <v>121</v>
      </c>
      <c r="E4506" t="s">
        <v>5030</v>
      </c>
      <c r="F4506" t="s">
        <v>391</v>
      </c>
      <c r="G4506" s="1" t="s">
        <v>29</v>
      </c>
      <c r="H4506" t="s">
        <v>29</v>
      </c>
      <c r="I4506" t="s">
        <v>29</v>
      </c>
      <c r="J4506" t="s">
        <v>29</v>
      </c>
      <c r="K4506">
        <v>0.11</v>
      </c>
      <c r="L4506">
        <v>0.11</v>
      </c>
      <c r="M4506" t="s">
        <v>26</v>
      </c>
      <c r="N4506" t="s">
        <v>74</v>
      </c>
      <c r="O4506" t="s">
        <v>29</v>
      </c>
      <c r="P4506" t="s">
        <v>29</v>
      </c>
      <c r="Q4506" t="s">
        <v>29</v>
      </c>
      <c r="R4506" t="s">
        <v>29</v>
      </c>
      <c r="S4506" t="s">
        <v>29</v>
      </c>
      <c r="T4506" t="s">
        <v>29</v>
      </c>
      <c r="U4506" t="s">
        <v>29</v>
      </c>
      <c r="V4506" t="s">
        <v>29</v>
      </c>
      <c r="W4506" t="s">
        <v>5012</v>
      </c>
    </row>
    <row r="4507" spans="1:23">
      <c r="A4507">
        <v>4506</v>
      </c>
      <c r="B4507" t="s">
        <v>3331</v>
      </c>
      <c r="C4507" t="s">
        <v>3331</v>
      </c>
      <c r="D4507">
        <v>121</v>
      </c>
      <c r="E4507" t="s">
        <v>5031</v>
      </c>
      <c r="F4507" t="s">
        <v>505</v>
      </c>
      <c r="G4507" s="1" t="s">
        <v>5032</v>
      </c>
      <c r="H4507" t="s">
        <v>5033</v>
      </c>
      <c r="I4507" t="s">
        <v>5032</v>
      </c>
      <c r="J4507" t="s">
        <v>5033</v>
      </c>
      <c r="K4507">
        <v>0.04</v>
      </c>
      <c r="L4507">
        <v>0.04</v>
      </c>
      <c r="M4507" t="s">
        <v>26</v>
      </c>
      <c r="N4507" t="s">
        <v>118</v>
      </c>
      <c r="O4507" t="s">
        <v>29</v>
      </c>
      <c r="P4507" t="s">
        <v>29</v>
      </c>
      <c r="Q4507" t="s">
        <v>29</v>
      </c>
      <c r="R4507" t="s">
        <v>29</v>
      </c>
      <c r="S4507" t="s">
        <v>29</v>
      </c>
      <c r="T4507" t="s">
        <v>29</v>
      </c>
      <c r="U4507" t="s">
        <v>29</v>
      </c>
      <c r="V4507" t="s">
        <v>29</v>
      </c>
      <c r="W4507" t="s">
        <v>5012</v>
      </c>
    </row>
    <row r="4508" spans="1:23">
      <c r="A4508">
        <v>4507</v>
      </c>
      <c r="B4508" t="s">
        <v>3331</v>
      </c>
      <c r="C4508" t="s">
        <v>3331</v>
      </c>
      <c r="D4508">
        <v>121</v>
      </c>
      <c r="E4508" t="s">
        <v>5034</v>
      </c>
      <c r="F4508" t="s">
        <v>505</v>
      </c>
      <c r="G4508" s="1" t="s">
        <v>5035</v>
      </c>
      <c r="H4508" t="s">
        <v>29</v>
      </c>
      <c r="I4508" t="s">
        <v>5035</v>
      </c>
      <c r="J4508" t="s">
        <v>29</v>
      </c>
      <c r="K4508">
        <v>0.34</v>
      </c>
      <c r="L4508">
        <v>0.34</v>
      </c>
      <c r="M4508" t="s">
        <v>26</v>
      </c>
      <c r="N4508" t="s">
        <v>118</v>
      </c>
      <c r="O4508" t="s">
        <v>29</v>
      </c>
      <c r="P4508" t="s">
        <v>29</v>
      </c>
      <c r="Q4508" t="s">
        <v>29</v>
      </c>
      <c r="R4508" t="s">
        <v>29</v>
      </c>
      <c r="S4508" t="s">
        <v>29</v>
      </c>
      <c r="T4508" t="s">
        <v>29</v>
      </c>
      <c r="U4508" t="s">
        <v>29</v>
      </c>
      <c r="V4508" t="s">
        <v>29</v>
      </c>
      <c r="W4508" t="s">
        <v>5012</v>
      </c>
    </row>
    <row r="4509" spans="1:23">
      <c r="A4509">
        <v>4508</v>
      </c>
      <c r="B4509" t="s">
        <v>3331</v>
      </c>
      <c r="C4509" t="s">
        <v>3331</v>
      </c>
      <c r="D4509">
        <v>121</v>
      </c>
      <c r="E4509" t="s">
        <v>5036</v>
      </c>
      <c r="F4509" t="s">
        <v>103</v>
      </c>
      <c r="G4509" s="1" t="s">
        <v>2671</v>
      </c>
      <c r="H4509" t="s">
        <v>183</v>
      </c>
      <c r="I4509" t="s">
        <v>2671</v>
      </c>
      <c r="J4509" t="s">
        <v>183</v>
      </c>
      <c r="K4509">
        <v>0.24</v>
      </c>
      <c r="L4509">
        <v>0.24</v>
      </c>
      <c r="M4509" t="s">
        <v>26</v>
      </c>
      <c r="N4509" t="s">
        <v>63</v>
      </c>
      <c r="O4509" t="s">
        <v>29</v>
      </c>
      <c r="P4509" t="s">
        <v>29</v>
      </c>
      <c r="Q4509" t="s">
        <v>29</v>
      </c>
      <c r="R4509" t="s">
        <v>29</v>
      </c>
      <c r="S4509" t="s">
        <v>29</v>
      </c>
      <c r="T4509" t="s">
        <v>29</v>
      </c>
      <c r="U4509" t="s">
        <v>29</v>
      </c>
      <c r="V4509" t="s">
        <v>29</v>
      </c>
      <c r="W4509" t="s">
        <v>5012</v>
      </c>
    </row>
    <row r="4510" spans="1:23">
      <c r="A4510">
        <v>4509</v>
      </c>
      <c r="B4510" t="s">
        <v>3331</v>
      </c>
      <c r="C4510" t="s">
        <v>3331</v>
      </c>
      <c r="D4510">
        <v>121</v>
      </c>
      <c r="E4510" t="s">
        <v>5037</v>
      </c>
      <c r="F4510" t="s">
        <v>103</v>
      </c>
      <c r="G4510" s="1" t="s">
        <v>2671</v>
      </c>
      <c r="H4510" t="s">
        <v>3754</v>
      </c>
      <c r="I4510" t="s">
        <v>2671</v>
      </c>
      <c r="J4510" t="s">
        <v>3754</v>
      </c>
      <c r="K4510">
        <v>1.23</v>
      </c>
      <c r="L4510">
        <v>1.23</v>
      </c>
      <c r="M4510" t="s">
        <v>26</v>
      </c>
      <c r="N4510" t="s">
        <v>63</v>
      </c>
      <c r="O4510" t="s">
        <v>29</v>
      </c>
      <c r="P4510" t="s">
        <v>29</v>
      </c>
      <c r="Q4510" t="s">
        <v>29</v>
      </c>
      <c r="R4510" t="s">
        <v>29</v>
      </c>
      <c r="S4510" t="s">
        <v>29</v>
      </c>
      <c r="T4510" t="s">
        <v>29</v>
      </c>
      <c r="U4510" t="s">
        <v>29</v>
      </c>
      <c r="V4510" t="s">
        <v>29</v>
      </c>
      <c r="W4510" t="s">
        <v>5012</v>
      </c>
    </row>
    <row r="4511" spans="1:23">
      <c r="A4511">
        <v>4510</v>
      </c>
      <c r="B4511" t="s">
        <v>3331</v>
      </c>
      <c r="C4511" t="s">
        <v>3331</v>
      </c>
      <c r="D4511">
        <v>121</v>
      </c>
      <c r="E4511" t="s">
        <v>5038</v>
      </c>
      <c r="F4511" t="s">
        <v>251</v>
      </c>
      <c r="G4511" s="1" t="s">
        <v>5039</v>
      </c>
      <c r="H4511" t="s">
        <v>5040</v>
      </c>
      <c r="I4511" t="s">
        <v>5039</v>
      </c>
      <c r="J4511" t="s">
        <v>8716</v>
      </c>
      <c r="K4511">
        <v>0.24</v>
      </c>
      <c r="L4511">
        <v>0.24</v>
      </c>
      <c r="M4511" t="s">
        <v>26</v>
      </c>
      <c r="N4511" t="s">
        <v>74</v>
      </c>
      <c r="O4511" t="s">
        <v>29</v>
      </c>
      <c r="P4511" t="s">
        <v>29</v>
      </c>
      <c r="Q4511" t="s">
        <v>29</v>
      </c>
      <c r="R4511" t="s">
        <v>29</v>
      </c>
      <c r="S4511" t="s">
        <v>29</v>
      </c>
      <c r="T4511" t="s">
        <v>29</v>
      </c>
      <c r="U4511" t="s">
        <v>29</v>
      </c>
      <c r="V4511" t="s">
        <v>29</v>
      </c>
      <c r="W4511" t="s">
        <v>5012</v>
      </c>
    </row>
    <row r="4512" spans="1:23">
      <c r="A4512">
        <v>4511</v>
      </c>
      <c r="B4512" t="s">
        <v>3331</v>
      </c>
      <c r="C4512" t="s">
        <v>3331</v>
      </c>
      <c r="D4512">
        <v>121</v>
      </c>
      <c r="E4512" t="s">
        <v>5041</v>
      </c>
      <c r="F4512" t="s">
        <v>251</v>
      </c>
      <c r="G4512" s="1" t="s">
        <v>999</v>
      </c>
      <c r="H4512" t="s">
        <v>5042</v>
      </c>
      <c r="I4512" t="s">
        <v>999</v>
      </c>
      <c r="J4512" t="s">
        <v>5042</v>
      </c>
      <c r="K4512">
        <v>2.4</v>
      </c>
      <c r="L4512">
        <v>2.4</v>
      </c>
      <c r="M4512" t="s">
        <v>26</v>
      </c>
      <c r="N4512" t="s">
        <v>74</v>
      </c>
      <c r="O4512" t="s">
        <v>29</v>
      </c>
      <c r="P4512" t="s">
        <v>29</v>
      </c>
      <c r="Q4512" t="s">
        <v>29</v>
      </c>
      <c r="R4512" t="s">
        <v>29</v>
      </c>
      <c r="S4512" t="s">
        <v>29</v>
      </c>
      <c r="T4512" t="s">
        <v>29</v>
      </c>
      <c r="U4512" t="s">
        <v>29</v>
      </c>
      <c r="V4512" t="s">
        <v>29</v>
      </c>
      <c r="W4512" t="s">
        <v>5012</v>
      </c>
    </row>
    <row r="4513" spans="1:23">
      <c r="A4513">
        <v>4512</v>
      </c>
      <c r="B4513" t="s">
        <v>3331</v>
      </c>
      <c r="C4513" t="s">
        <v>3331</v>
      </c>
      <c r="D4513">
        <v>121</v>
      </c>
      <c r="E4513" t="s">
        <v>5043</v>
      </c>
      <c r="F4513" t="s">
        <v>251</v>
      </c>
      <c r="G4513" s="1" t="s">
        <v>29</v>
      </c>
      <c r="H4513" t="s">
        <v>29</v>
      </c>
      <c r="I4513" t="s">
        <v>29</v>
      </c>
      <c r="J4513" t="s">
        <v>29</v>
      </c>
      <c r="K4513">
        <v>0.18</v>
      </c>
      <c r="L4513">
        <v>0.18</v>
      </c>
      <c r="M4513" t="s">
        <v>26</v>
      </c>
      <c r="N4513" t="s">
        <v>74</v>
      </c>
      <c r="O4513" t="s">
        <v>29</v>
      </c>
      <c r="P4513" t="s">
        <v>29</v>
      </c>
      <c r="Q4513" t="s">
        <v>29</v>
      </c>
      <c r="R4513" t="s">
        <v>29</v>
      </c>
      <c r="S4513" t="s">
        <v>29</v>
      </c>
      <c r="T4513" t="s">
        <v>29</v>
      </c>
      <c r="U4513" t="s">
        <v>29</v>
      </c>
      <c r="V4513" t="s">
        <v>29</v>
      </c>
      <c r="W4513" t="s">
        <v>5012</v>
      </c>
    </row>
    <row r="4514" spans="1:23">
      <c r="A4514">
        <v>4513</v>
      </c>
      <c r="B4514" t="s">
        <v>3331</v>
      </c>
      <c r="C4514" t="s">
        <v>3331</v>
      </c>
      <c r="D4514">
        <v>121</v>
      </c>
      <c r="E4514" t="s">
        <v>3406</v>
      </c>
      <c r="F4514" t="s">
        <v>164</v>
      </c>
      <c r="G4514" s="1" t="s">
        <v>3407</v>
      </c>
      <c r="H4514" t="s">
        <v>1545</v>
      </c>
      <c r="I4514" t="s">
        <v>3407</v>
      </c>
      <c r="J4514" t="s">
        <v>1545</v>
      </c>
      <c r="K4514">
        <v>0.06</v>
      </c>
      <c r="L4514">
        <v>0.06</v>
      </c>
      <c r="M4514" t="s">
        <v>26</v>
      </c>
      <c r="N4514" t="s">
        <v>74</v>
      </c>
      <c r="O4514" t="s">
        <v>29</v>
      </c>
      <c r="P4514" t="s">
        <v>29</v>
      </c>
      <c r="Q4514" t="s">
        <v>29</v>
      </c>
      <c r="R4514" t="s">
        <v>29</v>
      </c>
      <c r="S4514" t="s">
        <v>29</v>
      </c>
      <c r="T4514" t="s">
        <v>29</v>
      </c>
      <c r="U4514" t="s">
        <v>29</v>
      </c>
      <c r="V4514" t="s">
        <v>29</v>
      </c>
      <c r="W4514" t="s">
        <v>5012</v>
      </c>
    </row>
    <row r="4515" spans="1:23">
      <c r="A4515">
        <v>4514</v>
      </c>
      <c r="B4515" t="s">
        <v>3331</v>
      </c>
      <c r="C4515" t="s">
        <v>3331</v>
      </c>
      <c r="D4515">
        <v>121</v>
      </c>
      <c r="E4515" t="s">
        <v>5044</v>
      </c>
      <c r="F4515" t="s">
        <v>1286</v>
      </c>
      <c r="G4515" s="1" t="s">
        <v>29</v>
      </c>
      <c r="H4515" t="s">
        <v>29</v>
      </c>
      <c r="I4515" t="s">
        <v>29</v>
      </c>
      <c r="J4515" t="s">
        <v>29</v>
      </c>
      <c r="K4515">
        <v>0.01</v>
      </c>
      <c r="L4515">
        <v>0.01</v>
      </c>
      <c r="M4515" t="s">
        <v>26</v>
      </c>
      <c r="N4515" t="s">
        <v>63</v>
      </c>
      <c r="O4515" t="s">
        <v>29</v>
      </c>
      <c r="P4515" t="s">
        <v>29</v>
      </c>
      <c r="Q4515" t="s">
        <v>29</v>
      </c>
      <c r="R4515" t="s">
        <v>29</v>
      </c>
      <c r="S4515" t="s">
        <v>29</v>
      </c>
      <c r="T4515" t="s">
        <v>29</v>
      </c>
      <c r="U4515" t="s">
        <v>29</v>
      </c>
      <c r="V4515" t="s">
        <v>29</v>
      </c>
      <c r="W4515" t="s">
        <v>5012</v>
      </c>
    </row>
    <row r="4516" spans="1:23">
      <c r="A4516">
        <v>4515</v>
      </c>
      <c r="B4516" t="s">
        <v>3331</v>
      </c>
      <c r="C4516" t="s">
        <v>3331</v>
      </c>
      <c r="D4516">
        <v>121</v>
      </c>
      <c r="E4516" t="s">
        <v>5045</v>
      </c>
      <c r="F4516" t="s">
        <v>1314</v>
      </c>
      <c r="G4516" s="1" t="s">
        <v>1766</v>
      </c>
      <c r="H4516" t="s">
        <v>287</v>
      </c>
      <c r="I4516" t="s">
        <v>1766</v>
      </c>
      <c r="J4516" t="s">
        <v>287</v>
      </c>
      <c r="K4516">
        <v>0.28000000000000003</v>
      </c>
      <c r="L4516">
        <v>0.28000000000000003</v>
      </c>
      <c r="M4516" t="s">
        <v>26</v>
      </c>
      <c r="N4516" t="s">
        <v>74</v>
      </c>
      <c r="O4516" t="s">
        <v>63</v>
      </c>
      <c r="P4516" t="s">
        <v>29</v>
      </c>
      <c r="Q4516" t="s">
        <v>29</v>
      </c>
      <c r="R4516" t="s">
        <v>29</v>
      </c>
      <c r="S4516" t="s">
        <v>29</v>
      </c>
      <c r="T4516" t="s">
        <v>29</v>
      </c>
      <c r="U4516" t="s">
        <v>29</v>
      </c>
      <c r="V4516" t="s">
        <v>29</v>
      </c>
      <c r="W4516" t="s">
        <v>5012</v>
      </c>
    </row>
    <row r="4517" spans="1:23">
      <c r="A4517">
        <v>4516</v>
      </c>
      <c r="B4517" t="s">
        <v>3331</v>
      </c>
      <c r="C4517" t="s">
        <v>3331</v>
      </c>
      <c r="D4517">
        <v>121</v>
      </c>
      <c r="E4517" t="s">
        <v>5046</v>
      </c>
      <c r="F4517" t="s">
        <v>108</v>
      </c>
      <c r="G4517" s="1" t="s">
        <v>5047</v>
      </c>
      <c r="H4517" t="s">
        <v>5048</v>
      </c>
      <c r="I4517" t="s">
        <v>5047</v>
      </c>
      <c r="J4517" t="s">
        <v>5048</v>
      </c>
      <c r="K4517">
        <v>32.31</v>
      </c>
      <c r="L4517">
        <v>32.31</v>
      </c>
      <c r="M4517" t="s">
        <v>26</v>
      </c>
      <c r="N4517" t="s">
        <v>118</v>
      </c>
      <c r="O4517" t="s">
        <v>29</v>
      </c>
      <c r="P4517" t="s">
        <v>29</v>
      </c>
      <c r="Q4517" t="s">
        <v>29</v>
      </c>
      <c r="R4517" t="s">
        <v>29</v>
      </c>
      <c r="S4517" t="s">
        <v>29</v>
      </c>
      <c r="T4517" t="s">
        <v>29</v>
      </c>
      <c r="U4517" t="s">
        <v>29</v>
      </c>
      <c r="V4517" t="s">
        <v>29</v>
      </c>
      <c r="W4517" t="s">
        <v>5012</v>
      </c>
    </row>
    <row r="4518" spans="1:23">
      <c r="A4518">
        <v>4517</v>
      </c>
      <c r="B4518" t="s">
        <v>3331</v>
      </c>
      <c r="C4518" t="s">
        <v>3331</v>
      </c>
      <c r="D4518">
        <v>121</v>
      </c>
      <c r="E4518" t="s">
        <v>5049</v>
      </c>
      <c r="F4518" t="s">
        <v>1396</v>
      </c>
      <c r="G4518" s="1" t="s">
        <v>5050</v>
      </c>
      <c r="H4518" t="s">
        <v>5051</v>
      </c>
      <c r="I4518" t="s">
        <v>5050</v>
      </c>
      <c r="J4518" t="s">
        <v>5051</v>
      </c>
      <c r="K4518">
        <v>0.09</v>
      </c>
      <c r="L4518">
        <v>0.09</v>
      </c>
      <c r="M4518" t="s">
        <v>26</v>
      </c>
      <c r="N4518" t="s">
        <v>63</v>
      </c>
      <c r="O4518" t="s">
        <v>29</v>
      </c>
      <c r="P4518" t="s">
        <v>29</v>
      </c>
      <c r="Q4518" t="s">
        <v>29</v>
      </c>
      <c r="R4518" t="s">
        <v>29</v>
      </c>
      <c r="S4518" t="s">
        <v>29</v>
      </c>
      <c r="T4518" t="s">
        <v>29</v>
      </c>
      <c r="U4518" t="s">
        <v>29</v>
      </c>
      <c r="V4518" t="s">
        <v>29</v>
      </c>
      <c r="W4518" t="s">
        <v>5012</v>
      </c>
    </row>
    <row r="4519" spans="1:23">
      <c r="A4519">
        <v>4518</v>
      </c>
      <c r="B4519" t="s">
        <v>3331</v>
      </c>
      <c r="C4519" t="s">
        <v>3331</v>
      </c>
      <c r="D4519">
        <v>121</v>
      </c>
      <c r="E4519" t="s">
        <v>5052</v>
      </c>
      <c r="F4519" t="s">
        <v>2520</v>
      </c>
      <c r="G4519" s="1" t="s">
        <v>5053</v>
      </c>
      <c r="H4519" t="s">
        <v>2459</v>
      </c>
      <c r="I4519" t="s">
        <v>5053</v>
      </c>
      <c r="J4519" t="s">
        <v>2459</v>
      </c>
      <c r="K4519">
        <v>0.87</v>
      </c>
      <c r="L4519">
        <v>0.87</v>
      </c>
      <c r="M4519" t="s">
        <v>26</v>
      </c>
      <c r="N4519" t="s">
        <v>118</v>
      </c>
      <c r="O4519" t="s">
        <v>29</v>
      </c>
      <c r="P4519" t="s">
        <v>29</v>
      </c>
      <c r="Q4519" t="s">
        <v>29</v>
      </c>
      <c r="R4519" t="s">
        <v>29</v>
      </c>
      <c r="S4519" t="s">
        <v>29</v>
      </c>
      <c r="T4519" t="s">
        <v>29</v>
      </c>
      <c r="U4519" t="s">
        <v>29</v>
      </c>
      <c r="V4519" t="s">
        <v>29</v>
      </c>
      <c r="W4519" t="s">
        <v>5012</v>
      </c>
    </row>
    <row r="4520" spans="1:23">
      <c r="A4520">
        <v>4519</v>
      </c>
      <c r="B4520" t="s">
        <v>3331</v>
      </c>
      <c r="C4520" t="s">
        <v>3331</v>
      </c>
      <c r="D4520">
        <v>121</v>
      </c>
      <c r="E4520" t="s">
        <v>5054</v>
      </c>
      <c r="F4520" t="s">
        <v>23</v>
      </c>
      <c r="G4520" s="1" t="s">
        <v>5055</v>
      </c>
      <c r="H4520" t="s">
        <v>331</v>
      </c>
      <c r="I4520" t="s">
        <v>5055</v>
      </c>
      <c r="J4520" t="s">
        <v>331</v>
      </c>
      <c r="K4520">
        <v>3.75</v>
      </c>
      <c r="L4520">
        <v>3.75</v>
      </c>
      <c r="M4520" t="s">
        <v>26</v>
      </c>
      <c r="N4520" t="s">
        <v>74</v>
      </c>
      <c r="O4520" t="s">
        <v>29</v>
      </c>
      <c r="P4520" t="s">
        <v>29</v>
      </c>
      <c r="Q4520" t="s">
        <v>29</v>
      </c>
      <c r="R4520" t="s">
        <v>29</v>
      </c>
      <c r="S4520" t="s">
        <v>29</v>
      </c>
      <c r="T4520" t="s">
        <v>29</v>
      </c>
      <c r="U4520" t="s">
        <v>29</v>
      </c>
      <c r="V4520" t="s">
        <v>29</v>
      </c>
      <c r="W4520" t="s">
        <v>5012</v>
      </c>
    </row>
    <row r="4521" spans="1:23">
      <c r="A4521">
        <v>4520</v>
      </c>
      <c r="B4521" t="s">
        <v>3331</v>
      </c>
      <c r="C4521" t="s">
        <v>3331</v>
      </c>
      <c r="D4521">
        <v>121</v>
      </c>
      <c r="E4521" t="s">
        <v>5056</v>
      </c>
      <c r="F4521" t="s">
        <v>23</v>
      </c>
      <c r="G4521" s="1" t="s">
        <v>350</v>
      </c>
      <c r="H4521" t="s">
        <v>5057</v>
      </c>
      <c r="I4521" t="s">
        <v>350</v>
      </c>
      <c r="J4521" t="s">
        <v>5057</v>
      </c>
      <c r="K4521">
        <v>3.19</v>
      </c>
      <c r="L4521">
        <v>3.19</v>
      </c>
      <c r="M4521" t="s">
        <v>26</v>
      </c>
      <c r="N4521" t="s">
        <v>27</v>
      </c>
      <c r="O4521" t="s">
        <v>63</v>
      </c>
      <c r="P4521" t="s">
        <v>74</v>
      </c>
      <c r="Q4521" t="s">
        <v>29</v>
      </c>
      <c r="R4521" t="s">
        <v>29</v>
      </c>
      <c r="S4521" t="s">
        <v>29</v>
      </c>
      <c r="T4521" t="s">
        <v>29</v>
      </c>
      <c r="U4521" t="s">
        <v>29</v>
      </c>
      <c r="V4521" t="s">
        <v>29</v>
      </c>
      <c r="W4521" t="s">
        <v>5012</v>
      </c>
    </row>
    <row r="4522" spans="1:23">
      <c r="A4522">
        <v>4521</v>
      </c>
      <c r="B4522" t="s">
        <v>3331</v>
      </c>
      <c r="C4522" t="s">
        <v>3331</v>
      </c>
      <c r="D4522">
        <v>121</v>
      </c>
      <c r="E4522" t="s">
        <v>5058</v>
      </c>
      <c r="F4522" t="s">
        <v>23</v>
      </c>
      <c r="G4522" s="1" t="s">
        <v>350</v>
      </c>
      <c r="H4522" t="s">
        <v>29</v>
      </c>
      <c r="I4522" t="s">
        <v>350</v>
      </c>
      <c r="J4522" t="s">
        <v>29</v>
      </c>
      <c r="K4522">
        <v>0.01</v>
      </c>
      <c r="L4522">
        <v>0.01</v>
      </c>
      <c r="M4522" t="s">
        <v>26</v>
      </c>
      <c r="N4522" t="s">
        <v>27</v>
      </c>
      <c r="O4522" t="s">
        <v>63</v>
      </c>
      <c r="P4522" t="s">
        <v>74</v>
      </c>
      <c r="Q4522" t="s">
        <v>29</v>
      </c>
      <c r="R4522" t="s">
        <v>29</v>
      </c>
      <c r="S4522" t="s">
        <v>29</v>
      </c>
      <c r="T4522" t="s">
        <v>29</v>
      </c>
      <c r="U4522" t="s">
        <v>29</v>
      </c>
      <c r="V4522" t="s">
        <v>29</v>
      </c>
      <c r="W4522" t="s">
        <v>5012</v>
      </c>
    </row>
    <row r="4523" spans="1:23">
      <c r="A4523">
        <v>4522</v>
      </c>
      <c r="B4523" t="s">
        <v>3331</v>
      </c>
      <c r="C4523" t="s">
        <v>3331</v>
      </c>
      <c r="D4523">
        <v>121</v>
      </c>
      <c r="E4523" t="s">
        <v>5059</v>
      </c>
      <c r="F4523" t="s">
        <v>23</v>
      </c>
      <c r="G4523" s="1" t="s">
        <v>29</v>
      </c>
      <c r="H4523" t="s">
        <v>29</v>
      </c>
      <c r="I4523" t="s">
        <v>29</v>
      </c>
      <c r="J4523" t="s">
        <v>29</v>
      </c>
      <c r="K4523">
        <v>0.14000000000000001</v>
      </c>
      <c r="L4523">
        <v>0.14000000000000001</v>
      </c>
      <c r="M4523" t="s">
        <v>26</v>
      </c>
      <c r="N4523" t="s">
        <v>27</v>
      </c>
      <c r="O4523" t="s">
        <v>29</v>
      </c>
      <c r="P4523" t="s">
        <v>29</v>
      </c>
      <c r="Q4523" t="s">
        <v>29</v>
      </c>
      <c r="R4523" t="s">
        <v>29</v>
      </c>
      <c r="S4523" t="s">
        <v>29</v>
      </c>
      <c r="T4523" t="s">
        <v>29</v>
      </c>
      <c r="U4523" t="s">
        <v>29</v>
      </c>
      <c r="V4523" t="s">
        <v>29</v>
      </c>
      <c r="W4523" t="s">
        <v>5012</v>
      </c>
    </row>
    <row r="4524" spans="1:23">
      <c r="A4524">
        <v>4523</v>
      </c>
      <c r="B4524" t="s">
        <v>3331</v>
      </c>
      <c r="C4524" t="s">
        <v>3331</v>
      </c>
      <c r="D4524">
        <v>121</v>
      </c>
      <c r="E4524" t="s">
        <v>5060</v>
      </c>
      <c r="F4524" t="s">
        <v>293</v>
      </c>
      <c r="G4524" s="1" t="s">
        <v>4627</v>
      </c>
      <c r="H4524" t="s">
        <v>2990</v>
      </c>
      <c r="I4524" t="s">
        <v>4627</v>
      </c>
      <c r="J4524" t="s">
        <v>2990</v>
      </c>
      <c r="K4524">
        <v>3.76</v>
      </c>
      <c r="L4524">
        <v>3.76</v>
      </c>
      <c r="M4524" t="s">
        <v>26</v>
      </c>
      <c r="N4524" t="s">
        <v>27</v>
      </c>
      <c r="O4524" t="s">
        <v>74</v>
      </c>
      <c r="P4524" t="s">
        <v>29</v>
      </c>
      <c r="Q4524" t="s">
        <v>29</v>
      </c>
      <c r="R4524" t="s">
        <v>29</v>
      </c>
      <c r="S4524" t="s">
        <v>29</v>
      </c>
      <c r="T4524" t="s">
        <v>29</v>
      </c>
      <c r="U4524" t="s">
        <v>29</v>
      </c>
      <c r="V4524" t="s">
        <v>29</v>
      </c>
      <c r="W4524" t="s">
        <v>5012</v>
      </c>
    </row>
    <row r="4525" spans="1:23">
      <c r="A4525">
        <v>4524</v>
      </c>
      <c r="B4525" t="s">
        <v>3331</v>
      </c>
      <c r="C4525" t="s">
        <v>3331</v>
      </c>
      <c r="D4525">
        <v>121</v>
      </c>
      <c r="E4525" t="s">
        <v>5061</v>
      </c>
      <c r="F4525" t="s">
        <v>196</v>
      </c>
      <c r="G4525" s="1" t="s">
        <v>928</v>
      </c>
      <c r="H4525" t="s">
        <v>29</v>
      </c>
      <c r="I4525" t="s">
        <v>928</v>
      </c>
      <c r="J4525" t="s">
        <v>29</v>
      </c>
      <c r="K4525">
        <v>0.96</v>
      </c>
      <c r="L4525">
        <v>0.96</v>
      </c>
      <c r="M4525" t="s">
        <v>26</v>
      </c>
      <c r="N4525" t="s">
        <v>74</v>
      </c>
      <c r="O4525" t="s">
        <v>27</v>
      </c>
      <c r="P4525" t="s">
        <v>29</v>
      </c>
      <c r="Q4525" t="s">
        <v>29</v>
      </c>
      <c r="R4525" t="s">
        <v>29</v>
      </c>
      <c r="S4525" t="s">
        <v>29</v>
      </c>
      <c r="T4525" t="s">
        <v>29</v>
      </c>
      <c r="U4525" t="s">
        <v>29</v>
      </c>
      <c r="V4525" t="s">
        <v>29</v>
      </c>
      <c r="W4525" t="s">
        <v>5012</v>
      </c>
    </row>
    <row r="4526" spans="1:23">
      <c r="A4526">
        <v>4525</v>
      </c>
      <c r="B4526" t="s">
        <v>3331</v>
      </c>
      <c r="C4526" t="s">
        <v>3331</v>
      </c>
      <c r="D4526">
        <v>121</v>
      </c>
      <c r="E4526" t="s">
        <v>5062</v>
      </c>
      <c r="F4526" t="s">
        <v>72</v>
      </c>
      <c r="G4526" s="1" t="s">
        <v>356</v>
      </c>
      <c r="H4526" t="s">
        <v>5063</v>
      </c>
      <c r="I4526" t="s">
        <v>356</v>
      </c>
      <c r="J4526" t="s">
        <v>8717</v>
      </c>
      <c r="K4526">
        <v>8.7200000000000006</v>
      </c>
      <c r="L4526">
        <v>8.7200000000000006</v>
      </c>
      <c r="M4526" t="s">
        <v>26</v>
      </c>
      <c r="N4526" t="s">
        <v>74</v>
      </c>
      <c r="O4526" t="s">
        <v>29</v>
      </c>
      <c r="P4526" t="s">
        <v>29</v>
      </c>
      <c r="Q4526" t="s">
        <v>29</v>
      </c>
      <c r="R4526" t="s">
        <v>29</v>
      </c>
      <c r="S4526" t="s">
        <v>29</v>
      </c>
      <c r="T4526" t="s">
        <v>29</v>
      </c>
      <c r="U4526" t="s">
        <v>29</v>
      </c>
      <c r="V4526" t="s">
        <v>29</v>
      </c>
      <c r="W4526" t="s">
        <v>5012</v>
      </c>
    </row>
    <row r="4527" spans="1:23">
      <c r="A4527">
        <v>4526</v>
      </c>
      <c r="B4527" t="s">
        <v>3331</v>
      </c>
      <c r="C4527" t="s">
        <v>3331</v>
      </c>
      <c r="D4527">
        <v>121</v>
      </c>
      <c r="E4527" t="s">
        <v>5064</v>
      </c>
      <c r="F4527" t="s">
        <v>5008</v>
      </c>
      <c r="G4527" s="1" t="s">
        <v>5065</v>
      </c>
      <c r="H4527" t="s">
        <v>299</v>
      </c>
      <c r="I4527" t="s">
        <v>5065</v>
      </c>
      <c r="J4527" t="s">
        <v>299</v>
      </c>
      <c r="K4527">
        <v>0.06</v>
      </c>
      <c r="L4527">
        <v>0.06</v>
      </c>
      <c r="M4527" t="s">
        <v>26</v>
      </c>
      <c r="N4527" t="s">
        <v>27</v>
      </c>
      <c r="O4527" t="s">
        <v>29</v>
      </c>
      <c r="P4527" t="s">
        <v>29</v>
      </c>
      <c r="Q4527" t="s">
        <v>29</v>
      </c>
      <c r="R4527" t="s">
        <v>29</v>
      </c>
      <c r="S4527" t="s">
        <v>29</v>
      </c>
      <c r="T4527" t="s">
        <v>29</v>
      </c>
      <c r="U4527" t="s">
        <v>29</v>
      </c>
      <c r="V4527" t="s">
        <v>29</v>
      </c>
      <c r="W4527" t="s">
        <v>5012</v>
      </c>
    </row>
    <row r="4528" spans="1:23">
      <c r="A4528">
        <v>4527</v>
      </c>
      <c r="B4528" t="s">
        <v>3331</v>
      </c>
      <c r="C4528" t="s">
        <v>3331</v>
      </c>
      <c r="D4528">
        <v>121</v>
      </c>
      <c r="E4528" t="s">
        <v>3433</v>
      </c>
      <c r="F4528" t="s">
        <v>3056</v>
      </c>
      <c r="G4528" s="1" t="s">
        <v>3434</v>
      </c>
      <c r="H4528" t="s">
        <v>3435</v>
      </c>
      <c r="I4528" t="s">
        <v>3434</v>
      </c>
      <c r="J4528" t="s">
        <v>3435</v>
      </c>
      <c r="K4528">
        <v>0.55000000000000004</v>
      </c>
      <c r="L4528">
        <v>0.55000000000000004</v>
      </c>
      <c r="M4528" t="s">
        <v>26</v>
      </c>
      <c r="N4528" t="s">
        <v>27</v>
      </c>
      <c r="O4528" t="s">
        <v>63</v>
      </c>
      <c r="P4528" t="s">
        <v>29</v>
      </c>
      <c r="Q4528" t="s">
        <v>29</v>
      </c>
      <c r="R4528" t="s">
        <v>29</v>
      </c>
      <c r="S4528" t="s">
        <v>29</v>
      </c>
      <c r="T4528" t="s">
        <v>29</v>
      </c>
      <c r="U4528" t="s">
        <v>29</v>
      </c>
      <c r="V4528" t="s">
        <v>29</v>
      </c>
      <c r="W4528" t="s">
        <v>5012</v>
      </c>
    </row>
    <row r="4529" spans="1:23">
      <c r="A4529">
        <v>4528</v>
      </c>
      <c r="B4529" t="s">
        <v>3331</v>
      </c>
      <c r="C4529" t="s">
        <v>3331</v>
      </c>
      <c r="D4529">
        <v>121</v>
      </c>
      <c r="E4529" t="s">
        <v>5066</v>
      </c>
      <c r="F4529" t="s">
        <v>93</v>
      </c>
      <c r="G4529" s="1" t="s">
        <v>29</v>
      </c>
      <c r="H4529" t="s">
        <v>29</v>
      </c>
      <c r="I4529" t="s">
        <v>29</v>
      </c>
      <c r="J4529" t="s">
        <v>29</v>
      </c>
      <c r="K4529">
        <v>0.25</v>
      </c>
      <c r="L4529">
        <v>0.25</v>
      </c>
      <c r="M4529" t="s">
        <v>26</v>
      </c>
      <c r="N4529" t="s">
        <v>63</v>
      </c>
      <c r="O4529" t="s">
        <v>29</v>
      </c>
      <c r="P4529" t="s">
        <v>29</v>
      </c>
      <c r="Q4529" t="s">
        <v>29</v>
      </c>
      <c r="R4529" t="s">
        <v>29</v>
      </c>
      <c r="S4529" t="s">
        <v>29</v>
      </c>
      <c r="T4529" t="s">
        <v>29</v>
      </c>
      <c r="U4529" t="s">
        <v>29</v>
      </c>
      <c r="V4529" t="s">
        <v>29</v>
      </c>
      <c r="W4529" t="s">
        <v>5012</v>
      </c>
    </row>
    <row r="4530" spans="1:23">
      <c r="A4530">
        <v>4529</v>
      </c>
      <c r="B4530" t="s">
        <v>3331</v>
      </c>
      <c r="C4530" t="s">
        <v>3331</v>
      </c>
      <c r="D4530">
        <v>121</v>
      </c>
      <c r="E4530" t="s">
        <v>8941</v>
      </c>
      <c r="F4530" t="s">
        <v>93</v>
      </c>
      <c r="G4530" s="1" t="s">
        <v>29</v>
      </c>
      <c r="H4530" t="s">
        <v>29</v>
      </c>
      <c r="I4530" t="s">
        <v>29</v>
      </c>
      <c r="J4530" t="s">
        <v>29</v>
      </c>
      <c r="K4530">
        <v>24.74</v>
      </c>
      <c r="L4530">
        <v>24.74</v>
      </c>
      <c r="M4530" t="s">
        <v>26</v>
      </c>
      <c r="N4530" t="s">
        <v>29</v>
      </c>
      <c r="O4530" t="s">
        <v>29</v>
      </c>
      <c r="P4530" t="s">
        <v>29</v>
      </c>
      <c r="Q4530" t="s">
        <v>29</v>
      </c>
      <c r="R4530" t="s">
        <v>29</v>
      </c>
      <c r="S4530" t="s">
        <v>29</v>
      </c>
      <c r="T4530" t="s">
        <v>29</v>
      </c>
      <c r="U4530" t="s">
        <v>29</v>
      </c>
      <c r="V4530" t="s">
        <v>29</v>
      </c>
      <c r="W4530" t="s">
        <v>5012</v>
      </c>
    </row>
    <row r="4531" spans="1:23">
      <c r="A4531">
        <v>4530</v>
      </c>
      <c r="B4531" t="s">
        <v>3331</v>
      </c>
      <c r="C4531" t="s">
        <v>3331</v>
      </c>
      <c r="D4531">
        <v>121</v>
      </c>
      <c r="E4531" t="s">
        <v>687</v>
      </c>
      <c r="F4531" t="s">
        <v>76</v>
      </c>
      <c r="G4531" s="1" t="s">
        <v>29</v>
      </c>
      <c r="H4531" t="s">
        <v>29</v>
      </c>
      <c r="I4531" t="s">
        <v>29</v>
      </c>
      <c r="J4531" t="s">
        <v>29</v>
      </c>
      <c r="K4531">
        <v>2.48</v>
      </c>
      <c r="L4531">
        <v>2.48</v>
      </c>
      <c r="M4531" t="s">
        <v>687</v>
      </c>
      <c r="N4531" t="s">
        <v>29</v>
      </c>
      <c r="O4531" t="s">
        <v>29</v>
      </c>
      <c r="P4531" t="s">
        <v>29</v>
      </c>
      <c r="Q4531" t="s">
        <v>29</v>
      </c>
      <c r="R4531" t="s">
        <v>29</v>
      </c>
      <c r="S4531" t="s">
        <v>29</v>
      </c>
      <c r="T4531" t="s">
        <v>29</v>
      </c>
      <c r="U4531" t="s">
        <v>29</v>
      </c>
      <c r="V4531" t="s">
        <v>29</v>
      </c>
      <c r="W4531" t="s">
        <v>5012</v>
      </c>
    </row>
    <row r="4532" spans="1:23">
      <c r="A4532">
        <v>4531</v>
      </c>
      <c r="B4532" t="s">
        <v>4497</v>
      </c>
      <c r="C4532" t="s">
        <v>4497</v>
      </c>
      <c r="D4532">
        <v>122</v>
      </c>
      <c r="E4532" t="s">
        <v>1196</v>
      </c>
      <c r="F4532" t="s">
        <v>255</v>
      </c>
      <c r="G4532" s="1" t="s">
        <v>1197</v>
      </c>
      <c r="H4532" t="s">
        <v>1198</v>
      </c>
      <c r="I4532" t="s">
        <v>1197</v>
      </c>
      <c r="J4532" t="s">
        <v>1198</v>
      </c>
      <c r="K4532">
        <v>28.05</v>
      </c>
      <c r="L4532">
        <v>28.04439112</v>
      </c>
      <c r="M4532" t="s">
        <v>26</v>
      </c>
      <c r="N4532" t="s">
        <v>323</v>
      </c>
      <c r="O4532" t="s">
        <v>29</v>
      </c>
      <c r="P4532" t="s">
        <v>29</v>
      </c>
      <c r="Q4532" t="s">
        <v>29</v>
      </c>
      <c r="R4532" t="s">
        <v>29</v>
      </c>
      <c r="S4532" t="s">
        <v>29</v>
      </c>
      <c r="T4532" t="s">
        <v>29</v>
      </c>
      <c r="U4532" t="s">
        <v>29</v>
      </c>
      <c r="V4532" t="s">
        <v>29</v>
      </c>
      <c r="W4532" t="s">
        <v>5067</v>
      </c>
    </row>
    <row r="4533" spans="1:23">
      <c r="A4533">
        <v>4532</v>
      </c>
      <c r="B4533" t="s">
        <v>4497</v>
      </c>
      <c r="C4533" t="s">
        <v>4497</v>
      </c>
      <c r="D4533">
        <v>122</v>
      </c>
      <c r="E4533" t="s">
        <v>5068</v>
      </c>
      <c r="F4533" t="s">
        <v>196</v>
      </c>
      <c r="G4533" s="1" t="s">
        <v>1043</v>
      </c>
      <c r="H4533" t="s">
        <v>4061</v>
      </c>
      <c r="I4533" t="s">
        <v>1043</v>
      </c>
      <c r="J4533" t="s">
        <v>4061</v>
      </c>
      <c r="K4533">
        <v>18.45</v>
      </c>
      <c r="L4533">
        <v>18.446310740000001</v>
      </c>
      <c r="M4533" t="s">
        <v>26</v>
      </c>
      <c r="N4533" t="s">
        <v>323</v>
      </c>
      <c r="O4533" t="s">
        <v>29</v>
      </c>
      <c r="P4533" t="s">
        <v>29</v>
      </c>
      <c r="Q4533" t="s">
        <v>29</v>
      </c>
      <c r="R4533" t="s">
        <v>29</v>
      </c>
      <c r="S4533" t="s">
        <v>29</v>
      </c>
      <c r="T4533" t="s">
        <v>29</v>
      </c>
      <c r="U4533" t="s">
        <v>29</v>
      </c>
      <c r="V4533" t="s">
        <v>29</v>
      </c>
      <c r="W4533" t="s">
        <v>5067</v>
      </c>
    </row>
    <row r="4534" spans="1:23">
      <c r="A4534">
        <v>4533</v>
      </c>
      <c r="B4534" t="s">
        <v>4497</v>
      </c>
      <c r="C4534" t="s">
        <v>4497</v>
      </c>
      <c r="D4534">
        <v>122</v>
      </c>
      <c r="E4534" t="s">
        <v>5069</v>
      </c>
      <c r="F4534" t="s">
        <v>344</v>
      </c>
      <c r="G4534" s="1" t="s">
        <v>5070</v>
      </c>
      <c r="H4534" t="s">
        <v>5071</v>
      </c>
      <c r="I4534" t="s">
        <v>8836</v>
      </c>
      <c r="J4534" t="s">
        <v>5071</v>
      </c>
      <c r="K4534">
        <v>6.67</v>
      </c>
      <c r="L4534">
        <v>6.6686662669999999</v>
      </c>
      <c r="M4534" t="s">
        <v>26</v>
      </c>
      <c r="N4534" t="s">
        <v>323</v>
      </c>
      <c r="O4534" t="s">
        <v>29</v>
      </c>
      <c r="P4534" t="s">
        <v>29</v>
      </c>
      <c r="Q4534" t="s">
        <v>29</v>
      </c>
      <c r="R4534" t="s">
        <v>29</v>
      </c>
      <c r="S4534" t="s">
        <v>29</v>
      </c>
      <c r="T4534" t="s">
        <v>29</v>
      </c>
      <c r="U4534" t="s">
        <v>29</v>
      </c>
      <c r="V4534" t="s">
        <v>29</v>
      </c>
      <c r="W4534" t="s">
        <v>5067</v>
      </c>
    </row>
    <row r="4535" spans="1:23">
      <c r="A4535">
        <v>4534</v>
      </c>
      <c r="B4535" t="s">
        <v>4497</v>
      </c>
      <c r="C4535" t="s">
        <v>4497</v>
      </c>
      <c r="D4535">
        <v>122</v>
      </c>
      <c r="E4535" t="s">
        <v>5072</v>
      </c>
      <c r="F4535" t="s">
        <v>67</v>
      </c>
      <c r="G4535" s="1" t="s">
        <v>1336</v>
      </c>
      <c r="H4535" t="s">
        <v>5073</v>
      </c>
      <c r="I4535" t="s">
        <v>1336</v>
      </c>
      <c r="J4535" t="s">
        <v>5073</v>
      </c>
      <c r="K4535">
        <v>5.29</v>
      </c>
      <c r="L4535">
        <v>5.2889422120000003</v>
      </c>
      <c r="M4535" t="s">
        <v>26</v>
      </c>
      <c r="N4535" t="s">
        <v>323</v>
      </c>
      <c r="O4535" t="s">
        <v>29</v>
      </c>
      <c r="P4535" t="s">
        <v>29</v>
      </c>
      <c r="Q4535" t="s">
        <v>29</v>
      </c>
      <c r="R4535" t="s">
        <v>29</v>
      </c>
      <c r="S4535" t="s">
        <v>29</v>
      </c>
      <c r="T4535" t="s">
        <v>29</v>
      </c>
      <c r="U4535" t="s">
        <v>29</v>
      </c>
      <c r="V4535" t="s">
        <v>29</v>
      </c>
      <c r="W4535" t="s">
        <v>5067</v>
      </c>
    </row>
    <row r="4536" spans="1:23">
      <c r="A4536">
        <v>4535</v>
      </c>
      <c r="B4536" t="s">
        <v>4497</v>
      </c>
      <c r="C4536" t="s">
        <v>4497</v>
      </c>
      <c r="D4536">
        <v>122</v>
      </c>
      <c r="E4536" t="s">
        <v>3440</v>
      </c>
      <c r="F4536" t="s">
        <v>154</v>
      </c>
      <c r="G4536" s="1" t="s">
        <v>435</v>
      </c>
      <c r="H4536" t="s">
        <v>3441</v>
      </c>
      <c r="I4536" t="s">
        <v>435</v>
      </c>
      <c r="J4536" t="s">
        <v>3441</v>
      </c>
      <c r="K4536">
        <v>3.76</v>
      </c>
      <c r="L4536">
        <v>3.7592481499999999</v>
      </c>
      <c r="M4536" t="s">
        <v>26</v>
      </c>
      <c r="N4536" t="s">
        <v>63</v>
      </c>
      <c r="O4536" t="s">
        <v>29</v>
      </c>
      <c r="P4536" t="s">
        <v>29</v>
      </c>
      <c r="Q4536" t="s">
        <v>29</v>
      </c>
      <c r="R4536" t="s">
        <v>29</v>
      </c>
      <c r="S4536" t="s">
        <v>29</v>
      </c>
      <c r="T4536" t="s">
        <v>29</v>
      </c>
      <c r="U4536" t="s">
        <v>29</v>
      </c>
      <c r="V4536" t="s">
        <v>29</v>
      </c>
      <c r="W4536" t="s">
        <v>5067</v>
      </c>
    </row>
    <row r="4537" spans="1:23">
      <c r="A4537">
        <v>4536</v>
      </c>
      <c r="B4537" t="s">
        <v>4497</v>
      </c>
      <c r="C4537" t="s">
        <v>4497</v>
      </c>
      <c r="D4537">
        <v>122</v>
      </c>
      <c r="E4537" t="s">
        <v>5074</v>
      </c>
      <c r="F4537" t="s">
        <v>1062</v>
      </c>
      <c r="G4537" s="1" t="s">
        <v>1368</v>
      </c>
      <c r="H4537" t="s">
        <v>5075</v>
      </c>
      <c r="I4537" t="s">
        <v>1368</v>
      </c>
      <c r="J4537" t="s">
        <v>5075</v>
      </c>
      <c r="K4537">
        <v>3.69</v>
      </c>
      <c r="L4537">
        <v>3.6892621480000001</v>
      </c>
      <c r="M4537" t="s">
        <v>26</v>
      </c>
      <c r="N4537" t="s">
        <v>63</v>
      </c>
      <c r="O4537" t="s">
        <v>29</v>
      </c>
      <c r="P4537" t="s">
        <v>29</v>
      </c>
      <c r="Q4537" t="s">
        <v>29</v>
      </c>
      <c r="R4537" t="s">
        <v>29</v>
      </c>
      <c r="S4537" t="s">
        <v>29</v>
      </c>
      <c r="T4537" t="s">
        <v>29</v>
      </c>
      <c r="U4537" t="s">
        <v>29</v>
      </c>
      <c r="V4537" t="s">
        <v>29</v>
      </c>
      <c r="W4537" t="s">
        <v>5067</v>
      </c>
    </row>
    <row r="4538" spans="1:23">
      <c r="A4538">
        <v>4537</v>
      </c>
      <c r="B4538" t="s">
        <v>4497</v>
      </c>
      <c r="C4538" t="s">
        <v>4497</v>
      </c>
      <c r="D4538">
        <v>122</v>
      </c>
      <c r="E4538" t="s">
        <v>5074</v>
      </c>
      <c r="F4538" t="s">
        <v>1062</v>
      </c>
      <c r="G4538" s="1" t="s">
        <v>1368</v>
      </c>
      <c r="H4538" t="s">
        <v>5075</v>
      </c>
      <c r="I4538" t="s">
        <v>1368</v>
      </c>
      <c r="J4538" t="s">
        <v>5075</v>
      </c>
      <c r="K4538">
        <v>3.55</v>
      </c>
      <c r="L4538">
        <v>3.5492901419999998</v>
      </c>
      <c r="M4538" t="s">
        <v>26</v>
      </c>
      <c r="N4538" t="s">
        <v>219</v>
      </c>
      <c r="O4538" t="s">
        <v>29</v>
      </c>
      <c r="P4538" t="s">
        <v>29</v>
      </c>
      <c r="Q4538" t="s">
        <v>29</v>
      </c>
      <c r="R4538" t="s">
        <v>29</v>
      </c>
      <c r="S4538" t="s">
        <v>29</v>
      </c>
      <c r="T4538" t="s">
        <v>29</v>
      </c>
      <c r="U4538" t="s">
        <v>29</v>
      </c>
      <c r="V4538" t="s">
        <v>29</v>
      </c>
      <c r="W4538" t="s">
        <v>5067</v>
      </c>
    </row>
    <row r="4539" spans="1:23">
      <c r="A4539">
        <v>4538</v>
      </c>
      <c r="B4539" t="s">
        <v>4497</v>
      </c>
      <c r="C4539" t="s">
        <v>4497</v>
      </c>
      <c r="D4539">
        <v>122</v>
      </c>
      <c r="E4539" t="s">
        <v>5068</v>
      </c>
      <c r="F4539" t="s">
        <v>196</v>
      </c>
      <c r="G4539" s="1" t="s">
        <v>1043</v>
      </c>
      <c r="H4539" t="s">
        <v>4061</v>
      </c>
      <c r="I4539" t="s">
        <v>1043</v>
      </c>
      <c r="J4539" t="s">
        <v>4061</v>
      </c>
      <c r="K4539">
        <v>3.43</v>
      </c>
      <c r="L4539">
        <v>3.429314137</v>
      </c>
      <c r="M4539" t="s">
        <v>26</v>
      </c>
      <c r="N4539" t="s">
        <v>232</v>
      </c>
      <c r="O4539" t="s">
        <v>29</v>
      </c>
      <c r="P4539" t="s">
        <v>29</v>
      </c>
      <c r="Q4539" t="s">
        <v>29</v>
      </c>
      <c r="R4539" t="s">
        <v>29</v>
      </c>
      <c r="S4539" t="s">
        <v>29</v>
      </c>
      <c r="T4539" t="s">
        <v>29</v>
      </c>
      <c r="U4539" t="s">
        <v>29</v>
      </c>
      <c r="V4539" t="s">
        <v>29</v>
      </c>
      <c r="W4539" t="s">
        <v>5067</v>
      </c>
    </row>
    <row r="4540" spans="1:23">
      <c r="A4540">
        <v>4539</v>
      </c>
      <c r="B4540" t="s">
        <v>4497</v>
      </c>
      <c r="C4540" t="s">
        <v>4497</v>
      </c>
      <c r="D4540">
        <v>122</v>
      </c>
      <c r="E4540" t="s">
        <v>5074</v>
      </c>
      <c r="F4540" t="s">
        <v>1062</v>
      </c>
      <c r="G4540" s="1" t="s">
        <v>1368</v>
      </c>
      <c r="H4540" t="s">
        <v>5075</v>
      </c>
      <c r="I4540" t="s">
        <v>1368</v>
      </c>
      <c r="J4540" t="s">
        <v>5075</v>
      </c>
      <c r="K4540">
        <v>2.91</v>
      </c>
      <c r="L4540">
        <v>2.9094181159999999</v>
      </c>
      <c r="M4540" t="s">
        <v>26</v>
      </c>
      <c r="N4540" t="s">
        <v>323</v>
      </c>
      <c r="O4540" t="s">
        <v>29</v>
      </c>
      <c r="P4540" t="s">
        <v>29</v>
      </c>
      <c r="Q4540" t="s">
        <v>29</v>
      </c>
      <c r="R4540" t="s">
        <v>29</v>
      </c>
      <c r="S4540" t="s">
        <v>29</v>
      </c>
      <c r="T4540" t="s">
        <v>29</v>
      </c>
      <c r="U4540" t="s">
        <v>29</v>
      </c>
      <c r="V4540" t="s">
        <v>29</v>
      </c>
      <c r="W4540" t="s">
        <v>5067</v>
      </c>
    </row>
    <row r="4541" spans="1:23">
      <c r="A4541">
        <v>4540</v>
      </c>
      <c r="B4541" t="s">
        <v>4497</v>
      </c>
      <c r="C4541" t="s">
        <v>4497</v>
      </c>
      <c r="D4541">
        <v>122</v>
      </c>
      <c r="E4541" t="s">
        <v>5076</v>
      </c>
      <c r="F4541" t="s">
        <v>168</v>
      </c>
      <c r="G4541" s="1" t="s">
        <v>2568</v>
      </c>
      <c r="H4541" t="s">
        <v>29</v>
      </c>
      <c r="I4541" t="s">
        <v>2568</v>
      </c>
      <c r="J4541" t="s">
        <v>29</v>
      </c>
      <c r="K4541">
        <v>2.9</v>
      </c>
      <c r="L4541">
        <v>2.8994201159999999</v>
      </c>
      <c r="M4541" t="s">
        <v>26</v>
      </c>
      <c r="N4541" t="s">
        <v>323</v>
      </c>
      <c r="O4541" t="s">
        <v>29</v>
      </c>
      <c r="P4541" t="s">
        <v>29</v>
      </c>
      <c r="Q4541" t="s">
        <v>29</v>
      </c>
      <c r="R4541" t="s">
        <v>29</v>
      </c>
      <c r="S4541" t="s">
        <v>29</v>
      </c>
      <c r="T4541" t="s">
        <v>29</v>
      </c>
      <c r="U4541" t="s">
        <v>29</v>
      </c>
      <c r="V4541" t="s">
        <v>29</v>
      </c>
      <c r="W4541" t="s">
        <v>5067</v>
      </c>
    </row>
    <row r="4542" spans="1:23">
      <c r="A4542">
        <v>4541</v>
      </c>
      <c r="B4542" t="s">
        <v>4497</v>
      </c>
      <c r="C4542" t="s">
        <v>4497</v>
      </c>
      <c r="D4542">
        <v>122</v>
      </c>
      <c r="E4542" t="s">
        <v>5069</v>
      </c>
      <c r="F4542" t="s">
        <v>344</v>
      </c>
      <c r="G4542" s="1" t="s">
        <v>5070</v>
      </c>
      <c r="H4542" t="s">
        <v>5071</v>
      </c>
      <c r="I4542" t="s">
        <v>8836</v>
      </c>
      <c r="J4542" t="s">
        <v>5071</v>
      </c>
      <c r="K4542">
        <v>2.89</v>
      </c>
      <c r="L4542">
        <v>2.889422116</v>
      </c>
      <c r="M4542" t="s">
        <v>26</v>
      </c>
      <c r="N4542" t="s">
        <v>219</v>
      </c>
      <c r="O4542" t="s">
        <v>29</v>
      </c>
      <c r="P4542" t="s">
        <v>29</v>
      </c>
      <c r="Q4542" t="s">
        <v>29</v>
      </c>
      <c r="R4542" t="s">
        <v>29</v>
      </c>
      <c r="S4542" t="s">
        <v>29</v>
      </c>
      <c r="T4542" t="s">
        <v>29</v>
      </c>
      <c r="U4542" t="s">
        <v>29</v>
      </c>
      <c r="V4542" t="s">
        <v>29</v>
      </c>
      <c r="W4542" t="s">
        <v>5067</v>
      </c>
    </row>
    <row r="4543" spans="1:23">
      <c r="A4543">
        <v>4542</v>
      </c>
      <c r="B4543" t="s">
        <v>4497</v>
      </c>
      <c r="C4543" t="s">
        <v>4497</v>
      </c>
      <c r="D4543">
        <v>122</v>
      </c>
      <c r="E4543" t="s">
        <v>1802</v>
      </c>
      <c r="F4543" t="s">
        <v>154</v>
      </c>
      <c r="G4543" s="1" t="s">
        <v>1803</v>
      </c>
      <c r="H4543" t="s">
        <v>1198</v>
      </c>
      <c r="I4543" t="s">
        <v>1803</v>
      </c>
      <c r="J4543" t="s">
        <v>1198</v>
      </c>
      <c r="K4543">
        <v>2.88</v>
      </c>
      <c r="L4543">
        <v>2.879424115</v>
      </c>
      <c r="M4543" t="s">
        <v>26</v>
      </c>
      <c r="N4543" t="s">
        <v>219</v>
      </c>
      <c r="O4543" t="s">
        <v>29</v>
      </c>
      <c r="P4543" t="s">
        <v>29</v>
      </c>
      <c r="Q4543" t="s">
        <v>29</v>
      </c>
      <c r="R4543" t="s">
        <v>29</v>
      </c>
      <c r="S4543" t="s">
        <v>29</v>
      </c>
      <c r="T4543" t="s">
        <v>29</v>
      </c>
      <c r="U4543" t="s">
        <v>29</v>
      </c>
      <c r="V4543" t="s">
        <v>29</v>
      </c>
      <c r="W4543" t="s">
        <v>5067</v>
      </c>
    </row>
    <row r="4544" spans="1:23">
      <c r="A4544">
        <v>4543</v>
      </c>
      <c r="B4544" t="s">
        <v>4497</v>
      </c>
      <c r="C4544" t="s">
        <v>4497</v>
      </c>
      <c r="D4544">
        <v>122</v>
      </c>
      <c r="E4544" t="s">
        <v>1802</v>
      </c>
      <c r="F4544" t="s">
        <v>154</v>
      </c>
      <c r="G4544" s="1" t="s">
        <v>1803</v>
      </c>
      <c r="H4544" t="s">
        <v>1198</v>
      </c>
      <c r="I4544" t="s">
        <v>1803</v>
      </c>
      <c r="J4544" t="s">
        <v>1198</v>
      </c>
      <c r="K4544">
        <v>2.72</v>
      </c>
      <c r="L4544">
        <v>2.7194561089999998</v>
      </c>
      <c r="M4544" t="s">
        <v>26</v>
      </c>
      <c r="N4544" t="s">
        <v>328</v>
      </c>
      <c r="O4544" t="s">
        <v>29</v>
      </c>
      <c r="P4544" t="s">
        <v>29</v>
      </c>
      <c r="Q4544" t="s">
        <v>29</v>
      </c>
      <c r="R4544" t="s">
        <v>29</v>
      </c>
      <c r="S4544" t="s">
        <v>29</v>
      </c>
      <c r="T4544" t="s">
        <v>29</v>
      </c>
      <c r="U4544" t="s">
        <v>29</v>
      </c>
      <c r="V4544" t="s">
        <v>29</v>
      </c>
      <c r="W4544" t="s">
        <v>5067</v>
      </c>
    </row>
    <row r="4545" spans="1:23">
      <c r="A4545">
        <v>4544</v>
      </c>
      <c r="B4545" t="s">
        <v>4497</v>
      </c>
      <c r="C4545" t="s">
        <v>4497</v>
      </c>
      <c r="D4545">
        <v>122</v>
      </c>
      <c r="E4545" t="s">
        <v>5077</v>
      </c>
      <c r="F4545" t="s">
        <v>598</v>
      </c>
      <c r="G4545" s="1" t="s">
        <v>1100</v>
      </c>
      <c r="H4545" t="s">
        <v>5078</v>
      </c>
      <c r="I4545" t="s">
        <v>1100</v>
      </c>
      <c r="J4545" t="s">
        <v>5078</v>
      </c>
      <c r="K4545">
        <v>2.54</v>
      </c>
      <c r="L4545">
        <v>2.5394921020000001</v>
      </c>
      <c r="M4545" t="s">
        <v>26</v>
      </c>
      <c r="N4545" t="s">
        <v>232</v>
      </c>
      <c r="O4545" t="s">
        <v>29</v>
      </c>
      <c r="P4545" t="s">
        <v>29</v>
      </c>
      <c r="Q4545" t="s">
        <v>29</v>
      </c>
      <c r="R4545" t="s">
        <v>29</v>
      </c>
      <c r="S4545" t="s">
        <v>29</v>
      </c>
      <c r="T4545" t="s">
        <v>29</v>
      </c>
      <c r="U4545" t="s">
        <v>29</v>
      </c>
      <c r="V4545" t="s">
        <v>29</v>
      </c>
      <c r="W4545" t="s">
        <v>5067</v>
      </c>
    </row>
    <row r="4546" spans="1:23">
      <c r="A4546">
        <v>4545</v>
      </c>
      <c r="B4546" t="s">
        <v>4497</v>
      </c>
      <c r="C4546" t="s">
        <v>4497</v>
      </c>
      <c r="D4546">
        <v>122</v>
      </c>
      <c r="E4546" t="s">
        <v>5079</v>
      </c>
      <c r="F4546" t="s">
        <v>67</v>
      </c>
      <c r="G4546" s="1" t="s">
        <v>5080</v>
      </c>
      <c r="H4546" t="s">
        <v>5081</v>
      </c>
      <c r="I4546" t="s">
        <v>5080</v>
      </c>
      <c r="J4546" t="s">
        <v>5081</v>
      </c>
      <c r="K4546">
        <v>2.2799999999999998</v>
      </c>
      <c r="L4546">
        <v>2.279544091</v>
      </c>
      <c r="M4546" t="s">
        <v>26</v>
      </c>
      <c r="N4546" t="s">
        <v>323</v>
      </c>
      <c r="O4546" t="s">
        <v>29</v>
      </c>
      <c r="P4546" t="s">
        <v>29</v>
      </c>
      <c r="Q4546" t="s">
        <v>29</v>
      </c>
      <c r="R4546" t="s">
        <v>29</v>
      </c>
      <c r="S4546" t="s">
        <v>29</v>
      </c>
      <c r="T4546" t="s">
        <v>29</v>
      </c>
      <c r="U4546" t="s">
        <v>29</v>
      </c>
      <c r="V4546" t="s">
        <v>29</v>
      </c>
      <c r="W4546" t="s">
        <v>5067</v>
      </c>
    </row>
    <row r="4547" spans="1:23">
      <c r="A4547">
        <v>4546</v>
      </c>
      <c r="B4547" t="s">
        <v>4497</v>
      </c>
      <c r="C4547" t="s">
        <v>4497</v>
      </c>
      <c r="D4547">
        <v>122</v>
      </c>
      <c r="E4547" t="s">
        <v>1802</v>
      </c>
      <c r="F4547" t="s">
        <v>154</v>
      </c>
      <c r="G4547" s="1" t="s">
        <v>1803</v>
      </c>
      <c r="H4547" t="s">
        <v>1198</v>
      </c>
      <c r="I4547" t="s">
        <v>1803</v>
      </c>
      <c r="J4547" t="s">
        <v>1198</v>
      </c>
      <c r="K4547">
        <v>2.2200000000000002</v>
      </c>
      <c r="L4547">
        <v>2.2195560890000001</v>
      </c>
      <c r="M4547" t="s">
        <v>26</v>
      </c>
      <c r="N4547" t="s">
        <v>232</v>
      </c>
      <c r="O4547" t="s">
        <v>29</v>
      </c>
      <c r="P4547" t="s">
        <v>29</v>
      </c>
      <c r="Q4547" t="s">
        <v>29</v>
      </c>
      <c r="R4547" t="s">
        <v>29</v>
      </c>
      <c r="S4547" t="s">
        <v>29</v>
      </c>
      <c r="T4547" t="s">
        <v>29</v>
      </c>
      <c r="U4547" t="s">
        <v>29</v>
      </c>
      <c r="V4547" t="s">
        <v>29</v>
      </c>
      <c r="W4547" t="s">
        <v>5067</v>
      </c>
    </row>
    <row r="4548" spans="1:23">
      <c r="A4548">
        <v>4547</v>
      </c>
      <c r="B4548" t="s">
        <v>4497</v>
      </c>
      <c r="C4548" t="s">
        <v>4497</v>
      </c>
      <c r="D4548">
        <v>122</v>
      </c>
      <c r="E4548" t="s">
        <v>1802</v>
      </c>
      <c r="F4548" t="s">
        <v>154</v>
      </c>
      <c r="G4548" s="1" t="s">
        <v>1803</v>
      </c>
      <c r="H4548" t="s">
        <v>1198</v>
      </c>
      <c r="I4548" t="s">
        <v>1803</v>
      </c>
      <c r="J4548" t="s">
        <v>1198</v>
      </c>
      <c r="K4548">
        <v>1.41</v>
      </c>
      <c r="L4548">
        <v>1.409718056</v>
      </c>
      <c r="M4548" t="s">
        <v>26</v>
      </c>
      <c r="N4548" t="s">
        <v>323</v>
      </c>
      <c r="O4548" t="s">
        <v>29</v>
      </c>
      <c r="P4548" t="s">
        <v>29</v>
      </c>
      <c r="Q4548" t="s">
        <v>29</v>
      </c>
      <c r="R4548" t="s">
        <v>29</v>
      </c>
      <c r="S4548" t="s">
        <v>29</v>
      </c>
      <c r="T4548" t="s">
        <v>29</v>
      </c>
      <c r="U4548" t="s">
        <v>29</v>
      </c>
      <c r="V4548" t="s">
        <v>29</v>
      </c>
      <c r="W4548" t="s">
        <v>5067</v>
      </c>
    </row>
    <row r="4549" spans="1:23">
      <c r="A4549">
        <v>4548</v>
      </c>
      <c r="B4549" t="s">
        <v>4497</v>
      </c>
      <c r="C4549" t="s">
        <v>4497</v>
      </c>
      <c r="D4549">
        <v>122</v>
      </c>
      <c r="E4549" t="s">
        <v>1196</v>
      </c>
      <c r="F4549" t="s">
        <v>255</v>
      </c>
      <c r="G4549" s="1" t="s">
        <v>1197</v>
      </c>
      <c r="H4549" t="s">
        <v>1198</v>
      </c>
      <c r="I4549" t="s">
        <v>1197</v>
      </c>
      <c r="J4549" t="s">
        <v>1198</v>
      </c>
      <c r="K4549">
        <v>0.98</v>
      </c>
      <c r="L4549">
        <v>0.97980403900000002</v>
      </c>
      <c r="M4549" t="s">
        <v>26</v>
      </c>
      <c r="N4549" t="s">
        <v>328</v>
      </c>
      <c r="O4549" t="s">
        <v>29</v>
      </c>
      <c r="P4549" t="s">
        <v>29</v>
      </c>
      <c r="Q4549" t="s">
        <v>29</v>
      </c>
      <c r="R4549" t="s">
        <v>29</v>
      </c>
      <c r="S4549" t="s">
        <v>29</v>
      </c>
      <c r="T4549" t="s">
        <v>29</v>
      </c>
      <c r="U4549" t="s">
        <v>29</v>
      </c>
      <c r="V4549" t="s">
        <v>29</v>
      </c>
      <c r="W4549" t="s">
        <v>5067</v>
      </c>
    </row>
    <row r="4550" spans="1:23">
      <c r="A4550">
        <v>4549</v>
      </c>
      <c r="B4550" t="s">
        <v>4497</v>
      </c>
      <c r="C4550" t="s">
        <v>4497</v>
      </c>
      <c r="D4550">
        <v>122</v>
      </c>
      <c r="E4550" t="s">
        <v>3772</v>
      </c>
      <c r="F4550" t="s">
        <v>168</v>
      </c>
      <c r="G4550" s="1" t="s">
        <v>3773</v>
      </c>
      <c r="H4550" t="s">
        <v>3774</v>
      </c>
      <c r="I4550" t="s">
        <v>3773</v>
      </c>
      <c r="J4550" t="s">
        <v>3774</v>
      </c>
      <c r="K4550">
        <v>0.82</v>
      </c>
      <c r="L4550">
        <v>0.81983603299999996</v>
      </c>
      <c r="M4550" t="s">
        <v>26</v>
      </c>
      <c r="N4550" t="s">
        <v>63</v>
      </c>
      <c r="O4550" t="s">
        <v>29</v>
      </c>
      <c r="P4550" t="s">
        <v>29</v>
      </c>
      <c r="Q4550" t="s">
        <v>29</v>
      </c>
      <c r="R4550" t="s">
        <v>29</v>
      </c>
      <c r="S4550" t="s">
        <v>29</v>
      </c>
      <c r="T4550" t="s">
        <v>29</v>
      </c>
      <c r="U4550" t="s">
        <v>29</v>
      </c>
      <c r="V4550" t="s">
        <v>29</v>
      </c>
      <c r="W4550" t="s">
        <v>5067</v>
      </c>
    </row>
    <row r="4551" spans="1:23">
      <c r="A4551">
        <v>4550</v>
      </c>
      <c r="B4551" t="s">
        <v>4497</v>
      </c>
      <c r="C4551" t="s">
        <v>4497</v>
      </c>
      <c r="D4551">
        <v>122</v>
      </c>
      <c r="E4551" t="s">
        <v>3261</v>
      </c>
      <c r="F4551" t="s">
        <v>1608</v>
      </c>
      <c r="G4551" s="1" t="s">
        <v>1609</v>
      </c>
      <c r="H4551" t="s">
        <v>3262</v>
      </c>
      <c r="I4551" t="s">
        <v>1609</v>
      </c>
      <c r="J4551" t="s">
        <v>3262</v>
      </c>
      <c r="K4551">
        <v>0.69</v>
      </c>
      <c r="L4551">
        <v>0.68986202799999996</v>
      </c>
      <c r="M4551" t="s">
        <v>26</v>
      </c>
      <c r="N4551" t="s">
        <v>63</v>
      </c>
      <c r="O4551" t="s">
        <v>29</v>
      </c>
      <c r="P4551" t="s">
        <v>29</v>
      </c>
      <c r="Q4551" t="s">
        <v>29</v>
      </c>
      <c r="R4551" t="s">
        <v>29</v>
      </c>
      <c r="S4551" t="s">
        <v>29</v>
      </c>
      <c r="T4551" t="s">
        <v>29</v>
      </c>
      <c r="U4551" t="s">
        <v>29</v>
      </c>
      <c r="V4551" t="s">
        <v>29</v>
      </c>
      <c r="W4551" t="s">
        <v>5067</v>
      </c>
    </row>
    <row r="4552" spans="1:23">
      <c r="A4552">
        <v>4551</v>
      </c>
      <c r="B4552" t="s">
        <v>4497</v>
      </c>
      <c r="C4552" t="s">
        <v>4497</v>
      </c>
      <c r="D4552">
        <v>122</v>
      </c>
      <c r="E4552" t="s">
        <v>3261</v>
      </c>
      <c r="F4552" t="s">
        <v>1608</v>
      </c>
      <c r="G4552" s="1" t="s">
        <v>1609</v>
      </c>
      <c r="H4552" t="s">
        <v>3262</v>
      </c>
      <c r="I4552" t="s">
        <v>1609</v>
      </c>
      <c r="J4552" t="s">
        <v>3262</v>
      </c>
      <c r="K4552">
        <v>0.5</v>
      </c>
      <c r="L4552">
        <v>0.49990002</v>
      </c>
      <c r="M4552" t="s">
        <v>26</v>
      </c>
      <c r="N4552" t="s">
        <v>323</v>
      </c>
      <c r="O4552" t="s">
        <v>29</v>
      </c>
      <c r="P4552" t="s">
        <v>29</v>
      </c>
      <c r="Q4552" t="s">
        <v>29</v>
      </c>
      <c r="R4552" t="s">
        <v>29</v>
      </c>
      <c r="S4552" t="s">
        <v>29</v>
      </c>
      <c r="T4552" t="s">
        <v>29</v>
      </c>
      <c r="U4552" t="s">
        <v>29</v>
      </c>
      <c r="V4552" t="s">
        <v>29</v>
      </c>
      <c r="W4552" t="s">
        <v>5067</v>
      </c>
    </row>
    <row r="4553" spans="1:23">
      <c r="A4553">
        <v>4552</v>
      </c>
      <c r="B4553" t="s">
        <v>4497</v>
      </c>
      <c r="C4553" t="s">
        <v>4497</v>
      </c>
      <c r="D4553">
        <v>122</v>
      </c>
      <c r="E4553" t="s">
        <v>5077</v>
      </c>
      <c r="F4553" t="s">
        <v>598</v>
      </c>
      <c r="G4553" s="1" t="s">
        <v>1100</v>
      </c>
      <c r="H4553" t="s">
        <v>5078</v>
      </c>
      <c r="I4553" t="s">
        <v>1100</v>
      </c>
      <c r="J4553" t="s">
        <v>5078</v>
      </c>
      <c r="K4553">
        <v>0.41</v>
      </c>
      <c r="L4553">
        <v>0.409918016</v>
      </c>
      <c r="M4553" t="s">
        <v>26</v>
      </c>
      <c r="N4553" t="s">
        <v>219</v>
      </c>
      <c r="O4553" t="s">
        <v>29</v>
      </c>
      <c r="P4553" t="s">
        <v>29</v>
      </c>
      <c r="Q4553" t="s">
        <v>29</v>
      </c>
      <c r="R4553" t="s">
        <v>29</v>
      </c>
      <c r="S4553" t="s">
        <v>29</v>
      </c>
      <c r="T4553" t="s">
        <v>29</v>
      </c>
      <c r="U4553" t="s">
        <v>29</v>
      </c>
      <c r="V4553" t="s">
        <v>29</v>
      </c>
      <c r="W4553" t="s">
        <v>5067</v>
      </c>
    </row>
    <row r="4554" spans="1:23">
      <c r="A4554">
        <v>4553</v>
      </c>
      <c r="B4554" t="s">
        <v>4497</v>
      </c>
      <c r="C4554" t="s">
        <v>4497</v>
      </c>
      <c r="D4554">
        <v>122</v>
      </c>
      <c r="E4554" t="s">
        <v>5082</v>
      </c>
      <c r="F4554" t="s">
        <v>185</v>
      </c>
      <c r="G4554" s="1" t="s">
        <v>2805</v>
      </c>
      <c r="H4554" t="s">
        <v>5083</v>
      </c>
      <c r="I4554" t="s">
        <v>2805</v>
      </c>
      <c r="J4554" t="s">
        <v>5083</v>
      </c>
      <c r="K4554">
        <v>0.2</v>
      </c>
      <c r="L4554">
        <v>0.19996000799999999</v>
      </c>
      <c r="M4554" t="s">
        <v>26</v>
      </c>
      <c r="N4554" t="s">
        <v>219</v>
      </c>
      <c r="O4554" t="s">
        <v>29</v>
      </c>
      <c r="P4554" t="s">
        <v>29</v>
      </c>
      <c r="Q4554" t="s">
        <v>29</v>
      </c>
      <c r="R4554" t="s">
        <v>29</v>
      </c>
      <c r="S4554" t="s">
        <v>29</v>
      </c>
      <c r="T4554" t="s">
        <v>29</v>
      </c>
      <c r="U4554" t="s">
        <v>29</v>
      </c>
      <c r="V4554" t="s">
        <v>29</v>
      </c>
      <c r="W4554" t="s">
        <v>5067</v>
      </c>
    </row>
    <row r="4555" spans="1:23">
      <c r="A4555">
        <v>4554</v>
      </c>
      <c r="B4555" t="s">
        <v>4497</v>
      </c>
      <c r="C4555" t="s">
        <v>4497</v>
      </c>
      <c r="D4555">
        <v>122</v>
      </c>
      <c r="E4555" t="s">
        <v>5077</v>
      </c>
      <c r="F4555" t="s">
        <v>598</v>
      </c>
      <c r="G4555" s="1" t="s">
        <v>1100</v>
      </c>
      <c r="H4555" t="s">
        <v>5078</v>
      </c>
      <c r="I4555" t="s">
        <v>1100</v>
      </c>
      <c r="J4555" t="s">
        <v>5078</v>
      </c>
      <c r="K4555">
        <v>0.17</v>
      </c>
      <c r="L4555">
        <v>0.169966007</v>
      </c>
      <c r="M4555" t="s">
        <v>26</v>
      </c>
      <c r="N4555" t="s">
        <v>323</v>
      </c>
      <c r="O4555" t="s">
        <v>29</v>
      </c>
      <c r="P4555" t="s">
        <v>29</v>
      </c>
      <c r="Q4555" t="s">
        <v>29</v>
      </c>
      <c r="R4555" t="s">
        <v>29</v>
      </c>
      <c r="S4555" t="s">
        <v>29</v>
      </c>
      <c r="T4555" t="s">
        <v>29</v>
      </c>
      <c r="U4555" t="s">
        <v>29</v>
      </c>
      <c r="V4555" t="s">
        <v>29</v>
      </c>
      <c r="W4555" t="s">
        <v>5067</v>
      </c>
    </row>
    <row r="4556" spans="1:23">
      <c r="A4556">
        <v>4555</v>
      </c>
      <c r="B4556" t="s">
        <v>4497</v>
      </c>
      <c r="C4556" t="s">
        <v>4497</v>
      </c>
      <c r="D4556">
        <v>122</v>
      </c>
      <c r="E4556" t="s">
        <v>5074</v>
      </c>
      <c r="F4556" t="s">
        <v>1062</v>
      </c>
      <c r="G4556" s="1" t="s">
        <v>1368</v>
      </c>
      <c r="H4556" t="s">
        <v>5075</v>
      </c>
      <c r="I4556" t="s">
        <v>1368</v>
      </c>
      <c r="J4556" t="s">
        <v>5075</v>
      </c>
      <c r="K4556">
        <v>0.16</v>
      </c>
      <c r="L4556">
        <v>0.159968006</v>
      </c>
      <c r="M4556" t="s">
        <v>26</v>
      </c>
      <c r="N4556" t="s">
        <v>232</v>
      </c>
      <c r="O4556" t="s">
        <v>29</v>
      </c>
      <c r="P4556" t="s">
        <v>29</v>
      </c>
      <c r="Q4556" t="s">
        <v>29</v>
      </c>
      <c r="R4556" t="s">
        <v>29</v>
      </c>
      <c r="S4556" t="s">
        <v>29</v>
      </c>
      <c r="T4556" t="s">
        <v>29</v>
      </c>
      <c r="U4556" t="s">
        <v>29</v>
      </c>
      <c r="V4556" t="s">
        <v>29</v>
      </c>
      <c r="W4556" t="s">
        <v>5067</v>
      </c>
    </row>
    <row r="4557" spans="1:23">
      <c r="A4557">
        <v>4556</v>
      </c>
      <c r="B4557" t="s">
        <v>4497</v>
      </c>
      <c r="C4557" t="s">
        <v>4497</v>
      </c>
      <c r="D4557">
        <v>122</v>
      </c>
      <c r="E4557" t="s">
        <v>1196</v>
      </c>
      <c r="F4557" t="s">
        <v>255</v>
      </c>
      <c r="G4557" s="1" t="s">
        <v>1197</v>
      </c>
      <c r="H4557" t="s">
        <v>1198</v>
      </c>
      <c r="I4557" t="s">
        <v>1197</v>
      </c>
      <c r="J4557" t="s">
        <v>1198</v>
      </c>
      <c r="K4557">
        <v>0.15</v>
      </c>
      <c r="L4557">
        <v>0.14997000599999999</v>
      </c>
      <c r="M4557" t="s">
        <v>26</v>
      </c>
      <c r="N4557" t="s">
        <v>219</v>
      </c>
      <c r="O4557" t="s">
        <v>29</v>
      </c>
      <c r="P4557" t="s">
        <v>29</v>
      </c>
      <c r="Q4557" t="s">
        <v>29</v>
      </c>
      <c r="R4557" t="s">
        <v>29</v>
      </c>
      <c r="S4557" t="s">
        <v>29</v>
      </c>
      <c r="T4557" t="s">
        <v>29</v>
      </c>
      <c r="U4557" t="s">
        <v>29</v>
      </c>
      <c r="V4557" t="s">
        <v>29</v>
      </c>
      <c r="W4557" t="s">
        <v>5067</v>
      </c>
    </row>
    <row r="4558" spans="1:23">
      <c r="A4558">
        <v>4557</v>
      </c>
      <c r="B4558" t="s">
        <v>4497</v>
      </c>
      <c r="C4558" t="s">
        <v>4497</v>
      </c>
      <c r="D4558">
        <v>122</v>
      </c>
      <c r="E4558" t="s">
        <v>2081</v>
      </c>
      <c r="F4558" t="s">
        <v>401</v>
      </c>
      <c r="G4558" s="1" t="s">
        <v>793</v>
      </c>
      <c r="H4558" t="s">
        <v>2082</v>
      </c>
      <c r="I4558" t="s">
        <v>793</v>
      </c>
      <c r="J4558" t="s">
        <v>2082</v>
      </c>
      <c r="K4558">
        <v>0.12</v>
      </c>
      <c r="L4558">
        <v>0.119976005</v>
      </c>
      <c r="M4558" t="s">
        <v>26</v>
      </c>
      <c r="N4558" t="s">
        <v>323</v>
      </c>
      <c r="O4558" t="s">
        <v>29</v>
      </c>
      <c r="P4558" t="s">
        <v>29</v>
      </c>
      <c r="Q4558" t="s">
        <v>29</v>
      </c>
      <c r="R4558" t="s">
        <v>29</v>
      </c>
      <c r="S4558" t="s">
        <v>29</v>
      </c>
      <c r="T4558" t="s">
        <v>29</v>
      </c>
      <c r="U4558" t="s">
        <v>29</v>
      </c>
      <c r="V4558" t="s">
        <v>29</v>
      </c>
      <c r="W4558" t="s">
        <v>5067</v>
      </c>
    </row>
    <row r="4559" spans="1:23">
      <c r="A4559">
        <v>4558</v>
      </c>
      <c r="B4559" t="s">
        <v>4497</v>
      </c>
      <c r="C4559" t="s">
        <v>4497</v>
      </c>
      <c r="D4559">
        <v>122</v>
      </c>
      <c r="E4559" t="s">
        <v>5084</v>
      </c>
      <c r="F4559" t="s">
        <v>344</v>
      </c>
      <c r="G4559" s="1" t="s">
        <v>5085</v>
      </c>
      <c r="H4559" t="s">
        <v>463</v>
      </c>
      <c r="I4559" t="s">
        <v>5085</v>
      </c>
      <c r="J4559" t="s">
        <v>463</v>
      </c>
      <c r="K4559">
        <v>0.11</v>
      </c>
      <c r="L4559">
        <v>0.109978004</v>
      </c>
      <c r="M4559" t="s">
        <v>26</v>
      </c>
      <c r="N4559" t="s">
        <v>232</v>
      </c>
      <c r="O4559" t="s">
        <v>29</v>
      </c>
      <c r="P4559" t="s">
        <v>29</v>
      </c>
      <c r="Q4559" t="s">
        <v>29</v>
      </c>
      <c r="R4559" t="s">
        <v>29</v>
      </c>
      <c r="S4559" t="s">
        <v>29</v>
      </c>
      <c r="T4559" t="s">
        <v>29</v>
      </c>
      <c r="U4559" t="s">
        <v>29</v>
      </c>
      <c r="V4559" t="s">
        <v>29</v>
      </c>
      <c r="W4559" t="s">
        <v>5067</v>
      </c>
    </row>
    <row r="4560" spans="1:23">
      <c r="A4560">
        <v>4559</v>
      </c>
      <c r="B4560" t="s">
        <v>4497</v>
      </c>
      <c r="C4560" t="s">
        <v>4497</v>
      </c>
      <c r="D4560">
        <v>122</v>
      </c>
      <c r="E4560" t="s">
        <v>5069</v>
      </c>
      <c r="F4560" t="s">
        <v>344</v>
      </c>
      <c r="G4560" s="1" t="s">
        <v>5070</v>
      </c>
      <c r="H4560" t="s">
        <v>5071</v>
      </c>
      <c r="I4560" t="s">
        <v>8836</v>
      </c>
      <c r="J4560" t="s">
        <v>5071</v>
      </c>
      <c r="K4560">
        <v>0.05</v>
      </c>
      <c r="L4560">
        <v>4.9990001999999999E-2</v>
      </c>
      <c r="M4560" t="s">
        <v>26</v>
      </c>
      <c r="N4560" t="s">
        <v>63</v>
      </c>
      <c r="O4560" t="s">
        <v>29</v>
      </c>
      <c r="P4560" t="s">
        <v>29</v>
      </c>
      <c r="Q4560" t="s">
        <v>29</v>
      </c>
      <c r="R4560" t="s">
        <v>29</v>
      </c>
      <c r="S4560" t="s">
        <v>29</v>
      </c>
      <c r="T4560" t="s">
        <v>29</v>
      </c>
      <c r="U4560" t="s">
        <v>29</v>
      </c>
      <c r="V4560" t="s">
        <v>29</v>
      </c>
      <c r="W4560" t="s">
        <v>5067</v>
      </c>
    </row>
    <row r="4561" spans="1:23">
      <c r="A4561">
        <v>4560</v>
      </c>
      <c r="B4561" t="s">
        <v>4497</v>
      </c>
      <c r="C4561" t="s">
        <v>4497</v>
      </c>
      <c r="D4561">
        <v>122</v>
      </c>
      <c r="E4561" t="s">
        <v>5086</v>
      </c>
      <c r="F4561" t="s">
        <v>1102</v>
      </c>
      <c r="G4561" s="1" t="s">
        <v>1103</v>
      </c>
      <c r="H4561" t="s">
        <v>5087</v>
      </c>
      <c r="I4561" t="s">
        <v>1103</v>
      </c>
      <c r="J4561" t="s">
        <v>5087</v>
      </c>
      <c r="K4561">
        <v>0.02</v>
      </c>
      <c r="L4561">
        <v>1.9996000999999999E-2</v>
      </c>
      <c r="M4561" t="s">
        <v>26</v>
      </c>
      <c r="N4561" t="s">
        <v>323</v>
      </c>
      <c r="O4561" t="s">
        <v>29</v>
      </c>
      <c r="P4561" t="s">
        <v>29</v>
      </c>
      <c r="Q4561" t="s">
        <v>29</v>
      </c>
      <c r="R4561" t="s">
        <v>29</v>
      </c>
      <c r="S4561" t="s">
        <v>29</v>
      </c>
      <c r="T4561" t="s">
        <v>29</v>
      </c>
      <c r="U4561" t="s">
        <v>29</v>
      </c>
      <c r="V4561" t="s">
        <v>29</v>
      </c>
      <c r="W4561" t="s">
        <v>5067</v>
      </c>
    </row>
    <row r="4562" spans="1:23">
      <c r="A4562">
        <v>4561</v>
      </c>
      <c r="B4562" t="s">
        <v>5088</v>
      </c>
      <c r="C4562" t="s">
        <v>5088</v>
      </c>
      <c r="D4562">
        <v>123</v>
      </c>
      <c r="E4562" t="s">
        <v>946</v>
      </c>
      <c r="F4562" t="s">
        <v>255</v>
      </c>
      <c r="G4562" s="1" t="s">
        <v>947</v>
      </c>
      <c r="H4562" t="s">
        <v>948</v>
      </c>
      <c r="I4562" t="s">
        <v>947</v>
      </c>
      <c r="J4562" t="s">
        <v>948</v>
      </c>
      <c r="K4562">
        <v>0.5</v>
      </c>
      <c r="L4562">
        <f>K4562/SUM(K$4562:K$4581)*(3.3+49.4)</f>
        <v>0.26350000000000001</v>
      </c>
      <c r="M4562" t="s">
        <v>26</v>
      </c>
      <c r="N4562" t="s">
        <v>74</v>
      </c>
      <c r="O4562" t="s">
        <v>29</v>
      </c>
      <c r="P4562" t="s">
        <v>29</v>
      </c>
      <c r="Q4562" t="s">
        <v>29</v>
      </c>
      <c r="R4562" t="s">
        <v>29</v>
      </c>
      <c r="S4562" t="s">
        <v>29</v>
      </c>
      <c r="T4562" t="s">
        <v>29</v>
      </c>
      <c r="U4562" t="s">
        <v>29</v>
      </c>
      <c r="V4562" t="s">
        <v>5089</v>
      </c>
      <c r="W4562" t="s">
        <v>5090</v>
      </c>
    </row>
    <row r="4563" spans="1:23">
      <c r="A4563">
        <v>4562</v>
      </c>
      <c r="B4563" t="s">
        <v>5088</v>
      </c>
      <c r="C4563" t="s">
        <v>5088</v>
      </c>
      <c r="D4563">
        <v>123</v>
      </c>
      <c r="E4563" t="s">
        <v>5091</v>
      </c>
      <c r="F4563" t="s">
        <v>415</v>
      </c>
      <c r="G4563" s="1" t="s">
        <v>5092</v>
      </c>
      <c r="H4563" t="s">
        <v>5093</v>
      </c>
      <c r="I4563" t="s">
        <v>5092</v>
      </c>
      <c r="J4563" t="s">
        <v>5093</v>
      </c>
      <c r="K4563">
        <v>0.3</v>
      </c>
      <c r="L4563">
        <f t="shared" ref="L4563:L4581" si="13">K4563/SUM(K$4562:K$4581)*(3.3+49.4)</f>
        <v>0.15810000000000002</v>
      </c>
      <c r="M4563" t="s">
        <v>26</v>
      </c>
      <c r="N4563" t="s">
        <v>74</v>
      </c>
      <c r="O4563" t="s">
        <v>29</v>
      </c>
      <c r="P4563" t="s">
        <v>29</v>
      </c>
      <c r="Q4563" t="s">
        <v>29</v>
      </c>
      <c r="R4563" t="s">
        <v>29</v>
      </c>
      <c r="S4563" t="s">
        <v>29</v>
      </c>
      <c r="T4563" t="s">
        <v>29</v>
      </c>
      <c r="U4563" t="s">
        <v>29</v>
      </c>
      <c r="V4563" t="s">
        <v>5089</v>
      </c>
      <c r="W4563" t="s">
        <v>5090</v>
      </c>
    </row>
    <row r="4564" spans="1:23">
      <c r="A4564">
        <v>4563</v>
      </c>
      <c r="B4564" t="s">
        <v>5088</v>
      </c>
      <c r="C4564" t="s">
        <v>5088</v>
      </c>
      <c r="D4564">
        <v>123</v>
      </c>
      <c r="E4564" t="s">
        <v>5094</v>
      </c>
      <c r="F4564" t="s">
        <v>2077</v>
      </c>
      <c r="G4564" s="1" t="s">
        <v>5095</v>
      </c>
      <c r="H4564" t="s">
        <v>5096</v>
      </c>
      <c r="I4564" t="s">
        <v>5095</v>
      </c>
      <c r="J4564" t="s">
        <v>5096</v>
      </c>
      <c r="K4564">
        <v>1.3</v>
      </c>
      <c r="L4564">
        <f t="shared" si="13"/>
        <v>0.68510000000000004</v>
      </c>
      <c r="M4564" t="s">
        <v>26</v>
      </c>
      <c r="N4564" t="s">
        <v>74</v>
      </c>
      <c r="O4564" t="s">
        <v>29</v>
      </c>
      <c r="P4564" t="s">
        <v>29</v>
      </c>
      <c r="Q4564" t="s">
        <v>29</v>
      </c>
      <c r="R4564" t="s">
        <v>29</v>
      </c>
      <c r="S4564" t="s">
        <v>29</v>
      </c>
      <c r="T4564" t="s">
        <v>29</v>
      </c>
      <c r="U4564" t="s">
        <v>29</v>
      </c>
      <c r="V4564" t="s">
        <v>5089</v>
      </c>
      <c r="W4564" t="s">
        <v>5090</v>
      </c>
    </row>
    <row r="4565" spans="1:23">
      <c r="A4565">
        <v>4564</v>
      </c>
      <c r="B4565" t="s">
        <v>5088</v>
      </c>
      <c r="C4565" t="s">
        <v>5088</v>
      </c>
      <c r="D4565">
        <v>123</v>
      </c>
      <c r="E4565" t="s">
        <v>5097</v>
      </c>
      <c r="F4565" t="s">
        <v>5098</v>
      </c>
      <c r="G4565" s="1" t="s">
        <v>5099</v>
      </c>
      <c r="H4565" t="s">
        <v>5100</v>
      </c>
      <c r="I4565" t="s">
        <v>5099</v>
      </c>
      <c r="J4565" t="s">
        <v>8863</v>
      </c>
      <c r="K4565">
        <v>1.8</v>
      </c>
      <c r="L4565">
        <f t="shared" si="13"/>
        <v>0.9486</v>
      </c>
      <c r="M4565" t="s">
        <v>26</v>
      </c>
      <c r="N4565" t="s">
        <v>74</v>
      </c>
      <c r="O4565" t="s">
        <v>29</v>
      </c>
      <c r="P4565" t="s">
        <v>29</v>
      </c>
      <c r="Q4565" t="s">
        <v>29</v>
      </c>
      <c r="R4565" t="s">
        <v>29</v>
      </c>
      <c r="S4565" t="s">
        <v>29</v>
      </c>
      <c r="T4565" t="s">
        <v>29</v>
      </c>
      <c r="U4565" t="s">
        <v>29</v>
      </c>
      <c r="V4565" t="s">
        <v>5089</v>
      </c>
      <c r="W4565" t="s">
        <v>5090</v>
      </c>
    </row>
    <row r="4566" spans="1:23">
      <c r="A4566">
        <v>4565</v>
      </c>
      <c r="B4566" t="s">
        <v>5088</v>
      </c>
      <c r="C4566" t="s">
        <v>5088</v>
      </c>
      <c r="D4566">
        <v>123</v>
      </c>
      <c r="E4566" t="s">
        <v>1463</v>
      </c>
      <c r="F4566" t="s">
        <v>154</v>
      </c>
      <c r="G4566" s="1" t="s">
        <v>368</v>
      </c>
      <c r="H4566" t="s">
        <v>1464</v>
      </c>
      <c r="I4566" t="s">
        <v>368</v>
      </c>
      <c r="J4566" t="s">
        <v>1464</v>
      </c>
      <c r="K4566">
        <v>14.2</v>
      </c>
      <c r="L4566">
        <f t="shared" si="13"/>
        <v>7.4834000000000005</v>
      </c>
      <c r="M4566" t="s">
        <v>26</v>
      </c>
      <c r="N4566" t="s">
        <v>74</v>
      </c>
      <c r="O4566" t="s">
        <v>29</v>
      </c>
      <c r="P4566" t="s">
        <v>29</v>
      </c>
      <c r="Q4566" t="s">
        <v>29</v>
      </c>
      <c r="R4566" t="s">
        <v>29</v>
      </c>
      <c r="S4566" t="s">
        <v>29</v>
      </c>
      <c r="T4566" t="s">
        <v>29</v>
      </c>
      <c r="U4566" t="s">
        <v>29</v>
      </c>
      <c r="V4566" t="s">
        <v>5089</v>
      </c>
      <c r="W4566" t="s">
        <v>5090</v>
      </c>
    </row>
    <row r="4567" spans="1:23">
      <c r="A4567">
        <v>4566</v>
      </c>
      <c r="B4567" t="s">
        <v>5088</v>
      </c>
      <c r="C4567" t="s">
        <v>5088</v>
      </c>
      <c r="D4567">
        <v>123</v>
      </c>
      <c r="E4567" t="s">
        <v>5101</v>
      </c>
      <c r="F4567" t="s">
        <v>1364</v>
      </c>
      <c r="G4567" s="1" t="s">
        <v>1730</v>
      </c>
      <c r="H4567" t="s">
        <v>2320</v>
      </c>
      <c r="I4567" t="s">
        <v>1730</v>
      </c>
      <c r="J4567" t="s">
        <v>2320</v>
      </c>
      <c r="K4567">
        <v>4.5999999999999996</v>
      </c>
      <c r="L4567">
        <f t="shared" si="13"/>
        <v>2.4241999999999999</v>
      </c>
      <c r="M4567" t="s">
        <v>26</v>
      </c>
      <c r="N4567" t="s">
        <v>63</v>
      </c>
      <c r="O4567" t="s">
        <v>29</v>
      </c>
      <c r="P4567" t="s">
        <v>29</v>
      </c>
      <c r="Q4567" t="s">
        <v>29</v>
      </c>
      <c r="R4567" t="s">
        <v>29</v>
      </c>
      <c r="S4567" t="s">
        <v>29</v>
      </c>
      <c r="T4567" t="s">
        <v>29</v>
      </c>
      <c r="U4567" t="s">
        <v>29</v>
      </c>
      <c r="V4567" t="s">
        <v>5089</v>
      </c>
      <c r="W4567" t="s">
        <v>5090</v>
      </c>
    </row>
    <row r="4568" spans="1:23">
      <c r="A4568">
        <v>4567</v>
      </c>
      <c r="B4568" t="s">
        <v>5088</v>
      </c>
      <c r="C4568" t="s">
        <v>5088</v>
      </c>
      <c r="D4568">
        <v>123</v>
      </c>
      <c r="E4568" t="s">
        <v>5102</v>
      </c>
      <c r="F4568" t="s">
        <v>1364</v>
      </c>
      <c r="G4568" s="1" t="s">
        <v>5103</v>
      </c>
      <c r="H4568" t="s">
        <v>5104</v>
      </c>
      <c r="I4568" t="s">
        <v>5103</v>
      </c>
      <c r="J4568" t="s">
        <v>5104</v>
      </c>
      <c r="K4568">
        <v>1</v>
      </c>
      <c r="L4568">
        <f t="shared" si="13"/>
        <v>0.52700000000000002</v>
      </c>
      <c r="M4568" t="s">
        <v>26</v>
      </c>
      <c r="N4568" t="s">
        <v>74</v>
      </c>
      <c r="O4568" t="s">
        <v>29</v>
      </c>
      <c r="P4568" t="s">
        <v>29</v>
      </c>
      <c r="Q4568" t="s">
        <v>29</v>
      </c>
      <c r="R4568" t="s">
        <v>29</v>
      </c>
      <c r="S4568" t="s">
        <v>29</v>
      </c>
      <c r="T4568" t="s">
        <v>29</v>
      </c>
      <c r="U4568" t="s">
        <v>29</v>
      </c>
      <c r="V4568" t="s">
        <v>5089</v>
      </c>
      <c r="W4568" t="s">
        <v>5090</v>
      </c>
    </row>
    <row r="4569" spans="1:23">
      <c r="A4569">
        <v>4568</v>
      </c>
      <c r="B4569" t="s">
        <v>5088</v>
      </c>
      <c r="C4569" t="s">
        <v>5088</v>
      </c>
      <c r="D4569">
        <v>123</v>
      </c>
      <c r="E4569" t="s">
        <v>383</v>
      </c>
      <c r="F4569" t="s">
        <v>168</v>
      </c>
      <c r="G4569" s="1" t="s">
        <v>384</v>
      </c>
      <c r="H4569" t="s">
        <v>385</v>
      </c>
      <c r="I4569" t="s">
        <v>384</v>
      </c>
      <c r="J4569" t="s">
        <v>385</v>
      </c>
      <c r="K4569">
        <v>0.3</v>
      </c>
      <c r="L4569">
        <f t="shared" si="13"/>
        <v>0.15810000000000002</v>
      </c>
      <c r="M4569" t="s">
        <v>26</v>
      </c>
      <c r="N4569" t="s">
        <v>63</v>
      </c>
      <c r="O4569" t="s">
        <v>29</v>
      </c>
      <c r="P4569" t="s">
        <v>29</v>
      </c>
      <c r="Q4569" t="s">
        <v>29</v>
      </c>
      <c r="R4569" t="s">
        <v>29</v>
      </c>
      <c r="S4569" t="s">
        <v>29</v>
      </c>
      <c r="T4569" t="s">
        <v>29</v>
      </c>
      <c r="U4569" t="s">
        <v>29</v>
      </c>
      <c r="V4569" t="s">
        <v>5089</v>
      </c>
      <c r="W4569" t="s">
        <v>5090</v>
      </c>
    </row>
    <row r="4570" spans="1:23">
      <c r="A4570">
        <v>4569</v>
      </c>
      <c r="B4570" t="s">
        <v>5088</v>
      </c>
      <c r="C4570" t="s">
        <v>5088</v>
      </c>
      <c r="D4570">
        <v>123</v>
      </c>
      <c r="E4570" t="s">
        <v>1427</v>
      </c>
      <c r="F4570" t="s">
        <v>185</v>
      </c>
      <c r="G4570" s="1" t="s">
        <v>213</v>
      </c>
      <c r="H4570" t="s">
        <v>1428</v>
      </c>
      <c r="I4570" t="s">
        <v>213</v>
      </c>
      <c r="J4570" t="s">
        <v>1428</v>
      </c>
      <c r="K4570">
        <v>1</v>
      </c>
      <c r="L4570">
        <f t="shared" si="13"/>
        <v>0.52700000000000002</v>
      </c>
      <c r="M4570" t="s">
        <v>26</v>
      </c>
      <c r="N4570" t="s">
        <v>74</v>
      </c>
      <c r="O4570" t="s">
        <v>29</v>
      </c>
      <c r="P4570" t="s">
        <v>29</v>
      </c>
      <c r="Q4570" t="s">
        <v>29</v>
      </c>
      <c r="R4570" t="s">
        <v>29</v>
      </c>
      <c r="S4570" t="s">
        <v>29</v>
      </c>
      <c r="T4570" t="s">
        <v>29</v>
      </c>
      <c r="U4570" t="s">
        <v>29</v>
      </c>
      <c r="V4570" t="s">
        <v>5089</v>
      </c>
      <c r="W4570" t="s">
        <v>5090</v>
      </c>
    </row>
    <row r="4571" spans="1:23">
      <c r="A4571">
        <v>4570</v>
      </c>
      <c r="B4571" t="s">
        <v>5088</v>
      </c>
      <c r="C4571" t="s">
        <v>5088</v>
      </c>
      <c r="D4571">
        <v>123</v>
      </c>
      <c r="E4571" t="s">
        <v>5105</v>
      </c>
      <c r="F4571" t="s">
        <v>185</v>
      </c>
      <c r="G4571" s="1" t="s">
        <v>186</v>
      </c>
      <c r="H4571" t="s">
        <v>5106</v>
      </c>
      <c r="I4571" t="s">
        <v>186</v>
      </c>
      <c r="J4571" t="s">
        <v>5106</v>
      </c>
      <c r="K4571">
        <v>0.5</v>
      </c>
      <c r="L4571">
        <f t="shared" si="13"/>
        <v>0.26350000000000001</v>
      </c>
      <c r="M4571" t="s">
        <v>26</v>
      </c>
      <c r="N4571" t="s">
        <v>74</v>
      </c>
      <c r="O4571" t="s">
        <v>29</v>
      </c>
      <c r="P4571" t="s">
        <v>29</v>
      </c>
      <c r="Q4571" t="s">
        <v>29</v>
      </c>
      <c r="R4571" t="s">
        <v>29</v>
      </c>
      <c r="S4571" t="s">
        <v>29</v>
      </c>
      <c r="T4571" t="s">
        <v>29</v>
      </c>
      <c r="U4571" t="s">
        <v>29</v>
      </c>
      <c r="V4571" t="s">
        <v>5089</v>
      </c>
      <c r="W4571" t="s">
        <v>5090</v>
      </c>
    </row>
    <row r="4572" spans="1:23">
      <c r="A4572">
        <v>4571</v>
      </c>
      <c r="B4572" t="s">
        <v>5088</v>
      </c>
      <c r="C4572" t="s">
        <v>5088</v>
      </c>
      <c r="D4572">
        <v>123</v>
      </c>
      <c r="E4572" t="s">
        <v>5107</v>
      </c>
      <c r="F4572" t="s">
        <v>185</v>
      </c>
      <c r="G4572" s="1" t="s">
        <v>186</v>
      </c>
      <c r="H4572" t="s">
        <v>5108</v>
      </c>
      <c r="I4572" t="s">
        <v>186</v>
      </c>
      <c r="J4572" t="s">
        <v>5108</v>
      </c>
      <c r="K4572">
        <v>23.2</v>
      </c>
      <c r="L4572">
        <f t="shared" si="13"/>
        <v>12.226400000000002</v>
      </c>
      <c r="M4572" t="s">
        <v>26</v>
      </c>
      <c r="N4572" t="s">
        <v>74</v>
      </c>
      <c r="O4572" t="s">
        <v>29</v>
      </c>
      <c r="P4572" t="s">
        <v>29</v>
      </c>
      <c r="Q4572" t="s">
        <v>29</v>
      </c>
      <c r="R4572" t="s">
        <v>29</v>
      </c>
      <c r="S4572" t="s">
        <v>29</v>
      </c>
      <c r="T4572" t="s">
        <v>29</v>
      </c>
      <c r="U4572" t="s">
        <v>29</v>
      </c>
      <c r="V4572" t="s">
        <v>5089</v>
      </c>
      <c r="W4572" t="s">
        <v>5090</v>
      </c>
    </row>
    <row r="4573" spans="1:23">
      <c r="A4573">
        <v>4572</v>
      </c>
      <c r="B4573" t="s">
        <v>5088</v>
      </c>
      <c r="C4573" t="s">
        <v>5088</v>
      </c>
      <c r="D4573">
        <v>123</v>
      </c>
      <c r="E4573" t="s">
        <v>2050</v>
      </c>
      <c r="F4573" t="s">
        <v>185</v>
      </c>
      <c r="G4573" s="1" t="s">
        <v>186</v>
      </c>
      <c r="H4573" t="s">
        <v>2051</v>
      </c>
      <c r="I4573" t="s">
        <v>186</v>
      </c>
      <c r="J4573" t="s">
        <v>2051</v>
      </c>
      <c r="K4573">
        <v>9.8000000000000007</v>
      </c>
      <c r="L4573">
        <f t="shared" si="13"/>
        <v>5.1646000000000001</v>
      </c>
      <c r="M4573" t="s">
        <v>26</v>
      </c>
      <c r="N4573" t="s">
        <v>74</v>
      </c>
      <c r="O4573" t="s">
        <v>29</v>
      </c>
      <c r="P4573" t="s">
        <v>29</v>
      </c>
      <c r="Q4573" t="s">
        <v>29</v>
      </c>
      <c r="R4573" t="s">
        <v>29</v>
      </c>
      <c r="S4573" t="s">
        <v>29</v>
      </c>
      <c r="T4573" t="s">
        <v>29</v>
      </c>
      <c r="U4573" t="s">
        <v>29</v>
      </c>
      <c r="V4573" t="s">
        <v>5089</v>
      </c>
      <c r="W4573" t="s">
        <v>5090</v>
      </c>
    </row>
    <row r="4574" spans="1:23">
      <c r="A4574">
        <v>4573</v>
      </c>
      <c r="B4574" t="s">
        <v>5088</v>
      </c>
      <c r="C4574" t="s">
        <v>5088</v>
      </c>
      <c r="D4574">
        <v>123</v>
      </c>
      <c r="E4574" t="s">
        <v>189</v>
      </c>
      <c r="F4574" t="s">
        <v>185</v>
      </c>
      <c r="G4574" s="1" t="s">
        <v>186</v>
      </c>
      <c r="H4574" t="s">
        <v>29</v>
      </c>
      <c r="I4574" t="s">
        <v>186</v>
      </c>
      <c r="J4574" t="s">
        <v>29</v>
      </c>
      <c r="K4574">
        <v>0.5</v>
      </c>
      <c r="L4574">
        <f t="shared" si="13"/>
        <v>0.26350000000000001</v>
      </c>
      <c r="M4574" t="s">
        <v>26</v>
      </c>
      <c r="N4574" t="s">
        <v>74</v>
      </c>
      <c r="O4574" t="s">
        <v>29</v>
      </c>
      <c r="P4574" t="s">
        <v>29</v>
      </c>
      <c r="Q4574" t="s">
        <v>29</v>
      </c>
      <c r="R4574" t="s">
        <v>29</v>
      </c>
      <c r="S4574" t="s">
        <v>29</v>
      </c>
      <c r="T4574" t="s">
        <v>29</v>
      </c>
      <c r="U4574" t="s">
        <v>29</v>
      </c>
      <c r="V4574" t="s">
        <v>5089</v>
      </c>
      <c r="W4574" t="s">
        <v>5090</v>
      </c>
    </row>
    <row r="4575" spans="1:23">
      <c r="A4575">
        <v>4574</v>
      </c>
      <c r="B4575" t="s">
        <v>5088</v>
      </c>
      <c r="C4575" t="s">
        <v>5088</v>
      </c>
      <c r="D4575">
        <v>123</v>
      </c>
      <c r="E4575" t="s">
        <v>5109</v>
      </c>
      <c r="F4575" t="s">
        <v>251</v>
      </c>
      <c r="G4575" s="1" t="s">
        <v>252</v>
      </c>
      <c r="H4575" t="s">
        <v>5110</v>
      </c>
      <c r="I4575" t="s">
        <v>252</v>
      </c>
      <c r="J4575" t="s">
        <v>8718</v>
      </c>
      <c r="K4575">
        <v>2.8</v>
      </c>
      <c r="L4575">
        <f t="shared" si="13"/>
        <v>1.4755999999999998</v>
      </c>
      <c r="M4575" t="s">
        <v>26</v>
      </c>
      <c r="N4575" t="s">
        <v>74</v>
      </c>
      <c r="O4575" t="s">
        <v>29</v>
      </c>
      <c r="P4575" t="s">
        <v>29</v>
      </c>
      <c r="Q4575" t="s">
        <v>29</v>
      </c>
      <c r="R4575" t="s">
        <v>29</v>
      </c>
      <c r="S4575" t="s">
        <v>29</v>
      </c>
      <c r="T4575" t="s">
        <v>29</v>
      </c>
      <c r="U4575" t="s">
        <v>29</v>
      </c>
      <c r="V4575" t="s">
        <v>5089</v>
      </c>
      <c r="W4575" t="s">
        <v>5090</v>
      </c>
    </row>
    <row r="4576" spans="1:23">
      <c r="A4576">
        <v>4575</v>
      </c>
      <c r="B4576" t="s">
        <v>5088</v>
      </c>
      <c r="C4576" t="s">
        <v>5088</v>
      </c>
      <c r="D4576">
        <v>123</v>
      </c>
      <c r="E4576" t="s">
        <v>5111</v>
      </c>
      <c r="F4576" t="s">
        <v>293</v>
      </c>
      <c r="G4576" s="1" t="s">
        <v>5112</v>
      </c>
      <c r="H4576" t="s">
        <v>5113</v>
      </c>
      <c r="I4576" t="s">
        <v>5112</v>
      </c>
      <c r="J4576" t="s">
        <v>5113</v>
      </c>
      <c r="K4576">
        <v>1</v>
      </c>
      <c r="L4576">
        <f t="shared" si="13"/>
        <v>0.52700000000000002</v>
      </c>
      <c r="M4576" t="s">
        <v>26</v>
      </c>
      <c r="N4576" t="s">
        <v>74</v>
      </c>
      <c r="O4576" t="s">
        <v>29</v>
      </c>
      <c r="P4576" t="s">
        <v>29</v>
      </c>
      <c r="Q4576" t="s">
        <v>29</v>
      </c>
      <c r="R4576" t="s">
        <v>29</v>
      </c>
      <c r="S4576" t="s">
        <v>29</v>
      </c>
      <c r="T4576" t="s">
        <v>29</v>
      </c>
      <c r="U4576" t="s">
        <v>29</v>
      </c>
      <c r="V4576" t="s">
        <v>5089</v>
      </c>
      <c r="W4576" t="s">
        <v>5090</v>
      </c>
    </row>
    <row r="4577" spans="1:23">
      <c r="A4577">
        <v>4576</v>
      </c>
      <c r="B4577" t="s">
        <v>5088</v>
      </c>
      <c r="C4577" t="s">
        <v>5088</v>
      </c>
      <c r="D4577">
        <v>123</v>
      </c>
      <c r="E4577" t="s">
        <v>5114</v>
      </c>
      <c r="F4577" t="s">
        <v>176</v>
      </c>
      <c r="G4577" s="1" t="s">
        <v>1107</v>
      </c>
      <c r="H4577" t="s">
        <v>984</v>
      </c>
      <c r="I4577" t="s">
        <v>1107</v>
      </c>
      <c r="J4577" t="s">
        <v>984</v>
      </c>
      <c r="K4577">
        <v>0.5</v>
      </c>
      <c r="L4577">
        <f t="shared" si="13"/>
        <v>0.26350000000000001</v>
      </c>
      <c r="M4577" t="s">
        <v>26</v>
      </c>
      <c r="N4577" t="s">
        <v>74</v>
      </c>
      <c r="O4577" t="s">
        <v>29</v>
      </c>
      <c r="P4577" t="s">
        <v>29</v>
      </c>
      <c r="Q4577" t="s">
        <v>29</v>
      </c>
      <c r="R4577" t="s">
        <v>29</v>
      </c>
      <c r="S4577" t="s">
        <v>29</v>
      </c>
      <c r="T4577" t="s">
        <v>29</v>
      </c>
      <c r="U4577" t="s">
        <v>29</v>
      </c>
      <c r="V4577" t="s">
        <v>5089</v>
      </c>
      <c r="W4577" t="s">
        <v>5090</v>
      </c>
    </row>
    <row r="4578" spans="1:23">
      <c r="A4578">
        <v>4577</v>
      </c>
      <c r="B4578" t="s">
        <v>5088</v>
      </c>
      <c r="C4578" t="s">
        <v>5088</v>
      </c>
      <c r="D4578">
        <v>123</v>
      </c>
      <c r="E4578" t="s">
        <v>5115</v>
      </c>
      <c r="F4578" t="s">
        <v>41</v>
      </c>
      <c r="G4578" s="1" t="s">
        <v>408</v>
      </c>
      <c r="H4578" t="s">
        <v>5116</v>
      </c>
      <c r="I4578" t="s">
        <v>408</v>
      </c>
      <c r="J4578" t="s">
        <v>5116</v>
      </c>
      <c r="K4578">
        <v>0.3</v>
      </c>
      <c r="L4578">
        <f t="shared" si="13"/>
        <v>0.15810000000000002</v>
      </c>
      <c r="M4578" t="s">
        <v>26</v>
      </c>
      <c r="N4578" t="s">
        <v>74</v>
      </c>
      <c r="O4578" t="s">
        <v>29</v>
      </c>
      <c r="P4578" t="s">
        <v>29</v>
      </c>
      <c r="Q4578" t="s">
        <v>29</v>
      </c>
      <c r="R4578" t="s">
        <v>29</v>
      </c>
      <c r="S4578" t="s">
        <v>29</v>
      </c>
      <c r="T4578" t="s">
        <v>29</v>
      </c>
      <c r="U4578" t="s">
        <v>29</v>
      </c>
      <c r="V4578" t="s">
        <v>5089</v>
      </c>
      <c r="W4578" t="s">
        <v>5090</v>
      </c>
    </row>
    <row r="4579" spans="1:23">
      <c r="A4579">
        <v>4578</v>
      </c>
      <c r="B4579" t="s">
        <v>5088</v>
      </c>
      <c r="C4579" t="s">
        <v>5088</v>
      </c>
      <c r="D4579">
        <v>123</v>
      </c>
      <c r="E4579" t="s">
        <v>5117</v>
      </c>
      <c r="F4579" t="s">
        <v>41</v>
      </c>
      <c r="G4579" s="1" t="s">
        <v>3029</v>
      </c>
      <c r="H4579" t="s">
        <v>5118</v>
      </c>
      <c r="I4579" t="s">
        <v>3029</v>
      </c>
      <c r="J4579" t="s">
        <v>5118</v>
      </c>
      <c r="K4579">
        <v>18.8</v>
      </c>
      <c r="L4579">
        <f t="shared" si="13"/>
        <v>9.9076000000000004</v>
      </c>
      <c r="M4579" t="s">
        <v>26</v>
      </c>
      <c r="N4579" t="s">
        <v>74</v>
      </c>
      <c r="O4579" t="s">
        <v>29</v>
      </c>
      <c r="P4579" t="s">
        <v>29</v>
      </c>
      <c r="Q4579" t="s">
        <v>29</v>
      </c>
      <c r="R4579" t="s">
        <v>29</v>
      </c>
      <c r="S4579" t="s">
        <v>29</v>
      </c>
      <c r="T4579" t="s">
        <v>29</v>
      </c>
      <c r="U4579" t="s">
        <v>29</v>
      </c>
      <c r="V4579" t="s">
        <v>5089</v>
      </c>
      <c r="W4579" t="s">
        <v>5090</v>
      </c>
    </row>
    <row r="4580" spans="1:23">
      <c r="A4580">
        <v>4579</v>
      </c>
      <c r="B4580" t="s">
        <v>5088</v>
      </c>
      <c r="C4580" t="s">
        <v>5088</v>
      </c>
      <c r="D4580">
        <v>123</v>
      </c>
      <c r="E4580" t="s">
        <v>5119</v>
      </c>
      <c r="F4580" t="s">
        <v>41</v>
      </c>
      <c r="G4580" s="1" t="s">
        <v>3029</v>
      </c>
      <c r="H4580" t="s">
        <v>5120</v>
      </c>
      <c r="I4580" t="s">
        <v>3029</v>
      </c>
      <c r="J4580" t="s">
        <v>5120</v>
      </c>
      <c r="K4580">
        <v>17.3</v>
      </c>
      <c r="L4580">
        <f t="shared" si="13"/>
        <v>9.1171000000000006</v>
      </c>
      <c r="M4580" t="s">
        <v>26</v>
      </c>
      <c r="N4580" t="s">
        <v>74</v>
      </c>
      <c r="O4580" t="s">
        <v>29</v>
      </c>
      <c r="P4580" t="s">
        <v>29</v>
      </c>
      <c r="Q4580" t="s">
        <v>29</v>
      </c>
      <c r="R4580" t="s">
        <v>29</v>
      </c>
      <c r="S4580" t="s">
        <v>29</v>
      </c>
      <c r="T4580" t="s">
        <v>29</v>
      </c>
      <c r="U4580" t="s">
        <v>29</v>
      </c>
      <c r="V4580" t="s">
        <v>5089</v>
      </c>
      <c r="W4580" t="s">
        <v>5090</v>
      </c>
    </row>
    <row r="4581" spans="1:23">
      <c r="A4581">
        <v>4580</v>
      </c>
      <c r="B4581" t="s">
        <v>5088</v>
      </c>
      <c r="C4581" t="s">
        <v>5088</v>
      </c>
      <c r="D4581">
        <v>123</v>
      </c>
      <c r="E4581" t="s">
        <v>5121</v>
      </c>
      <c r="F4581" t="s">
        <v>93</v>
      </c>
      <c r="G4581" s="1" t="s">
        <v>29</v>
      </c>
      <c r="H4581" t="s">
        <v>29</v>
      </c>
      <c r="I4581" t="s">
        <v>29</v>
      </c>
      <c r="J4581" t="s">
        <v>29</v>
      </c>
      <c r="K4581">
        <v>0.3</v>
      </c>
      <c r="L4581">
        <f t="shared" si="13"/>
        <v>0.15810000000000002</v>
      </c>
      <c r="M4581" t="s">
        <v>26</v>
      </c>
      <c r="N4581" t="s">
        <v>63</v>
      </c>
      <c r="O4581" t="s">
        <v>29</v>
      </c>
      <c r="P4581" t="s">
        <v>29</v>
      </c>
      <c r="Q4581" t="s">
        <v>29</v>
      </c>
      <c r="R4581" t="s">
        <v>29</v>
      </c>
      <c r="S4581" t="s">
        <v>29</v>
      </c>
      <c r="T4581" t="s">
        <v>29</v>
      </c>
      <c r="U4581" t="s">
        <v>29</v>
      </c>
      <c r="V4581" t="s">
        <v>5089</v>
      </c>
      <c r="W4581" t="s">
        <v>5090</v>
      </c>
    </row>
    <row r="4582" spans="1:23">
      <c r="A4582">
        <v>4581</v>
      </c>
      <c r="B4582" t="s">
        <v>5088</v>
      </c>
      <c r="C4582" t="s">
        <v>5088</v>
      </c>
      <c r="D4582">
        <v>123</v>
      </c>
      <c r="E4582" t="s">
        <v>6729</v>
      </c>
      <c r="F4582" t="s">
        <v>76</v>
      </c>
      <c r="G4582" s="1" t="s">
        <v>29</v>
      </c>
      <c r="H4582" t="s">
        <v>29</v>
      </c>
      <c r="I4582" t="s">
        <v>29</v>
      </c>
      <c r="J4582" t="s">
        <v>29</v>
      </c>
      <c r="K4582">
        <v>43.5</v>
      </c>
      <c r="L4582">
        <v>43.5</v>
      </c>
      <c r="M4582" t="s">
        <v>687</v>
      </c>
      <c r="N4582" t="s">
        <v>29</v>
      </c>
      <c r="O4582" t="s">
        <v>29</v>
      </c>
      <c r="P4582" t="s">
        <v>29</v>
      </c>
      <c r="Q4582" t="s">
        <v>29</v>
      </c>
      <c r="R4582" t="s">
        <v>29</v>
      </c>
      <c r="S4582" t="s">
        <v>29</v>
      </c>
      <c r="T4582" t="s">
        <v>29</v>
      </c>
      <c r="U4582" t="s">
        <v>29</v>
      </c>
      <c r="V4582" t="s">
        <v>5089</v>
      </c>
      <c r="W4582" t="s">
        <v>5090</v>
      </c>
    </row>
    <row r="4583" spans="1:23">
      <c r="A4583">
        <v>4582</v>
      </c>
      <c r="B4583" t="s">
        <v>5088</v>
      </c>
      <c r="C4583" t="s">
        <v>5088</v>
      </c>
      <c r="D4583">
        <v>123</v>
      </c>
      <c r="E4583" t="s">
        <v>8941</v>
      </c>
      <c r="F4583" t="s">
        <v>136</v>
      </c>
      <c r="G4583" t="s">
        <v>29</v>
      </c>
      <c r="H4583" t="s">
        <v>29</v>
      </c>
      <c r="I4583" t="s">
        <v>29</v>
      </c>
      <c r="J4583" t="s">
        <v>29</v>
      </c>
      <c r="K4583">
        <v>3.8</v>
      </c>
      <c r="L4583" s="4">
        <v>3.8</v>
      </c>
      <c r="M4583" t="s">
        <v>136</v>
      </c>
      <c r="N4583" t="s">
        <v>29</v>
      </c>
      <c r="O4583" t="s">
        <v>29</v>
      </c>
      <c r="P4583" t="s">
        <v>29</v>
      </c>
      <c r="Q4583" t="s">
        <v>29</v>
      </c>
      <c r="R4583" t="s">
        <v>29</v>
      </c>
      <c r="S4583" t="s">
        <v>29</v>
      </c>
      <c r="T4583" t="s">
        <v>29</v>
      </c>
      <c r="U4583" t="s">
        <v>29</v>
      </c>
      <c r="V4583" t="s">
        <v>5089</v>
      </c>
      <c r="W4583" t="s">
        <v>5090</v>
      </c>
    </row>
    <row r="4584" spans="1:23">
      <c r="A4584">
        <v>4583</v>
      </c>
      <c r="B4584" t="s">
        <v>5088</v>
      </c>
      <c r="C4584" t="s">
        <v>5088</v>
      </c>
      <c r="D4584">
        <v>124</v>
      </c>
      <c r="E4584" t="s">
        <v>5122</v>
      </c>
      <c r="F4584" t="s">
        <v>1062</v>
      </c>
      <c r="G4584" s="1" t="s">
        <v>5123</v>
      </c>
      <c r="H4584" t="s">
        <v>2659</v>
      </c>
      <c r="I4584" t="s">
        <v>5123</v>
      </c>
      <c r="J4584" t="s">
        <v>2659</v>
      </c>
      <c r="K4584">
        <v>2</v>
      </c>
      <c r="L4584">
        <f>K4584/SUM($K$4584:$K$4628)*(1.2+60.7)</f>
        <v>1.2367632367632369</v>
      </c>
      <c r="M4584" t="s">
        <v>26</v>
      </c>
      <c r="N4584" t="s">
        <v>74</v>
      </c>
      <c r="O4584" t="s">
        <v>29</v>
      </c>
      <c r="P4584" t="s">
        <v>29</v>
      </c>
      <c r="Q4584" t="s">
        <v>29</v>
      </c>
      <c r="R4584" t="s">
        <v>29</v>
      </c>
      <c r="S4584" t="s">
        <v>29</v>
      </c>
      <c r="T4584" t="s">
        <v>29</v>
      </c>
      <c r="U4584" t="s">
        <v>29</v>
      </c>
      <c r="V4584" t="s">
        <v>5124</v>
      </c>
      <c r="W4584" t="s">
        <v>5090</v>
      </c>
    </row>
    <row r="4585" spans="1:23">
      <c r="A4585">
        <v>4584</v>
      </c>
      <c r="B4585" t="s">
        <v>5088</v>
      </c>
      <c r="C4585" t="s">
        <v>5088</v>
      </c>
      <c r="D4585">
        <v>124</v>
      </c>
      <c r="E4585" t="s">
        <v>5125</v>
      </c>
      <c r="F4585" t="s">
        <v>1062</v>
      </c>
      <c r="G4585" s="1" t="s">
        <v>1066</v>
      </c>
      <c r="H4585" t="s">
        <v>3036</v>
      </c>
      <c r="I4585" t="s">
        <v>1066</v>
      </c>
      <c r="J4585" t="s">
        <v>3036</v>
      </c>
      <c r="K4585">
        <v>0.5</v>
      </c>
      <c r="L4585">
        <f t="shared" ref="L4585:L4628" si="14">K4585/SUM($K$4584:$K$4628)*(1.2+60.7)</f>
        <v>0.30919080919080921</v>
      </c>
      <c r="M4585" t="s">
        <v>26</v>
      </c>
      <c r="N4585" t="s">
        <v>74</v>
      </c>
      <c r="O4585" t="s">
        <v>29</v>
      </c>
      <c r="P4585" t="s">
        <v>29</v>
      </c>
      <c r="Q4585" t="s">
        <v>29</v>
      </c>
      <c r="R4585" t="s">
        <v>29</v>
      </c>
      <c r="S4585" t="s">
        <v>29</v>
      </c>
      <c r="T4585" t="s">
        <v>29</v>
      </c>
      <c r="U4585" t="s">
        <v>29</v>
      </c>
      <c r="V4585" t="s">
        <v>5124</v>
      </c>
      <c r="W4585" t="s">
        <v>5090</v>
      </c>
    </row>
    <row r="4586" spans="1:23">
      <c r="A4586">
        <v>4585</v>
      </c>
      <c r="B4586" t="s">
        <v>5088</v>
      </c>
      <c r="C4586" t="s">
        <v>5088</v>
      </c>
      <c r="D4586">
        <v>124</v>
      </c>
      <c r="E4586" t="s">
        <v>5126</v>
      </c>
      <c r="F4586" t="s">
        <v>344</v>
      </c>
      <c r="G4586" s="1" t="s">
        <v>5127</v>
      </c>
      <c r="H4586" t="s">
        <v>5128</v>
      </c>
      <c r="I4586" t="s">
        <v>5127</v>
      </c>
      <c r="J4586" t="s">
        <v>5128</v>
      </c>
      <c r="K4586">
        <v>1.5</v>
      </c>
      <c r="L4586">
        <f t="shared" si="14"/>
        <v>0.92757242757242764</v>
      </c>
      <c r="M4586" t="s">
        <v>26</v>
      </c>
      <c r="N4586" t="s">
        <v>63</v>
      </c>
      <c r="O4586" t="s">
        <v>29</v>
      </c>
      <c r="P4586" t="s">
        <v>29</v>
      </c>
      <c r="Q4586" t="s">
        <v>29</v>
      </c>
      <c r="R4586" t="s">
        <v>29</v>
      </c>
      <c r="S4586" t="s">
        <v>29</v>
      </c>
      <c r="T4586" t="s">
        <v>29</v>
      </c>
      <c r="U4586" t="s">
        <v>29</v>
      </c>
      <c r="V4586" t="s">
        <v>5124</v>
      </c>
      <c r="W4586" t="s">
        <v>5090</v>
      </c>
    </row>
    <row r="4587" spans="1:23">
      <c r="A4587">
        <v>4586</v>
      </c>
      <c r="B4587" t="s">
        <v>5088</v>
      </c>
      <c r="C4587" t="s">
        <v>5088</v>
      </c>
      <c r="D4587">
        <v>124</v>
      </c>
      <c r="E4587" t="s">
        <v>5129</v>
      </c>
      <c r="F4587" t="s">
        <v>181</v>
      </c>
      <c r="G4587" s="1" t="s">
        <v>5130</v>
      </c>
      <c r="H4587" t="s">
        <v>5131</v>
      </c>
      <c r="I4587" t="s">
        <v>5130</v>
      </c>
      <c r="J4587" t="s">
        <v>5131</v>
      </c>
      <c r="K4587">
        <v>0.2</v>
      </c>
      <c r="L4587">
        <f t="shared" si="14"/>
        <v>0.12367632367632368</v>
      </c>
      <c r="M4587" t="s">
        <v>26</v>
      </c>
      <c r="N4587" t="s">
        <v>74</v>
      </c>
      <c r="O4587" t="s">
        <v>29</v>
      </c>
      <c r="P4587" t="s">
        <v>29</v>
      </c>
      <c r="Q4587" t="s">
        <v>29</v>
      </c>
      <c r="R4587" t="s">
        <v>29</v>
      </c>
      <c r="S4587" t="s">
        <v>29</v>
      </c>
      <c r="T4587" t="s">
        <v>29</v>
      </c>
      <c r="U4587" t="s">
        <v>29</v>
      </c>
      <c r="V4587" t="s">
        <v>5124</v>
      </c>
      <c r="W4587" t="s">
        <v>5090</v>
      </c>
    </row>
    <row r="4588" spans="1:23">
      <c r="A4588">
        <v>4587</v>
      </c>
      <c r="B4588" t="s">
        <v>5088</v>
      </c>
      <c r="C4588" t="s">
        <v>5088</v>
      </c>
      <c r="D4588">
        <v>124</v>
      </c>
      <c r="E4588" t="s">
        <v>5132</v>
      </c>
      <c r="F4588" t="s">
        <v>498</v>
      </c>
      <c r="G4588" s="1" t="s">
        <v>499</v>
      </c>
      <c r="H4588" t="s">
        <v>1381</v>
      </c>
      <c r="I4588" t="s">
        <v>499</v>
      </c>
      <c r="J4588" t="s">
        <v>1381</v>
      </c>
      <c r="K4588">
        <v>0.5</v>
      </c>
      <c r="L4588">
        <f t="shared" si="14"/>
        <v>0.30919080919080921</v>
      </c>
      <c r="M4588" t="s">
        <v>26</v>
      </c>
      <c r="N4588" t="s">
        <v>74</v>
      </c>
      <c r="O4588" t="s">
        <v>29</v>
      </c>
      <c r="P4588" t="s">
        <v>29</v>
      </c>
      <c r="Q4588" t="s">
        <v>29</v>
      </c>
      <c r="R4588" t="s">
        <v>29</v>
      </c>
      <c r="S4588" t="s">
        <v>29</v>
      </c>
      <c r="T4588" t="s">
        <v>29</v>
      </c>
      <c r="U4588" t="s">
        <v>29</v>
      </c>
      <c r="V4588" t="s">
        <v>5124</v>
      </c>
      <c r="W4588" t="s">
        <v>5090</v>
      </c>
    </row>
    <row r="4589" spans="1:23">
      <c r="A4589">
        <v>4588</v>
      </c>
      <c r="B4589" t="s">
        <v>5088</v>
      </c>
      <c r="C4589" t="s">
        <v>5088</v>
      </c>
      <c r="D4589">
        <v>124</v>
      </c>
      <c r="E4589" t="s">
        <v>5133</v>
      </c>
      <c r="F4589" t="s">
        <v>358</v>
      </c>
      <c r="G4589" s="1" t="s">
        <v>5134</v>
      </c>
      <c r="H4589" t="s">
        <v>5135</v>
      </c>
      <c r="I4589" t="s">
        <v>5134</v>
      </c>
      <c r="J4589" t="s">
        <v>5135</v>
      </c>
      <c r="K4589">
        <v>5.5</v>
      </c>
      <c r="L4589">
        <f t="shared" si="14"/>
        <v>3.401098901098901</v>
      </c>
      <c r="M4589" t="s">
        <v>26</v>
      </c>
      <c r="N4589" t="s">
        <v>74</v>
      </c>
      <c r="O4589" t="s">
        <v>29</v>
      </c>
      <c r="P4589" t="s">
        <v>29</v>
      </c>
      <c r="Q4589" t="s">
        <v>29</v>
      </c>
      <c r="R4589" t="s">
        <v>29</v>
      </c>
      <c r="S4589" t="s">
        <v>29</v>
      </c>
      <c r="T4589" t="s">
        <v>29</v>
      </c>
      <c r="U4589" t="s">
        <v>29</v>
      </c>
      <c r="V4589" t="s">
        <v>5124</v>
      </c>
      <c r="W4589" t="s">
        <v>5090</v>
      </c>
    </row>
    <row r="4590" spans="1:23">
      <c r="A4590">
        <v>4589</v>
      </c>
      <c r="B4590" t="s">
        <v>5088</v>
      </c>
      <c r="C4590" t="s">
        <v>5088</v>
      </c>
      <c r="D4590">
        <v>124</v>
      </c>
      <c r="E4590" t="s">
        <v>5136</v>
      </c>
      <c r="F4590" t="s">
        <v>358</v>
      </c>
      <c r="G4590" s="1" t="s">
        <v>1860</v>
      </c>
      <c r="H4590" t="s">
        <v>144</v>
      </c>
      <c r="I4590" t="s">
        <v>1860</v>
      </c>
      <c r="J4590" t="s">
        <v>144</v>
      </c>
      <c r="K4590">
        <v>0.2</v>
      </c>
      <c r="L4590">
        <f t="shared" si="14"/>
        <v>0.12367632367632368</v>
      </c>
      <c r="M4590" t="s">
        <v>26</v>
      </c>
      <c r="N4590" t="s">
        <v>74</v>
      </c>
      <c r="O4590" t="s">
        <v>29</v>
      </c>
      <c r="P4590" t="s">
        <v>29</v>
      </c>
      <c r="Q4590" t="s">
        <v>29</v>
      </c>
      <c r="R4590" t="s">
        <v>29</v>
      </c>
      <c r="S4590" t="s">
        <v>29</v>
      </c>
      <c r="T4590" t="s">
        <v>29</v>
      </c>
      <c r="U4590" t="s">
        <v>29</v>
      </c>
      <c r="V4590" t="s">
        <v>5124</v>
      </c>
      <c r="W4590" t="s">
        <v>5090</v>
      </c>
    </row>
    <row r="4591" spans="1:23">
      <c r="A4591">
        <v>4590</v>
      </c>
      <c r="B4591" t="s">
        <v>5088</v>
      </c>
      <c r="C4591" t="s">
        <v>5088</v>
      </c>
      <c r="D4591">
        <v>124</v>
      </c>
      <c r="E4591" t="s">
        <v>5137</v>
      </c>
      <c r="F4591" t="s">
        <v>3226</v>
      </c>
      <c r="G4591" s="1" t="s">
        <v>3227</v>
      </c>
      <c r="H4591" t="s">
        <v>5138</v>
      </c>
      <c r="I4591" t="s">
        <v>3227</v>
      </c>
      <c r="J4591" t="s">
        <v>5138</v>
      </c>
      <c r="K4591">
        <v>0.5</v>
      </c>
      <c r="L4591">
        <f t="shared" si="14"/>
        <v>0.30919080919080921</v>
      </c>
      <c r="M4591" t="s">
        <v>26</v>
      </c>
      <c r="N4591" t="s">
        <v>74</v>
      </c>
      <c r="O4591" t="s">
        <v>29</v>
      </c>
      <c r="P4591" t="s">
        <v>29</v>
      </c>
      <c r="Q4591" t="s">
        <v>29</v>
      </c>
      <c r="R4591" t="s">
        <v>29</v>
      </c>
      <c r="S4591" t="s">
        <v>29</v>
      </c>
      <c r="T4591" t="s">
        <v>29</v>
      </c>
      <c r="U4591" t="s">
        <v>29</v>
      </c>
      <c r="V4591" t="s">
        <v>5124</v>
      </c>
      <c r="W4591" t="s">
        <v>5090</v>
      </c>
    </row>
    <row r="4592" spans="1:23">
      <c r="A4592">
        <v>4591</v>
      </c>
      <c r="B4592" t="s">
        <v>5088</v>
      </c>
      <c r="C4592" t="s">
        <v>5088</v>
      </c>
      <c r="D4592">
        <v>124</v>
      </c>
      <c r="E4592" t="s">
        <v>5139</v>
      </c>
      <c r="F4592" t="s">
        <v>1049</v>
      </c>
      <c r="G4592" s="1" t="s">
        <v>1050</v>
      </c>
      <c r="H4592" t="s">
        <v>5140</v>
      </c>
      <c r="I4592" t="s">
        <v>1050</v>
      </c>
      <c r="J4592" t="s">
        <v>5140</v>
      </c>
      <c r="K4592">
        <v>0.4</v>
      </c>
      <c r="L4592">
        <f t="shared" si="14"/>
        <v>0.24735264735264736</v>
      </c>
      <c r="M4592" t="s">
        <v>26</v>
      </c>
      <c r="N4592" t="s">
        <v>74</v>
      </c>
      <c r="O4592" t="s">
        <v>29</v>
      </c>
      <c r="P4592" t="s">
        <v>29</v>
      </c>
      <c r="Q4592" t="s">
        <v>29</v>
      </c>
      <c r="R4592" t="s">
        <v>29</v>
      </c>
      <c r="S4592" t="s">
        <v>29</v>
      </c>
      <c r="T4592" t="s">
        <v>29</v>
      </c>
      <c r="U4592" t="s">
        <v>29</v>
      </c>
      <c r="V4592" t="s">
        <v>5124</v>
      </c>
      <c r="W4592" t="s">
        <v>5090</v>
      </c>
    </row>
    <row r="4593" spans="1:23">
      <c r="A4593">
        <v>4592</v>
      </c>
      <c r="B4593" t="s">
        <v>5088</v>
      </c>
      <c r="C4593" t="s">
        <v>5088</v>
      </c>
      <c r="D4593">
        <v>124</v>
      </c>
      <c r="E4593" t="s">
        <v>220</v>
      </c>
      <c r="F4593" t="s">
        <v>221</v>
      </c>
      <c r="G4593" s="1" t="s">
        <v>222</v>
      </c>
      <c r="H4593" t="s">
        <v>223</v>
      </c>
      <c r="I4593" t="s">
        <v>222</v>
      </c>
      <c r="J4593" t="s">
        <v>223</v>
      </c>
      <c r="K4593">
        <v>0.2</v>
      </c>
      <c r="L4593">
        <f t="shared" si="14"/>
        <v>0.12367632367632368</v>
      </c>
      <c r="M4593" t="s">
        <v>26</v>
      </c>
      <c r="N4593" t="s">
        <v>74</v>
      </c>
      <c r="O4593" t="s">
        <v>29</v>
      </c>
      <c r="P4593" t="s">
        <v>29</v>
      </c>
      <c r="Q4593" t="s">
        <v>29</v>
      </c>
      <c r="R4593" t="s">
        <v>29</v>
      </c>
      <c r="S4593" t="s">
        <v>29</v>
      </c>
      <c r="T4593" t="s">
        <v>29</v>
      </c>
      <c r="U4593" t="s">
        <v>29</v>
      </c>
      <c r="V4593" t="s">
        <v>5124</v>
      </c>
      <c r="W4593" t="s">
        <v>5090</v>
      </c>
    </row>
    <row r="4594" spans="1:23">
      <c r="A4594">
        <v>4593</v>
      </c>
      <c r="B4594" t="s">
        <v>5088</v>
      </c>
      <c r="C4594" t="s">
        <v>5088</v>
      </c>
      <c r="D4594">
        <v>124</v>
      </c>
      <c r="E4594" t="s">
        <v>1463</v>
      </c>
      <c r="F4594" t="s">
        <v>154</v>
      </c>
      <c r="G4594" s="1" t="s">
        <v>368</v>
      </c>
      <c r="H4594" t="s">
        <v>1464</v>
      </c>
      <c r="I4594" t="s">
        <v>368</v>
      </c>
      <c r="J4594" t="s">
        <v>1464</v>
      </c>
      <c r="K4594">
        <v>4.4000000000000004</v>
      </c>
      <c r="L4594">
        <f t="shared" si="14"/>
        <v>2.720879120879121</v>
      </c>
      <c r="M4594" t="s">
        <v>26</v>
      </c>
      <c r="N4594" t="s">
        <v>74</v>
      </c>
      <c r="O4594" t="s">
        <v>29</v>
      </c>
      <c r="P4594" t="s">
        <v>29</v>
      </c>
      <c r="Q4594" t="s">
        <v>29</v>
      </c>
      <c r="R4594" t="s">
        <v>29</v>
      </c>
      <c r="S4594" t="s">
        <v>29</v>
      </c>
      <c r="T4594" t="s">
        <v>29</v>
      </c>
      <c r="U4594" t="s">
        <v>29</v>
      </c>
      <c r="V4594" t="s">
        <v>5124</v>
      </c>
      <c r="W4594" t="s">
        <v>5090</v>
      </c>
    </row>
    <row r="4595" spans="1:23">
      <c r="A4595">
        <v>4594</v>
      </c>
      <c r="B4595" t="s">
        <v>5088</v>
      </c>
      <c r="C4595" t="s">
        <v>5088</v>
      </c>
      <c r="D4595">
        <v>124</v>
      </c>
      <c r="E4595" t="s">
        <v>5141</v>
      </c>
      <c r="F4595" t="s">
        <v>154</v>
      </c>
      <c r="G4595" s="1" t="s">
        <v>368</v>
      </c>
      <c r="H4595" t="s">
        <v>29</v>
      </c>
      <c r="I4595" t="s">
        <v>368</v>
      </c>
      <c r="J4595" t="s">
        <v>29</v>
      </c>
      <c r="K4595">
        <v>6.7</v>
      </c>
      <c r="L4595">
        <f t="shared" si="14"/>
        <v>4.1431568431568433</v>
      </c>
      <c r="M4595" t="s">
        <v>26</v>
      </c>
      <c r="N4595" t="s">
        <v>74</v>
      </c>
      <c r="O4595" t="s">
        <v>29</v>
      </c>
      <c r="P4595" t="s">
        <v>29</v>
      </c>
      <c r="Q4595" t="s">
        <v>29</v>
      </c>
      <c r="R4595" t="s">
        <v>29</v>
      </c>
      <c r="S4595" t="s">
        <v>29</v>
      </c>
      <c r="T4595" t="s">
        <v>29</v>
      </c>
      <c r="U4595" t="s">
        <v>29</v>
      </c>
      <c r="V4595" t="s">
        <v>5124</v>
      </c>
      <c r="W4595" t="s">
        <v>5090</v>
      </c>
    </row>
    <row r="4596" spans="1:23">
      <c r="A4596">
        <v>4595</v>
      </c>
      <c r="B4596" t="s">
        <v>5088</v>
      </c>
      <c r="C4596" t="s">
        <v>5088</v>
      </c>
      <c r="D4596">
        <v>124</v>
      </c>
      <c r="E4596" t="s">
        <v>5142</v>
      </c>
      <c r="F4596" t="s">
        <v>154</v>
      </c>
      <c r="G4596" s="1" t="s">
        <v>368</v>
      </c>
      <c r="H4596" t="s">
        <v>29</v>
      </c>
      <c r="I4596" t="s">
        <v>368</v>
      </c>
      <c r="J4596" t="s">
        <v>29</v>
      </c>
      <c r="K4596">
        <v>0.9</v>
      </c>
      <c r="L4596">
        <f t="shared" si="14"/>
        <v>0.55654345654345649</v>
      </c>
      <c r="M4596" t="s">
        <v>26</v>
      </c>
      <c r="N4596" t="s">
        <v>74</v>
      </c>
      <c r="O4596" t="s">
        <v>29</v>
      </c>
      <c r="P4596" t="s">
        <v>29</v>
      </c>
      <c r="Q4596" t="s">
        <v>29</v>
      </c>
      <c r="R4596" t="s">
        <v>29</v>
      </c>
      <c r="S4596" t="s">
        <v>29</v>
      </c>
      <c r="T4596" t="s">
        <v>29</v>
      </c>
      <c r="U4596" t="s">
        <v>29</v>
      </c>
      <c r="V4596" t="s">
        <v>5124</v>
      </c>
      <c r="W4596" t="s">
        <v>5090</v>
      </c>
    </row>
    <row r="4597" spans="1:23">
      <c r="A4597">
        <v>4596</v>
      </c>
      <c r="B4597" t="s">
        <v>5088</v>
      </c>
      <c r="C4597" t="s">
        <v>5088</v>
      </c>
      <c r="D4597">
        <v>124</v>
      </c>
      <c r="E4597" t="s">
        <v>5143</v>
      </c>
      <c r="F4597" t="s">
        <v>5144</v>
      </c>
      <c r="G4597" s="1" t="s">
        <v>5145</v>
      </c>
      <c r="H4597" t="s">
        <v>988</v>
      </c>
      <c r="I4597" t="s">
        <v>5145</v>
      </c>
      <c r="J4597" t="s">
        <v>988</v>
      </c>
      <c r="K4597">
        <v>0.9</v>
      </c>
      <c r="L4597">
        <f t="shared" si="14"/>
        <v>0.55654345654345649</v>
      </c>
      <c r="M4597" t="s">
        <v>26</v>
      </c>
      <c r="N4597" t="s">
        <v>74</v>
      </c>
      <c r="O4597" t="s">
        <v>29</v>
      </c>
      <c r="P4597" t="s">
        <v>29</v>
      </c>
      <c r="Q4597" t="s">
        <v>29</v>
      </c>
      <c r="R4597" t="s">
        <v>29</v>
      </c>
      <c r="S4597" t="s">
        <v>29</v>
      </c>
      <c r="T4597" t="s">
        <v>29</v>
      </c>
      <c r="U4597" t="s">
        <v>29</v>
      </c>
      <c r="V4597" t="s">
        <v>5124</v>
      </c>
      <c r="W4597" t="s">
        <v>5090</v>
      </c>
    </row>
    <row r="4598" spans="1:23">
      <c r="A4598">
        <v>4597</v>
      </c>
      <c r="B4598" t="s">
        <v>5088</v>
      </c>
      <c r="C4598" t="s">
        <v>5088</v>
      </c>
      <c r="D4598">
        <v>124</v>
      </c>
      <c r="E4598" t="s">
        <v>5101</v>
      </c>
      <c r="F4598" t="s">
        <v>1364</v>
      </c>
      <c r="G4598" s="1" t="s">
        <v>1730</v>
      </c>
      <c r="H4598" t="s">
        <v>2320</v>
      </c>
      <c r="I4598" t="s">
        <v>1730</v>
      </c>
      <c r="J4598" t="s">
        <v>2320</v>
      </c>
      <c r="K4598">
        <v>0.2</v>
      </c>
      <c r="L4598">
        <f t="shared" si="14"/>
        <v>0.12367632367632368</v>
      </c>
      <c r="M4598" t="s">
        <v>26</v>
      </c>
      <c r="N4598" t="s">
        <v>63</v>
      </c>
      <c r="O4598" t="s">
        <v>29</v>
      </c>
      <c r="P4598" t="s">
        <v>29</v>
      </c>
      <c r="Q4598" t="s">
        <v>29</v>
      </c>
      <c r="R4598" t="s">
        <v>29</v>
      </c>
      <c r="S4598" t="s">
        <v>29</v>
      </c>
      <c r="T4598" t="s">
        <v>29</v>
      </c>
      <c r="U4598" t="s">
        <v>29</v>
      </c>
      <c r="V4598" t="s">
        <v>5124</v>
      </c>
      <c r="W4598" t="s">
        <v>5090</v>
      </c>
    </row>
    <row r="4599" spans="1:23">
      <c r="A4599">
        <v>4598</v>
      </c>
      <c r="B4599" t="s">
        <v>5088</v>
      </c>
      <c r="C4599" t="s">
        <v>5088</v>
      </c>
      <c r="D4599">
        <v>124</v>
      </c>
      <c r="E4599" t="s">
        <v>5146</v>
      </c>
      <c r="F4599" t="s">
        <v>508</v>
      </c>
      <c r="G4599" s="1" t="s">
        <v>509</v>
      </c>
      <c r="H4599" t="s">
        <v>331</v>
      </c>
      <c r="I4599" t="s">
        <v>509</v>
      </c>
      <c r="J4599" t="s">
        <v>331</v>
      </c>
      <c r="K4599">
        <v>10.9</v>
      </c>
      <c r="L4599">
        <f t="shared" si="14"/>
        <v>6.7403596403596406</v>
      </c>
      <c r="M4599" t="s">
        <v>26</v>
      </c>
      <c r="N4599" t="s">
        <v>74</v>
      </c>
      <c r="O4599" t="s">
        <v>29</v>
      </c>
      <c r="P4599" t="s">
        <v>29</v>
      </c>
      <c r="Q4599" t="s">
        <v>29</v>
      </c>
      <c r="R4599" t="s">
        <v>29</v>
      </c>
      <c r="S4599" t="s">
        <v>29</v>
      </c>
      <c r="T4599" t="s">
        <v>29</v>
      </c>
      <c r="U4599" t="s">
        <v>29</v>
      </c>
      <c r="V4599" t="s">
        <v>5124</v>
      </c>
      <c r="W4599" t="s">
        <v>5090</v>
      </c>
    </row>
    <row r="4600" spans="1:23">
      <c r="A4600">
        <v>4599</v>
      </c>
      <c r="B4600" t="s">
        <v>5088</v>
      </c>
      <c r="C4600" t="s">
        <v>5088</v>
      </c>
      <c r="D4600">
        <v>124</v>
      </c>
      <c r="E4600" t="s">
        <v>1427</v>
      </c>
      <c r="F4600" t="s">
        <v>185</v>
      </c>
      <c r="G4600" s="1" t="s">
        <v>213</v>
      </c>
      <c r="H4600" t="s">
        <v>1428</v>
      </c>
      <c r="I4600" t="s">
        <v>213</v>
      </c>
      <c r="J4600" t="s">
        <v>1428</v>
      </c>
      <c r="K4600">
        <v>0.2</v>
      </c>
      <c r="L4600">
        <f t="shared" si="14"/>
        <v>0.12367632367632368</v>
      </c>
      <c r="M4600" t="s">
        <v>26</v>
      </c>
      <c r="N4600" t="s">
        <v>74</v>
      </c>
      <c r="O4600" t="s">
        <v>29</v>
      </c>
      <c r="P4600" t="s">
        <v>29</v>
      </c>
      <c r="Q4600" t="s">
        <v>29</v>
      </c>
      <c r="R4600" t="s">
        <v>29</v>
      </c>
      <c r="S4600" t="s">
        <v>29</v>
      </c>
      <c r="T4600" t="s">
        <v>29</v>
      </c>
      <c r="U4600" t="s">
        <v>29</v>
      </c>
      <c r="V4600" t="s">
        <v>5124</v>
      </c>
      <c r="W4600" t="s">
        <v>5090</v>
      </c>
    </row>
    <row r="4601" spans="1:23">
      <c r="A4601">
        <v>4600</v>
      </c>
      <c r="B4601" t="s">
        <v>5088</v>
      </c>
      <c r="C4601" t="s">
        <v>5088</v>
      </c>
      <c r="D4601">
        <v>124</v>
      </c>
      <c r="E4601" t="s">
        <v>5105</v>
      </c>
      <c r="F4601" t="s">
        <v>185</v>
      </c>
      <c r="G4601" s="1" t="s">
        <v>186</v>
      </c>
      <c r="H4601" t="s">
        <v>5106</v>
      </c>
      <c r="I4601" t="s">
        <v>186</v>
      </c>
      <c r="J4601" t="s">
        <v>5106</v>
      </c>
      <c r="K4601">
        <v>3.5</v>
      </c>
      <c r="L4601">
        <f t="shared" si="14"/>
        <v>2.1643356643356642</v>
      </c>
      <c r="M4601" t="s">
        <v>26</v>
      </c>
      <c r="N4601" t="s">
        <v>74</v>
      </c>
      <c r="O4601" t="s">
        <v>29</v>
      </c>
      <c r="P4601" t="s">
        <v>29</v>
      </c>
      <c r="Q4601" t="s">
        <v>29</v>
      </c>
      <c r="R4601" t="s">
        <v>29</v>
      </c>
      <c r="S4601" t="s">
        <v>29</v>
      </c>
      <c r="T4601" t="s">
        <v>29</v>
      </c>
      <c r="U4601" t="s">
        <v>29</v>
      </c>
      <c r="V4601" t="s">
        <v>5124</v>
      </c>
      <c r="W4601" t="s">
        <v>5090</v>
      </c>
    </row>
    <row r="4602" spans="1:23">
      <c r="A4602">
        <v>4601</v>
      </c>
      <c r="B4602" t="s">
        <v>5088</v>
      </c>
      <c r="C4602" t="s">
        <v>5088</v>
      </c>
      <c r="D4602">
        <v>124</v>
      </c>
      <c r="E4602" t="s">
        <v>5147</v>
      </c>
      <c r="F4602" t="s">
        <v>185</v>
      </c>
      <c r="G4602" s="1" t="s">
        <v>186</v>
      </c>
      <c r="H4602" t="s">
        <v>909</v>
      </c>
      <c r="I4602" t="s">
        <v>186</v>
      </c>
      <c r="J4602" t="s">
        <v>909</v>
      </c>
      <c r="K4602">
        <v>0.4</v>
      </c>
      <c r="L4602">
        <f t="shared" si="14"/>
        <v>0.24735264735264736</v>
      </c>
      <c r="M4602" t="s">
        <v>26</v>
      </c>
      <c r="N4602" t="s">
        <v>74</v>
      </c>
      <c r="O4602" t="s">
        <v>29</v>
      </c>
      <c r="P4602" t="s">
        <v>29</v>
      </c>
      <c r="Q4602" t="s">
        <v>29</v>
      </c>
      <c r="R4602" t="s">
        <v>29</v>
      </c>
      <c r="S4602" t="s">
        <v>29</v>
      </c>
      <c r="T4602" t="s">
        <v>29</v>
      </c>
      <c r="U4602" t="s">
        <v>29</v>
      </c>
      <c r="V4602" t="s">
        <v>5124</v>
      </c>
      <c r="W4602" t="s">
        <v>5090</v>
      </c>
    </row>
    <row r="4603" spans="1:23">
      <c r="A4603">
        <v>4602</v>
      </c>
      <c r="B4603" t="s">
        <v>5088</v>
      </c>
      <c r="C4603" t="s">
        <v>5088</v>
      </c>
      <c r="D4603">
        <v>124</v>
      </c>
      <c r="E4603" t="s">
        <v>5107</v>
      </c>
      <c r="F4603" t="s">
        <v>185</v>
      </c>
      <c r="G4603" s="1" t="s">
        <v>186</v>
      </c>
      <c r="H4603" t="s">
        <v>5108</v>
      </c>
      <c r="I4603" t="s">
        <v>186</v>
      </c>
      <c r="J4603" t="s">
        <v>5108</v>
      </c>
      <c r="K4603">
        <v>22.2</v>
      </c>
      <c r="L4603">
        <f t="shared" si="14"/>
        <v>13.728071928071929</v>
      </c>
      <c r="M4603" t="s">
        <v>26</v>
      </c>
      <c r="N4603" t="s">
        <v>74</v>
      </c>
      <c r="O4603" t="s">
        <v>29</v>
      </c>
      <c r="P4603" t="s">
        <v>29</v>
      </c>
      <c r="Q4603" t="s">
        <v>29</v>
      </c>
      <c r="R4603" t="s">
        <v>29</v>
      </c>
      <c r="S4603" t="s">
        <v>29</v>
      </c>
      <c r="T4603" t="s">
        <v>29</v>
      </c>
      <c r="U4603" t="s">
        <v>29</v>
      </c>
      <c r="V4603" t="s">
        <v>5124</v>
      </c>
      <c r="W4603" t="s">
        <v>5090</v>
      </c>
    </row>
    <row r="4604" spans="1:23">
      <c r="A4604">
        <v>4603</v>
      </c>
      <c r="B4604" t="s">
        <v>5088</v>
      </c>
      <c r="C4604" t="s">
        <v>5088</v>
      </c>
      <c r="D4604">
        <v>124</v>
      </c>
      <c r="E4604" t="s">
        <v>3031</v>
      </c>
      <c r="F4604" t="s">
        <v>185</v>
      </c>
      <c r="G4604" s="1" t="s">
        <v>186</v>
      </c>
      <c r="H4604" t="s">
        <v>3032</v>
      </c>
      <c r="I4604" t="s">
        <v>186</v>
      </c>
      <c r="J4604" t="s">
        <v>3032</v>
      </c>
      <c r="K4604">
        <v>0.4</v>
      </c>
      <c r="L4604">
        <f t="shared" si="14"/>
        <v>0.24735264735264736</v>
      </c>
      <c r="M4604" t="s">
        <v>26</v>
      </c>
      <c r="N4604" t="s">
        <v>74</v>
      </c>
      <c r="O4604" t="s">
        <v>29</v>
      </c>
      <c r="P4604" t="s">
        <v>29</v>
      </c>
      <c r="Q4604" t="s">
        <v>29</v>
      </c>
      <c r="R4604" t="s">
        <v>29</v>
      </c>
      <c r="S4604" t="s">
        <v>29</v>
      </c>
      <c r="T4604" t="s">
        <v>29</v>
      </c>
      <c r="U4604" t="s">
        <v>29</v>
      </c>
      <c r="V4604" t="s">
        <v>5124</v>
      </c>
      <c r="W4604" t="s">
        <v>5090</v>
      </c>
    </row>
    <row r="4605" spans="1:23">
      <c r="A4605">
        <v>4604</v>
      </c>
      <c r="B4605" t="s">
        <v>5088</v>
      </c>
      <c r="C4605" t="s">
        <v>5088</v>
      </c>
      <c r="D4605">
        <v>124</v>
      </c>
      <c r="E4605" t="s">
        <v>5148</v>
      </c>
      <c r="F4605" t="s">
        <v>185</v>
      </c>
      <c r="G4605" s="1" t="s">
        <v>186</v>
      </c>
      <c r="H4605" t="s">
        <v>5149</v>
      </c>
      <c r="I4605" t="s">
        <v>186</v>
      </c>
      <c r="J4605" t="s">
        <v>5149</v>
      </c>
      <c r="K4605">
        <v>2.7</v>
      </c>
      <c r="L4605">
        <f t="shared" si="14"/>
        <v>1.6696303696303698</v>
      </c>
      <c r="M4605" t="s">
        <v>26</v>
      </c>
      <c r="N4605" t="s">
        <v>74</v>
      </c>
      <c r="O4605" t="s">
        <v>29</v>
      </c>
      <c r="P4605" t="s">
        <v>29</v>
      </c>
      <c r="Q4605" t="s">
        <v>29</v>
      </c>
      <c r="R4605" t="s">
        <v>29</v>
      </c>
      <c r="S4605" t="s">
        <v>29</v>
      </c>
      <c r="T4605" t="s">
        <v>29</v>
      </c>
      <c r="U4605" t="s">
        <v>29</v>
      </c>
      <c r="V4605" t="s">
        <v>5124</v>
      </c>
      <c r="W4605" t="s">
        <v>5090</v>
      </c>
    </row>
    <row r="4606" spans="1:23">
      <c r="A4606">
        <v>4605</v>
      </c>
      <c r="B4606" t="s">
        <v>5088</v>
      </c>
      <c r="C4606" t="s">
        <v>5088</v>
      </c>
      <c r="D4606">
        <v>124</v>
      </c>
      <c r="E4606" t="s">
        <v>5150</v>
      </c>
      <c r="F4606" t="s">
        <v>185</v>
      </c>
      <c r="G4606" s="1" t="s">
        <v>186</v>
      </c>
      <c r="H4606" t="s">
        <v>1182</v>
      </c>
      <c r="I4606" t="s">
        <v>186</v>
      </c>
      <c r="J4606" t="s">
        <v>399</v>
      </c>
      <c r="K4606">
        <v>0.2</v>
      </c>
      <c r="L4606">
        <f t="shared" si="14"/>
        <v>0.12367632367632368</v>
      </c>
      <c r="M4606" t="s">
        <v>26</v>
      </c>
      <c r="N4606" t="s">
        <v>74</v>
      </c>
      <c r="O4606" t="s">
        <v>29</v>
      </c>
      <c r="P4606" t="s">
        <v>29</v>
      </c>
      <c r="Q4606" t="s">
        <v>29</v>
      </c>
      <c r="R4606" t="s">
        <v>29</v>
      </c>
      <c r="S4606" t="s">
        <v>29</v>
      </c>
      <c r="T4606" t="s">
        <v>29</v>
      </c>
      <c r="U4606" t="s">
        <v>29</v>
      </c>
      <c r="V4606" t="s">
        <v>5124</v>
      </c>
      <c r="W4606" t="s">
        <v>5090</v>
      </c>
    </row>
    <row r="4607" spans="1:23">
      <c r="A4607">
        <v>4606</v>
      </c>
      <c r="B4607" t="s">
        <v>5088</v>
      </c>
      <c r="C4607" t="s">
        <v>5088</v>
      </c>
      <c r="D4607">
        <v>124</v>
      </c>
      <c r="E4607" t="s">
        <v>2050</v>
      </c>
      <c r="F4607" t="s">
        <v>185</v>
      </c>
      <c r="G4607" s="1" t="s">
        <v>186</v>
      </c>
      <c r="H4607" t="s">
        <v>2051</v>
      </c>
      <c r="I4607" t="s">
        <v>186</v>
      </c>
      <c r="J4607" t="s">
        <v>2051</v>
      </c>
      <c r="K4607">
        <v>8.1999999999999993</v>
      </c>
      <c r="L4607">
        <f t="shared" si="14"/>
        <v>5.0707292707292702</v>
      </c>
      <c r="M4607" t="s">
        <v>26</v>
      </c>
      <c r="N4607" t="s">
        <v>74</v>
      </c>
      <c r="O4607" t="s">
        <v>29</v>
      </c>
      <c r="P4607" t="s">
        <v>29</v>
      </c>
      <c r="Q4607" t="s">
        <v>29</v>
      </c>
      <c r="R4607" t="s">
        <v>29</v>
      </c>
      <c r="S4607" t="s">
        <v>29</v>
      </c>
      <c r="T4607" t="s">
        <v>29</v>
      </c>
      <c r="U4607" t="s">
        <v>29</v>
      </c>
      <c r="V4607" t="s">
        <v>5124</v>
      </c>
      <c r="W4607" t="s">
        <v>5090</v>
      </c>
    </row>
    <row r="4608" spans="1:23">
      <c r="A4608">
        <v>4607</v>
      </c>
      <c r="B4608" t="s">
        <v>5088</v>
      </c>
      <c r="C4608" t="s">
        <v>5088</v>
      </c>
      <c r="D4608">
        <v>124</v>
      </c>
      <c r="E4608" t="s">
        <v>991</v>
      </c>
      <c r="F4608" t="s">
        <v>185</v>
      </c>
      <c r="G4608" s="1" t="s">
        <v>186</v>
      </c>
      <c r="H4608" t="s">
        <v>992</v>
      </c>
      <c r="I4608" t="s">
        <v>186</v>
      </c>
      <c r="J4608" t="s">
        <v>992</v>
      </c>
      <c r="K4608">
        <v>2</v>
      </c>
      <c r="L4608">
        <f t="shared" si="14"/>
        <v>1.2367632367632369</v>
      </c>
      <c r="M4608" t="s">
        <v>26</v>
      </c>
      <c r="N4608" t="s">
        <v>74</v>
      </c>
      <c r="O4608" t="s">
        <v>29</v>
      </c>
      <c r="P4608" t="s">
        <v>29</v>
      </c>
      <c r="Q4608" t="s">
        <v>29</v>
      </c>
      <c r="R4608" t="s">
        <v>29</v>
      </c>
      <c r="S4608" t="s">
        <v>29</v>
      </c>
      <c r="T4608" t="s">
        <v>29</v>
      </c>
      <c r="U4608" t="s">
        <v>29</v>
      </c>
      <c r="V4608" t="s">
        <v>5124</v>
      </c>
      <c r="W4608" t="s">
        <v>5090</v>
      </c>
    </row>
    <row r="4609" spans="1:23">
      <c r="A4609">
        <v>4608</v>
      </c>
      <c r="B4609" t="s">
        <v>5088</v>
      </c>
      <c r="C4609" t="s">
        <v>5088</v>
      </c>
      <c r="D4609">
        <v>124</v>
      </c>
      <c r="E4609" t="s">
        <v>189</v>
      </c>
      <c r="F4609" t="s">
        <v>185</v>
      </c>
      <c r="G4609" s="1" t="s">
        <v>186</v>
      </c>
      <c r="H4609" t="s">
        <v>29</v>
      </c>
      <c r="I4609" t="s">
        <v>186</v>
      </c>
      <c r="J4609" t="s">
        <v>29</v>
      </c>
      <c r="K4609">
        <v>0.5</v>
      </c>
      <c r="L4609">
        <f t="shared" si="14"/>
        <v>0.30919080919080921</v>
      </c>
      <c r="M4609" t="s">
        <v>26</v>
      </c>
      <c r="N4609" t="s">
        <v>74</v>
      </c>
      <c r="O4609" t="s">
        <v>29</v>
      </c>
      <c r="P4609" t="s">
        <v>29</v>
      </c>
      <c r="Q4609" t="s">
        <v>29</v>
      </c>
      <c r="R4609" t="s">
        <v>29</v>
      </c>
      <c r="S4609" t="s">
        <v>29</v>
      </c>
      <c r="T4609" t="s">
        <v>29</v>
      </c>
      <c r="U4609" t="s">
        <v>29</v>
      </c>
      <c r="V4609" t="s">
        <v>5124</v>
      </c>
      <c r="W4609" t="s">
        <v>5090</v>
      </c>
    </row>
    <row r="4610" spans="1:23">
      <c r="A4610">
        <v>4609</v>
      </c>
      <c r="B4610" t="s">
        <v>5088</v>
      </c>
      <c r="C4610" t="s">
        <v>5088</v>
      </c>
      <c r="D4610">
        <v>124</v>
      </c>
      <c r="E4610" t="s">
        <v>5151</v>
      </c>
      <c r="F4610" t="s">
        <v>185</v>
      </c>
      <c r="G4610" s="1" t="s">
        <v>5152</v>
      </c>
      <c r="H4610" t="s">
        <v>1983</v>
      </c>
      <c r="I4610" t="s">
        <v>5152</v>
      </c>
      <c r="J4610" t="s">
        <v>1983</v>
      </c>
      <c r="K4610">
        <v>1.5</v>
      </c>
      <c r="L4610">
        <f t="shared" si="14"/>
        <v>0.92757242757242764</v>
      </c>
      <c r="M4610" t="s">
        <v>26</v>
      </c>
      <c r="N4610" t="s">
        <v>74</v>
      </c>
      <c r="O4610" t="s">
        <v>29</v>
      </c>
      <c r="P4610" t="s">
        <v>29</v>
      </c>
      <c r="Q4610" t="s">
        <v>29</v>
      </c>
      <c r="R4610" t="s">
        <v>29</v>
      </c>
      <c r="S4610" t="s">
        <v>29</v>
      </c>
      <c r="T4610" t="s">
        <v>29</v>
      </c>
      <c r="U4610" t="s">
        <v>29</v>
      </c>
      <c r="V4610" t="s">
        <v>5124</v>
      </c>
      <c r="W4610" t="s">
        <v>5090</v>
      </c>
    </row>
    <row r="4611" spans="1:23">
      <c r="A4611">
        <v>4610</v>
      </c>
      <c r="B4611" t="s">
        <v>5088</v>
      </c>
      <c r="C4611" t="s">
        <v>5088</v>
      </c>
      <c r="D4611">
        <v>124</v>
      </c>
      <c r="E4611" t="s">
        <v>5153</v>
      </c>
      <c r="F4611" t="s">
        <v>251</v>
      </c>
      <c r="G4611" s="1" t="s">
        <v>252</v>
      </c>
      <c r="H4611" t="s">
        <v>5154</v>
      </c>
      <c r="I4611" t="s">
        <v>252</v>
      </c>
      <c r="J4611" t="s">
        <v>5154</v>
      </c>
      <c r="K4611">
        <v>0.2</v>
      </c>
      <c r="L4611">
        <f t="shared" si="14"/>
        <v>0.12367632367632368</v>
      </c>
      <c r="M4611" t="s">
        <v>26</v>
      </c>
      <c r="N4611" t="s">
        <v>74</v>
      </c>
      <c r="O4611" t="s">
        <v>29</v>
      </c>
      <c r="P4611" t="s">
        <v>29</v>
      </c>
      <c r="Q4611" t="s">
        <v>29</v>
      </c>
      <c r="R4611" t="s">
        <v>29</v>
      </c>
      <c r="S4611" t="s">
        <v>29</v>
      </c>
      <c r="T4611" t="s">
        <v>29</v>
      </c>
      <c r="U4611" t="s">
        <v>29</v>
      </c>
      <c r="V4611" t="s">
        <v>5124</v>
      </c>
      <c r="W4611" t="s">
        <v>5090</v>
      </c>
    </row>
    <row r="4612" spans="1:23">
      <c r="A4612">
        <v>4611</v>
      </c>
      <c r="B4612" t="s">
        <v>5088</v>
      </c>
      <c r="C4612" t="s">
        <v>5088</v>
      </c>
      <c r="D4612">
        <v>124</v>
      </c>
      <c r="E4612" t="s">
        <v>5155</v>
      </c>
      <c r="F4612" t="s">
        <v>251</v>
      </c>
      <c r="G4612" s="1" t="s">
        <v>252</v>
      </c>
      <c r="H4612" t="s">
        <v>1003</v>
      </c>
      <c r="I4612" t="s">
        <v>252</v>
      </c>
      <c r="J4612" t="s">
        <v>1003</v>
      </c>
      <c r="K4612">
        <v>0.4</v>
      </c>
      <c r="L4612">
        <f t="shared" si="14"/>
        <v>0.24735264735264736</v>
      </c>
      <c r="M4612" t="s">
        <v>26</v>
      </c>
      <c r="N4612" t="s">
        <v>74</v>
      </c>
      <c r="O4612" t="s">
        <v>29</v>
      </c>
      <c r="P4612" t="s">
        <v>29</v>
      </c>
      <c r="Q4612" t="s">
        <v>29</v>
      </c>
      <c r="R4612" t="s">
        <v>29</v>
      </c>
      <c r="S4612" t="s">
        <v>29</v>
      </c>
      <c r="T4612" t="s">
        <v>29</v>
      </c>
      <c r="U4612" t="s">
        <v>29</v>
      </c>
      <c r="V4612" t="s">
        <v>5124</v>
      </c>
      <c r="W4612" t="s">
        <v>5090</v>
      </c>
    </row>
    <row r="4613" spans="1:23">
      <c r="A4613">
        <v>4612</v>
      </c>
      <c r="B4613" t="s">
        <v>5088</v>
      </c>
      <c r="C4613" t="s">
        <v>5088</v>
      </c>
      <c r="D4613">
        <v>124</v>
      </c>
      <c r="E4613" t="s">
        <v>5156</v>
      </c>
      <c r="F4613" t="s">
        <v>8919</v>
      </c>
      <c r="G4613" s="1" t="s">
        <v>5157</v>
      </c>
      <c r="H4613" t="s">
        <v>5158</v>
      </c>
      <c r="I4613" t="s">
        <v>5157</v>
      </c>
      <c r="J4613" t="s">
        <v>5158</v>
      </c>
      <c r="K4613">
        <v>0.5</v>
      </c>
      <c r="L4613">
        <f t="shared" si="14"/>
        <v>0.30919080919080921</v>
      </c>
      <c r="M4613" t="s">
        <v>26</v>
      </c>
      <c r="N4613" t="s">
        <v>74</v>
      </c>
      <c r="O4613" t="s">
        <v>29</v>
      </c>
      <c r="P4613" t="s">
        <v>29</v>
      </c>
      <c r="Q4613" t="s">
        <v>29</v>
      </c>
      <c r="R4613" t="s">
        <v>29</v>
      </c>
      <c r="S4613" t="s">
        <v>29</v>
      </c>
      <c r="T4613" t="s">
        <v>29</v>
      </c>
      <c r="U4613" t="s">
        <v>29</v>
      </c>
      <c r="V4613" t="s">
        <v>5124</v>
      </c>
      <c r="W4613" t="s">
        <v>5090</v>
      </c>
    </row>
    <row r="4614" spans="1:23">
      <c r="A4614">
        <v>4613</v>
      </c>
      <c r="B4614" t="s">
        <v>5088</v>
      </c>
      <c r="C4614" t="s">
        <v>5088</v>
      </c>
      <c r="D4614">
        <v>124</v>
      </c>
      <c r="E4614" t="s">
        <v>5159</v>
      </c>
      <c r="F4614" t="s">
        <v>3978</v>
      </c>
      <c r="G4614" s="1" t="s">
        <v>5160</v>
      </c>
      <c r="H4614" t="s">
        <v>5161</v>
      </c>
      <c r="I4614" t="s">
        <v>5160</v>
      </c>
      <c r="J4614" t="s">
        <v>5161</v>
      </c>
      <c r="K4614">
        <v>1.5</v>
      </c>
      <c r="L4614">
        <f t="shared" si="14"/>
        <v>0.92757242757242764</v>
      </c>
      <c r="M4614" t="s">
        <v>26</v>
      </c>
      <c r="N4614" t="s">
        <v>74</v>
      </c>
      <c r="O4614" t="s">
        <v>29</v>
      </c>
      <c r="P4614" t="s">
        <v>29</v>
      </c>
      <c r="Q4614" t="s">
        <v>29</v>
      </c>
      <c r="R4614" t="s">
        <v>29</v>
      </c>
      <c r="S4614" t="s">
        <v>29</v>
      </c>
      <c r="T4614" t="s">
        <v>29</v>
      </c>
      <c r="U4614" t="s">
        <v>29</v>
      </c>
      <c r="V4614" t="s">
        <v>5124</v>
      </c>
      <c r="W4614" t="s">
        <v>5090</v>
      </c>
    </row>
    <row r="4615" spans="1:23">
      <c r="A4615">
        <v>4614</v>
      </c>
      <c r="B4615" t="s">
        <v>5088</v>
      </c>
      <c r="C4615" t="s">
        <v>5088</v>
      </c>
      <c r="D4615">
        <v>124</v>
      </c>
      <c r="E4615" t="s">
        <v>5162</v>
      </c>
      <c r="F4615" t="s">
        <v>23</v>
      </c>
      <c r="G4615" s="1" t="s">
        <v>5163</v>
      </c>
      <c r="H4615" t="s">
        <v>5164</v>
      </c>
      <c r="I4615" t="s">
        <v>5163</v>
      </c>
      <c r="J4615" t="s">
        <v>5164</v>
      </c>
      <c r="K4615">
        <v>0.2</v>
      </c>
      <c r="L4615">
        <f t="shared" si="14"/>
        <v>0.12367632367632368</v>
      </c>
      <c r="M4615" t="s">
        <v>26</v>
      </c>
      <c r="N4615" t="s">
        <v>74</v>
      </c>
      <c r="O4615" t="s">
        <v>29</v>
      </c>
      <c r="P4615" t="s">
        <v>29</v>
      </c>
      <c r="Q4615" t="s">
        <v>29</v>
      </c>
      <c r="R4615" t="s">
        <v>29</v>
      </c>
      <c r="S4615" t="s">
        <v>29</v>
      </c>
      <c r="T4615" t="s">
        <v>29</v>
      </c>
      <c r="U4615" t="s">
        <v>29</v>
      </c>
      <c r="V4615" t="s">
        <v>5124</v>
      </c>
      <c r="W4615" t="s">
        <v>5090</v>
      </c>
    </row>
    <row r="4616" spans="1:23">
      <c r="A4616">
        <v>4615</v>
      </c>
      <c r="B4616" t="s">
        <v>5088</v>
      </c>
      <c r="C4616" t="s">
        <v>5088</v>
      </c>
      <c r="D4616">
        <v>124</v>
      </c>
      <c r="E4616" t="s">
        <v>5165</v>
      </c>
      <c r="F4616" t="s">
        <v>23</v>
      </c>
      <c r="G4616" s="1" t="s">
        <v>350</v>
      </c>
      <c r="H4616" t="s">
        <v>5166</v>
      </c>
      <c r="I4616" t="s">
        <v>350</v>
      </c>
      <c r="J4616" t="s">
        <v>5166</v>
      </c>
      <c r="K4616">
        <v>0.2</v>
      </c>
      <c r="L4616">
        <f t="shared" si="14"/>
        <v>0.12367632367632368</v>
      </c>
      <c r="M4616" t="s">
        <v>26</v>
      </c>
      <c r="N4616" t="s">
        <v>74</v>
      </c>
      <c r="O4616" t="s">
        <v>29</v>
      </c>
      <c r="P4616" t="s">
        <v>29</v>
      </c>
      <c r="Q4616" t="s">
        <v>29</v>
      </c>
      <c r="R4616" t="s">
        <v>29</v>
      </c>
      <c r="S4616" t="s">
        <v>29</v>
      </c>
      <c r="T4616" t="s">
        <v>29</v>
      </c>
      <c r="U4616" t="s">
        <v>29</v>
      </c>
      <c r="V4616" t="s">
        <v>5124</v>
      </c>
      <c r="W4616" t="s">
        <v>5090</v>
      </c>
    </row>
    <row r="4617" spans="1:23">
      <c r="A4617">
        <v>4616</v>
      </c>
      <c r="B4617" t="s">
        <v>5088</v>
      </c>
      <c r="C4617" t="s">
        <v>5088</v>
      </c>
      <c r="D4617">
        <v>124</v>
      </c>
      <c r="E4617" t="s">
        <v>5167</v>
      </c>
      <c r="F4617" t="s">
        <v>293</v>
      </c>
      <c r="G4617" s="1" t="s">
        <v>5168</v>
      </c>
      <c r="H4617" t="s">
        <v>331</v>
      </c>
      <c r="I4617" t="s">
        <v>5168</v>
      </c>
      <c r="J4617" t="s">
        <v>331</v>
      </c>
      <c r="K4617">
        <v>1.1000000000000001</v>
      </c>
      <c r="L4617">
        <f t="shared" si="14"/>
        <v>0.68021978021978025</v>
      </c>
      <c r="M4617" t="s">
        <v>26</v>
      </c>
      <c r="N4617" t="s">
        <v>74</v>
      </c>
      <c r="O4617" t="s">
        <v>29</v>
      </c>
      <c r="P4617" t="s">
        <v>29</v>
      </c>
      <c r="Q4617" t="s">
        <v>29</v>
      </c>
      <c r="R4617" t="s">
        <v>29</v>
      </c>
      <c r="S4617" t="s">
        <v>29</v>
      </c>
      <c r="T4617" t="s">
        <v>29</v>
      </c>
      <c r="U4617" t="s">
        <v>29</v>
      </c>
      <c r="V4617" t="s">
        <v>5124</v>
      </c>
      <c r="W4617" t="s">
        <v>5090</v>
      </c>
    </row>
    <row r="4618" spans="1:23">
      <c r="A4618">
        <v>4617</v>
      </c>
      <c r="B4618" t="s">
        <v>5088</v>
      </c>
      <c r="C4618" t="s">
        <v>5088</v>
      </c>
      <c r="D4618">
        <v>124</v>
      </c>
      <c r="E4618" t="s">
        <v>5111</v>
      </c>
      <c r="F4618" t="s">
        <v>293</v>
      </c>
      <c r="G4618" s="1" t="s">
        <v>5112</v>
      </c>
      <c r="H4618" t="s">
        <v>5113</v>
      </c>
      <c r="I4618" t="s">
        <v>5112</v>
      </c>
      <c r="J4618" t="s">
        <v>5113</v>
      </c>
      <c r="K4618">
        <v>0.4</v>
      </c>
      <c r="L4618">
        <f t="shared" si="14"/>
        <v>0.24735264735264736</v>
      </c>
      <c r="M4618" t="s">
        <v>26</v>
      </c>
      <c r="N4618" t="s">
        <v>74</v>
      </c>
      <c r="O4618" t="s">
        <v>29</v>
      </c>
      <c r="P4618" t="s">
        <v>29</v>
      </c>
      <c r="Q4618" t="s">
        <v>29</v>
      </c>
      <c r="R4618" t="s">
        <v>29</v>
      </c>
      <c r="S4618" t="s">
        <v>29</v>
      </c>
      <c r="T4618" t="s">
        <v>29</v>
      </c>
      <c r="U4618" t="s">
        <v>29</v>
      </c>
      <c r="V4618" t="s">
        <v>5124</v>
      </c>
      <c r="W4618" t="s">
        <v>5090</v>
      </c>
    </row>
    <row r="4619" spans="1:23">
      <c r="A4619">
        <v>4618</v>
      </c>
      <c r="B4619" t="s">
        <v>5088</v>
      </c>
      <c r="C4619" t="s">
        <v>5088</v>
      </c>
      <c r="D4619">
        <v>124</v>
      </c>
      <c r="E4619" t="s">
        <v>5169</v>
      </c>
      <c r="F4619" t="s">
        <v>176</v>
      </c>
      <c r="G4619" s="1" t="s">
        <v>410</v>
      </c>
      <c r="H4619" t="s">
        <v>5170</v>
      </c>
      <c r="I4619" t="s">
        <v>410</v>
      </c>
      <c r="J4619" t="s">
        <v>5170</v>
      </c>
      <c r="K4619">
        <v>2</v>
      </c>
      <c r="L4619">
        <f t="shared" si="14"/>
        <v>1.2367632367632369</v>
      </c>
      <c r="M4619" t="s">
        <v>26</v>
      </c>
      <c r="N4619" t="s">
        <v>74</v>
      </c>
      <c r="O4619" t="s">
        <v>29</v>
      </c>
      <c r="P4619" t="s">
        <v>29</v>
      </c>
      <c r="Q4619" t="s">
        <v>29</v>
      </c>
      <c r="R4619" t="s">
        <v>29</v>
      </c>
      <c r="S4619" t="s">
        <v>29</v>
      </c>
      <c r="T4619" t="s">
        <v>29</v>
      </c>
      <c r="U4619" t="s">
        <v>29</v>
      </c>
      <c r="V4619" t="s">
        <v>5124</v>
      </c>
      <c r="W4619" t="s">
        <v>5090</v>
      </c>
    </row>
    <row r="4620" spans="1:23">
      <c r="A4620">
        <v>4619</v>
      </c>
      <c r="B4620" t="s">
        <v>5088</v>
      </c>
      <c r="C4620" t="s">
        <v>5088</v>
      </c>
      <c r="D4620">
        <v>124</v>
      </c>
      <c r="E4620" t="s">
        <v>5171</v>
      </c>
      <c r="F4620" t="s">
        <v>176</v>
      </c>
      <c r="G4620" s="1" t="s">
        <v>410</v>
      </c>
      <c r="H4620" t="s">
        <v>5172</v>
      </c>
      <c r="I4620" t="s">
        <v>410</v>
      </c>
      <c r="J4620" t="s">
        <v>8719</v>
      </c>
      <c r="K4620">
        <v>0.5</v>
      </c>
      <c r="L4620">
        <f t="shared" si="14"/>
        <v>0.30919080919080921</v>
      </c>
      <c r="M4620" t="s">
        <v>26</v>
      </c>
      <c r="N4620" t="s">
        <v>74</v>
      </c>
      <c r="O4620" t="s">
        <v>29</v>
      </c>
      <c r="P4620" t="s">
        <v>29</v>
      </c>
      <c r="Q4620" t="s">
        <v>29</v>
      </c>
      <c r="R4620" t="s">
        <v>29</v>
      </c>
      <c r="S4620" t="s">
        <v>29</v>
      </c>
      <c r="T4620" t="s">
        <v>29</v>
      </c>
      <c r="U4620" t="s">
        <v>29</v>
      </c>
      <c r="V4620" t="s">
        <v>5124</v>
      </c>
      <c r="W4620" t="s">
        <v>5090</v>
      </c>
    </row>
    <row r="4621" spans="1:23">
      <c r="A4621">
        <v>4620</v>
      </c>
      <c r="B4621" t="s">
        <v>5088</v>
      </c>
      <c r="C4621" t="s">
        <v>5088</v>
      </c>
      <c r="D4621">
        <v>124</v>
      </c>
      <c r="E4621" t="s">
        <v>5173</v>
      </c>
      <c r="F4621" t="s">
        <v>176</v>
      </c>
      <c r="G4621" s="1" t="s">
        <v>410</v>
      </c>
      <c r="H4621" t="s">
        <v>5174</v>
      </c>
      <c r="I4621" t="s">
        <v>1327</v>
      </c>
      <c r="J4621" t="s">
        <v>5174</v>
      </c>
      <c r="K4621">
        <v>1.5</v>
      </c>
      <c r="L4621">
        <f t="shared" si="14"/>
        <v>0.92757242757242764</v>
      </c>
      <c r="M4621" t="s">
        <v>26</v>
      </c>
      <c r="N4621" t="s">
        <v>74</v>
      </c>
      <c r="O4621" t="s">
        <v>29</v>
      </c>
      <c r="P4621" t="s">
        <v>29</v>
      </c>
      <c r="Q4621" t="s">
        <v>29</v>
      </c>
      <c r="R4621" t="s">
        <v>29</v>
      </c>
      <c r="S4621" t="s">
        <v>29</v>
      </c>
      <c r="T4621" t="s">
        <v>29</v>
      </c>
      <c r="U4621" t="s">
        <v>29</v>
      </c>
      <c r="V4621" t="s">
        <v>5124</v>
      </c>
      <c r="W4621" t="s">
        <v>5090</v>
      </c>
    </row>
    <row r="4622" spans="1:23">
      <c r="A4622">
        <v>4621</v>
      </c>
      <c r="B4622" t="s">
        <v>5088</v>
      </c>
      <c r="C4622" t="s">
        <v>5088</v>
      </c>
      <c r="D4622">
        <v>124</v>
      </c>
      <c r="E4622" t="s">
        <v>1777</v>
      </c>
      <c r="F4622" t="s">
        <v>196</v>
      </c>
      <c r="G4622" s="1" t="s">
        <v>1778</v>
      </c>
      <c r="H4622" t="s">
        <v>331</v>
      </c>
      <c r="I4622" t="s">
        <v>1778</v>
      </c>
      <c r="J4622" t="s">
        <v>331</v>
      </c>
      <c r="K4622">
        <v>0.7</v>
      </c>
      <c r="L4622">
        <f t="shared" si="14"/>
        <v>0.43286713286713285</v>
      </c>
      <c r="M4622" t="s">
        <v>26</v>
      </c>
      <c r="N4622" t="s">
        <v>74</v>
      </c>
      <c r="O4622" t="s">
        <v>29</v>
      </c>
      <c r="P4622" t="s">
        <v>29</v>
      </c>
      <c r="Q4622" t="s">
        <v>29</v>
      </c>
      <c r="R4622" t="s">
        <v>29</v>
      </c>
      <c r="S4622" t="s">
        <v>29</v>
      </c>
      <c r="T4622" t="s">
        <v>29</v>
      </c>
      <c r="U4622" t="s">
        <v>29</v>
      </c>
      <c r="V4622" t="s">
        <v>5124</v>
      </c>
      <c r="W4622" t="s">
        <v>5090</v>
      </c>
    </row>
    <row r="4623" spans="1:23">
      <c r="A4623">
        <v>4622</v>
      </c>
      <c r="B4623" t="s">
        <v>5088</v>
      </c>
      <c r="C4623" t="s">
        <v>5088</v>
      </c>
      <c r="D4623">
        <v>124</v>
      </c>
      <c r="E4623" t="s">
        <v>5175</v>
      </c>
      <c r="F4623" t="s">
        <v>196</v>
      </c>
      <c r="G4623" s="1" t="s">
        <v>928</v>
      </c>
      <c r="H4623" t="s">
        <v>1223</v>
      </c>
      <c r="I4623" t="s">
        <v>928</v>
      </c>
      <c r="J4623" t="s">
        <v>1223</v>
      </c>
      <c r="K4623">
        <v>0.5</v>
      </c>
      <c r="L4623">
        <f t="shared" si="14"/>
        <v>0.30919080919080921</v>
      </c>
      <c r="M4623" t="s">
        <v>26</v>
      </c>
      <c r="N4623" t="s">
        <v>74</v>
      </c>
      <c r="O4623" t="s">
        <v>29</v>
      </c>
      <c r="P4623" t="s">
        <v>29</v>
      </c>
      <c r="Q4623" t="s">
        <v>29</v>
      </c>
      <c r="R4623" t="s">
        <v>29</v>
      </c>
      <c r="S4623" t="s">
        <v>29</v>
      </c>
      <c r="T4623" t="s">
        <v>29</v>
      </c>
      <c r="U4623" t="s">
        <v>29</v>
      </c>
      <c r="V4623" t="s">
        <v>5124</v>
      </c>
      <c r="W4623" t="s">
        <v>5090</v>
      </c>
    </row>
    <row r="4624" spans="1:23">
      <c r="A4624">
        <v>4623</v>
      </c>
      <c r="B4624" t="s">
        <v>5088</v>
      </c>
      <c r="C4624" t="s">
        <v>5088</v>
      </c>
      <c r="D4624">
        <v>124</v>
      </c>
      <c r="E4624" t="s">
        <v>5176</v>
      </c>
      <c r="F4624" t="s">
        <v>196</v>
      </c>
      <c r="G4624" s="1" t="s">
        <v>928</v>
      </c>
      <c r="H4624" t="s">
        <v>1723</v>
      </c>
      <c r="I4624" t="s">
        <v>928</v>
      </c>
      <c r="J4624" t="s">
        <v>1723</v>
      </c>
      <c r="K4624">
        <v>1.3</v>
      </c>
      <c r="L4624">
        <f t="shared" si="14"/>
        <v>0.80389610389610389</v>
      </c>
      <c r="M4624" t="s">
        <v>26</v>
      </c>
      <c r="N4624" t="s">
        <v>74</v>
      </c>
      <c r="O4624" t="s">
        <v>29</v>
      </c>
      <c r="P4624" t="s">
        <v>29</v>
      </c>
      <c r="Q4624" t="s">
        <v>29</v>
      </c>
      <c r="R4624" t="s">
        <v>29</v>
      </c>
      <c r="S4624" t="s">
        <v>29</v>
      </c>
      <c r="T4624" t="s">
        <v>29</v>
      </c>
      <c r="U4624" t="s">
        <v>29</v>
      </c>
      <c r="V4624" t="s">
        <v>5124</v>
      </c>
      <c r="W4624" t="s">
        <v>5090</v>
      </c>
    </row>
    <row r="4625" spans="1:23">
      <c r="A4625">
        <v>4624</v>
      </c>
      <c r="B4625" t="s">
        <v>5088</v>
      </c>
      <c r="C4625" t="s">
        <v>5088</v>
      </c>
      <c r="D4625">
        <v>124</v>
      </c>
      <c r="E4625" t="s">
        <v>5119</v>
      </c>
      <c r="F4625" t="s">
        <v>41</v>
      </c>
      <c r="G4625" s="1" t="s">
        <v>3029</v>
      </c>
      <c r="H4625" t="s">
        <v>5120</v>
      </c>
      <c r="I4625" t="s">
        <v>3029</v>
      </c>
      <c r="J4625" t="s">
        <v>5120</v>
      </c>
      <c r="K4625">
        <v>7.6</v>
      </c>
      <c r="L4625">
        <f t="shared" si="14"/>
        <v>4.6997002997003001</v>
      </c>
      <c r="M4625" t="s">
        <v>26</v>
      </c>
      <c r="N4625" t="s">
        <v>74</v>
      </c>
      <c r="O4625" t="s">
        <v>29</v>
      </c>
      <c r="P4625" t="s">
        <v>29</v>
      </c>
      <c r="Q4625" t="s">
        <v>29</v>
      </c>
      <c r="R4625" t="s">
        <v>29</v>
      </c>
      <c r="S4625" t="s">
        <v>29</v>
      </c>
      <c r="T4625" t="s">
        <v>29</v>
      </c>
      <c r="U4625" t="s">
        <v>29</v>
      </c>
      <c r="V4625" t="s">
        <v>5124</v>
      </c>
      <c r="W4625" t="s">
        <v>5090</v>
      </c>
    </row>
    <row r="4626" spans="1:23">
      <c r="A4626">
        <v>4625</v>
      </c>
      <c r="B4626" t="s">
        <v>5088</v>
      </c>
      <c r="C4626" t="s">
        <v>5088</v>
      </c>
      <c r="D4626">
        <v>124</v>
      </c>
      <c r="E4626" t="s">
        <v>3049</v>
      </c>
      <c r="F4626" t="s">
        <v>3050</v>
      </c>
      <c r="G4626" s="1" t="s">
        <v>3051</v>
      </c>
      <c r="H4626" t="s">
        <v>3052</v>
      </c>
      <c r="I4626" t="s">
        <v>3051</v>
      </c>
      <c r="J4626" t="s">
        <v>3052</v>
      </c>
      <c r="K4626">
        <v>0.4</v>
      </c>
      <c r="L4626">
        <f t="shared" si="14"/>
        <v>0.24735264735264736</v>
      </c>
      <c r="M4626" t="s">
        <v>26</v>
      </c>
      <c r="N4626" t="s">
        <v>74</v>
      </c>
      <c r="O4626" t="s">
        <v>29</v>
      </c>
      <c r="P4626" t="s">
        <v>29</v>
      </c>
      <c r="Q4626" t="s">
        <v>29</v>
      </c>
      <c r="R4626" t="s">
        <v>29</v>
      </c>
      <c r="S4626" t="s">
        <v>29</v>
      </c>
      <c r="T4626" t="s">
        <v>29</v>
      </c>
      <c r="U4626" t="s">
        <v>29</v>
      </c>
      <c r="V4626" t="s">
        <v>5124</v>
      </c>
      <c r="W4626" t="s">
        <v>5090</v>
      </c>
    </row>
    <row r="4627" spans="1:23">
      <c r="A4627">
        <v>4626</v>
      </c>
      <c r="B4627" t="s">
        <v>5088</v>
      </c>
      <c r="C4627" t="s">
        <v>5088</v>
      </c>
      <c r="D4627">
        <v>124</v>
      </c>
      <c r="E4627" t="s">
        <v>5177</v>
      </c>
      <c r="F4627" t="s">
        <v>93</v>
      </c>
      <c r="G4627" s="1" t="s">
        <v>29</v>
      </c>
      <c r="H4627" t="s">
        <v>29</v>
      </c>
      <c r="I4627" t="s">
        <v>29</v>
      </c>
      <c r="J4627" t="s">
        <v>29</v>
      </c>
      <c r="K4627">
        <v>3.3</v>
      </c>
      <c r="L4627">
        <f t="shared" si="14"/>
        <v>2.0406593406593405</v>
      </c>
      <c r="M4627" t="s">
        <v>26</v>
      </c>
      <c r="N4627" t="s">
        <v>74</v>
      </c>
      <c r="O4627" t="s">
        <v>29</v>
      </c>
      <c r="P4627" t="s">
        <v>29</v>
      </c>
      <c r="Q4627" t="s">
        <v>29</v>
      </c>
      <c r="R4627" t="s">
        <v>29</v>
      </c>
      <c r="S4627" t="s">
        <v>29</v>
      </c>
      <c r="T4627" t="s">
        <v>29</v>
      </c>
      <c r="U4627" t="s">
        <v>29</v>
      </c>
      <c r="V4627" t="s">
        <v>5124</v>
      </c>
      <c r="W4627" t="s">
        <v>5090</v>
      </c>
    </row>
    <row r="4628" spans="1:23">
      <c r="A4628">
        <v>4627</v>
      </c>
      <c r="B4628" t="s">
        <v>5088</v>
      </c>
      <c r="C4628" t="s">
        <v>5088</v>
      </c>
      <c r="D4628">
        <v>124</v>
      </c>
      <c r="E4628" t="s">
        <v>5178</v>
      </c>
      <c r="F4628" t="s">
        <v>93</v>
      </c>
      <c r="G4628" s="1" t="s">
        <v>29</v>
      </c>
      <c r="H4628" t="s">
        <v>29</v>
      </c>
      <c r="I4628" t="s">
        <v>29</v>
      </c>
      <c r="J4628" t="s">
        <v>29</v>
      </c>
      <c r="K4628">
        <v>0.5</v>
      </c>
      <c r="L4628">
        <f t="shared" si="14"/>
        <v>0.30919080919080921</v>
      </c>
      <c r="M4628" t="s">
        <v>26</v>
      </c>
      <c r="N4628" t="s">
        <v>74</v>
      </c>
      <c r="O4628" t="s">
        <v>29</v>
      </c>
      <c r="P4628" t="s">
        <v>29</v>
      </c>
      <c r="Q4628" t="s">
        <v>29</v>
      </c>
      <c r="R4628" t="s">
        <v>29</v>
      </c>
      <c r="S4628" t="s">
        <v>29</v>
      </c>
      <c r="T4628" t="s">
        <v>29</v>
      </c>
      <c r="U4628" t="s">
        <v>29</v>
      </c>
      <c r="V4628" t="s">
        <v>5124</v>
      </c>
      <c r="W4628" t="s">
        <v>5090</v>
      </c>
    </row>
    <row r="4629" spans="1:23">
      <c r="A4629">
        <v>4628</v>
      </c>
      <c r="B4629" t="s">
        <v>5088</v>
      </c>
      <c r="C4629" t="s">
        <v>5088</v>
      </c>
      <c r="D4629">
        <v>124</v>
      </c>
      <c r="E4629" t="s">
        <v>6729</v>
      </c>
      <c r="F4629" t="s">
        <v>76</v>
      </c>
      <c r="G4629" s="1" t="s">
        <v>29</v>
      </c>
      <c r="H4629" t="s">
        <v>29</v>
      </c>
      <c r="I4629" t="s">
        <v>29</v>
      </c>
      <c r="J4629" t="s">
        <v>29</v>
      </c>
      <c r="K4629">
        <v>36.1</v>
      </c>
      <c r="L4629">
        <v>36.1</v>
      </c>
      <c r="M4629" t="s">
        <v>687</v>
      </c>
      <c r="N4629" t="s">
        <v>29</v>
      </c>
      <c r="O4629" t="s">
        <v>29</v>
      </c>
      <c r="P4629" t="s">
        <v>29</v>
      </c>
      <c r="Q4629" t="s">
        <v>29</v>
      </c>
      <c r="R4629" t="s">
        <v>29</v>
      </c>
      <c r="S4629" t="s">
        <v>29</v>
      </c>
      <c r="T4629" t="s">
        <v>29</v>
      </c>
      <c r="U4629" t="s">
        <v>29</v>
      </c>
      <c r="V4629" t="s">
        <v>5124</v>
      </c>
      <c r="W4629" t="s">
        <v>5090</v>
      </c>
    </row>
    <row r="4630" spans="1:23">
      <c r="A4630">
        <v>4629</v>
      </c>
      <c r="B4630" t="s">
        <v>5088</v>
      </c>
      <c r="C4630" t="s">
        <v>5088</v>
      </c>
      <c r="D4630">
        <v>124</v>
      </c>
      <c r="E4630" t="s">
        <v>8941</v>
      </c>
      <c r="F4630" t="s">
        <v>136</v>
      </c>
      <c r="G4630" t="s">
        <v>29</v>
      </c>
      <c r="H4630" t="s">
        <v>29</v>
      </c>
      <c r="I4630" t="s">
        <v>29</v>
      </c>
      <c r="J4630" t="s">
        <v>29</v>
      </c>
      <c r="K4630">
        <v>2</v>
      </c>
      <c r="L4630">
        <v>2</v>
      </c>
      <c r="M4630" t="s">
        <v>136</v>
      </c>
      <c r="N4630" t="s">
        <v>29</v>
      </c>
      <c r="O4630" t="s">
        <v>29</v>
      </c>
      <c r="P4630" t="s">
        <v>29</v>
      </c>
      <c r="Q4630" t="s">
        <v>29</v>
      </c>
      <c r="R4630" t="s">
        <v>29</v>
      </c>
      <c r="S4630" t="s">
        <v>29</v>
      </c>
      <c r="T4630" t="s">
        <v>29</v>
      </c>
      <c r="U4630" t="s">
        <v>29</v>
      </c>
      <c r="V4630" t="s">
        <v>5124</v>
      </c>
      <c r="W4630" t="s">
        <v>5090</v>
      </c>
    </row>
    <row r="4631" spans="1:23">
      <c r="A4631">
        <v>4630</v>
      </c>
      <c r="B4631" t="s">
        <v>5179</v>
      </c>
      <c r="C4631" t="s">
        <v>5179</v>
      </c>
      <c r="D4631">
        <v>125</v>
      </c>
      <c r="E4631" t="s">
        <v>2804</v>
      </c>
      <c r="F4631" t="s">
        <v>185</v>
      </c>
      <c r="G4631" s="1" t="s">
        <v>2805</v>
      </c>
      <c r="H4631" t="s">
        <v>2806</v>
      </c>
      <c r="I4631" t="s">
        <v>2805</v>
      </c>
      <c r="J4631" t="s">
        <v>2806</v>
      </c>
      <c r="K4631">
        <v>3.7</v>
      </c>
      <c r="L4631">
        <v>3.7</v>
      </c>
      <c r="M4631" t="s">
        <v>26</v>
      </c>
      <c r="N4631" t="s">
        <v>74</v>
      </c>
      <c r="O4631" t="s">
        <v>29</v>
      </c>
      <c r="P4631" t="s">
        <v>29</v>
      </c>
      <c r="Q4631" t="s">
        <v>29</v>
      </c>
      <c r="R4631" t="s">
        <v>29</v>
      </c>
      <c r="S4631" t="s">
        <v>29</v>
      </c>
      <c r="T4631" t="s">
        <v>29</v>
      </c>
      <c r="U4631" t="s">
        <v>29</v>
      </c>
      <c r="V4631" t="s">
        <v>29</v>
      </c>
      <c r="W4631" t="s">
        <v>5180</v>
      </c>
    </row>
    <row r="4632" spans="1:23">
      <c r="A4632">
        <v>4631</v>
      </c>
      <c r="B4632" t="s">
        <v>5179</v>
      </c>
      <c r="C4632" t="s">
        <v>5179</v>
      </c>
      <c r="D4632">
        <v>125</v>
      </c>
      <c r="E4632" t="s">
        <v>2804</v>
      </c>
      <c r="F4632" t="s">
        <v>185</v>
      </c>
      <c r="G4632" s="1" t="s">
        <v>2805</v>
      </c>
      <c r="H4632" t="s">
        <v>2806</v>
      </c>
      <c r="I4632" t="s">
        <v>2805</v>
      </c>
      <c r="J4632" t="s">
        <v>2806</v>
      </c>
      <c r="K4632">
        <v>1.2</v>
      </c>
      <c r="L4632">
        <v>1.2</v>
      </c>
      <c r="M4632" t="s">
        <v>26</v>
      </c>
      <c r="N4632" t="s">
        <v>27</v>
      </c>
      <c r="O4632" t="s">
        <v>29</v>
      </c>
      <c r="P4632" t="s">
        <v>29</v>
      </c>
      <c r="Q4632" t="s">
        <v>29</v>
      </c>
      <c r="R4632" t="s">
        <v>29</v>
      </c>
      <c r="S4632" t="s">
        <v>29</v>
      </c>
      <c r="T4632" t="s">
        <v>29</v>
      </c>
      <c r="U4632" t="s">
        <v>29</v>
      </c>
      <c r="V4632" t="s">
        <v>29</v>
      </c>
      <c r="W4632" t="s">
        <v>5180</v>
      </c>
    </row>
    <row r="4633" spans="1:23">
      <c r="A4633">
        <v>4632</v>
      </c>
      <c r="B4633" t="s">
        <v>5179</v>
      </c>
      <c r="C4633" t="s">
        <v>5179</v>
      </c>
      <c r="D4633">
        <v>125</v>
      </c>
      <c r="E4633" t="s">
        <v>2804</v>
      </c>
      <c r="F4633" t="s">
        <v>185</v>
      </c>
      <c r="G4633" s="1" t="s">
        <v>2805</v>
      </c>
      <c r="H4633" t="s">
        <v>2806</v>
      </c>
      <c r="I4633" t="s">
        <v>2805</v>
      </c>
      <c r="J4633" t="s">
        <v>2806</v>
      </c>
      <c r="K4633">
        <v>10.7</v>
      </c>
      <c r="L4633">
        <v>10.7</v>
      </c>
      <c r="M4633" t="s">
        <v>26</v>
      </c>
      <c r="N4633" t="s">
        <v>63</v>
      </c>
      <c r="O4633" t="s">
        <v>29</v>
      </c>
      <c r="P4633" t="s">
        <v>29</v>
      </c>
      <c r="Q4633" t="s">
        <v>29</v>
      </c>
      <c r="R4633" t="s">
        <v>29</v>
      </c>
      <c r="S4633" t="s">
        <v>29</v>
      </c>
      <c r="T4633" t="s">
        <v>29</v>
      </c>
      <c r="U4633" t="s">
        <v>29</v>
      </c>
      <c r="V4633" t="s">
        <v>29</v>
      </c>
      <c r="W4633" t="s">
        <v>5180</v>
      </c>
    </row>
    <row r="4634" spans="1:23">
      <c r="A4634">
        <v>4633</v>
      </c>
      <c r="B4634" t="s">
        <v>5179</v>
      </c>
      <c r="C4634" t="s">
        <v>5179</v>
      </c>
      <c r="D4634">
        <v>125</v>
      </c>
      <c r="E4634" t="s">
        <v>2800</v>
      </c>
      <c r="F4634" t="s">
        <v>185</v>
      </c>
      <c r="G4634" s="1" t="s">
        <v>186</v>
      </c>
      <c r="H4634" t="s">
        <v>436</v>
      </c>
      <c r="I4634" t="s">
        <v>186</v>
      </c>
      <c r="J4634" t="s">
        <v>436</v>
      </c>
      <c r="K4634">
        <v>10.6</v>
      </c>
      <c r="L4634">
        <v>10.6</v>
      </c>
      <c r="M4634" t="s">
        <v>26</v>
      </c>
      <c r="N4634" t="s">
        <v>74</v>
      </c>
      <c r="O4634" t="s">
        <v>29</v>
      </c>
      <c r="P4634" t="s">
        <v>29</v>
      </c>
      <c r="Q4634" t="s">
        <v>29</v>
      </c>
      <c r="R4634" t="s">
        <v>29</v>
      </c>
      <c r="S4634" t="s">
        <v>29</v>
      </c>
      <c r="T4634" t="s">
        <v>29</v>
      </c>
      <c r="U4634" t="s">
        <v>29</v>
      </c>
      <c r="V4634" t="s">
        <v>29</v>
      </c>
      <c r="W4634" t="s">
        <v>5180</v>
      </c>
    </row>
    <row r="4635" spans="1:23">
      <c r="A4635">
        <v>4634</v>
      </c>
      <c r="B4635" t="s">
        <v>5179</v>
      </c>
      <c r="C4635" t="s">
        <v>5179</v>
      </c>
      <c r="D4635">
        <v>125</v>
      </c>
      <c r="E4635" t="s">
        <v>5181</v>
      </c>
      <c r="F4635" t="s">
        <v>185</v>
      </c>
      <c r="G4635" s="1" t="s">
        <v>186</v>
      </c>
      <c r="H4635" t="s">
        <v>5182</v>
      </c>
      <c r="I4635" t="s">
        <v>186</v>
      </c>
      <c r="J4635" t="s">
        <v>5182</v>
      </c>
      <c r="K4635">
        <v>8.3000000000000007</v>
      </c>
      <c r="L4635">
        <v>8.3000000000000007</v>
      </c>
      <c r="M4635" t="s">
        <v>26</v>
      </c>
      <c r="N4635" t="s">
        <v>74</v>
      </c>
      <c r="O4635" t="s">
        <v>29</v>
      </c>
      <c r="P4635" t="s">
        <v>29</v>
      </c>
      <c r="Q4635" t="s">
        <v>29</v>
      </c>
      <c r="R4635" t="s">
        <v>29</v>
      </c>
      <c r="S4635" t="s">
        <v>29</v>
      </c>
      <c r="T4635" t="s">
        <v>29</v>
      </c>
      <c r="U4635" t="s">
        <v>29</v>
      </c>
      <c r="V4635" t="s">
        <v>29</v>
      </c>
      <c r="W4635" t="s">
        <v>5180</v>
      </c>
    </row>
    <row r="4636" spans="1:23">
      <c r="A4636">
        <v>4635</v>
      </c>
      <c r="B4636" t="s">
        <v>5179</v>
      </c>
      <c r="C4636" t="s">
        <v>5179</v>
      </c>
      <c r="D4636">
        <v>125</v>
      </c>
      <c r="E4636" t="s">
        <v>2603</v>
      </c>
      <c r="F4636" t="s">
        <v>255</v>
      </c>
      <c r="G4636" s="1" t="s">
        <v>2604</v>
      </c>
      <c r="H4636" t="s">
        <v>2605</v>
      </c>
      <c r="I4636" t="s">
        <v>2604</v>
      </c>
      <c r="J4636" t="s">
        <v>2605</v>
      </c>
      <c r="K4636">
        <v>7.2</v>
      </c>
      <c r="L4636">
        <v>7.2</v>
      </c>
      <c r="M4636" t="s">
        <v>26</v>
      </c>
      <c r="N4636" t="s">
        <v>74</v>
      </c>
      <c r="O4636" t="s">
        <v>29</v>
      </c>
      <c r="P4636" t="s">
        <v>29</v>
      </c>
      <c r="Q4636" t="s">
        <v>29</v>
      </c>
      <c r="R4636" t="s">
        <v>29</v>
      </c>
      <c r="S4636" t="s">
        <v>29</v>
      </c>
      <c r="T4636" t="s">
        <v>29</v>
      </c>
      <c r="U4636" t="s">
        <v>29</v>
      </c>
      <c r="V4636" t="s">
        <v>29</v>
      </c>
      <c r="W4636" t="s">
        <v>5180</v>
      </c>
    </row>
    <row r="4637" spans="1:23">
      <c r="A4637">
        <v>4636</v>
      </c>
      <c r="B4637" t="s">
        <v>5179</v>
      </c>
      <c r="C4637" t="s">
        <v>5179</v>
      </c>
      <c r="D4637">
        <v>125</v>
      </c>
      <c r="E4637" t="s">
        <v>2719</v>
      </c>
      <c r="F4637" t="s">
        <v>255</v>
      </c>
      <c r="G4637" s="1" t="s">
        <v>947</v>
      </c>
      <c r="H4637" t="s">
        <v>2720</v>
      </c>
      <c r="I4637" t="s">
        <v>947</v>
      </c>
      <c r="J4637" t="s">
        <v>2720</v>
      </c>
      <c r="K4637">
        <v>7</v>
      </c>
      <c r="L4637">
        <v>7</v>
      </c>
      <c r="M4637" t="s">
        <v>26</v>
      </c>
      <c r="N4637" t="s">
        <v>74</v>
      </c>
      <c r="O4637" t="s">
        <v>29</v>
      </c>
      <c r="P4637" t="s">
        <v>29</v>
      </c>
      <c r="Q4637" t="s">
        <v>29</v>
      </c>
      <c r="R4637" t="s">
        <v>29</v>
      </c>
      <c r="S4637" t="s">
        <v>29</v>
      </c>
      <c r="T4637" t="s">
        <v>29</v>
      </c>
      <c r="U4637" t="s">
        <v>29</v>
      </c>
      <c r="V4637" t="s">
        <v>29</v>
      </c>
      <c r="W4637" t="s">
        <v>5180</v>
      </c>
    </row>
    <row r="4638" spans="1:23">
      <c r="A4638">
        <v>4637</v>
      </c>
      <c r="B4638" t="s">
        <v>5179</v>
      </c>
      <c r="C4638" t="s">
        <v>5179</v>
      </c>
      <c r="D4638">
        <v>125</v>
      </c>
      <c r="E4638" t="s">
        <v>5183</v>
      </c>
      <c r="F4638" t="s">
        <v>248</v>
      </c>
      <c r="G4638" s="1" t="s">
        <v>2581</v>
      </c>
      <c r="H4638" t="s">
        <v>5184</v>
      </c>
      <c r="I4638" t="s">
        <v>2581</v>
      </c>
      <c r="J4638" t="s">
        <v>5184</v>
      </c>
      <c r="K4638">
        <v>3.7</v>
      </c>
      <c r="L4638">
        <v>3.7</v>
      </c>
      <c r="M4638" t="s">
        <v>26</v>
      </c>
      <c r="N4638" t="s">
        <v>74</v>
      </c>
      <c r="O4638" t="s">
        <v>29</v>
      </c>
      <c r="P4638" t="s">
        <v>29</v>
      </c>
      <c r="Q4638" t="s">
        <v>29</v>
      </c>
      <c r="R4638" t="s">
        <v>29</v>
      </c>
      <c r="S4638" t="s">
        <v>29</v>
      </c>
      <c r="T4638" t="s">
        <v>29</v>
      </c>
      <c r="U4638" t="s">
        <v>29</v>
      </c>
      <c r="V4638" t="s">
        <v>29</v>
      </c>
      <c r="W4638" t="s">
        <v>5180</v>
      </c>
    </row>
    <row r="4639" spans="1:23">
      <c r="A4639">
        <v>4638</v>
      </c>
      <c r="B4639" t="s">
        <v>5179</v>
      </c>
      <c r="C4639" t="s">
        <v>5179</v>
      </c>
      <c r="D4639">
        <v>125</v>
      </c>
      <c r="E4639" t="s">
        <v>5183</v>
      </c>
      <c r="F4639" t="s">
        <v>248</v>
      </c>
      <c r="G4639" s="1" t="s">
        <v>2581</v>
      </c>
      <c r="H4639" t="s">
        <v>5184</v>
      </c>
      <c r="I4639" t="s">
        <v>2581</v>
      </c>
      <c r="J4639" t="s">
        <v>5184</v>
      </c>
      <c r="K4639">
        <v>1.7</v>
      </c>
      <c r="L4639">
        <v>1.7</v>
      </c>
      <c r="M4639" t="s">
        <v>26</v>
      </c>
      <c r="N4639" t="s">
        <v>27</v>
      </c>
      <c r="O4639" t="s">
        <v>29</v>
      </c>
      <c r="P4639" t="s">
        <v>29</v>
      </c>
      <c r="Q4639" t="s">
        <v>29</v>
      </c>
      <c r="R4639" t="s">
        <v>29</v>
      </c>
      <c r="S4639" t="s">
        <v>29</v>
      </c>
      <c r="T4639" t="s">
        <v>29</v>
      </c>
      <c r="U4639" t="s">
        <v>29</v>
      </c>
      <c r="V4639" t="s">
        <v>29</v>
      </c>
      <c r="W4639" t="s">
        <v>5180</v>
      </c>
    </row>
    <row r="4640" spans="1:23">
      <c r="A4640">
        <v>4639</v>
      </c>
      <c r="B4640" t="s">
        <v>5179</v>
      </c>
      <c r="C4640" t="s">
        <v>5179</v>
      </c>
      <c r="D4640">
        <v>125</v>
      </c>
      <c r="E4640" t="s">
        <v>2863</v>
      </c>
      <c r="F4640" t="s">
        <v>168</v>
      </c>
      <c r="G4640" s="1" t="s">
        <v>2864</v>
      </c>
      <c r="H4640" t="s">
        <v>2865</v>
      </c>
      <c r="I4640" t="s">
        <v>2864</v>
      </c>
      <c r="J4640" t="s">
        <v>2865</v>
      </c>
      <c r="K4640">
        <v>2.1</v>
      </c>
      <c r="L4640">
        <v>2.1</v>
      </c>
      <c r="M4640" t="s">
        <v>26</v>
      </c>
      <c r="N4640" t="s">
        <v>74</v>
      </c>
      <c r="O4640" t="s">
        <v>29</v>
      </c>
      <c r="P4640" t="s">
        <v>29</v>
      </c>
      <c r="Q4640" t="s">
        <v>29</v>
      </c>
      <c r="R4640" t="s">
        <v>29</v>
      </c>
      <c r="S4640" t="s">
        <v>29</v>
      </c>
      <c r="T4640" t="s">
        <v>29</v>
      </c>
      <c r="U4640" t="s">
        <v>29</v>
      </c>
      <c r="V4640" t="s">
        <v>29</v>
      </c>
      <c r="W4640" t="s">
        <v>5180</v>
      </c>
    </row>
    <row r="4641" spans="1:23">
      <c r="A4641">
        <v>4640</v>
      </c>
      <c r="B4641" t="s">
        <v>5179</v>
      </c>
      <c r="C4641" t="s">
        <v>5179</v>
      </c>
      <c r="D4641">
        <v>125</v>
      </c>
      <c r="E4641" t="s">
        <v>2863</v>
      </c>
      <c r="F4641" t="s">
        <v>168</v>
      </c>
      <c r="G4641" s="1" t="s">
        <v>2864</v>
      </c>
      <c r="H4641" t="s">
        <v>2865</v>
      </c>
      <c r="I4641" t="s">
        <v>2864</v>
      </c>
      <c r="J4641" t="s">
        <v>2865</v>
      </c>
      <c r="K4641">
        <v>1.3</v>
      </c>
      <c r="L4641">
        <v>1.3</v>
      </c>
      <c r="M4641" t="s">
        <v>26</v>
      </c>
      <c r="N4641" t="s">
        <v>63</v>
      </c>
      <c r="O4641" t="s">
        <v>29</v>
      </c>
      <c r="P4641" t="s">
        <v>29</v>
      </c>
      <c r="Q4641" t="s">
        <v>29</v>
      </c>
      <c r="R4641" t="s">
        <v>29</v>
      </c>
      <c r="S4641" t="s">
        <v>29</v>
      </c>
      <c r="T4641" t="s">
        <v>29</v>
      </c>
      <c r="U4641" t="s">
        <v>29</v>
      </c>
      <c r="V4641" t="s">
        <v>29</v>
      </c>
      <c r="W4641" t="s">
        <v>5180</v>
      </c>
    </row>
    <row r="4642" spans="1:23">
      <c r="A4642">
        <v>4641</v>
      </c>
      <c r="B4642" t="s">
        <v>5179</v>
      </c>
      <c r="C4642" t="s">
        <v>5179</v>
      </c>
      <c r="D4642">
        <v>125</v>
      </c>
      <c r="E4642" t="s">
        <v>5185</v>
      </c>
      <c r="F4642" t="s">
        <v>1955</v>
      </c>
      <c r="G4642" s="1" t="s">
        <v>5186</v>
      </c>
      <c r="H4642" t="s">
        <v>5187</v>
      </c>
      <c r="I4642" t="s">
        <v>5186</v>
      </c>
      <c r="J4642" t="s">
        <v>5187</v>
      </c>
      <c r="K4642">
        <v>2.4</v>
      </c>
      <c r="L4642">
        <v>2.4</v>
      </c>
      <c r="M4642" t="s">
        <v>26</v>
      </c>
      <c r="N4642" t="s">
        <v>27</v>
      </c>
      <c r="O4642" t="s">
        <v>29</v>
      </c>
      <c r="P4642" t="s">
        <v>29</v>
      </c>
      <c r="Q4642" t="s">
        <v>29</v>
      </c>
      <c r="R4642" t="s">
        <v>29</v>
      </c>
      <c r="S4642" t="s">
        <v>29</v>
      </c>
      <c r="T4642" t="s">
        <v>29</v>
      </c>
      <c r="U4642" t="s">
        <v>29</v>
      </c>
      <c r="V4642" t="s">
        <v>29</v>
      </c>
      <c r="W4642" t="s">
        <v>5180</v>
      </c>
    </row>
    <row r="4643" spans="1:23">
      <c r="A4643">
        <v>4642</v>
      </c>
      <c r="B4643" t="s">
        <v>5179</v>
      </c>
      <c r="C4643" t="s">
        <v>5179</v>
      </c>
      <c r="D4643">
        <v>125</v>
      </c>
      <c r="E4643" t="s">
        <v>5188</v>
      </c>
      <c r="F4643" t="s">
        <v>114</v>
      </c>
      <c r="G4643" s="1" t="s">
        <v>3632</v>
      </c>
      <c r="H4643" t="s">
        <v>5189</v>
      </c>
      <c r="I4643" t="s">
        <v>3632</v>
      </c>
      <c r="J4643" t="s">
        <v>5189</v>
      </c>
      <c r="K4643">
        <v>2.2999999999999998</v>
      </c>
      <c r="L4643">
        <v>2.2999999999999998</v>
      </c>
      <c r="M4643" t="s">
        <v>26</v>
      </c>
      <c r="N4643" t="s">
        <v>74</v>
      </c>
      <c r="O4643" t="s">
        <v>29</v>
      </c>
      <c r="P4643" t="s">
        <v>29</v>
      </c>
      <c r="Q4643" t="s">
        <v>29</v>
      </c>
      <c r="R4643" t="s">
        <v>29</v>
      </c>
      <c r="S4643" t="s">
        <v>29</v>
      </c>
      <c r="T4643" t="s">
        <v>29</v>
      </c>
      <c r="U4643" t="s">
        <v>29</v>
      </c>
      <c r="V4643" t="s">
        <v>29</v>
      </c>
      <c r="W4643" t="s">
        <v>5180</v>
      </c>
    </row>
    <row r="4644" spans="1:23">
      <c r="A4644">
        <v>4643</v>
      </c>
      <c r="B4644" t="s">
        <v>5179</v>
      </c>
      <c r="C4644" t="s">
        <v>5179</v>
      </c>
      <c r="D4644">
        <v>125</v>
      </c>
      <c r="E4644" t="s">
        <v>5190</v>
      </c>
      <c r="F4644" t="s">
        <v>312</v>
      </c>
      <c r="G4644" s="1" t="s">
        <v>2524</v>
      </c>
      <c r="H4644" t="s">
        <v>5191</v>
      </c>
      <c r="I4644" t="s">
        <v>2524</v>
      </c>
      <c r="J4644" t="s">
        <v>8889</v>
      </c>
      <c r="K4644">
        <v>1.8</v>
      </c>
      <c r="L4644">
        <v>1.8</v>
      </c>
      <c r="M4644" t="s">
        <v>26</v>
      </c>
      <c r="N4644" t="s">
        <v>74</v>
      </c>
      <c r="O4644" t="s">
        <v>29</v>
      </c>
      <c r="P4644" t="s">
        <v>29</v>
      </c>
      <c r="Q4644" t="s">
        <v>29</v>
      </c>
      <c r="R4644" t="s">
        <v>29</v>
      </c>
      <c r="S4644" t="s">
        <v>29</v>
      </c>
      <c r="T4644" t="s">
        <v>29</v>
      </c>
      <c r="U4644" t="s">
        <v>29</v>
      </c>
      <c r="V4644" t="s">
        <v>29</v>
      </c>
      <c r="W4644" t="s">
        <v>5180</v>
      </c>
    </row>
    <row r="4645" spans="1:23">
      <c r="A4645">
        <v>4644</v>
      </c>
      <c r="B4645" t="s">
        <v>5179</v>
      </c>
      <c r="C4645" t="s">
        <v>5179</v>
      </c>
      <c r="D4645">
        <v>125</v>
      </c>
      <c r="E4645" t="s">
        <v>2475</v>
      </c>
      <c r="F4645" t="s">
        <v>185</v>
      </c>
      <c r="G4645" s="1" t="s">
        <v>186</v>
      </c>
      <c r="H4645" t="s">
        <v>466</v>
      </c>
      <c r="I4645" t="s">
        <v>186</v>
      </c>
      <c r="J4645" t="s">
        <v>466</v>
      </c>
      <c r="K4645">
        <v>1.4</v>
      </c>
      <c r="L4645">
        <v>1.4</v>
      </c>
      <c r="M4645" t="s">
        <v>26</v>
      </c>
      <c r="N4645" t="s">
        <v>74</v>
      </c>
      <c r="O4645" t="s">
        <v>29</v>
      </c>
      <c r="P4645" t="s">
        <v>29</v>
      </c>
      <c r="Q4645" t="s">
        <v>29</v>
      </c>
      <c r="R4645" t="s">
        <v>29</v>
      </c>
      <c r="S4645" t="s">
        <v>29</v>
      </c>
      <c r="T4645" t="s">
        <v>29</v>
      </c>
      <c r="U4645" t="s">
        <v>29</v>
      </c>
      <c r="V4645" t="s">
        <v>29</v>
      </c>
      <c r="W4645" t="s">
        <v>5180</v>
      </c>
    </row>
    <row r="4646" spans="1:23">
      <c r="A4646">
        <v>4645</v>
      </c>
      <c r="B4646" t="s">
        <v>5179</v>
      </c>
      <c r="C4646" t="s">
        <v>5179</v>
      </c>
      <c r="D4646">
        <v>125</v>
      </c>
      <c r="E4646" t="s">
        <v>4776</v>
      </c>
      <c r="F4646" t="s">
        <v>2769</v>
      </c>
      <c r="G4646" s="1" t="s">
        <v>2773</v>
      </c>
      <c r="H4646" t="s">
        <v>4777</v>
      </c>
      <c r="I4646" t="s">
        <v>2773</v>
      </c>
      <c r="J4646" t="s">
        <v>4777</v>
      </c>
      <c r="K4646">
        <v>1.3</v>
      </c>
      <c r="L4646">
        <v>1.3</v>
      </c>
      <c r="M4646" t="s">
        <v>26</v>
      </c>
      <c r="N4646" t="s">
        <v>74</v>
      </c>
      <c r="O4646" t="s">
        <v>29</v>
      </c>
      <c r="P4646" t="s">
        <v>29</v>
      </c>
      <c r="Q4646" t="s">
        <v>29</v>
      </c>
      <c r="R4646" t="s">
        <v>29</v>
      </c>
      <c r="S4646" t="s">
        <v>29</v>
      </c>
      <c r="T4646" t="s">
        <v>29</v>
      </c>
      <c r="U4646" t="s">
        <v>29</v>
      </c>
      <c r="V4646" t="s">
        <v>29</v>
      </c>
      <c r="W4646" t="s">
        <v>5180</v>
      </c>
    </row>
    <row r="4647" spans="1:23">
      <c r="A4647">
        <v>4646</v>
      </c>
      <c r="B4647" t="s">
        <v>5179</v>
      </c>
      <c r="C4647" t="s">
        <v>5179</v>
      </c>
      <c r="D4647">
        <v>125</v>
      </c>
      <c r="E4647" t="s">
        <v>5192</v>
      </c>
      <c r="F4647" t="s">
        <v>438</v>
      </c>
      <c r="G4647" s="1" t="s">
        <v>5193</v>
      </c>
      <c r="H4647" t="s">
        <v>621</v>
      </c>
      <c r="I4647" t="s">
        <v>8545</v>
      </c>
      <c r="J4647" t="s">
        <v>619</v>
      </c>
      <c r="K4647">
        <v>1.1000000000000001</v>
      </c>
      <c r="L4647">
        <v>1.1000000000000001</v>
      </c>
      <c r="M4647" t="s">
        <v>26</v>
      </c>
      <c r="N4647" t="s">
        <v>27</v>
      </c>
      <c r="O4647" t="s">
        <v>29</v>
      </c>
      <c r="P4647" t="s">
        <v>29</v>
      </c>
      <c r="Q4647" t="s">
        <v>29</v>
      </c>
      <c r="R4647" t="s">
        <v>29</v>
      </c>
      <c r="S4647" t="s">
        <v>29</v>
      </c>
      <c r="T4647" t="s">
        <v>29</v>
      </c>
      <c r="U4647" t="s">
        <v>29</v>
      </c>
      <c r="V4647" t="s">
        <v>29</v>
      </c>
      <c r="W4647" t="s">
        <v>5180</v>
      </c>
    </row>
    <row r="4648" spans="1:23">
      <c r="A4648">
        <v>4647</v>
      </c>
      <c r="B4648" t="s">
        <v>5179</v>
      </c>
      <c r="C4648" t="s">
        <v>5179</v>
      </c>
      <c r="D4648">
        <v>125</v>
      </c>
      <c r="E4648" t="s">
        <v>5194</v>
      </c>
      <c r="F4648" t="s">
        <v>2598</v>
      </c>
      <c r="G4648" s="1" t="s">
        <v>2694</v>
      </c>
      <c r="H4648" t="s">
        <v>5195</v>
      </c>
      <c r="I4648" t="s">
        <v>2694</v>
      </c>
      <c r="J4648" t="s">
        <v>5195</v>
      </c>
      <c r="K4648">
        <v>1.1000000000000001</v>
      </c>
      <c r="L4648">
        <v>1.1000000000000001</v>
      </c>
      <c r="M4648" t="s">
        <v>26</v>
      </c>
      <c r="N4648" t="s">
        <v>74</v>
      </c>
      <c r="O4648" t="s">
        <v>29</v>
      </c>
      <c r="P4648" t="s">
        <v>29</v>
      </c>
      <c r="Q4648" t="s">
        <v>29</v>
      </c>
      <c r="R4648" t="s">
        <v>29</v>
      </c>
      <c r="S4648" t="s">
        <v>29</v>
      </c>
      <c r="T4648" t="s">
        <v>29</v>
      </c>
      <c r="U4648" t="s">
        <v>29</v>
      </c>
      <c r="V4648" t="s">
        <v>29</v>
      </c>
      <c r="W4648" t="s">
        <v>5180</v>
      </c>
    </row>
    <row r="4649" spans="1:23">
      <c r="A4649">
        <v>4648</v>
      </c>
      <c r="B4649" t="s">
        <v>5179</v>
      </c>
      <c r="C4649" t="s">
        <v>5179</v>
      </c>
      <c r="D4649">
        <v>125</v>
      </c>
      <c r="E4649" t="s">
        <v>1211</v>
      </c>
      <c r="F4649" t="s">
        <v>611</v>
      </c>
      <c r="G4649" s="1" t="s">
        <v>1212</v>
      </c>
      <c r="H4649" t="s">
        <v>83</v>
      </c>
      <c r="I4649" t="s">
        <v>1212</v>
      </c>
      <c r="J4649" t="s">
        <v>83</v>
      </c>
      <c r="K4649">
        <v>1</v>
      </c>
      <c r="L4649">
        <v>1</v>
      </c>
      <c r="M4649" t="s">
        <v>26</v>
      </c>
      <c r="N4649" t="s">
        <v>74</v>
      </c>
      <c r="O4649" t="s">
        <v>29</v>
      </c>
      <c r="P4649" t="s">
        <v>29</v>
      </c>
      <c r="Q4649" t="s">
        <v>29</v>
      </c>
      <c r="R4649" t="s">
        <v>29</v>
      </c>
      <c r="S4649" t="s">
        <v>29</v>
      </c>
      <c r="T4649" t="s">
        <v>29</v>
      </c>
      <c r="U4649" t="s">
        <v>29</v>
      </c>
      <c r="V4649" t="s">
        <v>29</v>
      </c>
      <c r="W4649" t="s">
        <v>5180</v>
      </c>
    </row>
    <row r="4650" spans="1:23">
      <c r="A4650">
        <v>4649</v>
      </c>
      <c r="B4650" t="s">
        <v>5179</v>
      </c>
      <c r="C4650" t="s">
        <v>5179</v>
      </c>
      <c r="D4650">
        <v>125</v>
      </c>
      <c r="E4650" t="s">
        <v>8941</v>
      </c>
      <c r="F4650" t="s">
        <v>136</v>
      </c>
      <c r="G4650" s="1" t="s">
        <v>29</v>
      </c>
      <c r="H4650" t="s">
        <v>29</v>
      </c>
      <c r="I4650" t="s">
        <v>29</v>
      </c>
      <c r="J4650" t="s">
        <v>29</v>
      </c>
      <c r="K4650">
        <v>30.1</v>
      </c>
      <c r="L4650">
        <v>30.1</v>
      </c>
      <c r="M4650" t="s">
        <v>136</v>
      </c>
      <c r="N4650" t="s">
        <v>29</v>
      </c>
      <c r="O4650" t="s">
        <v>29</v>
      </c>
      <c r="P4650" t="s">
        <v>29</v>
      </c>
      <c r="Q4650" t="s">
        <v>29</v>
      </c>
      <c r="R4650" t="s">
        <v>29</v>
      </c>
      <c r="S4650" t="s">
        <v>29</v>
      </c>
      <c r="T4650" t="s">
        <v>29</v>
      </c>
      <c r="U4650" t="s">
        <v>29</v>
      </c>
      <c r="V4650" t="s">
        <v>29</v>
      </c>
      <c r="W4650" t="s">
        <v>5180</v>
      </c>
    </row>
    <row r="4651" spans="1:23">
      <c r="A4651">
        <v>4650</v>
      </c>
      <c r="B4651" t="s">
        <v>4481</v>
      </c>
      <c r="C4651" t="s">
        <v>4481</v>
      </c>
      <c r="D4651">
        <v>126</v>
      </c>
      <c r="E4651" t="s">
        <v>4763</v>
      </c>
      <c r="F4651" t="s">
        <v>108</v>
      </c>
      <c r="G4651" s="1" t="s">
        <v>4764</v>
      </c>
      <c r="H4651" t="s">
        <v>4765</v>
      </c>
      <c r="I4651" t="s">
        <v>4764</v>
      </c>
      <c r="J4651" t="s">
        <v>4765</v>
      </c>
      <c r="K4651">
        <v>18</v>
      </c>
      <c r="L4651">
        <v>18</v>
      </c>
      <c r="M4651" t="s">
        <v>26</v>
      </c>
      <c r="N4651" t="s">
        <v>219</v>
      </c>
      <c r="O4651" t="s">
        <v>29</v>
      </c>
      <c r="P4651" t="s">
        <v>29</v>
      </c>
      <c r="Q4651" t="s">
        <v>29</v>
      </c>
      <c r="R4651" t="s">
        <v>29</v>
      </c>
      <c r="S4651" t="s">
        <v>29</v>
      </c>
      <c r="T4651" t="s">
        <v>29</v>
      </c>
      <c r="U4651" t="s">
        <v>29</v>
      </c>
      <c r="V4651" t="s">
        <v>5196</v>
      </c>
      <c r="W4651" t="s">
        <v>5197</v>
      </c>
    </row>
    <row r="4652" spans="1:23">
      <c r="A4652">
        <v>4651</v>
      </c>
      <c r="B4652" t="s">
        <v>4481</v>
      </c>
      <c r="C4652" t="s">
        <v>4481</v>
      </c>
      <c r="D4652">
        <v>126</v>
      </c>
      <c r="E4652" t="s">
        <v>3113</v>
      </c>
      <c r="F4652" t="s">
        <v>154</v>
      </c>
      <c r="G4652" s="1" t="s">
        <v>2824</v>
      </c>
      <c r="H4652" t="s">
        <v>2459</v>
      </c>
      <c r="I4652" t="s">
        <v>2824</v>
      </c>
      <c r="J4652" t="s">
        <v>2459</v>
      </c>
      <c r="K4652">
        <v>8.9499999999999993</v>
      </c>
      <c r="L4652">
        <v>8.9499999999999993</v>
      </c>
      <c r="M4652" t="s">
        <v>26</v>
      </c>
      <c r="N4652" t="s">
        <v>219</v>
      </c>
      <c r="O4652" t="s">
        <v>232</v>
      </c>
      <c r="P4652" t="s">
        <v>28</v>
      </c>
      <c r="Q4652" t="s">
        <v>29</v>
      </c>
      <c r="R4652" t="s">
        <v>29</v>
      </c>
      <c r="S4652" t="s">
        <v>29</v>
      </c>
      <c r="T4652" t="s">
        <v>29</v>
      </c>
      <c r="U4652" t="s">
        <v>29</v>
      </c>
      <c r="V4652" t="s">
        <v>5196</v>
      </c>
      <c r="W4652" t="s">
        <v>5197</v>
      </c>
    </row>
    <row r="4653" spans="1:23">
      <c r="A4653">
        <v>4652</v>
      </c>
      <c r="B4653" t="s">
        <v>4481</v>
      </c>
      <c r="C4653" t="s">
        <v>4481</v>
      </c>
      <c r="D4653">
        <v>126</v>
      </c>
      <c r="E4653" t="s">
        <v>5198</v>
      </c>
      <c r="F4653" t="s">
        <v>108</v>
      </c>
      <c r="G4653" s="1" t="s">
        <v>29</v>
      </c>
      <c r="H4653" t="s">
        <v>29</v>
      </c>
      <c r="I4653" t="s">
        <v>29</v>
      </c>
      <c r="J4653" t="s">
        <v>29</v>
      </c>
      <c r="K4653">
        <v>6.38</v>
      </c>
      <c r="L4653">
        <v>6.38</v>
      </c>
      <c r="M4653" t="s">
        <v>26</v>
      </c>
      <c r="N4653" t="s">
        <v>28</v>
      </c>
      <c r="O4653" t="s">
        <v>29</v>
      </c>
      <c r="P4653" t="s">
        <v>29</v>
      </c>
      <c r="Q4653" t="s">
        <v>29</v>
      </c>
      <c r="R4653" t="s">
        <v>29</v>
      </c>
      <c r="S4653" t="s">
        <v>29</v>
      </c>
      <c r="T4653" t="s">
        <v>29</v>
      </c>
      <c r="U4653" t="s">
        <v>29</v>
      </c>
      <c r="V4653" t="s">
        <v>5196</v>
      </c>
      <c r="W4653" t="s">
        <v>5197</v>
      </c>
    </row>
    <row r="4654" spans="1:23">
      <c r="A4654">
        <v>4653</v>
      </c>
      <c r="B4654" t="s">
        <v>4481</v>
      </c>
      <c r="C4654" t="s">
        <v>4481</v>
      </c>
      <c r="D4654">
        <v>126</v>
      </c>
      <c r="E4654" t="s">
        <v>5199</v>
      </c>
      <c r="F4654" t="s">
        <v>185</v>
      </c>
      <c r="G4654" s="1" t="s">
        <v>186</v>
      </c>
      <c r="H4654" t="s">
        <v>5200</v>
      </c>
      <c r="I4654" t="s">
        <v>186</v>
      </c>
      <c r="J4654" t="s">
        <v>5200</v>
      </c>
      <c r="K4654">
        <v>5.86</v>
      </c>
      <c r="L4654">
        <v>5.86</v>
      </c>
      <c r="M4654" t="s">
        <v>26</v>
      </c>
      <c r="N4654" t="s">
        <v>219</v>
      </c>
      <c r="O4654" t="s">
        <v>232</v>
      </c>
      <c r="P4654" t="s">
        <v>74</v>
      </c>
      <c r="Q4654" t="s">
        <v>29</v>
      </c>
      <c r="R4654" t="s">
        <v>29</v>
      </c>
      <c r="S4654" t="s">
        <v>29</v>
      </c>
      <c r="T4654" t="s">
        <v>29</v>
      </c>
      <c r="U4654" t="s">
        <v>29</v>
      </c>
      <c r="V4654" t="s">
        <v>5196</v>
      </c>
      <c r="W4654" t="s">
        <v>5197</v>
      </c>
    </row>
    <row r="4655" spans="1:23">
      <c r="A4655">
        <v>4654</v>
      </c>
      <c r="B4655" t="s">
        <v>4481</v>
      </c>
      <c r="C4655" t="s">
        <v>4481</v>
      </c>
      <c r="D4655">
        <v>126</v>
      </c>
      <c r="E4655" t="s">
        <v>2809</v>
      </c>
      <c r="F4655" t="s">
        <v>103</v>
      </c>
      <c r="G4655" s="1" t="s">
        <v>1123</v>
      </c>
      <c r="H4655" t="s">
        <v>360</v>
      </c>
      <c r="I4655" t="s">
        <v>1123</v>
      </c>
      <c r="J4655" t="s">
        <v>360</v>
      </c>
      <c r="K4655">
        <v>4.97</v>
      </c>
      <c r="L4655">
        <v>4.97</v>
      </c>
      <c r="M4655" t="s">
        <v>26</v>
      </c>
      <c r="N4655" t="s">
        <v>219</v>
      </c>
      <c r="O4655" t="s">
        <v>232</v>
      </c>
      <c r="P4655" t="s">
        <v>29</v>
      </c>
      <c r="Q4655" t="s">
        <v>29</v>
      </c>
      <c r="R4655" t="s">
        <v>29</v>
      </c>
      <c r="S4655" t="s">
        <v>29</v>
      </c>
      <c r="T4655" t="s">
        <v>29</v>
      </c>
      <c r="U4655" t="s">
        <v>29</v>
      </c>
      <c r="V4655" t="s">
        <v>5196</v>
      </c>
      <c r="W4655" t="s">
        <v>5197</v>
      </c>
    </row>
    <row r="4656" spans="1:23">
      <c r="A4656">
        <v>4655</v>
      </c>
      <c r="B4656" t="s">
        <v>4481</v>
      </c>
      <c r="C4656" t="s">
        <v>4481</v>
      </c>
      <c r="D4656">
        <v>126</v>
      </c>
      <c r="E4656" t="s">
        <v>5201</v>
      </c>
      <c r="F4656" t="s">
        <v>206</v>
      </c>
      <c r="G4656" s="1" t="s">
        <v>5202</v>
      </c>
      <c r="H4656" t="s">
        <v>5203</v>
      </c>
      <c r="I4656" t="s">
        <v>5202</v>
      </c>
      <c r="J4656" t="s">
        <v>5203</v>
      </c>
      <c r="K4656">
        <v>4.62</v>
      </c>
      <c r="L4656">
        <v>4.62</v>
      </c>
      <c r="M4656" t="s">
        <v>26</v>
      </c>
      <c r="N4656" t="s">
        <v>219</v>
      </c>
      <c r="O4656" t="s">
        <v>232</v>
      </c>
      <c r="P4656" t="s">
        <v>63</v>
      </c>
      <c r="Q4656" t="s">
        <v>121</v>
      </c>
      <c r="R4656" t="s">
        <v>29</v>
      </c>
      <c r="S4656" t="s">
        <v>29</v>
      </c>
      <c r="T4656" t="s">
        <v>29</v>
      </c>
      <c r="U4656" t="s">
        <v>29</v>
      </c>
      <c r="V4656" t="s">
        <v>5196</v>
      </c>
      <c r="W4656" t="s">
        <v>5197</v>
      </c>
    </row>
    <row r="4657" spans="1:23">
      <c r="A4657">
        <v>4656</v>
      </c>
      <c r="B4657" t="s">
        <v>4481</v>
      </c>
      <c r="C4657" t="s">
        <v>4481</v>
      </c>
      <c r="D4657">
        <v>126</v>
      </c>
      <c r="E4657" t="s">
        <v>5204</v>
      </c>
      <c r="F4657" t="s">
        <v>312</v>
      </c>
      <c r="G4657" s="1" t="s">
        <v>4479</v>
      </c>
      <c r="H4657" t="s">
        <v>5205</v>
      </c>
      <c r="I4657" t="s">
        <v>4479</v>
      </c>
      <c r="J4657" t="s">
        <v>5205</v>
      </c>
      <c r="K4657">
        <v>2.95</v>
      </c>
      <c r="L4657">
        <v>2.95</v>
      </c>
      <c r="M4657" t="s">
        <v>26</v>
      </c>
      <c r="N4657" t="s">
        <v>219</v>
      </c>
      <c r="O4657" t="s">
        <v>232</v>
      </c>
      <c r="P4657" t="s">
        <v>28</v>
      </c>
      <c r="Q4657" t="s">
        <v>29</v>
      </c>
      <c r="R4657" t="s">
        <v>29</v>
      </c>
      <c r="S4657" t="s">
        <v>29</v>
      </c>
      <c r="T4657" t="s">
        <v>29</v>
      </c>
      <c r="U4657" t="s">
        <v>29</v>
      </c>
      <c r="V4657" t="s">
        <v>5196</v>
      </c>
      <c r="W4657" t="s">
        <v>5197</v>
      </c>
    </row>
    <row r="4658" spans="1:23">
      <c r="A4658">
        <v>4657</v>
      </c>
      <c r="B4658" t="s">
        <v>4481</v>
      </c>
      <c r="C4658" t="s">
        <v>4481</v>
      </c>
      <c r="D4658">
        <v>126</v>
      </c>
      <c r="E4658" t="s">
        <v>3646</v>
      </c>
      <c r="F4658" t="s">
        <v>91</v>
      </c>
      <c r="G4658" s="1" t="s">
        <v>3647</v>
      </c>
      <c r="H4658" t="s">
        <v>879</v>
      </c>
      <c r="I4658" t="s">
        <v>8528</v>
      </c>
      <c r="J4658" t="s">
        <v>2754</v>
      </c>
      <c r="K4658">
        <v>2.95</v>
      </c>
      <c r="L4658">
        <v>2.95</v>
      </c>
      <c r="M4658" t="s">
        <v>26</v>
      </c>
      <c r="N4658" t="s">
        <v>219</v>
      </c>
      <c r="O4658" t="s">
        <v>232</v>
      </c>
      <c r="P4658" t="s">
        <v>74</v>
      </c>
      <c r="Q4658" t="s">
        <v>29</v>
      </c>
      <c r="R4658" t="s">
        <v>29</v>
      </c>
      <c r="S4658" t="s">
        <v>29</v>
      </c>
      <c r="T4658" t="s">
        <v>29</v>
      </c>
      <c r="U4658" t="s">
        <v>29</v>
      </c>
      <c r="V4658" t="s">
        <v>5196</v>
      </c>
      <c r="W4658" t="s">
        <v>5197</v>
      </c>
    </row>
    <row r="4659" spans="1:23">
      <c r="A4659">
        <v>4658</v>
      </c>
      <c r="B4659" t="s">
        <v>4481</v>
      </c>
      <c r="C4659" t="s">
        <v>4481</v>
      </c>
      <c r="D4659">
        <v>126</v>
      </c>
      <c r="E4659" t="s">
        <v>5206</v>
      </c>
      <c r="F4659" t="s">
        <v>344</v>
      </c>
      <c r="G4659" s="1" t="s">
        <v>5207</v>
      </c>
      <c r="H4659" t="s">
        <v>2248</v>
      </c>
      <c r="I4659" t="s">
        <v>8546</v>
      </c>
      <c r="J4659" t="s">
        <v>2248</v>
      </c>
      <c r="K4659">
        <v>2.75</v>
      </c>
      <c r="L4659">
        <v>2.75</v>
      </c>
      <c r="M4659" t="s">
        <v>26</v>
      </c>
      <c r="N4659" t="s">
        <v>219</v>
      </c>
      <c r="O4659" t="s">
        <v>232</v>
      </c>
      <c r="P4659" t="s">
        <v>28</v>
      </c>
      <c r="Q4659" t="s">
        <v>29</v>
      </c>
      <c r="R4659" t="s">
        <v>29</v>
      </c>
      <c r="S4659" t="s">
        <v>29</v>
      </c>
      <c r="T4659" t="s">
        <v>29</v>
      </c>
      <c r="U4659" t="s">
        <v>29</v>
      </c>
      <c r="V4659" t="s">
        <v>5196</v>
      </c>
      <c r="W4659" t="s">
        <v>5197</v>
      </c>
    </row>
    <row r="4660" spans="1:23">
      <c r="A4660">
        <v>4659</v>
      </c>
      <c r="B4660" t="s">
        <v>4481</v>
      </c>
      <c r="C4660" t="s">
        <v>4481</v>
      </c>
      <c r="D4660">
        <v>126</v>
      </c>
      <c r="E4660" t="s">
        <v>4776</v>
      </c>
      <c r="F4660" t="s">
        <v>2769</v>
      </c>
      <c r="G4660" s="1" t="s">
        <v>2773</v>
      </c>
      <c r="H4660" t="s">
        <v>4777</v>
      </c>
      <c r="I4660" t="s">
        <v>2773</v>
      </c>
      <c r="J4660" t="s">
        <v>4777</v>
      </c>
      <c r="K4660">
        <v>2.46</v>
      </c>
      <c r="L4660">
        <v>2.46</v>
      </c>
      <c r="M4660" t="s">
        <v>26</v>
      </c>
      <c r="N4660" t="s">
        <v>219</v>
      </c>
      <c r="O4660" t="s">
        <v>232</v>
      </c>
      <c r="P4660" t="s">
        <v>74</v>
      </c>
      <c r="Q4660" t="s">
        <v>29</v>
      </c>
      <c r="R4660" t="s">
        <v>29</v>
      </c>
      <c r="S4660" t="s">
        <v>29</v>
      </c>
      <c r="T4660" t="s">
        <v>29</v>
      </c>
      <c r="U4660" t="s">
        <v>29</v>
      </c>
      <c r="V4660" t="s">
        <v>5196</v>
      </c>
      <c r="W4660" t="s">
        <v>5197</v>
      </c>
    </row>
    <row r="4661" spans="1:23">
      <c r="A4661">
        <v>4660</v>
      </c>
      <c r="B4661" t="s">
        <v>4481</v>
      </c>
      <c r="C4661" t="s">
        <v>4481</v>
      </c>
      <c r="D4661">
        <v>126</v>
      </c>
      <c r="E4661" t="s">
        <v>2853</v>
      </c>
      <c r="F4661" t="s">
        <v>176</v>
      </c>
      <c r="G4661" s="1" t="s">
        <v>2854</v>
      </c>
      <c r="H4661" t="s">
        <v>372</v>
      </c>
      <c r="I4661" t="s">
        <v>2854</v>
      </c>
      <c r="J4661" t="s">
        <v>5322</v>
      </c>
      <c r="K4661">
        <v>2.2599999999999998</v>
      </c>
      <c r="L4661">
        <v>2.2599999999999998</v>
      </c>
      <c r="M4661" t="s">
        <v>26</v>
      </c>
      <c r="N4661" t="s">
        <v>219</v>
      </c>
      <c r="O4661" t="s">
        <v>232</v>
      </c>
      <c r="P4661" t="s">
        <v>74</v>
      </c>
      <c r="Q4661" t="s">
        <v>29</v>
      </c>
      <c r="R4661" t="s">
        <v>29</v>
      </c>
      <c r="S4661" t="s">
        <v>29</v>
      </c>
      <c r="T4661" t="s">
        <v>29</v>
      </c>
      <c r="U4661" t="s">
        <v>29</v>
      </c>
      <c r="V4661" t="s">
        <v>5196</v>
      </c>
      <c r="W4661" t="s">
        <v>5197</v>
      </c>
    </row>
    <row r="4662" spans="1:23">
      <c r="A4662">
        <v>4661</v>
      </c>
      <c r="B4662" t="s">
        <v>4481</v>
      </c>
      <c r="C4662" t="s">
        <v>4481</v>
      </c>
      <c r="D4662">
        <v>126</v>
      </c>
      <c r="E4662" t="s">
        <v>5208</v>
      </c>
      <c r="F4662" t="s">
        <v>248</v>
      </c>
      <c r="G4662" s="1" t="s">
        <v>249</v>
      </c>
      <c r="H4662" t="s">
        <v>5209</v>
      </c>
      <c r="I4662" t="s">
        <v>249</v>
      </c>
      <c r="J4662" t="s">
        <v>5209</v>
      </c>
      <c r="K4662">
        <v>1.79</v>
      </c>
      <c r="L4662">
        <v>1.79</v>
      </c>
      <c r="M4662" t="s">
        <v>26</v>
      </c>
      <c r="N4662" t="s">
        <v>219</v>
      </c>
      <c r="O4662" t="s">
        <v>232</v>
      </c>
      <c r="P4662" t="s">
        <v>74</v>
      </c>
      <c r="Q4662" t="s">
        <v>29</v>
      </c>
      <c r="R4662" t="s">
        <v>29</v>
      </c>
      <c r="S4662" t="s">
        <v>29</v>
      </c>
      <c r="T4662" t="s">
        <v>29</v>
      </c>
      <c r="U4662" t="s">
        <v>29</v>
      </c>
      <c r="V4662" t="s">
        <v>5196</v>
      </c>
      <c r="W4662" t="s">
        <v>5197</v>
      </c>
    </row>
    <row r="4663" spans="1:23">
      <c r="A4663">
        <v>4662</v>
      </c>
      <c r="B4663" t="s">
        <v>4481</v>
      </c>
      <c r="C4663" t="s">
        <v>4481</v>
      </c>
      <c r="D4663">
        <v>126</v>
      </c>
      <c r="E4663" t="s">
        <v>2871</v>
      </c>
      <c r="F4663" t="s">
        <v>516</v>
      </c>
      <c r="G4663" s="1" t="s">
        <v>517</v>
      </c>
      <c r="H4663" t="s">
        <v>2730</v>
      </c>
      <c r="I4663" t="s">
        <v>517</v>
      </c>
      <c r="J4663" t="s">
        <v>2730</v>
      </c>
      <c r="K4663">
        <v>1.67</v>
      </c>
      <c r="L4663">
        <v>1.67</v>
      </c>
      <c r="M4663" t="s">
        <v>26</v>
      </c>
      <c r="N4663" t="s">
        <v>219</v>
      </c>
      <c r="O4663" t="s">
        <v>232</v>
      </c>
      <c r="P4663" t="s">
        <v>29</v>
      </c>
      <c r="Q4663" t="s">
        <v>29</v>
      </c>
      <c r="R4663" t="s">
        <v>29</v>
      </c>
      <c r="S4663" t="s">
        <v>29</v>
      </c>
      <c r="T4663" t="s">
        <v>29</v>
      </c>
      <c r="U4663" t="s">
        <v>29</v>
      </c>
      <c r="V4663" t="s">
        <v>5196</v>
      </c>
      <c r="W4663" t="s">
        <v>5197</v>
      </c>
    </row>
    <row r="4664" spans="1:23">
      <c r="A4664">
        <v>4663</v>
      </c>
      <c r="B4664" t="s">
        <v>4481</v>
      </c>
      <c r="C4664" t="s">
        <v>4481</v>
      </c>
      <c r="D4664">
        <v>126</v>
      </c>
      <c r="E4664" t="s">
        <v>2842</v>
      </c>
      <c r="F4664" t="s">
        <v>23</v>
      </c>
      <c r="G4664" s="1" t="s">
        <v>2843</v>
      </c>
      <c r="H4664" t="s">
        <v>2844</v>
      </c>
      <c r="I4664" t="s">
        <v>8517</v>
      </c>
      <c r="J4664" t="s">
        <v>8645</v>
      </c>
      <c r="K4664">
        <v>1.61</v>
      </c>
      <c r="L4664">
        <v>1.61</v>
      </c>
      <c r="M4664" t="s">
        <v>26</v>
      </c>
      <c r="N4664" t="s">
        <v>219</v>
      </c>
      <c r="O4664" t="s">
        <v>232</v>
      </c>
      <c r="P4664" t="s">
        <v>74</v>
      </c>
      <c r="Q4664" t="s">
        <v>29</v>
      </c>
      <c r="R4664" t="s">
        <v>29</v>
      </c>
      <c r="S4664" t="s">
        <v>29</v>
      </c>
      <c r="T4664" t="s">
        <v>29</v>
      </c>
      <c r="U4664" t="s">
        <v>29</v>
      </c>
      <c r="V4664" t="s">
        <v>5196</v>
      </c>
      <c r="W4664" t="s">
        <v>5197</v>
      </c>
    </row>
    <row r="4665" spans="1:23">
      <c r="A4665">
        <v>4664</v>
      </c>
      <c r="B4665" t="s">
        <v>4481</v>
      </c>
      <c r="C4665" t="s">
        <v>4481</v>
      </c>
      <c r="D4665">
        <v>126</v>
      </c>
      <c r="E4665" t="s">
        <v>2798</v>
      </c>
      <c r="F4665" t="s">
        <v>185</v>
      </c>
      <c r="G4665" s="1" t="s">
        <v>186</v>
      </c>
      <c r="H4665" t="s">
        <v>2799</v>
      </c>
      <c r="I4665" t="s">
        <v>186</v>
      </c>
      <c r="J4665" t="s">
        <v>2799</v>
      </c>
      <c r="K4665">
        <v>1.59</v>
      </c>
      <c r="L4665">
        <v>1.59</v>
      </c>
      <c r="M4665" t="s">
        <v>26</v>
      </c>
      <c r="N4665" t="s">
        <v>219</v>
      </c>
      <c r="O4665" t="s">
        <v>232</v>
      </c>
      <c r="P4665" t="s">
        <v>74</v>
      </c>
      <c r="Q4665" t="s">
        <v>29</v>
      </c>
      <c r="R4665" t="s">
        <v>29</v>
      </c>
      <c r="S4665" t="s">
        <v>29</v>
      </c>
      <c r="T4665" t="s">
        <v>29</v>
      </c>
      <c r="U4665" t="s">
        <v>29</v>
      </c>
      <c r="V4665" t="s">
        <v>5196</v>
      </c>
      <c r="W4665" t="s">
        <v>5197</v>
      </c>
    </row>
    <row r="4666" spans="1:23">
      <c r="A4666">
        <v>4665</v>
      </c>
      <c r="B4666" t="s">
        <v>4481</v>
      </c>
      <c r="C4666" t="s">
        <v>4481</v>
      </c>
      <c r="D4666">
        <v>126</v>
      </c>
      <c r="E4666" t="s">
        <v>5210</v>
      </c>
      <c r="F4666" t="s">
        <v>196</v>
      </c>
      <c r="G4666" s="1" t="s">
        <v>2856</v>
      </c>
      <c r="H4666" t="s">
        <v>2857</v>
      </c>
      <c r="I4666" t="s">
        <v>8519</v>
      </c>
      <c r="J4666" t="s">
        <v>2857</v>
      </c>
      <c r="K4666">
        <v>1.46</v>
      </c>
      <c r="L4666">
        <v>1.46</v>
      </c>
      <c r="M4666" t="s">
        <v>26</v>
      </c>
      <c r="N4666" t="s">
        <v>219</v>
      </c>
      <c r="O4666" t="s">
        <v>74</v>
      </c>
      <c r="P4666" t="s">
        <v>29</v>
      </c>
      <c r="Q4666" t="s">
        <v>29</v>
      </c>
      <c r="R4666" t="s">
        <v>29</v>
      </c>
      <c r="S4666" t="s">
        <v>29</v>
      </c>
      <c r="T4666" t="s">
        <v>29</v>
      </c>
      <c r="U4666" t="s">
        <v>29</v>
      </c>
      <c r="V4666" t="s">
        <v>5196</v>
      </c>
      <c r="W4666" t="s">
        <v>5197</v>
      </c>
    </row>
    <row r="4667" spans="1:23">
      <c r="A4667">
        <v>4666</v>
      </c>
      <c r="B4667" t="s">
        <v>4481</v>
      </c>
      <c r="C4667" t="s">
        <v>4481</v>
      </c>
      <c r="D4667">
        <v>126</v>
      </c>
      <c r="E4667" t="s">
        <v>2804</v>
      </c>
      <c r="F4667" t="s">
        <v>185</v>
      </c>
      <c r="G4667" s="1" t="s">
        <v>2805</v>
      </c>
      <c r="H4667" t="s">
        <v>2806</v>
      </c>
      <c r="I4667" t="s">
        <v>2805</v>
      </c>
      <c r="J4667" t="s">
        <v>2806</v>
      </c>
      <c r="K4667">
        <v>1.36</v>
      </c>
      <c r="L4667">
        <v>1.36</v>
      </c>
      <c r="M4667" t="s">
        <v>26</v>
      </c>
      <c r="N4667" t="s">
        <v>219</v>
      </c>
      <c r="O4667" t="s">
        <v>232</v>
      </c>
      <c r="P4667" t="s">
        <v>29</v>
      </c>
      <c r="Q4667" t="s">
        <v>29</v>
      </c>
      <c r="R4667" t="s">
        <v>29</v>
      </c>
      <c r="S4667" t="s">
        <v>29</v>
      </c>
      <c r="T4667" t="s">
        <v>29</v>
      </c>
      <c r="U4667" t="s">
        <v>29</v>
      </c>
      <c r="V4667" t="s">
        <v>5196</v>
      </c>
      <c r="W4667" t="s">
        <v>5197</v>
      </c>
    </row>
    <row r="4668" spans="1:23">
      <c r="A4668">
        <v>4667</v>
      </c>
      <c r="B4668" t="s">
        <v>4481</v>
      </c>
      <c r="C4668" t="s">
        <v>4481</v>
      </c>
      <c r="D4668">
        <v>126</v>
      </c>
      <c r="E4668" t="s">
        <v>2719</v>
      </c>
      <c r="F4668" t="s">
        <v>255</v>
      </c>
      <c r="G4668" s="1" t="s">
        <v>947</v>
      </c>
      <c r="H4668" t="s">
        <v>2720</v>
      </c>
      <c r="I4668" t="s">
        <v>947</v>
      </c>
      <c r="J4668" t="s">
        <v>2720</v>
      </c>
      <c r="K4668">
        <v>1.35</v>
      </c>
      <c r="L4668">
        <v>1.35</v>
      </c>
      <c r="M4668" t="s">
        <v>26</v>
      </c>
      <c r="N4668" t="s">
        <v>219</v>
      </c>
      <c r="O4668" t="s">
        <v>74</v>
      </c>
      <c r="P4668" t="s">
        <v>29</v>
      </c>
      <c r="Q4668" t="s">
        <v>29</v>
      </c>
      <c r="R4668" t="s">
        <v>29</v>
      </c>
      <c r="S4668" t="s">
        <v>29</v>
      </c>
      <c r="T4668" t="s">
        <v>29</v>
      </c>
      <c r="U4668" t="s">
        <v>29</v>
      </c>
      <c r="V4668" t="s">
        <v>5196</v>
      </c>
      <c r="W4668" t="s">
        <v>5197</v>
      </c>
    </row>
    <row r="4669" spans="1:23">
      <c r="A4669">
        <v>4668</v>
      </c>
      <c r="B4669" t="s">
        <v>4481</v>
      </c>
      <c r="C4669" t="s">
        <v>4481</v>
      </c>
      <c r="D4669">
        <v>126</v>
      </c>
      <c r="E4669" t="s">
        <v>5211</v>
      </c>
      <c r="F4669" t="s">
        <v>154</v>
      </c>
      <c r="G4669" s="1" t="s">
        <v>3068</v>
      </c>
      <c r="H4669" t="s">
        <v>3974</v>
      </c>
      <c r="I4669" t="s">
        <v>3068</v>
      </c>
      <c r="J4669" t="s">
        <v>3283</v>
      </c>
      <c r="K4669">
        <v>1.32</v>
      </c>
      <c r="L4669">
        <v>1.32</v>
      </c>
      <c r="M4669" t="s">
        <v>26</v>
      </c>
      <c r="N4669" t="s">
        <v>219</v>
      </c>
      <c r="O4669" t="s">
        <v>232</v>
      </c>
      <c r="P4669" t="s">
        <v>74</v>
      </c>
      <c r="Q4669" t="s">
        <v>118</v>
      </c>
      <c r="R4669" t="s">
        <v>29</v>
      </c>
      <c r="S4669" t="s">
        <v>29</v>
      </c>
      <c r="T4669" t="s">
        <v>29</v>
      </c>
      <c r="U4669" t="s">
        <v>29</v>
      </c>
      <c r="V4669" t="s">
        <v>5196</v>
      </c>
      <c r="W4669" t="s">
        <v>5197</v>
      </c>
    </row>
    <row r="4670" spans="1:23">
      <c r="A4670">
        <v>4669</v>
      </c>
      <c r="B4670" t="s">
        <v>4481</v>
      </c>
      <c r="C4670" t="s">
        <v>4481</v>
      </c>
      <c r="D4670">
        <v>126</v>
      </c>
      <c r="E4670" t="s">
        <v>2475</v>
      </c>
      <c r="F4670" t="s">
        <v>185</v>
      </c>
      <c r="G4670" s="1" t="s">
        <v>186</v>
      </c>
      <c r="H4670" t="s">
        <v>466</v>
      </c>
      <c r="I4670" t="s">
        <v>186</v>
      </c>
      <c r="J4670" t="s">
        <v>466</v>
      </c>
      <c r="K4670">
        <v>1.31</v>
      </c>
      <c r="L4670">
        <v>1.31</v>
      </c>
      <c r="M4670" t="s">
        <v>26</v>
      </c>
      <c r="N4670" t="s">
        <v>219</v>
      </c>
      <c r="O4670" t="s">
        <v>232</v>
      </c>
      <c r="P4670" t="s">
        <v>74</v>
      </c>
      <c r="Q4670" t="s">
        <v>29</v>
      </c>
      <c r="R4670" t="s">
        <v>29</v>
      </c>
      <c r="S4670" t="s">
        <v>29</v>
      </c>
      <c r="T4670" t="s">
        <v>29</v>
      </c>
      <c r="U4670" t="s">
        <v>29</v>
      </c>
      <c r="V4670" t="s">
        <v>5196</v>
      </c>
      <c r="W4670" t="s">
        <v>5197</v>
      </c>
    </row>
    <row r="4671" spans="1:23">
      <c r="A4671">
        <v>4670</v>
      </c>
      <c r="B4671" t="s">
        <v>4481</v>
      </c>
      <c r="C4671" t="s">
        <v>4481</v>
      </c>
      <c r="D4671">
        <v>126</v>
      </c>
      <c r="E4671" t="s">
        <v>5212</v>
      </c>
      <c r="F4671" t="s">
        <v>1976</v>
      </c>
      <c r="G4671" s="1" t="s">
        <v>5213</v>
      </c>
      <c r="H4671" t="s">
        <v>5214</v>
      </c>
      <c r="I4671" t="s">
        <v>8890</v>
      </c>
      <c r="J4671" t="s">
        <v>8891</v>
      </c>
      <c r="K4671">
        <v>1.27</v>
      </c>
      <c r="L4671">
        <v>1.27</v>
      </c>
      <c r="M4671" t="s">
        <v>26</v>
      </c>
      <c r="N4671" t="s">
        <v>219</v>
      </c>
      <c r="O4671" t="s">
        <v>232</v>
      </c>
      <c r="P4671" t="s">
        <v>74</v>
      </c>
      <c r="Q4671" t="s">
        <v>29</v>
      </c>
      <c r="R4671" t="s">
        <v>29</v>
      </c>
      <c r="S4671" t="s">
        <v>29</v>
      </c>
      <c r="T4671" t="s">
        <v>29</v>
      </c>
      <c r="U4671" t="s">
        <v>29</v>
      </c>
      <c r="V4671" t="s">
        <v>5196</v>
      </c>
      <c r="W4671" t="s">
        <v>5197</v>
      </c>
    </row>
    <row r="4672" spans="1:23">
      <c r="A4672">
        <v>4671</v>
      </c>
      <c r="B4672" t="s">
        <v>4481</v>
      </c>
      <c r="C4672" t="s">
        <v>4481</v>
      </c>
      <c r="D4672">
        <v>126</v>
      </c>
      <c r="E4672" t="s">
        <v>5215</v>
      </c>
      <c r="F4672" t="s">
        <v>611</v>
      </c>
      <c r="G4672" s="1" t="s">
        <v>1212</v>
      </c>
      <c r="H4672" t="s">
        <v>5216</v>
      </c>
      <c r="I4672" t="s">
        <v>1212</v>
      </c>
      <c r="J4672" t="s">
        <v>8646</v>
      </c>
      <c r="K4672">
        <v>1.22</v>
      </c>
      <c r="L4672">
        <v>1.22</v>
      </c>
      <c r="M4672" t="s">
        <v>26</v>
      </c>
      <c r="N4672" t="s">
        <v>232</v>
      </c>
      <c r="O4672" t="s">
        <v>74</v>
      </c>
      <c r="P4672" t="s">
        <v>29</v>
      </c>
      <c r="Q4672" t="s">
        <v>29</v>
      </c>
      <c r="R4672" t="s">
        <v>29</v>
      </c>
      <c r="S4672" t="s">
        <v>29</v>
      </c>
      <c r="T4672" t="s">
        <v>29</v>
      </c>
      <c r="U4672" t="s">
        <v>29</v>
      </c>
      <c r="V4672" t="s">
        <v>5196</v>
      </c>
      <c r="W4672" t="s">
        <v>5197</v>
      </c>
    </row>
    <row r="4673" spans="1:23">
      <c r="A4673">
        <v>4672</v>
      </c>
      <c r="B4673" t="s">
        <v>4481</v>
      </c>
      <c r="C4673" t="s">
        <v>4481</v>
      </c>
      <c r="D4673">
        <v>126</v>
      </c>
      <c r="E4673" t="s">
        <v>5217</v>
      </c>
      <c r="F4673" t="s">
        <v>185</v>
      </c>
      <c r="G4673" s="1" t="s">
        <v>186</v>
      </c>
      <c r="H4673" t="s">
        <v>5218</v>
      </c>
      <c r="I4673" t="s">
        <v>186</v>
      </c>
      <c r="J4673" t="s">
        <v>5218</v>
      </c>
      <c r="K4673">
        <v>1.19</v>
      </c>
      <c r="L4673">
        <v>1.19</v>
      </c>
      <c r="M4673" t="s">
        <v>26</v>
      </c>
      <c r="N4673" t="s">
        <v>219</v>
      </c>
      <c r="O4673" t="s">
        <v>74</v>
      </c>
      <c r="P4673" t="s">
        <v>29</v>
      </c>
      <c r="Q4673" t="s">
        <v>29</v>
      </c>
      <c r="R4673" t="s">
        <v>29</v>
      </c>
      <c r="S4673" t="s">
        <v>29</v>
      </c>
      <c r="T4673" t="s">
        <v>29</v>
      </c>
      <c r="U4673" t="s">
        <v>29</v>
      </c>
      <c r="V4673" t="s">
        <v>5196</v>
      </c>
      <c r="W4673" t="s">
        <v>5197</v>
      </c>
    </row>
    <row r="4674" spans="1:23">
      <c r="A4674">
        <v>4673</v>
      </c>
      <c r="B4674" t="s">
        <v>4481</v>
      </c>
      <c r="C4674" t="s">
        <v>4481</v>
      </c>
      <c r="D4674">
        <v>126</v>
      </c>
      <c r="E4674" t="s">
        <v>3104</v>
      </c>
      <c r="F4674" t="s">
        <v>185</v>
      </c>
      <c r="G4674" s="1" t="s">
        <v>186</v>
      </c>
      <c r="H4674" t="s">
        <v>3105</v>
      </c>
      <c r="I4674" t="s">
        <v>186</v>
      </c>
      <c r="J4674" t="s">
        <v>1983</v>
      </c>
      <c r="K4674">
        <v>1.1200000000000001</v>
      </c>
      <c r="L4674">
        <v>1.1200000000000001</v>
      </c>
      <c r="M4674" t="s">
        <v>26</v>
      </c>
      <c r="N4674" t="s">
        <v>232</v>
      </c>
      <c r="O4674" t="s">
        <v>74</v>
      </c>
      <c r="P4674" t="s">
        <v>29</v>
      </c>
      <c r="Q4674" t="s">
        <v>29</v>
      </c>
      <c r="R4674" t="s">
        <v>29</v>
      </c>
      <c r="S4674" t="s">
        <v>29</v>
      </c>
      <c r="T4674" t="s">
        <v>29</v>
      </c>
      <c r="U4674" t="s">
        <v>29</v>
      </c>
      <c r="V4674" t="s">
        <v>5196</v>
      </c>
      <c r="W4674" t="s">
        <v>5197</v>
      </c>
    </row>
    <row r="4675" spans="1:23">
      <c r="A4675">
        <v>4674</v>
      </c>
      <c r="B4675" t="s">
        <v>4481</v>
      </c>
      <c r="C4675" t="s">
        <v>4481</v>
      </c>
      <c r="D4675">
        <v>126</v>
      </c>
      <c r="E4675" t="s">
        <v>2721</v>
      </c>
      <c r="F4675" t="s">
        <v>255</v>
      </c>
      <c r="G4675" s="1" t="s">
        <v>2722</v>
      </c>
      <c r="H4675" t="s">
        <v>2723</v>
      </c>
      <c r="I4675" t="s">
        <v>2722</v>
      </c>
      <c r="J4675" t="s">
        <v>2723</v>
      </c>
      <c r="K4675">
        <v>1.0900000000000001</v>
      </c>
      <c r="L4675">
        <v>1.0900000000000001</v>
      </c>
      <c r="M4675" t="s">
        <v>26</v>
      </c>
      <c r="N4675" t="s">
        <v>232</v>
      </c>
      <c r="O4675" t="s">
        <v>74</v>
      </c>
      <c r="P4675" t="s">
        <v>29</v>
      </c>
      <c r="Q4675" t="s">
        <v>29</v>
      </c>
      <c r="R4675" t="s">
        <v>29</v>
      </c>
      <c r="S4675" t="s">
        <v>29</v>
      </c>
      <c r="T4675" t="s">
        <v>29</v>
      </c>
      <c r="U4675" t="s">
        <v>29</v>
      </c>
      <c r="V4675" t="s">
        <v>5196</v>
      </c>
      <c r="W4675" t="s">
        <v>5197</v>
      </c>
    </row>
    <row r="4676" spans="1:23">
      <c r="A4676">
        <v>4675</v>
      </c>
      <c r="B4676" t="s">
        <v>4481</v>
      </c>
      <c r="C4676" t="s">
        <v>4481</v>
      </c>
      <c r="D4676">
        <v>126</v>
      </c>
      <c r="E4676" t="s">
        <v>4487</v>
      </c>
      <c r="F4676" t="s">
        <v>181</v>
      </c>
      <c r="G4676" s="1" t="s">
        <v>2116</v>
      </c>
      <c r="H4676" t="s">
        <v>4488</v>
      </c>
      <c r="I4676" t="s">
        <v>2116</v>
      </c>
      <c r="J4676" t="s">
        <v>382</v>
      </c>
      <c r="K4676">
        <v>1.05</v>
      </c>
      <c r="L4676">
        <v>1.05</v>
      </c>
      <c r="M4676" t="s">
        <v>26</v>
      </c>
      <c r="N4676" t="s">
        <v>74</v>
      </c>
      <c r="O4676" t="s">
        <v>29</v>
      </c>
      <c r="P4676" t="s">
        <v>29</v>
      </c>
      <c r="Q4676" t="s">
        <v>29</v>
      </c>
      <c r="R4676" t="s">
        <v>29</v>
      </c>
      <c r="S4676" t="s">
        <v>29</v>
      </c>
      <c r="T4676" t="s">
        <v>29</v>
      </c>
      <c r="U4676" t="s">
        <v>29</v>
      </c>
      <c r="V4676" t="s">
        <v>5196</v>
      </c>
      <c r="W4676" t="s">
        <v>5197</v>
      </c>
    </row>
    <row r="4677" spans="1:23">
      <c r="A4677">
        <v>4676</v>
      </c>
      <c r="B4677" t="s">
        <v>4481</v>
      </c>
      <c r="C4677" t="s">
        <v>4481</v>
      </c>
      <c r="D4677">
        <v>126</v>
      </c>
      <c r="E4677" t="s">
        <v>5219</v>
      </c>
      <c r="F4677" t="s">
        <v>438</v>
      </c>
      <c r="G4677" s="1" t="s">
        <v>2166</v>
      </c>
      <c r="H4677" t="s">
        <v>5220</v>
      </c>
      <c r="I4677" t="s">
        <v>2166</v>
      </c>
      <c r="J4677" t="s">
        <v>5220</v>
      </c>
      <c r="K4677">
        <v>1.04</v>
      </c>
      <c r="L4677">
        <v>1.04</v>
      </c>
      <c r="M4677" t="s">
        <v>26</v>
      </c>
      <c r="N4677" t="s">
        <v>219</v>
      </c>
      <c r="O4677" t="s">
        <v>232</v>
      </c>
      <c r="P4677" t="s">
        <v>74</v>
      </c>
      <c r="Q4677" t="s">
        <v>29</v>
      </c>
      <c r="R4677" t="s">
        <v>29</v>
      </c>
      <c r="S4677" t="s">
        <v>29</v>
      </c>
      <c r="T4677" t="s">
        <v>29</v>
      </c>
      <c r="U4677" t="s">
        <v>29</v>
      </c>
      <c r="V4677" t="s">
        <v>5196</v>
      </c>
      <c r="W4677" t="s">
        <v>5197</v>
      </c>
    </row>
    <row r="4678" spans="1:23">
      <c r="A4678">
        <v>4677</v>
      </c>
      <c r="B4678" t="s">
        <v>4481</v>
      </c>
      <c r="C4678" t="s">
        <v>4481</v>
      </c>
      <c r="D4678">
        <v>126</v>
      </c>
      <c r="E4678" t="s">
        <v>8941</v>
      </c>
      <c r="F4678" t="s">
        <v>93</v>
      </c>
      <c r="G4678" s="1" t="s">
        <v>29</v>
      </c>
      <c r="H4678" t="s">
        <v>29</v>
      </c>
      <c r="I4678" t="s">
        <v>29</v>
      </c>
      <c r="J4678" t="s">
        <v>29</v>
      </c>
      <c r="K4678">
        <v>16.41</v>
      </c>
      <c r="L4678">
        <v>16.41</v>
      </c>
      <c r="M4678" t="s">
        <v>26</v>
      </c>
      <c r="N4678" t="s">
        <v>29</v>
      </c>
      <c r="O4678" t="s">
        <v>29</v>
      </c>
      <c r="P4678" t="s">
        <v>29</v>
      </c>
      <c r="Q4678" t="s">
        <v>29</v>
      </c>
      <c r="R4678" t="s">
        <v>29</v>
      </c>
      <c r="S4678" t="s">
        <v>29</v>
      </c>
      <c r="T4678" t="s">
        <v>29</v>
      </c>
      <c r="U4678" t="s">
        <v>29</v>
      </c>
      <c r="V4678" t="s">
        <v>5196</v>
      </c>
      <c r="W4678" t="s">
        <v>5197</v>
      </c>
    </row>
    <row r="4679" spans="1:23">
      <c r="A4679">
        <v>4678</v>
      </c>
      <c r="B4679" t="s">
        <v>4481</v>
      </c>
      <c r="C4679" t="s">
        <v>4481</v>
      </c>
      <c r="D4679">
        <v>127</v>
      </c>
      <c r="E4679" t="s">
        <v>4763</v>
      </c>
      <c r="F4679" t="s">
        <v>108</v>
      </c>
      <c r="G4679" s="1" t="s">
        <v>4764</v>
      </c>
      <c r="H4679" t="s">
        <v>4765</v>
      </c>
      <c r="I4679" t="s">
        <v>4764</v>
      </c>
      <c r="J4679" t="s">
        <v>4765</v>
      </c>
      <c r="K4679">
        <v>32.33</v>
      </c>
      <c r="L4679">
        <v>32.33</v>
      </c>
      <c r="M4679" t="s">
        <v>26</v>
      </c>
      <c r="N4679" t="s">
        <v>219</v>
      </c>
      <c r="O4679" t="s">
        <v>29</v>
      </c>
      <c r="P4679" t="s">
        <v>29</v>
      </c>
      <c r="Q4679" t="s">
        <v>29</v>
      </c>
      <c r="R4679" t="s">
        <v>29</v>
      </c>
      <c r="S4679" t="s">
        <v>29</v>
      </c>
      <c r="T4679" t="s">
        <v>29</v>
      </c>
      <c r="U4679" t="s">
        <v>29</v>
      </c>
      <c r="V4679" t="s">
        <v>5221</v>
      </c>
      <c r="W4679" t="s">
        <v>5197</v>
      </c>
    </row>
    <row r="4680" spans="1:23">
      <c r="A4680">
        <v>4679</v>
      </c>
      <c r="B4680" t="s">
        <v>4481</v>
      </c>
      <c r="C4680" t="s">
        <v>4481</v>
      </c>
      <c r="D4680">
        <v>127</v>
      </c>
      <c r="E4680" t="s">
        <v>3113</v>
      </c>
      <c r="F4680" t="s">
        <v>154</v>
      </c>
      <c r="G4680" s="1" t="s">
        <v>2824</v>
      </c>
      <c r="H4680" t="s">
        <v>2459</v>
      </c>
      <c r="I4680" t="s">
        <v>2824</v>
      </c>
      <c r="J4680" t="s">
        <v>2459</v>
      </c>
      <c r="K4680">
        <v>10.7</v>
      </c>
      <c r="L4680">
        <v>10.7</v>
      </c>
      <c r="M4680" t="s">
        <v>26</v>
      </c>
      <c r="N4680" t="s">
        <v>219</v>
      </c>
      <c r="O4680" t="s">
        <v>232</v>
      </c>
      <c r="P4680" t="s">
        <v>28</v>
      </c>
      <c r="Q4680" t="s">
        <v>29</v>
      </c>
      <c r="R4680" t="s">
        <v>29</v>
      </c>
      <c r="S4680" t="s">
        <v>29</v>
      </c>
      <c r="T4680" t="s">
        <v>29</v>
      </c>
      <c r="U4680" t="s">
        <v>29</v>
      </c>
      <c r="V4680" t="s">
        <v>5221</v>
      </c>
      <c r="W4680" t="s">
        <v>5197</v>
      </c>
    </row>
    <row r="4681" spans="1:23">
      <c r="A4681">
        <v>4680</v>
      </c>
      <c r="B4681" t="s">
        <v>4481</v>
      </c>
      <c r="C4681" t="s">
        <v>4481</v>
      </c>
      <c r="D4681">
        <v>127</v>
      </c>
      <c r="E4681" t="s">
        <v>5199</v>
      </c>
      <c r="F4681" t="s">
        <v>185</v>
      </c>
      <c r="G4681" s="1" t="s">
        <v>186</v>
      </c>
      <c r="H4681" t="s">
        <v>5200</v>
      </c>
      <c r="I4681" t="s">
        <v>186</v>
      </c>
      <c r="J4681" t="s">
        <v>5200</v>
      </c>
      <c r="K4681">
        <v>7.23</v>
      </c>
      <c r="L4681">
        <v>7.23</v>
      </c>
      <c r="M4681" t="s">
        <v>26</v>
      </c>
      <c r="N4681" t="s">
        <v>219</v>
      </c>
      <c r="O4681" t="s">
        <v>232</v>
      </c>
      <c r="P4681" t="s">
        <v>74</v>
      </c>
      <c r="Q4681" t="s">
        <v>29</v>
      </c>
      <c r="R4681" t="s">
        <v>29</v>
      </c>
      <c r="S4681" t="s">
        <v>29</v>
      </c>
      <c r="T4681" t="s">
        <v>29</v>
      </c>
      <c r="U4681" t="s">
        <v>29</v>
      </c>
      <c r="V4681" t="s">
        <v>5221</v>
      </c>
      <c r="W4681" t="s">
        <v>5197</v>
      </c>
    </row>
    <row r="4682" spans="1:23">
      <c r="A4682">
        <v>4681</v>
      </c>
      <c r="B4682" t="s">
        <v>4481</v>
      </c>
      <c r="C4682" t="s">
        <v>4481</v>
      </c>
      <c r="D4682">
        <v>127</v>
      </c>
      <c r="E4682" t="s">
        <v>2809</v>
      </c>
      <c r="F4682" t="s">
        <v>103</v>
      </c>
      <c r="G4682" s="1" t="s">
        <v>1123</v>
      </c>
      <c r="H4682" t="s">
        <v>360</v>
      </c>
      <c r="I4682" t="s">
        <v>1123</v>
      </c>
      <c r="J4682" t="s">
        <v>360</v>
      </c>
      <c r="K4682">
        <v>6.43</v>
      </c>
      <c r="L4682">
        <v>6.43</v>
      </c>
      <c r="M4682" t="s">
        <v>26</v>
      </c>
      <c r="N4682" t="s">
        <v>219</v>
      </c>
      <c r="O4682" t="s">
        <v>232</v>
      </c>
      <c r="P4682" t="s">
        <v>29</v>
      </c>
      <c r="Q4682" t="s">
        <v>29</v>
      </c>
      <c r="R4682" t="s">
        <v>29</v>
      </c>
      <c r="S4682" t="s">
        <v>29</v>
      </c>
      <c r="T4682" t="s">
        <v>29</v>
      </c>
      <c r="U4682" t="s">
        <v>29</v>
      </c>
      <c r="V4682" t="s">
        <v>5221</v>
      </c>
      <c r="W4682" t="s">
        <v>5197</v>
      </c>
    </row>
    <row r="4683" spans="1:23">
      <c r="A4683">
        <v>4682</v>
      </c>
      <c r="B4683" t="s">
        <v>4481</v>
      </c>
      <c r="C4683" t="s">
        <v>4481</v>
      </c>
      <c r="D4683">
        <v>127</v>
      </c>
      <c r="E4683" t="s">
        <v>5204</v>
      </c>
      <c r="F4683" t="s">
        <v>312</v>
      </c>
      <c r="G4683" s="1" t="s">
        <v>4479</v>
      </c>
      <c r="H4683" t="s">
        <v>5205</v>
      </c>
      <c r="I4683" t="s">
        <v>4479</v>
      </c>
      <c r="J4683" t="s">
        <v>5205</v>
      </c>
      <c r="K4683">
        <v>1.7</v>
      </c>
      <c r="L4683">
        <v>1.7</v>
      </c>
      <c r="M4683" t="s">
        <v>26</v>
      </c>
      <c r="N4683" t="s">
        <v>219</v>
      </c>
      <c r="O4683" t="s">
        <v>232</v>
      </c>
      <c r="P4683" t="s">
        <v>28</v>
      </c>
      <c r="Q4683" t="s">
        <v>29</v>
      </c>
      <c r="R4683" t="s">
        <v>29</v>
      </c>
      <c r="S4683" t="s">
        <v>29</v>
      </c>
      <c r="T4683" t="s">
        <v>29</v>
      </c>
      <c r="U4683" t="s">
        <v>29</v>
      </c>
      <c r="V4683" t="s">
        <v>5221</v>
      </c>
      <c r="W4683" t="s">
        <v>5197</v>
      </c>
    </row>
    <row r="4684" spans="1:23">
      <c r="A4684">
        <v>4683</v>
      </c>
      <c r="B4684" t="s">
        <v>4481</v>
      </c>
      <c r="C4684" t="s">
        <v>4481</v>
      </c>
      <c r="D4684">
        <v>127</v>
      </c>
      <c r="E4684" t="s">
        <v>3646</v>
      </c>
      <c r="F4684" t="s">
        <v>91</v>
      </c>
      <c r="G4684" s="1" t="s">
        <v>3647</v>
      </c>
      <c r="H4684" t="s">
        <v>879</v>
      </c>
      <c r="I4684" t="s">
        <v>8528</v>
      </c>
      <c r="J4684" t="s">
        <v>2754</v>
      </c>
      <c r="K4684">
        <v>1.77</v>
      </c>
      <c r="L4684">
        <v>1.77</v>
      </c>
      <c r="M4684" t="s">
        <v>26</v>
      </c>
      <c r="N4684" t="s">
        <v>219</v>
      </c>
      <c r="O4684" t="s">
        <v>232</v>
      </c>
      <c r="P4684" t="s">
        <v>74</v>
      </c>
      <c r="Q4684" t="s">
        <v>29</v>
      </c>
      <c r="R4684" t="s">
        <v>29</v>
      </c>
      <c r="S4684" t="s">
        <v>29</v>
      </c>
      <c r="T4684" t="s">
        <v>29</v>
      </c>
      <c r="U4684" t="s">
        <v>29</v>
      </c>
      <c r="V4684" t="s">
        <v>5221</v>
      </c>
      <c r="W4684" t="s">
        <v>5197</v>
      </c>
    </row>
    <row r="4685" spans="1:23">
      <c r="A4685">
        <v>4684</v>
      </c>
      <c r="B4685" t="s">
        <v>4481</v>
      </c>
      <c r="C4685" t="s">
        <v>4481</v>
      </c>
      <c r="D4685">
        <v>127</v>
      </c>
      <c r="E4685" t="s">
        <v>5206</v>
      </c>
      <c r="F4685" t="s">
        <v>344</v>
      </c>
      <c r="G4685" s="1" t="s">
        <v>5207</v>
      </c>
      <c r="H4685" t="s">
        <v>2248</v>
      </c>
      <c r="I4685" t="s">
        <v>8546</v>
      </c>
      <c r="J4685" t="s">
        <v>2248</v>
      </c>
      <c r="K4685">
        <v>1.25</v>
      </c>
      <c r="L4685">
        <v>1.25</v>
      </c>
      <c r="M4685" t="s">
        <v>26</v>
      </c>
      <c r="N4685" t="s">
        <v>219</v>
      </c>
      <c r="O4685" t="s">
        <v>232</v>
      </c>
      <c r="P4685" t="s">
        <v>28</v>
      </c>
      <c r="Q4685" t="s">
        <v>29</v>
      </c>
      <c r="R4685" t="s">
        <v>29</v>
      </c>
      <c r="S4685" t="s">
        <v>29</v>
      </c>
      <c r="T4685" t="s">
        <v>29</v>
      </c>
      <c r="U4685" t="s">
        <v>29</v>
      </c>
      <c r="V4685" t="s">
        <v>5221</v>
      </c>
      <c r="W4685" t="s">
        <v>5197</v>
      </c>
    </row>
    <row r="4686" spans="1:23">
      <c r="A4686">
        <v>4685</v>
      </c>
      <c r="B4686" t="s">
        <v>4481</v>
      </c>
      <c r="C4686" t="s">
        <v>4481</v>
      </c>
      <c r="D4686">
        <v>127</v>
      </c>
      <c r="E4686" t="s">
        <v>4776</v>
      </c>
      <c r="F4686" t="s">
        <v>2769</v>
      </c>
      <c r="G4686" s="1" t="s">
        <v>2773</v>
      </c>
      <c r="H4686" t="s">
        <v>4777</v>
      </c>
      <c r="I4686" t="s">
        <v>2773</v>
      </c>
      <c r="J4686" t="s">
        <v>4777</v>
      </c>
      <c r="K4686">
        <v>1.94</v>
      </c>
      <c r="L4686">
        <v>1.94</v>
      </c>
      <c r="M4686" t="s">
        <v>26</v>
      </c>
      <c r="N4686" t="s">
        <v>219</v>
      </c>
      <c r="O4686" t="s">
        <v>232</v>
      </c>
      <c r="P4686" t="s">
        <v>74</v>
      </c>
      <c r="Q4686" t="s">
        <v>29</v>
      </c>
      <c r="R4686" t="s">
        <v>29</v>
      </c>
      <c r="S4686" t="s">
        <v>29</v>
      </c>
      <c r="T4686" t="s">
        <v>29</v>
      </c>
      <c r="U4686" t="s">
        <v>29</v>
      </c>
      <c r="V4686" t="s">
        <v>5221</v>
      </c>
      <c r="W4686" t="s">
        <v>5197</v>
      </c>
    </row>
    <row r="4687" spans="1:23">
      <c r="A4687">
        <v>4686</v>
      </c>
      <c r="B4687" t="s">
        <v>4481</v>
      </c>
      <c r="C4687" t="s">
        <v>4481</v>
      </c>
      <c r="D4687">
        <v>127</v>
      </c>
      <c r="E4687" t="s">
        <v>2853</v>
      </c>
      <c r="F4687" t="s">
        <v>176</v>
      </c>
      <c r="G4687" s="1" t="s">
        <v>2854</v>
      </c>
      <c r="H4687" t="s">
        <v>372</v>
      </c>
      <c r="I4687" t="s">
        <v>2854</v>
      </c>
      <c r="J4687" t="s">
        <v>5322</v>
      </c>
      <c r="K4687">
        <v>2.12</v>
      </c>
      <c r="L4687">
        <v>2.12</v>
      </c>
      <c r="M4687" t="s">
        <v>26</v>
      </c>
      <c r="N4687" t="s">
        <v>219</v>
      </c>
      <c r="O4687" t="s">
        <v>232</v>
      </c>
      <c r="P4687" t="s">
        <v>74</v>
      </c>
      <c r="Q4687" t="s">
        <v>29</v>
      </c>
      <c r="R4687" t="s">
        <v>29</v>
      </c>
      <c r="S4687" t="s">
        <v>29</v>
      </c>
      <c r="T4687" t="s">
        <v>29</v>
      </c>
      <c r="U4687" t="s">
        <v>29</v>
      </c>
      <c r="V4687" t="s">
        <v>5221</v>
      </c>
      <c r="W4687" t="s">
        <v>5197</v>
      </c>
    </row>
    <row r="4688" spans="1:23">
      <c r="A4688">
        <v>4687</v>
      </c>
      <c r="B4688" t="s">
        <v>4481</v>
      </c>
      <c r="C4688" t="s">
        <v>4481</v>
      </c>
      <c r="D4688">
        <v>127</v>
      </c>
      <c r="E4688" t="s">
        <v>5208</v>
      </c>
      <c r="F4688" t="s">
        <v>248</v>
      </c>
      <c r="G4688" s="1" t="s">
        <v>249</v>
      </c>
      <c r="H4688" t="s">
        <v>5209</v>
      </c>
      <c r="I4688" t="s">
        <v>249</v>
      </c>
      <c r="J4688" t="s">
        <v>5209</v>
      </c>
      <c r="K4688">
        <v>2</v>
      </c>
      <c r="L4688">
        <v>2</v>
      </c>
      <c r="M4688" t="s">
        <v>26</v>
      </c>
      <c r="N4688" t="s">
        <v>219</v>
      </c>
      <c r="O4688" t="s">
        <v>232</v>
      </c>
      <c r="P4688" t="s">
        <v>74</v>
      </c>
      <c r="Q4688" t="s">
        <v>29</v>
      </c>
      <c r="R4688" t="s">
        <v>29</v>
      </c>
      <c r="S4688" t="s">
        <v>29</v>
      </c>
      <c r="T4688" t="s">
        <v>29</v>
      </c>
      <c r="U4688" t="s">
        <v>29</v>
      </c>
      <c r="V4688" t="s">
        <v>5221</v>
      </c>
      <c r="W4688" t="s">
        <v>5197</v>
      </c>
    </row>
    <row r="4689" spans="1:23">
      <c r="A4689">
        <v>4688</v>
      </c>
      <c r="B4689" t="s">
        <v>4481</v>
      </c>
      <c r="C4689" t="s">
        <v>4481</v>
      </c>
      <c r="D4689">
        <v>127</v>
      </c>
      <c r="E4689" t="s">
        <v>2871</v>
      </c>
      <c r="F4689" t="s">
        <v>516</v>
      </c>
      <c r="G4689" s="1" t="s">
        <v>517</v>
      </c>
      <c r="H4689" t="s">
        <v>2730</v>
      </c>
      <c r="I4689" t="s">
        <v>517</v>
      </c>
      <c r="J4689" t="s">
        <v>2730</v>
      </c>
      <c r="K4689">
        <v>1.75</v>
      </c>
      <c r="L4689">
        <v>1.75</v>
      </c>
      <c r="M4689" t="s">
        <v>26</v>
      </c>
      <c r="N4689" t="s">
        <v>219</v>
      </c>
      <c r="O4689" t="s">
        <v>232</v>
      </c>
      <c r="P4689" t="s">
        <v>29</v>
      </c>
      <c r="Q4689" t="s">
        <v>29</v>
      </c>
      <c r="R4689" t="s">
        <v>29</v>
      </c>
      <c r="S4689" t="s">
        <v>29</v>
      </c>
      <c r="T4689" t="s">
        <v>29</v>
      </c>
      <c r="U4689" t="s">
        <v>29</v>
      </c>
      <c r="V4689" t="s">
        <v>5221</v>
      </c>
      <c r="W4689" t="s">
        <v>5197</v>
      </c>
    </row>
    <row r="4690" spans="1:23">
      <c r="A4690">
        <v>4689</v>
      </c>
      <c r="B4690" t="s">
        <v>4481</v>
      </c>
      <c r="C4690" t="s">
        <v>4481</v>
      </c>
      <c r="D4690">
        <v>127</v>
      </c>
      <c r="E4690" t="s">
        <v>2842</v>
      </c>
      <c r="F4690" t="s">
        <v>23</v>
      </c>
      <c r="G4690" s="1" t="s">
        <v>2843</v>
      </c>
      <c r="H4690" t="s">
        <v>2844</v>
      </c>
      <c r="I4690" t="s">
        <v>8517</v>
      </c>
      <c r="J4690" t="s">
        <v>8645</v>
      </c>
      <c r="K4690">
        <v>1.54</v>
      </c>
      <c r="L4690">
        <v>1.54</v>
      </c>
      <c r="M4690" t="s">
        <v>26</v>
      </c>
      <c r="N4690" t="s">
        <v>219</v>
      </c>
      <c r="O4690" t="s">
        <v>232</v>
      </c>
      <c r="P4690" t="s">
        <v>74</v>
      </c>
      <c r="Q4690" t="s">
        <v>29</v>
      </c>
      <c r="R4690" t="s">
        <v>29</v>
      </c>
      <c r="S4690" t="s">
        <v>29</v>
      </c>
      <c r="T4690" t="s">
        <v>29</v>
      </c>
      <c r="U4690" t="s">
        <v>29</v>
      </c>
      <c r="V4690" t="s">
        <v>5221</v>
      </c>
      <c r="W4690" t="s">
        <v>5197</v>
      </c>
    </row>
    <row r="4691" spans="1:23">
      <c r="A4691">
        <v>4690</v>
      </c>
      <c r="B4691" t="s">
        <v>4481</v>
      </c>
      <c r="C4691" t="s">
        <v>4481</v>
      </c>
      <c r="D4691">
        <v>127</v>
      </c>
      <c r="E4691" t="s">
        <v>5210</v>
      </c>
      <c r="F4691" t="s">
        <v>196</v>
      </c>
      <c r="G4691" s="1" t="s">
        <v>2856</v>
      </c>
      <c r="H4691" t="s">
        <v>2857</v>
      </c>
      <c r="I4691" t="s">
        <v>8519</v>
      </c>
      <c r="J4691" t="s">
        <v>2857</v>
      </c>
      <c r="K4691">
        <v>1.61</v>
      </c>
      <c r="L4691">
        <v>1.61</v>
      </c>
      <c r="M4691" t="s">
        <v>26</v>
      </c>
      <c r="N4691" t="s">
        <v>219</v>
      </c>
      <c r="O4691" t="s">
        <v>74</v>
      </c>
      <c r="P4691" t="s">
        <v>29</v>
      </c>
      <c r="Q4691" t="s">
        <v>29</v>
      </c>
      <c r="R4691" t="s">
        <v>29</v>
      </c>
      <c r="S4691" t="s">
        <v>29</v>
      </c>
      <c r="T4691" t="s">
        <v>29</v>
      </c>
      <c r="U4691" t="s">
        <v>29</v>
      </c>
      <c r="V4691" t="s">
        <v>5221</v>
      </c>
      <c r="W4691" t="s">
        <v>5197</v>
      </c>
    </row>
    <row r="4692" spans="1:23">
      <c r="A4692">
        <v>4691</v>
      </c>
      <c r="B4692" t="s">
        <v>4481</v>
      </c>
      <c r="C4692" t="s">
        <v>4481</v>
      </c>
      <c r="D4692">
        <v>127</v>
      </c>
      <c r="E4692" t="s">
        <v>2804</v>
      </c>
      <c r="F4692" t="s">
        <v>185</v>
      </c>
      <c r="G4692" s="1" t="s">
        <v>2805</v>
      </c>
      <c r="H4692" t="s">
        <v>2806</v>
      </c>
      <c r="I4692" t="s">
        <v>2805</v>
      </c>
      <c r="J4692" t="s">
        <v>2806</v>
      </c>
      <c r="K4692">
        <v>1.97</v>
      </c>
      <c r="L4692">
        <v>1.97</v>
      </c>
      <c r="M4692" t="s">
        <v>26</v>
      </c>
      <c r="N4692" t="s">
        <v>219</v>
      </c>
      <c r="O4692" t="s">
        <v>232</v>
      </c>
      <c r="P4692" t="s">
        <v>29</v>
      </c>
      <c r="Q4692" t="s">
        <v>29</v>
      </c>
      <c r="R4692" t="s">
        <v>29</v>
      </c>
      <c r="S4692" t="s">
        <v>29</v>
      </c>
      <c r="T4692" t="s">
        <v>29</v>
      </c>
      <c r="U4692" t="s">
        <v>29</v>
      </c>
      <c r="V4692" t="s">
        <v>5221</v>
      </c>
      <c r="W4692" t="s">
        <v>5197</v>
      </c>
    </row>
    <row r="4693" spans="1:23">
      <c r="A4693">
        <v>4692</v>
      </c>
      <c r="B4693" t="s">
        <v>4481</v>
      </c>
      <c r="C4693" t="s">
        <v>4481</v>
      </c>
      <c r="D4693">
        <v>127</v>
      </c>
      <c r="E4693" t="s">
        <v>3104</v>
      </c>
      <c r="F4693" t="s">
        <v>185</v>
      </c>
      <c r="G4693" s="1" t="s">
        <v>186</v>
      </c>
      <c r="H4693" t="s">
        <v>3105</v>
      </c>
      <c r="I4693" t="s">
        <v>186</v>
      </c>
      <c r="J4693" t="s">
        <v>1983</v>
      </c>
      <c r="K4693">
        <v>1.6</v>
      </c>
      <c r="L4693">
        <v>1.6</v>
      </c>
      <c r="M4693" t="s">
        <v>26</v>
      </c>
      <c r="N4693" t="s">
        <v>232</v>
      </c>
      <c r="O4693" t="s">
        <v>74</v>
      </c>
      <c r="P4693" t="s">
        <v>29</v>
      </c>
      <c r="Q4693" t="s">
        <v>29</v>
      </c>
      <c r="R4693" t="s">
        <v>29</v>
      </c>
      <c r="S4693" t="s">
        <v>29</v>
      </c>
      <c r="T4693" t="s">
        <v>29</v>
      </c>
      <c r="U4693" t="s">
        <v>29</v>
      </c>
      <c r="V4693" t="s">
        <v>5221</v>
      </c>
      <c r="W4693" t="s">
        <v>5197</v>
      </c>
    </row>
    <row r="4694" spans="1:23">
      <c r="A4694">
        <v>4693</v>
      </c>
      <c r="B4694" t="s">
        <v>4481</v>
      </c>
      <c r="C4694" t="s">
        <v>4481</v>
      </c>
      <c r="D4694">
        <v>127</v>
      </c>
      <c r="E4694" t="s">
        <v>4487</v>
      </c>
      <c r="F4694" t="s">
        <v>181</v>
      </c>
      <c r="G4694" s="1" t="s">
        <v>2116</v>
      </c>
      <c r="H4694" t="s">
        <v>4488</v>
      </c>
      <c r="I4694" t="s">
        <v>2116</v>
      </c>
      <c r="J4694" t="s">
        <v>382</v>
      </c>
      <c r="K4694">
        <v>1.94</v>
      </c>
      <c r="L4694">
        <v>1.94</v>
      </c>
      <c r="M4694" t="s">
        <v>26</v>
      </c>
      <c r="N4694" t="s">
        <v>74</v>
      </c>
      <c r="O4694" t="s">
        <v>29</v>
      </c>
      <c r="P4694" t="s">
        <v>29</v>
      </c>
      <c r="Q4694" t="s">
        <v>29</v>
      </c>
      <c r="R4694" t="s">
        <v>29</v>
      </c>
      <c r="S4694" t="s">
        <v>29</v>
      </c>
      <c r="T4694" t="s">
        <v>29</v>
      </c>
      <c r="U4694" t="s">
        <v>29</v>
      </c>
      <c r="V4694" t="s">
        <v>5221</v>
      </c>
      <c r="W4694" t="s">
        <v>5197</v>
      </c>
    </row>
    <row r="4695" spans="1:23">
      <c r="A4695">
        <v>4694</v>
      </c>
      <c r="B4695" t="s">
        <v>4481</v>
      </c>
      <c r="C4695" t="s">
        <v>4481</v>
      </c>
      <c r="D4695">
        <v>127</v>
      </c>
      <c r="E4695" t="s">
        <v>2800</v>
      </c>
      <c r="F4695" t="s">
        <v>185</v>
      </c>
      <c r="G4695" s="1" t="s">
        <v>186</v>
      </c>
      <c r="H4695" t="s">
        <v>436</v>
      </c>
      <c r="I4695" t="s">
        <v>186</v>
      </c>
      <c r="J4695" t="s">
        <v>436</v>
      </c>
      <c r="K4695">
        <v>1.33</v>
      </c>
      <c r="L4695">
        <v>1.33</v>
      </c>
      <c r="M4695" t="s">
        <v>26</v>
      </c>
      <c r="N4695" t="s">
        <v>219</v>
      </c>
      <c r="O4695" t="s">
        <v>74</v>
      </c>
      <c r="P4695" t="s">
        <v>29</v>
      </c>
      <c r="Q4695" t="s">
        <v>29</v>
      </c>
      <c r="R4695" t="s">
        <v>29</v>
      </c>
      <c r="S4695" t="s">
        <v>29</v>
      </c>
      <c r="T4695" t="s">
        <v>29</v>
      </c>
      <c r="U4695" t="s">
        <v>29</v>
      </c>
      <c r="V4695" t="s">
        <v>5221</v>
      </c>
      <c r="W4695" t="s">
        <v>5197</v>
      </c>
    </row>
    <row r="4696" spans="1:23">
      <c r="A4696">
        <v>4695</v>
      </c>
      <c r="B4696" t="s">
        <v>4481</v>
      </c>
      <c r="C4696" t="s">
        <v>4481</v>
      </c>
      <c r="D4696">
        <v>127</v>
      </c>
      <c r="E4696" t="s">
        <v>5222</v>
      </c>
      <c r="F4696" t="s">
        <v>185</v>
      </c>
      <c r="G4696" s="1" t="s">
        <v>186</v>
      </c>
      <c r="H4696" t="s">
        <v>5120</v>
      </c>
      <c r="I4696" t="s">
        <v>186</v>
      </c>
      <c r="J4696" t="s">
        <v>5120</v>
      </c>
      <c r="K4696">
        <v>2.4</v>
      </c>
      <c r="L4696">
        <v>2.4</v>
      </c>
      <c r="M4696" t="s">
        <v>26</v>
      </c>
      <c r="N4696" t="s">
        <v>219</v>
      </c>
      <c r="O4696" t="s">
        <v>232</v>
      </c>
      <c r="P4696" t="s">
        <v>74</v>
      </c>
      <c r="Q4696" t="s">
        <v>29</v>
      </c>
      <c r="R4696" t="s">
        <v>29</v>
      </c>
      <c r="S4696" t="s">
        <v>29</v>
      </c>
      <c r="T4696" t="s">
        <v>29</v>
      </c>
      <c r="U4696" t="s">
        <v>29</v>
      </c>
      <c r="V4696" t="s">
        <v>5221</v>
      </c>
      <c r="W4696" t="s">
        <v>5197</v>
      </c>
    </row>
    <row r="4697" spans="1:23">
      <c r="A4697">
        <v>4696</v>
      </c>
      <c r="B4697" t="s">
        <v>4481</v>
      </c>
      <c r="C4697" t="s">
        <v>4481</v>
      </c>
      <c r="D4697">
        <v>127</v>
      </c>
      <c r="E4697" t="s">
        <v>5223</v>
      </c>
      <c r="F4697" t="s">
        <v>154</v>
      </c>
      <c r="G4697" s="1" t="s">
        <v>5224</v>
      </c>
      <c r="H4697" t="s">
        <v>5225</v>
      </c>
      <c r="I4697" t="s">
        <v>5224</v>
      </c>
      <c r="J4697" t="s">
        <v>5225</v>
      </c>
      <c r="K4697">
        <v>5.13</v>
      </c>
      <c r="L4697">
        <v>5.13</v>
      </c>
      <c r="M4697" t="s">
        <v>26</v>
      </c>
      <c r="N4697" t="s">
        <v>74</v>
      </c>
      <c r="O4697" t="s">
        <v>29</v>
      </c>
      <c r="P4697" t="s">
        <v>29</v>
      </c>
      <c r="Q4697" t="s">
        <v>29</v>
      </c>
      <c r="R4697" t="s">
        <v>29</v>
      </c>
      <c r="S4697" t="s">
        <v>29</v>
      </c>
      <c r="T4697" t="s">
        <v>29</v>
      </c>
      <c r="U4697" t="s">
        <v>29</v>
      </c>
      <c r="V4697" t="s">
        <v>5221</v>
      </c>
      <c r="W4697" t="s">
        <v>5197</v>
      </c>
    </row>
    <row r="4698" spans="1:23">
      <c r="A4698">
        <v>4697</v>
      </c>
      <c r="B4698" t="s">
        <v>4481</v>
      </c>
      <c r="C4698" t="s">
        <v>4481</v>
      </c>
      <c r="D4698">
        <v>127</v>
      </c>
      <c r="E4698" t="s">
        <v>8941</v>
      </c>
      <c r="F4698" t="s">
        <v>93</v>
      </c>
      <c r="G4698" s="1" t="s">
        <v>29</v>
      </c>
      <c r="H4698" t="s">
        <v>29</v>
      </c>
      <c r="I4698" t="s">
        <v>29</v>
      </c>
      <c r="J4698" t="s">
        <v>29</v>
      </c>
      <c r="K4698">
        <v>13.26</v>
      </c>
      <c r="L4698">
        <v>13.26</v>
      </c>
      <c r="M4698" t="s">
        <v>26</v>
      </c>
      <c r="N4698" t="s">
        <v>29</v>
      </c>
      <c r="O4698" t="s">
        <v>29</v>
      </c>
      <c r="P4698" t="s">
        <v>29</v>
      </c>
      <c r="Q4698" t="s">
        <v>29</v>
      </c>
      <c r="R4698" t="s">
        <v>29</v>
      </c>
      <c r="S4698" t="s">
        <v>29</v>
      </c>
      <c r="T4698" t="s">
        <v>29</v>
      </c>
      <c r="U4698" t="s">
        <v>29</v>
      </c>
      <c r="V4698" t="s">
        <v>5221</v>
      </c>
      <c r="W4698" t="s">
        <v>5197</v>
      </c>
    </row>
    <row r="4699" spans="1:23">
      <c r="A4699">
        <v>4698</v>
      </c>
      <c r="B4699" t="s">
        <v>5226</v>
      </c>
      <c r="C4699" t="s">
        <v>5226</v>
      </c>
      <c r="D4699">
        <v>128</v>
      </c>
      <c r="E4699" t="s">
        <v>2115</v>
      </c>
      <c r="F4699" t="s">
        <v>181</v>
      </c>
      <c r="G4699" s="1" t="s">
        <v>2116</v>
      </c>
      <c r="H4699" t="s">
        <v>2117</v>
      </c>
      <c r="I4699" t="s">
        <v>2116</v>
      </c>
      <c r="J4699" t="s">
        <v>2117</v>
      </c>
      <c r="K4699">
        <v>12.16759611</v>
      </c>
      <c r="L4699">
        <v>12.16759611</v>
      </c>
      <c r="M4699" t="s">
        <v>26</v>
      </c>
      <c r="N4699" t="s">
        <v>29</v>
      </c>
      <c r="O4699" t="s">
        <v>29</v>
      </c>
      <c r="P4699" t="s">
        <v>29</v>
      </c>
      <c r="Q4699" t="s">
        <v>29</v>
      </c>
      <c r="R4699" t="s">
        <v>29</v>
      </c>
      <c r="S4699" t="s">
        <v>29</v>
      </c>
      <c r="T4699" t="s">
        <v>29</v>
      </c>
      <c r="U4699" t="s">
        <v>29</v>
      </c>
      <c r="V4699" t="s">
        <v>29</v>
      </c>
      <c r="W4699" t="s">
        <v>5227</v>
      </c>
    </row>
    <row r="4700" spans="1:23">
      <c r="A4700">
        <v>4699</v>
      </c>
      <c r="B4700" t="s">
        <v>5226</v>
      </c>
      <c r="C4700" t="s">
        <v>5226</v>
      </c>
      <c r="D4700">
        <v>128</v>
      </c>
      <c r="E4700" t="s">
        <v>5228</v>
      </c>
      <c r="F4700" t="s">
        <v>185</v>
      </c>
      <c r="G4700" s="1" t="s">
        <v>2060</v>
      </c>
      <c r="H4700" t="s">
        <v>2422</v>
      </c>
      <c r="I4700" t="s">
        <v>2060</v>
      </c>
      <c r="J4700" t="s">
        <v>2422</v>
      </c>
      <c r="K4700">
        <v>4.0504862380000004</v>
      </c>
      <c r="L4700">
        <v>4.0504862380000004</v>
      </c>
      <c r="M4700" t="s">
        <v>26</v>
      </c>
      <c r="N4700" t="s">
        <v>29</v>
      </c>
      <c r="O4700" t="s">
        <v>29</v>
      </c>
      <c r="P4700" t="s">
        <v>29</v>
      </c>
      <c r="Q4700" t="s">
        <v>29</v>
      </c>
      <c r="R4700" t="s">
        <v>29</v>
      </c>
      <c r="S4700" t="s">
        <v>29</v>
      </c>
      <c r="T4700" t="s">
        <v>29</v>
      </c>
      <c r="U4700" t="s">
        <v>29</v>
      </c>
      <c r="V4700" t="s">
        <v>29</v>
      </c>
      <c r="W4700" t="s">
        <v>5227</v>
      </c>
    </row>
    <row r="4701" spans="1:23">
      <c r="A4701">
        <v>4700</v>
      </c>
      <c r="B4701" t="s">
        <v>5226</v>
      </c>
      <c r="C4701" t="s">
        <v>5226</v>
      </c>
      <c r="D4701">
        <v>128</v>
      </c>
      <c r="E4701" t="s">
        <v>5229</v>
      </c>
      <c r="F4701" t="s">
        <v>468</v>
      </c>
      <c r="G4701" s="1" t="s">
        <v>864</v>
      </c>
      <c r="H4701" t="s">
        <v>5230</v>
      </c>
      <c r="I4701" t="s">
        <v>864</v>
      </c>
      <c r="J4701" t="s">
        <v>5230</v>
      </c>
      <c r="K4701">
        <v>3.913318378</v>
      </c>
      <c r="L4701">
        <v>3.913318378</v>
      </c>
      <c r="M4701" t="s">
        <v>26</v>
      </c>
      <c r="N4701" t="s">
        <v>29</v>
      </c>
      <c r="O4701" t="s">
        <v>29</v>
      </c>
      <c r="P4701" t="s">
        <v>29</v>
      </c>
      <c r="Q4701" t="s">
        <v>29</v>
      </c>
      <c r="R4701" t="s">
        <v>29</v>
      </c>
      <c r="S4701" t="s">
        <v>29</v>
      </c>
      <c r="T4701" t="s">
        <v>29</v>
      </c>
      <c r="U4701" t="s">
        <v>29</v>
      </c>
      <c r="V4701" t="s">
        <v>29</v>
      </c>
      <c r="W4701" t="s">
        <v>5227</v>
      </c>
    </row>
    <row r="4702" spans="1:23">
      <c r="A4702">
        <v>4701</v>
      </c>
      <c r="B4702" t="s">
        <v>5226</v>
      </c>
      <c r="C4702" t="s">
        <v>5226</v>
      </c>
      <c r="D4702">
        <v>128</v>
      </c>
      <c r="E4702" t="s">
        <v>5231</v>
      </c>
      <c r="F4702" t="s">
        <v>1273</v>
      </c>
      <c r="G4702" s="1" t="s">
        <v>1274</v>
      </c>
      <c r="H4702" t="s">
        <v>5232</v>
      </c>
      <c r="I4702" t="s">
        <v>1274</v>
      </c>
      <c r="J4702" t="s">
        <v>5232</v>
      </c>
      <c r="K4702">
        <v>3.776150517</v>
      </c>
      <c r="L4702">
        <v>3.776150517</v>
      </c>
      <c r="M4702" t="s">
        <v>26</v>
      </c>
      <c r="N4702" t="s">
        <v>29</v>
      </c>
      <c r="O4702" t="s">
        <v>29</v>
      </c>
      <c r="P4702" t="s">
        <v>29</v>
      </c>
      <c r="Q4702" t="s">
        <v>29</v>
      </c>
      <c r="R4702" t="s">
        <v>29</v>
      </c>
      <c r="S4702" t="s">
        <v>29</v>
      </c>
      <c r="T4702" t="s">
        <v>29</v>
      </c>
      <c r="U4702" t="s">
        <v>29</v>
      </c>
      <c r="V4702" t="s">
        <v>29</v>
      </c>
      <c r="W4702" t="s">
        <v>5227</v>
      </c>
    </row>
    <row r="4703" spans="1:23">
      <c r="A4703">
        <v>4702</v>
      </c>
      <c r="B4703" t="s">
        <v>5226</v>
      </c>
      <c r="C4703" t="s">
        <v>5226</v>
      </c>
      <c r="D4703">
        <v>128</v>
      </c>
      <c r="E4703" t="s">
        <v>5233</v>
      </c>
      <c r="F4703" t="s">
        <v>1049</v>
      </c>
      <c r="G4703" s="1" t="s">
        <v>1050</v>
      </c>
      <c r="H4703" t="s">
        <v>1391</v>
      </c>
      <c r="I4703" t="s">
        <v>1050</v>
      </c>
      <c r="J4703" t="s">
        <v>1391</v>
      </c>
      <c r="K4703">
        <v>3.3485095399999998</v>
      </c>
      <c r="L4703">
        <v>3.3485095399999998</v>
      </c>
      <c r="M4703" t="s">
        <v>26</v>
      </c>
      <c r="N4703" t="s">
        <v>29</v>
      </c>
      <c r="O4703" t="s">
        <v>29</v>
      </c>
      <c r="P4703" t="s">
        <v>29</v>
      </c>
      <c r="Q4703" t="s">
        <v>29</v>
      </c>
      <c r="R4703" t="s">
        <v>29</v>
      </c>
      <c r="S4703" t="s">
        <v>29</v>
      </c>
      <c r="T4703" t="s">
        <v>29</v>
      </c>
      <c r="U4703" t="s">
        <v>29</v>
      </c>
      <c r="V4703" t="s">
        <v>29</v>
      </c>
      <c r="W4703" t="s">
        <v>5227</v>
      </c>
    </row>
    <row r="4704" spans="1:23">
      <c r="A4704">
        <v>4703</v>
      </c>
      <c r="B4704" t="s">
        <v>5226</v>
      </c>
      <c r="C4704" t="s">
        <v>5226</v>
      </c>
      <c r="D4704">
        <v>128</v>
      </c>
      <c r="E4704" t="s">
        <v>5234</v>
      </c>
      <c r="F4704" t="s">
        <v>505</v>
      </c>
      <c r="G4704" s="1" t="s">
        <v>2461</v>
      </c>
      <c r="H4704" t="s">
        <v>5235</v>
      </c>
      <c r="I4704" t="s">
        <v>2461</v>
      </c>
      <c r="J4704" t="s">
        <v>8720</v>
      </c>
      <c r="K4704">
        <v>2.3237849330000002</v>
      </c>
      <c r="L4704">
        <v>2.3237849330000002</v>
      </c>
      <c r="M4704" t="s">
        <v>26</v>
      </c>
      <c r="N4704" t="s">
        <v>29</v>
      </c>
      <c r="O4704" t="s">
        <v>29</v>
      </c>
      <c r="P4704" t="s">
        <v>29</v>
      </c>
      <c r="Q4704" t="s">
        <v>29</v>
      </c>
      <c r="R4704" t="s">
        <v>29</v>
      </c>
      <c r="S4704" t="s">
        <v>29</v>
      </c>
      <c r="T4704" t="s">
        <v>29</v>
      </c>
      <c r="U4704" t="s">
        <v>29</v>
      </c>
      <c r="V4704" t="s">
        <v>29</v>
      </c>
      <c r="W4704" t="s">
        <v>5227</v>
      </c>
    </row>
    <row r="4705" spans="1:23">
      <c r="A4705">
        <v>4704</v>
      </c>
      <c r="B4705" t="s">
        <v>5226</v>
      </c>
      <c r="C4705" t="s">
        <v>5226</v>
      </c>
      <c r="D4705">
        <v>128</v>
      </c>
      <c r="E4705" t="s">
        <v>2475</v>
      </c>
      <c r="F4705" t="s">
        <v>185</v>
      </c>
      <c r="G4705" s="1" t="s">
        <v>186</v>
      </c>
      <c r="H4705" t="s">
        <v>466</v>
      </c>
      <c r="I4705" t="s">
        <v>186</v>
      </c>
      <c r="J4705" t="s">
        <v>466</v>
      </c>
      <c r="K4705">
        <v>1.9122813519999999</v>
      </c>
      <c r="L4705">
        <v>1.9122813519999999</v>
      </c>
      <c r="M4705" t="s">
        <v>26</v>
      </c>
      <c r="N4705" t="s">
        <v>29</v>
      </c>
      <c r="O4705" t="s">
        <v>29</v>
      </c>
      <c r="P4705" t="s">
        <v>29</v>
      </c>
      <c r="Q4705" t="s">
        <v>29</v>
      </c>
      <c r="R4705" t="s">
        <v>29</v>
      </c>
      <c r="S4705" t="s">
        <v>29</v>
      </c>
      <c r="T4705" t="s">
        <v>29</v>
      </c>
      <c r="U4705" t="s">
        <v>29</v>
      </c>
      <c r="V4705" t="s">
        <v>29</v>
      </c>
      <c r="W4705" t="s">
        <v>5227</v>
      </c>
    </row>
    <row r="4706" spans="1:23">
      <c r="A4706">
        <v>4705</v>
      </c>
      <c r="B4706" t="s">
        <v>5226</v>
      </c>
      <c r="C4706" t="s">
        <v>5226</v>
      </c>
      <c r="D4706">
        <v>128</v>
      </c>
      <c r="E4706" t="s">
        <v>5236</v>
      </c>
      <c r="F4706" t="s">
        <v>255</v>
      </c>
      <c r="G4706" s="1" t="s">
        <v>5237</v>
      </c>
      <c r="H4706" t="s">
        <v>299</v>
      </c>
      <c r="I4706" t="s">
        <v>5237</v>
      </c>
      <c r="J4706" t="s">
        <v>299</v>
      </c>
      <c r="K4706">
        <v>1.8638691650000001</v>
      </c>
      <c r="L4706">
        <v>1.8638691650000001</v>
      </c>
      <c r="M4706" t="s">
        <v>26</v>
      </c>
      <c r="N4706" t="s">
        <v>29</v>
      </c>
      <c r="O4706" t="s">
        <v>29</v>
      </c>
      <c r="P4706" t="s">
        <v>29</v>
      </c>
      <c r="Q4706" t="s">
        <v>29</v>
      </c>
      <c r="R4706" t="s">
        <v>29</v>
      </c>
      <c r="S4706" t="s">
        <v>29</v>
      </c>
      <c r="T4706" t="s">
        <v>29</v>
      </c>
      <c r="U4706" t="s">
        <v>29</v>
      </c>
      <c r="V4706" t="s">
        <v>29</v>
      </c>
      <c r="W4706" t="s">
        <v>5227</v>
      </c>
    </row>
    <row r="4707" spans="1:23">
      <c r="A4707">
        <v>4706</v>
      </c>
      <c r="B4707" t="s">
        <v>5226</v>
      </c>
      <c r="C4707" t="s">
        <v>5226</v>
      </c>
      <c r="D4707">
        <v>128</v>
      </c>
      <c r="E4707" t="s">
        <v>5238</v>
      </c>
      <c r="F4707" t="s">
        <v>293</v>
      </c>
      <c r="G4707" s="1" t="s">
        <v>4591</v>
      </c>
      <c r="H4707" t="s">
        <v>2459</v>
      </c>
      <c r="I4707" t="s">
        <v>4591</v>
      </c>
      <c r="J4707" t="s">
        <v>2459</v>
      </c>
      <c r="K4707">
        <v>1.621808235</v>
      </c>
      <c r="L4707">
        <v>1.621808235</v>
      </c>
      <c r="M4707" t="s">
        <v>26</v>
      </c>
      <c r="N4707" t="s">
        <v>29</v>
      </c>
      <c r="O4707" t="s">
        <v>29</v>
      </c>
      <c r="P4707" t="s">
        <v>29</v>
      </c>
      <c r="Q4707" t="s">
        <v>29</v>
      </c>
      <c r="R4707" t="s">
        <v>29</v>
      </c>
      <c r="S4707" t="s">
        <v>29</v>
      </c>
      <c r="T4707" t="s">
        <v>29</v>
      </c>
      <c r="U4707" t="s">
        <v>29</v>
      </c>
      <c r="V4707" t="s">
        <v>29</v>
      </c>
      <c r="W4707" t="s">
        <v>5227</v>
      </c>
    </row>
    <row r="4708" spans="1:23">
      <c r="A4708">
        <v>4707</v>
      </c>
      <c r="B4708" t="s">
        <v>5226</v>
      </c>
      <c r="C4708" t="s">
        <v>5226</v>
      </c>
      <c r="D4708">
        <v>128</v>
      </c>
      <c r="E4708" t="s">
        <v>5239</v>
      </c>
      <c r="F4708" t="s">
        <v>185</v>
      </c>
      <c r="G4708" s="1" t="s">
        <v>186</v>
      </c>
      <c r="H4708" t="s">
        <v>5240</v>
      </c>
      <c r="I4708" t="s">
        <v>186</v>
      </c>
      <c r="J4708" t="s">
        <v>3747</v>
      </c>
      <c r="K4708">
        <v>1.0005185130000001</v>
      </c>
      <c r="L4708">
        <v>1.0005185130000001</v>
      </c>
      <c r="M4708" t="s">
        <v>26</v>
      </c>
      <c r="N4708" t="s">
        <v>29</v>
      </c>
      <c r="O4708" t="s">
        <v>29</v>
      </c>
      <c r="P4708" t="s">
        <v>29</v>
      </c>
      <c r="Q4708" t="s">
        <v>29</v>
      </c>
      <c r="R4708" t="s">
        <v>29</v>
      </c>
      <c r="S4708" t="s">
        <v>29</v>
      </c>
      <c r="T4708" t="s">
        <v>29</v>
      </c>
      <c r="U4708" t="s">
        <v>29</v>
      </c>
      <c r="V4708" t="s">
        <v>29</v>
      </c>
      <c r="W4708" t="s">
        <v>5227</v>
      </c>
    </row>
    <row r="4709" spans="1:23">
      <c r="A4709">
        <v>4708</v>
      </c>
      <c r="B4709" t="s">
        <v>5226</v>
      </c>
      <c r="C4709" t="s">
        <v>5226</v>
      </c>
      <c r="D4709">
        <v>128</v>
      </c>
      <c r="E4709" t="s">
        <v>5241</v>
      </c>
      <c r="F4709" t="s">
        <v>459</v>
      </c>
      <c r="G4709" s="1" t="s">
        <v>2489</v>
      </c>
      <c r="H4709" t="s">
        <v>149</v>
      </c>
      <c r="I4709" t="s">
        <v>2489</v>
      </c>
      <c r="J4709" t="s">
        <v>149</v>
      </c>
      <c r="K4709">
        <v>0.83914455929999998</v>
      </c>
      <c r="L4709">
        <v>0.83914455929999998</v>
      </c>
      <c r="M4709" t="s">
        <v>26</v>
      </c>
      <c r="N4709" t="s">
        <v>29</v>
      </c>
      <c r="O4709" t="s">
        <v>29</v>
      </c>
      <c r="P4709" t="s">
        <v>29</v>
      </c>
      <c r="Q4709" t="s">
        <v>29</v>
      </c>
      <c r="R4709" t="s">
        <v>29</v>
      </c>
      <c r="S4709" t="s">
        <v>29</v>
      </c>
      <c r="T4709" t="s">
        <v>29</v>
      </c>
      <c r="U4709" t="s">
        <v>29</v>
      </c>
      <c r="V4709" t="s">
        <v>29</v>
      </c>
      <c r="W4709" t="s">
        <v>5227</v>
      </c>
    </row>
    <row r="4710" spans="1:23">
      <c r="A4710">
        <v>4709</v>
      </c>
      <c r="B4710" t="s">
        <v>5226</v>
      </c>
      <c r="C4710" t="s">
        <v>5226</v>
      </c>
      <c r="D4710">
        <v>128</v>
      </c>
      <c r="E4710" t="s">
        <v>5242</v>
      </c>
      <c r="F4710" t="s">
        <v>498</v>
      </c>
      <c r="G4710" s="1" t="s">
        <v>499</v>
      </c>
      <c r="H4710" t="s">
        <v>5243</v>
      </c>
      <c r="I4710" t="s">
        <v>499</v>
      </c>
      <c r="J4710" t="s">
        <v>5243</v>
      </c>
      <c r="K4710">
        <v>0.83914455929999998</v>
      </c>
      <c r="L4710">
        <v>0.83914455929999998</v>
      </c>
      <c r="M4710" t="s">
        <v>26</v>
      </c>
      <c r="N4710" t="s">
        <v>29</v>
      </c>
      <c r="O4710" t="s">
        <v>29</v>
      </c>
      <c r="P4710" t="s">
        <v>29</v>
      </c>
      <c r="Q4710" t="s">
        <v>29</v>
      </c>
      <c r="R4710" t="s">
        <v>29</v>
      </c>
      <c r="S4710" t="s">
        <v>29</v>
      </c>
      <c r="T4710" t="s">
        <v>29</v>
      </c>
      <c r="U4710" t="s">
        <v>29</v>
      </c>
      <c r="V4710" t="s">
        <v>29</v>
      </c>
      <c r="W4710" t="s">
        <v>5227</v>
      </c>
    </row>
    <row r="4711" spans="1:23">
      <c r="A4711">
        <v>4710</v>
      </c>
      <c r="B4711" t="s">
        <v>5226</v>
      </c>
      <c r="C4711" t="s">
        <v>5226</v>
      </c>
      <c r="D4711">
        <v>128</v>
      </c>
      <c r="E4711" t="s">
        <v>5244</v>
      </c>
      <c r="F4711" t="s">
        <v>196</v>
      </c>
      <c r="G4711" s="1" t="s">
        <v>2553</v>
      </c>
      <c r="H4711" t="s">
        <v>2389</v>
      </c>
      <c r="I4711" t="s">
        <v>2553</v>
      </c>
      <c r="J4711" t="s">
        <v>2389</v>
      </c>
      <c r="K4711">
        <v>0.78266367550000004</v>
      </c>
      <c r="L4711">
        <v>0.78266367550000004</v>
      </c>
      <c r="M4711" t="s">
        <v>26</v>
      </c>
      <c r="N4711" t="s">
        <v>29</v>
      </c>
      <c r="O4711" t="s">
        <v>29</v>
      </c>
      <c r="P4711" t="s">
        <v>29</v>
      </c>
      <c r="Q4711" t="s">
        <v>29</v>
      </c>
      <c r="R4711" t="s">
        <v>29</v>
      </c>
      <c r="S4711" t="s">
        <v>29</v>
      </c>
      <c r="T4711" t="s">
        <v>29</v>
      </c>
      <c r="U4711" t="s">
        <v>29</v>
      </c>
      <c r="V4711" t="s">
        <v>29</v>
      </c>
      <c r="W4711" t="s">
        <v>5227</v>
      </c>
    </row>
    <row r="4712" spans="1:23">
      <c r="A4712">
        <v>4711</v>
      </c>
      <c r="B4712" t="s">
        <v>5226</v>
      </c>
      <c r="C4712" t="s">
        <v>5226</v>
      </c>
      <c r="D4712">
        <v>128</v>
      </c>
      <c r="E4712" t="s">
        <v>2059</v>
      </c>
      <c r="F4712" t="s">
        <v>185</v>
      </c>
      <c r="G4712" s="1" t="s">
        <v>2060</v>
      </c>
      <c r="H4712" t="s">
        <v>2061</v>
      </c>
      <c r="I4712" t="s">
        <v>2060</v>
      </c>
      <c r="J4712" t="s">
        <v>2061</v>
      </c>
      <c r="K4712">
        <v>0.70197669870000001</v>
      </c>
      <c r="L4712">
        <v>0.70197669870000001</v>
      </c>
      <c r="M4712" t="s">
        <v>26</v>
      </c>
      <c r="N4712" t="s">
        <v>29</v>
      </c>
      <c r="O4712" t="s">
        <v>29</v>
      </c>
      <c r="P4712" t="s">
        <v>29</v>
      </c>
      <c r="Q4712" t="s">
        <v>29</v>
      </c>
      <c r="R4712" t="s">
        <v>29</v>
      </c>
      <c r="S4712" t="s">
        <v>29</v>
      </c>
      <c r="T4712" t="s">
        <v>29</v>
      </c>
      <c r="U4712" t="s">
        <v>29</v>
      </c>
      <c r="V4712" t="s">
        <v>29</v>
      </c>
      <c r="W4712" t="s">
        <v>5227</v>
      </c>
    </row>
    <row r="4713" spans="1:23">
      <c r="A4713">
        <v>4712</v>
      </c>
      <c r="B4713" t="s">
        <v>5226</v>
      </c>
      <c r="C4713" t="s">
        <v>5226</v>
      </c>
      <c r="D4713">
        <v>128</v>
      </c>
      <c r="E4713" t="s">
        <v>5245</v>
      </c>
      <c r="F4713" t="s">
        <v>255</v>
      </c>
      <c r="G4713" s="1" t="s">
        <v>5246</v>
      </c>
      <c r="H4713" t="s">
        <v>5247</v>
      </c>
      <c r="I4713" t="s">
        <v>5246</v>
      </c>
      <c r="J4713" t="s">
        <v>5635</v>
      </c>
      <c r="K4713">
        <v>0.64549581489999996</v>
      </c>
      <c r="L4713">
        <v>0.64549581489999996</v>
      </c>
      <c r="M4713" t="s">
        <v>26</v>
      </c>
      <c r="N4713" t="s">
        <v>29</v>
      </c>
      <c r="O4713" t="s">
        <v>29</v>
      </c>
      <c r="P4713" t="s">
        <v>29</v>
      </c>
      <c r="Q4713" t="s">
        <v>29</v>
      </c>
      <c r="R4713" t="s">
        <v>29</v>
      </c>
      <c r="S4713" t="s">
        <v>29</v>
      </c>
      <c r="T4713" t="s">
        <v>29</v>
      </c>
      <c r="U4713" t="s">
        <v>29</v>
      </c>
      <c r="V4713" t="s">
        <v>29</v>
      </c>
      <c r="W4713" t="s">
        <v>5227</v>
      </c>
    </row>
    <row r="4714" spans="1:23">
      <c r="A4714">
        <v>4713</v>
      </c>
      <c r="B4714" t="s">
        <v>5226</v>
      </c>
      <c r="C4714" t="s">
        <v>5226</v>
      </c>
      <c r="D4714">
        <v>128</v>
      </c>
      <c r="E4714" t="s">
        <v>2798</v>
      </c>
      <c r="F4714" t="s">
        <v>185</v>
      </c>
      <c r="G4714" s="1" t="s">
        <v>186</v>
      </c>
      <c r="H4714" t="s">
        <v>2799</v>
      </c>
      <c r="I4714" t="s">
        <v>186</v>
      </c>
      <c r="J4714" t="s">
        <v>2799</v>
      </c>
      <c r="K4714">
        <v>0.64549581489999996</v>
      </c>
      <c r="L4714">
        <v>0.64549581489999996</v>
      </c>
      <c r="M4714" t="s">
        <v>26</v>
      </c>
      <c r="N4714" t="s">
        <v>29</v>
      </c>
      <c r="O4714" t="s">
        <v>29</v>
      </c>
      <c r="P4714" t="s">
        <v>29</v>
      </c>
      <c r="Q4714" t="s">
        <v>29</v>
      </c>
      <c r="R4714" t="s">
        <v>29</v>
      </c>
      <c r="S4714" t="s">
        <v>29</v>
      </c>
      <c r="T4714" t="s">
        <v>29</v>
      </c>
      <c r="U4714" t="s">
        <v>29</v>
      </c>
      <c r="V4714" t="s">
        <v>29</v>
      </c>
      <c r="W4714" t="s">
        <v>5227</v>
      </c>
    </row>
    <row r="4715" spans="1:23">
      <c r="A4715">
        <v>4714</v>
      </c>
      <c r="B4715" t="s">
        <v>5226</v>
      </c>
      <c r="C4715" t="s">
        <v>5226</v>
      </c>
      <c r="D4715">
        <v>128</v>
      </c>
      <c r="E4715" t="s">
        <v>3988</v>
      </c>
      <c r="F4715" t="s">
        <v>516</v>
      </c>
      <c r="G4715" s="1" t="s">
        <v>517</v>
      </c>
      <c r="H4715" t="s">
        <v>348</v>
      </c>
      <c r="I4715" t="s">
        <v>517</v>
      </c>
      <c r="J4715" t="s">
        <v>348</v>
      </c>
      <c r="K4715">
        <v>0.62128972179999997</v>
      </c>
      <c r="L4715">
        <v>0.62128972179999997</v>
      </c>
      <c r="M4715" t="s">
        <v>26</v>
      </c>
      <c r="N4715" t="s">
        <v>29</v>
      </c>
      <c r="O4715" t="s">
        <v>29</v>
      </c>
      <c r="P4715" t="s">
        <v>29</v>
      </c>
      <c r="Q4715" t="s">
        <v>29</v>
      </c>
      <c r="R4715" t="s">
        <v>29</v>
      </c>
      <c r="S4715" t="s">
        <v>29</v>
      </c>
      <c r="T4715" t="s">
        <v>29</v>
      </c>
      <c r="U4715" t="s">
        <v>29</v>
      </c>
      <c r="V4715" t="s">
        <v>29</v>
      </c>
      <c r="W4715" t="s">
        <v>5227</v>
      </c>
    </row>
    <row r="4716" spans="1:23">
      <c r="A4716">
        <v>4715</v>
      </c>
      <c r="B4716" t="s">
        <v>5226</v>
      </c>
      <c r="C4716" t="s">
        <v>5226</v>
      </c>
      <c r="D4716">
        <v>128</v>
      </c>
      <c r="E4716" t="s">
        <v>2075</v>
      </c>
      <c r="F4716" t="s">
        <v>438</v>
      </c>
      <c r="G4716" s="1" t="s">
        <v>1041</v>
      </c>
      <c r="H4716" t="s">
        <v>1164</v>
      </c>
      <c r="I4716" t="s">
        <v>1041</v>
      </c>
      <c r="J4716" t="s">
        <v>1164</v>
      </c>
      <c r="K4716">
        <v>0.62128972179999997</v>
      </c>
      <c r="L4716">
        <v>0.62128972179999997</v>
      </c>
      <c r="M4716" t="s">
        <v>26</v>
      </c>
      <c r="N4716" t="s">
        <v>29</v>
      </c>
      <c r="O4716" t="s">
        <v>29</v>
      </c>
      <c r="P4716" t="s">
        <v>29</v>
      </c>
      <c r="Q4716" t="s">
        <v>29</v>
      </c>
      <c r="R4716" t="s">
        <v>29</v>
      </c>
      <c r="S4716" t="s">
        <v>29</v>
      </c>
      <c r="T4716" t="s">
        <v>29</v>
      </c>
      <c r="U4716" t="s">
        <v>29</v>
      </c>
      <c r="V4716" t="s">
        <v>29</v>
      </c>
      <c r="W4716" t="s">
        <v>5227</v>
      </c>
    </row>
    <row r="4717" spans="1:23">
      <c r="A4717">
        <v>4716</v>
      </c>
      <c r="B4717" t="s">
        <v>5226</v>
      </c>
      <c r="C4717" t="s">
        <v>5226</v>
      </c>
      <c r="D4717">
        <v>128</v>
      </c>
      <c r="E4717" t="s">
        <v>5248</v>
      </c>
      <c r="F4717" t="s">
        <v>1049</v>
      </c>
      <c r="G4717" s="1" t="s">
        <v>1050</v>
      </c>
      <c r="H4717" t="s">
        <v>5249</v>
      </c>
      <c r="I4717" t="s">
        <v>1050</v>
      </c>
      <c r="J4717" t="s">
        <v>5249</v>
      </c>
      <c r="K4717">
        <v>0.62128972179999997</v>
      </c>
      <c r="L4717">
        <v>0.62128972179999997</v>
      </c>
      <c r="M4717" t="s">
        <v>26</v>
      </c>
      <c r="N4717" t="s">
        <v>29</v>
      </c>
      <c r="O4717" t="s">
        <v>29</v>
      </c>
      <c r="P4717" t="s">
        <v>29</v>
      </c>
      <c r="Q4717" t="s">
        <v>29</v>
      </c>
      <c r="R4717" t="s">
        <v>29</v>
      </c>
      <c r="S4717" t="s">
        <v>29</v>
      </c>
      <c r="T4717" t="s">
        <v>29</v>
      </c>
      <c r="U4717" t="s">
        <v>29</v>
      </c>
      <c r="V4717" t="s">
        <v>29</v>
      </c>
      <c r="W4717" t="s">
        <v>5227</v>
      </c>
    </row>
    <row r="4718" spans="1:23">
      <c r="A4718">
        <v>4717</v>
      </c>
      <c r="B4718" t="s">
        <v>5226</v>
      </c>
      <c r="C4718" t="s">
        <v>5226</v>
      </c>
      <c r="D4718">
        <v>128</v>
      </c>
      <c r="E4718" t="s">
        <v>5250</v>
      </c>
      <c r="F4718" t="s">
        <v>558</v>
      </c>
      <c r="G4718" s="1" t="s">
        <v>5251</v>
      </c>
      <c r="H4718" t="s">
        <v>5252</v>
      </c>
      <c r="I4718" t="s">
        <v>1266</v>
      </c>
      <c r="J4718" t="s">
        <v>1820</v>
      </c>
      <c r="K4718">
        <v>0.29854181439999999</v>
      </c>
      <c r="L4718">
        <v>0.29854181439999999</v>
      </c>
      <c r="M4718" t="s">
        <v>26</v>
      </c>
      <c r="N4718" t="s">
        <v>29</v>
      </c>
      <c r="O4718" t="s">
        <v>29</v>
      </c>
      <c r="P4718" t="s">
        <v>29</v>
      </c>
      <c r="Q4718" t="s">
        <v>29</v>
      </c>
      <c r="R4718" t="s">
        <v>29</v>
      </c>
      <c r="S4718" t="s">
        <v>29</v>
      </c>
      <c r="T4718" t="s">
        <v>29</v>
      </c>
      <c r="U4718" t="s">
        <v>29</v>
      </c>
      <c r="V4718" t="s">
        <v>29</v>
      </c>
      <c r="W4718" t="s">
        <v>5227</v>
      </c>
    </row>
    <row r="4719" spans="1:23">
      <c r="A4719">
        <v>4718</v>
      </c>
      <c r="B4719" t="s">
        <v>5226</v>
      </c>
      <c r="C4719" t="s">
        <v>5226</v>
      </c>
      <c r="D4719">
        <v>128</v>
      </c>
      <c r="E4719" t="s">
        <v>5253</v>
      </c>
      <c r="F4719" t="s">
        <v>2504</v>
      </c>
      <c r="G4719" s="1" t="s">
        <v>2505</v>
      </c>
      <c r="H4719" t="s">
        <v>5254</v>
      </c>
      <c r="I4719" t="s">
        <v>2505</v>
      </c>
      <c r="J4719" t="s">
        <v>5254</v>
      </c>
      <c r="K4719">
        <v>8.6899874080000004</v>
      </c>
      <c r="L4719">
        <v>8.6899874080000004</v>
      </c>
      <c r="M4719" t="s">
        <v>26</v>
      </c>
      <c r="N4719" t="s">
        <v>29</v>
      </c>
      <c r="O4719" t="s">
        <v>29</v>
      </c>
      <c r="P4719" t="s">
        <v>29</v>
      </c>
      <c r="Q4719" t="s">
        <v>29</v>
      </c>
      <c r="R4719" t="s">
        <v>29</v>
      </c>
      <c r="S4719" t="s">
        <v>29</v>
      </c>
      <c r="T4719" t="s">
        <v>29</v>
      </c>
      <c r="U4719" t="s">
        <v>29</v>
      </c>
      <c r="V4719" t="s">
        <v>29</v>
      </c>
      <c r="W4719" t="s">
        <v>5227</v>
      </c>
    </row>
    <row r="4720" spans="1:23">
      <c r="A4720">
        <v>4719</v>
      </c>
      <c r="B4720" t="s">
        <v>5226</v>
      </c>
      <c r="C4720" t="s">
        <v>5226</v>
      </c>
      <c r="D4720">
        <v>128</v>
      </c>
      <c r="E4720" t="s">
        <v>5255</v>
      </c>
      <c r="F4720" t="s">
        <v>23</v>
      </c>
      <c r="G4720" s="1" t="s">
        <v>350</v>
      </c>
      <c r="H4720" t="s">
        <v>4788</v>
      </c>
      <c r="I4720" t="s">
        <v>350</v>
      </c>
      <c r="J4720" t="s">
        <v>4788</v>
      </c>
      <c r="K4720">
        <v>4.2602723779999998</v>
      </c>
      <c r="L4720">
        <v>4.2602723779999998</v>
      </c>
      <c r="M4720" t="s">
        <v>26</v>
      </c>
      <c r="N4720" t="s">
        <v>29</v>
      </c>
      <c r="O4720" t="s">
        <v>29</v>
      </c>
      <c r="P4720" t="s">
        <v>29</v>
      </c>
      <c r="Q4720" t="s">
        <v>29</v>
      </c>
      <c r="R4720" t="s">
        <v>29</v>
      </c>
      <c r="S4720" t="s">
        <v>29</v>
      </c>
      <c r="T4720" t="s">
        <v>29</v>
      </c>
      <c r="U4720" t="s">
        <v>29</v>
      </c>
      <c r="V4720" t="s">
        <v>29</v>
      </c>
      <c r="W4720" t="s">
        <v>5227</v>
      </c>
    </row>
    <row r="4721" spans="1:23">
      <c r="A4721">
        <v>4720</v>
      </c>
      <c r="B4721" t="s">
        <v>5226</v>
      </c>
      <c r="C4721" t="s">
        <v>5226</v>
      </c>
      <c r="D4721">
        <v>128</v>
      </c>
      <c r="E4721" t="s">
        <v>5256</v>
      </c>
      <c r="F4721" t="s">
        <v>181</v>
      </c>
      <c r="G4721" s="1" t="s">
        <v>2285</v>
      </c>
      <c r="H4721" t="s">
        <v>5257</v>
      </c>
      <c r="I4721" t="s">
        <v>2285</v>
      </c>
      <c r="J4721" t="s">
        <v>5257</v>
      </c>
      <c r="K4721">
        <v>2.1301361889999999</v>
      </c>
      <c r="L4721">
        <v>2.1301361889999999</v>
      </c>
      <c r="M4721" t="s">
        <v>26</v>
      </c>
      <c r="N4721" t="s">
        <v>29</v>
      </c>
      <c r="O4721" t="s">
        <v>29</v>
      </c>
      <c r="P4721" t="s">
        <v>29</v>
      </c>
      <c r="Q4721" t="s">
        <v>29</v>
      </c>
      <c r="R4721" t="s">
        <v>29</v>
      </c>
      <c r="S4721" t="s">
        <v>29</v>
      </c>
      <c r="T4721" t="s">
        <v>29</v>
      </c>
      <c r="U4721" t="s">
        <v>29</v>
      </c>
      <c r="V4721" t="s">
        <v>29</v>
      </c>
      <c r="W4721" t="s">
        <v>5227</v>
      </c>
    </row>
    <row r="4722" spans="1:23">
      <c r="A4722">
        <v>4721</v>
      </c>
      <c r="B4722" t="s">
        <v>5226</v>
      </c>
      <c r="C4722" t="s">
        <v>5226</v>
      </c>
      <c r="D4722">
        <v>128</v>
      </c>
      <c r="E4722" t="s">
        <v>5258</v>
      </c>
      <c r="F4722" t="s">
        <v>181</v>
      </c>
      <c r="G4722" s="1" t="s">
        <v>2285</v>
      </c>
      <c r="H4722" t="s">
        <v>4020</v>
      </c>
      <c r="I4722" t="s">
        <v>2285</v>
      </c>
      <c r="J4722" t="s">
        <v>4020</v>
      </c>
      <c r="K4722">
        <v>0.7261827917</v>
      </c>
      <c r="L4722">
        <v>0.7261827917</v>
      </c>
      <c r="M4722" t="s">
        <v>26</v>
      </c>
      <c r="N4722" t="s">
        <v>29</v>
      </c>
      <c r="O4722" t="s">
        <v>29</v>
      </c>
      <c r="P4722" t="s">
        <v>29</v>
      </c>
      <c r="Q4722" t="s">
        <v>29</v>
      </c>
      <c r="R4722" t="s">
        <v>29</v>
      </c>
      <c r="S4722" t="s">
        <v>29</v>
      </c>
      <c r="T4722" t="s">
        <v>29</v>
      </c>
      <c r="U4722" t="s">
        <v>29</v>
      </c>
      <c r="V4722" t="s">
        <v>29</v>
      </c>
      <c r="W4722" t="s">
        <v>5227</v>
      </c>
    </row>
    <row r="4723" spans="1:23">
      <c r="A4723">
        <v>4722</v>
      </c>
      <c r="B4723" t="s">
        <v>5226</v>
      </c>
      <c r="C4723" t="s">
        <v>5226</v>
      </c>
      <c r="D4723">
        <v>128</v>
      </c>
      <c r="E4723" t="s">
        <v>5259</v>
      </c>
      <c r="F4723" t="s">
        <v>23</v>
      </c>
      <c r="G4723" s="1" t="s">
        <v>350</v>
      </c>
      <c r="H4723" t="s">
        <v>5260</v>
      </c>
      <c r="I4723" t="s">
        <v>350</v>
      </c>
      <c r="J4723" t="s">
        <v>5260</v>
      </c>
      <c r="K4723">
        <v>0.29854181439999999</v>
      </c>
      <c r="L4723">
        <v>0.29854181439999999</v>
      </c>
      <c r="M4723" t="s">
        <v>26</v>
      </c>
      <c r="N4723" t="s">
        <v>29</v>
      </c>
      <c r="O4723" t="s">
        <v>29</v>
      </c>
      <c r="P4723" t="s">
        <v>29</v>
      </c>
      <c r="Q4723" t="s">
        <v>29</v>
      </c>
      <c r="R4723" t="s">
        <v>29</v>
      </c>
      <c r="S4723" t="s">
        <v>29</v>
      </c>
      <c r="T4723" t="s">
        <v>29</v>
      </c>
      <c r="U4723" t="s">
        <v>29</v>
      </c>
      <c r="V4723" t="s">
        <v>29</v>
      </c>
      <c r="W4723" t="s">
        <v>5227</v>
      </c>
    </row>
    <row r="4724" spans="1:23">
      <c r="A4724">
        <v>4723</v>
      </c>
      <c r="B4724" t="s">
        <v>5226</v>
      </c>
      <c r="C4724" t="s">
        <v>5226</v>
      </c>
      <c r="D4724">
        <v>128</v>
      </c>
      <c r="E4724" t="s">
        <v>5261</v>
      </c>
      <c r="F4724" t="s">
        <v>23</v>
      </c>
      <c r="G4724" s="1" t="s">
        <v>350</v>
      </c>
      <c r="H4724" t="s">
        <v>5262</v>
      </c>
      <c r="I4724" t="s">
        <v>350</v>
      </c>
      <c r="J4724" t="s">
        <v>8892</v>
      </c>
      <c r="K4724">
        <v>0.7261827917</v>
      </c>
      <c r="L4724">
        <v>0.7261827917</v>
      </c>
      <c r="M4724" t="s">
        <v>26</v>
      </c>
      <c r="N4724" t="s">
        <v>29</v>
      </c>
      <c r="O4724" t="s">
        <v>29</v>
      </c>
      <c r="P4724" t="s">
        <v>29</v>
      </c>
      <c r="Q4724" t="s">
        <v>29</v>
      </c>
      <c r="R4724" t="s">
        <v>29</v>
      </c>
      <c r="S4724" t="s">
        <v>29</v>
      </c>
      <c r="T4724" t="s">
        <v>29</v>
      </c>
      <c r="U4724" t="s">
        <v>29</v>
      </c>
      <c r="V4724" t="s">
        <v>29</v>
      </c>
      <c r="W4724" t="s">
        <v>5227</v>
      </c>
    </row>
    <row r="4725" spans="1:23">
      <c r="A4725">
        <v>4724</v>
      </c>
      <c r="B4725" t="s">
        <v>5226</v>
      </c>
      <c r="C4725" t="s">
        <v>5226</v>
      </c>
      <c r="D4725">
        <v>128</v>
      </c>
      <c r="E4725" t="s">
        <v>5263</v>
      </c>
      <c r="F4725" t="s">
        <v>344</v>
      </c>
      <c r="G4725" s="1" t="s">
        <v>5264</v>
      </c>
      <c r="H4725" t="s">
        <v>5265</v>
      </c>
      <c r="I4725" t="s">
        <v>5264</v>
      </c>
      <c r="J4725" t="s">
        <v>8864</v>
      </c>
      <c r="K4725">
        <v>4.6717759599999997</v>
      </c>
      <c r="L4725">
        <v>4.6717759599999997</v>
      </c>
      <c r="M4725" t="s">
        <v>26</v>
      </c>
      <c r="N4725" t="s">
        <v>29</v>
      </c>
      <c r="O4725" t="s">
        <v>29</v>
      </c>
      <c r="P4725" t="s">
        <v>29</v>
      </c>
      <c r="Q4725" t="s">
        <v>29</v>
      </c>
      <c r="R4725" t="s">
        <v>29</v>
      </c>
      <c r="S4725" t="s">
        <v>29</v>
      </c>
      <c r="T4725" t="s">
        <v>29</v>
      </c>
      <c r="U4725" t="s">
        <v>29</v>
      </c>
      <c r="V4725" t="s">
        <v>29</v>
      </c>
      <c r="W4725" t="s">
        <v>5227</v>
      </c>
    </row>
    <row r="4726" spans="1:23">
      <c r="A4726">
        <v>4725</v>
      </c>
      <c r="B4726" t="s">
        <v>5226</v>
      </c>
      <c r="C4726" t="s">
        <v>5226</v>
      </c>
      <c r="D4726">
        <v>128</v>
      </c>
      <c r="E4726" t="s">
        <v>5266</v>
      </c>
      <c r="F4726" t="s">
        <v>93</v>
      </c>
      <c r="G4726" s="1" t="s">
        <v>29</v>
      </c>
      <c r="H4726" t="s">
        <v>29</v>
      </c>
      <c r="I4726" t="s">
        <v>29</v>
      </c>
      <c r="J4726" t="s">
        <v>29</v>
      </c>
      <c r="K4726">
        <v>24.125406080000001</v>
      </c>
      <c r="L4726">
        <v>24.125406080000001</v>
      </c>
      <c r="M4726" t="s">
        <v>26</v>
      </c>
      <c r="N4726" t="s">
        <v>29</v>
      </c>
      <c r="O4726" t="s">
        <v>29</v>
      </c>
      <c r="P4726" t="s">
        <v>29</v>
      </c>
      <c r="Q4726" t="s">
        <v>29</v>
      </c>
      <c r="R4726" t="s">
        <v>29</v>
      </c>
      <c r="S4726" t="s">
        <v>29</v>
      </c>
      <c r="T4726" t="s">
        <v>29</v>
      </c>
      <c r="U4726" t="s">
        <v>29</v>
      </c>
      <c r="V4726" t="s">
        <v>29</v>
      </c>
      <c r="W4726" t="s">
        <v>5227</v>
      </c>
    </row>
    <row r="4727" spans="1:23">
      <c r="A4727">
        <v>4726</v>
      </c>
      <c r="B4727" t="s">
        <v>5226</v>
      </c>
      <c r="C4727" t="s">
        <v>5226</v>
      </c>
      <c r="D4727">
        <v>128</v>
      </c>
      <c r="E4727" t="s">
        <v>9419</v>
      </c>
      <c r="F4727" t="s">
        <v>76</v>
      </c>
      <c r="G4727" s="1" t="s">
        <v>29</v>
      </c>
      <c r="H4727" t="s">
        <v>29</v>
      </c>
      <c r="I4727" t="s">
        <v>29</v>
      </c>
      <c r="J4727" t="s">
        <v>29</v>
      </c>
      <c r="K4727">
        <f>300/3388*100</f>
        <v>8.8547815820543097</v>
      </c>
      <c r="L4727">
        <f>300/3388*100</f>
        <v>8.8547815820543097</v>
      </c>
      <c r="M4727" t="s">
        <v>687</v>
      </c>
      <c r="N4727" t="s">
        <v>29</v>
      </c>
      <c r="O4727" t="s">
        <v>29</v>
      </c>
      <c r="P4727" t="s">
        <v>29</v>
      </c>
      <c r="Q4727" t="s">
        <v>29</v>
      </c>
      <c r="R4727" t="s">
        <v>29</v>
      </c>
      <c r="S4727" t="s">
        <v>29</v>
      </c>
      <c r="T4727" t="s">
        <v>29</v>
      </c>
      <c r="U4727" t="s">
        <v>29</v>
      </c>
      <c r="V4727" t="s">
        <v>29</v>
      </c>
      <c r="W4727" t="s">
        <v>5227</v>
      </c>
    </row>
    <row r="4728" spans="1:23">
      <c r="A4728">
        <v>4727</v>
      </c>
      <c r="B4728" t="s">
        <v>5226</v>
      </c>
      <c r="C4728" t="s">
        <v>5226</v>
      </c>
      <c r="D4728">
        <v>128</v>
      </c>
      <c r="E4728" t="s">
        <v>1289</v>
      </c>
      <c r="F4728" t="s">
        <v>76</v>
      </c>
      <c r="G4728" s="1" t="s">
        <v>29</v>
      </c>
      <c r="H4728" t="s">
        <v>29</v>
      </c>
      <c r="I4728" t="s">
        <v>29</v>
      </c>
      <c r="J4728" t="s">
        <v>29</v>
      </c>
      <c r="K4728">
        <f>99/3388*100</f>
        <v>2.9220779220779218</v>
      </c>
      <c r="L4728">
        <f>99/3388*100</f>
        <v>2.9220779220779218</v>
      </c>
      <c r="M4728" t="s">
        <v>77</v>
      </c>
      <c r="N4728" t="s">
        <v>29</v>
      </c>
      <c r="O4728" t="s">
        <v>29</v>
      </c>
      <c r="P4728" t="s">
        <v>29</v>
      </c>
      <c r="Q4728" t="s">
        <v>29</v>
      </c>
      <c r="R4728" t="s">
        <v>29</v>
      </c>
      <c r="S4728" t="s">
        <v>29</v>
      </c>
      <c r="T4728" t="s">
        <v>29</v>
      </c>
      <c r="U4728" t="s">
        <v>29</v>
      </c>
      <c r="V4728" t="s">
        <v>29</v>
      </c>
      <c r="W4728" t="s">
        <v>5227</v>
      </c>
    </row>
    <row r="4729" spans="1:23">
      <c r="A4729">
        <v>4728</v>
      </c>
      <c r="B4729" t="s">
        <v>3063</v>
      </c>
      <c r="C4729" t="s">
        <v>3063</v>
      </c>
      <c r="D4729">
        <v>129</v>
      </c>
      <c r="E4729" t="s">
        <v>5267</v>
      </c>
      <c r="F4729" t="s">
        <v>255</v>
      </c>
      <c r="G4729" s="1" t="s">
        <v>696</v>
      </c>
      <c r="H4729" t="s">
        <v>2754</v>
      </c>
      <c r="I4729" t="s">
        <v>696</v>
      </c>
      <c r="J4729" t="s">
        <v>2754</v>
      </c>
      <c r="K4729">
        <v>0.5</v>
      </c>
      <c r="L4729">
        <f>K4729/SUM($K$4729:$K$4798)*100</f>
        <v>0.49800796812748993</v>
      </c>
      <c r="M4729" t="s">
        <v>26</v>
      </c>
      <c r="N4729" t="s">
        <v>232</v>
      </c>
      <c r="O4729" t="s">
        <v>29</v>
      </c>
      <c r="P4729" t="s">
        <v>29</v>
      </c>
      <c r="Q4729" t="s">
        <v>29</v>
      </c>
      <c r="R4729" t="s">
        <v>29</v>
      </c>
      <c r="S4729" t="s">
        <v>29</v>
      </c>
      <c r="T4729" t="s">
        <v>29</v>
      </c>
      <c r="U4729" t="s">
        <v>29</v>
      </c>
      <c r="V4729" t="s">
        <v>29</v>
      </c>
      <c r="W4729" t="s">
        <v>5268</v>
      </c>
    </row>
    <row r="4730" spans="1:23">
      <c r="A4730">
        <v>4729</v>
      </c>
      <c r="B4730" t="s">
        <v>3063</v>
      </c>
      <c r="C4730" t="s">
        <v>3063</v>
      </c>
      <c r="D4730">
        <v>129</v>
      </c>
      <c r="E4730" t="s">
        <v>2716</v>
      </c>
      <c r="F4730" t="s">
        <v>255</v>
      </c>
      <c r="G4730" s="1" t="s">
        <v>2717</v>
      </c>
      <c r="H4730" t="s">
        <v>2718</v>
      </c>
      <c r="I4730" t="s">
        <v>2717</v>
      </c>
      <c r="J4730" t="s">
        <v>8639</v>
      </c>
      <c r="K4730">
        <v>0.2</v>
      </c>
      <c r="L4730">
        <f t="shared" ref="L4730:L4793" si="15">K4730/SUM($K$4729:$K$4798)*100</f>
        <v>0.19920318725099598</v>
      </c>
      <c r="M4730" t="s">
        <v>26</v>
      </c>
      <c r="N4730" t="s">
        <v>219</v>
      </c>
      <c r="O4730" t="s">
        <v>29</v>
      </c>
      <c r="P4730" t="s">
        <v>29</v>
      </c>
      <c r="Q4730" t="s">
        <v>29</v>
      </c>
      <c r="R4730" t="s">
        <v>29</v>
      </c>
      <c r="S4730" t="s">
        <v>29</v>
      </c>
      <c r="T4730" t="s">
        <v>29</v>
      </c>
      <c r="U4730" t="s">
        <v>29</v>
      </c>
      <c r="V4730" t="s">
        <v>29</v>
      </c>
      <c r="W4730" t="s">
        <v>5268</v>
      </c>
    </row>
    <row r="4731" spans="1:23">
      <c r="A4731">
        <v>4730</v>
      </c>
      <c r="B4731" t="s">
        <v>3063</v>
      </c>
      <c r="C4731" t="s">
        <v>3063</v>
      </c>
      <c r="D4731">
        <v>129</v>
      </c>
      <c r="E4731" t="s">
        <v>3744</v>
      </c>
      <c r="F4731" t="s">
        <v>1062</v>
      </c>
      <c r="G4731" s="1" t="s">
        <v>3745</v>
      </c>
      <c r="H4731" t="s">
        <v>3103</v>
      </c>
      <c r="I4731" t="s">
        <v>3745</v>
      </c>
      <c r="J4731" t="s">
        <v>3103</v>
      </c>
      <c r="K4731">
        <v>0.2</v>
      </c>
      <c r="L4731">
        <f t="shared" si="15"/>
        <v>0.19920318725099598</v>
      </c>
      <c r="M4731" t="s">
        <v>26</v>
      </c>
      <c r="N4731" t="s">
        <v>74</v>
      </c>
      <c r="O4731" t="s">
        <v>29</v>
      </c>
      <c r="P4731" t="s">
        <v>29</v>
      </c>
      <c r="Q4731" t="s">
        <v>29</v>
      </c>
      <c r="R4731" t="s">
        <v>29</v>
      </c>
      <c r="S4731" t="s">
        <v>29</v>
      </c>
      <c r="T4731" t="s">
        <v>29</v>
      </c>
      <c r="U4731" t="s">
        <v>29</v>
      </c>
      <c r="V4731" t="s">
        <v>29</v>
      </c>
      <c r="W4731" t="s">
        <v>5268</v>
      </c>
    </row>
    <row r="4732" spans="1:23">
      <c r="A4732">
        <v>4731</v>
      </c>
      <c r="B4732" t="s">
        <v>3063</v>
      </c>
      <c r="C4732" t="s">
        <v>3063</v>
      </c>
      <c r="D4732">
        <v>129</v>
      </c>
      <c r="E4732" t="s">
        <v>2731</v>
      </c>
      <c r="F4732" t="s">
        <v>1850</v>
      </c>
      <c r="G4732" s="1" t="s">
        <v>1851</v>
      </c>
      <c r="H4732" t="s">
        <v>2730</v>
      </c>
      <c r="I4732" t="s">
        <v>1851</v>
      </c>
      <c r="J4732" t="s">
        <v>2730</v>
      </c>
      <c r="K4732">
        <v>0.2</v>
      </c>
      <c r="L4732">
        <f t="shared" si="15"/>
        <v>0.19920318725099598</v>
      </c>
      <c r="M4732" t="s">
        <v>26</v>
      </c>
      <c r="N4732" t="s">
        <v>219</v>
      </c>
      <c r="O4732" t="s">
        <v>29</v>
      </c>
      <c r="P4732" t="s">
        <v>29</v>
      </c>
      <c r="Q4732" t="s">
        <v>29</v>
      </c>
      <c r="R4732" t="s">
        <v>29</v>
      </c>
      <c r="S4732" t="s">
        <v>29</v>
      </c>
      <c r="T4732" t="s">
        <v>29</v>
      </c>
      <c r="U4732" t="s">
        <v>29</v>
      </c>
      <c r="V4732" t="s">
        <v>29</v>
      </c>
      <c r="W4732" t="s">
        <v>5268</v>
      </c>
    </row>
    <row r="4733" spans="1:23">
      <c r="A4733">
        <v>4732</v>
      </c>
      <c r="B4733" t="s">
        <v>3063</v>
      </c>
      <c r="C4733" t="s">
        <v>3063</v>
      </c>
      <c r="D4733">
        <v>129</v>
      </c>
      <c r="E4733" t="s">
        <v>2740</v>
      </c>
      <c r="F4733" t="s">
        <v>206</v>
      </c>
      <c r="G4733" s="1" t="s">
        <v>2741</v>
      </c>
      <c r="H4733" t="s">
        <v>2742</v>
      </c>
      <c r="I4733" t="s">
        <v>2741</v>
      </c>
      <c r="J4733" t="s">
        <v>2742</v>
      </c>
      <c r="K4733">
        <v>0.5</v>
      </c>
      <c r="L4733">
        <f t="shared" si="15"/>
        <v>0.49800796812748993</v>
      </c>
      <c r="M4733" t="s">
        <v>26</v>
      </c>
      <c r="N4733" t="s">
        <v>232</v>
      </c>
      <c r="O4733" t="s">
        <v>29</v>
      </c>
      <c r="P4733" t="s">
        <v>29</v>
      </c>
      <c r="Q4733" t="s">
        <v>29</v>
      </c>
      <c r="R4733" t="s">
        <v>29</v>
      </c>
      <c r="S4733" t="s">
        <v>29</v>
      </c>
      <c r="T4733" t="s">
        <v>29</v>
      </c>
      <c r="U4733" t="s">
        <v>29</v>
      </c>
      <c r="V4733" t="s">
        <v>29</v>
      </c>
      <c r="W4733" t="s">
        <v>5268</v>
      </c>
    </row>
    <row r="4734" spans="1:23">
      <c r="A4734">
        <v>4733</v>
      </c>
      <c r="B4734" t="s">
        <v>3063</v>
      </c>
      <c r="C4734" t="s">
        <v>3063</v>
      </c>
      <c r="D4734">
        <v>129</v>
      </c>
      <c r="E4734" t="s">
        <v>5201</v>
      </c>
      <c r="F4734" t="s">
        <v>206</v>
      </c>
      <c r="G4734" s="1" t="s">
        <v>5202</v>
      </c>
      <c r="H4734" t="s">
        <v>5203</v>
      </c>
      <c r="I4734" t="s">
        <v>5202</v>
      </c>
      <c r="J4734" t="s">
        <v>5203</v>
      </c>
      <c r="K4734">
        <v>1.6</v>
      </c>
      <c r="L4734">
        <f t="shared" si="15"/>
        <v>1.5936254980079678</v>
      </c>
      <c r="M4734" t="s">
        <v>26</v>
      </c>
      <c r="N4734" t="s">
        <v>219</v>
      </c>
      <c r="O4734" t="s">
        <v>232</v>
      </c>
      <c r="P4734" t="s">
        <v>29</v>
      </c>
      <c r="Q4734" t="s">
        <v>29</v>
      </c>
      <c r="R4734" t="s">
        <v>29</v>
      </c>
      <c r="S4734" t="s">
        <v>29</v>
      </c>
      <c r="T4734" t="s">
        <v>29</v>
      </c>
      <c r="U4734" t="s">
        <v>29</v>
      </c>
      <c r="V4734" t="s">
        <v>29</v>
      </c>
      <c r="W4734" t="s">
        <v>5268</v>
      </c>
    </row>
    <row r="4735" spans="1:23">
      <c r="A4735">
        <v>4734</v>
      </c>
      <c r="B4735" t="s">
        <v>3063</v>
      </c>
      <c r="C4735" t="s">
        <v>3063</v>
      </c>
      <c r="D4735">
        <v>129</v>
      </c>
      <c r="E4735" t="s">
        <v>5269</v>
      </c>
      <c r="F4735" t="s">
        <v>67</v>
      </c>
      <c r="G4735" s="1" t="s">
        <v>5080</v>
      </c>
      <c r="H4735" t="s">
        <v>5270</v>
      </c>
      <c r="I4735" t="s">
        <v>5080</v>
      </c>
      <c r="J4735" t="s">
        <v>5270</v>
      </c>
      <c r="K4735">
        <v>1.9</v>
      </c>
      <c r="L4735">
        <f t="shared" si="15"/>
        <v>1.8924302788844618</v>
      </c>
      <c r="M4735" t="s">
        <v>26</v>
      </c>
      <c r="N4735" t="s">
        <v>219</v>
      </c>
      <c r="O4735" t="s">
        <v>29</v>
      </c>
      <c r="P4735" t="s">
        <v>29</v>
      </c>
      <c r="Q4735" t="s">
        <v>29</v>
      </c>
      <c r="R4735" t="s">
        <v>29</v>
      </c>
      <c r="S4735" t="s">
        <v>29</v>
      </c>
      <c r="T4735" t="s">
        <v>29</v>
      </c>
      <c r="U4735" t="s">
        <v>29</v>
      </c>
      <c r="V4735" t="s">
        <v>29</v>
      </c>
      <c r="W4735" t="s">
        <v>5268</v>
      </c>
    </row>
    <row r="4736" spans="1:23">
      <c r="A4736">
        <v>4735</v>
      </c>
      <c r="B4736" t="s">
        <v>3063</v>
      </c>
      <c r="C4736" t="s">
        <v>3063</v>
      </c>
      <c r="D4736">
        <v>129</v>
      </c>
      <c r="E4736" t="s">
        <v>2184</v>
      </c>
      <c r="F4736" t="s">
        <v>216</v>
      </c>
      <c r="G4736" s="1" t="s">
        <v>2185</v>
      </c>
      <c r="H4736" t="s">
        <v>1173</v>
      </c>
      <c r="I4736" t="s">
        <v>2185</v>
      </c>
      <c r="J4736" t="s">
        <v>1173</v>
      </c>
      <c r="K4736">
        <v>0.7</v>
      </c>
      <c r="L4736">
        <f t="shared" si="15"/>
        <v>0.69721115537848588</v>
      </c>
      <c r="M4736" t="s">
        <v>26</v>
      </c>
      <c r="N4736" t="s">
        <v>219</v>
      </c>
      <c r="O4736" t="s">
        <v>29</v>
      </c>
      <c r="P4736" t="s">
        <v>29</v>
      </c>
      <c r="Q4736" t="s">
        <v>29</v>
      </c>
      <c r="R4736" t="s">
        <v>29</v>
      </c>
      <c r="S4736" t="s">
        <v>29</v>
      </c>
      <c r="T4736" t="s">
        <v>29</v>
      </c>
      <c r="U4736" t="s">
        <v>29</v>
      </c>
      <c r="V4736" t="s">
        <v>29</v>
      </c>
      <c r="W4736" t="s">
        <v>5268</v>
      </c>
    </row>
    <row r="4737" spans="1:23">
      <c r="A4737">
        <v>4736</v>
      </c>
      <c r="B4737" t="s">
        <v>3063</v>
      </c>
      <c r="C4737" t="s">
        <v>3063</v>
      </c>
      <c r="D4737">
        <v>129</v>
      </c>
      <c r="E4737" t="s">
        <v>5271</v>
      </c>
      <c r="F4737" t="s">
        <v>154</v>
      </c>
      <c r="G4737" s="1" t="s">
        <v>2194</v>
      </c>
      <c r="H4737" t="s">
        <v>5272</v>
      </c>
      <c r="I4737" t="s">
        <v>2194</v>
      </c>
      <c r="J4737" t="s">
        <v>5272</v>
      </c>
      <c r="K4737">
        <v>0.5</v>
      </c>
      <c r="L4737">
        <f t="shared" si="15"/>
        <v>0.49800796812748993</v>
      </c>
      <c r="M4737" t="s">
        <v>26</v>
      </c>
      <c r="N4737" t="s">
        <v>232</v>
      </c>
      <c r="O4737" t="s">
        <v>74</v>
      </c>
      <c r="P4737" t="s">
        <v>29</v>
      </c>
      <c r="Q4737" t="s">
        <v>29</v>
      </c>
      <c r="R4737" t="s">
        <v>29</v>
      </c>
      <c r="S4737" t="s">
        <v>29</v>
      </c>
      <c r="T4737" t="s">
        <v>29</v>
      </c>
      <c r="U4737" t="s">
        <v>29</v>
      </c>
      <c r="V4737" t="s">
        <v>29</v>
      </c>
      <c r="W4737" t="s">
        <v>5268</v>
      </c>
    </row>
    <row r="4738" spans="1:23">
      <c r="A4738">
        <v>4737</v>
      </c>
      <c r="B4738" t="s">
        <v>3063</v>
      </c>
      <c r="C4738" t="s">
        <v>3063</v>
      </c>
      <c r="D4738">
        <v>129</v>
      </c>
      <c r="E4738" t="s">
        <v>3067</v>
      </c>
      <c r="F4738" t="s">
        <v>154</v>
      </c>
      <c r="G4738" s="1" t="s">
        <v>3068</v>
      </c>
      <c r="H4738" t="s">
        <v>3069</v>
      </c>
      <c r="I4738" t="s">
        <v>3068</v>
      </c>
      <c r="J4738" t="s">
        <v>3069</v>
      </c>
      <c r="K4738">
        <v>0.5</v>
      </c>
      <c r="L4738">
        <f t="shared" si="15"/>
        <v>0.49800796812748993</v>
      </c>
      <c r="M4738" t="s">
        <v>26</v>
      </c>
      <c r="N4738" t="s">
        <v>219</v>
      </c>
      <c r="O4738" t="s">
        <v>74</v>
      </c>
      <c r="P4738" t="s">
        <v>29</v>
      </c>
      <c r="Q4738" t="s">
        <v>29</v>
      </c>
      <c r="R4738" t="s">
        <v>29</v>
      </c>
      <c r="S4738" t="s">
        <v>29</v>
      </c>
      <c r="T4738" t="s">
        <v>29</v>
      </c>
      <c r="U4738" t="s">
        <v>29</v>
      </c>
      <c r="V4738" t="s">
        <v>29</v>
      </c>
      <c r="W4738" t="s">
        <v>5268</v>
      </c>
    </row>
    <row r="4739" spans="1:23">
      <c r="A4739">
        <v>4738</v>
      </c>
      <c r="B4739" t="s">
        <v>3063</v>
      </c>
      <c r="C4739" t="s">
        <v>3063</v>
      </c>
      <c r="D4739">
        <v>129</v>
      </c>
      <c r="E4739" t="s">
        <v>5273</v>
      </c>
      <c r="F4739" t="s">
        <v>2814</v>
      </c>
      <c r="G4739" s="1" t="s">
        <v>2815</v>
      </c>
      <c r="H4739" t="s">
        <v>5274</v>
      </c>
      <c r="I4739" t="s">
        <v>2815</v>
      </c>
      <c r="J4739" t="s">
        <v>2816</v>
      </c>
      <c r="K4739">
        <v>1.4</v>
      </c>
      <c r="L4739">
        <f t="shared" si="15"/>
        <v>1.3944223107569718</v>
      </c>
      <c r="M4739" t="s">
        <v>26</v>
      </c>
      <c r="N4739" t="s">
        <v>219</v>
      </c>
      <c r="O4739" t="s">
        <v>232</v>
      </c>
      <c r="P4739" t="s">
        <v>74</v>
      </c>
      <c r="Q4739" t="s">
        <v>29</v>
      </c>
      <c r="R4739" t="s">
        <v>29</v>
      </c>
      <c r="S4739" t="s">
        <v>29</v>
      </c>
      <c r="T4739" t="s">
        <v>29</v>
      </c>
      <c r="U4739" t="s">
        <v>29</v>
      </c>
      <c r="V4739" t="s">
        <v>29</v>
      </c>
      <c r="W4739" t="s">
        <v>5268</v>
      </c>
    </row>
    <row r="4740" spans="1:23">
      <c r="A4740">
        <v>4739</v>
      </c>
      <c r="B4740" t="s">
        <v>3063</v>
      </c>
      <c r="C4740" t="s">
        <v>3063</v>
      </c>
      <c r="D4740">
        <v>129</v>
      </c>
      <c r="E4740" t="s">
        <v>5275</v>
      </c>
      <c r="F4740" t="s">
        <v>598</v>
      </c>
      <c r="G4740" s="1" t="s">
        <v>3572</v>
      </c>
      <c r="H4740" t="s">
        <v>29</v>
      </c>
      <c r="I4740" t="s">
        <v>3572</v>
      </c>
      <c r="J4740" t="s">
        <v>29</v>
      </c>
      <c r="K4740">
        <v>0.3</v>
      </c>
      <c r="L4740">
        <f t="shared" si="15"/>
        <v>0.29880478087649393</v>
      </c>
      <c r="M4740" t="s">
        <v>26</v>
      </c>
      <c r="N4740" t="s">
        <v>219</v>
      </c>
      <c r="O4740" t="s">
        <v>232</v>
      </c>
      <c r="P4740" t="s">
        <v>29</v>
      </c>
      <c r="Q4740" t="s">
        <v>29</v>
      </c>
      <c r="R4740" t="s">
        <v>29</v>
      </c>
      <c r="S4740" t="s">
        <v>29</v>
      </c>
      <c r="T4740" t="s">
        <v>29</v>
      </c>
      <c r="U4740" t="s">
        <v>29</v>
      </c>
      <c r="V4740" t="s">
        <v>29</v>
      </c>
      <c r="W4740" t="s">
        <v>5268</v>
      </c>
    </row>
    <row r="4741" spans="1:23">
      <c r="A4741">
        <v>4740</v>
      </c>
      <c r="B4741" t="s">
        <v>3063</v>
      </c>
      <c r="C4741" t="s">
        <v>3063</v>
      </c>
      <c r="D4741">
        <v>129</v>
      </c>
      <c r="E4741" t="s">
        <v>5276</v>
      </c>
      <c r="F4741" t="s">
        <v>2119</v>
      </c>
      <c r="G4741" s="1" t="s">
        <v>2120</v>
      </c>
      <c r="H4741" t="s">
        <v>5277</v>
      </c>
      <c r="I4741" t="s">
        <v>2120</v>
      </c>
      <c r="J4741" t="s">
        <v>5277</v>
      </c>
      <c r="K4741">
        <v>5.2</v>
      </c>
      <c r="L4741">
        <f t="shared" si="15"/>
        <v>5.1792828685258954</v>
      </c>
      <c r="M4741" t="s">
        <v>26</v>
      </c>
      <c r="N4741" t="s">
        <v>219</v>
      </c>
      <c r="O4741" t="s">
        <v>232</v>
      </c>
      <c r="P4741" t="s">
        <v>29</v>
      </c>
      <c r="Q4741" t="s">
        <v>29</v>
      </c>
      <c r="R4741" t="s">
        <v>29</v>
      </c>
      <c r="S4741" t="s">
        <v>29</v>
      </c>
      <c r="T4741" t="s">
        <v>29</v>
      </c>
      <c r="U4741" t="s">
        <v>29</v>
      </c>
      <c r="V4741" t="s">
        <v>29</v>
      </c>
      <c r="W4741" t="s">
        <v>5268</v>
      </c>
    </row>
    <row r="4742" spans="1:23">
      <c r="A4742">
        <v>4741</v>
      </c>
      <c r="B4742" t="s">
        <v>3063</v>
      </c>
      <c r="C4742" t="s">
        <v>3063</v>
      </c>
      <c r="D4742">
        <v>129</v>
      </c>
      <c r="E4742" t="s">
        <v>5278</v>
      </c>
      <c r="F4742" t="s">
        <v>358</v>
      </c>
      <c r="G4742" s="1" t="s">
        <v>2753</v>
      </c>
      <c r="H4742" t="s">
        <v>615</v>
      </c>
      <c r="I4742" t="s">
        <v>2753</v>
      </c>
      <c r="J4742" t="s">
        <v>615</v>
      </c>
      <c r="K4742">
        <v>0.2</v>
      </c>
      <c r="L4742">
        <f t="shared" si="15"/>
        <v>0.19920318725099598</v>
      </c>
      <c r="M4742" t="s">
        <v>26</v>
      </c>
      <c r="N4742" t="s">
        <v>219</v>
      </c>
      <c r="O4742" t="s">
        <v>63</v>
      </c>
      <c r="P4742" t="s">
        <v>29</v>
      </c>
      <c r="Q4742" t="s">
        <v>29</v>
      </c>
      <c r="R4742" t="s">
        <v>29</v>
      </c>
      <c r="S4742" t="s">
        <v>29</v>
      </c>
      <c r="T4742" t="s">
        <v>29</v>
      </c>
      <c r="U4742" t="s">
        <v>29</v>
      </c>
      <c r="V4742" t="s">
        <v>29</v>
      </c>
      <c r="W4742" t="s">
        <v>5268</v>
      </c>
    </row>
    <row r="4743" spans="1:23">
      <c r="A4743">
        <v>4742</v>
      </c>
      <c r="B4743" t="s">
        <v>3063</v>
      </c>
      <c r="C4743" t="s">
        <v>3063</v>
      </c>
      <c r="D4743">
        <v>129</v>
      </c>
      <c r="E4743" t="s">
        <v>5279</v>
      </c>
      <c r="F4743" t="s">
        <v>1049</v>
      </c>
      <c r="G4743" s="1" t="s">
        <v>1050</v>
      </c>
      <c r="H4743" t="s">
        <v>5280</v>
      </c>
      <c r="I4743" t="s">
        <v>1050</v>
      </c>
      <c r="J4743" t="s">
        <v>6096</v>
      </c>
      <c r="K4743">
        <v>0.3</v>
      </c>
      <c r="L4743">
        <f t="shared" si="15"/>
        <v>0.29880478087649393</v>
      </c>
      <c r="M4743" t="s">
        <v>26</v>
      </c>
      <c r="N4743" t="s">
        <v>219</v>
      </c>
      <c r="O4743" t="s">
        <v>29</v>
      </c>
      <c r="P4743" t="s">
        <v>29</v>
      </c>
      <c r="Q4743" t="s">
        <v>29</v>
      </c>
      <c r="R4743" t="s">
        <v>29</v>
      </c>
      <c r="S4743" t="s">
        <v>29</v>
      </c>
      <c r="T4743" t="s">
        <v>29</v>
      </c>
      <c r="U4743" t="s">
        <v>29</v>
      </c>
      <c r="V4743" t="s">
        <v>29</v>
      </c>
      <c r="W4743" t="s">
        <v>5268</v>
      </c>
    </row>
    <row r="4744" spans="1:23">
      <c r="A4744">
        <v>4743</v>
      </c>
      <c r="B4744" t="s">
        <v>3063</v>
      </c>
      <c r="C4744" t="s">
        <v>3063</v>
      </c>
      <c r="D4744">
        <v>129</v>
      </c>
      <c r="E4744" t="s">
        <v>5219</v>
      </c>
      <c r="F4744" t="s">
        <v>438</v>
      </c>
      <c r="G4744" s="1" t="s">
        <v>2166</v>
      </c>
      <c r="H4744" t="s">
        <v>5220</v>
      </c>
      <c r="I4744" t="s">
        <v>2166</v>
      </c>
      <c r="J4744" t="s">
        <v>5220</v>
      </c>
      <c r="K4744">
        <v>0.2</v>
      </c>
      <c r="L4744">
        <f t="shared" si="15"/>
        <v>0.19920318725099598</v>
      </c>
      <c r="M4744" t="s">
        <v>26</v>
      </c>
      <c r="N4744" t="s">
        <v>232</v>
      </c>
      <c r="O4744" t="s">
        <v>29</v>
      </c>
      <c r="P4744" t="s">
        <v>29</v>
      </c>
      <c r="Q4744" t="s">
        <v>29</v>
      </c>
      <c r="R4744" t="s">
        <v>29</v>
      </c>
      <c r="S4744" t="s">
        <v>29</v>
      </c>
      <c r="T4744" t="s">
        <v>29</v>
      </c>
      <c r="U4744" t="s">
        <v>29</v>
      </c>
      <c r="V4744" t="s">
        <v>29</v>
      </c>
      <c r="W4744" t="s">
        <v>5268</v>
      </c>
    </row>
    <row r="4745" spans="1:23">
      <c r="A4745">
        <v>4744</v>
      </c>
      <c r="B4745" t="s">
        <v>3063</v>
      </c>
      <c r="C4745" t="s">
        <v>3063</v>
      </c>
      <c r="D4745">
        <v>129</v>
      </c>
      <c r="E4745" t="s">
        <v>4467</v>
      </c>
      <c r="F4745" t="s">
        <v>438</v>
      </c>
      <c r="G4745" s="1" t="s">
        <v>873</v>
      </c>
      <c r="H4745" t="s">
        <v>4468</v>
      </c>
      <c r="I4745" t="s">
        <v>873</v>
      </c>
      <c r="J4745" t="s">
        <v>4468</v>
      </c>
      <c r="K4745">
        <v>1.6</v>
      </c>
      <c r="L4745">
        <f t="shared" si="15"/>
        <v>1.5936254980079678</v>
      </c>
      <c r="M4745" t="s">
        <v>26</v>
      </c>
      <c r="N4745" t="s">
        <v>219</v>
      </c>
      <c r="O4745" t="s">
        <v>232</v>
      </c>
      <c r="P4745" t="s">
        <v>74</v>
      </c>
      <c r="Q4745" t="s">
        <v>29</v>
      </c>
      <c r="R4745" t="s">
        <v>29</v>
      </c>
      <c r="S4745" t="s">
        <v>29</v>
      </c>
      <c r="T4745" t="s">
        <v>29</v>
      </c>
      <c r="U4745" t="s">
        <v>29</v>
      </c>
      <c r="V4745" t="s">
        <v>29</v>
      </c>
      <c r="W4745" t="s">
        <v>5268</v>
      </c>
    </row>
    <row r="4746" spans="1:23">
      <c r="A4746">
        <v>4745</v>
      </c>
      <c r="B4746" t="s">
        <v>3063</v>
      </c>
      <c r="C4746" t="s">
        <v>3063</v>
      </c>
      <c r="D4746">
        <v>129</v>
      </c>
      <c r="E4746" t="s">
        <v>5281</v>
      </c>
      <c r="F4746" t="s">
        <v>364</v>
      </c>
      <c r="G4746" s="1" t="s">
        <v>365</v>
      </c>
      <c r="H4746" t="s">
        <v>5282</v>
      </c>
      <c r="I4746" t="s">
        <v>365</v>
      </c>
      <c r="J4746" t="s">
        <v>5282</v>
      </c>
      <c r="K4746">
        <v>0.3</v>
      </c>
      <c r="L4746">
        <f t="shared" si="15"/>
        <v>0.29880478087649393</v>
      </c>
      <c r="M4746" t="s">
        <v>26</v>
      </c>
      <c r="N4746" t="s">
        <v>232</v>
      </c>
      <c r="O4746" t="s">
        <v>29</v>
      </c>
      <c r="P4746" t="s">
        <v>29</v>
      </c>
      <c r="Q4746" t="s">
        <v>29</v>
      </c>
      <c r="R4746" t="s">
        <v>29</v>
      </c>
      <c r="S4746" t="s">
        <v>29</v>
      </c>
      <c r="T4746" t="s">
        <v>29</v>
      </c>
      <c r="U4746" t="s">
        <v>29</v>
      </c>
      <c r="V4746" t="s">
        <v>29</v>
      </c>
      <c r="W4746" t="s">
        <v>5268</v>
      </c>
    </row>
    <row r="4747" spans="1:23">
      <c r="A4747">
        <v>4746</v>
      </c>
      <c r="B4747" t="s">
        <v>3063</v>
      </c>
      <c r="C4747" t="s">
        <v>3063</v>
      </c>
      <c r="D4747">
        <v>129</v>
      </c>
      <c r="E4747" t="s">
        <v>3080</v>
      </c>
      <c r="F4747" t="s">
        <v>522</v>
      </c>
      <c r="G4747" s="1" t="s">
        <v>3081</v>
      </c>
      <c r="H4747" t="s">
        <v>3082</v>
      </c>
      <c r="I4747" t="s">
        <v>3081</v>
      </c>
      <c r="J4747" t="s">
        <v>3082</v>
      </c>
      <c r="K4747">
        <v>1</v>
      </c>
      <c r="L4747">
        <f t="shared" si="15"/>
        <v>0.99601593625497986</v>
      </c>
      <c r="M4747" t="s">
        <v>26</v>
      </c>
      <c r="N4747" t="s">
        <v>219</v>
      </c>
      <c r="O4747" t="s">
        <v>74</v>
      </c>
      <c r="P4747" t="s">
        <v>29</v>
      </c>
      <c r="Q4747" t="s">
        <v>29</v>
      </c>
      <c r="R4747" t="s">
        <v>29</v>
      </c>
      <c r="S4747" t="s">
        <v>29</v>
      </c>
      <c r="T4747" t="s">
        <v>29</v>
      </c>
      <c r="U4747" t="s">
        <v>29</v>
      </c>
      <c r="V4747" t="s">
        <v>29</v>
      </c>
      <c r="W4747" t="s">
        <v>5268</v>
      </c>
    </row>
    <row r="4748" spans="1:23">
      <c r="A4748">
        <v>4747</v>
      </c>
      <c r="B4748" t="s">
        <v>3063</v>
      </c>
      <c r="C4748" t="s">
        <v>3063</v>
      </c>
      <c r="D4748">
        <v>129</v>
      </c>
      <c r="E4748" t="s">
        <v>5283</v>
      </c>
      <c r="F4748" t="s">
        <v>438</v>
      </c>
      <c r="G4748" s="1" t="s">
        <v>2200</v>
      </c>
      <c r="H4748" t="s">
        <v>5284</v>
      </c>
      <c r="I4748" t="s">
        <v>2200</v>
      </c>
      <c r="J4748" t="s">
        <v>5284</v>
      </c>
      <c r="K4748">
        <v>0.2</v>
      </c>
      <c r="L4748">
        <f t="shared" si="15"/>
        <v>0.19920318725099598</v>
      </c>
      <c r="M4748" t="s">
        <v>26</v>
      </c>
      <c r="N4748" t="s">
        <v>63</v>
      </c>
      <c r="O4748" t="s">
        <v>29</v>
      </c>
      <c r="P4748" t="s">
        <v>29</v>
      </c>
      <c r="Q4748" t="s">
        <v>29</v>
      </c>
      <c r="R4748" t="s">
        <v>29</v>
      </c>
      <c r="S4748" t="s">
        <v>29</v>
      </c>
      <c r="T4748" t="s">
        <v>29</v>
      </c>
      <c r="U4748" t="s">
        <v>29</v>
      </c>
      <c r="V4748" t="s">
        <v>29</v>
      </c>
      <c r="W4748" t="s">
        <v>5268</v>
      </c>
    </row>
    <row r="4749" spans="1:23">
      <c r="A4749">
        <v>4748</v>
      </c>
      <c r="B4749" t="s">
        <v>3063</v>
      </c>
      <c r="C4749" t="s">
        <v>3063</v>
      </c>
      <c r="D4749">
        <v>129</v>
      </c>
      <c r="E4749" t="s">
        <v>5285</v>
      </c>
      <c r="F4749" t="s">
        <v>438</v>
      </c>
      <c r="G4749" s="1" t="s">
        <v>2200</v>
      </c>
      <c r="H4749" t="s">
        <v>2867</v>
      </c>
      <c r="I4749" t="s">
        <v>2200</v>
      </c>
      <c r="J4749" t="s">
        <v>1210</v>
      </c>
      <c r="K4749">
        <v>0.5</v>
      </c>
      <c r="L4749">
        <f t="shared" si="15"/>
        <v>0.49800796812748993</v>
      </c>
      <c r="M4749" t="s">
        <v>26</v>
      </c>
      <c r="N4749" t="s">
        <v>219</v>
      </c>
      <c r="O4749" t="s">
        <v>232</v>
      </c>
      <c r="P4749" t="s">
        <v>29</v>
      </c>
      <c r="Q4749" t="s">
        <v>29</v>
      </c>
      <c r="R4749" t="s">
        <v>29</v>
      </c>
      <c r="S4749" t="s">
        <v>29</v>
      </c>
      <c r="T4749" t="s">
        <v>29</v>
      </c>
      <c r="U4749" t="s">
        <v>29</v>
      </c>
      <c r="V4749" t="s">
        <v>29</v>
      </c>
      <c r="W4749" t="s">
        <v>5268</v>
      </c>
    </row>
    <row r="4750" spans="1:23">
      <c r="A4750">
        <v>4749</v>
      </c>
      <c r="B4750" t="s">
        <v>3063</v>
      </c>
      <c r="C4750" t="s">
        <v>3063</v>
      </c>
      <c r="D4750">
        <v>129</v>
      </c>
      <c r="E4750" t="s">
        <v>5286</v>
      </c>
      <c r="F4750" t="s">
        <v>1162</v>
      </c>
      <c r="G4750" s="1" t="s">
        <v>5287</v>
      </c>
      <c r="H4750" t="s">
        <v>824</v>
      </c>
      <c r="I4750" t="s">
        <v>5287</v>
      </c>
      <c r="J4750" t="s">
        <v>824</v>
      </c>
      <c r="K4750">
        <v>0.7</v>
      </c>
      <c r="L4750">
        <f t="shared" si="15"/>
        <v>0.69721115537848588</v>
      </c>
      <c r="M4750" t="s">
        <v>26</v>
      </c>
      <c r="N4750" t="s">
        <v>232</v>
      </c>
      <c r="O4750" t="s">
        <v>29</v>
      </c>
      <c r="P4750" t="s">
        <v>29</v>
      </c>
      <c r="Q4750" t="s">
        <v>29</v>
      </c>
      <c r="R4750" t="s">
        <v>29</v>
      </c>
      <c r="S4750" t="s">
        <v>29</v>
      </c>
      <c r="T4750" t="s">
        <v>29</v>
      </c>
      <c r="U4750" t="s">
        <v>29</v>
      </c>
      <c r="V4750" t="s">
        <v>29</v>
      </c>
      <c r="W4750" t="s">
        <v>5268</v>
      </c>
    </row>
    <row r="4751" spans="1:23">
      <c r="A4751">
        <v>4750</v>
      </c>
      <c r="B4751" t="s">
        <v>3063</v>
      </c>
      <c r="C4751" t="s">
        <v>3063</v>
      </c>
      <c r="D4751">
        <v>129</v>
      </c>
      <c r="E4751" t="s">
        <v>5288</v>
      </c>
      <c r="F4751" t="s">
        <v>598</v>
      </c>
      <c r="G4751" s="1" t="s">
        <v>5289</v>
      </c>
      <c r="H4751" t="s">
        <v>4257</v>
      </c>
      <c r="I4751" t="s">
        <v>5289</v>
      </c>
      <c r="J4751" t="s">
        <v>4257</v>
      </c>
      <c r="K4751">
        <v>0.9</v>
      </c>
      <c r="L4751">
        <f t="shared" si="15"/>
        <v>0.89641434262948194</v>
      </c>
      <c r="M4751" t="s">
        <v>26</v>
      </c>
      <c r="N4751" t="s">
        <v>74</v>
      </c>
      <c r="O4751" t="s">
        <v>29</v>
      </c>
      <c r="P4751" t="s">
        <v>29</v>
      </c>
      <c r="Q4751" t="s">
        <v>29</v>
      </c>
      <c r="R4751" t="s">
        <v>29</v>
      </c>
      <c r="S4751" t="s">
        <v>29</v>
      </c>
      <c r="T4751" t="s">
        <v>29</v>
      </c>
      <c r="U4751" t="s">
        <v>29</v>
      </c>
      <c r="V4751" t="s">
        <v>29</v>
      </c>
      <c r="W4751" t="s">
        <v>5268</v>
      </c>
    </row>
    <row r="4752" spans="1:23">
      <c r="A4752">
        <v>4751</v>
      </c>
      <c r="B4752" t="s">
        <v>3063</v>
      </c>
      <c r="C4752" t="s">
        <v>3063</v>
      </c>
      <c r="D4752">
        <v>129</v>
      </c>
      <c r="E4752" t="s">
        <v>5290</v>
      </c>
      <c r="F4752" t="s">
        <v>598</v>
      </c>
      <c r="G4752" s="1" t="s">
        <v>1100</v>
      </c>
      <c r="H4752" t="s">
        <v>5291</v>
      </c>
      <c r="I4752" t="s">
        <v>1100</v>
      </c>
      <c r="J4752" t="s">
        <v>5291</v>
      </c>
      <c r="K4752">
        <v>0.2</v>
      </c>
      <c r="L4752">
        <f t="shared" si="15"/>
        <v>0.19920318725099598</v>
      </c>
      <c r="M4752" t="s">
        <v>26</v>
      </c>
      <c r="N4752" t="s">
        <v>74</v>
      </c>
      <c r="O4752" t="s">
        <v>29</v>
      </c>
      <c r="P4752" t="s">
        <v>29</v>
      </c>
      <c r="Q4752" t="s">
        <v>29</v>
      </c>
      <c r="R4752" t="s">
        <v>29</v>
      </c>
      <c r="S4752" t="s">
        <v>29</v>
      </c>
      <c r="T4752" t="s">
        <v>29</v>
      </c>
      <c r="U4752" t="s">
        <v>29</v>
      </c>
      <c r="V4752" t="s">
        <v>29</v>
      </c>
      <c r="W4752" t="s">
        <v>5268</v>
      </c>
    </row>
    <row r="4753" spans="1:23">
      <c r="A4753">
        <v>4752</v>
      </c>
      <c r="B4753" t="s">
        <v>3063</v>
      </c>
      <c r="C4753" t="s">
        <v>3063</v>
      </c>
      <c r="D4753">
        <v>129</v>
      </c>
      <c r="E4753" t="s">
        <v>5292</v>
      </c>
      <c r="F4753" t="s">
        <v>2769</v>
      </c>
      <c r="G4753" s="1" t="s">
        <v>2773</v>
      </c>
      <c r="H4753" t="s">
        <v>657</v>
      </c>
      <c r="I4753" t="s">
        <v>2773</v>
      </c>
      <c r="J4753" t="s">
        <v>29</v>
      </c>
      <c r="K4753">
        <v>3.5</v>
      </c>
      <c r="L4753">
        <f t="shared" si="15"/>
        <v>3.4860557768924294</v>
      </c>
      <c r="M4753" t="s">
        <v>26</v>
      </c>
      <c r="N4753" t="s">
        <v>219</v>
      </c>
      <c r="O4753" t="s">
        <v>232</v>
      </c>
      <c r="P4753" t="s">
        <v>29</v>
      </c>
      <c r="Q4753" t="s">
        <v>29</v>
      </c>
      <c r="R4753" t="s">
        <v>29</v>
      </c>
      <c r="S4753" t="s">
        <v>29</v>
      </c>
      <c r="T4753" t="s">
        <v>29</v>
      </c>
      <c r="U4753" t="s">
        <v>29</v>
      </c>
      <c r="V4753" t="s">
        <v>29</v>
      </c>
      <c r="W4753" t="s">
        <v>5268</v>
      </c>
    </row>
    <row r="4754" spans="1:23">
      <c r="A4754">
        <v>4753</v>
      </c>
      <c r="B4754" t="s">
        <v>3063</v>
      </c>
      <c r="C4754" t="s">
        <v>3063</v>
      </c>
      <c r="D4754">
        <v>129</v>
      </c>
      <c r="E4754" t="s">
        <v>5293</v>
      </c>
      <c r="F4754" t="s">
        <v>4164</v>
      </c>
      <c r="G4754" s="1" t="s">
        <v>4165</v>
      </c>
      <c r="H4754" t="s">
        <v>3103</v>
      </c>
      <c r="I4754" t="s">
        <v>4165</v>
      </c>
      <c r="J4754" t="s">
        <v>3103</v>
      </c>
      <c r="K4754">
        <v>0.5</v>
      </c>
      <c r="L4754">
        <f t="shared" si="15"/>
        <v>0.49800796812748993</v>
      </c>
      <c r="M4754" t="s">
        <v>26</v>
      </c>
      <c r="N4754" t="s">
        <v>219</v>
      </c>
      <c r="O4754" t="s">
        <v>232</v>
      </c>
      <c r="P4754" t="s">
        <v>29</v>
      </c>
      <c r="Q4754" t="s">
        <v>29</v>
      </c>
      <c r="R4754" t="s">
        <v>29</v>
      </c>
      <c r="S4754" t="s">
        <v>29</v>
      </c>
      <c r="T4754" t="s">
        <v>29</v>
      </c>
      <c r="U4754" t="s">
        <v>29</v>
      </c>
      <c r="V4754" t="s">
        <v>29</v>
      </c>
      <c r="W4754" t="s">
        <v>5268</v>
      </c>
    </row>
    <row r="4755" spans="1:23">
      <c r="A4755">
        <v>4754</v>
      </c>
      <c r="B4755" t="s">
        <v>3063</v>
      </c>
      <c r="C4755" t="s">
        <v>3063</v>
      </c>
      <c r="D4755">
        <v>129</v>
      </c>
      <c r="E4755" t="s">
        <v>5294</v>
      </c>
      <c r="F4755" t="s">
        <v>4164</v>
      </c>
      <c r="G4755" s="1" t="s">
        <v>5295</v>
      </c>
      <c r="H4755" t="s">
        <v>5296</v>
      </c>
      <c r="I4755" t="s">
        <v>5295</v>
      </c>
      <c r="J4755" t="s">
        <v>5296</v>
      </c>
      <c r="K4755">
        <v>0.5</v>
      </c>
      <c r="L4755">
        <f t="shared" si="15"/>
        <v>0.49800796812748993</v>
      </c>
      <c r="M4755" t="s">
        <v>26</v>
      </c>
      <c r="N4755" t="s">
        <v>74</v>
      </c>
      <c r="O4755" t="s">
        <v>29</v>
      </c>
      <c r="P4755" t="s">
        <v>29</v>
      </c>
      <c r="Q4755" t="s">
        <v>29</v>
      </c>
      <c r="R4755" t="s">
        <v>29</v>
      </c>
      <c r="S4755" t="s">
        <v>29</v>
      </c>
      <c r="T4755" t="s">
        <v>29</v>
      </c>
      <c r="U4755" t="s">
        <v>29</v>
      </c>
      <c r="V4755" t="s">
        <v>29</v>
      </c>
      <c r="W4755" t="s">
        <v>5268</v>
      </c>
    </row>
    <row r="4756" spans="1:23">
      <c r="A4756">
        <v>4755</v>
      </c>
      <c r="B4756" t="s">
        <v>3063</v>
      </c>
      <c r="C4756" t="s">
        <v>3063</v>
      </c>
      <c r="D4756">
        <v>129</v>
      </c>
      <c r="E4756" t="s">
        <v>2783</v>
      </c>
      <c r="F4756" t="s">
        <v>391</v>
      </c>
      <c r="G4756" s="1" t="s">
        <v>2784</v>
      </c>
      <c r="H4756" t="s">
        <v>2785</v>
      </c>
      <c r="I4756" t="s">
        <v>2784</v>
      </c>
      <c r="J4756" t="s">
        <v>2785</v>
      </c>
      <c r="K4756">
        <v>0.2</v>
      </c>
      <c r="L4756">
        <f t="shared" si="15"/>
        <v>0.19920318725099598</v>
      </c>
      <c r="M4756" t="s">
        <v>26</v>
      </c>
      <c r="N4756" t="s">
        <v>219</v>
      </c>
      <c r="O4756" t="s">
        <v>29</v>
      </c>
      <c r="P4756" t="s">
        <v>29</v>
      </c>
      <c r="Q4756" t="s">
        <v>29</v>
      </c>
      <c r="R4756" t="s">
        <v>29</v>
      </c>
      <c r="S4756" t="s">
        <v>29</v>
      </c>
      <c r="T4756" t="s">
        <v>29</v>
      </c>
      <c r="U4756" t="s">
        <v>29</v>
      </c>
      <c r="V4756" t="s">
        <v>29</v>
      </c>
      <c r="W4756" t="s">
        <v>5268</v>
      </c>
    </row>
    <row r="4757" spans="1:23">
      <c r="A4757">
        <v>4756</v>
      </c>
      <c r="B4757" t="s">
        <v>3063</v>
      </c>
      <c r="C4757" t="s">
        <v>3063</v>
      </c>
      <c r="D4757">
        <v>129</v>
      </c>
      <c r="E4757" t="s">
        <v>2786</v>
      </c>
      <c r="F4757" t="s">
        <v>505</v>
      </c>
      <c r="G4757" s="1" t="s">
        <v>2787</v>
      </c>
      <c r="H4757" t="s">
        <v>2788</v>
      </c>
      <c r="I4757" t="s">
        <v>2787</v>
      </c>
      <c r="J4757" t="s">
        <v>1018</v>
      </c>
      <c r="K4757">
        <v>0.5</v>
      </c>
      <c r="L4757">
        <f t="shared" si="15"/>
        <v>0.49800796812748993</v>
      </c>
      <c r="M4757" t="s">
        <v>26</v>
      </c>
      <c r="N4757" t="s">
        <v>219</v>
      </c>
      <c r="O4757" t="s">
        <v>74</v>
      </c>
      <c r="P4757" t="s">
        <v>63</v>
      </c>
      <c r="Q4757" t="s">
        <v>29</v>
      </c>
      <c r="R4757" t="s">
        <v>29</v>
      </c>
      <c r="S4757" t="s">
        <v>29</v>
      </c>
      <c r="T4757" t="s">
        <v>29</v>
      </c>
      <c r="U4757" t="s">
        <v>29</v>
      </c>
      <c r="V4757" t="s">
        <v>29</v>
      </c>
      <c r="W4757" t="s">
        <v>5268</v>
      </c>
    </row>
    <row r="4758" spans="1:23">
      <c r="A4758">
        <v>4757</v>
      </c>
      <c r="B4758" t="s">
        <v>3063</v>
      </c>
      <c r="C4758" t="s">
        <v>3063</v>
      </c>
      <c r="D4758">
        <v>129</v>
      </c>
      <c r="E4758" t="s">
        <v>5297</v>
      </c>
      <c r="F4758" t="s">
        <v>154</v>
      </c>
      <c r="G4758" s="1" t="s">
        <v>155</v>
      </c>
      <c r="H4758" t="s">
        <v>1155</v>
      </c>
      <c r="I4758" t="s">
        <v>155</v>
      </c>
      <c r="J4758" t="s">
        <v>1155</v>
      </c>
      <c r="K4758">
        <v>0.5</v>
      </c>
      <c r="L4758">
        <f t="shared" si="15"/>
        <v>0.49800796812748993</v>
      </c>
      <c r="M4758" t="s">
        <v>26</v>
      </c>
      <c r="N4758" t="s">
        <v>74</v>
      </c>
      <c r="O4758" t="s">
        <v>29</v>
      </c>
      <c r="P4758" t="s">
        <v>29</v>
      </c>
      <c r="Q4758" t="s">
        <v>29</v>
      </c>
      <c r="R4758" t="s">
        <v>29</v>
      </c>
      <c r="S4758" t="s">
        <v>29</v>
      </c>
      <c r="T4758" t="s">
        <v>29</v>
      </c>
      <c r="U4758" t="s">
        <v>29</v>
      </c>
      <c r="V4758" t="s">
        <v>29</v>
      </c>
      <c r="W4758" t="s">
        <v>5268</v>
      </c>
    </row>
    <row r="4759" spans="1:23">
      <c r="A4759">
        <v>4758</v>
      </c>
      <c r="B4759" t="s">
        <v>3063</v>
      </c>
      <c r="C4759" t="s">
        <v>3063</v>
      </c>
      <c r="D4759">
        <v>129</v>
      </c>
      <c r="E4759" t="s">
        <v>2796</v>
      </c>
      <c r="F4759" t="s">
        <v>154</v>
      </c>
      <c r="G4759" s="1" t="s">
        <v>435</v>
      </c>
      <c r="H4759" t="s">
        <v>2797</v>
      </c>
      <c r="I4759" t="s">
        <v>435</v>
      </c>
      <c r="J4759" t="s">
        <v>2797</v>
      </c>
      <c r="K4759">
        <v>0.3</v>
      </c>
      <c r="L4759">
        <f t="shared" si="15"/>
        <v>0.29880478087649393</v>
      </c>
      <c r="M4759" t="s">
        <v>26</v>
      </c>
      <c r="N4759" t="s">
        <v>74</v>
      </c>
      <c r="O4759" t="s">
        <v>29</v>
      </c>
      <c r="P4759" t="s">
        <v>29</v>
      </c>
      <c r="Q4759" t="s">
        <v>29</v>
      </c>
      <c r="R4759" t="s">
        <v>29</v>
      </c>
      <c r="S4759" t="s">
        <v>29</v>
      </c>
      <c r="T4759" t="s">
        <v>29</v>
      </c>
      <c r="U4759" t="s">
        <v>29</v>
      </c>
      <c r="V4759" t="s">
        <v>29</v>
      </c>
      <c r="W4759" t="s">
        <v>5268</v>
      </c>
    </row>
    <row r="4760" spans="1:23">
      <c r="A4760">
        <v>4759</v>
      </c>
      <c r="B4760" t="s">
        <v>3063</v>
      </c>
      <c r="C4760" t="s">
        <v>3063</v>
      </c>
      <c r="D4760">
        <v>129</v>
      </c>
      <c r="E4760" t="s">
        <v>2804</v>
      </c>
      <c r="F4760" t="s">
        <v>185</v>
      </c>
      <c r="G4760" s="1" t="s">
        <v>2805</v>
      </c>
      <c r="H4760" t="s">
        <v>2806</v>
      </c>
      <c r="I4760" t="s">
        <v>2805</v>
      </c>
      <c r="J4760" t="s">
        <v>2806</v>
      </c>
      <c r="K4760">
        <v>5.6</v>
      </c>
      <c r="L4760">
        <f t="shared" si="15"/>
        <v>5.577689243027887</v>
      </c>
      <c r="M4760" t="s">
        <v>26</v>
      </c>
      <c r="N4760" t="s">
        <v>219</v>
      </c>
      <c r="O4760" t="s">
        <v>232</v>
      </c>
      <c r="P4760" t="s">
        <v>29</v>
      </c>
      <c r="Q4760" t="s">
        <v>29</v>
      </c>
      <c r="R4760" t="s">
        <v>29</v>
      </c>
      <c r="S4760" t="s">
        <v>29</v>
      </c>
      <c r="T4760" t="s">
        <v>29</v>
      </c>
      <c r="U4760" t="s">
        <v>29</v>
      </c>
      <c r="V4760" t="s">
        <v>29</v>
      </c>
      <c r="W4760" t="s">
        <v>5268</v>
      </c>
    </row>
    <row r="4761" spans="1:23">
      <c r="A4761">
        <v>4760</v>
      </c>
      <c r="B4761" t="s">
        <v>3063</v>
      </c>
      <c r="C4761" t="s">
        <v>3063</v>
      </c>
      <c r="D4761">
        <v>129</v>
      </c>
      <c r="E4761" t="s">
        <v>2801</v>
      </c>
      <c r="F4761" t="s">
        <v>185</v>
      </c>
      <c r="G4761" s="1" t="s">
        <v>2802</v>
      </c>
      <c r="H4761" t="s">
        <v>3103</v>
      </c>
      <c r="I4761" t="s">
        <v>5152</v>
      </c>
      <c r="J4761" t="s">
        <v>3103</v>
      </c>
      <c r="K4761">
        <v>0.7</v>
      </c>
      <c r="L4761">
        <f t="shared" si="15"/>
        <v>0.69721115537848588</v>
      </c>
      <c r="M4761" t="s">
        <v>26</v>
      </c>
      <c r="N4761" t="s">
        <v>219</v>
      </c>
      <c r="O4761" t="s">
        <v>232</v>
      </c>
      <c r="P4761" t="s">
        <v>29</v>
      </c>
      <c r="Q4761" t="s">
        <v>29</v>
      </c>
      <c r="R4761" t="s">
        <v>29</v>
      </c>
      <c r="S4761" t="s">
        <v>29</v>
      </c>
      <c r="T4761" t="s">
        <v>29</v>
      </c>
      <c r="U4761" t="s">
        <v>29</v>
      </c>
      <c r="V4761" t="s">
        <v>29</v>
      </c>
      <c r="W4761" t="s">
        <v>5268</v>
      </c>
    </row>
    <row r="4762" spans="1:23">
      <c r="A4762">
        <v>4761</v>
      </c>
      <c r="B4762" t="s">
        <v>3063</v>
      </c>
      <c r="C4762" t="s">
        <v>3063</v>
      </c>
      <c r="D4762">
        <v>129</v>
      </c>
      <c r="E4762" t="s">
        <v>5298</v>
      </c>
      <c r="F4762" t="s">
        <v>185</v>
      </c>
      <c r="G4762" s="1" t="s">
        <v>186</v>
      </c>
      <c r="H4762" t="s">
        <v>5299</v>
      </c>
      <c r="I4762" t="s">
        <v>186</v>
      </c>
      <c r="J4762" t="s">
        <v>8721</v>
      </c>
      <c r="K4762">
        <v>0.5</v>
      </c>
      <c r="L4762">
        <f t="shared" si="15"/>
        <v>0.49800796812748993</v>
      </c>
      <c r="M4762" t="s">
        <v>26</v>
      </c>
      <c r="N4762" t="s">
        <v>219</v>
      </c>
      <c r="O4762" t="s">
        <v>232</v>
      </c>
      <c r="P4762" t="s">
        <v>29</v>
      </c>
      <c r="Q4762" t="s">
        <v>29</v>
      </c>
      <c r="R4762" t="s">
        <v>29</v>
      </c>
      <c r="S4762" t="s">
        <v>29</v>
      </c>
      <c r="T4762" t="s">
        <v>29</v>
      </c>
      <c r="U4762" t="s">
        <v>29</v>
      </c>
      <c r="V4762" t="s">
        <v>29</v>
      </c>
      <c r="W4762" t="s">
        <v>5268</v>
      </c>
    </row>
    <row r="4763" spans="1:23">
      <c r="A4763">
        <v>4762</v>
      </c>
      <c r="B4763" t="s">
        <v>3063</v>
      </c>
      <c r="C4763" t="s">
        <v>3063</v>
      </c>
      <c r="D4763">
        <v>129</v>
      </c>
      <c r="E4763" t="s">
        <v>3104</v>
      </c>
      <c r="F4763" t="s">
        <v>185</v>
      </c>
      <c r="G4763" s="1" t="s">
        <v>186</v>
      </c>
      <c r="H4763" t="s">
        <v>3105</v>
      </c>
      <c r="I4763" t="s">
        <v>186</v>
      </c>
      <c r="J4763" t="s">
        <v>1983</v>
      </c>
      <c r="K4763">
        <v>4.2</v>
      </c>
      <c r="L4763">
        <f t="shared" si="15"/>
        <v>4.1832669322709153</v>
      </c>
      <c r="M4763" t="s">
        <v>26</v>
      </c>
      <c r="N4763" t="s">
        <v>219</v>
      </c>
      <c r="O4763" t="s">
        <v>232</v>
      </c>
      <c r="P4763" t="s">
        <v>29</v>
      </c>
      <c r="Q4763" t="s">
        <v>29</v>
      </c>
      <c r="R4763" t="s">
        <v>29</v>
      </c>
      <c r="S4763" t="s">
        <v>29</v>
      </c>
      <c r="T4763" t="s">
        <v>29</v>
      </c>
      <c r="U4763" t="s">
        <v>29</v>
      </c>
      <c r="V4763" t="s">
        <v>29</v>
      </c>
      <c r="W4763" t="s">
        <v>5268</v>
      </c>
    </row>
    <row r="4764" spans="1:23">
      <c r="A4764">
        <v>4763</v>
      </c>
      <c r="B4764" t="s">
        <v>3063</v>
      </c>
      <c r="C4764" t="s">
        <v>3063</v>
      </c>
      <c r="D4764">
        <v>129</v>
      </c>
      <c r="E4764" t="s">
        <v>2475</v>
      </c>
      <c r="F4764" t="s">
        <v>185</v>
      </c>
      <c r="G4764" s="1" t="s">
        <v>186</v>
      </c>
      <c r="H4764" t="s">
        <v>466</v>
      </c>
      <c r="I4764" t="s">
        <v>186</v>
      </c>
      <c r="J4764" t="s">
        <v>466</v>
      </c>
      <c r="K4764">
        <v>11.1</v>
      </c>
      <c r="L4764">
        <f t="shared" si="15"/>
        <v>11.055776892430275</v>
      </c>
      <c r="M4764" t="s">
        <v>26</v>
      </c>
      <c r="N4764" t="s">
        <v>219</v>
      </c>
      <c r="O4764" t="s">
        <v>232</v>
      </c>
      <c r="P4764" t="s">
        <v>29</v>
      </c>
      <c r="Q4764" t="s">
        <v>29</v>
      </c>
      <c r="R4764" t="s">
        <v>29</v>
      </c>
      <c r="S4764" t="s">
        <v>29</v>
      </c>
      <c r="T4764" t="s">
        <v>29</v>
      </c>
      <c r="U4764" t="s">
        <v>29</v>
      </c>
      <c r="V4764" t="s">
        <v>29</v>
      </c>
      <c r="W4764" t="s">
        <v>5268</v>
      </c>
    </row>
    <row r="4765" spans="1:23">
      <c r="A4765">
        <v>4764</v>
      </c>
      <c r="B4765" t="s">
        <v>3063</v>
      </c>
      <c r="C4765" t="s">
        <v>3063</v>
      </c>
      <c r="D4765">
        <v>129</v>
      </c>
      <c r="E4765" t="s">
        <v>2483</v>
      </c>
      <c r="F4765" t="s">
        <v>185</v>
      </c>
      <c r="G4765" s="1" t="s">
        <v>186</v>
      </c>
      <c r="H4765" t="s">
        <v>2484</v>
      </c>
      <c r="I4765" t="s">
        <v>186</v>
      </c>
      <c r="J4765" t="s">
        <v>2484</v>
      </c>
      <c r="K4765">
        <v>1.4</v>
      </c>
      <c r="L4765">
        <f t="shared" si="15"/>
        <v>1.3944223107569718</v>
      </c>
      <c r="M4765" t="s">
        <v>26</v>
      </c>
      <c r="N4765" t="s">
        <v>74</v>
      </c>
      <c r="O4765" t="s">
        <v>29</v>
      </c>
      <c r="P4765" t="s">
        <v>29</v>
      </c>
      <c r="Q4765" t="s">
        <v>29</v>
      </c>
      <c r="R4765" t="s">
        <v>29</v>
      </c>
      <c r="S4765" t="s">
        <v>29</v>
      </c>
      <c r="T4765" t="s">
        <v>29</v>
      </c>
      <c r="U4765" t="s">
        <v>29</v>
      </c>
      <c r="V4765" t="s">
        <v>29</v>
      </c>
      <c r="W4765" t="s">
        <v>5268</v>
      </c>
    </row>
    <row r="4766" spans="1:23">
      <c r="A4766">
        <v>4765</v>
      </c>
      <c r="B4766" t="s">
        <v>3063</v>
      </c>
      <c r="C4766" t="s">
        <v>3063</v>
      </c>
      <c r="D4766">
        <v>129</v>
      </c>
      <c r="E4766" t="s">
        <v>5300</v>
      </c>
      <c r="F4766" t="s">
        <v>185</v>
      </c>
      <c r="G4766" s="1" t="s">
        <v>186</v>
      </c>
      <c r="H4766" t="s">
        <v>2600</v>
      </c>
      <c r="I4766" t="s">
        <v>186</v>
      </c>
      <c r="J4766" t="s">
        <v>2600</v>
      </c>
      <c r="K4766">
        <v>2.6</v>
      </c>
      <c r="L4766">
        <f t="shared" si="15"/>
        <v>2.5896414342629477</v>
      </c>
      <c r="M4766" t="s">
        <v>26</v>
      </c>
      <c r="N4766" t="s">
        <v>219</v>
      </c>
      <c r="O4766" t="s">
        <v>232</v>
      </c>
      <c r="P4766" t="s">
        <v>74</v>
      </c>
      <c r="Q4766" t="s">
        <v>29</v>
      </c>
      <c r="R4766" t="s">
        <v>29</v>
      </c>
      <c r="S4766" t="s">
        <v>29</v>
      </c>
      <c r="T4766" t="s">
        <v>29</v>
      </c>
      <c r="U4766" t="s">
        <v>29</v>
      </c>
      <c r="V4766" t="s">
        <v>29</v>
      </c>
      <c r="W4766" t="s">
        <v>5268</v>
      </c>
    </row>
    <row r="4767" spans="1:23">
      <c r="A4767">
        <v>4766</v>
      </c>
      <c r="B4767" t="s">
        <v>3063</v>
      </c>
      <c r="C4767" t="s">
        <v>3063</v>
      </c>
      <c r="D4767">
        <v>129</v>
      </c>
      <c r="E4767" t="s">
        <v>2807</v>
      </c>
      <c r="F4767" t="s">
        <v>185</v>
      </c>
      <c r="G4767" s="1" t="s">
        <v>2808</v>
      </c>
      <c r="H4767" t="s">
        <v>360</v>
      </c>
      <c r="I4767" t="s">
        <v>1989</v>
      </c>
      <c r="J4767" t="s">
        <v>360</v>
      </c>
      <c r="K4767">
        <v>0.2</v>
      </c>
      <c r="L4767">
        <f t="shared" si="15"/>
        <v>0.19920318725099598</v>
      </c>
      <c r="M4767" t="s">
        <v>26</v>
      </c>
      <c r="N4767" t="s">
        <v>219</v>
      </c>
      <c r="O4767" t="s">
        <v>29</v>
      </c>
      <c r="P4767" t="s">
        <v>29</v>
      </c>
      <c r="Q4767" t="s">
        <v>29</v>
      </c>
      <c r="R4767" t="s">
        <v>29</v>
      </c>
      <c r="S4767" t="s">
        <v>29</v>
      </c>
      <c r="T4767" t="s">
        <v>29</v>
      </c>
      <c r="U4767" t="s">
        <v>29</v>
      </c>
      <c r="V4767" t="s">
        <v>29</v>
      </c>
      <c r="W4767" t="s">
        <v>5268</v>
      </c>
    </row>
    <row r="4768" spans="1:23">
      <c r="A4768">
        <v>4767</v>
      </c>
      <c r="B4768" t="s">
        <v>3063</v>
      </c>
      <c r="C4768" t="s">
        <v>3063</v>
      </c>
      <c r="D4768">
        <v>129</v>
      </c>
      <c r="E4768" t="s">
        <v>5301</v>
      </c>
      <c r="F4768" t="s">
        <v>251</v>
      </c>
      <c r="G4768" s="1" t="s">
        <v>487</v>
      </c>
      <c r="H4768" t="s">
        <v>5302</v>
      </c>
      <c r="I4768" t="s">
        <v>487</v>
      </c>
      <c r="J4768" t="s">
        <v>5302</v>
      </c>
      <c r="K4768">
        <v>0.2</v>
      </c>
      <c r="L4768">
        <f t="shared" si="15"/>
        <v>0.19920318725099598</v>
      </c>
      <c r="M4768" t="s">
        <v>26</v>
      </c>
      <c r="N4768" t="s">
        <v>74</v>
      </c>
      <c r="O4768" t="s">
        <v>29</v>
      </c>
      <c r="P4768" t="s">
        <v>29</v>
      </c>
      <c r="Q4768" t="s">
        <v>29</v>
      </c>
      <c r="R4768" t="s">
        <v>29</v>
      </c>
      <c r="S4768" t="s">
        <v>29</v>
      </c>
      <c r="T4768" t="s">
        <v>29</v>
      </c>
      <c r="U4768" t="s">
        <v>29</v>
      </c>
      <c r="V4768" t="s">
        <v>29</v>
      </c>
      <c r="W4768" t="s">
        <v>5268</v>
      </c>
    </row>
    <row r="4769" spans="1:23">
      <c r="A4769">
        <v>4768</v>
      </c>
      <c r="B4769" t="s">
        <v>3063</v>
      </c>
      <c r="C4769" t="s">
        <v>3063</v>
      </c>
      <c r="D4769">
        <v>129</v>
      </c>
      <c r="E4769" t="s">
        <v>5303</v>
      </c>
      <c r="F4769" t="s">
        <v>468</v>
      </c>
      <c r="G4769" s="1" t="s">
        <v>1671</v>
      </c>
      <c r="H4769" t="s">
        <v>5304</v>
      </c>
      <c r="I4769" t="s">
        <v>1671</v>
      </c>
      <c r="J4769" t="s">
        <v>5304</v>
      </c>
      <c r="K4769">
        <v>1.4</v>
      </c>
      <c r="L4769">
        <f t="shared" si="15"/>
        <v>1.3944223107569718</v>
      </c>
      <c r="M4769" t="s">
        <v>26</v>
      </c>
      <c r="N4769" t="s">
        <v>63</v>
      </c>
      <c r="O4769" t="s">
        <v>29</v>
      </c>
      <c r="P4769" t="s">
        <v>29</v>
      </c>
      <c r="Q4769" t="s">
        <v>29</v>
      </c>
      <c r="R4769" t="s">
        <v>29</v>
      </c>
      <c r="S4769" t="s">
        <v>29</v>
      </c>
      <c r="T4769" t="s">
        <v>29</v>
      </c>
      <c r="U4769" t="s">
        <v>29</v>
      </c>
      <c r="V4769" t="s">
        <v>29</v>
      </c>
      <c r="W4769" t="s">
        <v>5268</v>
      </c>
    </row>
    <row r="4770" spans="1:23">
      <c r="A4770">
        <v>4769</v>
      </c>
      <c r="B4770" t="s">
        <v>3063</v>
      </c>
      <c r="C4770" t="s">
        <v>3063</v>
      </c>
      <c r="D4770">
        <v>129</v>
      </c>
      <c r="E4770" t="s">
        <v>4253</v>
      </c>
      <c r="F4770" t="s">
        <v>154</v>
      </c>
      <c r="G4770" s="1" t="s">
        <v>1218</v>
      </c>
      <c r="H4770" t="s">
        <v>4254</v>
      </c>
      <c r="I4770" t="s">
        <v>1218</v>
      </c>
      <c r="J4770" t="s">
        <v>4254</v>
      </c>
      <c r="K4770">
        <v>0.7</v>
      </c>
      <c r="L4770">
        <f t="shared" si="15"/>
        <v>0.69721115537848588</v>
      </c>
      <c r="M4770" t="s">
        <v>26</v>
      </c>
      <c r="N4770" t="s">
        <v>219</v>
      </c>
      <c r="O4770" t="s">
        <v>232</v>
      </c>
      <c r="P4770" t="s">
        <v>63</v>
      </c>
      <c r="Q4770" t="s">
        <v>29</v>
      </c>
      <c r="R4770" t="s">
        <v>29</v>
      </c>
      <c r="S4770" t="s">
        <v>29</v>
      </c>
      <c r="T4770" t="s">
        <v>29</v>
      </c>
      <c r="U4770" t="s">
        <v>29</v>
      </c>
      <c r="V4770" t="s">
        <v>29</v>
      </c>
      <c r="W4770" t="s">
        <v>5268</v>
      </c>
    </row>
    <row r="4771" spans="1:23">
      <c r="A4771">
        <v>4770</v>
      </c>
      <c r="B4771" t="s">
        <v>3063</v>
      </c>
      <c r="C4771" t="s">
        <v>3063</v>
      </c>
      <c r="D4771">
        <v>129</v>
      </c>
      <c r="E4771" t="s">
        <v>5305</v>
      </c>
      <c r="F4771" t="s">
        <v>154</v>
      </c>
      <c r="G4771" s="1" t="s">
        <v>2407</v>
      </c>
      <c r="H4771" t="s">
        <v>5306</v>
      </c>
      <c r="I4771" t="s">
        <v>2407</v>
      </c>
      <c r="J4771" t="s">
        <v>5306</v>
      </c>
      <c r="K4771">
        <v>0.2</v>
      </c>
      <c r="L4771">
        <f t="shared" si="15"/>
        <v>0.19920318725099598</v>
      </c>
      <c r="M4771" t="s">
        <v>26</v>
      </c>
      <c r="N4771" t="s">
        <v>219</v>
      </c>
      <c r="O4771" t="s">
        <v>29</v>
      </c>
      <c r="P4771" t="s">
        <v>29</v>
      </c>
      <c r="Q4771" t="s">
        <v>29</v>
      </c>
      <c r="R4771" t="s">
        <v>29</v>
      </c>
      <c r="S4771" t="s">
        <v>29</v>
      </c>
      <c r="T4771" t="s">
        <v>29</v>
      </c>
      <c r="U4771" t="s">
        <v>29</v>
      </c>
      <c r="V4771" t="s">
        <v>29</v>
      </c>
      <c r="W4771" t="s">
        <v>5268</v>
      </c>
    </row>
    <row r="4772" spans="1:23">
      <c r="A4772">
        <v>4771</v>
      </c>
      <c r="B4772" t="s">
        <v>3063</v>
      </c>
      <c r="C4772" t="s">
        <v>3063</v>
      </c>
      <c r="D4772">
        <v>129</v>
      </c>
      <c r="E4772" t="s">
        <v>5307</v>
      </c>
      <c r="F4772" t="s">
        <v>154</v>
      </c>
      <c r="G4772" s="1" t="s">
        <v>2407</v>
      </c>
      <c r="H4772" t="s">
        <v>2147</v>
      </c>
      <c r="I4772" t="s">
        <v>2407</v>
      </c>
      <c r="J4772" t="s">
        <v>2147</v>
      </c>
      <c r="K4772">
        <v>0.3</v>
      </c>
      <c r="L4772">
        <f t="shared" si="15"/>
        <v>0.29880478087649393</v>
      </c>
      <c r="M4772" t="s">
        <v>26</v>
      </c>
      <c r="N4772" t="s">
        <v>219</v>
      </c>
      <c r="O4772" t="s">
        <v>232</v>
      </c>
      <c r="P4772" t="s">
        <v>29</v>
      </c>
      <c r="Q4772" t="s">
        <v>29</v>
      </c>
      <c r="R4772" t="s">
        <v>29</v>
      </c>
      <c r="S4772" t="s">
        <v>29</v>
      </c>
      <c r="T4772" t="s">
        <v>29</v>
      </c>
      <c r="U4772" t="s">
        <v>29</v>
      </c>
      <c r="V4772" t="s">
        <v>29</v>
      </c>
      <c r="W4772" t="s">
        <v>5268</v>
      </c>
    </row>
    <row r="4773" spans="1:23">
      <c r="A4773">
        <v>4772</v>
      </c>
      <c r="B4773" t="s">
        <v>3063</v>
      </c>
      <c r="C4773" t="s">
        <v>3063</v>
      </c>
      <c r="D4773">
        <v>129</v>
      </c>
      <c r="E4773" t="s">
        <v>5308</v>
      </c>
      <c r="F4773" t="s">
        <v>154</v>
      </c>
      <c r="G4773" s="1" t="s">
        <v>814</v>
      </c>
      <c r="H4773" t="s">
        <v>2088</v>
      </c>
      <c r="I4773" t="s">
        <v>2399</v>
      </c>
      <c r="J4773" t="s">
        <v>2088</v>
      </c>
      <c r="K4773">
        <v>1.2</v>
      </c>
      <c r="L4773">
        <f t="shared" si="15"/>
        <v>1.1952191235059757</v>
      </c>
      <c r="M4773" t="s">
        <v>26</v>
      </c>
      <c r="N4773" t="s">
        <v>219</v>
      </c>
      <c r="O4773" t="s">
        <v>29</v>
      </c>
      <c r="P4773" t="s">
        <v>29</v>
      </c>
      <c r="Q4773" t="s">
        <v>29</v>
      </c>
      <c r="R4773" t="s">
        <v>29</v>
      </c>
      <c r="S4773" t="s">
        <v>29</v>
      </c>
      <c r="T4773" t="s">
        <v>29</v>
      </c>
      <c r="U4773" t="s">
        <v>29</v>
      </c>
      <c r="V4773" t="s">
        <v>29</v>
      </c>
      <c r="W4773" t="s">
        <v>5268</v>
      </c>
    </row>
    <row r="4774" spans="1:23">
      <c r="A4774">
        <v>4773</v>
      </c>
      <c r="B4774" t="s">
        <v>3063</v>
      </c>
      <c r="C4774" t="s">
        <v>3063</v>
      </c>
      <c r="D4774">
        <v>129</v>
      </c>
      <c r="E4774" t="s">
        <v>5309</v>
      </c>
      <c r="F4774" t="s">
        <v>154</v>
      </c>
      <c r="G4774" s="1" t="s">
        <v>2824</v>
      </c>
      <c r="H4774" t="s">
        <v>5310</v>
      </c>
      <c r="I4774" t="s">
        <v>2824</v>
      </c>
      <c r="J4774" t="s">
        <v>2459</v>
      </c>
      <c r="K4774">
        <v>0.7</v>
      </c>
      <c r="L4774">
        <f t="shared" si="15"/>
        <v>0.69721115537848588</v>
      </c>
      <c r="M4774" t="s">
        <v>26</v>
      </c>
      <c r="N4774" t="s">
        <v>219</v>
      </c>
      <c r="O4774" t="s">
        <v>232</v>
      </c>
      <c r="P4774" t="s">
        <v>29</v>
      </c>
      <c r="Q4774" t="s">
        <v>29</v>
      </c>
      <c r="R4774" t="s">
        <v>29</v>
      </c>
      <c r="S4774" t="s">
        <v>29</v>
      </c>
      <c r="T4774" t="s">
        <v>29</v>
      </c>
      <c r="U4774" t="s">
        <v>29</v>
      </c>
      <c r="V4774" t="s">
        <v>29</v>
      </c>
      <c r="W4774" t="s">
        <v>5268</v>
      </c>
    </row>
    <row r="4775" spans="1:23">
      <c r="A4775">
        <v>4774</v>
      </c>
      <c r="B4775" t="s">
        <v>3063</v>
      </c>
      <c r="C4775" t="s">
        <v>3063</v>
      </c>
      <c r="D4775">
        <v>129</v>
      </c>
      <c r="E4775" t="s">
        <v>5311</v>
      </c>
      <c r="F4775" t="s">
        <v>312</v>
      </c>
      <c r="G4775" s="1" t="s">
        <v>3118</v>
      </c>
      <c r="H4775" t="s">
        <v>299</v>
      </c>
      <c r="I4775" t="s">
        <v>3118</v>
      </c>
      <c r="J4775" t="s">
        <v>299</v>
      </c>
      <c r="K4775">
        <v>2.1</v>
      </c>
      <c r="L4775">
        <f t="shared" si="15"/>
        <v>2.0916334661354576</v>
      </c>
      <c r="M4775" t="s">
        <v>26</v>
      </c>
      <c r="N4775" t="s">
        <v>219</v>
      </c>
      <c r="O4775" t="s">
        <v>232</v>
      </c>
      <c r="P4775" t="s">
        <v>74</v>
      </c>
      <c r="Q4775" t="s">
        <v>29</v>
      </c>
      <c r="R4775" t="s">
        <v>29</v>
      </c>
      <c r="S4775" t="s">
        <v>29</v>
      </c>
      <c r="T4775" t="s">
        <v>29</v>
      </c>
      <c r="U4775" t="s">
        <v>29</v>
      </c>
      <c r="V4775" t="s">
        <v>29</v>
      </c>
      <c r="W4775" t="s">
        <v>5268</v>
      </c>
    </row>
    <row r="4776" spans="1:23">
      <c r="A4776">
        <v>4775</v>
      </c>
      <c r="B4776" t="s">
        <v>3063</v>
      </c>
      <c r="C4776" t="s">
        <v>3063</v>
      </c>
      <c r="D4776">
        <v>129</v>
      </c>
      <c r="E4776" t="s">
        <v>5312</v>
      </c>
      <c r="F4776" t="s">
        <v>312</v>
      </c>
      <c r="G4776" s="1" t="s">
        <v>1339</v>
      </c>
      <c r="H4776" t="s">
        <v>5313</v>
      </c>
      <c r="I4776" t="s">
        <v>1339</v>
      </c>
      <c r="J4776" t="s">
        <v>5313</v>
      </c>
      <c r="K4776">
        <v>1</v>
      </c>
      <c r="L4776">
        <f t="shared" si="15"/>
        <v>0.99601593625497986</v>
      </c>
      <c r="M4776" t="s">
        <v>26</v>
      </c>
      <c r="N4776" t="s">
        <v>232</v>
      </c>
      <c r="O4776" t="s">
        <v>63</v>
      </c>
      <c r="P4776" t="s">
        <v>74</v>
      </c>
      <c r="Q4776" t="s">
        <v>29</v>
      </c>
      <c r="R4776" t="s">
        <v>29</v>
      </c>
      <c r="S4776" t="s">
        <v>29</v>
      </c>
      <c r="T4776" t="s">
        <v>29</v>
      </c>
      <c r="U4776" t="s">
        <v>29</v>
      </c>
      <c r="V4776" t="s">
        <v>29</v>
      </c>
      <c r="W4776" t="s">
        <v>5268</v>
      </c>
    </row>
    <row r="4777" spans="1:23">
      <c r="A4777">
        <v>4776</v>
      </c>
      <c r="B4777" t="s">
        <v>3063</v>
      </c>
      <c r="C4777" t="s">
        <v>3063</v>
      </c>
      <c r="D4777">
        <v>129</v>
      </c>
      <c r="E4777" t="s">
        <v>4478</v>
      </c>
      <c r="F4777" t="s">
        <v>312</v>
      </c>
      <c r="G4777" s="1" t="s">
        <v>4479</v>
      </c>
      <c r="H4777" t="s">
        <v>4480</v>
      </c>
      <c r="I4777" t="s">
        <v>4479</v>
      </c>
      <c r="J4777" t="s">
        <v>8697</v>
      </c>
      <c r="K4777">
        <v>0.5</v>
      </c>
      <c r="L4777">
        <f t="shared" si="15"/>
        <v>0.49800796812748993</v>
      </c>
      <c r="M4777" t="s">
        <v>26</v>
      </c>
      <c r="N4777" t="s">
        <v>219</v>
      </c>
      <c r="O4777" t="s">
        <v>232</v>
      </c>
      <c r="P4777" t="s">
        <v>29</v>
      </c>
      <c r="Q4777" t="s">
        <v>29</v>
      </c>
      <c r="R4777" t="s">
        <v>29</v>
      </c>
      <c r="S4777" t="s">
        <v>29</v>
      </c>
      <c r="T4777" t="s">
        <v>29</v>
      </c>
      <c r="U4777" t="s">
        <v>29</v>
      </c>
      <c r="V4777" t="s">
        <v>29</v>
      </c>
      <c r="W4777" t="s">
        <v>5268</v>
      </c>
    </row>
    <row r="4778" spans="1:23">
      <c r="A4778">
        <v>4777</v>
      </c>
      <c r="B4778" t="s">
        <v>3063</v>
      </c>
      <c r="C4778" t="s">
        <v>3063</v>
      </c>
      <c r="D4778">
        <v>129</v>
      </c>
      <c r="E4778" t="s">
        <v>2837</v>
      </c>
      <c r="F4778" t="s">
        <v>312</v>
      </c>
      <c r="G4778" s="1" t="s">
        <v>2524</v>
      </c>
      <c r="H4778" t="s">
        <v>2838</v>
      </c>
      <c r="I4778" t="s">
        <v>2524</v>
      </c>
      <c r="J4778" t="s">
        <v>8644</v>
      </c>
      <c r="K4778">
        <v>0.2</v>
      </c>
      <c r="L4778">
        <f t="shared" si="15"/>
        <v>0.19920318725099598</v>
      </c>
      <c r="M4778" t="s">
        <v>26</v>
      </c>
      <c r="N4778" t="s">
        <v>219</v>
      </c>
      <c r="O4778" t="s">
        <v>29</v>
      </c>
      <c r="P4778" t="s">
        <v>29</v>
      </c>
      <c r="Q4778" t="s">
        <v>29</v>
      </c>
      <c r="R4778" t="s">
        <v>29</v>
      </c>
      <c r="S4778" t="s">
        <v>29</v>
      </c>
      <c r="T4778" t="s">
        <v>29</v>
      </c>
      <c r="U4778" t="s">
        <v>29</v>
      </c>
      <c r="V4778" t="s">
        <v>29</v>
      </c>
      <c r="W4778" t="s">
        <v>5268</v>
      </c>
    </row>
    <row r="4779" spans="1:23">
      <c r="A4779">
        <v>4778</v>
      </c>
      <c r="B4779" t="s">
        <v>3063</v>
      </c>
      <c r="C4779" t="s">
        <v>3063</v>
      </c>
      <c r="D4779">
        <v>129</v>
      </c>
      <c r="E4779" t="s">
        <v>2846</v>
      </c>
      <c r="F4779" t="s">
        <v>23</v>
      </c>
      <c r="G4779" s="1" t="s">
        <v>2847</v>
      </c>
      <c r="H4779" t="s">
        <v>360</v>
      </c>
      <c r="I4779" t="s">
        <v>2847</v>
      </c>
      <c r="J4779" t="s">
        <v>5778</v>
      </c>
      <c r="K4779">
        <v>3</v>
      </c>
      <c r="L4779">
        <f t="shared" si="15"/>
        <v>2.9880478087649398</v>
      </c>
      <c r="M4779" t="s">
        <v>26</v>
      </c>
      <c r="N4779" t="s">
        <v>219</v>
      </c>
      <c r="O4779" t="s">
        <v>29</v>
      </c>
      <c r="P4779" t="s">
        <v>29</v>
      </c>
      <c r="Q4779" t="s">
        <v>29</v>
      </c>
      <c r="R4779" t="s">
        <v>29</v>
      </c>
      <c r="S4779" t="s">
        <v>29</v>
      </c>
      <c r="T4779" t="s">
        <v>29</v>
      </c>
      <c r="U4779" t="s">
        <v>29</v>
      </c>
      <c r="V4779" t="s">
        <v>29</v>
      </c>
      <c r="W4779" t="s">
        <v>5268</v>
      </c>
    </row>
    <row r="4780" spans="1:23">
      <c r="A4780">
        <v>4779</v>
      </c>
      <c r="B4780" t="s">
        <v>3063</v>
      </c>
      <c r="C4780" t="s">
        <v>3063</v>
      </c>
      <c r="D4780">
        <v>129</v>
      </c>
      <c r="E4780" t="s">
        <v>5314</v>
      </c>
      <c r="F4780" t="s">
        <v>23</v>
      </c>
      <c r="G4780" s="1" t="s">
        <v>5315</v>
      </c>
      <c r="H4780" t="s">
        <v>5316</v>
      </c>
      <c r="I4780" t="s">
        <v>8547</v>
      </c>
      <c r="J4780" t="s">
        <v>8620</v>
      </c>
      <c r="K4780">
        <v>0.7</v>
      </c>
      <c r="L4780">
        <f t="shared" si="15"/>
        <v>0.69721115537848588</v>
      </c>
      <c r="M4780" t="s">
        <v>26</v>
      </c>
      <c r="N4780" t="s">
        <v>232</v>
      </c>
      <c r="O4780" t="s">
        <v>29</v>
      </c>
      <c r="P4780" t="s">
        <v>29</v>
      </c>
      <c r="Q4780" t="s">
        <v>29</v>
      </c>
      <c r="R4780" t="s">
        <v>29</v>
      </c>
      <c r="S4780" t="s">
        <v>29</v>
      </c>
      <c r="T4780" t="s">
        <v>29</v>
      </c>
      <c r="U4780" t="s">
        <v>29</v>
      </c>
      <c r="V4780" t="s">
        <v>29</v>
      </c>
      <c r="W4780" t="s">
        <v>5268</v>
      </c>
    </row>
    <row r="4781" spans="1:23">
      <c r="A4781">
        <v>4780</v>
      </c>
      <c r="B4781" t="s">
        <v>3063</v>
      </c>
      <c r="C4781" t="s">
        <v>3063</v>
      </c>
      <c r="D4781">
        <v>129</v>
      </c>
      <c r="E4781" t="s">
        <v>5317</v>
      </c>
      <c r="F4781" t="s">
        <v>23</v>
      </c>
      <c r="G4781" s="1" t="s">
        <v>2534</v>
      </c>
      <c r="H4781" t="s">
        <v>5318</v>
      </c>
      <c r="I4781" t="s">
        <v>2534</v>
      </c>
      <c r="J4781" t="s">
        <v>5318</v>
      </c>
      <c r="K4781">
        <v>0.5</v>
      </c>
      <c r="L4781">
        <f t="shared" si="15"/>
        <v>0.49800796812748993</v>
      </c>
      <c r="M4781" t="s">
        <v>26</v>
      </c>
      <c r="N4781" t="s">
        <v>219</v>
      </c>
      <c r="O4781" t="s">
        <v>232</v>
      </c>
      <c r="P4781" t="s">
        <v>29</v>
      </c>
      <c r="Q4781" t="s">
        <v>29</v>
      </c>
      <c r="R4781" t="s">
        <v>29</v>
      </c>
      <c r="S4781" t="s">
        <v>29</v>
      </c>
      <c r="T4781" t="s">
        <v>29</v>
      </c>
      <c r="U4781" t="s">
        <v>29</v>
      </c>
      <c r="V4781" t="s">
        <v>29</v>
      </c>
      <c r="W4781" t="s">
        <v>5268</v>
      </c>
    </row>
    <row r="4782" spans="1:23">
      <c r="A4782">
        <v>4781</v>
      </c>
      <c r="B4782" t="s">
        <v>3063</v>
      </c>
      <c r="C4782" t="s">
        <v>3063</v>
      </c>
      <c r="D4782">
        <v>129</v>
      </c>
      <c r="E4782" t="s">
        <v>3120</v>
      </c>
      <c r="F4782" t="s">
        <v>611</v>
      </c>
      <c r="G4782" s="1" t="s">
        <v>3121</v>
      </c>
      <c r="H4782" t="s">
        <v>2235</v>
      </c>
      <c r="I4782" t="s">
        <v>3121</v>
      </c>
      <c r="J4782" t="s">
        <v>2235</v>
      </c>
      <c r="K4782">
        <v>0.3</v>
      </c>
      <c r="L4782">
        <f t="shared" si="15"/>
        <v>0.29880478087649393</v>
      </c>
      <c r="M4782" t="s">
        <v>26</v>
      </c>
      <c r="N4782" t="s">
        <v>219</v>
      </c>
      <c r="O4782" t="s">
        <v>232</v>
      </c>
      <c r="P4782" t="s">
        <v>29</v>
      </c>
      <c r="Q4782" t="s">
        <v>29</v>
      </c>
      <c r="R4782" t="s">
        <v>29</v>
      </c>
      <c r="S4782" t="s">
        <v>29</v>
      </c>
      <c r="T4782" t="s">
        <v>29</v>
      </c>
      <c r="U4782" t="s">
        <v>29</v>
      </c>
      <c r="V4782" t="s">
        <v>29</v>
      </c>
      <c r="W4782" t="s">
        <v>5268</v>
      </c>
    </row>
    <row r="4783" spans="1:23">
      <c r="A4783">
        <v>4782</v>
      </c>
      <c r="B4783" t="s">
        <v>3063</v>
      </c>
      <c r="C4783" t="s">
        <v>3063</v>
      </c>
      <c r="D4783">
        <v>129</v>
      </c>
      <c r="E4783" t="s">
        <v>5319</v>
      </c>
      <c r="F4783" t="s">
        <v>611</v>
      </c>
      <c r="G4783" s="1" t="s">
        <v>612</v>
      </c>
      <c r="H4783" t="s">
        <v>5320</v>
      </c>
      <c r="I4783" t="s">
        <v>612</v>
      </c>
      <c r="J4783" t="s">
        <v>8722</v>
      </c>
      <c r="K4783">
        <v>0.9</v>
      </c>
      <c r="L4783">
        <f t="shared" si="15"/>
        <v>0.89641434262948194</v>
      </c>
      <c r="M4783" t="s">
        <v>26</v>
      </c>
      <c r="N4783" t="s">
        <v>219</v>
      </c>
      <c r="O4783" t="s">
        <v>232</v>
      </c>
      <c r="P4783" t="s">
        <v>29</v>
      </c>
      <c r="Q4783" t="s">
        <v>29</v>
      </c>
      <c r="R4783" t="s">
        <v>29</v>
      </c>
      <c r="S4783" t="s">
        <v>29</v>
      </c>
      <c r="T4783" t="s">
        <v>29</v>
      </c>
      <c r="U4783" t="s">
        <v>29</v>
      </c>
      <c r="V4783" t="s">
        <v>29</v>
      </c>
      <c r="W4783" t="s">
        <v>5268</v>
      </c>
    </row>
    <row r="4784" spans="1:23">
      <c r="A4784">
        <v>4783</v>
      </c>
      <c r="B4784" t="s">
        <v>3063</v>
      </c>
      <c r="C4784" t="s">
        <v>3063</v>
      </c>
      <c r="D4784">
        <v>129</v>
      </c>
      <c r="E4784" t="s">
        <v>5321</v>
      </c>
      <c r="F4784" t="s">
        <v>176</v>
      </c>
      <c r="G4784" s="1" t="s">
        <v>2854</v>
      </c>
      <c r="H4784" t="s">
        <v>5322</v>
      </c>
      <c r="I4784" t="s">
        <v>2854</v>
      </c>
      <c r="J4784" t="s">
        <v>5322</v>
      </c>
      <c r="K4784">
        <v>15.8</v>
      </c>
      <c r="L4784">
        <f t="shared" si="15"/>
        <v>15.737051792828682</v>
      </c>
      <c r="M4784" t="s">
        <v>26</v>
      </c>
      <c r="N4784" t="s">
        <v>219</v>
      </c>
      <c r="O4784" t="s">
        <v>232</v>
      </c>
      <c r="P4784" t="s">
        <v>29</v>
      </c>
      <c r="Q4784" t="s">
        <v>29</v>
      </c>
      <c r="R4784" t="s">
        <v>29</v>
      </c>
      <c r="S4784" t="s">
        <v>29</v>
      </c>
      <c r="T4784" t="s">
        <v>29</v>
      </c>
      <c r="U4784" t="s">
        <v>29</v>
      </c>
      <c r="V4784" t="s">
        <v>29</v>
      </c>
      <c r="W4784" t="s">
        <v>5268</v>
      </c>
    </row>
    <row r="4785" spans="1:23">
      <c r="A4785">
        <v>4784</v>
      </c>
      <c r="B4785" t="s">
        <v>3063</v>
      </c>
      <c r="C4785" t="s">
        <v>3063</v>
      </c>
      <c r="D4785">
        <v>129</v>
      </c>
      <c r="E4785" t="s">
        <v>5210</v>
      </c>
      <c r="F4785" t="s">
        <v>196</v>
      </c>
      <c r="G4785" s="1" t="s">
        <v>2856</v>
      </c>
      <c r="H4785" t="s">
        <v>2857</v>
      </c>
      <c r="I4785" t="s">
        <v>8519</v>
      </c>
      <c r="J4785" t="s">
        <v>2857</v>
      </c>
      <c r="K4785">
        <v>0.2</v>
      </c>
      <c r="L4785">
        <f t="shared" si="15"/>
        <v>0.19920318725099598</v>
      </c>
      <c r="M4785" t="s">
        <v>26</v>
      </c>
      <c r="N4785" t="s">
        <v>219</v>
      </c>
      <c r="O4785" t="s">
        <v>29</v>
      </c>
      <c r="P4785" t="s">
        <v>29</v>
      </c>
      <c r="Q4785" t="s">
        <v>29</v>
      </c>
      <c r="R4785" t="s">
        <v>29</v>
      </c>
      <c r="S4785" t="s">
        <v>29</v>
      </c>
      <c r="T4785" t="s">
        <v>29</v>
      </c>
      <c r="U4785" t="s">
        <v>29</v>
      </c>
      <c r="V4785" t="s">
        <v>29</v>
      </c>
      <c r="W4785" t="s">
        <v>5268</v>
      </c>
    </row>
    <row r="4786" spans="1:23">
      <c r="A4786">
        <v>4785</v>
      </c>
      <c r="B4786" t="s">
        <v>3063</v>
      </c>
      <c r="C4786" t="s">
        <v>3063</v>
      </c>
      <c r="D4786">
        <v>129</v>
      </c>
      <c r="E4786" t="s">
        <v>2862</v>
      </c>
      <c r="F4786" t="s">
        <v>168</v>
      </c>
      <c r="G4786" s="1" t="s">
        <v>301</v>
      </c>
      <c r="H4786" t="s">
        <v>1096</v>
      </c>
      <c r="I4786" t="s">
        <v>301</v>
      </c>
      <c r="J4786" t="s">
        <v>1096</v>
      </c>
      <c r="K4786">
        <v>1.9</v>
      </c>
      <c r="L4786">
        <f t="shared" si="15"/>
        <v>1.8924302788844618</v>
      </c>
      <c r="M4786" t="s">
        <v>26</v>
      </c>
      <c r="N4786" t="s">
        <v>219</v>
      </c>
      <c r="O4786" t="s">
        <v>63</v>
      </c>
      <c r="P4786" t="s">
        <v>29</v>
      </c>
      <c r="Q4786" t="s">
        <v>29</v>
      </c>
      <c r="R4786" t="s">
        <v>29</v>
      </c>
      <c r="S4786" t="s">
        <v>29</v>
      </c>
      <c r="T4786" t="s">
        <v>29</v>
      </c>
      <c r="U4786" t="s">
        <v>29</v>
      </c>
      <c r="V4786" t="s">
        <v>29</v>
      </c>
      <c r="W4786" t="s">
        <v>5268</v>
      </c>
    </row>
    <row r="4787" spans="1:23">
      <c r="A4787">
        <v>4786</v>
      </c>
      <c r="B4787" t="s">
        <v>3063</v>
      </c>
      <c r="C4787" t="s">
        <v>3063</v>
      </c>
      <c r="D4787">
        <v>129</v>
      </c>
      <c r="E4787" t="s">
        <v>5323</v>
      </c>
      <c r="F4787" t="s">
        <v>168</v>
      </c>
      <c r="G4787" s="1" t="s">
        <v>301</v>
      </c>
      <c r="H4787" t="s">
        <v>840</v>
      </c>
      <c r="I4787" t="s">
        <v>301</v>
      </c>
      <c r="J4787" t="s">
        <v>840</v>
      </c>
      <c r="K4787">
        <v>2.2999999999999998</v>
      </c>
      <c r="L4787">
        <f t="shared" si="15"/>
        <v>2.2908366533864535</v>
      </c>
      <c r="M4787" t="s">
        <v>26</v>
      </c>
      <c r="N4787" t="s">
        <v>219</v>
      </c>
      <c r="O4787" t="s">
        <v>232</v>
      </c>
      <c r="P4787" t="s">
        <v>29</v>
      </c>
      <c r="Q4787" t="s">
        <v>29</v>
      </c>
      <c r="R4787" t="s">
        <v>29</v>
      </c>
      <c r="S4787" t="s">
        <v>29</v>
      </c>
      <c r="T4787" t="s">
        <v>29</v>
      </c>
      <c r="U4787" t="s">
        <v>29</v>
      </c>
      <c r="V4787" t="s">
        <v>29</v>
      </c>
      <c r="W4787" t="s">
        <v>5268</v>
      </c>
    </row>
    <row r="4788" spans="1:23">
      <c r="A4788">
        <v>4787</v>
      </c>
      <c r="B4788" t="s">
        <v>3063</v>
      </c>
      <c r="C4788" t="s">
        <v>3063</v>
      </c>
      <c r="D4788">
        <v>129</v>
      </c>
      <c r="E4788" t="s">
        <v>5324</v>
      </c>
      <c r="F4788" t="s">
        <v>2172</v>
      </c>
      <c r="G4788" s="1" t="s">
        <v>4461</v>
      </c>
      <c r="H4788" t="s">
        <v>621</v>
      </c>
      <c r="I4788" t="s">
        <v>4461</v>
      </c>
      <c r="J4788" t="s">
        <v>621</v>
      </c>
      <c r="K4788">
        <v>0.3</v>
      </c>
      <c r="L4788">
        <f t="shared" si="15"/>
        <v>0.29880478087649393</v>
      </c>
      <c r="M4788" t="s">
        <v>26</v>
      </c>
      <c r="N4788" t="s">
        <v>63</v>
      </c>
      <c r="O4788" t="s">
        <v>29</v>
      </c>
      <c r="P4788" t="s">
        <v>29</v>
      </c>
      <c r="Q4788" t="s">
        <v>29</v>
      </c>
      <c r="R4788" t="s">
        <v>29</v>
      </c>
      <c r="S4788" t="s">
        <v>29</v>
      </c>
      <c r="T4788" t="s">
        <v>29</v>
      </c>
      <c r="U4788" t="s">
        <v>29</v>
      </c>
      <c r="V4788" t="s">
        <v>29</v>
      </c>
      <c r="W4788" t="s">
        <v>5268</v>
      </c>
    </row>
    <row r="4789" spans="1:23">
      <c r="A4789">
        <v>4788</v>
      </c>
      <c r="B4789" t="s">
        <v>3063</v>
      </c>
      <c r="C4789" t="s">
        <v>3063</v>
      </c>
      <c r="D4789">
        <v>129</v>
      </c>
      <c r="E4789" t="s">
        <v>3131</v>
      </c>
      <c r="F4789" t="s">
        <v>731</v>
      </c>
      <c r="G4789" s="1" t="s">
        <v>845</v>
      </c>
      <c r="H4789" t="s">
        <v>5325</v>
      </c>
      <c r="I4789" t="s">
        <v>845</v>
      </c>
      <c r="J4789" t="s">
        <v>621</v>
      </c>
      <c r="K4789">
        <v>1.2</v>
      </c>
      <c r="L4789">
        <f t="shared" si="15"/>
        <v>1.1952191235059757</v>
      </c>
      <c r="M4789" t="s">
        <v>26</v>
      </c>
      <c r="N4789" t="s">
        <v>219</v>
      </c>
      <c r="O4789" t="s">
        <v>232</v>
      </c>
      <c r="P4789" t="s">
        <v>29</v>
      </c>
      <c r="Q4789" t="s">
        <v>29</v>
      </c>
      <c r="R4789" t="s">
        <v>29</v>
      </c>
      <c r="S4789" t="s">
        <v>29</v>
      </c>
      <c r="T4789" t="s">
        <v>29</v>
      </c>
      <c r="U4789" t="s">
        <v>29</v>
      </c>
      <c r="V4789" t="s">
        <v>29</v>
      </c>
      <c r="W4789" t="s">
        <v>5268</v>
      </c>
    </row>
    <row r="4790" spans="1:23">
      <c r="A4790">
        <v>4789</v>
      </c>
      <c r="B4790" t="s">
        <v>3063</v>
      </c>
      <c r="C4790" t="s">
        <v>3063</v>
      </c>
      <c r="D4790">
        <v>129</v>
      </c>
      <c r="E4790" t="s">
        <v>5326</v>
      </c>
      <c r="F4790" t="s">
        <v>731</v>
      </c>
      <c r="G4790" s="1" t="s">
        <v>845</v>
      </c>
      <c r="H4790" t="s">
        <v>5327</v>
      </c>
      <c r="I4790" t="s">
        <v>845</v>
      </c>
      <c r="J4790" t="s">
        <v>5327</v>
      </c>
      <c r="K4790">
        <v>0.3</v>
      </c>
      <c r="L4790">
        <f t="shared" si="15"/>
        <v>0.29880478087649393</v>
      </c>
      <c r="M4790" t="s">
        <v>26</v>
      </c>
      <c r="N4790" t="s">
        <v>219</v>
      </c>
      <c r="O4790" t="s">
        <v>29</v>
      </c>
      <c r="P4790" t="s">
        <v>29</v>
      </c>
      <c r="Q4790" t="s">
        <v>29</v>
      </c>
      <c r="R4790" t="s">
        <v>29</v>
      </c>
      <c r="S4790" t="s">
        <v>29</v>
      </c>
      <c r="T4790" t="s">
        <v>29</v>
      </c>
      <c r="U4790" t="s">
        <v>29</v>
      </c>
      <c r="V4790" t="s">
        <v>29</v>
      </c>
      <c r="W4790" t="s">
        <v>5268</v>
      </c>
    </row>
    <row r="4791" spans="1:23">
      <c r="A4791">
        <v>4790</v>
      </c>
      <c r="B4791" t="s">
        <v>3063</v>
      </c>
      <c r="C4791" t="s">
        <v>3063</v>
      </c>
      <c r="D4791">
        <v>129</v>
      </c>
      <c r="E4791" t="s">
        <v>5328</v>
      </c>
      <c r="F4791" t="s">
        <v>731</v>
      </c>
      <c r="G4791" s="1" t="s">
        <v>845</v>
      </c>
      <c r="H4791" t="s">
        <v>5329</v>
      </c>
      <c r="I4791" t="s">
        <v>845</v>
      </c>
      <c r="J4791" t="s">
        <v>5329</v>
      </c>
      <c r="K4791">
        <v>0.5</v>
      </c>
      <c r="L4791">
        <f t="shared" si="15"/>
        <v>0.49800796812748993</v>
      </c>
      <c r="M4791" t="s">
        <v>26</v>
      </c>
      <c r="N4791" t="s">
        <v>219</v>
      </c>
      <c r="O4791" t="s">
        <v>232</v>
      </c>
      <c r="P4791" t="s">
        <v>29</v>
      </c>
      <c r="Q4791" t="s">
        <v>29</v>
      </c>
      <c r="R4791" t="s">
        <v>29</v>
      </c>
      <c r="S4791" t="s">
        <v>29</v>
      </c>
      <c r="T4791" t="s">
        <v>29</v>
      </c>
      <c r="U4791" t="s">
        <v>29</v>
      </c>
      <c r="V4791" t="s">
        <v>29</v>
      </c>
      <c r="W4791" t="s">
        <v>5268</v>
      </c>
    </row>
    <row r="4792" spans="1:23">
      <c r="A4792">
        <v>4791</v>
      </c>
      <c r="B4792" t="s">
        <v>3063</v>
      </c>
      <c r="C4792" t="s">
        <v>3063</v>
      </c>
      <c r="D4792">
        <v>129</v>
      </c>
      <c r="E4792" t="s">
        <v>3127</v>
      </c>
      <c r="F4792" t="s">
        <v>731</v>
      </c>
      <c r="G4792" s="1" t="s">
        <v>3128</v>
      </c>
      <c r="H4792" t="s">
        <v>3129</v>
      </c>
      <c r="I4792" t="s">
        <v>3128</v>
      </c>
      <c r="J4792" t="s">
        <v>3129</v>
      </c>
      <c r="K4792">
        <v>5</v>
      </c>
      <c r="L4792">
        <f t="shared" si="15"/>
        <v>4.9800796812748995</v>
      </c>
      <c r="M4792" t="s">
        <v>26</v>
      </c>
      <c r="N4792" t="s">
        <v>219</v>
      </c>
      <c r="O4792" t="s">
        <v>232</v>
      </c>
      <c r="P4792" t="s">
        <v>29</v>
      </c>
      <c r="Q4792" t="s">
        <v>29</v>
      </c>
      <c r="R4792" t="s">
        <v>29</v>
      </c>
      <c r="S4792" t="s">
        <v>29</v>
      </c>
      <c r="T4792" t="s">
        <v>29</v>
      </c>
      <c r="U4792" t="s">
        <v>29</v>
      </c>
      <c r="V4792" t="s">
        <v>29</v>
      </c>
      <c r="W4792" t="s">
        <v>5268</v>
      </c>
    </row>
    <row r="4793" spans="1:23">
      <c r="A4793">
        <v>4792</v>
      </c>
      <c r="B4793" t="s">
        <v>3063</v>
      </c>
      <c r="C4793" t="s">
        <v>3063</v>
      </c>
      <c r="D4793">
        <v>129</v>
      </c>
      <c r="E4793" t="s">
        <v>5330</v>
      </c>
      <c r="F4793" t="s">
        <v>41</v>
      </c>
      <c r="G4793" s="1" t="s">
        <v>5331</v>
      </c>
      <c r="H4793" t="s">
        <v>29</v>
      </c>
      <c r="I4793" t="s">
        <v>5331</v>
      </c>
      <c r="J4793" t="s">
        <v>29</v>
      </c>
      <c r="K4793">
        <v>0.5</v>
      </c>
      <c r="L4793">
        <f t="shared" si="15"/>
        <v>0.49800796812748993</v>
      </c>
      <c r="M4793" t="s">
        <v>26</v>
      </c>
      <c r="N4793" t="s">
        <v>219</v>
      </c>
      <c r="O4793" t="s">
        <v>29</v>
      </c>
      <c r="P4793" t="s">
        <v>29</v>
      </c>
      <c r="Q4793" t="s">
        <v>29</v>
      </c>
      <c r="R4793" t="s">
        <v>29</v>
      </c>
      <c r="S4793" t="s">
        <v>29</v>
      </c>
      <c r="T4793" t="s">
        <v>29</v>
      </c>
      <c r="U4793" t="s">
        <v>29</v>
      </c>
      <c r="V4793" t="s">
        <v>29</v>
      </c>
      <c r="W4793" t="s">
        <v>5268</v>
      </c>
    </row>
    <row r="4794" spans="1:23">
      <c r="A4794">
        <v>4793</v>
      </c>
      <c r="B4794" t="s">
        <v>3063</v>
      </c>
      <c r="C4794" t="s">
        <v>3063</v>
      </c>
      <c r="D4794">
        <v>129</v>
      </c>
      <c r="E4794" t="s">
        <v>5332</v>
      </c>
      <c r="F4794" t="s">
        <v>41</v>
      </c>
      <c r="G4794" s="1" t="s">
        <v>5331</v>
      </c>
      <c r="H4794" t="s">
        <v>29</v>
      </c>
      <c r="I4794" t="s">
        <v>5331</v>
      </c>
      <c r="J4794" t="s">
        <v>29</v>
      </c>
      <c r="K4794">
        <v>1.6</v>
      </c>
      <c r="L4794">
        <f t="shared" ref="L4794:L4798" si="16">K4794/SUM($K$4729:$K$4798)*100</f>
        <v>1.5936254980079678</v>
      </c>
      <c r="M4794" t="s">
        <v>26</v>
      </c>
      <c r="N4794" t="s">
        <v>219</v>
      </c>
      <c r="O4794" t="s">
        <v>232</v>
      </c>
      <c r="P4794" t="s">
        <v>29</v>
      </c>
      <c r="Q4794" t="s">
        <v>29</v>
      </c>
      <c r="R4794" t="s">
        <v>29</v>
      </c>
      <c r="S4794" t="s">
        <v>29</v>
      </c>
      <c r="T4794" t="s">
        <v>29</v>
      </c>
      <c r="U4794" t="s">
        <v>29</v>
      </c>
      <c r="V4794" t="s">
        <v>29</v>
      </c>
      <c r="W4794" t="s">
        <v>5268</v>
      </c>
    </row>
    <row r="4795" spans="1:23">
      <c r="A4795">
        <v>4794</v>
      </c>
      <c r="B4795" t="s">
        <v>3063</v>
      </c>
      <c r="C4795" t="s">
        <v>3063</v>
      </c>
      <c r="D4795">
        <v>129</v>
      </c>
      <c r="E4795" t="s">
        <v>3261</v>
      </c>
      <c r="F4795" t="s">
        <v>1608</v>
      </c>
      <c r="G4795" s="1" t="s">
        <v>1609</v>
      </c>
      <c r="H4795" t="s">
        <v>3262</v>
      </c>
      <c r="I4795" t="s">
        <v>1609</v>
      </c>
      <c r="J4795" t="s">
        <v>3262</v>
      </c>
      <c r="K4795">
        <v>0.2</v>
      </c>
      <c r="L4795">
        <f t="shared" si="16"/>
        <v>0.19920318725099598</v>
      </c>
      <c r="M4795" t="s">
        <v>26</v>
      </c>
      <c r="N4795" t="s">
        <v>74</v>
      </c>
      <c r="O4795" t="s">
        <v>29</v>
      </c>
      <c r="P4795" t="s">
        <v>29</v>
      </c>
      <c r="Q4795" t="s">
        <v>29</v>
      </c>
      <c r="R4795" t="s">
        <v>29</v>
      </c>
      <c r="S4795" t="s">
        <v>29</v>
      </c>
      <c r="T4795" t="s">
        <v>29</v>
      </c>
      <c r="U4795" t="s">
        <v>29</v>
      </c>
      <c r="V4795" t="s">
        <v>29</v>
      </c>
      <c r="W4795" t="s">
        <v>5268</v>
      </c>
    </row>
    <row r="4796" spans="1:23">
      <c r="A4796">
        <v>4795</v>
      </c>
      <c r="B4796" t="s">
        <v>3063</v>
      </c>
      <c r="C4796" t="s">
        <v>3063</v>
      </c>
      <c r="D4796">
        <v>129</v>
      </c>
      <c r="E4796" t="s">
        <v>5333</v>
      </c>
      <c r="F4796" t="s">
        <v>516</v>
      </c>
      <c r="G4796" s="1" t="s">
        <v>885</v>
      </c>
      <c r="H4796" t="s">
        <v>883</v>
      </c>
      <c r="I4796" t="s">
        <v>885</v>
      </c>
      <c r="J4796" t="s">
        <v>883</v>
      </c>
      <c r="K4796">
        <v>0.2</v>
      </c>
      <c r="L4796">
        <f t="shared" si="16"/>
        <v>0.19920318725099598</v>
      </c>
      <c r="M4796" t="s">
        <v>26</v>
      </c>
      <c r="N4796" t="s">
        <v>232</v>
      </c>
      <c r="O4796" t="s">
        <v>29</v>
      </c>
      <c r="P4796" t="s">
        <v>29</v>
      </c>
      <c r="Q4796" t="s">
        <v>29</v>
      </c>
      <c r="R4796" t="s">
        <v>29</v>
      </c>
      <c r="S4796" t="s">
        <v>29</v>
      </c>
      <c r="T4796" t="s">
        <v>29</v>
      </c>
      <c r="U4796" t="s">
        <v>29</v>
      </c>
      <c r="V4796" t="s">
        <v>29</v>
      </c>
      <c r="W4796" t="s">
        <v>5268</v>
      </c>
    </row>
    <row r="4797" spans="1:23">
      <c r="A4797">
        <v>4796</v>
      </c>
      <c r="B4797" t="s">
        <v>3063</v>
      </c>
      <c r="C4797" t="s">
        <v>3063</v>
      </c>
      <c r="D4797">
        <v>129</v>
      </c>
      <c r="E4797" t="s">
        <v>5334</v>
      </c>
      <c r="F4797" t="s">
        <v>516</v>
      </c>
      <c r="G4797" s="1" t="s">
        <v>517</v>
      </c>
      <c r="H4797" t="s">
        <v>5335</v>
      </c>
      <c r="I4797" t="s">
        <v>517</v>
      </c>
      <c r="J4797" t="s">
        <v>5335</v>
      </c>
      <c r="K4797">
        <v>4.2</v>
      </c>
      <c r="L4797">
        <f t="shared" si="16"/>
        <v>4.1832669322709153</v>
      </c>
      <c r="M4797" t="s">
        <v>26</v>
      </c>
      <c r="N4797" t="s">
        <v>219</v>
      </c>
      <c r="O4797" t="s">
        <v>232</v>
      </c>
      <c r="P4797" t="s">
        <v>29</v>
      </c>
      <c r="Q4797" t="s">
        <v>29</v>
      </c>
      <c r="R4797" t="s">
        <v>29</v>
      </c>
      <c r="S4797" t="s">
        <v>29</v>
      </c>
      <c r="T4797" t="s">
        <v>29</v>
      </c>
      <c r="U4797" t="s">
        <v>29</v>
      </c>
      <c r="V4797" t="s">
        <v>29</v>
      </c>
      <c r="W4797" t="s">
        <v>5268</v>
      </c>
    </row>
    <row r="4798" spans="1:23">
      <c r="A4798">
        <v>4797</v>
      </c>
      <c r="B4798" t="s">
        <v>3063</v>
      </c>
      <c r="C4798" t="s">
        <v>3063</v>
      </c>
      <c r="D4798">
        <v>129</v>
      </c>
      <c r="E4798" t="s">
        <v>5336</v>
      </c>
      <c r="F4798" t="s">
        <v>248</v>
      </c>
      <c r="G4798" s="1" t="s">
        <v>2581</v>
      </c>
      <c r="H4798" t="s">
        <v>5337</v>
      </c>
      <c r="I4798" t="s">
        <v>2581</v>
      </c>
      <c r="J4798" t="s">
        <v>5337</v>
      </c>
      <c r="K4798">
        <v>0.2</v>
      </c>
      <c r="L4798">
        <f t="shared" si="16"/>
        <v>0.19920318725099598</v>
      </c>
      <c r="M4798" t="s">
        <v>26</v>
      </c>
      <c r="N4798" t="s">
        <v>74</v>
      </c>
      <c r="O4798" t="s">
        <v>29</v>
      </c>
      <c r="P4798" t="s">
        <v>29</v>
      </c>
      <c r="Q4798" t="s">
        <v>29</v>
      </c>
      <c r="R4798" t="s">
        <v>29</v>
      </c>
      <c r="S4798" t="s">
        <v>29</v>
      </c>
      <c r="T4798" t="s">
        <v>29</v>
      </c>
      <c r="U4798" t="s">
        <v>29</v>
      </c>
      <c r="V4798" t="s">
        <v>29</v>
      </c>
      <c r="W4798" t="s">
        <v>5268</v>
      </c>
    </row>
    <row r="4799" spans="1:23">
      <c r="A4799">
        <v>4798</v>
      </c>
      <c r="B4799" t="s">
        <v>5338</v>
      </c>
      <c r="C4799" t="s">
        <v>5338</v>
      </c>
      <c r="D4799">
        <v>130</v>
      </c>
      <c r="E4799" t="s">
        <v>5339</v>
      </c>
      <c r="F4799" t="s">
        <v>270</v>
      </c>
      <c r="G4799" s="1" t="s">
        <v>709</v>
      </c>
      <c r="H4799" t="s">
        <v>5340</v>
      </c>
      <c r="I4799" t="s">
        <v>709</v>
      </c>
      <c r="J4799" t="s">
        <v>310</v>
      </c>
      <c r="K4799">
        <v>12.5</v>
      </c>
      <c r="L4799">
        <v>12.5</v>
      </c>
      <c r="M4799" t="s">
        <v>26</v>
      </c>
      <c r="N4799" t="s">
        <v>118</v>
      </c>
      <c r="O4799" t="s">
        <v>29</v>
      </c>
      <c r="P4799" t="s">
        <v>29</v>
      </c>
      <c r="Q4799" t="s">
        <v>29</v>
      </c>
      <c r="R4799" t="s">
        <v>29</v>
      </c>
      <c r="S4799" t="s">
        <v>29</v>
      </c>
      <c r="T4799" t="s">
        <v>29</v>
      </c>
      <c r="U4799" t="s">
        <v>29</v>
      </c>
      <c r="V4799" t="s">
        <v>29</v>
      </c>
      <c r="W4799" t="s">
        <v>5341</v>
      </c>
    </row>
    <row r="4800" spans="1:23">
      <c r="A4800">
        <v>4799</v>
      </c>
      <c r="B4800" t="s">
        <v>5338</v>
      </c>
      <c r="C4800" t="s">
        <v>5338</v>
      </c>
      <c r="D4800">
        <v>130</v>
      </c>
      <c r="E4800" t="s">
        <v>5342</v>
      </c>
      <c r="F4800" t="s">
        <v>558</v>
      </c>
      <c r="G4800" s="1" t="s">
        <v>559</v>
      </c>
      <c r="H4800" t="s">
        <v>4008</v>
      </c>
      <c r="I4800" t="s">
        <v>8548</v>
      </c>
      <c r="J4800" t="s">
        <v>4008</v>
      </c>
      <c r="K4800">
        <v>7.7</v>
      </c>
      <c r="L4800">
        <v>7.7</v>
      </c>
      <c r="M4800" t="s">
        <v>26</v>
      </c>
      <c r="N4800" t="s">
        <v>74</v>
      </c>
      <c r="O4800" t="s">
        <v>29</v>
      </c>
      <c r="P4800" t="s">
        <v>29</v>
      </c>
      <c r="Q4800" t="s">
        <v>29</v>
      </c>
      <c r="R4800" t="s">
        <v>29</v>
      </c>
      <c r="S4800" t="s">
        <v>29</v>
      </c>
      <c r="T4800" t="s">
        <v>29</v>
      </c>
      <c r="U4800" t="s">
        <v>29</v>
      </c>
      <c r="V4800" t="s">
        <v>29</v>
      </c>
      <c r="W4800" t="s">
        <v>5341</v>
      </c>
    </row>
    <row r="4801" spans="1:23">
      <c r="A4801">
        <v>4800</v>
      </c>
      <c r="B4801" t="s">
        <v>5338</v>
      </c>
      <c r="C4801" t="s">
        <v>5338</v>
      </c>
      <c r="D4801">
        <v>130</v>
      </c>
      <c r="E4801" t="s">
        <v>5343</v>
      </c>
      <c r="F4801" t="s">
        <v>558</v>
      </c>
      <c r="G4801" s="1" t="s">
        <v>4404</v>
      </c>
      <c r="H4801" t="s">
        <v>5344</v>
      </c>
      <c r="I4801" t="s">
        <v>4404</v>
      </c>
      <c r="J4801" t="s">
        <v>5344</v>
      </c>
      <c r="K4801">
        <v>7.1</v>
      </c>
      <c r="L4801">
        <v>7.1</v>
      </c>
      <c r="M4801" t="s">
        <v>26</v>
      </c>
      <c r="N4801" t="s">
        <v>74</v>
      </c>
      <c r="O4801" t="s">
        <v>29</v>
      </c>
      <c r="P4801" t="s">
        <v>29</v>
      </c>
      <c r="Q4801" t="s">
        <v>29</v>
      </c>
      <c r="R4801" t="s">
        <v>29</v>
      </c>
      <c r="S4801" t="s">
        <v>29</v>
      </c>
      <c r="T4801" t="s">
        <v>29</v>
      </c>
      <c r="U4801" t="s">
        <v>29</v>
      </c>
      <c r="V4801" t="s">
        <v>29</v>
      </c>
      <c r="W4801" t="s">
        <v>5341</v>
      </c>
    </row>
    <row r="4802" spans="1:23">
      <c r="A4802">
        <v>4801</v>
      </c>
      <c r="B4802" t="s">
        <v>5338</v>
      </c>
      <c r="C4802" t="s">
        <v>5338</v>
      </c>
      <c r="D4802">
        <v>130</v>
      </c>
      <c r="E4802" t="s">
        <v>3652</v>
      </c>
      <c r="F4802" t="s">
        <v>43</v>
      </c>
      <c r="G4802" s="1" t="s">
        <v>3560</v>
      </c>
      <c r="H4802" t="s">
        <v>3653</v>
      </c>
      <c r="I4802" t="s">
        <v>580</v>
      </c>
      <c r="J4802" t="s">
        <v>3653</v>
      </c>
      <c r="K4802">
        <v>6.2</v>
      </c>
      <c r="L4802">
        <v>6.2</v>
      </c>
      <c r="M4802" t="s">
        <v>26</v>
      </c>
      <c r="N4802" t="s">
        <v>230</v>
      </c>
      <c r="O4802" t="s">
        <v>63</v>
      </c>
      <c r="P4802" t="s">
        <v>29</v>
      </c>
      <c r="Q4802" t="s">
        <v>29</v>
      </c>
      <c r="R4802" t="s">
        <v>29</v>
      </c>
      <c r="S4802" t="s">
        <v>29</v>
      </c>
      <c r="T4802" t="s">
        <v>29</v>
      </c>
      <c r="U4802" t="s">
        <v>29</v>
      </c>
      <c r="V4802" t="s">
        <v>29</v>
      </c>
      <c r="W4802" t="s">
        <v>5341</v>
      </c>
    </row>
    <row r="4803" spans="1:23">
      <c r="A4803">
        <v>4802</v>
      </c>
      <c r="B4803" t="s">
        <v>5338</v>
      </c>
      <c r="C4803" t="s">
        <v>5338</v>
      </c>
      <c r="D4803">
        <v>130</v>
      </c>
      <c r="E4803" t="s">
        <v>5345</v>
      </c>
      <c r="F4803" t="s">
        <v>154</v>
      </c>
      <c r="G4803" s="1" t="s">
        <v>2203</v>
      </c>
      <c r="H4803" t="s">
        <v>5346</v>
      </c>
      <c r="I4803" t="s">
        <v>2203</v>
      </c>
      <c r="J4803" t="s">
        <v>5346</v>
      </c>
      <c r="K4803">
        <v>5.4</v>
      </c>
      <c r="L4803">
        <v>5.4</v>
      </c>
      <c r="M4803" t="s">
        <v>26</v>
      </c>
      <c r="N4803" t="s">
        <v>118</v>
      </c>
      <c r="O4803" t="s">
        <v>230</v>
      </c>
      <c r="P4803" t="s">
        <v>121</v>
      </c>
      <c r="Q4803" t="s">
        <v>27</v>
      </c>
      <c r="R4803" t="s">
        <v>29</v>
      </c>
      <c r="S4803" t="s">
        <v>29</v>
      </c>
      <c r="T4803" t="s">
        <v>29</v>
      </c>
      <c r="U4803" t="s">
        <v>29</v>
      </c>
      <c r="V4803" t="s">
        <v>29</v>
      </c>
      <c r="W4803" t="s">
        <v>5341</v>
      </c>
    </row>
    <row r="4804" spans="1:23">
      <c r="A4804">
        <v>4803</v>
      </c>
      <c r="B4804" t="s">
        <v>5338</v>
      </c>
      <c r="C4804" t="s">
        <v>5338</v>
      </c>
      <c r="D4804">
        <v>130</v>
      </c>
      <c r="E4804" t="s">
        <v>4629</v>
      </c>
      <c r="F4804" t="s">
        <v>4630</v>
      </c>
      <c r="G4804" s="1" t="s">
        <v>4665</v>
      </c>
      <c r="H4804" t="s">
        <v>4631</v>
      </c>
      <c r="I4804" t="s">
        <v>4665</v>
      </c>
      <c r="J4804" t="s">
        <v>4631</v>
      </c>
      <c r="K4804">
        <v>5</v>
      </c>
      <c r="L4804">
        <v>5</v>
      </c>
      <c r="M4804" t="s">
        <v>26</v>
      </c>
      <c r="N4804" t="s">
        <v>230</v>
      </c>
      <c r="O4804" t="s">
        <v>63</v>
      </c>
      <c r="P4804" t="s">
        <v>121</v>
      </c>
      <c r="Q4804" t="s">
        <v>29</v>
      </c>
      <c r="R4804" t="s">
        <v>29</v>
      </c>
      <c r="S4804" t="s">
        <v>29</v>
      </c>
      <c r="T4804" t="s">
        <v>29</v>
      </c>
      <c r="U4804" t="s">
        <v>29</v>
      </c>
      <c r="V4804" t="s">
        <v>29</v>
      </c>
      <c r="W4804" t="s">
        <v>5341</v>
      </c>
    </row>
    <row r="4805" spans="1:23">
      <c r="A4805">
        <v>4804</v>
      </c>
      <c r="B4805" t="s">
        <v>5338</v>
      </c>
      <c r="C4805" t="s">
        <v>5338</v>
      </c>
      <c r="D4805">
        <v>130</v>
      </c>
      <c r="E4805" t="s">
        <v>5347</v>
      </c>
      <c r="F4805" t="s">
        <v>270</v>
      </c>
      <c r="G4805" s="1" t="s">
        <v>700</v>
      </c>
      <c r="H4805" t="s">
        <v>5348</v>
      </c>
      <c r="I4805" t="s">
        <v>700</v>
      </c>
      <c r="J4805" t="s">
        <v>5348</v>
      </c>
      <c r="K4805">
        <v>4.7</v>
      </c>
      <c r="L4805">
        <v>4.7</v>
      </c>
      <c r="M4805" t="s">
        <v>26</v>
      </c>
      <c r="N4805" t="s">
        <v>118</v>
      </c>
      <c r="O4805" t="s">
        <v>29</v>
      </c>
      <c r="P4805" t="s">
        <v>29</v>
      </c>
      <c r="Q4805" t="s">
        <v>29</v>
      </c>
      <c r="R4805" t="s">
        <v>29</v>
      </c>
      <c r="S4805" t="s">
        <v>29</v>
      </c>
      <c r="T4805" t="s">
        <v>29</v>
      </c>
      <c r="U4805" t="s">
        <v>29</v>
      </c>
      <c r="V4805" t="s">
        <v>29</v>
      </c>
      <c r="W4805" t="s">
        <v>5341</v>
      </c>
    </row>
    <row r="4806" spans="1:23">
      <c r="A4806">
        <v>4805</v>
      </c>
      <c r="B4806" t="s">
        <v>5338</v>
      </c>
      <c r="C4806" t="s">
        <v>5338</v>
      </c>
      <c r="D4806">
        <v>130</v>
      </c>
      <c r="E4806" t="s">
        <v>5349</v>
      </c>
      <c r="F4806" t="s">
        <v>43</v>
      </c>
      <c r="G4806" s="1" t="s">
        <v>4425</v>
      </c>
      <c r="H4806" t="s">
        <v>5350</v>
      </c>
      <c r="I4806" t="s">
        <v>4425</v>
      </c>
      <c r="J4806" t="s">
        <v>5350</v>
      </c>
      <c r="K4806">
        <v>4.4000000000000004</v>
      </c>
      <c r="L4806">
        <v>4.4000000000000004</v>
      </c>
      <c r="M4806" t="s">
        <v>26</v>
      </c>
      <c r="N4806" t="s">
        <v>74</v>
      </c>
      <c r="O4806" t="s">
        <v>230</v>
      </c>
      <c r="P4806" t="s">
        <v>29</v>
      </c>
      <c r="Q4806" t="s">
        <v>29</v>
      </c>
      <c r="R4806" t="s">
        <v>29</v>
      </c>
      <c r="S4806" t="s">
        <v>29</v>
      </c>
      <c r="T4806" t="s">
        <v>29</v>
      </c>
      <c r="U4806" t="s">
        <v>29</v>
      </c>
      <c r="V4806" t="s">
        <v>29</v>
      </c>
      <c r="W4806" t="s">
        <v>5341</v>
      </c>
    </row>
    <row r="4807" spans="1:23">
      <c r="A4807">
        <v>4806</v>
      </c>
      <c r="B4807" t="s">
        <v>5338</v>
      </c>
      <c r="C4807" t="s">
        <v>5338</v>
      </c>
      <c r="D4807">
        <v>130</v>
      </c>
      <c r="E4807" t="s">
        <v>2603</v>
      </c>
      <c r="F4807" t="s">
        <v>255</v>
      </c>
      <c r="G4807" s="1" t="s">
        <v>2604</v>
      </c>
      <c r="H4807" t="s">
        <v>2605</v>
      </c>
      <c r="I4807" t="s">
        <v>2604</v>
      </c>
      <c r="J4807" t="s">
        <v>2605</v>
      </c>
      <c r="K4807">
        <v>3.6</v>
      </c>
      <c r="L4807">
        <v>3.6</v>
      </c>
      <c r="M4807" t="s">
        <v>26</v>
      </c>
      <c r="N4807" t="s">
        <v>74</v>
      </c>
      <c r="O4807" t="s">
        <v>29</v>
      </c>
      <c r="P4807" t="s">
        <v>29</v>
      </c>
      <c r="Q4807" t="s">
        <v>29</v>
      </c>
      <c r="R4807" t="s">
        <v>29</v>
      </c>
      <c r="S4807" t="s">
        <v>29</v>
      </c>
      <c r="T4807" t="s">
        <v>29</v>
      </c>
      <c r="U4807" t="s">
        <v>29</v>
      </c>
      <c r="V4807" t="s">
        <v>29</v>
      </c>
      <c r="W4807" t="s">
        <v>5341</v>
      </c>
    </row>
    <row r="4808" spans="1:23">
      <c r="A4808">
        <v>4807</v>
      </c>
      <c r="B4808" t="s">
        <v>5338</v>
      </c>
      <c r="C4808" t="s">
        <v>5338</v>
      </c>
      <c r="D4808">
        <v>130</v>
      </c>
      <c r="E4808" t="s">
        <v>3670</v>
      </c>
      <c r="F4808" t="s">
        <v>2172</v>
      </c>
      <c r="G4808" s="1" t="s">
        <v>3671</v>
      </c>
      <c r="H4808" t="s">
        <v>3672</v>
      </c>
      <c r="I4808" t="s">
        <v>3671</v>
      </c>
      <c r="J4808" t="s">
        <v>3672</v>
      </c>
      <c r="K4808">
        <v>3.2</v>
      </c>
      <c r="L4808">
        <v>3.2</v>
      </c>
      <c r="M4808" t="s">
        <v>26</v>
      </c>
      <c r="N4808" t="s">
        <v>53</v>
      </c>
      <c r="O4808" t="s">
        <v>121</v>
      </c>
      <c r="P4808" t="s">
        <v>29</v>
      </c>
      <c r="Q4808" t="s">
        <v>29</v>
      </c>
      <c r="R4808" t="s">
        <v>29</v>
      </c>
      <c r="S4808" t="s">
        <v>29</v>
      </c>
      <c r="T4808" t="s">
        <v>29</v>
      </c>
      <c r="U4808" t="s">
        <v>29</v>
      </c>
      <c r="V4808" t="s">
        <v>29</v>
      </c>
      <c r="W4808" t="s">
        <v>5341</v>
      </c>
    </row>
    <row r="4809" spans="1:23">
      <c r="A4809">
        <v>4808</v>
      </c>
      <c r="B4809" t="s">
        <v>5338</v>
      </c>
      <c r="C4809" t="s">
        <v>5338</v>
      </c>
      <c r="D4809">
        <v>130</v>
      </c>
      <c r="E4809" t="s">
        <v>2660</v>
      </c>
      <c r="F4809" t="s">
        <v>185</v>
      </c>
      <c r="G4809" s="1" t="s">
        <v>186</v>
      </c>
      <c r="H4809" t="s">
        <v>2661</v>
      </c>
      <c r="I4809" t="s">
        <v>186</v>
      </c>
      <c r="J4809" t="s">
        <v>2661</v>
      </c>
      <c r="K4809">
        <v>3.2</v>
      </c>
      <c r="L4809">
        <v>3.2</v>
      </c>
      <c r="M4809" t="s">
        <v>26</v>
      </c>
      <c r="N4809" t="s">
        <v>230</v>
      </c>
      <c r="O4809" t="s">
        <v>74</v>
      </c>
      <c r="P4809" t="s">
        <v>29</v>
      </c>
      <c r="Q4809" t="s">
        <v>29</v>
      </c>
      <c r="R4809" t="s">
        <v>29</v>
      </c>
      <c r="S4809" t="s">
        <v>29</v>
      </c>
      <c r="T4809" t="s">
        <v>29</v>
      </c>
      <c r="U4809" t="s">
        <v>29</v>
      </c>
      <c r="V4809" t="s">
        <v>29</v>
      </c>
      <c r="W4809" t="s">
        <v>5341</v>
      </c>
    </row>
    <row r="4810" spans="1:23">
      <c r="A4810">
        <v>4809</v>
      </c>
      <c r="B4810" t="s">
        <v>5338</v>
      </c>
      <c r="C4810" t="s">
        <v>5338</v>
      </c>
      <c r="D4810">
        <v>130</v>
      </c>
      <c r="E4810" t="s">
        <v>5351</v>
      </c>
      <c r="F4810" t="s">
        <v>1355</v>
      </c>
      <c r="G4810" s="1" t="s">
        <v>1356</v>
      </c>
      <c r="H4810" t="s">
        <v>5352</v>
      </c>
      <c r="I4810" t="s">
        <v>1356</v>
      </c>
      <c r="J4810" t="s">
        <v>5352</v>
      </c>
      <c r="K4810">
        <v>2.8</v>
      </c>
      <c r="L4810">
        <v>2.8</v>
      </c>
      <c r="M4810" t="s">
        <v>26</v>
      </c>
      <c r="N4810" t="s">
        <v>230</v>
      </c>
      <c r="O4810" t="s">
        <v>29</v>
      </c>
      <c r="P4810" t="s">
        <v>29</v>
      </c>
      <c r="Q4810" t="s">
        <v>29</v>
      </c>
      <c r="R4810" t="s">
        <v>29</v>
      </c>
      <c r="S4810" t="s">
        <v>29</v>
      </c>
      <c r="T4810" t="s">
        <v>29</v>
      </c>
      <c r="U4810" t="s">
        <v>29</v>
      </c>
      <c r="V4810" t="s">
        <v>29</v>
      </c>
      <c r="W4810" t="s">
        <v>5341</v>
      </c>
    </row>
    <row r="4811" spans="1:23">
      <c r="A4811">
        <v>4810</v>
      </c>
      <c r="B4811" t="s">
        <v>5338</v>
      </c>
      <c r="C4811" t="s">
        <v>5338</v>
      </c>
      <c r="D4811">
        <v>130</v>
      </c>
      <c r="E4811" t="s">
        <v>5353</v>
      </c>
      <c r="F4811" t="s">
        <v>176</v>
      </c>
      <c r="G4811" s="1" t="s">
        <v>5354</v>
      </c>
      <c r="H4811" t="s">
        <v>2235</v>
      </c>
      <c r="I4811" t="s">
        <v>5354</v>
      </c>
      <c r="J4811" t="s">
        <v>2235</v>
      </c>
      <c r="K4811">
        <v>2.5</v>
      </c>
      <c r="L4811">
        <v>2.5</v>
      </c>
      <c r="M4811" t="s">
        <v>26</v>
      </c>
      <c r="N4811" t="s">
        <v>230</v>
      </c>
      <c r="O4811" t="s">
        <v>29</v>
      </c>
      <c r="P4811" t="s">
        <v>29</v>
      </c>
      <c r="Q4811" t="s">
        <v>29</v>
      </c>
      <c r="R4811" t="s">
        <v>29</v>
      </c>
      <c r="S4811" t="s">
        <v>29</v>
      </c>
      <c r="T4811" t="s">
        <v>29</v>
      </c>
      <c r="U4811" t="s">
        <v>29</v>
      </c>
      <c r="V4811" t="s">
        <v>29</v>
      </c>
      <c r="W4811" t="s">
        <v>5341</v>
      </c>
    </row>
    <row r="4812" spans="1:23">
      <c r="A4812">
        <v>4811</v>
      </c>
      <c r="B4812" t="s">
        <v>5338</v>
      </c>
      <c r="C4812" t="s">
        <v>5338</v>
      </c>
      <c r="D4812">
        <v>130</v>
      </c>
      <c r="E4812" t="s">
        <v>5355</v>
      </c>
      <c r="F4812" t="s">
        <v>587</v>
      </c>
      <c r="G4812" s="1" t="s">
        <v>5356</v>
      </c>
      <c r="H4812" t="s">
        <v>3623</v>
      </c>
      <c r="I4812" t="s">
        <v>3622</v>
      </c>
      <c r="J4812" t="s">
        <v>3623</v>
      </c>
      <c r="K4812">
        <v>2.2999999999999998</v>
      </c>
      <c r="L4812">
        <v>2.2999999999999998</v>
      </c>
      <c r="M4812" t="s">
        <v>26</v>
      </c>
      <c r="N4812" t="s">
        <v>230</v>
      </c>
      <c r="O4812" t="s">
        <v>29</v>
      </c>
      <c r="P4812" t="s">
        <v>29</v>
      </c>
      <c r="Q4812" t="s">
        <v>29</v>
      </c>
      <c r="R4812" t="s">
        <v>29</v>
      </c>
      <c r="S4812" t="s">
        <v>29</v>
      </c>
      <c r="T4812" t="s">
        <v>29</v>
      </c>
      <c r="U4812" t="s">
        <v>29</v>
      </c>
      <c r="V4812" t="s">
        <v>29</v>
      </c>
      <c r="W4812" t="s">
        <v>5341</v>
      </c>
    </row>
    <row r="4813" spans="1:23">
      <c r="A4813">
        <v>4812</v>
      </c>
      <c r="B4813" t="s">
        <v>5338</v>
      </c>
      <c r="C4813" t="s">
        <v>5338</v>
      </c>
      <c r="D4813">
        <v>130</v>
      </c>
      <c r="E4813" t="s">
        <v>3599</v>
      </c>
      <c r="F4813" t="s">
        <v>289</v>
      </c>
      <c r="G4813" s="1" t="s">
        <v>741</v>
      </c>
      <c r="H4813" t="s">
        <v>3600</v>
      </c>
      <c r="I4813" t="s">
        <v>741</v>
      </c>
      <c r="J4813" t="s">
        <v>3600</v>
      </c>
      <c r="K4813">
        <v>2.2999999999999998</v>
      </c>
      <c r="L4813">
        <v>2.2999999999999998</v>
      </c>
      <c r="M4813" t="s">
        <v>26</v>
      </c>
      <c r="N4813" t="s">
        <v>121</v>
      </c>
      <c r="O4813" t="s">
        <v>63</v>
      </c>
      <c r="P4813" t="s">
        <v>27</v>
      </c>
      <c r="Q4813" t="s">
        <v>230</v>
      </c>
      <c r="R4813" t="s">
        <v>29</v>
      </c>
      <c r="S4813" t="s">
        <v>29</v>
      </c>
      <c r="T4813" t="s">
        <v>29</v>
      </c>
      <c r="U4813" t="s">
        <v>29</v>
      </c>
      <c r="V4813" t="s">
        <v>29</v>
      </c>
      <c r="W4813" t="s">
        <v>5341</v>
      </c>
    </row>
    <row r="4814" spans="1:23">
      <c r="A4814">
        <v>4813</v>
      </c>
      <c r="B4814" t="s">
        <v>5338</v>
      </c>
      <c r="C4814" t="s">
        <v>5338</v>
      </c>
      <c r="D4814">
        <v>130</v>
      </c>
      <c r="E4814" t="s">
        <v>5357</v>
      </c>
      <c r="F4814" t="s">
        <v>2520</v>
      </c>
      <c r="G4814" s="1" t="s">
        <v>2521</v>
      </c>
      <c r="H4814" t="s">
        <v>2088</v>
      </c>
      <c r="I4814" t="s">
        <v>2521</v>
      </c>
      <c r="J4814" t="s">
        <v>2088</v>
      </c>
      <c r="K4814">
        <v>2.2000000000000002</v>
      </c>
      <c r="L4814">
        <v>2.2000000000000002</v>
      </c>
      <c r="M4814" t="s">
        <v>26</v>
      </c>
      <c r="N4814" t="s">
        <v>118</v>
      </c>
      <c r="O4814" t="s">
        <v>29</v>
      </c>
      <c r="P4814" t="s">
        <v>29</v>
      </c>
      <c r="Q4814" t="s">
        <v>29</v>
      </c>
      <c r="R4814" t="s">
        <v>29</v>
      </c>
      <c r="S4814" t="s">
        <v>29</v>
      </c>
      <c r="T4814" t="s">
        <v>29</v>
      </c>
      <c r="U4814" t="s">
        <v>29</v>
      </c>
      <c r="V4814" t="s">
        <v>29</v>
      </c>
      <c r="W4814" t="s">
        <v>5341</v>
      </c>
    </row>
    <row r="4815" spans="1:23">
      <c r="A4815">
        <v>4814</v>
      </c>
      <c r="B4815" t="s">
        <v>5338</v>
      </c>
      <c r="C4815" t="s">
        <v>5338</v>
      </c>
      <c r="D4815">
        <v>130</v>
      </c>
      <c r="E4815" t="s">
        <v>5358</v>
      </c>
      <c r="F4815" t="s">
        <v>270</v>
      </c>
      <c r="G4815" s="1" t="s">
        <v>700</v>
      </c>
      <c r="H4815" t="s">
        <v>5359</v>
      </c>
      <c r="I4815" t="s">
        <v>700</v>
      </c>
      <c r="J4815" t="s">
        <v>5359</v>
      </c>
      <c r="K4815">
        <v>2.2000000000000002</v>
      </c>
      <c r="L4815">
        <v>2.2000000000000002</v>
      </c>
      <c r="M4815" t="s">
        <v>26</v>
      </c>
      <c r="N4815" t="s">
        <v>118</v>
      </c>
      <c r="O4815" t="s">
        <v>29</v>
      </c>
      <c r="P4815" t="s">
        <v>29</v>
      </c>
      <c r="Q4815" t="s">
        <v>29</v>
      </c>
      <c r="R4815" t="s">
        <v>29</v>
      </c>
      <c r="S4815" t="s">
        <v>29</v>
      </c>
      <c r="T4815" t="s">
        <v>29</v>
      </c>
      <c r="U4815" t="s">
        <v>29</v>
      </c>
      <c r="V4815" t="s">
        <v>29</v>
      </c>
      <c r="W4815" t="s">
        <v>5341</v>
      </c>
    </row>
    <row r="4816" spans="1:23">
      <c r="A4816">
        <v>4815</v>
      </c>
      <c r="B4816" t="s">
        <v>5338</v>
      </c>
      <c r="C4816" t="s">
        <v>5338</v>
      </c>
      <c r="D4816">
        <v>130</v>
      </c>
      <c r="E4816" t="s">
        <v>3628</v>
      </c>
      <c r="F4816" t="s">
        <v>558</v>
      </c>
      <c r="G4816" s="1" t="s">
        <v>559</v>
      </c>
      <c r="H4816" t="s">
        <v>3629</v>
      </c>
      <c r="I4816" t="s">
        <v>559</v>
      </c>
      <c r="J4816" t="s">
        <v>3629</v>
      </c>
      <c r="K4816">
        <v>2.1</v>
      </c>
      <c r="L4816">
        <v>2.1</v>
      </c>
      <c r="M4816" t="s">
        <v>26</v>
      </c>
      <c r="N4816" t="s">
        <v>230</v>
      </c>
      <c r="O4816" t="s">
        <v>74</v>
      </c>
      <c r="P4816" t="s">
        <v>29</v>
      </c>
      <c r="Q4816" t="s">
        <v>29</v>
      </c>
      <c r="R4816" t="s">
        <v>29</v>
      </c>
      <c r="S4816" t="s">
        <v>29</v>
      </c>
      <c r="T4816" t="s">
        <v>29</v>
      </c>
      <c r="U4816" t="s">
        <v>29</v>
      </c>
      <c r="V4816" t="s">
        <v>29</v>
      </c>
      <c r="W4816" t="s">
        <v>5341</v>
      </c>
    </row>
    <row r="4817" spans="1:23">
      <c r="A4817">
        <v>4816</v>
      </c>
      <c r="B4817" t="s">
        <v>5338</v>
      </c>
      <c r="C4817" t="s">
        <v>5338</v>
      </c>
      <c r="D4817">
        <v>130</v>
      </c>
      <c r="E4817" t="s">
        <v>877</v>
      </c>
      <c r="F4817" t="s">
        <v>591</v>
      </c>
      <c r="G4817" s="1" t="s">
        <v>878</v>
      </c>
      <c r="H4817" t="s">
        <v>879</v>
      </c>
      <c r="I4817" t="s">
        <v>878</v>
      </c>
      <c r="J4817" t="s">
        <v>879</v>
      </c>
      <c r="K4817">
        <v>1.9</v>
      </c>
      <c r="L4817">
        <v>1.9</v>
      </c>
      <c r="M4817" t="s">
        <v>26</v>
      </c>
      <c r="N4817" t="s">
        <v>230</v>
      </c>
      <c r="O4817" t="s">
        <v>121</v>
      </c>
      <c r="P4817" t="s">
        <v>27</v>
      </c>
      <c r="Q4817" t="s">
        <v>29</v>
      </c>
      <c r="R4817" t="s">
        <v>29</v>
      </c>
      <c r="S4817" t="s">
        <v>29</v>
      </c>
      <c r="T4817" t="s">
        <v>29</v>
      </c>
      <c r="U4817" t="s">
        <v>29</v>
      </c>
      <c r="V4817" t="s">
        <v>29</v>
      </c>
      <c r="W4817" t="s">
        <v>5341</v>
      </c>
    </row>
    <row r="4818" spans="1:23">
      <c r="A4818">
        <v>4817</v>
      </c>
      <c r="B4818" t="s">
        <v>5338</v>
      </c>
      <c r="C4818" t="s">
        <v>5338</v>
      </c>
      <c r="D4818">
        <v>130</v>
      </c>
      <c r="E4818" t="s">
        <v>5360</v>
      </c>
      <c r="F4818" t="s">
        <v>558</v>
      </c>
      <c r="G4818" s="1" t="s">
        <v>5361</v>
      </c>
      <c r="H4818" t="s">
        <v>1238</v>
      </c>
      <c r="I4818" t="s">
        <v>5361</v>
      </c>
      <c r="J4818" t="s">
        <v>1238</v>
      </c>
      <c r="K4818">
        <v>1.9</v>
      </c>
      <c r="L4818">
        <v>1.9</v>
      </c>
      <c r="M4818" t="s">
        <v>26</v>
      </c>
      <c r="N4818" t="s">
        <v>74</v>
      </c>
      <c r="O4818" t="s">
        <v>230</v>
      </c>
      <c r="P4818" t="s">
        <v>29</v>
      </c>
      <c r="Q4818" t="s">
        <v>29</v>
      </c>
      <c r="R4818" t="s">
        <v>29</v>
      </c>
      <c r="S4818" t="s">
        <v>29</v>
      </c>
      <c r="T4818" t="s">
        <v>29</v>
      </c>
      <c r="U4818" t="s">
        <v>29</v>
      </c>
      <c r="V4818" t="s">
        <v>29</v>
      </c>
      <c r="W4818" t="s">
        <v>5341</v>
      </c>
    </row>
    <row r="4819" spans="1:23">
      <c r="A4819">
        <v>4818</v>
      </c>
      <c r="B4819" t="s">
        <v>5338</v>
      </c>
      <c r="C4819" t="s">
        <v>5338</v>
      </c>
      <c r="D4819">
        <v>130</v>
      </c>
      <c r="E4819" t="s">
        <v>5362</v>
      </c>
      <c r="F4819" t="s">
        <v>289</v>
      </c>
      <c r="G4819" s="1" t="s">
        <v>5363</v>
      </c>
      <c r="H4819" t="s">
        <v>5364</v>
      </c>
      <c r="I4819" t="s">
        <v>8549</v>
      </c>
      <c r="J4819" t="s">
        <v>5364</v>
      </c>
      <c r="K4819">
        <v>1.8</v>
      </c>
      <c r="L4819">
        <v>1.8</v>
      </c>
      <c r="M4819" t="s">
        <v>26</v>
      </c>
      <c r="N4819" t="s">
        <v>230</v>
      </c>
      <c r="O4819" t="s">
        <v>29</v>
      </c>
      <c r="P4819" t="s">
        <v>29</v>
      </c>
      <c r="Q4819" t="s">
        <v>29</v>
      </c>
      <c r="R4819" t="s">
        <v>29</v>
      </c>
      <c r="S4819" t="s">
        <v>29</v>
      </c>
      <c r="T4819" t="s">
        <v>29</v>
      </c>
      <c r="U4819" t="s">
        <v>29</v>
      </c>
      <c r="V4819" t="s">
        <v>29</v>
      </c>
      <c r="W4819" t="s">
        <v>5341</v>
      </c>
    </row>
    <row r="4820" spans="1:23">
      <c r="A4820">
        <v>4819</v>
      </c>
      <c r="B4820" t="s">
        <v>5338</v>
      </c>
      <c r="C4820" t="s">
        <v>5338</v>
      </c>
      <c r="D4820">
        <v>130</v>
      </c>
      <c r="E4820" t="s">
        <v>3596</v>
      </c>
      <c r="F4820" t="s">
        <v>415</v>
      </c>
      <c r="G4820" s="1" t="s">
        <v>3597</v>
      </c>
      <c r="H4820" t="s">
        <v>3598</v>
      </c>
      <c r="I4820" t="s">
        <v>3597</v>
      </c>
      <c r="J4820" t="s">
        <v>3598</v>
      </c>
      <c r="K4820">
        <v>1.7</v>
      </c>
      <c r="L4820">
        <v>1.7</v>
      </c>
      <c r="M4820" t="s">
        <v>26</v>
      </c>
      <c r="N4820" t="s">
        <v>121</v>
      </c>
      <c r="O4820" t="s">
        <v>230</v>
      </c>
      <c r="P4820" t="s">
        <v>29</v>
      </c>
      <c r="Q4820" t="s">
        <v>29</v>
      </c>
      <c r="R4820" t="s">
        <v>29</v>
      </c>
      <c r="S4820" t="s">
        <v>29</v>
      </c>
      <c r="T4820" t="s">
        <v>29</v>
      </c>
      <c r="U4820" t="s">
        <v>29</v>
      </c>
      <c r="V4820" t="s">
        <v>29</v>
      </c>
      <c r="W4820" t="s">
        <v>5341</v>
      </c>
    </row>
    <row r="4821" spans="1:23">
      <c r="A4821">
        <v>4820</v>
      </c>
      <c r="B4821" t="s">
        <v>5338</v>
      </c>
      <c r="C4821" t="s">
        <v>5338</v>
      </c>
      <c r="D4821">
        <v>130</v>
      </c>
      <c r="E4821" t="s">
        <v>2658</v>
      </c>
      <c r="F4821" t="s">
        <v>2084</v>
      </c>
      <c r="G4821" s="1" t="s">
        <v>2085</v>
      </c>
      <c r="H4821" t="s">
        <v>2659</v>
      </c>
      <c r="I4821" t="s">
        <v>8512</v>
      </c>
      <c r="J4821" t="s">
        <v>2659</v>
      </c>
      <c r="K4821">
        <v>1.2</v>
      </c>
      <c r="L4821">
        <v>1.2</v>
      </c>
      <c r="M4821" t="s">
        <v>26</v>
      </c>
      <c r="N4821" t="s">
        <v>63</v>
      </c>
      <c r="O4821" t="s">
        <v>230</v>
      </c>
      <c r="P4821" t="s">
        <v>29</v>
      </c>
      <c r="Q4821" t="s">
        <v>29</v>
      </c>
      <c r="R4821" t="s">
        <v>29</v>
      </c>
      <c r="S4821" t="s">
        <v>29</v>
      </c>
      <c r="T4821" t="s">
        <v>29</v>
      </c>
      <c r="U4821" t="s">
        <v>29</v>
      </c>
      <c r="V4821" t="s">
        <v>29</v>
      </c>
      <c r="W4821" t="s">
        <v>5341</v>
      </c>
    </row>
    <row r="4822" spans="1:23">
      <c r="A4822">
        <v>4821</v>
      </c>
      <c r="B4822" t="s">
        <v>5338</v>
      </c>
      <c r="C4822" t="s">
        <v>5338</v>
      </c>
      <c r="D4822">
        <v>130</v>
      </c>
      <c r="E4822" t="s">
        <v>5365</v>
      </c>
      <c r="F4822" t="s">
        <v>154</v>
      </c>
      <c r="G4822" s="1" t="s">
        <v>814</v>
      </c>
      <c r="H4822" t="s">
        <v>5366</v>
      </c>
      <c r="I4822" t="s">
        <v>814</v>
      </c>
      <c r="J4822" t="s">
        <v>5366</v>
      </c>
      <c r="K4822">
        <v>1.1000000000000001</v>
      </c>
      <c r="L4822">
        <v>1.1000000000000001</v>
      </c>
      <c r="M4822" t="s">
        <v>26</v>
      </c>
      <c r="N4822" t="s">
        <v>118</v>
      </c>
      <c r="O4822" t="s">
        <v>29</v>
      </c>
      <c r="P4822" t="s">
        <v>29</v>
      </c>
      <c r="Q4822" t="s">
        <v>29</v>
      </c>
      <c r="R4822" t="s">
        <v>29</v>
      </c>
      <c r="S4822" t="s">
        <v>29</v>
      </c>
      <c r="T4822" t="s">
        <v>29</v>
      </c>
      <c r="U4822" t="s">
        <v>29</v>
      </c>
      <c r="V4822" t="s">
        <v>29</v>
      </c>
      <c r="W4822" t="s">
        <v>5341</v>
      </c>
    </row>
    <row r="4823" spans="1:23">
      <c r="A4823">
        <v>4822</v>
      </c>
      <c r="B4823" t="s">
        <v>5338</v>
      </c>
      <c r="C4823" t="s">
        <v>5338</v>
      </c>
      <c r="D4823">
        <v>130</v>
      </c>
      <c r="E4823" t="s">
        <v>5367</v>
      </c>
      <c r="F4823" t="s">
        <v>270</v>
      </c>
      <c r="G4823" s="1" t="s">
        <v>700</v>
      </c>
      <c r="H4823" t="s">
        <v>4254</v>
      </c>
      <c r="I4823" t="s">
        <v>700</v>
      </c>
      <c r="J4823" t="s">
        <v>4254</v>
      </c>
      <c r="K4823">
        <v>1.1000000000000001</v>
      </c>
      <c r="L4823">
        <v>1.1000000000000001</v>
      </c>
      <c r="M4823" t="s">
        <v>26</v>
      </c>
      <c r="N4823" t="s">
        <v>118</v>
      </c>
      <c r="O4823" t="s">
        <v>29</v>
      </c>
      <c r="P4823" t="s">
        <v>29</v>
      </c>
      <c r="Q4823" t="s">
        <v>29</v>
      </c>
      <c r="R4823" t="s">
        <v>29</v>
      </c>
      <c r="S4823" t="s">
        <v>29</v>
      </c>
      <c r="T4823" t="s">
        <v>29</v>
      </c>
      <c r="U4823" t="s">
        <v>29</v>
      </c>
      <c r="V4823" t="s">
        <v>29</v>
      </c>
      <c r="W4823" t="s">
        <v>5341</v>
      </c>
    </row>
    <row r="4824" spans="1:23">
      <c r="A4824">
        <v>4823</v>
      </c>
      <c r="B4824" t="s">
        <v>5338</v>
      </c>
      <c r="C4824" t="s">
        <v>5338</v>
      </c>
      <c r="D4824">
        <v>130</v>
      </c>
      <c r="E4824" t="s">
        <v>5368</v>
      </c>
      <c r="F4824" t="s">
        <v>5369</v>
      </c>
      <c r="G4824" s="1" t="s">
        <v>5370</v>
      </c>
      <c r="H4824" t="s">
        <v>5371</v>
      </c>
      <c r="I4824" t="s">
        <v>5370</v>
      </c>
      <c r="J4824" t="s">
        <v>5371</v>
      </c>
      <c r="K4824">
        <v>1.1000000000000001</v>
      </c>
      <c r="L4824">
        <v>1.1000000000000001</v>
      </c>
      <c r="M4824" t="s">
        <v>26</v>
      </c>
      <c r="N4824" t="s">
        <v>27</v>
      </c>
      <c r="O4824" t="s">
        <v>29</v>
      </c>
      <c r="P4824" t="s">
        <v>29</v>
      </c>
      <c r="Q4824" t="s">
        <v>29</v>
      </c>
      <c r="R4824" t="s">
        <v>29</v>
      </c>
      <c r="S4824" t="s">
        <v>29</v>
      </c>
      <c r="T4824" t="s">
        <v>29</v>
      </c>
      <c r="U4824" t="s">
        <v>29</v>
      </c>
      <c r="V4824" t="s">
        <v>29</v>
      </c>
      <c r="W4824" t="s">
        <v>5341</v>
      </c>
    </row>
    <row r="4825" spans="1:23">
      <c r="A4825">
        <v>4824</v>
      </c>
      <c r="B4825" t="s">
        <v>5338</v>
      </c>
      <c r="C4825" t="s">
        <v>5338</v>
      </c>
      <c r="D4825">
        <v>130</v>
      </c>
      <c r="E4825" t="s">
        <v>2616</v>
      </c>
      <c r="F4825" t="s">
        <v>584</v>
      </c>
      <c r="G4825" s="1" t="s">
        <v>585</v>
      </c>
      <c r="H4825" t="s">
        <v>2617</v>
      </c>
      <c r="I4825" t="s">
        <v>585</v>
      </c>
      <c r="J4825" t="s">
        <v>2617</v>
      </c>
      <c r="K4825">
        <v>1.1000000000000001</v>
      </c>
      <c r="L4825">
        <v>1.1000000000000001</v>
      </c>
      <c r="M4825" t="s">
        <v>26</v>
      </c>
      <c r="N4825" t="s">
        <v>230</v>
      </c>
      <c r="O4825" t="s">
        <v>53</v>
      </c>
      <c r="P4825" t="s">
        <v>29</v>
      </c>
      <c r="Q4825" t="s">
        <v>29</v>
      </c>
      <c r="R4825" t="s">
        <v>29</v>
      </c>
      <c r="S4825" t="s">
        <v>29</v>
      </c>
      <c r="T4825" t="s">
        <v>29</v>
      </c>
      <c r="U4825" t="s">
        <v>29</v>
      </c>
      <c r="V4825" t="s">
        <v>29</v>
      </c>
      <c r="W4825" t="s">
        <v>5341</v>
      </c>
    </row>
    <row r="4826" spans="1:23">
      <c r="A4826">
        <v>4825</v>
      </c>
      <c r="B4826" t="s">
        <v>5338</v>
      </c>
      <c r="C4826" t="s">
        <v>5338</v>
      </c>
      <c r="D4826">
        <v>130</v>
      </c>
      <c r="E4826" t="s">
        <v>5372</v>
      </c>
      <c r="F4826" t="s">
        <v>5369</v>
      </c>
      <c r="G4826" s="1" t="s">
        <v>5373</v>
      </c>
      <c r="H4826" t="s">
        <v>485</v>
      </c>
      <c r="I4826" t="s">
        <v>5373</v>
      </c>
      <c r="J4826" t="s">
        <v>485</v>
      </c>
      <c r="K4826">
        <v>1</v>
      </c>
      <c r="L4826">
        <v>1</v>
      </c>
      <c r="M4826" t="s">
        <v>26</v>
      </c>
      <c r="N4826" t="s">
        <v>230</v>
      </c>
      <c r="O4826" t="s">
        <v>74</v>
      </c>
      <c r="P4826" t="s">
        <v>121</v>
      </c>
      <c r="Q4826" t="s">
        <v>29</v>
      </c>
      <c r="R4826" t="s">
        <v>29</v>
      </c>
      <c r="S4826" t="s">
        <v>29</v>
      </c>
      <c r="T4826" t="s">
        <v>29</v>
      </c>
      <c r="U4826" t="s">
        <v>29</v>
      </c>
      <c r="V4826" t="s">
        <v>29</v>
      </c>
      <c r="W4826" t="s">
        <v>5341</v>
      </c>
    </row>
    <row r="4827" spans="1:23">
      <c r="A4827">
        <v>4826</v>
      </c>
      <c r="B4827" t="s">
        <v>5338</v>
      </c>
      <c r="C4827" t="s">
        <v>5338</v>
      </c>
      <c r="D4827">
        <v>130</v>
      </c>
      <c r="E4827" t="s">
        <v>135</v>
      </c>
      <c r="F4827" t="s">
        <v>136</v>
      </c>
      <c r="G4827" s="1" t="s">
        <v>29</v>
      </c>
      <c r="H4827" t="s">
        <v>29</v>
      </c>
      <c r="I4827" t="s">
        <v>29</v>
      </c>
      <c r="J4827" t="s">
        <v>29</v>
      </c>
      <c r="K4827">
        <v>6.7</v>
      </c>
      <c r="L4827">
        <v>6.7</v>
      </c>
      <c r="M4827" t="s">
        <v>136</v>
      </c>
      <c r="N4827" t="s">
        <v>29</v>
      </c>
      <c r="O4827" t="s">
        <v>29</v>
      </c>
      <c r="P4827" t="s">
        <v>29</v>
      </c>
      <c r="Q4827" t="s">
        <v>29</v>
      </c>
      <c r="R4827" t="s">
        <v>29</v>
      </c>
      <c r="S4827" t="s">
        <v>29</v>
      </c>
      <c r="T4827" t="s">
        <v>29</v>
      </c>
      <c r="U4827" t="s">
        <v>29</v>
      </c>
      <c r="V4827" t="s">
        <v>29</v>
      </c>
      <c r="W4827" t="s">
        <v>5341</v>
      </c>
    </row>
    <row r="4828" spans="1:23">
      <c r="A4828">
        <v>4827</v>
      </c>
      <c r="B4828" t="s">
        <v>5374</v>
      </c>
      <c r="C4828" t="s">
        <v>5374</v>
      </c>
      <c r="D4828">
        <v>131</v>
      </c>
      <c r="E4828" t="s">
        <v>4331</v>
      </c>
      <c r="F4828" t="s">
        <v>255</v>
      </c>
      <c r="G4828" s="1" t="s">
        <v>947</v>
      </c>
      <c r="H4828" t="s">
        <v>1173</v>
      </c>
      <c r="I4828" t="s">
        <v>947</v>
      </c>
      <c r="J4828" t="s">
        <v>1173</v>
      </c>
      <c r="K4828">
        <v>0.23</v>
      </c>
      <c r="L4828">
        <v>0.23</v>
      </c>
      <c r="M4828" t="s">
        <v>26</v>
      </c>
      <c r="N4828" t="s">
        <v>74</v>
      </c>
      <c r="O4828" t="s">
        <v>219</v>
      </c>
      <c r="P4828" t="s">
        <v>29</v>
      </c>
      <c r="Q4828" t="s">
        <v>29</v>
      </c>
      <c r="R4828" t="s">
        <v>29</v>
      </c>
      <c r="S4828" t="s">
        <v>29</v>
      </c>
      <c r="T4828" t="s">
        <v>29</v>
      </c>
      <c r="U4828" t="s">
        <v>29</v>
      </c>
      <c r="V4828" t="s">
        <v>29</v>
      </c>
      <c r="W4828" t="s">
        <v>5375</v>
      </c>
    </row>
    <row r="4829" spans="1:23">
      <c r="A4829">
        <v>4828</v>
      </c>
      <c r="B4829" t="s">
        <v>5374</v>
      </c>
      <c r="C4829" t="s">
        <v>5374</v>
      </c>
      <c r="D4829">
        <v>131</v>
      </c>
      <c r="E4829" t="s">
        <v>5376</v>
      </c>
      <c r="F4829" t="s">
        <v>522</v>
      </c>
      <c r="G4829" s="1" t="s">
        <v>2381</v>
      </c>
      <c r="H4829" t="s">
        <v>1233</v>
      </c>
      <c r="I4829" t="s">
        <v>2381</v>
      </c>
      <c r="J4829" t="s">
        <v>1233</v>
      </c>
      <c r="K4829">
        <v>0.31</v>
      </c>
      <c r="L4829">
        <v>0.31</v>
      </c>
      <c r="M4829" t="s">
        <v>26</v>
      </c>
      <c r="N4829" t="s">
        <v>74</v>
      </c>
      <c r="O4829" t="s">
        <v>29</v>
      </c>
      <c r="P4829" t="s">
        <v>29</v>
      </c>
      <c r="Q4829" t="s">
        <v>29</v>
      </c>
      <c r="R4829" t="s">
        <v>29</v>
      </c>
      <c r="S4829" t="s">
        <v>29</v>
      </c>
      <c r="T4829" t="s">
        <v>29</v>
      </c>
      <c r="U4829" t="s">
        <v>29</v>
      </c>
      <c r="V4829" t="s">
        <v>29</v>
      </c>
      <c r="W4829" t="s">
        <v>5375</v>
      </c>
    </row>
    <row r="4830" spans="1:23">
      <c r="A4830">
        <v>4829</v>
      </c>
      <c r="B4830" t="s">
        <v>5374</v>
      </c>
      <c r="C4830" t="s">
        <v>5374</v>
      </c>
      <c r="D4830">
        <v>131</v>
      </c>
      <c r="E4830" t="s">
        <v>5377</v>
      </c>
      <c r="F4830" t="s">
        <v>255</v>
      </c>
      <c r="G4830" s="1" t="s">
        <v>5378</v>
      </c>
      <c r="H4830" t="s">
        <v>5379</v>
      </c>
      <c r="I4830" t="s">
        <v>5378</v>
      </c>
      <c r="J4830" t="s">
        <v>2088</v>
      </c>
      <c r="K4830">
        <v>0.3</v>
      </c>
      <c r="L4830">
        <v>0.3</v>
      </c>
      <c r="M4830" t="s">
        <v>26</v>
      </c>
      <c r="N4830" t="s">
        <v>74</v>
      </c>
      <c r="O4830" t="s">
        <v>29</v>
      </c>
      <c r="P4830" t="s">
        <v>29</v>
      </c>
      <c r="Q4830" t="s">
        <v>29</v>
      </c>
      <c r="R4830" t="s">
        <v>29</v>
      </c>
      <c r="S4830" t="s">
        <v>29</v>
      </c>
      <c r="T4830" t="s">
        <v>29</v>
      </c>
      <c r="U4830" t="s">
        <v>29</v>
      </c>
      <c r="V4830" t="s">
        <v>29</v>
      </c>
      <c r="W4830" t="s">
        <v>5375</v>
      </c>
    </row>
    <row r="4831" spans="1:23">
      <c r="A4831">
        <v>4830</v>
      </c>
      <c r="B4831" t="s">
        <v>5374</v>
      </c>
      <c r="C4831" t="s">
        <v>5374</v>
      </c>
      <c r="D4831">
        <v>131</v>
      </c>
      <c r="E4831" t="s">
        <v>5380</v>
      </c>
      <c r="F4831" t="s">
        <v>255</v>
      </c>
      <c r="G4831" s="1" t="s">
        <v>2722</v>
      </c>
      <c r="H4831" t="s">
        <v>5381</v>
      </c>
      <c r="I4831" t="s">
        <v>2722</v>
      </c>
      <c r="J4831" t="s">
        <v>5381</v>
      </c>
      <c r="K4831">
        <v>5.0599999999999996</v>
      </c>
      <c r="L4831">
        <v>5.0599999999999996</v>
      </c>
      <c r="M4831" t="s">
        <v>26</v>
      </c>
      <c r="N4831" t="s">
        <v>74</v>
      </c>
      <c r="O4831" t="s">
        <v>29</v>
      </c>
      <c r="P4831" t="s">
        <v>29</v>
      </c>
      <c r="Q4831" t="s">
        <v>29</v>
      </c>
      <c r="R4831" t="s">
        <v>29</v>
      </c>
      <c r="S4831" t="s">
        <v>29</v>
      </c>
      <c r="T4831" t="s">
        <v>29</v>
      </c>
      <c r="U4831" t="s">
        <v>29</v>
      </c>
      <c r="V4831" t="s">
        <v>29</v>
      </c>
      <c r="W4831" t="s">
        <v>5375</v>
      </c>
    </row>
    <row r="4832" spans="1:23">
      <c r="A4832">
        <v>4831</v>
      </c>
      <c r="B4832" t="s">
        <v>5374</v>
      </c>
      <c r="C4832" t="s">
        <v>5374</v>
      </c>
      <c r="D4832">
        <v>131</v>
      </c>
      <c r="E4832" t="s">
        <v>5382</v>
      </c>
      <c r="F4832" t="s">
        <v>255</v>
      </c>
      <c r="G4832" s="1" t="s">
        <v>1197</v>
      </c>
      <c r="H4832" t="s">
        <v>29</v>
      </c>
      <c r="I4832" t="s">
        <v>1197</v>
      </c>
      <c r="J4832" t="s">
        <v>29</v>
      </c>
      <c r="K4832">
        <v>0.12</v>
      </c>
      <c r="L4832">
        <v>0.12</v>
      </c>
      <c r="M4832" t="s">
        <v>26</v>
      </c>
      <c r="N4832" t="s">
        <v>74</v>
      </c>
      <c r="O4832" t="s">
        <v>219</v>
      </c>
      <c r="P4832" t="s">
        <v>29</v>
      </c>
      <c r="Q4832" t="s">
        <v>29</v>
      </c>
      <c r="R4832" t="s">
        <v>29</v>
      </c>
      <c r="S4832" t="s">
        <v>29</v>
      </c>
      <c r="T4832" t="s">
        <v>29</v>
      </c>
      <c r="U4832" t="s">
        <v>29</v>
      </c>
      <c r="V4832" t="s">
        <v>29</v>
      </c>
      <c r="W4832" t="s">
        <v>5375</v>
      </c>
    </row>
    <row r="4833" spans="1:23">
      <c r="A4833">
        <v>4832</v>
      </c>
      <c r="B4833" t="s">
        <v>5374</v>
      </c>
      <c r="C4833" t="s">
        <v>5374</v>
      </c>
      <c r="D4833">
        <v>131</v>
      </c>
      <c r="E4833" t="s">
        <v>5383</v>
      </c>
      <c r="F4833" t="s">
        <v>1062</v>
      </c>
      <c r="G4833" s="1" t="s">
        <v>5384</v>
      </c>
      <c r="H4833" t="s">
        <v>5385</v>
      </c>
      <c r="I4833" t="s">
        <v>5384</v>
      </c>
      <c r="J4833" t="s">
        <v>5385</v>
      </c>
      <c r="K4833">
        <v>0.62</v>
      </c>
      <c r="L4833">
        <v>0.62</v>
      </c>
      <c r="M4833" t="s">
        <v>26</v>
      </c>
      <c r="N4833" t="s">
        <v>74</v>
      </c>
      <c r="O4833" t="s">
        <v>29</v>
      </c>
      <c r="P4833" t="s">
        <v>29</v>
      </c>
      <c r="Q4833" t="s">
        <v>29</v>
      </c>
      <c r="R4833" t="s">
        <v>29</v>
      </c>
      <c r="S4833" t="s">
        <v>29</v>
      </c>
      <c r="T4833" t="s">
        <v>29</v>
      </c>
      <c r="U4833" t="s">
        <v>29</v>
      </c>
      <c r="V4833" t="s">
        <v>29</v>
      </c>
      <c r="W4833" t="s">
        <v>5375</v>
      </c>
    </row>
    <row r="4834" spans="1:23">
      <c r="A4834">
        <v>4833</v>
      </c>
      <c r="B4834" t="s">
        <v>5374</v>
      </c>
      <c r="C4834" t="s">
        <v>5374</v>
      </c>
      <c r="D4834">
        <v>131</v>
      </c>
      <c r="E4834" t="s">
        <v>5386</v>
      </c>
      <c r="F4834" t="s">
        <v>1062</v>
      </c>
      <c r="G4834" s="1" t="s">
        <v>2276</v>
      </c>
      <c r="H4834" t="s">
        <v>29</v>
      </c>
      <c r="I4834" t="s">
        <v>2276</v>
      </c>
      <c r="J4834" t="s">
        <v>29</v>
      </c>
      <c r="K4834">
        <v>0.4</v>
      </c>
      <c r="L4834">
        <v>0.4</v>
      </c>
      <c r="M4834" t="s">
        <v>26</v>
      </c>
      <c r="N4834" t="s">
        <v>74</v>
      </c>
      <c r="O4834" t="s">
        <v>29</v>
      </c>
      <c r="P4834" t="s">
        <v>29</v>
      </c>
      <c r="Q4834" t="s">
        <v>29</v>
      </c>
      <c r="R4834" t="s">
        <v>29</v>
      </c>
      <c r="S4834" t="s">
        <v>29</v>
      </c>
      <c r="T4834" t="s">
        <v>29</v>
      </c>
      <c r="U4834" t="s">
        <v>29</v>
      </c>
      <c r="V4834" t="s">
        <v>29</v>
      </c>
      <c r="W4834" t="s">
        <v>5375</v>
      </c>
    </row>
    <row r="4835" spans="1:23">
      <c r="A4835">
        <v>4834</v>
      </c>
      <c r="B4835" t="s">
        <v>5374</v>
      </c>
      <c r="C4835" t="s">
        <v>5374</v>
      </c>
      <c r="D4835">
        <v>131</v>
      </c>
      <c r="E4835" t="s">
        <v>5387</v>
      </c>
      <c r="F4835" t="s">
        <v>1062</v>
      </c>
      <c r="G4835" s="1" t="s">
        <v>2276</v>
      </c>
      <c r="H4835" t="s">
        <v>29</v>
      </c>
      <c r="I4835" t="s">
        <v>2276</v>
      </c>
      <c r="J4835" t="s">
        <v>29</v>
      </c>
      <c r="K4835">
        <v>0.22</v>
      </c>
      <c r="L4835">
        <v>0.22</v>
      </c>
      <c r="M4835" t="s">
        <v>26</v>
      </c>
      <c r="N4835" t="s">
        <v>74</v>
      </c>
      <c r="O4835" t="s">
        <v>29</v>
      </c>
      <c r="P4835" t="s">
        <v>29</v>
      </c>
      <c r="Q4835" t="s">
        <v>29</v>
      </c>
      <c r="R4835" t="s">
        <v>29</v>
      </c>
      <c r="S4835" t="s">
        <v>29</v>
      </c>
      <c r="T4835" t="s">
        <v>29</v>
      </c>
      <c r="U4835" t="s">
        <v>29</v>
      </c>
      <c r="V4835" t="s">
        <v>29</v>
      </c>
      <c r="W4835" t="s">
        <v>5375</v>
      </c>
    </row>
    <row r="4836" spans="1:23">
      <c r="A4836">
        <v>4835</v>
      </c>
      <c r="B4836" t="s">
        <v>5374</v>
      </c>
      <c r="C4836" t="s">
        <v>5374</v>
      </c>
      <c r="D4836">
        <v>131</v>
      </c>
      <c r="E4836" t="s">
        <v>5388</v>
      </c>
      <c r="F4836" t="s">
        <v>1062</v>
      </c>
      <c r="G4836" s="1" t="s">
        <v>2276</v>
      </c>
      <c r="H4836" t="s">
        <v>29</v>
      </c>
      <c r="I4836" t="s">
        <v>2276</v>
      </c>
      <c r="J4836" t="s">
        <v>29</v>
      </c>
      <c r="K4836">
        <v>0.1</v>
      </c>
      <c r="L4836">
        <v>0.1</v>
      </c>
      <c r="M4836" t="s">
        <v>26</v>
      </c>
      <c r="N4836" t="s">
        <v>74</v>
      </c>
      <c r="O4836" t="s">
        <v>29</v>
      </c>
      <c r="P4836" t="s">
        <v>29</v>
      </c>
      <c r="Q4836" t="s">
        <v>29</v>
      </c>
      <c r="R4836" t="s">
        <v>29</v>
      </c>
      <c r="S4836" t="s">
        <v>29</v>
      </c>
      <c r="T4836" t="s">
        <v>29</v>
      </c>
      <c r="U4836" t="s">
        <v>29</v>
      </c>
      <c r="V4836" t="s">
        <v>29</v>
      </c>
      <c r="W4836" t="s">
        <v>5375</v>
      </c>
    </row>
    <row r="4837" spans="1:23">
      <c r="A4837">
        <v>4836</v>
      </c>
      <c r="B4837" t="s">
        <v>5374</v>
      </c>
      <c r="C4837" t="s">
        <v>5374</v>
      </c>
      <c r="D4837">
        <v>131</v>
      </c>
      <c r="E4837" t="s">
        <v>5389</v>
      </c>
      <c r="F4837" t="s">
        <v>1062</v>
      </c>
      <c r="G4837" s="1" t="s">
        <v>5390</v>
      </c>
      <c r="H4837" t="s">
        <v>5391</v>
      </c>
      <c r="I4837" t="s">
        <v>5390</v>
      </c>
      <c r="J4837" t="s">
        <v>5391</v>
      </c>
      <c r="K4837">
        <v>0.44</v>
      </c>
      <c r="L4837">
        <v>0.44</v>
      </c>
      <c r="M4837" t="s">
        <v>26</v>
      </c>
      <c r="N4837" t="s">
        <v>74</v>
      </c>
      <c r="O4837" t="s">
        <v>29</v>
      </c>
      <c r="P4837" t="s">
        <v>29</v>
      </c>
      <c r="Q4837" t="s">
        <v>29</v>
      </c>
      <c r="R4837" t="s">
        <v>29</v>
      </c>
      <c r="S4837" t="s">
        <v>29</v>
      </c>
      <c r="T4837" t="s">
        <v>29</v>
      </c>
      <c r="U4837" t="s">
        <v>29</v>
      </c>
      <c r="V4837" t="s">
        <v>29</v>
      </c>
      <c r="W4837" t="s">
        <v>5375</v>
      </c>
    </row>
    <row r="4838" spans="1:23">
      <c r="A4838">
        <v>4837</v>
      </c>
      <c r="B4838" t="s">
        <v>5374</v>
      </c>
      <c r="C4838" t="s">
        <v>5374</v>
      </c>
      <c r="D4838">
        <v>131</v>
      </c>
      <c r="E4838" t="s">
        <v>5392</v>
      </c>
      <c r="F4838" t="s">
        <v>344</v>
      </c>
      <c r="G4838" s="1" t="s">
        <v>5393</v>
      </c>
      <c r="H4838" t="s">
        <v>5394</v>
      </c>
      <c r="I4838" t="s">
        <v>5393</v>
      </c>
      <c r="J4838" t="s">
        <v>5394</v>
      </c>
      <c r="K4838">
        <v>4.2699999999999996</v>
      </c>
      <c r="L4838">
        <v>4.2699999999999996</v>
      </c>
      <c r="M4838" t="s">
        <v>26</v>
      </c>
      <c r="N4838" t="s">
        <v>27</v>
      </c>
      <c r="O4838" t="s">
        <v>63</v>
      </c>
      <c r="P4838" t="s">
        <v>29</v>
      </c>
      <c r="Q4838" t="s">
        <v>29</v>
      </c>
      <c r="R4838" t="s">
        <v>29</v>
      </c>
      <c r="S4838" t="s">
        <v>29</v>
      </c>
      <c r="T4838" t="s">
        <v>29</v>
      </c>
      <c r="U4838" t="s">
        <v>29</v>
      </c>
      <c r="V4838" t="s">
        <v>29</v>
      </c>
      <c r="W4838" t="s">
        <v>5375</v>
      </c>
    </row>
    <row r="4839" spans="1:23">
      <c r="A4839">
        <v>4838</v>
      </c>
      <c r="B4839" t="s">
        <v>5374</v>
      </c>
      <c r="C4839" t="s">
        <v>5374</v>
      </c>
      <c r="D4839">
        <v>131</v>
      </c>
      <c r="E4839" t="s">
        <v>5395</v>
      </c>
      <c r="F4839" t="s">
        <v>344</v>
      </c>
      <c r="G4839" s="1" t="s">
        <v>2733</v>
      </c>
      <c r="H4839" t="s">
        <v>29</v>
      </c>
      <c r="I4839" t="s">
        <v>2733</v>
      </c>
      <c r="J4839" t="s">
        <v>29</v>
      </c>
      <c r="K4839">
        <v>1.53</v>
      </c>
      <c r="L4839">
        <v>1.53</v>
      </c>
      <c r="M4839" t="s">
        <v>26</v>
      </c>
      <c r="N4839" t="s">
        <v>27</v>
      </c>
      <c r="O4839" t="s">
        <v>63</v>
      </c>
      <c r="P4839" t="s">
        <v>29</v>
      </c>
      <c r="Q4839" t="s">
        <v>29</v>
      </c>
      <c r="R4839" t="s">
        <v>29</v>
      </c>
      <c r="S4839" t="s">
        <v>29</v>
      </c>
      <c r="T4839" t="s">
        <v>29</v>
      </c>
      <c r="U4839" t="s">
        <v>29</v>
      </c>
      <c r="V4839" t="s">
        <v>29</v>
      </c>
      <c r="W4839" t="s">
        <v>5375</v>
      </c>
    </row>
    <row r="4840" spans="1:23">
      <c r="A4840">
        <v>4839</v>
      </c>
      <c r="B4840" t="s">
        <v>5374</v>
      </c>
      <c r="C4840" t="s">
        <v>5374</v>
      </c>
      <c r="D4840">
        <v>131</v>
      </c>
      <c r="E4840" t="s">
        <v>5396</v>
      </c>
      <c r="F4840" t="s">
        <v>344</v>
      </c>
      <c r="G4840" s="1" t="s">
        <v>5397</v>
      </c>
      <c r="H4840" t="s">
        <v>29</v>
      </c>
      <c r="I4840" t="s">
        <v>5397</v>
      </c>
      <c r="J4840" t="s">
        <v>29</v>
      </c>
      <c r="K4840">
        <v>1.87</v>
      </c>
      <c r="L4840">
        <v>1.87</v>
      </c>
      <c r="M4840" t="s">
        <v>26</v>
      </c>
      <c r="N4840" t="s">
        <v>27</v>
      </c>
      <c r="O4840" t="s">
        <v>29</v>
      </c>
      <c r="P4840" t="s">
        <v>29</v>
      </c>
      <c r="Q4840" t="s">
        <v>29</v>
      </c>
      <c r="R4840" t="s">
        <v>29</v>
      </c>
      <c r="S4840" t="s">
        <v>29</v>
      </c>
      <c r="T4840" t="s">
        <v>29</v>
      </c>
      <c r="U4840" t="s">
        <v>29</v>
      </c>
      <c r="V4840" t="s">
        <v>29</v>
      </c>
      <c r="W4840" t="s">
        <v>5375</v>
      </c>
    </row>
    <row r="4841" spans="1:23">
      <c r="A4841">
        <v>4840</v>
      </c>
      <c r="B4841" t="s">
        <v>5374</v>
      </c>
      <c r="C4841" t="s">
        <v>5374</v>
      </c>
      <c r="D4841">
        <v>131</v>
      </c>
      <c r="E4841" t="s">
        <v>5398</v>
      </c>
      <c r="F4841" t="s">
        <v>344</v>
      </c>
      <c r="G4841" s="1" t="s">
        <v>3592</v>
      </c>
      <c r="H4841" t="s">
        <v>2838</v>
      </c>
      <c r="I4841" t="s">
        <v>3592</v>
      </c>
      <c r="J4841" t="s">
        <v>8687</v>
      </c>
      <c r="K4841">
        <v>0.3</v>
      </c>
      <c r="L4841">
        <v>0.3</v>
      </c>
      <c r="M4841" t="s">
        <v>26</v>
      </c>
      <c r="N4841" t="s">
        <v>74</v>
      </c>
      <c r="O4841" t="s">
        <v>29</v>
      </c>
      <c r="P4841" t="s">
        <v>29</v>
      </c>
      <c r="Q4841" t="s">
        <v>29</v>
      </c>
      <c r="R4841" t="s">
        <v>29</v>
      </c>
      <c r="S4841" t="s">
        <v>29</v>
      </c>
      <c r="T4841" t="s">
        <v>29</v>
      </c>
      <c r="U4841" t="s">
        <v>29</v>
      </c>
      <c r="V4841" t="s">
        <v>29</v>
      </c>
      <c r="W4841" t="s">
        <v>5375</v>
      </c>
    </row>
    <row r="4842" spans="1:23">
      <c r="A4842">
        <v>4841</v>
      </c>
      <c r="B4842" t="s">
        <v>5374</v>
      </c>
      <c r="C4842" t="s">
        <v>5374</v>
      </c>
      <c r="D4842">
        <v>131</v>
      </c>
      <c r="E4842" t="s">
        <v>5399</v>
      </c>
      <c r="F4842" t="s">
        <v>415</v>
      </c>
      <c r="G4842" s="1" t="s">
        <v>4495</v>
      </c>
      <c r="H4842" t="s">
        <v>360</v>
      </c>
      <c r="I4842" t="s">
        <v>4495</v>
      </c>
      <c r="J4842" t="s">
        <v>360</v>
      </c>
      <c r="K4842">
        <v>5.71</v>
      </c>
      <c r="L4842">
        <v>5.71</v>
      </c>
      <c r="M4842" t="s">
        <v>26</v>
      </c>
      <c r="N4842" t="s">
        <v>219</v>
      </c>
      <c r="O4842" t="s">
        <v>230</v>
      </c>
      <c r="P4842" t="s">
        <v>63</v>
      </c>
      <c r="Q4842" t="s">
        <v>29</v>
      </c>
      <c r="R4842" t="s">
        <v>29</v>
      </c>
      <c r="S4842" t="s">
        <v>29</v>
      </c>
      <c r="T4842" t="s">
        <v>29</v>
      </c>
      <c r="U4842" t="s">
        <v>29</v>
      </c>
      <c r="V4842" t="s">
        <v>29</v>
      </c>
      <c r="W4842" t="s">
        <v>5375</v>
      </c>
    </row>
    <row r="4843" spans="1:23">
      <c r="A4843">
        <v>4842</v>
      </c>
      <c r="B4843" t="s">
        <v>5374</v>
      </c>
      <c r="C4843" t="s">
        <v>5374</v>
      </c>
      <c r="D4843">
        <v>131</v>
      </c>
      <c r="E4843" t="s">
        <v>5400</v>
      </c>
      <c r="F4843" t="s">
        <v>415</v>
      </c>
      <c r="G4843" s="1" t="s">
        <v>2729</v>
      </c>
      <c r="H4843" t="s">
        <v>1685</v>
      </c>
      <c r="I4843" t="s">
        <v>2729</v>
      </c>
      <c r="J4843" t="s">
        <v>1685</v>
      </c>
      <c r="K4843">
        <v>0.44</v>
      </c>
      <c r="L4843">
        <v>0.44</v>
      </c>
      <c r="M4843" t="s">
        <v>26</v>
      </c>
      <c r="N4843" t="s">
        <v>219</v>
      </c>
      <c r="O4843" t="s">
        <v>121</v>
      </c>
      <c r="P4843" t="s">
        <v>56</v>
      </c>
      <c r="Q4843" t="s">
        <v>29</v>
      </c>
      <c r="R4843" t="s">
        <v>29</v>
      </c>
      <c r="S4843" t="s">
        <v>29</v>
      </c>
      <c r="T4843" t="s">
        <v>29</v>
      </c>
      <c r="U4843" t="s">
        <v>29</v>
      </c>
      <c r="V4843" t="s">
        <v>29</v>
      </c>
      <c r="W4843" t="s">
        <v>5375</v>
      </c>
    </row>
    <row r="4844" spans="1:23">
      <c r="A4844">
        <v>4843</v>
      </c>
      <c r="B4844" t="s">
        <v>5374</v>
      </c>
      <c r="C4844" t="s">
        <v>5374</v>
      </c>
      <c r="D4844">
        <v>131</v>
      </c>
      <c r="E4844" t="s">
        <v>5401</v>
      </c>
      <c r="F4844" t="s">
        <v>181</v>
      </c>
      <c r="G4844" s="1" t="s">
        <v>2285</v>
      </c>
      <c r="H4844" t="s">
        <v>5402</v>
      </c>
      <c r="I4844" t="s">
        <v>2285</v>
      </c>
      <c r="J4844" t="s">
        <v>5402</v>
      </c>
      <c r="K4844">
        <v>2.98</v>
      </c>
      <c r="L4844">
        <v>2.98</v>
      </c>
      <c r="M4844" t="s">
        <v>26</v>
      </c>
      <c r="N4844" t="s">
        <v>74</v>
      </c>
      <c r="O4844" t="s">
        <v>29</v>
      </c>
      <c r="P4844" t="s">
        <v>29</v>
      </c>
      <c r="Q4844" t="s">
        <v>29</v>
      </c>
      <c r="R4844" t="s">
        <v>29</v>
      </c>
      <c r="S4844" t="s">
        <v>29</v>
      </c>
      <c r="T4844" t="s">
        <v>29</v>
      </c>
      <c r="U4844" t="s">
        <v>29</v>
      </c>
      <c r="V4844" t="s">
        <v>29</v>
      </c>
      <c r="W4844" t="s">
        <v>5375</v>
      </c>
    </row>
    <row r="4845" spans="1:23">
      <c r="A4845">
        <v>4844</v>
      </c>
      <c r="B4845" t="s">
        <v>5374</v>
      </c>
      <c r="C4845" t="s">
        <v>5374</v>
      </c>
      <c r="D4845">
        <v>131</v>
      </c>
      <c r="E4845" t="s">
        <v>5403</v>
      </c>
      <c r="F4845" t="s">
        <v>108</v>
      </c>
      <c r="G4845" s="1" t="s">
        <v>5404</v>
      </c>
      <c r="H4845" t="s">
        <v>5405</v>
      </c>
      <c r="I4845" t="s">
        <v>5404</v>
      </c>
      <c r="J4845" t="s">
        <v>5405</v>
      </c>
      <c r="K4845">
        <v>0.03</v>
      </c>
      <c r="L4845">
        <v>0.03</v>
      </c>
      <c r="M4845" t="s">
        <v>26</v>
      </c>
      <c r="N4845" t="s">
        <v>219</v>
      </c>
      <c r="O4845" t="s">
        <v>5406</v>
      </c>
      <c r="P4845" t="s">
        <v>141</v>
      </c>
      <c r="Q4845" t="s">
        <v>29</v>
      </c>
      <c r="R4845" t="s">
        <v>29</v>
      </c>
      <c r="S4845" t="s">
        <v>29</v>
      </c>
      <c r="T4845" t="s">
        <v>29</v>
      </c>
      <c r="U4845" t="s">
        <v>29</v>
      </c>
      <c r="V4845" t="s">
        <v>29</v>
      </c>
      <c r="W4845" t="s">
        <v>5375</v>
      </c>
    </row>
    <row r="4846" spans="1:23">
      <c r="A4846">
        <v>4845</v>
      </c>
      <c r="B4846" t="s">
        <v>5374</v>
      </c>
      <c r="C4846" t="s">
        <v>5374</v>
      </c>
      <c r="D4846">
        <v>131</v>
      </c>
      <c r="E4846" t="s">
        <v>5407</v>
      </c>
      <c r="F4846" t="s">
        <v>206</v>
      </c>
      <c r="G4846" s="1" t="s">
        <v>526</v>
      </c>
      <c r="H4846" t="s">
        <v>5408</v>
      </c>
      <c r="I4846" t="s">
        <v>526</v>
      </c>
      <c r="J4846" t="s">
        <v>5408</v>
      </c>
      <c r="K4846">
        <v>0.71</v>
      </c>
      <c r="L4846">
        <v>0.71</v>
      </c>
      <c r="M4846" t="s">
        <v>26</v>
      </c>
      <c r="N4846" t="s">
        <v>219</v>
      </c>
      <c r="O4846" t="s">
        <v>63</v>
      </c>
      <c r="P4846" t="s">
        <v>29</v>
      </c>
      <c r="Q4846" t="s">
        <v>29</v>
      </c>
      <c r="R4846" t="s">
        <v>29</v>
      </c>
      <c r="S4846" t="s">
        <v>29</v>
      </c>
      <c r="T4846" t="s">
        <v>29</v>
      </c>
      <c r="U4846" t="s">
        <v>29</v>
      </c>
      <c r="V4846" t="s">
        <v>29</v>
      </c>
      <c r="W4846" t="s">
        <v>5375</v>
      </c>
    </row>
    <row r="4847" spans="1:23">
      <c r="A4847">
        <v>4846</v>
      </c>
      <c r="B4847" t="s">
        <v>5374</v>
      </c>
      <c r="C4847" t="s">
        <v>5374</v>
      </c>
      <c r="D4847">
        <v>131</v>
      </c>
      <c r="E4847" t="s">
        <v>5409</v>
      </c>
      <c r="F4847" t="s">
        <v>498</v>
      </c>
      <c r="G4847" s="1" t="s">
        <v>5410</v>
      </c>
      <c r="H4847" t="s">
        <v>5411</v>
      </c>
      <c r="I4847" t="s">
        <v>1271</v>
      </c>
      <c r="J4847" t="s">
        <v>5411</v>
      </c>
      <c r="K4847">
        <v>1.46</v>
      </c>
      <c r="L4847">
        <v>1.46</v>
      </c>
      <c r="M4847" t="s">
        <v>26</v>
      </c>
      <c r="N4847" t="s">
        <v>74</v>
      </c>
      <c r="O4847" t="s">
        <v>29</v>
      </c>
      <c r="P4847" t="s">
        <v>29</v>
      </c>
      <c r="Q4847" t="s">
        <v>29</v>
      </c>
      <c r="R4847" t="s">
        <v>29</v>
      </c>
      <c r="S4847" t="s">
        <v>29</v>
      </c>
      <c r="T4847" t="s">
        <v>29</v>
      </c>
      <c r="U4847" t="s">
        <v>29</v>
      </c>
      <c r="V4847" t="s">
        <v>29</v>
      </c>
      <c r="W4847" t="s">
        <v>5375</v>
      </c>
    </row>
    <row r="4848" spans="1:23">
      <c r="A4848">
        <v>4847</v>
      </c>
      <c r="B4848" t="s">
        <v>5374</v>
      </c>
      <c r="C4848" t="s">
        <v>5374</v>
      </c>
      <c r="D4848">
        <v>131</v>
      </c>
      <c r="E4848" t="s">
        <v>5412</v>
      </c>
      <c r="F4848" t="s">
        <v>3071</v>
      </c>
      <c r="G4848" s="1" t="s">
        <v>5413</v>
      </c>
      <c r="H4848" t="s">
        <v>360</v>
      </c>
      <c r="I4848" t="s">
        <v>5413</v>
      </c>
      <c r="J4848" t="s">
        <v>360</v>
      </c>
      <c r="K4848">
        <v>0.22</v>
      </c>
      <c r="L4848">
        <v>0.22</v>
      </c>
      <c r="M4848" t="s">
        <v>26</v>
      </c>
      <c r="N4848" t="s">
        <v>74</v>
      </c>
      <c r="O4848" t="s">
        <v>29</v>
      </c>
      <c r="P4848" t="s">
        <v>29</v>
      </c>
      <c r="Q4848" t="s">
        <v>29</v>
      </c>
      <c r="R4848" t="s">
        <v>29</v>
      </c>
      <c r="S4848" t="s">
        <v>29</v>
      </c>
      <c r="T4848" t="s">
        <v>29</v>
      </c>
      <c r="U4848" t="s">
        <v>29</v>
      </c>
      <c r="V4848" t="s">
        <v>29</v>
      </c>
      <c r="W4848" t="s">
        <v>5375</v>
      </c>
    </row>
    <row r="4849" spans="1:23">
      <c r="A4849">
        <v>4848</v>
      </c>
      <c r="B4849" t="s">
        <v>5374</v>
      </c>
      <c r="C4849" t="s">
        <v>5374</v>
      </c>
      <c r="D4849">
        <v>131</v>
      </c>
      <c r="E4849" t="s">
        <v>5414</v>
      </c>
      <c r="F4849" t="s">
        <v>598</v>
      </c>
      <c r="G4849" s="1" t="s">
        <v>5415</v>
      </c>
      <c r="H4849" t="s">
        <v>5416</v>
      </c>
      <c r="I4849" t="s">
        <v>5415</v>
      </c>
      <c r="J4849" t="s">
        <v>5416</v>
      </c>
      <c r="K4849">
        <v>0.1</v>
      </c>
      <c r="L4849">
        <v>0.1</v>
      </c>
      <c r="M4849" t="s">
        <v>26</v>
      </c>
      <c r="N4849" t="s">
        <v>74</v>
      </c>
      <c r="O4849" t="s">
        <v>29</v>
      </c>
      <c r="P4849" t="s">
        <v>29</v>
      </c>
      <c r="Q4849" t="s">
        <v>29</v>
      </c>
      <c r="R4849" t="s">
        <v>29</v>
      </c>
      <c r="S4849" t="s">
        <v>29</v>
      </c>
      <c r="T4849" t="s">
        <v>29</v>
      </c>
      <c r="U4849" t="s">
        <v>29</v>
      </c>
      <c r="V4849" t="s">
        <v>29</v>
      </c>
      <c r="W4849" t="s">
        <v>5375</v>
      </c>
    </row>
    <row r="4850" spans="1:23">
      <c r="A4850">
        <v>4849</v>
      </c>
      <c r="B4850" t="s">
        <v>5374</v>
      </c>
      <c r="C4850" t="s">
        <v>5374</v>
      </c>
      <c r="D4850">
        <v>131</v>
      </c>
      <c r="E4850" t="s">
        <v>5417</v>
      </c>
      <c r="F4850" t="s">
        <v>297</v>
      </c>
      <c r="G4850" s="1" t="s">
        <v>511</v>
      </c>
      <c r="H4850" t="s">
        <v>5418</v>
      </c>
      <c r="I4850" t="s">
        <v>511</v>
      </c>
      <c r="J4850" t="s">
        <v>8893</v>
      </c>
      <c r="K4850">
        <v>0.11</v>
      </c>
      <c r="L4850">
        <v>0.11</v>
      </c>
      <c r="M4850" t="s">
        <v>26</v>
      </c>
      <c r="N4850" t="s">
        <v>74</v>
      </c>
      <c r="O4850" t="s">
        <v>29</v>
      </c>
      <c r="P4850" t="s">
        <v>29</v>
      </c>
      <c r="Q4850" t="s">
        <v>29</v>
      </c>
      <c r="R4850" t="s">
        <v>29</v>
      </c>
      <c r="S4850" t="s">
        <v>29</v>
      </c>
      <c r="T4850" t="s">
        <v>29</v>
      </c>
      <c r="U4850" t="s">
        <v>29</v>
      </c>
      <c r="V4850" t="s">
        <v>29</v>
      </c>
      <c r="W4850" t="s">
        <v>5375</v>
      </c>
    </row>
    <row r="4851" spans="1:23">
      <c r="A4851">
        <v>4850</v>
      </c>
      <c r="B4851" t="s">
        <v>5374</v>
      </c>
      <c r="C4851" t="s">
        <v>5374</v>
      </c>
      <c r="D4851">
        <v>131</v>
      </c>
      <c r="E4851" t="s">
        <v>5419</v>
      </c>
      <c r="F4851" t="s">
        <v>498</v>
      </c>
      <c r="G4851" s="1" t="s">
        <v>499</v>
      </c>
      <c r="H4851" t="s">
        <v>5420</v>
      </c>
      <c r="I4851" t="s">
        <v>499</v>
      </c>
      <c r="J4851" t="s">
        <v>5420</v>
      </c>
      <c r="K4851">
        <v>1.5</v>
      </c>
      <c r="L4851">
        <v>1.5</v>
      </c>
      <c r="M4851" t="s">
        <v>26</v>
      </c>
      <c r="N4851" t="s">
        <v>74</v>
      </c>
      <c r="O4851" t="s">
        <v>219</v>
      </c>
      <c r="P4851" t="s">
        <v>29</v>
      </c>
      <c r="Q4851" t="s">
        <v>29</v>
      </c>
      <c r="R4851" t="s">
        <v>29</v>
      </c>
      <c r="S4851" t="s">
        <v>29</v>
      </c>
      <c r="T4851" t="s">
        <v>29</v>
      </c>
      <c r="U4851" t="s">
        <v>29</v>
      </c>
      <c r="V4851" t="s">
        <v>29</v>
      </c>
      <c r="W4851" t="s">
        <v>5375</v>
      </c>
    </row>
    <row r="4852" spans="1:23">
      <c r="A4852">
        <v>4851</v>
      </c>
      <c r="B4852" t="s">
        <v>5374</v>
      </c>
      <c r="C4852" t="s">
        <v>5374</v>
      </c>
      <c r="D4852">
        <v>131</v>
      </c>
      <c r="E4852" t="s">
        <v>5421</v>
      </c>
      <c r="F4852" t="s">
        <v>498</v>
      </c>
      <c r="G4852" s="1" t="s">
        <v>499</v>
      </c>
      <c r="H4852" t="s">
        <v>29</v>
      </c>
      <c r="I4852" t="s">
        <v>499</v>
      </c>
      <c r="J4852" t="s">
        <v>29</v>
      </c>
      <c r="K4852">
        <v>0.22</v>
      </c>
      <c r="L4852">
        <v>0.22</v>
      </c>
      <c r="M4852" t="s">
        <v>26</v>
      </c>
      <c r="N4852" t="s">
        <v>74</v>
      </c>
      <c r="O4852" t="s">
        <v>29</v>
      </c>
      <c r="P4852" t="s">
        <v>29</v>
      </c>
      <c r="Q4852" t="s">
        <v>29</v>
      </c>
      <c r="R4852" t="s">
        <v>29</v>
      </c>
      <c r="S4852" t="s">
        <v>29</v>
      </c>
      <c r="T4852" t="s">
        <v>29</v>
      </c>
      <c r="U4852" t="s">
        <v>29</v>
      </c>
      <c r="V4852" t="s">
        <v>29</v>
      </c>
      <c r="W4852" t="s">
        <v>5375</v>
      </c>
    </row>
    <row r="4853" spans="1:23">
      <c r="A4853">
        <v>4852</v>
      </c>
      <c r="B4853" t="s">
        <v>5374</v>
      </c>
      <c r="C4853" t="s">
        <v>5374</v>
      </c>
      <c r="D4853">
        <v>131</v>
      </c>
      <c r="E4853" t="s">
        <v>5422</v>
      </c>
      <c r="F4853" t="s">
        <v>498</v>
      </c>
      <c r="G4853" s="1" t="s">
        <v>499</v>
      </c>
      <c r="H4853" t="s">
        <v>566</v>
      </c>
      <c r="I4853" t="s">
        <v>499</v>
      </c>
      <c r="J4853" t="s">
        <v>566</v>
      </c>
      <c r="K4853">
        <v>2.87</v>
      </c>
      <c r="L4853">
        <v>2.87</v>
      </c>
      <c r="M4853" t="s">
        <v>26</v>
      </c>
      <c r="N4853" t="s">
        <v>74</v>
      </c>
      <c r="O4853" t="s">
        <v>29</v>
      </c>
      <c r="P4853" t="s">
        <v>29</v>
      </c>
      <c r="Q4853" t="s">
        <v>29</v>
      </c>
      <c r="R4853" t="s">
        <v>29</v>
      </c>
      <c r="S4853" t="s">
        <v>29</v>
      </c>
      <c r="T4853" t="s">
        <v>29</v>
      </c>
      <c r="U4853" t="s">
        <v>29</v>
      </c>
      <c r="V4853" t="s">
        <v>29</v>
      </c>
      <c r="W4853" t="s">
        <v>5375</v>
      </c>
    </row>
    <row r="4854" spans="1:23">
      <c r="A4854">
        <v>4853</v>
      </c>
      <c r="B4854" t="s">
        <v>5374</v>
      </c>
      <c r="C4854" t="s">
        <v>5374</v>
      </c>
      <c r="D4854">
        <v>131</v>
      </c>
      <c r="E4854" t="s">
        <v>5423</v>
      </c>
      <c r="F4854" t="s">
        <v>498</v>
      </c>
      <c r="G4854" s="1" t="s">
        <v>499</v>
      </c>
      <c r="H4854" t="s">
        <v>29</v>
      </c>
      <c r="I4854" t="s">
        <v>499</v>
      </c>
      <c r="J4854" t="s">
        <v>29</v>
      </c>
      <c r="K4854">
        <v>0.04</v>
      </c>
      <c r="L4854">
        <v>0.04</v>
      </c>
      <c r="M4854" t="s">
        <v>26</v>
      </c>
      <c r="N4854" t="s">
        <v>219</v>
      </c>
      <c r="O4854" t="s">
        <v>74</v>
      </c>
      <c r="P4854" t="s">
        <v>29</v>
      </c>
      <c r="Q4854" t="s">
        <v>29</v>
      </c>
      <c r="R4854" t="s">
        <v>29</v>
      </c>
      <c r="S4854" t="s">
        <v>29</v>
      </c>
      <c r="T4854" t="s">
        <v>29</v>
      </c>
      <c r="U4854" t="s">
        <v>29</v>
      </c>
      <c r="V4854" t="s">
        <v>29</v>
      </c>
      <c r="W4854" t="s">
        <v>5375</v>
      </c>
    </row>
    <row r="4855" spans="1:23">
      <c r="A4855">
        <v>4854</v>
      </c>
      <c r="B4855" t="s">
        <v>5374</v>
      </c>
      <c r="C4855" t="s">
        <v>5374</v>
      </c>
      <c r="D4855">
        <v>131</v>
      </c>
      <c r="E4855" t="s">
        <v>5424</v>
      </c>
      <c r="F4855" t="s">
        <v>1049</v>
      </c>
      <c r="G4855" s="1" t="s">
        <v>1050</v>
      </c>
      <c r="H4855" t="s">
        <v>29</v>
      </c>
      <c r="I4855" t="s">
        <v>1050</v>
      </c>
      <c r="J4855" t="s">
        <v>29</v>
      </c>
      <c r="K4855">
        <v>6.13</v>
      </c>
      <c r="L4855">
        <v>6.13</v>
      </c>
      <c r="M4855" t="s">
        <v>26</v>
      </c>
      <c r="N4855" t="s">
        <v>74</v>
      </c>
      <c r="O4855" t="s">
        <v>219</v>
      </c>
      <c r="P4855" t="s">
        <v>29</v>
      </c>
      <c r="Q4855" t="s">
        <v>29</v>
      </c>
      <c r="R4855" t="s">
        <v>29</v>
      </c>
      <c r="S4855" t="s">
        <v>29</v>
      </c>
      <c r="T4855" t="s">
        <v>29</v>
      </c>
      <c r="U4855" t="s">
        <v>29</v>
      </c>
      <c r="V4855" t="s">
        <v>29</v>
      </c>
      <c r="W4855" t="s">
        <v>5375</v>
      </c>
    </row>
    <row r="4856" spans="1:23">
      <c r="A4856">
        <v>4855</v>
      </c>
      <c r="B4856" t="s">
        <v>5374</v>
      </c>
      <c r="C4856" t="s">
        <v>5374</v>
      </c>
      <c r="D4856">
        <v>131</v>
      </c>
      <c r="E4856" t="s">
        <v>5425</v>
      </c>
      <c r="F4856" t="s">
        <v>154</v>
      </c>
      <c r="G4856" s="1" t="s">
        <v>155</v>
      </c>
      <c r="H4856" t="s">
        <v>29</v>
      </c>
      <c r="I4856" t="s">
        <v>155</v>
      </c>
      <c r="J4856" t="s">
        <v>29</v>
      </c>
      <c r="K4856">
        <v>0.3</v>
      </c>
      <c r="L4856">
        <v>0.3</v>
      </c>
      <c r="M4856" t="s">
        <v>26</v>
      </c>
      <c r="N4856" t="s">
        <v>27</v>
      </c>
      <c r="O4856" t="s">
        <v>29</v>
      </c>
      <c r="P4856" t="s">
        <v>29</v>
      </c>
      <c r="Q4856" t="s">
        <v>29</v>
      </c>
      <c r="R4856" t="s">
        <v>29</v>
      </c>
      <c r="S4856" t="s">
        <v>29</v>
      </c>
      <c r="T4856" t="s">
        <v>29</v>
      </c>
      <c r="U4856" t="s">
        <v>29</v>
      </c>
      <c r="V4856" t="s">
        <v>29</v>
      </c>
      <c r="W4856" t="s">
        <v>5375</v>
      </c>
    </row>
    <row r="4857" spans="1:23">
      <c r="A4857">
        <v>4856</v>
      </c>
      <c r="B4857" t="s">
        <v>5374</v>
      </c>
      <c r="C4857" t="s">
        <v>5374</v>
      </c>
      <c r="D4857">
        <v>131</v>
      </c>
      <c r="E4857" t="s">
        <v>5426</v>
      </c>
      <c r="F4857" t="s">
        <v>154</v>
      </c>
      <c r="G4857" s="1" t="s">
        <v>3191</v>
      </c>
      <c r="H4857" t="s">
        <v>5427</v>
      </c>
      <c r="I4857" t="s">
        <v>3191</v>
      </c>
      <c r="J4857" t="s">
        <v>5427</v>
      </c>
      <c r="K4857">
        <v>3.04</v>
      </c>
      <c r="L4857">
        <v>3.04</v>
      </c>
      <c r="M4857" t="s">
        <v>26</v>
      </c>
      <c r="N4857" t="s">
        <v>219</v>
      </c>
      <c r="O4857" t="s">
        <v>29</v>
      </c>
      <c r="P4857" t="s">
        <v>29</v>
      </c>
      <c r="Q4857" t="s">
        <v>29</v>
      </c>
      <c r="R4857" t="s">
        <v>29</v>
      </c>
      <c r="S4857" t="s">
        <v>29</v>
      </c>
      <c r="T4857" t="s">
        <v>29</v>
      </c>
      <c r="U4857" t="s">
        <v>29</v>
      </c>
      <c r="V4857" t="s">
        <v>29</v>
      </c>
      <c r="W4857" t="s">
        <v>5375</v>
      </c>
    </row>
    <row r="4858" spans="1:23">
      <c r="A4858">
        <v>4857</v>
      </c>
      <c r="B4858" t="s">
        <v>5374</v>
      </c>
      <c r="C4858" t="s">
        <v>5374</v>
      </c>
      <c r="D4858">
        <v>131</v>
      </c>
      <c r="E4858" t="s">
        <v>5428</v>
      </c>
      <c r="F4858" t="s">
        <v>443</v>
      </c>
      <c r="G4858" s="1" t="s">
        <v>5429</v>
      </c>
      <c r="H4858" t="s">
        <v>2665</v>
      </c>
      <c r="I4858" t="s">
        <v>5429</v>
      </c>
      <c r="J4858" t="s">
        <v>2665</v>
      </c>
      <c r="K4858">
        <v>0.59</v>
      </c>
      <c r="L4858">
        <v>0.59</v>
      </c>
      <c r="M4858" t="s">
        <v>26</v>
      </c>
      <c r="N4858" t="s">
        <v>219</v>
      </c>
      <c r="O4858" t="s">
        <v>63</v>
      </c>
      <c r="P4858" t="s">
        <v>29</v>
      </c>
      <c r="Q4858" t="s">
        <v>29</v>
      </c>
      <c r="R4858" t="s">
        <v>29</v>
      </c>
      <c r="S4858" t="s">
        <v>29</v>
      </c>
      <c r="T4858" t="s">
        <v>29</v>
      </c>
      <c r="U4858" t="s">
        <v>29</v>
      </c>
      <c r="V4858" t="s">
        <v>29</v>
      </c>
      <c r="W4858" t="s">
        <v>5375</v>
      </c>
    </row>
    <row r="4859" spans="1:23">
      <c r="A4859">
        <v>4858</v>
      </c>
      <c r="B4859" t="s">
        <v>5374</v>
      </c>
      <c r="C4859" t="s">
        <v>5374</v>
      </c>
      <c r="D4859">
        <v>131</v>
      </c>
      <c r="E4859" t="s">
        <v>5430</v>
      </c>
      <c r="F4859" t="s">
        <v>558</v>
      </c>
      <c r="G4859" s="1" t="s">
        <v>1266</v>
      </c>
      <c r="H4859" t="s">
        <v>5235</v>
      </c>
      <c r="I4859" t="s">
        <v>1266</v>
      </c>
      <c r="J4859" t="s">
        <v>5235</v>
      </c>
      <c r="K4859">
        <v>0.03</v>
      </c>
      <c r="L4859">
        <v>0.03</v>
      </c>
      <c r="M4859" t="s">
        <v>26</v>
      </c>
      <c r="N4859" t="s">
        <v>74</v>
      </c>
      <c r="O4859" t="s">
        <v>29</v>
      </c>
      <c r="P4859" t="s">
        <v>29</v>
      </c>
      <c r="Q4859" t="s">
        <v>29</v>
      </c>
      <c r="R4859" t="s">
        <v>29</v>
      </c>
      <c r="S4859" t="s">
        <v>29</v>
      </c>
      <c r="T4859" t="s">
        <v>29</v>
      </c>
      <c r="U4859" t="s">
        <v>29</v>
      </c>
      <c r="V4859" t="s">
        <v>29</v>
      </c>
      <c r="W4859" t="s">
        <v>5375</v>
      </c>
    </row>
    <row r="4860" spans="1:23">
      <c r="A4860">
        <v>4859</v>
      </c>
      <c r="B4860" t="s">
        <v>5374</v>
      </c>
      <c r="C4860" t="s">
        <v>5374</v>
      </c>
      <c r="D4860">
        <v>131</v>
      </c>
      <c r="E4860" t="s">
        <v>5431</v>
      </c>
      <c r="F4860" t="s">
        <v>508</v>
      </c>
      <c r="G4860" s="1" t="s">
        <v>509</v>
      </c>
      <c r="H4860" t="s">
        <v>5432</v>
      </c>
      <c r="I4860" t="s">
        <v>509</v>
      </c>
      <c r="J4860" t="s">
        <v>8723</v>
      </c>
      <c r="K4860">
        <v>0.55000000000000004</v>
      </c>
      <c r="L4860">
        <v>0.55000000000000004</v>
      </c>
      <c r="M4860" t="s">
        <v>26</v>
      </c>
      <c r="N4860" t="s">
        <v>74</v>
      </c>
      <c r="O4860" t="s">
        <v>29</v>
      </c>
      <c r="P4860" t="s">
        <v>29</v>
      </c>
      <c r="Q4860" t="s">
        <v>29</v>
      </c>
      <c r="R4860" t="s">
        <v>29</v>
      </c>
      <c r="S4860" t="s">
        <v>29</v>
      </c>
      <c r="T4860" t="s">
        <v>29</v>
      </c>
      <c r="U4860" t="s">
        <v>29</v>
      </c>
      <c r="V4860" t="s">
        <v>29</v>
      </c>
      <c r="W4860" t="s">
        <v>5375</v>
      </c>
    </row>
    <row r="4861" spans="1:23">
      <c r="A4861">
        <v>4860</v>
      </c>
      <c r="B4861" t="s">
        <v>5374</v>
      </c>
      <c r="C4861" t="s">
        <v>5374</v>
      </c>
      <c r="D4861">
        <v>131</v>
      </c>
      <c r="E4861" t="s">
        <v>5433</v>
      </c>
      <c r="F4861" t="s">
        <v>2225</v>
      </c>
      <c r="G4861" s="1" t="s">
        <v>2226</v>
      </c>
      <c r="H4861" t="s">
        <v>1852</v>
      </c>
      <c r="I4861" t="s">
        <v>2226</v>
      </c>
      <c r="J4861" t="s">
        <v>1852</v>
      </c>
      <c r="K4861">
        <v>7.91</v>
      </c>
      <c r="L4861">
        <v>7.91</v>
      </c>
      <c r="M4861" t="s">
        <v>26</v>
      </c>
      <c r="N4861" t="s">
        <v>219</v>
      </c>
      <c r="O4861" t="s">
        <v>63</v>
      </c>
      <c r="P4861" t="s">
        <v>29</v>
      </c>
      <c r="Q4861" t="s">
        <v>29</v>
      </c>
      <c r="R4861" t="s">
        <v>29</v>
      </c>
      <c r="S4861" t="s">
        <v>29</v>
      </c>
      <c r="T4861" t="s">
        <v>29</v>
      </c>
      <c r="U4861" t="s">
        <v>29</v>
      </c>
      <c r="V4861" t="s">
        <v>29</v>
      </c>
      <c r="W4861" t="s">
        <v>5375</v>
      </c>
    </row>
    <row r="4862" spans="1:23">
      <c r="A4862">
        <v>4861</v>
      </c>
      <c r="B4862" t="s">
        <v>5374</v>
      </c>
      <c r="C4862" t="s">
        <v>5374</v>
      </c>
      <c r="D4862">
        <v>131</v>
      </c>
      <c r="E4862" t="s">
        <v>5434</v>
      </c>
      <c r="F4862" t="s">
        <v>168</v>
      </c>
      <c r="G4862" s="1" t="s">
        <v>2568</v>
      </c>
      <c r="H4862" t="s">
        <v>933</v>
      </c>
      <c r="I4862" t="s">
        <v>2568</v>
      </c>
      <c r="J4862" t="s">
        <v>933</v>
      </c>
      <c r="K4862">
        <v>2.61</v>
      </c>
      <c r="L4862">
        <v>2.61</v>
      </c>
      <c r="M4862" t="s">
        <v>26</v>
      </c>
      <c r="N4862" t="s">
        <v>74</v>
      </c>
      <c r="O4862" t="s">
        <v>29</v>
      </c>
      <c r="P4862" t="s">
        <v>29</v>
      </c>
      <c r="Q4862" t="s">
        <v>29</v>
      </c>
      <c r="R4862" t="s">
        <v>29</v>
      </c>
      <c r="S4862" t="s">
        <v>29</v>
      </c>
      <c r="T4862" t="s">
        <v>29</v>
      </c>
      <c r="U4862" t="s">
        <v>29</v>
      </c>
      <c r="V4862" t="s">
        <v>29</v>
      </c>
      <c r="W4862" t="s">
        <v>5375</v>
      </c>
    </row>
    <row r="4863" spans="1:23">
      <c r="A4863">
        <v>4862</v>
      </c>
      <c r="B4863" t="s">
        <v>5374</v>
      </c>
      <c r="C4863" t="s">
        <v>5374</v>
      </c>
      <c r="D4863">
        <v>131</v>
      </c>
      <c r="E4863" t="s">
        <v>5435</v>
      </c>
      <c r="F4863" t="s">
        <v>505</v>
      </c>
      <c r="G4863" s="1" t="s">
        <v>2461</v>
      </c>
      <c r="H4863" t="s">
        <v>29</v>
      </c>
      <c r="I4863" t="s">
        <v>2461</v>
      </c>
      <c r="J4863" t="s">
        <v>29</v>
      </c>
      <c r="K4863">
        <v>0.49</v>
      </c>
      <c r="L4863">
        <v>0.49</v>
      </c>
      <c r="M4863" t="s">
        <v>26</v>
      </c>
      <c r="N4863" t="s">
        <v>74</v>
      </c>
      <c r="O4863" t="s">
        <v>29</v>
      </c>
      <c r="P4863" t="s">
        <v>29</v>
      </c>
      <c r="Q4863" t="s">
        <v>29</v>
      </c>
      <c r="R4863" t="s">
        <v>29</v>
      </c>
      <c r="S4863" t="s">
        <v>29</v>
      </c>
      <c r="T4863" t="s">
        <v>29</v>
      </c>
      <c r="U4863" t="s">
        <v>29</v>
      </c>
      <c r="V4863" t="s">
        <v>29</v>
      </c>
      <c r="W4863" t="s">
        <v>5375</v>
      </c>
    </row>
    <row r="4864" spans="1:23">
      <c r="A4864">
        <v>4863</v>
      </c>
      <c r="B4864" t="s">
        <v>5374</v>
      </c>
      <c r="C4864" t="s">
        <v>5374</v>
      </c>
      <c r="D4864">
        <v>131</v>
      </c>
      <c r="E4864" t="s">
        <v>5436</v>
      </c>
      <c r="F4864" t="s">
        <v>154</v>
      </c>
      <c r="G4864" s="1" t="s">
        <v>435</v>
      </c>
      <c r="H4864" t="s">
        <v>5437</v>
      </c>
      <c r="I4864" t="s">
        <v>435</v>
      </c>
      <c r="J4864" t="s">
        <v>5437</v>
      </c>
      <c r="K4864">
        <v>0.05</v>
      </c>
      <c r="L4864">
        <v>0.05</v>
      </c>
      <c r="M4864" t="s">
        <v>26</v>
      </c>
      <c r="N4864" t="s">
        <v>219</v>
      </c>
      <c r="O4864" t="s">
        <v>29</v>
      </c>
      <c r="P4864" t="s">
        <v>29</v>
      </c>
      <c r="Q4864" t="s">
        <v>29</v>
      </c>
      <c r="R4864" t="s">
        <v>29</v>
      </c>
      <c r="S4864" t="s">
        <v>29</v>
      </c>
      <c r="T4864" t="s">
        <v>29</v>
      </c>
      <c r="U4864" t="s">
        <v>29</v>
      </c>
      <c r="V4864" t="s">
        <v>29</v>
      </c>
      <c r="W4864" t="s">
        <v>5375</v>
      </c>
    </row>
    <row r="4865" spans="1:23">
      <c r="A4865">
        <v>4864</v>
      </c>
      <c r="B4865" t="s">
        <v>5374</v>
      </c>
      <c r="C4865" t="s">
        <v>5374</v>
      </c>
      <c r="D4865">
        <v>131</v>
      </c>
      <c r="E4865" t="s">
        <v>5438</v>
      </c>
      <c r="F4865" t="s">
        <v>185</v>
      </c>
      <c r="G4865" s="1" t="s">
        <v>2060</v>
      </c>
      <c r="H4865" t="s">
        <v>5439</v>
      </c>
      <c r="I4865" t="s">
        <v>2060</v>
      </c>
      <c r="J4865" t="s">
        <v>8724</v>
      </c>
      <c r="K4865">
        <v>0.05</v>
      </c>
      <c r="L4865">
        <v>0.05</v>
      </c>
      <c r="M4865" t="s">
        <v>26</v>
      </c>
      <c r="N4865" t="s">
        <v>74</v>
      </c>
      <c r="O4865" t="s">
        <v>29</v>
      </c>
      <c r="P4865" t="s">
        <v>29</v>
      </c>
      <c r="Q4865" t="s">
        <v>29</v>
      </c>
      <c r="R4865" t="s">
        <v>29</v>
      </c>
      <c r="S4865" t="s">
        <v>29</v>
      </c>
      <c r="T4865" t="s">
        <v>29</v>
      </c>
      <c r="U4865" t="s">
        <v>29</v>
      </c>
      <c r="V4865" t="s">
        <v>29</v>
      </c>
      <c r="W4865" t="s">
        <v>5375</v>
      </c>
    </row>
    <row r="4866" spans="1:23">
      <c r="A4866">
        <v>4865</v>
      </c>
      <c r="B4866" t="s">
        <v>5374</v>
      </c>
      <c r="C4866" t="s">
        <v>5374</v>
      </c>
      <c r="D4866">
        <v>131</v>
      </c>
      <c r="E4866" t="s">
        <v>3102</v>
      </c>
      <c r="F4866" t="s">
        <v>185</v>
      </c>
      <c r="G4866" s="1" t="s">
        <v>186</v>
      </c>
      <c r="H4866" t="s">
        <v>348</v>
      </c>
      <c r="I4866" t="s">
        <v>186</v>
      </c>
      <c r="J4866" t="s">
        <v>348</v>
      </c>
      <c r="K4866">
        <v>0.41</v>
      </c>
      <c r="L4866">
        <v>0.41</v>
      </c>
      <c r="M4866" t="s">
        <v>26</v>
      </c>
      <c r="N4866" t="s">
        <v>74</v>
      </c>
      <c r="O4866" t="s">
        <v>29</v>
      </c>
      <c r="P4866" t="s">
        <v>29</v>
      </c>
      <c r="Q4866" t="s">
        <v>29</v>
      </c>
      <c r="R4866" t="s">
        <v>29</v>
      </c>
      <c r="S4866" t="s">
        <v>29</v>
      </c>
      <c r="T4866" t="s">
        <v>29</v>
      </c>
      <c r="U4866" t="s">
        <v>29</v>
      </c>
      <c r="V4866" t="s">
        <v>29</v>
      </c>
      <c r="W4866" t="s">
        <v>5375</v>
      </c>
    </row>
    <row r="4867" spans="1:23">
      <c r="A4867">
        <v>4866</v>
      </c>
      <c r="B4867" t="s">
        <v>5374</v>
      </c>
      <c r="C4867" t="s">
        <v>5374</v>
      </c>
      <c r="D4867">
        <v>131</v>
      </c>
      <c r="E4867" t="s">
        <v>5440</v>
      </c>
      <c r="F4867" t="s">
        <v>185</v>
      </c>
      <c r="G4867" s="1" t="s">
        <v>186</v>
      </c>
      <c r="H4867" t="s">
        <v>5441</v>
      </c>
      <c r="I4867" t="s">
        <v>186</v>
      </c>
      <c r="J4867" t="s">
        <v>5441</v>
      </c>
      <c r="K4867">
        <v>0.1</v>
      </c>
      <c r="L4867">
        <v>0.1</v>
      </c>
      <c r="M4867" t="s">
        <v>26</v>
      </c>
      <c r="N4867" t="s">
        <v>74</v>
      </c>
      <c r="O4867" t="s">
        <v>29</v>
      </c>
      <c r="P4867" t="s">
        <v>29</v>
      </c>
      <c r="Q4867" t="s">
        <v>29</v>
      </c>
      <c r="R4867" t="s">
        <v>29</v>
      </c>
      <c r="S4867" t="s">
        <v>29</v>
      </c>
      <c r="T4867" t="s">
        <v>29</v>
      </c>
      <c r="U4867" t="s">
        <v>29</v>
      </c>
      <c r="V4867" t="s">
        <v>29</v>
      </c>
      <c r="W4867" t="s">
        <v>5375</v>
      </c>
    </row>
    <row r="4868" spans="1:23">
      <c r="A4868">
        <v>4867</v>
      </c>
      <c r="B4868" t="s">
        <v>5374</v>
      </c>
      <c r="C4868" t="s">
        <v>5374</v>
      </c>
      <c r="D4868">
        <v>131</v>
      </c>
      <c r="E4868" t="s">
        <v>5442</v>
      </c>
      <c r="F4868" t="s">
        <v>185</v>
      </c>
      <c r="G4868" s="1" t="s">
        <v>186</v>
      </c>
      <c r="H4868" t="s">
        <v>4037</v>
      </c>
      <c r="I4868" t="s">
        <v>186</v>
      </c>
      <c r="J4868" t="s">
        <v>4037</v>
      </c>
      <c r="K4868">
        <v>6.66</v>
      </c>
      <c r="L4868">
        <v>6.66</v>
      </c>
      <c r="M4868" t="s">
        <v>26</v>
      </c>
      <c r="N4868" t="s">
        <v>74</v>
      </c>
      <c r="O4868" t="s">
        <v>219</v>
      </c>
      <c r="P4868" t="s">
        <v>29</v>
      </c>
      <c r="Q4868" t="s">
        <v>29</v>
      </c>
      <c r="R4868" t="s">
        <v>29</v>
      </c>
      <c r="S4868" t="s">
        <v>29</v>
      </c>
      <c r="T4868" t="s">
        <v>29</v>
      </c>
      <c r="U4868" t="s">
        <v>29</v>
      </c>
      <c r="V4868" t="s">
        <v>29</v>
      </c>
      <c r="W4868" t="s">
        <v>5375</v>
      </c>
    </row>
    <row r="4869" spans="1:23">
      <c r="A4869">
        <v>4868</v>
      </c>
      <c r="B4869" t="s">
        <v>5374</v>
      </c>
      <c r="C4869" t="s">
        <v>5374</v>
      </c>
      <c r="D4869">
        <v>131</v>
      </c>
      <c r="E4869" t="s">
        <v>1179</v>
      </c>
      <c r="F4869" t="s">
        <v>185</v>
      </c>
      <c r="G4869" s="1" t="s">
        <v>186</v>
      </c>
      <c r="H4869" t="s">
        <v>1180</v>
      </c>
      <c r="I4869" t="s">
        <v>186</v>
      </c>
      <c r="J4869" t="s">
        <v>1180</v>
      </c>
      <c r="K4869">
        <v>3.16</v>
      </c>
      <c r="L4869">
        <v>3.16</v>
      </c>
      <c r="M4869" t="s">
        <v>26</v>
      </c>
      <c r="N4869" t="s">
        <v>74</v>
      </c>
      <c r="O4869" t="s">
        <v>29</v>
      </c>
      <c r="P4869" t="s">
        <v>29</v>
      </c>
      <c r="Q4869" t="s">
        <v>29</v>
      </c>
      <c r="R4869" t="s">
        <v>29</v>
      </c>
      <c r="S4869" t="s">
        <v>29</v>
      </c>
      <c r="T4869" t="s">
        <v>29</v>
      </c>
      <c r="U4869" t="s">
        <v>29</v>
      </c>
      <c r="V4869" t="s">
        <v>29</v>
      </c>
      <c r="W4869" t="s">
        <v>5375</v>
      </c>
    </row>
    <row r="4870" spans="1:23">
      <c r="A4870">
        <v>4869</v>
      </c>
      <c r="B4870" t="s">
        <v>5374</v>
      </c>
      <c r="C4870" t="s">
        <v>5374</v>
      </c>
      <c r="D4870">
        <v>131</v>
      </c>
      <c r="E4870" t="s">
        <v>5443</v>
      </c>
      <c r="F4870" t="s">
        <v>185</v>
      </c>
      <c r="G4870" s="1" t="s">
        <v>186</v>
      </c>
      <c r="H4870" t="s">
        <v>29</v>
      </c>
      <c r="I4870" t="s">
        <v>186</v>
      </c>
      <c r="J4870" t="s">
        <v>29</v>
      </c>
      <c r="K4870">
        <v>3.39</v>
      </c>
      <c r="L4870">
        <v>3.39</v>
      </c>
      <c r="M4870" t="s">
        <v>26</v>
      </c>
      <c r="N4870" t="s">
        <v>74</v>
      </c>
      <c r="O4870" t="s">
        <v>219</v>
      </c>
      <c r="P4870" t="s">
        <v>29</v>
      </c>
      <c r="Q4870" t="s">
        <v>29</v>
      </c>
      <c r="R4870" t="s">
        <v>29</v>
      </c>
      <c r="S4870" t="s">
        <v>29</v>
      </c>
      <c r="T4870" t="s">
        <v>29</v>
      </c>
      <c r="U4870" t="s">
        <v>29</v>
      </c>
      <c r="V4870" t="s">
        <v>29</v>
      </c>
      <c r="W4870" t="s">
        <v>5375</v>
      </c>
    </row>
    <row r="4871" spans="1:23">
      <c r="A4871">
        <v>4870</v>
      </c>
      <c r="B4871" t="s">
        <v>5374</v>
      </c>
      <c r="C4871" t="s">
        <v>5374</v>
      </c>
      <c r="D4871">
        <v>131</v>
      </c>
      <c r="E4871" t="s">
        <v>5444</v>
      </c>
      <c r="F4871" t="s">
        <v>185</v>
      </c>
      <c r="G4871" s="1" t="s">
        <v>186</v>
      </c>
      <c r="H4871" t="s">
        <v>5445</v>
      </c>
      <c r="I4871" t="s">
        <v>186</v>
      </c>
      <c r="J4871" t="s">
        <v>5445</v>
      </c>
      <c r="K4871">
        <v>0.59</v>
      </c>
      <c r="L4871">
        <v>0.59</v>
      </c>
      <c r="M4871" t="s">
        <v>26</v>
      </c>
      <c r="N4871" t="s">
        <v>74</v>
      </c>
      <c r="O4871" t="s">
        <v>29</v>
      </c>
      <c r="P4871" t="s">
        <v>29</v>
      </c>
      <c r="Q4871" t="s">
        <v>29</v>
      </c>
      <c r="R4871" t="s">
        <v>29</v>
      </c>
      <c r="S4871" t="s">
        <v>29</v>
      </c>
      <c r="T4871" t="s">
        <v>29</v>
      </c>
      <c r="U4871" t="s">
        <v>29</v>
      </c>
      <c r="V4871" t="s">
        <v>29</v>
      </c>
      <c r="W4871" t="s">
        <v>5375</v>
      </c>
    </row>
    <row r="4872" spans="1:23">
      <c r="A4872">
        <v>4871</v>
      </c>
      <c r="B4872" t="s">
        <v>5374</v>
      </c>
      <c r="C4872" t="s">
        <v>5374</v>
      </c>
      <c r="D4872">
        <v>131</v>
      </c>
      <c r="E4872" t="s">
        <v>5446</v>
      </c>
      <c r="F4872" t="s">
        <v>185</v>
      </c>
      <c r="G4872" s="1" t="s">
        <v>186</v>
      </c>
      <c r="H4872" t="s">
        <v>29</v>
      </c>
      <c r="I4872" t="s">
        <v>186</v>
      </c>
      <c r="J4872" t="s">
        <v>29</v>
      </c>
      <c r="K4872">
        <v>0.1</v>
      </c>
      <c r="L4872">
        <v>0.1</v>
      </c>
      <c r="M4872" t="s">
        <v>26</v>
      </c>
      <c r="N4872" t="s">
        <v>74</v>
      </c>
      <c r="O4872" t="s">
        <v>29</v>
      </c>
      <c r="P4872" t="s">
        <v>29</v>
      </c>
      <c r="Q4872" t="s">
        <v>29</v>
      </c>
      <c r="R4872" t="s">
        <v>29</v>
      </c>
      <c r="S4872" t="s">
        <v>29</v>
      </c>
      <c r="T4872" t="s">
        <v>29</v>
      </c>
      <c r="U4872" t="s">
        <v>29</v>
      </c>
      <c r="V4872" t="s">
        <v>29</v>
      </c>
      <c r="W4872" t="s">
        <v>5375</v>
      </c>
    </row>
    <row r="4873" spans="1:23">
      <c r="A4873">
        <v>4872</v>
      </c>
      <c r="B4873" t="s">
        <v>5374</v>
      </c>
      <c r="C4873" t="s">
        <v>5374</v>
      </c>
      <c r="D4873">
        <v>131</v>
      </c>
      <c r="E4873" t="s">
        <v>1149</v>
      </c>
      <c r="F4873" t="s">
        <v>185</v>
      </c>
      <c r="G4873" s="1" t="s">
        <v>186</v>
      </c>
      <c r="H4873" t="s">
        <v>1150</v>
      </c>
      <c r="I4873" t="s">
        <v>186</v>
      </c>
      <c r="J4873" t="s">
        <v>1150</v>
      </c>
      <c r="K4873">
        <v>6.09</v>
      </c>
      <c r="L4873">
        <v>6.09</v>
      </c>
      <c r="M4873" t="s">
        <v>26</v>
      </c>
      <c r="N4873" t="s">
        <v>74</v>
      </c>
      <c r="O4873" t="s">
        <v>219</v>
      </c>
      <c r="P4873" t="s">
        <v>29</v>
      </c>
      <c r="Q4873" t="s">
        <v>29</v>
      </c>
      <c r="R4873" t="s">
        <v>29</v>
      </c>
      <c r="S4873" t="s">
        <v>29</v>
      </c>
      <c r="T4873" t="s">
        <v>29</v>
      </c>
      <c r="U4873" t="s">
        <v>29</v>
      </c>
      <c r="V4873" t="s">
        <v>29</v>
      </c>
      <c r="W4873" t="s">
        <v>5375</v>
      </c>
    </row>
    <row r="4874" spans="1:23">
      <c r="A4874">
        <v>4873</v>
      </c>
      <c r="B4874" t="s">
        <v>5374</v>
      </c>
      <c r="C4874" t="s">
        <v>5374</v>
      </c>
      <c r="D4874">
        <v>131</v>
      </c>
      <c r="E4874" t="s">
        <v>5447</v>
      </c>
      <c r="F4874" t="s">
        <v>185</v>
      </c>
      <c r="G4874" s="1" t="s">
        <v>186</v>
      </c>
      <c r="H4874" t="s">
        <v>29</v>
      </c>
      <c r="I4874" t="s">
        <v>186</v>
      </c>
      <c r="J4874" t="s">
        <v>29</v>
      </c>
      <c r="K4874">
        <v>0.04</v>
      </c>
      <c r="L4874">
        <v>0.04</v>
      </c>
      <c r="M4874" t="s">
        <v>26</v>
      </c>
      <c r="N4874" t="s">
        <v>74</v>
      </c>
      <c r="O4874" t="s">
        <v>29</v>
      </c>
      <c r="P4874" t="s">
        <v>29</v>
      </c>
      <c r="Q4874" t="s">
        <v>29</v>
      </c>
      <c r="R4874" t="s">
        <v>29</v>
      </c>
      <c r="S4874" t="s">
        <v>29</v>
      </c>
      <c r="T4874" t="s">
        <v>29</v>
      </c>
      <c r="U4874" t="s">
        <v>29</v>
      </c>
      <c r="V4874" t="s">
        <v>29</v>
      </c>
      <c r="W4874" t="s">
        <v>5375</v>
      </c>
    </row>
    <row r="4875" spans="1:23">
      <c r="A4875">
        <v>4874</v>
      </c>
      <c r="B4875" t="s">
        <v>5374</v>
      </c>
      <c r="C4875" t="s">
        <v>5374</v>
      </c>
      <c r="D4875">
        <v>131</v>
      </c>
      <c r="E4875" t="s">
        <v>4301</v>
      </c>
      <c r="F4875" t="s">
        <v>185</v>
      </c>
      <c r="G4875" s="1" t="s">
        <v>2060</v>
      </c>
      <c r="H4875" t="s">
        <v>4302</v>
      </c>
      <c r="I4875" t="s">
        <v>2060</v>
      </c>
      <c r="J4875" t="s">
        <v>8684</v>
      </c>
      <c r="K4875">
        <v>0.14000000000000001</v>
      </c>
      <c r="L4875">
        <v>0.14000000000000001</v>
      </c>
      <c r="M4875" t="s">
        <v>26</v>
      </c>
      <c r="N4875" t="s">
        <v>74</v>
      </c>
      <c r="O4875" t="s">
        <v>29</v>
      </c>
      <c r="P4875" t="s">
        <v>29</v>
      </c>
      <c r="Q4875" t="s">
        <v>29</v>
      </c>
      <c r="R4875" t="s">
        <v>29</v>
      </c>
      <c r="S4875" t="s">
        <v>29</v>
      </c>
      <c r="T4875" t="s">
        <v>29</v>
      </c>
      <c r="U4875" t="s">
        <v>29</v>
      </c>
      <c r="V4875" t="s">
        <v>29</v>
      </c>
      <c r="W4875" t="s">
        <v>5375</v>
      </c>
    </row>
    <row r="4876" spans="1:23">
      <c r="A4876">
        <v>4875</v>
      </c>
      <c r="B4876" t="s">
        <v>5374</v>
      </c>
      <c r="C4876" t="s">
        <v>5374</v>
      </c>
      <c r="D4876">
        <v>131</v>
      </c>
      <c r="E4876" t="s">
        <v>5448</v>
      </c>
      <c r="F4876" t="s">
        <v>185</v>
      </c>
      <c r="G4876" s="1" t="s">
        <v>186</v>
      </c>
      <c r="H4876" t="s">
        <v>299</v>
      </c>
      <c r="I4876" t="s">
        <v>186</v>
      </c>
      <c r="J4876" t="s">
        <v>299</v>
      </c>
      <c r="K4876">
        <v>1.1399999999999999</v>
      </c>
      <c r="L4876">
        <v>1.1399999999999999</v>
      </c>
      <c r="M4876" t="s">
        <v>26</v>
      </c>
      <c r="N4876" t="s">
        <v>74</v>
      </c>
      <c r="O4876" t="s">
        <v>29</v>
      </c>
      <c r="P4876" t="s">
        <v>29</v>
      </c>
      <c r="Q4876" t="s">
        <v>29</v>
      </c>
      <c r="R4876" t="s">
        <v>29</v>
      </c>
      <c r="S4876" t="s">
        <v>29</v>
      </c>
      <c r="T4876" t="s">
        <v>29</v>
      </c>
      <c r="U4876" t="s">
        <v>29</v>
      </c>
      <c r="V4876" t="s">
        <v>29</v>
      </c>
      <c r="W4876" t="s">
        <v>5375</v>
      </c>
    </row>
    <row r="4877" spans="1:23">
      <c r="A4877">
        <v>4876</v>
      </c>
      <c r="B4877" t="s">
        <v>5374</v>
      </c>
      <c r="C4877" t="s">
        <v>5374</v>
      </c>
      <c r="D4877">
        <v>131</v>
      </c>
      <c r="E4877" t="s">
        <v>5449</v>
      </c>
      <c r="F4877" t="s">
        <v>459</v>
      </c>
      <c r="G4877" s="1" t="s">
        <v>2489</v>
      </c>
      <c r="H4877" t="s">
        <v>5450</v>
      </c>
      <c r="I4877" t="s">
        <v>2489</v>
      </c>
      <c r="J4877" t="s">
        <v>5450</v>
      </c>
      <c r="K4877">
        <v>0.68</v>
      </c>
      <c r="L4877">
        <v>0.68</v>
      </c>
      <c r="M4877" t="s">
        <v>26</v>
      </c>
      <c r="N4877" t="s">
        <v>74</v>
      </c>
      <c r="O4877" t="s">
        <v>29</v>
      </c>
      <c r="P4877" t="s">
        <v>29</v>
      </c>
      <c r="Q4877" t="s">
        <v>29</v>
      </c>
      <c r="R4877" t="s">
        <v>29</v>
      </c>
      <c r="S4877" t="s">
        <v>29</v>
      </c>
      <c r="T4877" t="s">
        <v>29</v>
      </c>
      <c r="U4877" t="s">
        <v>29</v>
      </c>
      <c r="V4877" t="s">
        <v>29</v>
      </c>
      <c r="W4877" t="s">
        <v>5375</v>
      </c>
    </row>
    <row r="4878" spans="1:23">
      <c r="A4878">
        <v>4877</v>
      </c>
      <c r="B4878" t="s">
        <v>5374</v>
      </c>
      <c r="C4878" t="s">
        <v>5374</v>
      </c>
      <c r="D4878">
        <v>131</v>
      </c>
      <c r="E4878" t="s">
        <v>5451</v>
      </c>
      <c r="F4878" t="s">
        <v>858</v>
      </c>
      <c r="G4878" s="1" t="s">
        <v>5452</v>
      </c>
      <c r="H4878" t="s">
        <v>360</v>
      </c>
      <c r="I4878" t="s">
        <v>5452</v>
      </c>
      <c r="J4878" t="s">
        <v>360</v>
      </c>
      <c r="K4878">
        <v>0.11</v>
      </c>
      <c r="L4878">
        <v>0.11</v>
      </c>
      <c r="M4878" t="s">
        <v>26</v>
      </c>
      <c r="N4878" t="s">
        <v>74</v>
      </c>
      <c r="O4878" t="s">
        <v>29</v>
      </c>
      <c r="P4878" t="s">
        <v>29</v>
      </c>
      <c r="Q4878" t="s">
        <v>29</v>
      </c>
      <c r="R4878" t="s">
        <v>29</v>
      </c>
      <c r="S4878" t="s">
        <v>29</v>
      </c>
      <c r="T4878" t="s">
        <v>29</v>
      </c>
      <c r="U4878" t="s">
        <v>29</v>
      </c>
      <c r="V4878" t="s">
        <v>29</v>
      </c>
      <c r="W4878" t="s">
        <v>5375</v>
      </c>
    </row>
    <row r="4879" spans="1:23">
      <c r="A4879">
        <v>4878</v>
      </c>
      <c r="B4879" t="s">
        <v>5374</v>
      </c>
      <c r="C4879" t="s">
        <v>5374</v>
      </c>
      <c r="D4879">
        <v>131</v>
      </c>
      <c r="E4879" t="s">
        <v>5453</v>
      </c>
      <c r="F4879" t="s">
        <v>1286</v>
      </c>
      <c r="G4879" s="1" t="s">
        <v>5454</v>
      </c>
      <c r="H4879" t="s">
        <v>5455</v>
      </c>
      <c r="I4879" t="s">
        <v>5454</v>
      </c>
      <c r="J4879" t="s">
        <v>8725</v>
      </c>
      <c r="K4879">
        <v>0.63</v>
      </c>
      <c r="L4879">
        <v>0.63</v>
      </c>
      <c r="M4879" t="s">
        <v>26</v>
      </c>
      <c r="N4879" t="s">
        <v>63</v>
      </c>
      <c r="O4879" t="s">
        <v>29</v>
      </c>
      <c r="P4879" t="s">
        <v>29</v>
      </c>
      <c r="Q4879" t="s">
        <v>29</v>
      </c>
      <c r="R4879" t="s">
        <v>29</v>
      </c>
      <c r="S4879" t="s">
        <v>29</v>
      </c>
      <c r="T4879" t="s">
        <v>29</v>
      </c>
      <c r="U4879" t="s">
        <v>29</v>
      </c>
      <c r="V4879" t="s">
        <v>29</v>
      </c>
      <c r="W4879" t="s">
        <v>5375</v>
      </c>
    </row>
    <row r="4880" spans="1:23">
      <c r="A4880">
        <v>4879</v>
      </c>
      <c r="B4880" t="s">
        <v>5374</v>
      </c>
      <c r="C4880" t="s">
        <v>5374</v>
      </c>
      <c r="D4880">
        <v>131</v>
      </c>
      <c r="E4880" t="s">
        <v>5456</v>
      </c>
      <c r="F4880" t="s">
        <v>1286</v>
      </c>
      <c r="G4880" s="1" t="s">
        <v>5457</v>
      </c>
      <c r="H4880" t="s">
        <v>5458</v>
      </c>
      <c r="I4880" t="s">
        <v>5457</v>
      </c>
      <c r="J4880" t="s">
        <v>5458</v>
      </c>
      <c r="K4880">
        <v>0.42</v>
      </c>
      <c r="L4880">
        <v>0.42</v>
      </c>
      <c r="M4880" t="s">
        <v>26</v>
      </c>
      <c r="N4880" t="s">
        <v>63</v>
      </c>
      <c r="O4880" t="s">
        <v>219</v>
      </c>
      <c r="P4880" t="s">
        <v>29</v>
      </c>
      <c r="Q4880" t="s">
        <v>29</v>
      </c>
      <c r="R4880" t="s">
        <v>29</v>
      </c>
      <c r="S4880" t="s">
        <v>29</v>
      </c>
      <c r="T4880" t="s">
        <v>29</v>
      </c>
      <c r="U4880" t="s">
        <v>29</v>
      </c>
      <c r="V4880" t="s">
        <v>29</v>
      </c>
      <c r="W4880" t="s">
        <v>5375</v>
      </c>
    </row>
    <row r="4881" spans="1:23">
      <c r="A4881">
        <v>4880</v>
      </c>
      <c r="B4881" t="s">
        <v>5374</v>
      </c>
      <c r="C4881" t="s">
        <v>5374</v>
      </c>
      <c r="D4881">
        <v>131</v>
      </c>
      <c r="E4881" t="s">
        <v>5459</v>
      </c>
      <c r="F4881" t="s">
        <v>1286</v>
      </c>
      <c r="G4881" s="1" t="s">
        <v>3644</v>
      </c>
      <c r="H4881" t="s">
        <v>5460</v>
      </c>
      <c r="I4881" t="s">
        <v>3644</v>
      </c>
      <c r="J4881" t="s">
        <v>3645</v>
      </c>
      <c r="K4881">
        <v>0.37</v>
      </c>
      <c r="L4881">
        <v>0.37</v>
      </c>
      <c r="M4881" t="s">
        <v>26</v>
      </c>
      <c r="N4881" t="s">
        <v>63</v>
      </c>
      <c r="O4881" t="s">
        <v>219</v>
      </c>
      <c r="P4881" t="s">
        <v>29</v>
      </c>
      <c r="Q4881" t="s">
        <v>29</v>
      </c>
      <c r="R4881" t="s">
        <v>29</v>
      </c>
      <c r="S4881" t="s">
        <v>29</v>
      </c>
      <c r="T4881" t="s">
        <v>29</v>
      </c>
      <c r="U4881" t="s">
        <v>29</v>
      </c>
      <c r="V4881" t="s">
        <v>29</v>
      </c>
      <c r="W4881" t="s">
        <v>5375</v>
      </c>
    </row>
    <row r="4882" spans="1:23">
      <c r="A4882">
        <v>4881</v>
      </c>
      <c r="B4882" t="s">
        <v>5374</v>
      </c>
      <c r="C4882" t="s">
        <v>5374</v>
      </c>
      <c r="D4882">
        <v>131</v>
      </c>
      <c r="E4882" t="s">
        <v>5461</v>
      </c>
      <c r="F4882" t="s">
        <v>82</v>
      </c>
      <c r="G4882" s="1" t="s">
        <v>3922</v>
      </c>
      <c r="H4882" t="s">
        <v>5462</v>
      </c>
      <c r="I4882" t="s">
        <v>3922</v>
      </c>
      <c r="J4882" t="s">
        <v>5462</v>
      </c>
      <c r="K4882">
        <v>0.03</v>
      </c>
      <c r="L4882">
        <v>0.03</v>
      </c>
      <c r="M4882" t="s">
        <v>26</v>
      </c>
      <c r="N4882" t="s">
        <v>219</v>
      </c>
      <c r="O4882" t="s">
        <v>230</v>
      </c>
      <c r="P4882" t="s">
        <v>29</v>
      </c>
      <c r="Q4882" t="s">
        <v>29</v>
      </c>
      <c r="R4882" t="s">
        <v>29</v>
      </c>
      <c r="S4882" t="s">
        <v>29</v>
      </c>
      <c r="T4882" t="s">
        <v>29</v>
      </c>
      <c r="U4882" t="s">
        <v>29</v>
      </c>
      <c r="V4882" t="s">
        <v>29</v>
      </c>
      <c r="W4882" t="s">
        <v>5375</v>
      </c>
    </row>
    <row r="4883" spans="1:23">
      <c r="A4883">
        <v>4882</v>
      </c>
      <c r="B4883" t="s">
        <v>5374</v>
      </c>
      <c r="C4883" t="s">
        <v>5374</v>
      </c>
      <c r="D4883">
        <v>131</v>
      </c>
      <c r="E4883" t="s">
        <v>5463</v>
      </c>
      <c r="F4883" t="s">
        <v>312</v>
      </c>
      <c r="G4883" s="1" t="s">
        <v>2524</v>
      </c>
      <c r="H4883" t="s">
        <v>5464</v>
      </c>
      <c r="I4883" t="s">
        <v>2524</v>
      </c>
      <c r="J4883" t="s">
        <v>8726</v>
      </c>
      <c r="K4883">
        <v>0.05</v>
      </c>
      <c r="L4883">
        <v>0.05</v>
      </c>
      <c r="M4883" t="s">
        <v>26</v>
      </c>
      <c r="N4883" t="s">
        <v>74</v>
      </c>
      <c r="O4883" t="s">
        <v>29</v>
      </c>
      <c r="P4883" t="s">
        <v>29</v>
      </c>
      <c r="Q4883" t="s">
        <v>29</v>
      </c>
      <c r="R4883" t="s">
        <v>29</v>
      </c>
      <c r="S4883" t="s">
        <v>29</v>
      </c>
      <c r="T4883" t="s">
        <v>29</v>
      </c>
      <c r="U4883" t="s">
        <v>29</v>
      </c>
      <c r="V4883" t="s">
        <v>29</v>
      </c>
      <c r="W4883" t="s">
        <v>5375</v>
      </c>
    </row>
    <row r="4884" spans="1:23">
      <c r="A4884">
        <v>4883</v>
      </c>
      <c r="B4884" t="s">
        <v>5374</v>
      </c>
      <c r="C4884" t="s">
        <v>5374</v>
      </c>
      <c r="D4884">
        <v>131</v>
      </c>
      <c r="E4884" t="s">
        <v>5465</v>
      </c>
      <c r="F4884" t="s">
        <v>3258</v>
      </c>
      <c r="G4884" s="1" t="s">
        <v>5466</v>
      </c>
      <c r="H4884" t="s">
        <v>5467</v>
      </c>
      <c r="I4884" t="s">
        <v>5466</v>
      </c>
      <c r="J4884" t="s">
        <v>5467</v>
      </c>
      <c r="K4884">
        <v>2.15</v>
      </c>
      <c r="L4884">
        <v>2.15</v>
      </c>
      <c r="M4884" t="s">
        <v>26</v>
      </c>
      <c r="N4884" t="s">
        <v>74</v>
      </c>
      <c r="O4884" t="s">
        <v>29</v>
      </c>
      <c r="P4884" t="s">
        <v>29</v>
      </c>
      <c r="Q4884" t="s">
        <v>29</v>
      </c>
      <c r="R4884" t="s">
        <v>29</v>
      </c>
      <c r="S4884" t="s">
        <v>29</v>
      </c>
      <c r="T4884" t="s">
        <v>29</v>
      </c>
      <c r="U4884" t="s">
        <v>29</v>
      </c>
      <c r="V4884" t="s">
        <v>29</v>
      </c>
      <c r="W4884" t="s">
        <v>5375</v>
      </c>
    </row>
    <row r="4885" spans="1:23">
      <c r="A4885">
        <v>4884</v>
      </c>
      <c r="B4885" t="s">
        <v>5374</v>
      </c>
      <c r="C4885" t="s">
        <v>5374</v>
      </c>
      <c r="D4885">
        <v>131</v>
      </c>
      <c r="E4885" t="s">
        <v>5468</v>
      </c>
      <c r="F4885" t="s">
        <v>23</v>
      </c>
      <c r="G4885" s="1" t="s">
        <v>3549</v>
      </c>
      <c r="H4885" t="s">
        <v>5469</v>
      </c>
      <c r="I4885" t="s">
        <v>3549</v>
      </c>
      <c r="J4885" t="s">
        <v>5469</v>
      </c>
      <c r="K4885">
        <v>4.54</v>
      </c>
      <c r="L4885">
        <v>4.54</v>
      </c>
      <c r="M4885" t="s">
        <v>26</v>
      </c>
      <c r="N4885" t="s">
        <v>74</v>
      </c>
      <c r="O4885" t="s">
        <v>29</v>
      </c>
      <c r="P4885" t="s">
        <v>29</v>
      </c>
      <c r="Q4885" t="s">
        <v>29</v>
      </c>
      <c r="R4885" t="s">
        <v>29</v>
      </c>
      <c r="S4885" t="s">
        <v>29</v>
      </c>
      <c r="T4885" t="s">
        <v>29</v>
      </c>
      <c r="U4885" t="s">
        <v>29</v>
      </c>
      <c r="V4885" t="s">
        <v>29</v>
      </c>
      <c r="W4885" t="s">
        <v>5375</v>
      </c>
    </row>
    <row r="4886" spans="1:23">
      <c r="A4886">
        <v>4885</v>
      </c>
      <c r="B4886" t="s">
        <v>5374</v>
      </c>
      <c r="C4886" t="s">
        <v>5374</v>
      </c>
      <c r="D4886">
        <v>131</v>
      </c>
      <c r="E4886" t="s">
        <v>4626</v>
      </c>
      <c r="F4886" t="s">
        <v>293</v>
      </c>
      <c r="G4886" s="1" t="s">
        <v>4627</v>
      </c>
      <c r="H4886" t="s">
        <v>29</v>
      </c>
      <c r="I4886" t="s">
        <v>4627</v>
      </c>
      <c r="J4886" t="s">
        <v>29</v>
      </c>
      <c r="K4886">
        <v>0.55000000000000004</v>
      </c>
      <c r="L4886">
        <v>0.55000000000000004</v>
      </c>
      <c r="M4886" t="s">
        <v>26</v>
      </c>
      <c r="N4886" t="s">
        <v>74</v>
      </c>
      <c r="O4886" t="s">
        <v>29</v>
      </c>
      <c r="P4886" t="s">
        <v>29</v>
      </c>
      <c r="Q4886" t="s">
        <v>29</v>
      </c>
      <c r="R4886" t="s">
        <v>29</v>
      </c>
      <c r="S4886" t="s">
        <v>29</v>
      </c>
      <c r="T4886" t="s">
        <v>29</v>
      </c>
      <c r="U4886" t="s">
        <v>29</v>
      </c>
      <c r="V4886" t="s">
        <v>29</v>
      </c>
      <c r="W4886" t="s">
        <v>5375</v>
      </c>
    </row>
    <row r="4887" spans="1:23">
      <c r="A4887">
        <v>4886</v>
      </c>
      <c r="B4887" t="s">
        <v>5374</v>
      </c>
      <c r="C4887" t="s">
        <v>5374</v>
      </c>
      <c r="D4887">
        <v>131</v>
      </c>
      <c r="E4887" t="s">
        <v>5470</v>
      </c>
      <c r="F4887" t="s">
        <v>176</v>
      </c>
      <c r="G4887" s="1" t="s">
        <v>2098</v>
      </c>
      <c r="H4887" t="s">
        <v>5471</v>
      </c>
      <c r="I4887" t="s">
        <v>2098</v>
      </c>
      <c r="J4887" t="s">
        <v>5471</v>
      </c>
      <c r="K4887">
        <v>0.21</v>
      </c>
      <c r="L4887">
        <v>0.21</v>
      </c>
      <c r="M4887" t="s">
        <v>26</v>
      </c>
      <c r="N4887" t="s">
        <v>74</v>
      </c>
      <c r="O4887" t="s">
        <v>29</v>
      </c>
      <c r="P4887" t="s">
        <v>29</v>
      </c>
      <c r="Q4887" t="s">
        <v>29</v>
      </c>
      <c r="R4887" t="s">
        <v>29</v>
      </c>
      <c r="S4887" t="s">
        <v>29</v>
      </c>
      <c r="T4887" t="s">
        <v>29</v>
      </c>
      <c r="U4887" t="s">
        <v>29</v>
      </c>
      <c r="V4887" t="s">
        <v>29</v>
      </c>
      <c r="W4887" t="s">
        <v>5375</v>
      </c>
    </row>
    <row r="4888" spans="1:23">
      <c r="A4888">
        <v>4887</v>
      </c>
      <c r="B4888" t="s">
        <v>5374</v>
      </c>
      <c r="C4888" t="s">
        <v>5374</v>
      </c>
      <c r="D4888">
        <v>131</v>
      </c>
      <c r="E4888" t="s">
        <v>5472</v>
      </c>
      <c r="F4888" t="s">
        <v>176</v>
      </c>
      <c r="G4888" s="1" t="s">
        <v>5473</v>
      </c>
      <c r="H4888" t="s">
        <v>5474</v>
      </c>
      <c r="I4888" t="s">
        <v>5473</v>
      </c>
      <c r="J4888" t="s">
        <v>5474</v>
      </c>
      <c r="K4888">
        <v>0.97</v>
      </c>
      <c r="L4888">
        <v>0.97</v>
      </c>
      <c r="M4888" t="s">
        <v>26</v>
      </c>
      <c r="N4888" t="s">
        <v>74</v>
      </c>
      <c r="O4888" t="s">
        <v>29</v>
      </c>
      <c r="P4888" t="s">
        <v>29</v>
      </c>
      <c r="Q4888" t="s">
        <v>29</v>
      </c>
      <c r="R4888" t="s">
        <v>29</v>
      </c>
      <c r="S4888" t="s">
        <v>29</v>
      </c>
      <c r="T4888" t="s">
        <v>29</v>
      </c>
      <c r="U4888" t="s">
        <v>29</v>
      </c>
      <c r="V4888" t="s">
        <v>29</v>
      </c>
      <c r="W4888" t="s">
        <v>5375</v>
      </c>
    </row>
    <row r="4889" spans="1:23">
      <c r="A4889">
        <v>4888</v>
      </c>
      <c r="B4889" t="s">
        <v>5374</v>
      </c>
      <c r="C4889" t="s">
        <v>5374</v>
      </c>
      <c r="D4889">
        <v>131</v>
      </c>
      <c r="E4889" t="s">
        <v>5475</v>
      </c>
      <c r="F4889" t="s">
        <v>516</v>
      </c>
      <c r="G4889" s="1" t="s">
        <v>5476</v>
      </c>
      <c r="H4889" t="s">
        <v>5477</v>
      </c>
      <c r="I4889" t="s">
        <v>5476</v>
      </c>
      <c r="J4889" t="s">
        <v>5477</v>
      </c>
      <c r="K4889">
        <v>1.18</v>
      </c>
      <c r="L4889">
        <v>1.18</v>
      </c>
      <c r="M4889" t="s">
        <v>26</v>
      </c>
      <c r="N4889" t="s">
        <v>63</v>
      </c>
      <c r="O4889" t="s">
        <v>29</v>
      </c>
      <c r="P4889" t="s">
        <v>29</v>
      </c>
      <c r="Q4889" t="s">
        <v>29</v>
      </c>
      <c r="R4889" t="s">
        <v>29</v>
      </c>
      <c r="S4889" t="s">
        <v>29</v>
      </c>
      <c r="T4889" t="s">
        <v>29</v>
      </c>
      <c r="U4889" t="s">
        <v>29</v>
      </c>
      <c r="V4889" t="s">
        <v>29</v>
      </c>
      <c r="W4889" t="s">
        <v>5375</v>
      </c>
    </row>
    <row r="4890" spans="1:23">
      <c r="A4890">
        <v>4889</v>
      </c>
      <c r="B4890" t="s">
        <v>5374</v>
      </c>
      <c r="C4890" t="s">
        <v>5374</v>
      </c>
      <c r="D4890">
        <v>131</v>
      </c>
      <c r="E4890" t="s">
        <v>5478</v>
      </c>
      <c r="F4890" t="s">
        <v>516</v>
      </c>
      <c r="G4890" s="1" t="s">
        <v>5476</v>
      </c>
      <c r="H4890" t="s">
        <v>5391</v>
      </c>
      <c r="I4890" t="s">
        <v>5476</v>
      </c>
      <c r="J4890" t="s">
        <v>5391</v>
      </c>
      <c r="K4890">
        <v>9.8000000000000007</v>
      </c>
      <c r="L4890">
        <v>9.8000000000000007</v>
      </c>
      <c r="M4890" t="s">
        <v>26</v>
      </c>
      <c r="N4890" t="s">
        <v>219</v>
      </c>
      <c r="O4890" t="s">
        <v>63</v>
      </c>
      <c r="P4890" t="s">
        <v>29</v>
      </c>
      <c r="Q4890" t="s">
        <v>29</v>
      </c>
      <c r="R4890" t="s">
        <v>29</v>
      </c>
      <c r="S4890" t="s">
        <v>29</v>
      </c>
      <c r="T4890" t="s">
        <v>29</v>
      </c>
      <c r="U4890" t="s">
        <v>29</v>
      </c>
      <c r="V4890" t="s">
        <v>29</v>
      </c>
      <c r="W4890" t="s">
        <v>5375</v>
      </c>
    </row>
    <row r="4891" spans="1:23">
      <c r="A4891">
        <v>4890</v>
      </c>
      <c r="B4891" t="s">
        <v>5374</v>
      </c>
      <c r="C4891" t="s">
        <v>5374</v>
      </c>
      <c r="D4891">
        <v>131</v>
      </c>
      <c r="E4891" t="s">
        <v>3676</v>
      </c>
      <c r="F4891" t="s">
        <v>93</v>
      </c>
      <c r="G4891" s="1" t="s">
        <v>29</v>
      </c>
      <c r="H4891" t="s">
        <v>29</v>
      </c>
      <c r="I4891" t="s">
        <v>29</v>
      </c>
      <c r="J4891" t="s">
        <v>29</v>
      </c>
      <c r="K4891">
        <v>1.87</v>
      </c>
      <c r="L4891">
        <v>1.87</v>
      </c>
      <c r="M4891" t="s">
        <v>26</v>
      </c>
      <c r="N4891" t="s">
        <v>74</v>
      </c>
      <c r="O4891" t="s">
        <v>29</v>
      </c>
      <c r="P4891" t="s">
        <v>29</v>
      </c>
      <c r="Q4891" t="s">
        <v>29</v>
      </c>
      <c r="R4891" t="s">
        <v>29</v>
      </c>
      <c r="S4891" t="s">
        <v>29</v>
      </c>
      <c r="T4891" t="s">
        <v>29</v>
      </c>
      <c r="U4891" t="s">
        <v>29</v>
      </c>
      <c r="V4891" t="s">
        <v>29</v>
      </c>
      <c r="W4891" t="s">
        <v>5375</v>
      </c>
    </row>
    <row r="4892" spans="1:23">
      <c r="A4892">
        <v>4891</v>
      </c>
      <c r="B4892" t="s">
        <v>5374</v>
      </c>
      <c r="C4892" t="s">
        <v>5374</v>
      </c>
      <c r="D4892">
        <v>131</v>
      </c>
      <c r="E4892" t="s">
        <v>3677</v>
      </c>
      <c r="F4892" t="s">
        <v>93</v>
      </c>
      <c r="G4892" s="1" t="s">
        <v>29</v>
      </c>
      <c r="H4892" t="s">
        <v>29</v>
      </c>
      <c r="I4892" t="s">
        <v>29</v>
      </c>
      <c r="J4892" t="s">
        <v>29</v>
      </c>
      <c r="K4892">
        <v>0.03</v>
      </c>
      <c r="L4892">
        <v>0.03</v>
      </c>
      <c r="M4892" t="s">
        <v>26</v>
      </c>
      <c r="N4892" t="s">
        <v>74</v>
      </c>
      <c r="O4892" t="s">
        <v>29</v>
      </c>
      <c r="P4892" t="s">
        <v>29</v>
      </c>
      <c r="Q4892" t="s">
        <v>29</v>
      </c>
      <c r="R4892" t="s">
        <v>29</v>
      </c>
      <c r="S4892" t="s">
        <v>29</v>
      </c>
      <c r="T4892" t="s">
        <v>29</v>
      </c>
      <c r="U4892" t="s">
        <v>29</v>
      </c>
      <c r="V4892" t="s">
        <v>29</v>
      </c>
      <c r="W4892" t="s">
        <v>5375</v>
      </c>
    </row>
    <row r="4893" spans="1:23">
      <c r="A4893">
        <v>4892</v>
      </c>
      <c r="B4893" t="s">
        <v>5374</v>
      </c>
      <c r="C4893" t="s">
        <v>5374</v>
      </c>
      <c r="D4893">
        <v>131</v>
      </c>
      <c r="E4893" t="s">
        <v>3678</v>
      </c>
      <c r="F4893" t="s">
        <v>93</v>
      </c>
      <c r="G4893" s="1" t="s">
        <v>29</v>
      </c>
      <c r="H4893" t="s">
        <v>29</v>
      </c>
      <c r="I4893" t="s">
        <v>29</v>
      </c>
      <c r="J4893" t="s">
        <v>29</v>
      </c>
      <c r="K4893">
        <v>0.04</v>
      </c>
      <c r="L4893">
        <v>0.04</v>
      </c>
      <c r="M4893" t="s">
        <v>26</v>
      </c>
      <c r="N4893" t="s">
        <v>63</v>
      </c>
      <c r="O4893" t="s">
        <v>29</v>
      </c>
      <c r="P4893" t="s">
        <v>29</v>
      </c>
      <c r="Q4893" t="s">
        <v>29</v>
      </c>
      <c r="R4893" t="s">
        <v>29</v>
      </c>
      <c r="S4893" t="s">
        <v>29</v>
      </c>
      <c r="T4893" t="s">
        <v>29</v>
      </c>
      <c r="U4893" t="s">
        <v>29</v>
      </c>
      <c r="V4893" t="s">
        <v>29</v>
      </c>
      <c r="W4893" t="s">
        <v>5375</v>
      </c>
    </row>
    <row r="4894" spans="1:23">
      <c r="A4894">
        <v>4893</v>
      </c>
      <c r="B4894" t="s">
        <v>5374</v>
      </c>
      <c r="C4894" t="s">
        <v>5374</v>
      </c>
      <c r="D4894">
        <v>131</v>
      </c>
      <c r="E4894" t="s">
        <v>8949</v>
      </c>
      <c r="F4894" t="s">
        <v>93</v>
      </c>
      <c r="G4894" s="1" t="s">
        <v>29</v>
      </c>
      <c r="H4894" t="s">
        <v>29</v>
      </c>
      <c r="I4894" t="s">
        <v>29</v>
      </c>
      <c r="J4894" t="s">
        <v>29</v>
      </c>
      <c r="K4894">
        <v>0.14000000000000001</v>
      </c>
      <c r="L4894">
        <v>0.14000000000000001</v>
      </c>
      <c r="M4894" t="s">
        <v>26</v>
      </c>
      <c r="N4894" t="s">
        <v>29</v>
      </c>
      <c r="O4894" t="s">
        <v>29</v>
      </c>
      <c r="P4894" t="s">
        <v>29</v>
      </c>
      <c r="Q4894" t="s">
        <v>29</v>
      </c>
      <c r="R4894" t="s">
        <v>29</v>
      </c>
      <c r="S4894" t="s">
        <v>29</v>
      </c>
      <c r="T4894" t="s">
        <v>29</v>
      </c>
      <c r="U4894" t="s">
        <v>29</v>
      </c>
      <c r="V4894" t="s">
        <v>29</v>
      </c>
      <c r="W4894" t="s">
        <v>5375</v>
      </c>
    </row>
    <row r="4895" spans="1:23">
      <c r="A4895">
        <v>4894</v>
      </c>
      <c r="B4895" t="s">
        <v>5374</v>
      </c>
      <c r="C4895" t="s">
        <v>5374</v>
      </c>
      <c r="D4895">
        <v>131</v>
      </c>
      <c r="E4895" t="s">
        <v>9007</v>
      </c>
      <c r="F4895" t="s">
        <v>76</v>
      </c>
      <c r="G4895" s="1" t="s">
        <v>29</v>
      </c>
      <c r="H4895" t="s">
        <v>29</v>
      </c>
      <c r="I4895" t="s">
        <v>29</v>
      </c>
      <c r="J4895" t="s">
        <v>29</v>
      </c>
      <c r="K4895">
        <v>0.5</v>
      </c>
      <c r="L4895">
        <v>0.5</v>
      </c>
      <c r="M4895" t="s">
        <v>687</v>
      </c>
      <c r="N4895" t="s">
        <v>29</v>
      </c>
      <c r="O4895" t="s">
        <v>29</v>
      </c>
      <c r="P4895" t="s">
        <v>29</v>
      </c>
      <c r="Q4895" t="s">
        <v>29</v>
      </c>
      <c r="R4895" t="s">
        <v>29</v>
      </c>
      <c r="S4895" t="s">
        <v>29</v>
      </c>
      <c r="T4895" t="s">
        <v>29</v>
      </c>
      <c r="U4895" t="s">
        <v>29</v>
      </c>
      <c r="V4895" t="s">
        <v>29</v>
      </c>
      <c r="W4895" t="s">
        <v>5375</v>
      </c>
    </row>
    <row r="4896" spans="1:23">
      <c r="A4896">
        <v>4895</v>
      </c>
      <c r="B4896" t="s">
        <v>694</v>
      </c>
      <c r="C4896" t="s">
        <v>694</v>
      </c>
      <c r="D4896">
        <v>132</v>
      </c>
      <c r="E4896" t="s">
        <v>5479</v>
      </c>
      <c r="F4896" t="s">
        <v>185</v>
      </c>
      <c r="G4896" s="1" t="s">
        <v>186</v>
      </c>
      <c r="H4896" t="s">
        <v>5480</v>
      </c>
      <c r="I4896" t="s">
        <v>186</v>
      </c>
      <c r="J4896" t="s">
        <v>5480</v>
      </c>
      <c r="K4896">
        <v>9</v>
      </c>
      <c r="L4896">
        <v>9</v>
      </c>
      <c r="M4896" t="s">
        <v>26</v>
      </c>
      <c r="N4896" t="s">
        <v>74</v>
      </c>
      <c r="O4896" t="s">
        <v>29</v>
      </c>
      <c r="P4896" t="s">
        <v>29</v>
      </c>
      <c r="Q4896" t="s">
        <v>29</v>
      </c>
      <c r="R4896" t="s">
        <v>29</v>
      </c>
      <c r="S4896" t="s">
        <v>29</v>
      </c>
      <c r="T4896" t="s">
        <v>29</v>
      </c>
      <c r="U4896" t="s">
        <v>29</v>
      </c>
      <c r="V4896" t="s">
        <v>5496</v>
      </c>
      <c r="W4896" t="s">
        <v>5482</v>
      </c>
    </row>
    <row r="4897" spans="1:23">
      <c r="A4897">
        <v>4896</v>
      </c>
      <c r="B4897" t="s">
        <v>694</v>
      </c>
      <c r="C4897" t="s">
        <v>694</v>
      </c>
      <c r="D4897">
        <v>132</v>
      </c>
      <c r="E4897" t="s">
        <v>721</v>
      </c>
      <c r="F4897" t="s">
        <v>185</v>
      </c>
      <c r="G4897" s="1" t="s">
        <v>186</v>
      </c>
      <c r="H4897" t="s">
        <v>166</v>
      </c>
      <c r="I4897" t="s">
        <v>186</v>
      </c>
      <c r="J4897" t="s">
        <v>166</v>
      </c>
      <c r="K4897">
        <v>7</v>
      </c>
      <c r="L4897">
        <v>7</v>
      </c>
      <c r="M4897" t="s">
        <v>26</v>
      </c>
      <c r="N4897" t="s">
        <v>74</v>
      </c>
      <c r="O4897" t="s">
        <v>29</v>
      </c>
      <c r="P4897" t="s">
        <v>29</v>
      </c>
      <c r="Q4897" t="s">
        <v>29</v>
      </c>
      <c r="R4897" t="s">
        <v>29</v>
      </c>
      <c r="S4897" t="s">
        <v>29</v>
      </c>
      <c r="T4897" t="s">
        <v>29</v>
      </c>
      <c r="U4897" t="s">
        <v>29</v>
      </c>
      <c r="V4897" t="s">
        <v>5496</v>
      </c>
      <c r="W4897" t="s">
        <v>5482</v>
      </c>
    </row>
    <row r="4898" spans="1:23">
      <c r="A4898">
        <v>4897</v>
      </c>
      <c r="B4898" t="s">
        <v>694</v>
      </c>
      <c r="C4898" t="s">
        <v>694</v>
      </c>
      <c r="D4898">
        <v>132</v>
      </c>
      <c r="E4898" t="s">
        <v>753</v>
      </c>
      <c r="F4898" t="s">
        <v>754</v>
      </c>
      <c r="G4898" s="1" t="s">
        <v>755</v>
      </c>
      <c r="H4898" t="s">
        <v>756</v>
      </c>
      <c r="I4898" t="s">
        <v>755</v>
      </c>
      <c r="J4898" t="s">
        <v>756</v>
      </c>
      <c r="K4898">
        <v>4.5</v>
      </c>
      <c r="L4898">
        <v>4.5</v>
      </c>
      <c r="M4898" t="s">
        <v>26</v>
      </c>
      <c r="N4898" t="s">
        <v>74</v>
      </c>
      <c r="O4898" t="s">
        <v>29</v>
      </c>
      <c r="P4898" t="s">
        <v>29</v>
      </c>
      <c r="Q4898" t="s">
        <v>29</v>
      </c>
      <c r="R4898" t="s">
        <v>29</v>
      </c>
      <c r="S4898" t="s">
        <v>29</v>
      </c>
      <c r="T4898" t="s">
        <v>29</v>
      </c>
      <c r="U4898" t="s">
        <v>29</v>
      </c>
      <c r="V4898" t="s">
        <v>5496</v>
      </c>
      <c r="W4898" t="s">
        <v>5482</v>
      </c>
    </row>
    <row r="4899" spans="1:23">
      <c r="A4899">
        <v>4898</v>
      </c>
      <c r="B4899" t="s">
        <v>694</v>
      </c>
      <c r="C4899" t="s">
        <v>694</v>
      </c>
      <c r="D4899">
        <v>132</v>
      </c>
      <c r="E4899" t="s">
        <v>4697</v>
      </c>
      <c r="F4899" t="s">
        <v>2598</v>
      </c>
      <c r="G4899" s="1" t="s">
        <v>2599</v>
      </c>
      <c r="H4899" t="s">
        <v>4698</v>
      </c>
      <c r="I4899" t="s">
        <v>2599</v>
      </c>
      <c r="J4899" t="s">
        <v>4698</v>
      </c>
      <c r="K4899">
        <v>2.4</v>
      </c>
      <c r="L4899">
        <v>2.4</v>
      </c>
      <c r="M4899" t="s">
        <v>26</v>
      </c>
      <c r="N4899" t="s">
        <v>74</v>
      </c>
      <c r="O4899" t="s">
        <v>29</v>
      </c>
      <c r="P4899" t="s">
        <v>29</v>
      </c>
      <c r="Q4899" t="s">
        <v>29</v>
      </c>
      <c r="R4899" t="s">
        <v>29</v>
      </c>
      <c r="S4899" t="s">
        <v>29</v>
      </c>
      <c r="T4899" t="s">
        <v>29</v>
      </c>
      <c r="U4899" t="s">
        <v>29</v>
      </c>
      <c r="V4899" t="s">
        <v>5496</v>
      </c>
      <c r="W4899" t="s">
        <v>5482</v>
      </c>
    </row>
    <row r="4900" spans="1:23">
      <c r="A4900">
        <v>4899</v>
      </c>
      <c r="B4900" t="s">
        <v>694</v>
      </c>
      <c r="C4900" t="s">
        <v>694</v>
      </c>
      <c r="D4900">
        <v>132</v>
      </c>
      <c r="E4900" t="s">
        <v>2475</v>
      </c>
      <c r="F4900" t="s">
        <v>185</v>
      </c>
      <c r="G4900" s="1" t="s">
        <v>186</v>
      </c>
      <c r="H4900" t="s">
        <v>466</v>
      </c>
      <c r="I4900" t="s">
        <v>186</v>
      </c>
      <c r="J4900" t="s">
        <v>466</v>
      </c>
      <c r="K4900">
        <v>2.2000000000000002</v>
      </c>
      <c r="L4900">
        <v>2.2000000000000002</v>
      </c>
      <c r="M4900" t="s">
        <v>26</v>
      </c>
      <c r="N4900" t="s">
        <v>74</v>
      </c>
      <c r="O4900" t="s">
        <v>29</v>
      </c>
      <c r="P4900" t="s">
        <v>29</v>
      </c>
      <c r="Q4900" t="s">
        <v>29</v>
      </c>
      <c r="R4900" t="s">
        <v>29</v>
      </c>
      <c r="S4900" t="s">
        <v>29</v>
      </c>
      <c r="T4900" t="s">
        <v>29</v>
      </c>
      <c r="U4900" t="s">
        <v>29</v>
      </c>
      <c r="V4900" t="s">
        <v>5496</v>
      </c>
      <c r="W4900" t="s">
        <v>5482</v>
      </c>
    </row>
    <row r="4901" spans="1:23">
      <c r="A4901">
        <v>4900</v>
      </c>
      <c r="B4901" t="s">
        <v>694</v>
      </c>
      <c r="C4901" t="s">
        <v>694</v>
      </c>
      <c r="D4901">
        <v>132</v>
      </c>
      <c r="E4901" t="s">
        <v>711</v>
      </c>
      <c r="F4901" t="s">
        <v>712</v>
      </c>
      <c r="G4901" s="1" t="s">
        <v>713</v>
      </c>
      <c r="H4901" t="s">
        <v>714</v>
      </c>
      <c r="I4901" t="s">
        <v>713</v>
      </c>
      <c r="J4901" t="s">
        <v>714</v>
      </c>
      <c r="K4901">
        <v>2.1</v>
      </c>
      <c r="L4901">
        <v>2.1</v>
      </c>
      <c r="M4901" t="s">
        <v>26</v>
      </c>
      <c r="N4901" t="s">
        <v>74</v>
      </c>
      <c r="O4901" t="s">
        <v>29</v>
      </c>
      <c r="P4901" t="s">
        <v>29</v>
      </c>
      <c r="Q4901" t="s">
        <v>29</v>
      </c>
      <c r="R4901" t="s">
        <v>29</v>
      </c>
      <c r="S4901" t="s">
        <v>29</v>
      </c>
      <c r="T4901" t="s">
        <v>29</v>
      </c>
      <c r="U4901" t="s">
        <v>29</v>
      </c>
      <c r="V4901" t="s">
        <v>5496</v>
      </c>
      <c r="W4901" t="s">
        <v>5482</v>
      </c>
    </row>
    <row r="4902" spans="1:23">
      <c r="A4902">
        <v>4901</v>
      </c>
      <c r="B4902" t="s">
        <v>694</v>
      </c>
      <c r="C4902" t="s">
        <v>694</v>
      </c>
      <c r="D4902">
        <v>132</v>
      </c>
      <c r="E4902" t="s">
        <v>725</v>
      </c>
      <c r="F4902" t="s">
        <v>558</v>
      </c>
      <c r="G4902" s="1" t="s">
        <v>726</v>
      </c>
      <c r="H4902" t="s">
        <v>727</v>
      </c>
      <c r="I4902" t="s">
        <v>726</v>
      </c>
      <c r="J4902" t="s">
        <v>727</v>
      </c>
      <c r="K4902">
        <v>1.9</v>
      </c>
      <c r="L4902">
        <v>1.9</v>
      </c>
      <c r="M4902" t="s">
        <v>26</v>
      </c>
      <c r="N4902" t="s">
        <v>74</v>
      </c>
      <c r="O4902" t="s">
        <v>29</v>
      </c>
      <c r="P4902" t="s">
        <v>29</v>
      </c>
      <c r="Q4902" t="s">
        <v>29</v>
      </c>
      <c r="R4902" t="s">
        <v>29</v>
      </c>
      <c r="S4902" t="s">
        <v>29</v>
      </c>
      <c r="T4902" t="s">
        <v>29</v>
      </c>
      <c r="U4902" t="s">
        <v>29</v>
      </c>
      <c r="V4902" t="s">
        <v>5496</v>
      </c>
      <c r="W4902" t="s">
        <v>5482</v>
      </c>
    </row>
    <row r="4903" spans="1:23">
      <c r="A4903">
        <v>4902</v>
      </c>
      <c r="B4903" t="s">
        <v>694</v>
      </c>
      <c r="C4903" t="s">
        <v>694</v>
      </c>
      <c r="D4903">
        <v>132</v>
      </c>
      <c r="E4903" t="s">
        <v>2476</v>
      </c>
      <c r="F4903" t="s">
        <v>185</v>
      </c>
      <c r="G4903" s="1" t="s">
        <v>186</v>
      </c>
      <c r="H4903" t="s">
        <v>2477</v>
      </c>
      <c r="I4903" t="s">
        <v>186</v>
      </c>
      <c r="J4903" t="s">
        <v>2477</v>
      </c>
      <c r="K4903">
        <v>1.6</v>
      </c>
      <c r="L4903">
        <v>1.6</v>
      </c>
      <c r="M4903" t="s">
        <v>26</v>
      </c>
      <c r="N4903" t="s">
        <v>74</v>
      </c>
      <c r="O4903" t="s">
        <v>29</v>
      </c>
      <c r="P4903" t="s">
        <v>29</v>
      </c>
      <c r="Q4903" t="s">
        <v>29</v>
      </c>
      <c r="R4903" t="s">
        <v>29</v>
      </c>
      <c r="S4903" t="s">
        <v>29</v>
      </c>
      <c r="T4903" t="s">
        <v>29</v>
      </c>
      <c r="U4903" t="s">
        <v>29</v>
      </c>
      <c r="V4903" t="s">
        <v>5496</v>
      </c>
      <c r="W4903" t="s">
        <v>5482</v>
      </c>
    </row>
    <row r="4904" spans="1:23">
      <c r="A4904">
        <v>4903</v>
      </c>
      <c r="B4904" t="s">
        <v>694</v>
      </c>
      <c r="C4904" t="s">
        <v>694</v>
      </c>
      <c r="D4904">
        <v>132</v>
      </c>
      <c r="E4904" t="s">
        <v>718</v>
      </c>
      <c r="F4904" t="s">
        <v>558</v>
      </c>
      <c r="G4904" s="1" t="s">
        <v>719</v>
      </c>
      <c r="H4904" t="s">
        <v>720</v>
      </c>
      <c r="I4904" t="s">
        <v>719</v>
      </c>
      <c r="J4904" t="s">
        <v>720</v>
      </c>
      <c r="K4904">
        <v>1.1000000000000001</v>
      </c>
      <c r="L4904">
        <v>1.1000000000000001</v>
      </c>
      <c r="M4904" t="s">
        <v>26</v>
      </c>
      <c r="N4904" t="s">
        <v>74</v>
      </c>
      <c r="O4904" t="s">
        <v>29</v>
      </c>
      <c r="P4904" t="s">
        <v>29</v>
      </c>
      <c r="Q4904" t="s">
        <v>29</v>
      </c>
      <c r="R4904" t="s">
        <v>29</v>
      </c>
      <c r="S4904" t="s">
        <v>29</v>
      </c>
      <c r="T4904" t="s">
        <v>29</v>
      </c>
      <c r="U4904" t="s">
        <v>29</v>
      </c>
      <c r="V4904" t="s">
        <v>5496</v>
      </c>
      <c r="W4904" t="s">
        <v>5482</v>
      </c>
    </row>
    <row r="4905" spans="1:23">
      <c r="A4905">
        <v>4904</v>
      </c>
      <c r="B4905" t="s">
        <v>694</v>
      </c>
      <c r="C4905" t="s">
        <v>694</v>
      </c>
      <c r="D4905">
        <v>132</v>
      </c>
      <c r="E4905" t="s">
        <v>4688</v>
      </c>
      <c r="F4905" t="s">
        <v>23</v>
      </c>
      <c r="G4905" s="1" t="s">
        <v>536</v>
      </c>
      <c r="H4905" t="s">
        <v>3754</v>
      </c>
      <c r="I4905" t="s">
        <v>536</v>
      </c>
      <c r="J4905" t="s">
        <v>3754</v>
      </c>
      <c r="K4905">
        <v>0.9</v>
      </c>
      <c r="L4905">
        <v>0.9</v>
      </c>
      <c r="M4905" t="s">
        <v>26</v>
      </c>
      <c r="N4905" t="s">
        <v>74</v>
      </c>
      <c r="O4905" t="s">
        <v>29</v>
      </c>
      <c r="P4905" t="s">
        <v>29</v>
      </c>
      <c r="Q4905" t="s">
        <v>29</v>
      </c>
      <c r="R4905" t="s">
        <v>29</v>
      </c>
      <c r="S4905" t="s">
        <v>29</v>
      </c>
      <c r="T4905" t="s">
        <v>29</v>
      </c>
      <c r="U4905" t="s">
        <v>29</v>
      </c>
      <c r="V4905" t="s">
        <v>5496</v>
      </c>
      <c r="W4905" t="s">
        <v>5482</v>
      </c>
    </row>
    <row r="4906" spans="1:23">
      <c r="A4906">
        <v>4905</v>
      </c>
      <c r="B4906" t="s">
        <v>694</v>
      </c>
      <c r="C4906" t="s">
        <v>694</v>
      </c>
      <c r="D4906">
        <v>132</v>
      </c>
      <c r="E4906" t="s">
        <v>5483</v>
      </c>
      <c r="F4906" t="s">
        <v>248</v>
      </c>
      <c r="G4906" s="1" t="s">
        <v>644</v>
      </c>
      <c r="H4906" t="s">
        <v>5484</v>
      </c>
      <c r="I4906" t="s">
        <v>644</v>
      </c>
      <c r="J4906" t="s">
        <v>8727</v>
      </c>
      <c r="K4906">
        <v>0.6</v>
      </c>
      <c r="L4906">
        <v>0.6</v>
      </c>
      <c r="M4906" t="s">
        <v>26</v>
      </c>
      <c r="N4906" t="s">
        <v>74</v>
      </c>
      <c r="O4906" t="s">
        <v>29</v>
      </c>
      <c r="P4906" t="s">
        <v>29</v>
      </c>
      <c r="Q4906" t="s">
        <v>29</v>
      </c>
      <c r="R4906" t="s">
        <v>29</v>
      </c>
      <c r="S4906" t="s">
        <v>29</v>
      </c>
      <c r="T4906" t="s">
        <v>29</v>
      </c>
      <c r="U4906" t="s">
        <v>29</v>
      </c>
      <c r="V4906" t="s">
        <v>5496</v>
      </c>
      <c r="W4906" t="s">
        <v>5482</v>
      </c>
    </row>
    <row r="4907" spans="1:23">
      <c r="A4907">
        <v>4906</v>
      </c>
      <c r="B4907" t="s">
        <v>694</v>
      </c>
      <c r="C4907" t="s">
        <v>694</v>
      </c>
      <c r="D4907">
        <v>132</v>
      </c>
      <c r="E4907" t="s">
        <v>4715</v>
      </c>
      <c r="F4907" t="s">
        <v>505</v>
      </c>
      <c r="G4907" s="1" t="s">
        <v>4716</v>
      </c>
      <c r="H4907" t="s">
        <v>4717</v>
      </c>
      <c r="I4907" t="s">
        <v>4716</v>
      </c>
      <c r="J4907" t="s">
        <v>4717</v>
      </c>
      <c r="K4907">
        <v>0.6</v>
      </c>
      <c r="L4907">
        <v>0.6</v>
      </c>
      <c r="M4907" t="s">
        <v>26</v>
      </c>
      <c r="N4907" t="s">
        <v>74</v>
      </c>
      <c r="O4907" t="s">
        <v>29</v>
      </c>
      <c r="P4907" t="s">
        <v>29</v>
      </c>
      <c r="Q4907" t="s">
        <v>29</v>
      </c>
      <c r="R4907" t="s">
        <v>29</v>
      </c>
      <c r="S4907" t="s">
        <v>29</v>
      </c>
      <c r="T4907" t="s">
        <v>29</v>
      </c>
      <c r="U4907" t="s">
        <v>29</v>
      </c>
      <c r="V4907" t="s">
        <v>5496</v>
      </c>
      <c r="W4907" t="s">
        <v>5482</v>
      </c>
    </row>
    <row r="4908" spans="1:23">
      <c r="A4908">
        <v>4907</v>
      </c>
      <c r="B4908" t="s">
        <v>694</v>
      </c>
      <c r="C4908" t="s">
        <v>694</v>
      </c>
      <c r="D4908">
        <v>132</v>
      </c>
      <c r="E4908" t="s">
        <v>4680</v>
      </c>
      <c r="F4908" t="s">
        <v>558</v>
      </c>
      <c r="G4908" s="1" t="s">
        <v>1160</v>
      </c>
      <c r="H4908" t="s">
        <v>4681</v>
      </c>
      <c r="I4908" t="s">
        <v>1160</v>
      </c>
      <c r="J4908" t="s">
        <v>4681</v>
      </c>
      <c r="K4908">
        <v>0.4</v>
      </c>
      <c r="L4908">
        <v>0.4</v>
      </c>
      <c r="M4908" t="s">
        <v>26</v>
      </c>
      <c r="N4908" t="s">
        <v>74</v>
      </c>
      <c r="O4908" t="s">
        <v>29</v>
      </c>
      <c r="P4908" t="s">
        <v>29</v>
      </c>
      <c r="Q4908" t="s">
        <v>29</v>
      </c>
      <c r="R4908" t="s">
        <v>29</v>
      </c>
      <c r="S4908" t="s">
        <v>29</v>
      </c>
      <c r="T4908" t="s">
        <v>29</v>
      </c>
      <c r="U4908" t="s">
        <v>29</v>
      </c>
      <c r="V4908" t="s">
        <v>5496</v>
      </c>
      <c r="W4908" t="s">
        <v>5482</v>
      </c>
    </row>
    <row r="4909" spans="1:23">
      <c r="A4909">
        <v>4908</v>
      </c>
      <c r="B4909" t="s">
        <v>694</v>
      </c>
      <c r="C4909" t="s">
        <v>694</v>
      </c>
      <c r="D4909">
        <v>132</v>
      </c>
      <c r="E4909" t="s">
        <v>4696</v>
      </c>
      <c r="F4909" t="s">
        <v>754</v>
      </c>
      <c r="G4909" s="1" t="s">
        <v>755</v>
      </c>
      <c r="H4909" t="s">
        <v>615</v>
      </c>
      <c r="I4909" t="s">
        <v>755</v>
      </c>
      <c r="J4909" t="s">
        <v>615</v>
      </c>
      <c r="K4909">
        <v>0.4</v>
      </c>
      <c r="L4909">
        <v>0.4</v>
      </c>
      <c r="M4909" t="s">
        <v>26</v>
      </c>
      <c r="N4909" t="s">
        <v>74</v>
      </c>
      <c r="O4909" t="s">
        <v>29</v>
      </c>
      <c r="P4909" t="s">
        <v>29</v>
      </c>
      <c r="Q4909" t="s">
        <v>29</v>
      </c>
      <c r="R4909" t="s">
        <v>29</v>
      </c>
      <c r="S4909" t="s">
        <v>29</v>
      </c>
      <c r="T4909" t="s">
        <v>29</v>
      </c>
      <c r="U4909" t="s">
        <v>29</v>
      </c>
      <c r="V4909" t="s">
        <v>5496</v>
      </c>
      <c r="W4909" t="s">
        <v>5482</v>
      </c>
    </row>
    <row r="4910" spans="1:23">
      <c r="A4910">
        <v>4909</v>
      </c>
      <c r="B4910" t="s">
        <v>694</v>
      </c>
      <c r="C4910" t="s">
        <v>694</v>
      </c>
      <c r="D4910">
        <v>132</v>
      </c>
      <c r="E4910" t="s">
        <v>4737</v>
      </c>
      <c r="F4910" t="s">
        <v>1049</v>
      </c>
      <c r="G4910" s="1" t="s">
        <v>1050</v>
      </c>
      <c r="H4910" t="s">
        <v>615</v>
      </c>
      <c r="I4910" t="s">
        <v>1050</v>
      </c>
      <c r="J4910" t="s">
        <v>615</v>
      </c>
      <c r="K4910">
        <v>0.4</v>
      </c>
      <c r="L4910">
        <v>0.4</v>
      </c>
      <c r="M4910" t="s">
        <v>26</v>
      </c>
      <c r="N4910" t="s">
        <v>74</v>
      </c>
      <c r="O4910" t="s">
        <v>29</v>
      </c>
      <c r="P4910" t="s">
        <v>29</v>
      </c>
      <c r="Q4910" t="s">
        <v>29</v>
      </c>
      <c r="R4910" t="s">
        <v>29</v>
      </c>
      <c r="S4910" t="s">
        <v>29</v>
      </c>
      <c r="T4910" t="s">
        <v>29</v>
      </c>
      <c r="U4910" t="s">
        <v>29</v>
      </c>
      <c r="V4910" t="s">
        <v>5496</v>
      </c>
      <c r="W4910" t="s">
        <v>5482</v>
      </c>
    </row>
    <row r="4911" spans="1:23">
      <c r="A4911">
        <v>4910</v>
      </c>
      <c r="B4911" t="s">
        <v>694</v>
      </c>
      <c r="C4911" t="s">
        <v>694</v>
      </c>
      <c r="D4911">
        <v>132</v>
      </c>
      <c r="E4911" t="s">
        <v>5485</v>
      </c>
      <c r="F4911" t="s">
        <v>221</v>
      </c>
      <c r="G4911" s="1" t="s">
        <v>2107</v>
      </c>
      <c r="H4911" t="s">
        <v>128</v>
      </c>
      <c r="I4911" t="s">
        <v>2107</v>
      </c>
      <c r="J4911" t="s">
        <v>128</v>
      </c>
      <c r="K4911">
        <v>0.2</v>
      </c>
      <c r="L4911">
        <v>0.2</v>
      </c>
      <c r="M4911" t="s">
        <v>26</v>
      </c>
      <c r="N4911" t="s">
        <v>74</v>
      </c>
      <c r="O4911" t="s">
        <v>29</v>
      </c>
      <c r="P4911" t="s">
        <v>29</v>
      </c>
      <c r="Q4911" t="s">
        <v>29</v>
      </c>
      <c r="R4911" t="s">
        <v>29</v>
      </c>
      <c r="S4911" t="s">
        <v>29</v>
      </c>
      <c r="T4911" t="s">
        <v>29</v>
      </c>
      <c r="U4911" t="s">
        <v>29</v>
      </c>
      <c r="V4911" t="s">
        <v>5496</v>
      </c>
      <c r="W4911" t="s">
        <v>5482</v>
      </c>
    </row>
    <row r="4912" spans="1:23">
      <c r="A4912">
        <v>4911</v>
      </c>
      <c r="B4912" t="s">
        <v>694</v>
      </c>
      <c r="C4912" t="s">
        <v>694</v>
      </c>
      <c r="D4912">
        <v>132</v>
      </c>
      <c r="E4912" t="s">
        <v>4684</v>
      </c>
      <c r="F4912" t="s">
        <v>23</v>
      </c>
      <c r="G4912" s="1" t="s">
        <v>350</v>
      </c>
      <c r="H4912" t="s">
        <v>4685</v>
      </c>
      <c r="I4912" t="s">
        <v>350</v>
      </c>
      <c r="J4912" t="s">
        <v>4685</v>
      </c>
      <c r="K4912">
        <v>0.2</v>
      </c>
      <c r="L4912">
        <v>0.2</v>
      </c>
      <c r="M4912" t="s">
        <v>26</v>
      </c>
      <c r="N4912" t="s">
        <v>74</v>
      </c>
      <c r="O4912" t="s">
        <v>29</v>
      </c>
      <c r="P4912" t="s">
        <v>29</v>
      </c>
      <c r="Q4912" t="s">
        <v>29</v>
      </c>
      <c r="R4912" t="s">
        <v>29</v>
      </c>
      <c r="S4912" t="s">
        <v>29</v>
      </c>
      <c r="T4912" t="s">
        <v>29</v>
      </c>
      <c r="U4912" t="s">
        <v>29</v>
      </c>
      <c r="V4912" t="s">
        <v>5496</v>
      </c>
      <c r="W4912" t="s">
        <v>5482</v>
      </c>
    </row>
    <row r="4913" spans="1:23">
      <c r="A4913">
        <v>4912</v>
      </c>
      <c r="B4913" t="s">
        <v>694</v>
      </c>
      <c r="C4913" t="s">
        <v>694</v>
      </c>
      <c r="D4913">
        <v>132</v>
      </c>
      <c r="E4913" t="s">
        <v>4704</v>
      </c>
      <c r="F4913" t="s">
        <v>114</v>
      </c>
      <c r="G4913" s="1" t="s">
        <v>4705</v>
      </c>
      <c r="H4913" t="s">
        <v>4706</v>
      </c>
      <c r="I4913" t="s">
        <v>4705</v>
      </c>
      <c r="J4913" t="s">
        <v>4706</v>
      </c>
      <c r="K4913">
        <v>0.1</v>
      </c>
      <c r="L4913">
        <v>0.1</v>
      </c>
      <c r="M4913" t="s">
        <v>26</v>
      </c>
      <c r="N4913" t="s">
        <v>74</v>
      </c>
      <c r="O4913" t="s">
        <v>29</v>
      </c>
      <c r="P4913" t="s">
        <v>29</v>
      </c>
      <c r="Q4913" t="s">
        <v>29</v>
      </c>
      <c r="R4913" t="s">
        <v>29</v>
      </c>
      <c r="S4913" t="s">
        <v>29</v>
      </c>
      <c r="T4913" t="s">
        <v>29</v>
      </c>
      <c r="U4913" t="s">
        <v>29</v>
      </c>
      <c r="V4913" t="s">
        <v>5496</v>
      </c>
      <c r="W4913" t="s">
        <v>5482</v>
      </c>
    </row>
    <row r="4914" spans="1:23">
      <c r="A4914">
        <v>4913</v>
      </c>
      <c r="B4914" t="s">
        <v>694</v>
      </c>
      <c r="C4914" t="s">
        <v>694</v>
      </c>
      <c r="D4914">
        <v>132</v>
      </c>
      <c r="E4914" t="s">
        <v>4722</v>
      </c>
      <c r="F4914" t="s">
        <v>522</v>
      </c>
      <c r="G4914" s="1" t="s">
        <v>1184</v>
      </c>
      <c r="H4914" t="s">
        <v>4723</v>
      </c>
      <c r="I4914" t="s">
        <v>1184</v>
      </c>
      <c r="J4914" t="s">
        <v>4723</v>
      </c>
      <c r="K4914">
        <v>0.1</v>
      </c>
      <c r="L4914">
        <v>0.1</v>
      </c>
      <c r="M4914" t="s">
        <v>26</v>
      </c>
      <c r="N4914" t="s">
        <v>74</v>
      </c>
      <c r="O4914" t="s">
        <v>29</v>
      </c>
      <c r="P4914" t="s">
        <v>29</v>
      </c>
      <c r="Q4914" t="s">
        <v>29</v>
      </c>
      <c r="R4914" t="s">
        <v>29</v>
      </c>
      <c r="S4914" t="s">
        <v>29</v>
      </c>
      <c r="T4914" t="s">
        <v>29</v>
      </c>
      <c r="U4914" t="s">
        <v>29</v>
      </c>
      <c r="V4914" t="s">
        <v>5496</v>
      </c>
      <c r="W4914" t="s">
        <v>5482</v>
      </c>
    </row>
    <row r="4915" spans="1:23">
      <c r="A4915">
        <v>4914</v>
      </c>
      <c r="B4915" t="s">
        <v>694</v>
      </c>
      <c r="C4915" t="s">
        <v>694</v>
      </c>
      <c r="D4915">
        <v>132</v>
      </c>
      <c r="E4915" t="s">
        <v>4701</v>
      </c>
      <c r="F4915" t="s">
        <v>103</v>
      </c>
      <c r="G4915" s="1" t="s">
        <v>3148</v>
      </c>
      <c r="H4915" t="s">
        <v>710</v>
      </c>
      <c r="I4915" t="s">
        <v>3148</v>
      </c>
      <c r="J4915" t="s">
        <v>710</v>
      </c>
      <c r="K4915">
        <v>0.1</v>
      </c>
      <c r="L4915">
        <v>0.1</v>
      </c>
      <c r="M4915" t="s">
        <v>26</v>
      </c>
      <c r="N4915" t="s">
        <v>74</v>
      </c>
      <c r="O4915" t="s">
        <v>29</v>
      </c>
      <c r="P4915" t="s">
        <v>29</v>
      </c>
      <c r="Q4915" t="s">
        <v>29</v>
      </c>
      <c r="R4915" t="s">
        <v>29</v>
      </c>
      <c r="S4915" t="s">
        <v>29</v>
      </c>
      <c r="T4915" t="s">
        <v>29</v>
      </c>
      <c r="U4915" t="s">
        <v>29</v>
      </c>
      <c r="V4915" t="s">
        <v>5496</v>
      </c>
      <c r="W4915" t="s">
        <v>5482</v>
      </c>
    </row>
    <row r="4916" spans="1:23">
      <c r="A4916">
        <v>4915</v>
      </c>
      <c r="B4916" t="s">
        <v>694</v>
      </c>
      <c r="C4916" t="s">
        <v>694</v>
      </c>
      <c r="D4916">
        <v>132</v>
      </c>
      <c r="E4916" t="s">
        <v>4691</v>
      </c>
      <c r="F4916" t="s">
        <v>744</v>
      </c>
      <c r="G4916" s="1" t="s">
        <v>745</v>
      </c>
      <c r="H4916" t="s">
        <v>4692</v>
      </c>
      <c r="I4916" t="s">
        <v>745</v>
      </c>
      <c r="J4916" t="s">
        <v>6382</v>
      </c>
      <c r="K4916">
        <v>1.9</v>
      </c>
      <c r="L4916">
        <v>1.9</v>
      </c>
      <c r="M4916" t="s">
        <v>26</v>
      </c>
      <c r="N4916" t="s">
        <v>232</v>
      </c>
      <c r="O4916" t="s">
        <v>29</v>
      </c>
      <c r="P4916" t="s">
        <v>29</v>
      </c>
      <c r="Q4916" t="s">
        <v>29</v>
      </c>
      <c r="R4916" t="s">
        <v>29</v>
      </c>
      <c r="S4916" t="s">
        <v>29</v>
      </c>
      <c r="T4916" t="s">
        <v>29</v>
      </c>
      <c r="U4916" t="s">
        <v>29</v>
      </c>
      <c r="V4916" t="s">
        <v>5496</v>
      </c>
      <c r="W4916" t="s">
        <v>5482</v>
      </c>
    </row>
    <row r="4917" spans="1:23">
      <c r="A4917">
        <v>4916</v>
      </c>
      <c r="B4917" t="s">
        <v>694</v>
      </c>
      <c r="C4917" t="s">
        <v>694</v>
      </c>
      <c r="D4917">
        <v>132</v>
      </c>
      <c r="E4917" t="s">
        <v>4695</v>
      </c>
      <c r="F4917" t="s">
        <v>716</v>
      </c>
      <c r="G4917" s="1" t="s">
        <v>717</v>
      </c>
      <c r="H4917" t="s">
        <v>537</v>
      </c>
      <c r="I4917" t="s">
        <v>717</v>
      </c>
      <c r="J4917" t="s">
        <v>537</v>
      </c>
      <c r="K4917">
        <v>0.6</v>
      </c>
      <c r="L4917">
        <v>0.6</v>
      </c>
      <c r="M4917" t="s">
        <v>26</v>
      </c>
      <c r="N4917" t="s">
        <v>232</v>
      </c>
      <c r="O4917" t="s">
        <v>29</v>
      </c>
      <c r="P4917" t="s">
        <v>29</v>
      </c>
      <c r="Q4917" t="s">
        <v>29</v>
      </c>
      <c r="R4917" t="s">
        <v>29</v>
      </c>
      <c r="S4917" t="s">
        <v>29</v>
      </c>
      <c r="T4917" t="s">
        <v>29</v>
      </c>
      <c r="U4917" t="s">
        <v>29</v>
      </c>
      <c r="V4917" t="s">
        <v>5496</v>
      </c>
      <c r="W4917" t="s">
        <v>5482</v>
      </c>
    </row>
    <row r="4918" spans="1:23">
      <c r="A4918">
        <v>4917</v>
      </c>
      <c r="B4918" t="s">
        <v>694</v>
      </c>
      <c r="C4918" t="s">
        <v>694</v>
      </c>
      <c r="D4918">
        <v>132</v>
      </c>
      <c r="E4918" t="s">
        <v>734</v>
      </c>
      <c r="F4918" t="s">
        <v>41</v>
      </c>
      <c r="G4918" s="1" t="s">
        <v>735</v>
      </c>
      <c r="H4918" t="s">
        <v>736</v>
      </c>
      <c r="I4918" t="s">
        <v>735</v>
      </c>
      <c r="J4918" t="s">
        <v>736</v>
      </c>
      <c r="K4918">
        <v>0.4</v>
      </c>
      <c r="L4918">
        <v>0.4</v>
      </c>
      <c r="M4918" t="s">
        <v>26</v>
      </c>
      <c r="N4918" t="s">
        <v>232</v>
      </c>
      <c r="O4918" t="s">
        <v>29</v>
      </c>
      <c r="P4918" t="s">
        <v>29</v>
      </c>
      <c r="Q4918" t="s">
        <v>29</v>
      </c>
      <c r="R4918" t="s">
        <v>29</v>
      </c>
      <c r="S4918" t="s">
        <v>29</v>
      </c>
      <c r="T4918" t="s">
        <v>29</v>
      </c>
      <c r="U4918" t="s">
        <v>29</v>
      </c>
      <c r="V4918" t="s">
        <v>5496</v>
      </c>
      <c r="W4918" t="s">
        <v>5482</v>
      </c>
    </row>
    <row r="4919" spans="1:23">
      <c r="A4919">
        <v>4918</v>
      </c>
      <c r="B4919" t="s">
        <v>694</v>
      </c>
      <c r="C4919" t="s">
        <v>694</v>
      </c>
      <c r="D4919">
        <v>132</v>
      </c>
      <c r="E4919" t="s">
        <v>5479</v>
      </c>
      <c r="F4919" t="s">
        <v>185</v>
      </c>
      <c r="G4919" s="1" t="s">
        <v>186</v>
      </c>
      <c r="H4919" t="s">
        <v>5480</v>
      </c>
      <c r="I4919" t="s">
        <v>186</v>
      </c>
      <c r="J4919" t="s">
        <v>5480</v>
      </c>
      <c r="K4919">
        <v>0.4</v>
      </c>
      <c r="L4919">
        <v>0.4</v>
      </c>
      <c r="M4919" t="s">
        <v>26</v>
      </c>
      <c r="N4919" t="s">
        <v>232</v>
      </c>
      <c r="O4919" t="s">
        <v>29</v>
      </c>
      <c r="P4919" t="s">
        <v>29</v>
      </c>
      <c r="Q4919" t="s">
        <v>29</v>
      </c>
      <c r="R4919" t="s">
        <v>29</v>
      </c>
      <c r="S4919" t="s">
        <v>29</v>
      </c>
      <c r="T4919" t="s">
        <v>29</v>
      </c>
      <c r="U4919" t="s">
        <v>29</v>
      </c>
      <c r="V4919" t="s">
        <v>5496</v>
      </c>
      <c r="W4919" t="s">
        <v>5482</v>
      </c>
    </row>
    <row r="4920" spans="1:23">
      <c r="A4920">
        <v>4919</v>
      </c>
      <c r="B4920" t="s">
        <v>694</v>
      </c>
      <c r="C4920" t="s">
        <v>694</v>
      </c>
      <c r="D4920">
        <v>132</v>
      </c>
      <c r="E4920" t="s">
        <v>730</v>
      </c>
      <c r="F4920" t="s">
        <v>731</v>
      </c>
      <c r="G4920" s="1" t="s">
        <v>732</v>
      </c>
      <c r="H4920" t="s">
        <v>733</v>
      </c>
      <c r="I4920" t="s">
        <v>732</v>
      </c>
      <c r="J4920" t="s">
        <v>733</v>
      </c>
      <c r="K4920">
        <v>0.4</v>
      </c>
      <c r="L4920">
        <v>0.4</v>
      </c>
      <c r="M4920" t="s">
        <v>26</v>
      </c>
      <c r="N4920" t="s">
        <v>232</v>
      </c>
      <c r="O4920" t="s">
        <v>29</v>
      </c>
      <c r="P4920" t="s">
        <v>29</v>
      </c>
      <c r="Q4920" t="s">
        <v>29</v>
      </c>
      <c r="R4920" t="s">
        <v>29</v>
      </c>
      <c r="S4920" t="s">
        <v>29</v>
      </c>
      <c r="T4920" t="s">
        <v>29</v>
      </c>
      <c r="U4920" t="s">
        <v>29</v>
      </c>
      <c r="V4920" t="s">
        <v>5496</v>
      </c>
      <c r="W4920" t="s">
        <v>5482</v>
      </c>
    </row>
    <row r="4921" spans="1:23">
      <c r="A4921">
        <v>4920</v>
      </c>
      <c r="B4921" t="s">
        <v>694</v>
      </c>
      <c r="C4921" t="s">
        <v>694</v>
      </c>
      <c r="D4921">
        <v>132</v>
      </c>
      <c r="E4921" t="s">
        <v>721</v>
      </c>
      <c r="F4921" t="s">
        <v>185</v>
      </c>
      <c r="G4921" s="1" t="s">
        <v>186</v>
      </c>
      <c r="H4921" t="s">
        <v>166</v>
      </c>
      <c r="I4921" t="s">
        <v>186</v>
      </c>
      <c r="J4921" t="s">
        <v>166</v>
      </c>
      <c r="K4921">
        <v>0.2</v>
      </c>
      <c r="L4921">
        <v>0.2</v>
      </c>
      <c r="M4921" t="s">
        <v>26</v>
      </c>
      <c r="N4921" t="s">
        <v>232</v>
      </c>
      <c r="O4921" t="s">
        <v>29</v>
      </c>
      <c r="P4921" t="s">
        <v>29</v>
      </c>
      <c r="Q4921" t="s">
        <v>29</v>
      </c>
      <c r="R4921" t="s">
        <v>29</v>
      </c>
      <c r="S4921" t="s">
        <v>29</v>
      </c>
      <c r="T4921" t="s">
        <v>29</v>
      </c>
      <c r="U4921" t="s">
        <v>29</v>
      </c>
      <c r="V4921" t="s">
        <v>5496</v>
      </c>
      <c r="W4921" t="s">
        <v>5482</v>
      </c>
    </row>
    <row r="4922" spans="1:23">
      <c r="A4922">
        <v>4921</v>
      </c>
      <c r="B4922" t="s">
        <v>694</v>
      </c>
      <c r="C4922" t="s">
        <v>694</v>
      </c>
      <c r="D4922">
        <v>132</v>
      </c>
      <c r="E4922" t="s">
        <v>5486</v>
      </c>
      <c r="F4922" t="s">
        <v>516</v>
      </c>
      <c r="G4922" s="1" t="s">
        <v>751</v>
      </c>
      <c r="H4922" t="s">
        <v>5487</v>
      </c>
      <c r="I4922" t="s">
        <v>751</v>
      </c>
      <c r="J4922" t="s">
        <v>5487</v>
      </c>
      <c r="K4922">
        <v>0.2</v>
      </c>
      <c r="L4922">
        <v>0.2</v>
      </c>
      <c r="M4922" t="s">
        <v>26</v>
      </c>
      <c r="N4922" t="s">
        <v>232</v>
      </c>
      <c r="O4922" t="s">
        <v>29</v>
      </c>
      <c r="P4922" t="s">
        <v>29</v>
      </c>
      <c r="Q4922" t="s">
        <v>29</v>
      </c>
      <c r="R4922" t="s">
        <v>29</v>
      </c>
      <c r="S4922" t="s">
        <v>29</v>
      </c>
      <c r="T4922" t="s">
        <v>29</v>
      </c>
      <c r="U4922" t="s">
        <v>29</v>
      </c>
      <c r="V4922" t="s">
        <v>5496</v>
      </c>
      <c r="W4922" t="s">
        <v>5482</v>
      </c>
    </row>
    <row r="4923" spans="1:23">
      <c r="A4923">
        <v>4922</v>
      </c>
      <c r="B4923" t="s">
        <v>694</v>
      </c>
      <c r="C4923" t="s">
        <v>694</v>
      </c>
      <c r="D4923">
        <v>132</v>
      </c>
      <c r="E4923" t="s">
        <v>4758</v>
      </c>
      <c r="F4923" t="s">
        <v>103</v>
      </c>
      <c r="G4923" s="1" t="s">
        <v>1095</v>
      </c>
      <c r="H4923" t="s">
        <v>4759</v>
      </c>
      <c r="I4923" t="s">
        <v>1095</v>
      </c>
      <c r="J4923" t="s">
        <v>4759</v>
      </c>
      <c r="K4923">
        <v>0.1</v>
      </c>
      <c r="L4923">
        <v>0.1</v>
      </c>
      <c r="M4923" t="s">
        <v>26</v>
      </c>
      <c r="N4923" t="s">
        <v>232</v>
      </c>
      <c r="O4923" t="s">
        <v>29</v>
      </c>
      <c r="P4923" t="s">
        <v>29</v>
      </c>
      <c r="Q4923" t="s">
        <v>29</v>
      </c>
      <c r="R4923" t="s">
        <v>29</v>
      </c>
      <c r="S4923" t="s">
        <v>29</v>
      </c>
      <c r="T4923" t="s">
        <v>29</v>
      </c>
      <c r="U4923" t="s">
        <v>29</v>
      </c>
      <c r="V4923" t="s">
        <v>5496</v>
      </c>
      <c r="W4923" t="s">
        <v>5482</v>
      </c>
    </row>
    <row r="4924" spans="1:23">
      <c r="A4924">
        <v>4923</v>
      </c>
      <c r="B4924" t="s">
        <v>694</v>
      </c>
      <c r="C4924" t="s">
        <v>694</v>
      </c>
      <c r="D4924">
        <v>132</v>
      </c>
      <c r="E4924" t="s">
        <v>5488</v>
      </c>
      <c r="F4924" t="s">
        <v>635</v>
      </c>
      <c r="G4924" s="1" t="s">
        <v>5489</v>
      </c>
      <c r="H4924" t="s">
        <v>5490</v>
      </c>
      <c r="I4924" t="s">
        <v>5489</v>
      </c>
      <c r="J4924" t="s">
        <v>2754</v>
      </c>
      <c r="K4924">
        <v>0.1</v>
      </c>
      <c r="L4924">
        <v>0.1</v>
      </c>
      <c r="M4924" t="s">
        <v>26</v>
      </c>
      <c r="N4924" t="s">
        <v>232</v>
      </c>
      <c r="O4924" t="s">
        <v>29</v>
      </c>
      <c r="P4924" t="s">
        <v>29</v>
      </c>
      <c r="Q4924" t="s">
        <v>29</v>
      </c>
      <c r="R4924" t="s">
        <v>29</v>
      </c>
      <c r="S4924" t="s">
        <v>29</v>
      </c>
      <c r="T4924" t="s">
        <v>29</v>
      </c>
      <c r="U4924" t="s">
        <v>29</v>
      </c>
      <c r="V4924" t="s">
        <v>5496</v>
      </c>
      <c r="W4924" t="s">
        <v>5482</v>
      </c>
    </row>
    <row r="4925" spans="1:23">
      <c r="A4925">
        <v>4924</v>
      </c>
      <c r="B4925" t="s">
        <v>694</v>
      </c>
      <c r="C4925" t="s">
        <v>694</v>
      </c>
      <c r="D4925">
        <v>132</v>
      </c>
      <c r="E4925" t="s">
        <v>695</v>
      </c>
      <c r="F4925" t="s">
        <v>255</v>
      </c>
      <c r="G4925" s="1" t="s">
        <v>696</v>
      </c>
      <c r="H4925" t="s">
        <v>697</v>
      </c>
      <c r="I4925" t="s">
        <v>696</v>
      </c>
      <c r="J4925" t="s">
        <v>697</v>
      </c>
      <c r="K4925">
        <v>8.8000000000000007</v>
      </c>
      <c r="L4925">
        <v>8.8000000000000007</v>
      </c>
      <c r="M4925" t="s">
        <v>26</v>
      </c>
      <c r="N4925" t="s">
        <v>118</v>
      </c>
      <c r="O4925" t="s">
        <v>29</v>
      </c>
      <c r="P4925" t="s">
        <v>29</v>
      </c>
      <c r="Q4925" t="s">
        <v>29</v>
      </c>
      <c r="R4925" t="s">
        <v>29</v>
      </c>
      <c r="S4925" t="s">
        <v>29</v>
      </c>
      <c r="T4925" t="s">
        <v>29</v>
      </c>
      <c r="U4925" t="s">
        <v>29</v>
      </c>
      <c r="V4925" t="s">
        <v>5496</v>
      </c>
      <c r="W4925" t="s">
        <v>5482</v>
      </c>
    </row>
    <row r="4926" spans="1:23">
      <c r="A4926">
        <v>4925</v>
      </c>
      <c r="B4926" t="s">
        <v>694</v>
      </c>
      <c r="C4926" t="s">
        <v>694</v>
      </c>
      <c r="D4926">
        <v>132</v>
      </c>
      <c r="E4926" t="s">
        <v>4686</v>
      </c>
      <c r="F4926" t="s">
        <v>611</v>
      </c>
      <c r="G4926" s="1" t="s">
        <v>612</v>
      </c>
      <c r="H4926" t="s">
        <v>4687</v>
      </c>
      <c r="I4926" t="s">
        <v>612</v>
      </c>
      <c r="J4926" t="s">
        <v>4687</v>
      </c>
      <c r="K4926">
        <v>5.4</v>
      </c>
      <c r="L4926">
        <v>5.4</v>
      </c>
      <c r="M4926" t="s">
        <v>26</v>
      </c>
      <c r="N4926" t="s">
        <v>118</v>
      </c>
      <c r="O4926" t="s">
        <v>29</v>
      </c>
      <c r="P4926" t="s">
        <v>29</v>
      </c>
      <c r="Q4926" t="s">
        <v>29</v>
      </c>
      <c r="R4926" t="s">
        <v>29</v>
      </c>
      <c r="S4926" t="s">
        <v>29</v>
      </c>
      <c r="T4926" t="s">
        <v>29</v>
      </c>
      <c r="U4926" t="s">
        <v>29</v>
      </c>
      <c r="V4926" t="s">
        <v>5496</v>
      </c>
      <c r="W4926" t="s">
        <v>5482</v>
      </c>
    </row>
    <row r="4927" spans="1:23">
      <c r="A4927">
        <v>4926</v>
      </c>
      <c r="B4927" t="s">
        <v>694</v>
      </c>
      <c r="C4927" t="s">
        <v>694</v>
      </c>
      <c r="D4927">
        <v>132</v>
      </c>
      <c r="E4927" t="s">
        <v>5491</v>
      </c>
      <c r="F4927" t="s">
        <v>43</v>
      </c>
      <c r="G4927" s="1" t="s">
        <v>5492</v>
      </c>
      <c r="H4927" t="s">
        <v>3754</v>
      </c>
      <c r="I4927" t="s">
        <v>5492</v>
      </c>
      <c r="J4927" t="s">
        <v>1198</v>
      </c>
      <c r="K4927">
        <v>4.3</v>
      </c>
      <c r="L4927">
        <v>4.3</v>
      </c>
      <c r="M4927" t="s">
        <v>26</v>
      </c>
      <c r="N4927" t="s">
        <v>118</v>
      </c>
      <c r="O4927" t="s">
        <v>29</v>
      </c>
      <c r="P4927" t="s">
        <v>29</v>
      </c>
      <c r="Q4927" t="s">
        <v>29</v>
      </c>
      <c r="R4927" t="s">
        <v>29</v>
      </c>
      <c r="S4927" t="s">
        <v>29</v>
      </c>
      <c r="T4927" t="s">
        <v>29</v>
      </c>
      <c r="U4927" t="s">
        <v>29</v>
      </c>
      <c r="V4927" t="s">
        <v>5496</v>
      </c>
      <c r="W4927" t="s">
        <v>5482</v>
      </c>
    </row>
    <row r="4928" spans="1:23">
      <c r="A4928">
        <v>4927</v>
      </c>
      <c r="B4928" t="s">
        <v>694</v>
      </c>
      <c r="C4928" t="s">
        <v>694</v>
      </c>
      <c r="D4928">
        <v>132</v>
      </c>
      <c r="E4928" t="s">
        <v>699</v>
      </c>
      <c r="F4928" t="s">
        <v>270</v>
      </c>
      <c r="G4928" s="1" t="s">
        <v>700</v>
      </c>
      <c r="H4928" t="s">
        <v>485</v>
      </c>
      <c r="I4928" t="s">
        <v>700</v>
      </c>
      <c r="J4928" t="s">
        <v>485</v>
      </c>
      <c r="K4928">
        <v>3.8</v>
      </c>
      <c r="L4928">
        <v>3.8</v>
      </c>
      <c r="M4928" t="s">
        <v>26</v>
      </c>
      <c r="N4928" t="s">
        <v>118</v>
      </c>
      <c r="O4928" t="s">
        <v>29</v>
      </c>
      <c r="P4928" t="s">
        <v>29</v>
      </c>
      <c r="Q4928" t="s">
        <v>29</v>
      </c>
      <c r="R4928" t="s">
        <v>29</v>
      </c>
      <c r="S4928" t="s">
        <v>29</v>
      </c>
      <c r="T4928" t="s">
        <v>29</v>
      </c>
      <c r="U4928" t="s">
        <v>29</v>
      </c>
      <c r="V4928" t="s">
        <v>5496</v>
      </c>
      <c r="W4928" t="s">
        <v>5482</v>
      </c>
    </row>
    <row r="4929" spans="1:23">
      <c r="A4929">
        <v>4928</v>
      </c>
      <c r="B4929" t="s">
        <v>694</v>
      </c>
      <c r="C4929" t="s">
        <v>694</v>
      </c>
      <c r="D4929">
        <v>132</v>
      </c>
      <c r="E4929" t="s">
        <v>4680</v>
      </c>
      <c r="F4929" t="s">
        <v>558</v>
      </c>
      <c r="G4929" s="1" t="s">
        <v>1160</v>
      </c>
      <c r="H4929" t="s">
        <v>4681</v>
      </c>
      <c r="I4929" t="s">
        <v>1160</v>
      </c>
      <c r="J4929" t="s">
        <v>4681</v>
      </c>
      <c r="K4929">
        <v>3.1</v>
      </c>
      <c r="L4929">
        <v>3.1</v>
      </c>
      <c r="M4929" t="s">
        <v>26</v>
      </c>
      <c r="N4929" t="s">
        <v>118</v>
      </c>
      <c r="O4929" t="s">
        <v>29</v>
      </c>
      <c r="P4929" t="s">
        <v>29</v>
      </c>
      <c r="Q4929" t="s">
        <v>29</v>
      </c>
      <c r="R4929" t="s">
        <v>29</v>
      </c>
      <c r="S4929" t="s">
        <v>29</v>
      </c>
      <c r="T4929" t="s">
        <v>29</v>
      </c>
      <c r="U4929" t="s">
        <v>29</v>
      </c>
      <c r="V4929" t="s">
        <v>5496</v>
      </c>
      <c r="W4929" t="s">
        <v>5482</v>
      </c>
    </row>
    <row r="4930" spans="1:23">
      <c r="A4930">
        <v>4929</v>
      </c>
      <c r="B4930" t="s">
        <v>694</v>
      </c>
      <c r="C4930" t="s">
        <v>694</v>
      </c>
      <c r="D4930">
        <v>132</v>
      </c>
      <c r="E4930" t="s">
        <v>5493</v>
      </c>
      <c r="F4930" t="s">
        <v>438</v>
      </c>
      <c r="G4930" s="1" t="s">
        <v>2200</v>
      </c>
      <c r="H4930" t="s">
        <v>3605</v>
      </c>
      <c r="I4930" t="s">
        <v>2200</v>
      </c>
      <c r="J4930" t="s">
        <v>3605</v>
      </c>
      <c r="K4930">
        <v>2.4</v>
      </c>
      <c r="L4930">
        <v>2.4</v>
      </c>
      <c r="M4930" t="s">
        <v>26</v>
      </c>
      <c r="N4930" t="s">
        <v>118</v>
      </c>
      <c r="O4930" t="s">
        <v>29</v>
      </c>
      <c r="P4930" t="s">
        <v>29</v>
      </c>
      <c r="Q4930" t="s">
        <v>29</v>
      </c>
      <c r="R4930" t="s">
        <v>29</v>
      </c>
      <c r="S4930" t="s">
        <v>29</v>
      </c>
      <c r="T4930" t="s">
        <v>29</v>
      </c>
      <c r="U4930" t="s">
        <v>29</v>
      </c>
      <c r="V4930" t="s">
        <v>5496</v>
      </c>
      <c r="W4930" t="s">
        <v>5482</v>
      </c>
    </row>
    <row r="4931" spans="1:23">
      <c r="A4931">
        <v>4930</v>
      </c>
      <c r="B4931" t="s">
        <v>694</v>
      </c>
      <c r="C4931" t="s">
        <v>694</v>
      </c>
      <c r="D4931">
        <v>132</v>
      </c>
      <c r="E4931" t="s">
        <v>4701</v>
      </c>
      <c r="F4931" t="s">
        <v>103</v>
      </c>
      <c r="G4931" s="1" t="s">
        <v>3148</v>
      </c>
      <c r="H4931" t="s">
        <v>710</v>
      </c>
      <c r="I4931" t="s">
        <v>3148</v>
      </c>
      <c r="J4931" t="s">
        <v>710</v>
      </c>
      <c r="K4931">
        <v>0.8</v>
      </c>
      <c r="L4931">
        <v>0.8</v>
      </c>
      <c r="M4931" t="s">
        <v>26</v>
      </c>
      <c r="N4931" t="s">
        <v>118</v>
      </c>
      <c r="O4931" t="s">
        <v>29</v>
      </c>
      <c r="P4931" t="s">
        <v>29</v>
      </c>
      <c r="Q4931" t="s">
        <v>29</v>
      </c>
      <c r="R4931" t="s">
        <v>29</v>
      </c>
      <c r="S4931" t="s">
        <v>29</v>
      </c>
      <c r="T4931" t="s">
        <v>29</v>
      </c>
      <c r="U4931" t="s">
        <v>29</v>
      </c>
      <c r="V4931" t="s">
        <v>5496</v>
      </c>
      <c r="W4931" t="s">
        <v>5482</v>
      </c>
    </row>
    <row r="4932" spans="1:23">
      <c r="A4932">
        <v>4931</v>
      </c>
      <c r="B4932" t="s">
        <v>694</v>
      </c>
      <c r="C4932" t="s">
        <v>694</v>
      </c>
      <c r="D4932">
        <v>132</v>
      </c>
      <c r="E4932" t="s">
        <v>725</v>
      </c>
      <c r="F4932" t="s">
        <v>558</v>
      </c>
      <c r="G4932" s="1" t="s">
        <v>726</v>
      </c>
      <c r="H4932" t="s">
        <v>727</v>
      </c>
      <c r="I4932" t="s">
        <v>726</v>
      </c>
      <c r="J4932" t="s">
        <v>727</v>
      </c>
      <c r="K4932">
        <v>0.7</v>
      </c>
      <c r="L4932">
        <v>0.7</v>
      </c>
      <c r="M4932" t="s">
        <v>26</v>
      </c>
      <c r="N4932" t="s">
        <v>118</v>
      </c>
      <c r="O4932" t="s">
        <v>29</v>
      </c>
      <c r="P4932" t="s">
        <v>29</v>
      </c>
      <c r="Q4932" t="s">
        <v>29</v>
      </c>
      <c r="R4932" t="s">
        <v>29</v>
      </c>
      <c r="S4932" t="s">
        <v>29</v>
      </c>
      <c r="T4932" t="s">
        <v>29</v>
      </c>
      <c r="U4932" t="s">
        <v>29</v>
      </c>
      <c r="V4932" t="s">
        <v>5496</v>
      </c>
      <c r="W4932" t="s">
        <v>5482</v>
      </c>
    </row>
    <row r="4933" spans="1:23">
      <c r="A4933">
        <v>4932</v>
      </c>
      <c r="B4933" t="s">
        <v>694</v>
      </c>
      <c r="C4933" t="s">
        <v>694</v>
      </c>
      <c r="D4933">
        <v>132</v>
      </c>
      <c r="E4933" t="s">
        <v>4699</v>
      </c>
      <c r="F4933" t="s">
        <v>270</v>
      </c>
      <c r="G4933" s="1" t="s">
        <v>271</v>
      </c>
      <c r="H4933" t="s">
        <v>4700</v>
      </c>
      <c r="I4933" t="s">
        <v>271</v>
      </c>
      <c r="J4933" t="s">
        <v>8887</v>
      </c>
      <c r="K4933">
        <v>0.7</v>
      </c>
      <c r="L4933">
        <v>0.7</v>
      </c>
      <c r="M4933" t="s">
        <v>26</v>
      </c>
      <c r="N4933" t="s">
        <v>118</v>
      </c>
      <c r="O4933" t="s">
        <v>29</v>
      </c>
      <c r="P4933" t="s">
        <v>29</v>
      </c>
      <c r="Q4933" t="s">
        <v>29</v>
      </c>
      <c r="R4933" t="s">
        <v>29</v>
      </c>
      <c r="S4933" t="s">
        <v>29</v>
      </c>
      <c r="T4933" t="s">
        <v>29</v>
      </c>
      <c r="U4933" t="s">
        <v>29</v>
      </c>
      <c r="V4933" t="s">
        <v>5496</v>
      </c>
      <c r="W4933" t="s">
        <v>5482</v>
      </c>
    </row>
    <row r="4934" spans="1:23">
      <c r="A4934">
        <v>4933</v>
      </c>
      <c r="B4934" t="s">
        <v>694</v>
      </c>
      <c r="C4934" t="s">
        <v>694</v>
      </c>
      <c r="D4934">
        <v>132</v>
      </c>
      <c r="E4934" t="s">
        <v>734</v>
      </c>
      <c r="F4934" t="s">
        <v>41</v>
      </c>
      <c r="G4934" s="1" t="s">
        <v>735</v>
      </c>
      <c r="H4934" t="s">
        <v>736</v>
      </c>
      <c r="I4934" t="s">
        <v>735</v>
      </c>
      <c r="J4934" t="s">
        <v>736</v>
      </c>
      <c r="K4934">
        <v>0.6</v>
      </c>
      <c r="L4934">
        <v>0.6</v>
      </c>
      <c r="M4934" t="s">
        <v>26</v>
      </c>
      <c r="N4934" t="s">
        <v>118</v>
      </c>
      <c r="O4934" t="s">
        <v>29</v>
      </c>
      <c r="P4934" t="s">
        <v>29</v>
      </c>
      <c r="Q4934" t="s">
        <v>29</v>
      </c>
      <c r="R4934" t="s">
        <v>29</v>
      </c>
      <c r="S4934" t="s">
        <v>29</v>
      </c>
      <c r="T4934" t="s">
        <v>29</v>
      </c>
      <c r="U4934" t="s">
        <v>29</v>
      </c>
      <c r="V4934" t="s">
        <v>5496</v>
      </c>
      <c r="W4934" t="s">
        <v>5482</v>
      </c>
    </row>
    <row r="4935" spans="1:23">
      <c r="A4935">
        <v>4934</v>
      </c>
      <c r="B4935" t="s">
        <v>694</v>
      </c>
      <c r="C4935" t="s">
        <v>694</v>
      </c>
      <c r="D4935">
        <v>132</v>
      </c>
      <c r="E4935" t="s">
        <v>701</v>
      </c>
      <c r="F4935" t="s">
        <v>702</v>
      </c>
      <c r="G4935" s="1" t="s">
        <v>703</v>
      </c>
      <c r="H4935" t="s">
        <v>615</v>
      </c>
      <c r="I4935" t="s">
        <v>703</v>
      </c>
      <c r="J4935" t="s">
        <v>615</v>
      </c>
      <c r="K4935">
        <v>0.6</v>
      </c>
      <c r="L4935">
        <v>0.6</v>
      </c>
      <c r="M4935" t="s">
        <v>26</v>
      </c>
      <c r="N4935" t="s">
        <v>118</v>
      </c>
      <c r="O4935" t="s">
        <v>29</v>
      </c>
      <c r="P4935" t="s">
        <v>29</v>
      </c>
      <c r="Q4935" t="s">
        <v>29</v>
      </c>
      <c r="R4935" t="s">
        <v>29</v>
      </c>
      <c r="S4935" t="s">
        <v>29</v>
      </c>
      <c r="T4935" t="s">
        <v>29</v>
      </c>
      <c r="U4935" t="s">
        <v>29</v>
      </c>
      <c r="V4935" t="s">
        <v>5496</v>
      </c>
      <c r="W4935" t="s">
        <v>5482</v>
      </c>
    </row>
    <row r="4936" spans="1:23">
      <c r="A4936">
        <v>4935</v>
      </c>
      <c r="B4936" t="s">
        <v>694</v>
      </c>
      <c r="C4936" t="s">
        <v>694</v>
      </c>
      <c r="D4936">
        <v>132</v>
      </c>
      <c r="E4936" t="s">
        <v>718</v>
      </c>
      <c r="F4936" t="s">
        <v>558</v>
      </c>
      <c r="G4936" s="1" t="s">
        <v>719</v>
      </c>
      <c r="H4936" t="s">
        <v>720</v>
      </c>
      <c r="I4936" t="s">
        <v>719</v>
      </c>
      <c r="J4936" t="s">
        <v>720</v>
      </c>
      <c r="K4936">
        <v>0.2</v>
      </c>
      <c r="L4936">
        <v>0.2</v>
      </c>
      <c r="M4936" t="s">
        <v>26</v>
      </c>
      <c r="N4936" t="s">
        <v>118</v>
      </c>
      <c r="O4936" t="s">
        <v>29</v>
      </c>
      <c r="P4936" t="s">
        <v>29</v>
      </c>
      <c r="Q4936" t="s">
        <v>29</v>
      </c>
      <c r="R4936" t="s">
        <v>29</v>
      </c>
      <c r="S4936" t="s">
        <v>29</v>
      </c>
      <c r="T4936" t="s">
        <v>29</v>
      </c>
      <c r="U4936" t="s">
        <v>29</v>
      </c>
      <c r="V4936" t="s">
        <v>5496</v>
      </c>
      <c r="W4936" t="s">
        <v>5482</v>
      </c>
    </row>
    <row r="4937" spans="1:23">
      <c r="A4937">
        <v>4936</v>
      </c>
      <c r="B4937" t="s">
        <v>694</v>
      </c>
      <c r="C4937" t="s">
        <v>694</v>
      </c>
      <c r="D4937">
        <v>132</v>
      </c>
      <c r="E4937" t="s">
        <v>708</v>
      </c>
      <c r="F4937" t="s">
        <v>270</v>
      </c>
      <c r="G4937" s="1" t="s">
        <v>709</v>
      </c>
      <c r="H4937" t="s">
        <v>710</v>
      </c>
      <c r="I4937" t="s">
        <v>709</v>
      </c>
      <c r="J4937" t="s">
        <v>710</v>
      </c>
      <c r="K4937">
        <v>0.2</v>
      </c>
      <c r="L4937">
        <v>0.2</v>
      </c>
      <c r="M4937" t="s">
        <v>26</v>
      </c>
      <c r="N4937" t="s">
        <v>118</v>
      </c>
      <c r="O4937" t="s">
        <v>29</v>
      </c>
      <c r="P4937" t="s">
        <v>29</v>
      </c>
      <c r="Q4937" t="s">
        <v>29</v>
      </c>
      <c r="R4937" t="s">
        <v>29</v>
      </c>
      <c r="S4937" t="s">
        <v>29</v>
      </c>
      <c r="T4937" t="s">
        <v>29</v>
      </c>
      <c r="U4937" t="s">
        <v>29</v>
      </c>
      <c r="V4937" t="s">
        <v>5496</v>
      </c>
      <c r="W4937" t="s">
        <v>5482</v>
      </c>
    </row>
    <row r="4938" spans="1:23">
      <c r="A4938">
        <v>4937</v>
      </c>
      <c r="B4938" t="s">
        <v>694</v>
      </c>
      <c r="C4938" t="s">
        <v>694</v>
      </c>
      <c r="D4938">
        <v>132</v>
      </c>
      <c r="E4938" t="s">
        <v>4722</v>
      </c>
      <c r="F4938" t="s">
        <v>522</v>
      </c>
      <c r="G4938" s="1" t="s">
        <v>1184</v>
      </c>
      <c r="H4938" t="s">
        <v>4723</v>
      </c>
      <c r="I4938" t="s">
        <v>1184</v>
      </c>
      <c r="J4938" t="s">
        <v>4723</v>
      </c>
      <c r="K4938">
        <v>0.1</v>
      </c>
      <c r="L4938">
        <v>0.1</v>
      </c>
      <c r="M4938" t="s">
        <v>26</v>
      </c>
      <c r="N4938" t="s">
        <v>118</v>
      </c>
      <c r="O4938" t="s">
        <v>29</v>
      </c>
      <c r="P4938" t="s">
        <v>29</v>
      </c>
      <c r="Q4938" t="s">
        <v>29</v>
      </c>
      <c r="R4938" t="s">
        <v>29</v>
      </c>
      <c r="S4938" t="s">
        <v>29</v>
      </c>
      <c r="T4938" t="s">
        <v>29</v>
      </c>
      <c r="U4938" t="s">
        <v>29</v>
      </c>
      <c r="V4938" t="s">
        <v>5496</v>
      </c>
      <c r="W4938" t="s">
        <v>5482</v>
      </c>
    </row>
    <row r="4939" spans="1:23">
      <c r="A4939">
        <v>4938</v>
      </c>
      <c r="B4939" t="s">
        <v>694</v>
      </c>
      <c r="C4939" t="s">
        <v>694</v>
      </c>
      <c r="D4939">
        <v>132</v>
      </c>
      <c r="E4939" t="s">
        <v>695</v>
      </c>
      <c r="F4939" t="s">
        <v>255</v>
      </c>
      <c r="G4939" s="1" t="s">
        <v>696</v>
      </c>
      <c r="H4939" t="s">
        <v>697</v>
      </c>
      <c r="I4939" t="s">
        <v>696</v>
      </c>
      <c r="J4939" t="s">
        <v>697</v>
      </c>
      <c r="K4939">
        <v>1.2</v>
      </c>
      <c r="L4939">
        <v>1.2</v>
      </c>
      <c r="M4939" t="s">
        <v>26</v>
      </c>
      <c r="N4939" t="s">
        <v>219</v>
      </c>
      <c r="O4939" t="s">
        <v>29</v>
      </c>
      <c r="P4939" t="s">
        <v>29</v>
      </c>
      <c r="Q4939" t="s">
        <v>29</v>
      </c>
      <c r="R4939" t="s">
        <v>29</v>
      </c>
      <c r="S4939" t="s">
        <v>29</v>
      </c>
      <c r="T4939" t="s">
        <v>29</v>
      </c>
      <c r="U4939" t="s">
        <v>29</v>
      </c>
      <c r="V4939" t="s">
        <v>5496</v>
      </c>
      <c r="W4939" t="s">
        <v>5482</v>
      </c>
    </row>
    <row r="4940" spans="1:23">
      <c r="A4940">
        <v>4939</v>
      </c>
      <c r="B4940" t="s">
        <v>694</v>
      </c>
      <c r="C4940" t="s">
        <v>694</v>
      </c>
      <c r="D4940">
        <v>132</v>
      </c>
      <c r="E4940" t="s">
        <v>5494</v>
      </c>
      <c r="F4940" t="s">
        <v>1658</v>
      </c>
      <c r="G4940" s="1" t="s">
        <v>5495</v>
      </c>
      <c r="H4940" t="s">
        <v>342</v>
      </c>
      <c r="I4940" t="s">
        <v>5495</v>
      </c>
      <c r="J4940" t="s">
        <v>342</v>
      </c>
      <c r="K4940">
        <v>0.2</v>
      </c>
      <c r="L4940">
        <v>0.2</v>
      </c>
      <c r="M4940" t="s">
        <v>26</v>
      </c>
      <c r="N4940" t="s">
        <v>219</v>
      </c>
      <c r="O4940" t="s">
        <v>29</v>
      </c>
      <c r="P4940" t="s">
        <v>29</v>
      </c>
      <c r="Q4940" t="s">
        <v>29</v>
      </c>
      <c r="R4940" t="s">
        <v>29</v>
      </c>
      <c r="S4940" t="s">
        <v>29</v>
      </c>
      <c r="T4940" t="s">
        <v>29</v>
      </c>
      <c r="U4940" t="s">
        <v>29</v>
      </c>
      <c r="V4940" t="s">
        <v>5496</v>
      </c>
      <c r="W4940" t="s">
        <v>5482</v>
      </c>
    </row>
    <row r="4941" spans="1:23">
      <c r="A4941">
        <v>4940</v>
      </c>
      <c r="B4941" t="s">
        <v>694</v>
      </c>
      <c r="C4941" t="s">
        <v>694</v>
      </c>
      <c r="D4941">
        <v>132</v>
      </c>
      <c r="E4941" t="s">
        <v>734</v>
      </c>
      <c r="F4941" t="s">
        <v>41</v>
      </c>
      <c r="G4941" s="1" t="s">
        <v>735</v>
      </c>
      <c r="H4941" t="s">
        <v>736</v>
      </c>
      <c r="I4941" t="s">
        <v>735</v>
      </c>
      <c r="J4941" t="s">
        <v>736</v>
      </c>
      <c r="K4941">
        <v>0.1</v>
      </c>
      <c r="L4941">
        <v>0.1</v>
      </c>
      <c r="M4941" t="s">
        <v>26</v>
      </c>
      <c r="N4941" t="s">
        <v>219</v>
      </c>
      <c r="O4941" t="s">
        <v>29</v>
      </c>
      <c r="P4941" t="s">
        <v>29</v>
      </c>
      <c r="Q4941" t="s">
        <v>29</v>
      </c>
      <c r="R4941" t="s">
        <v>29</v>
      </c>
      <c r="S4941" t="s">
        <v>29</v>
      </c>
      <c r="T4941" t="s">
        <v>29</v>
      </c>
      <c r="U4941" t="s">
        <v>29</v>
      </c>
      <c r="V4941" t="s">
        <v>5496</v>
      </c>
      <c r="W4941" t="s">
        <v>5482</v>
      </c>
    </row>
    <row r="4942" spans="1:23">
      <c r="A4942">
        <v>4941</v>
      </c>
      <c r="B4942" t="s">
        <v>694</v>
      </c>
      <c r="C4942" t="s">
        <v>694</v>
      </c>
      <c r="D4942">
        <v>132</v>
      </c>
      <c r="E4942" t="s">
        <v>1289</v>
      </c>
      <c r="F4942" t="s">
        <v>76</v>
      </c>
      <c r="G4942" s="1" t="s">
        <v>29</v>
      </c>
      <c r="H4942" s="1" t="s">
        <v>29</v>
      </c>
      <c r="I4942" s="1" t="s">
        <v>29</v>
      </c>
      <c r="J4942" s="1" t="s">
        <v>29</v>
      </c>
      <c r="K4942">
        <v>0.92592592592592604</v>
      </c>
      <c r="L4942">
        <v>0.92592592592592604</v>
      </c>
      <c r="M4942" t="s">
        <v>77</v>
      </c>
      <c r="N4942" t="s">
        <v>29</v>
      </c>
      <c r="O4942" t="s">
        <v>29</v>
      </c>
      <c r="P4942" t="s">
        <v>29</v>
      </c>
      <c r="Q4942" t="s">
        <v>29</v>
      </c>
      <c r="R4942" t="s">
        <v>29</v>
      </c>
      <c r="S4942" t="s">
        <v>29</v>
      </c>
      <c r="T4942" t="s">
        <v>29</v>
      </c>
      <c r="U4942" t="s">
        <v>29</v>
      </c>
      <c r="V4942" t="s">
        <v>5496</v>
      </c>
      <c r="W4942" t="s">
        <v>5482</v>
      </c>
    </row>
    <row r="4943" spans="1:23">
      <c r="A4943">
        <v>4942</v>
      </c>
      <c r="B4943" t="s">
        <v>694</v>
      </c>
      <c r="C4943" t="s">
        <v>694</v>
      </c>
      <c r="D4943">
        <v>132</v>
      </c>
      <c r="E4943" t="s">
        <v>687</v>
      </c>
      <c r="F4943" t="s">
        <v>76</v>
      </c>
      <c r="G4943" s="1" t="s">
        <v>29</v>
      </c>
      <c r="H4943" s="1" t="s">
        <v>29</v>
      </c>
      <c r="I4943" s="1" t="s">
        <v>29</v>
      </c>
      <c r="J4943" s="1" t="s">
        <v>29</v>
      </c>
      <c r="K4943">
        <v>17.079207920792079</v>
      </c>
      <c r="L4943">
        <v>17.079207920792079</v>
      </c>
      <c r="M4943" t="s">
        <v>687</v>
      </c>
      <c r="N4943" t="s">
        <v>29</v>
      </c>
      <c r="O4943" t="s">
        <v>29</v>
      </c>
      <c r="P4943" t="s">
        <v>29</v>
      </c>
      <c r="Q4943" t="s">
        <v>29</v>
      </c>
      <c r="R4943" t="s">
        <v>29</v>
      </c>
      <c r="S4943" t="s">
        <v>29</v>
      </c>
      <c r="T4943" t="s">
        <v>29</v>
      </c>
      <c r="U4943" t="s">
        <v>29</v>
      </c>
      <c r="V4943" t="s">
        <v>5496</v>
      </c>
      <c r="W4943" t="s">
        <v>5482</v>
      </c>
    </row>
    <row r="4944" spans="1:23">
      <c r="A4944">
        <v>4943</v>
      </c>
      <c r="B4944" t="s">
        <v>694</v>
      </c>
      <c r="C4944" t="s">
        <v>694</v>
      </c>
      <c r="D4944">
        <v>132</v>
      </c>
      <c r="E4944" t="s">
        <v>5906</v>
      </c>
      <c r="F4944" t="s">
        <v>136</v>
      </c>
      <c r="G4944" s="1" t="s">
        <v>29</v>
      </c>
      <c r="H4944" s="1" t="s">
        <v>29</v>
      </c>
      <c r="I4944" s="1" t="s">
        <v>29</v>
      </c>
      <c r="J4944" s="1" t="s">
        <v>29</v>
      </c>
      <c r="K4944">
        <v>2.8602860286028609</v>
      </c>
      <c r="L4944">
        <v>2.8602860286028609</v>
      </c>
      <c r="M4944" t="s">
        <v>136</v>
      </c>
      <c r="N4944" t="s">
        <v>29</v>
      </c>
      <c r="O4944" t="s">
        <v>29</v>
      </c>
      <c r="P4944" t="s">
        <v>29</v>
      </c>
      <c r="Q4944" t="s">
        <v>29</v>
      </c>
      <c r="R4944" t="s">
        <v>29</v>
      </c>
      <c r="S4944" t="s">
        <v>29</v>
      </c>
      <c r="T4944" t="s">
        <v>29</v>
      </c>
      <c r="U4944" t="s">
        <v>29</v>
      </c>
      <c r="V4944" t="s">
        <v>5496</v>
      </c>
      <c r="W4944" t="s">
        <v>5482</v>
      </c>
    </row>
    <row r="4945" spans="1:23">
      <c r="A4945">
        <v>4944</v>
      </c>
      <c r="B4945" t="s">
        <v>694</v>
      </c>
      <c r="C4945" t="s">
        <v>694</v>
      </c>
      <c r="D4945">
        <v>132</v>
      </c>
      <c r="E4945" t="s">
        <v>8949</v>
      </c>
      <c r="F4945" t="s">
        <v>93</v>
      </c>
      <c r="G4945" s="1" t="s">
        <v>29</v>
      </c>
      <c r="H4945" s="1" t="s">
        <v>29</v>
      </c>
      <c r="I4945" s="1" t="s">
        <v>29</v>
      </c>
      <c r="J4945" s="1" t="s">
        <v>29</v>
      </c>
      <c r="K4945">
        <f>100-SUM($K$4896:$K$4944)</f>
        <v>5.8345801246791353</v>
      </c>
      <c r="L4945">
        <f>100-SUM($L$4896:$L$4944)</f>
        <v>5.8345801246791353</v>
      </c>
      <c r="M4945" t="s">
        <v>26</v>
      </c>
      <c r="N4945" t="s">
        <v>29</v>
      </c>
      <c r="O4945" t="s">
        <v>29</v>
      </c>
      <c r="P4945" t="s">
        <v>29</v>
      </c>
      <c r="Q4945" t="s">
        <v>29</v>
      </c>
      <c r="R4945" t="s">
        <v>29</v>
      </c>
      <c r="S4945" t="s">
        <v>29</v>
      </c>
      <c r="T4945" t="s">
        <v>29</v>
      </c>
      <c r="U4945" t="s">
        <v>29</v>
      </c>
      <c r="V4945" t="s">
        <v>5496</v>
      </c>
      <c r="W4945" t="s">
        <v>5482</v>
      </c>
    </row>
    <row r="4946" spans="1:23">
      <c r="A4946">
        <v>4945</v>
      </c>
      <c r="B4946" t="s">
        <v>694</v>
      </c>
      <c r="C4946" t="s">
        <v>694</v>
      </c>
      <c r="D4946">
        <v>133</v>
      </c>
      <c r="E4946" t="s">
        <v>4696</v>
      </c>
      <c r="F4946" t="s">
        <v>754</v>
      </c>
      <c r="G4946" s="1" t="s">
        <v>755</v>
      </c>
      <c r="H4946" t="s">
        <v>615</v>
      </c>
      <c r="I4946" t="s">
        <v>755</v>
      </c>
      <c r="J4946" t="s">
        <v>615</v>
      </c>
      <c r="K4946">
        <v>5.2</v>
      </c>
      <c r="L4946">
        <v>5.2</v>
      </c>
      <c r="M4946" t="s">
        <v>26</v>
      </c>
      <c r="N4946" t="s">
        <v>74</v>
      </c>
      <c r="O4946" t="s">
        <v>29</v>
      </c>
      <c r="P4946" t="s">
        <v>29</v>
      </c>
      <c r="Q4946" t="s">
        <v>29</v>
      </c>
      <c r="R4946" t="s">
        <v>29</v>
      </c>
      <c r="S4946" t="s">
        <v>29</v>
      </c>
      <c r="T4946" t="s">
        <v>29</v>
      </c>
      <c r="U4946" t="s">
        <v>29</v>
      </c>
      <c r="V4946" t="s">
        <v>5481</v>
      </c>
      <c r="W4946" t="s">
        <v>5482</v>
      </c>
    </row>
    <row r="4947" spans="1:23">
      <c r="A4947">
        <v>4946</v>
      </c>
      <c r="B4947" t="s">
        <v>694</v>
      </c>
      <c r="C4947" t="s">
        <v>694</v>
      </c>
      <c r="D4947">
        <v>133</v>
      </c>
      <c r="E4947" t="s">
        <v>5497</v>
      </c>
      <c r="F4947" t="s">
        <v>43</v>
      </c>
      <c r="G4947" s="1" t="s">
        <v>580</v>
      </c>
      <c r="H4947" t="s">
        <v>5498</v>
      </c>
      <c r="I4947" t="s">
        <v>580</v>
      </c>
      <c r="J4947" t="s">
        <v>5498</v>
      </c>
      <c r="K4947">
        <v>2.4</v>
      </c>
      <c r="L4947">
        <v>2.4</v>
      </c>
      <c r="M4947" t="s">
        <v>26</v>
      </c>
      <c r="N4947" t="s">
        <v>74</v>
      </c>
      <c r="O4947" t="s">
        <v>29</v>
      </c>
      <c r="P4947" t="s">
        <v>29</v>
      </c>
      <c r="Q4947" t="s">
        <v>29</v>
      </c>
      <c r="R4947" t="s">
        <v>29</v>
      </c>
      <c r="S4947" t="s">
        <v>29</v>
      </c>
      <c r="T4947" t="s">
        <v>29</v>
      </c>
      <c r="U4947" t="s">
        <v>29</v>
      </c>
      <c r="V4947" t="s">
        <v>5481</v>
      </c>
      <c r="W4947" t="s">
        <v>5482</v>
      </c>
    </row>
    <row r="4948" spans="1:23">
      <c r="A4948">
        <v>4947</v>
      </c>
      <c r="B4948" t="s">
        <v>694</v>
      </c>
      <c r="C4948" t="s">
        <v>694</v>
      </c>
      <c r="D4948">
        <v>133</v>
      </c>
      <c r="E4948" t="s">
        <v>5499</v>
      </c>
      <c r="F4948" t="s">
        <v>41</v>
      </c>
      <c r="G4948" s="1" t="s">
        <v>5331</v>
      </c>
      <c r="H4948" t="s">
        <v>5500</v>
      </c>
      <c r="I4948" t="s">
        <v>5331</v>
      </c>
      <c r="J4948" t="s">
        <v>615</v>
      </c>
      <c r="K4948">
        <v>1.7</v>
      </c>
      <c r="L4948">
        <v>1.7</v>
      </c>
      <c r="M4948" t="s">
        <v>26</v>
      </c>
      <c r="N4948" t="s">
        <v>74</v>
      </c>
      <c r="O4948" t="s">
        <v>29</v>
      </c>
      <c r="P4948" t="s">
        <v>29</v>
      </c>
      <c r="Q4948" t="s">
        <v>29</v>
      </c>
      <c r="R4948" t="s">
        <v>29</v>
      </c>
      <c r="S4948" t="s">
        <v>29</v>
      </c>
      <c r="T4948" t="s">
        <v>29</v>
      </c>
      <c r="U4948" t="s">
        <v>29</v>
      </c>
      <c r="V4948" t="s">
        <v>5481</v>
      </c>
      <c r="W4948" t="s">
        <v>5482</v>
      </c>
    </row>
    <row r="4949" spans="1:23">
      <c r="A4949">
        <v>4948</v>
      </c>
      <c r="B4949" t="s">
        <v>694</v>
      </c>
      <c r="C4949" t="s">
        <v>694</v>
      </c>
      <c r="D4949">
        <v>133</v>
      </c>
      <c r="E4949" t="s">
        <v>5501</v>
      </c>
      <c r="F4949" t="s">
        <v>754</v>
      </c>
      <c r="G4949" s="1" t="s">
        <v>755</v>
      </c>
      <c r="H4949" t="s">
        <v>29</v>
      </c>
      <c r="I4949" t="s">
        <v>755</v>
      </c>
      <c r="J4949" t="s">
        <v>29</v>
      </c>
      <c r="K4949">
        <v>0.9</v>
      </c>
      <c r="L4949">
        <v>0.9</v>
      </c>
      <c r="M4949" t="s">
        <v>26</v>
      </c>
      <c r="N4949" t="s">
        <v>74</v>
      </c>
      <c r="O4949" t="s">
        <v>29</v>
      </c>
      <c r="P4949" t="s">
        <v>29</v>
      </c>
      <c r="Q4949" t="s">
        <v>29</v>
      </c>
      <c r="R4949" t="s">
        <v>29</v>
      </c>
      <c r="S4949" t="s">
        <v>29</v>
      </c>
      <c r="T4949" t="s">
        <v>29</v>
      </c>
      <c r="U4949" t="s">
        <v>29</v>
      </c>
      <c r="V4949" t="s">
        <v>5481</v>
      </c>
      <c r="W4949" t="s">
        <v>5482</v>
      </c>
    </row>
    <row r="4950" spans="1:23">
      <c r="A4950">
        <v>4949</v>
      </c>
      <c r="B4950" t="s">
        <v>694</v>
      </c>
      <c r="C4950" t="s">
        <v>694</v>
      </c>
      <c r="D4950">
        <v>133</v>
      </c>
      <c r="E4950" t="s">
        <v>5502</v>
      </c>
      <c r="F4950" t="s">
        <v>591</v>
      </c>
      <c r="G4950" s="1" t="s">
        <v>592</v>
      </c>
      <c r="H4950" t="s">
        <v>5503</v>
      </c>
      <c r="I4950" t="s">
        <v>592</v>
      </c>
      <c r="J4950" t="s">
        <v>5503</v>
      </c>
      <c r="K4950">
        <v>0.8</v>
      </c>
      <c r="L4950">
        <v>0.8</v>
      </c>
      <c r="M4950" t="s">
        <v>26</v>
      </c>
      <c r="N4950" t="s">
        <v>74</v>
      </c>
      <c r="O4950" t="s">
        <v>29</v>
      </c>
      <c r="P4950" t="s">
        <v>29</v>
      </c>
      <c r="Q4950" t="s">
        <v>29</v>
      </c>
      <c r="R4950" t="s">
        <v>29</v>
      </c>
      <c r="S4950" t="s">
        <v>29</v>
      </c>
      <c r="T4950" t="s">
        <v>29</v>
      </c>
      <c r="U4950" t="s">
        <v>29</v>
      </c>
      <c r="V4950" t="s">
        <v>5481</v>
      </c>
      <c r="W4950" t="s">
        <v>5482</v>
      </c>
    </row>
    <row r="4951" spans="1:23">
      <c r="A4951">
        <v>4950</v>
      </c>
      <c r="B4951" t="s">
        <v>694</v>
      </c>
      <c r="C4951" t="s">
        <v>694</v>
      </c>
      <c r="D4951">
        <v>133</v>
      </c>
      <c r="E4951" t="s">
        <v>5504</v>
      </c>
      <c r="F4951" t="s">
        <v>754</v>
      </c>
      <c r="G4951" s="1" t="s">
        <v>5505</v>
      </c>
      <c r="H4951" t="s">
        <v>615</v>
      </c>
      <c r="I4951" t="s">
        <v>5505</v>
      </c>
      <c r="J4951" t="s">
        <v>615</v>
      </c>
      <c r="K4951">
        <v>0.4</v>
      </c>
      <c r="L4951">
        <v>0.4</v>
      </c>
      <c r="M4951" t="s">
        <v>26</v>
      </c>
      <c r="N4951" t="s">
        <v>74</v>
      </c>
      <c r="O4951" t="s">
        <v>29</v>
      </c>
      <c r="P4951" t="s">
        <v>29</v>
      </c>
      <c r="Q4951" t="s">
        <v>29</v>
      </c>
      <c r="R4951" t="s">
        <v>29</v>
      </c>
      <c r="S4951" t="s">
        <v>29</v>
      </c>
      <c r="T4951" t="s">
        <v>29</v>
      </c>
      <c r="U4951" t="s">
        <v>29</v>
      </c>
      <c r="V4951" t="s">
        <v>5481</v>
      </c>
      <c r="W4951" t="s">
        <v>5482</v>
      </c>
    </row>
    <row r="4952" spans="1:23">
      <c r="A4952">
        <v>4951</v>
      </c>
      <c r="B4952" t="s">
        <v>694</v>
      </c>
      <c r="C4952" t="s">
        <v>694</v>
      </c>
      <c r="D4952">
        <v>133</v>
      </c>
      <c r="E4952" t="s">
        <v>5506</v>
      </c>
      <c r="F4952" t="s">
        <v>289</v>
      </c>
      <c r="G4952" s="1" t="s">
        <v>951</v>
      </c>
      <c r="H4952" t="s">
        <v>5507</v>
      </c>
      <c r="I4952" t="s">
        <v>951</v>
      </c>
      <c r="J4952" t="s">
        <v>5507</v>
      </c>
      <c r="K4952">
        <v>0.3</v>
      </c>
      <c r="L4952">
        <v>0.3</v>
      </c>
      <c r="M4952" t="s">
        <v>26</v>
      </c>
      <c r="N4952" t="s">
        <v>74</v>
      </c>
      <c r="O4952" t="s">
        <v>29</v>
      </c>
      <c r="P4952" t="s">
        <v>29</v>
      </c>
      <c r="Q4952" t="s">
        <v>29</v>
      </c>
      <c r="R4952" t="s">
        <v>29</v>
      </c>
      <c r="S4952" t="s">
        <v>29</v>
      </c>
      <c r="T4952" t="s">
        <v>29</v>
      </c>
      <c r="U4952" t="s">
        <v>29</v>
      </c>
      <c r="V4952" t="s">
        <v>5481</v>
      </c>
      <c r="W4952" t="s">
        <v>5482</v>
      </c>
    </row>
    <row r="4953" spans="1:23">
      <c r="A4953">
        <v>4952</v>
      </c>
      <c r="B4953" t="s">
        <v>694</v>
      </c>
      <c r="C4953" t="s">
        <v>694</v>
      </c>
      <c r="D4953">
        <v>133</v>
      </c>
      <c r="E4953" t="s">
        <v>5508</v>
      </c>
      <c r="F4953" t="s">
        <v>716</v>
      </c>
      <c r="G4953" s="1" t="s">
        <v>717</v>
      </c>
      <c r="H4953" t="s">
        <v>5509</v>
      </c>
      <c r="I4953" t="s">
        <v>717</v>
      </c>
      <c r="J4953" t="s">
        <v>5509</v>
      </c>
      <c r="K4953">
        <v>0.3</v>
      </c>
      <c r="L4953">
        <v>0.3</v>
      </c>
      <c r="M4953" t="s">
        <v>26</v>
      </c>
      <c r="N4953" t="s">
        <v>74</v>
      </c>
      <c r="O4953" t="s">
        <v>29</v>
      </c>
      <c r="P4953" t="s">
        <v>29</v>
      </c>
      <c r="Q4953" t="s">
        <v>29</v>
      </c>
      <c r="R4953" t="s">
        <v>29</v>
      </c>
      <c r="S4953" t="s">
        <v>29</v>
      </c>
      <c r="T4953" t="s">
        <v>29</v>
      </c>
      <c r="U4953" t="s">
        <v>29</v>
      </c>
      <c r="V4953" t="s">
        <v>5481</v>
      </c>
      <c r="W4953" t="s">
        <v>5482</v>
      </c>
    </row>
    <row r="4954" spans="1:23">
      <c r="A4954">
        <v>4953</v>
      </c>
      <c r="B4954" t="s">
        <v>694</v>
      </c>
      <c r="C4954" t="s">
        <v>694</v>
      </c>
      <c r="D4954">
        <v>133</v>
      </c>
      <c r="E4954" t="s">
        <v>5510</v>
      </c>
      <c r="F4954" t="s">
        <v>558</v>
      </c>
      <c r="G4954" s="1" t="s">
        <v>719</v>
      </c>
      <c r="H4954" t="s">
        <v>5511</v>
      </c>
      <c r="I4954" t="s">
        <v>719</v>
      </c>
      <c r="J4954" t="s">
        <v>5511</v>
      </c>
      <c r="K4954">
        <v>0.2</v>
      </c>
      <c r="L4954">
        <v>0.2</v>
      </c>
      <c r="M4954" t="s">
        <v>26</v>
      </c>
      <c r="N4954" t="s">
        <v>74</v>
      </c>
      <c r="O4954" t="s">
        <v>29</v>
      </c>
      <c r="P4954" t="s">
        <v>29</v>
      </c>
      <c r="Q4954" t="s">
        <v>29</v>
      </c>
      <c r="R4954" t="s">
        <v>29</v>
      </c>
      <c r="S4954" t="s">
        <v>29</v>
      </c>
      <c r="T4954" t="s">
        <v>29</v>
      </c>
      <c r="U4954" t="s">
        <v>29</v>
      </c>
      <c r="V4954" t="s">
        <v>5481</v>
      </c>
      <c r="W4954" t="s">
        <v>5482</v>
      </c>
    </row>
    <row r="4955" spans="1:23">
      <c r="A4955">
        <v>4954</v>
      </c>
      <c r="B4955" t="s">
        <v>694</v>
      </c>
      <c r="C4955" t="s">
        <v>694</v>
      </c>
      <c r="D4955">
        <v>133</v>
      </c>
      <c r="E4955" t="s">
        <v>5483</v>
      </c>
      <c r="F4955" t="s">
        <v>248</v>
      </c>
      <c r="G4955" s="1" t="s">
        <v>644</v>
      </c>
      <c r="H4955" t="s">
        <v>5484</v>
      </c>
      <c r="I4955" t="s">
        <v>644</v>
      </c>
      <c r="J4955" t="s">
        <v>8727</v>
      </c>
      <c r="K4955">
        <v>0.2</v>
      </c>
      <c r="L4955">
        <v>0.2</v>
      </c>
      <c r="M4955" t="s">
        <v>26</v>
      </c>
      <c r="N4955" t="s">
        <v>74</v>
      </c>
      <c r="O4955" t="s">
        <v>29</v>
      </c>
      <c r="P4955" t="s">
        <v>29</v>
      </c>
      <c r="Q4955" t="s">
        <v>29</v>
      </c>
      <c r="R4955" t="s">
        <v>29</v>
      </c>
      <c r="S4955" t="s">
        <v>29</v>
      </c>
      <c r="T4955" t="s">
        <v>29</v>
      </c>
      <c r="U4955" t="s">
        <v>29</v>
      </c>
      <c r="V4955" t="s">
        <v>5481</v>
      </c>
      <c r="W4955" t="s">
        <v>5482</v>
      </c>
    </row>
    <row r="4956" spans="1:23">
      <c r="A4956">
        <v>4955</v>
      </c>
      <c r="B4956" t="s">
        <v>694</v>
      </c>
      <c r="C4956" t="s">
        <v>694</v>
      </c>
      <c r="D4956">
        <v>133</v>
      </c>
      <c r="E4956" t="s">
        <v>5512</v>
      </c>
      <c r="F4956" t="s">
        <v>1378</v>
      </c>
      <c r="G4956" s="1" t="s">
        <v>1379</v>
      </c>
      <c r="H4956" t="s">
        <v>5513</v>
      </c>
      <c r="I4956" t="s">
        <v>1379</v>
      </c>
      <c r="J4956" t="s">
        <v>5513</v>
      </c>
      <c r="K4956">
        <v>0.2</v>
      </c>
      <c r="L4956">
        <v>0.2</v>
      </c>
      <c r="M4956" t="s">
        <v>26</v>
      </c>
      <c r="N4956" t="s">
        <v>74</v>
      </c>
      <c r="O4956" t="s">
        <v>29</v>
      </c>
      <c r="P4956" t="s">
        <v>29</v>
      </c>
      <c r="Q4956" t="s">
        <v>29</v>
      </c>
      <c r="R4956" t="s">
        <v>29</v>
      </c>
      <c r="S4956" t="s">
        <v>29</v>
      </c>
      <c r="T4956" t="s">
        <v>29</v>
      </c>
      <c r="U4956" t="s">
        <v>29</v>
      </c>
      <c r="V4956" t="s">
        <v>5481</v>
      </c>
      <c r="W4956" t="s">
        <v>5482</v>
      </c>
    </row>
    <row r="4957" spans="1:23">
      <c r="A4957">
        <v>4956</v>
      </c>
      <c r="B4957" t="s">
        <v>694</v>
      </c>
      <c r="C4957" t="s">
        <v>694</v>
      </c>
      <c r="D4957">
        <v>133</v>
      </c>
      <c r="E4957" t="s">
        <v>5514</v>
      </c>
      <c r="F4957" t="s">
        <v>598</v>
      </c>
      <c r="G4957" s="1" t="s">
        <v>3572</v>
      </c>
      <c r="H4957" t="s">
        <v>5515</v>
      </c>
      <c r="I4957" t="s">
        <v>3572</v>
      </c>
      <c r="J4957" t="s">
        <v>5515</v>
      </c>
      <c r="K4957">
        <v>0.2</v>
      </c>
      <c r="L4957">
        <v>0.2</v>
      </c>
      <c r="M4957" t="s">
        <v>26</v>
      </c>
      <c r="N4957" t="s">
        <v>74</v>
      </c>
      <c r="O4957" t="s">
        <v>29</v>
      </c>
      <c r="P4957" t="s">
        <v>29</v>
      </c>
      <c r="Q4957" t="s">
        <v>29</v>
      </c>
      <c r="R4957" t="s">
        <v>29</v>
      </c>
      <c r="S4957" t="s">
        <v>29</v>
      </c>
      <c r="T4957" t="s">
        <v>29</v>
      </c>
      <c r="U4957" t="s">
        <v>29</v>
      </c>
      <c r="V4957" t="s">
        <v>5481</v>
      </c>
      <c r="W4957" t="s">
        <v>5482</v>
      </c>
    </row>
    <row r="4958" spans="1:23">
      <c r="A4958">
        <v>4957</v>
      </c>
      <c r="B4958" t="s">
        <v>694</v>
      </c>
      <c r="C4958" t="s">
        <v>694</v>
      </c>
      <c r="D4958">
        <v>133</v>
      </c>
      <c r="E4958" t="s">
        <v>5516</v>
      </c>
      <c r="F4958" t="s">
        <v>1378</v>
      </c>
      <c r="G4958" s="1" t="s">
        <v>1379</v>
      </c>
      <c r="H4958" t="s">
        <v>5517</v>
      </c>
      <c r="I4958" t="s">
        <v>1379</v>
      </c>
      <c r="J4958" t="s">
        <v>5517</v>
      </c>
      <c r="K4958">
        <v>0.2</v>
      </c>
      <c r="L4958">
        <v>0.2</v>
      </c>
      <c r="M4958" t="s">
        <v>26</v>
      </c>
      <c r="N4958" t="s">
        <v>74</v>
      </c>
      <c r="O4958" t="s">
        <v>29</v>
      </c>
      <c r="P4958" t="s">
        <v>29</v>
      </c>
      <c r="Q4958" t="s">
        <v>29</v>
      </c>
      <c r="R4958" t="s">
        <v>29</v>
      </c>
      <c r="S4958" t="s">
        <v>29</v>
      </c>
      <c r="T4958" t="s">
        <v>29</v>
      </c>
      <c r="U4958" t="s">
        <v>29</v>
      </c>
      <c r="V4958" t="s">
        <v>5481</v>
      </c>
      <c r="W4958" t="s">
        <v>5482</v>
      </c>
    </row>
    <row r="4959" spans="1:23">
      <c r="A4959">
        <v>4958</v>
      </c>
      <c r="B4959" t="s">
        <v>694</v>
      </c>
      <c r="C4959" t="s">
        <v>694</v>
      </c>
      <c r="D4959">
        <v>133</v>
      </c>
      <c r="E4959" t="s">
        <v>5508</v>
      </c>
      <c r="F4959" t="s">
        <v>716</v>
      </c>
      <c r="G4959" s="1" t="s">
        <v>717</v>
      </c>
      <c r="H4959" t="s">
        <v>5509</v>
      </c>
      <c r="I4959" t="s">
        <v>717</v>
      </c>
      <c r="J4959" t="s">
        <v>5509</v>
      </c>
      <c r="K4959">
        <v>12.5</v>
      </c>
      <c r="L4959">
        <v>12.5</v>
      </c>
      <c r="M4959" t="s">
        <v>26</v>
      </c>
      <c r="N4959" t="s">
        <v>232</v>
      </c>
      <c r="O4959" t="s">
        <v>29</v>
      </c>
      <c r="P4959" t="s">
        <v>29</v>
      </c>
      <c r="Q4959" t="s">
        <v>29</v>
      </c>
      <c r="R4959" t="s">
        <v>29</v>
      </c>
      <c r="S4959" t="s">
        <v>29</v>
      </c>
      <c r="T4959" t="s">
        <v>29</v>
      </c>
      <c r="U4959" t="s">
        <v>29</v>
      </c>
      <c r="V4959" t="s">
        <v>5481</v>
      </c>
      <c r="W4959" t="s">
        <v>5482</v>
      </c>
    </row>
    <row r="4960" spans="1:23">
      <c r="A4960">
        <v>4959</v>
      </c>
      <c r="B4960" t="s">
        <v>694</v>
      </c>
      <c r="C4960" t="s">
        <v>694</v>
      </c>
      <c r="D4960">
        <v>133</v>
      </c>
      <c r="E4960" t="s">
        <v>4696</v>
      </c>
      <c r="F4960" t="s">
        <v>754</v>
      </c>
      <c r="G4960" s="1" t="s">
        <v>755</v>
      </c>
      <c r="H4960" t="s">
        <v>615</v>
      </c>
      <c r="I4960" t="s">
        <v>755</v>
      </c>
      <c r="J4960" t="s">
        <v>615</v>
      </c>
      <c r="K4960">
        <v>5.3</v>
      </c>
      <c r="L4960">
        <v>5.3</v>
      </c>
      <c r="M4960" t="s">
        <v>26</v>
      </c>
      <c r="N4960" t="s">
        <v>232</v>
      </c>
      <c r="O4960" t="s">
        <v>29</v>
      </c>
      <c r="P4960" t="s">
        <v>29</v>
      </c>
      <c r="Q4960" t="s">
        <v>29</v>
      </c>
      <c r="R4960" t="s">
        <v>29</v>
      </c>
      <c r="S4960" t="s">
        <v>29</v>
      </c>
      <c r="T4960" t="s">
        <v>29</v>
      </c>
      <c r="U4960" t="s">
        <v>29</v>
      </c>
      <c r="V4960" t="s">
        <v>5481</v>
      </c>
      <c r="W4960" t="s">
        <v>5482</v>
      </c>
    </row>
    <row r="4961" spans="1:23">
      <c r="A4961">
        <v>4960</v>
      </c>
      <c r="B4961" t="s">
        <v>694</v>
      </c>
      <c r="C4961" t="s">
        <v>694</v>
      </c>
      <c r="D4961">
        <v>133</v>
      </c>
      <c r="E4961" t="s">
        <v>5518</v>
      </c>
      <c r="F4961" t="s">
        <v>5519</v>
      </c>
      <c r="G4961" s="1" t="s">
        <v>5520</v>
      </c>
      <c r="H4961" t="s">
        <v>5521</v>
      </c>
      <c r="I4961" t="s">
        <v>5520</v>
      </c>
      <c r="J4961" t="s">
        <v>5521</v>
      </c>
      <c r="K4961">
        <v>4</v>
      </c>
      <c r="L4961">
        <v>4</v>
      </c>
      <c r="M4961" t="s">
        <v>26</v>
      </c>
      <c r="N4961" t="s">
        <v>232</v>
      </c>
      <c r="O4961" t="s">
        <v>29</v>
      </c>
      <c r="P4961" t="s">
        <v>29</v>
      </c>
      <c r="Q4961" t="s">
        <v>29</v>
      </c>
      <c r="R4961" t="s">
        <v>29</v>
      </c>
      <c r="S4961" t="s">
        <v>29</v>
      </c>
      <c r="T4961" t="s">
        <v>29</v>
      </c>
      <c r="U4961" t="s">
        <v>29</v>
      </c>
      <c r="V4961" t="s">
        <v>5481</v>
      </c>
      <c r="W4961" t="s">
        <v>5482</v>
      </c>
    </row>
    <row r="4962" spans="1:23">
      <c r="A4962">
        <v>4961</v>
      </c>
      <c r="B4962" t="s">
        <v>694</v>
      </c>
      <c r="C4962" t="s">
        <v>694</v>
      </c>
      <c r="D4962">
        <v>133</v>
      </c>
      <c r="E4962" t="s">
        <v>5522</v>
      </c>
      <c r="F4962" t="s">
        <v>2598</v>
      </c>
      <c r="G4962" s="1" t="s">
        <v>2599</v>
      </c>
      <c r="H4962" t="s">
        <v>5523</v>
      </c>
      <c r="I4962" t="s">
        <v>2599</v>
      </c>
      <c r="J4962" t="s">
        <v>5523</v>
      </c>
      <c r="K4962">
        <v>3.3</v>
      </c>
      <c r="L4962">
        <v>3.3</v>
      </c>
      <c r="M4962" t="s">
        <v>26</v>
      </c>
      <c r="N4962" t="s">
        <v>232</v>
      </c>
      <c r="O4962" t="s">
        <v>29</v>
      </c>
      <c r="P4962" t="s">
        <v>29</v>
      </c>
      <c r="Q4962" t="s">
        <v>29</v>
      </c>
      <c r="R4962" t="s">
        <v>29</v>
      </c>
      <c r="S4962" t="s">
        <v>29</v>
      </c>
      <c r="T4962" t="s">
        <v>29</v>
      </c>
      <c r="U4962" t="s">
        <v>29</v>
      </c>
      <c r="V4962" t="s">
        <v>5481</v>
      </c>
      <c r="W4962" t="s">
        <v>5482</v>
      </c>
    </row>
    <row r="4963" spans="1:23">
      <c r="A4963">
        <v>4962</v>
      </c>
      <c r="B4963" t="s">
        <v>694</v>
      </c>
      <c r="C4963" t="s">
        <v>694</v>
      </c>
      <c r="D4963">
        <v>133</v>
      </c>
      <c r="E4963" t="s">
        <v>4718</v>
      </c>
      <c r="F4963" t="s">
        <v>716</v>
      </c>
      <c r="G4963" s="1" t="s">
        <v>717</v>
      </c>
      <c r="H4963" t="s">
        <v>749</v>
      </c>
      <c r="I4963" t="s">
        <v>717</v>
      </c>
      <c r="J4963" t="s">
        <v>8703</v>
      </c>
      <c r="K4963">
        <v>2.2000000000000002</v>
      </c>
      <c r="L4963">
        <v>2.2000000000000002</v>
      </c>
      <c r="M4963" t="s">
        <v>26</v>
      </c>
      <c r="N4963" t="s">
        <v>232</v>
      </c>
      <c r="O4963" t="s">
        <v>29</v>
      </c>
      <c r="P4963" t="s">
        <v>29</v>
      </c>
      <c r="Q4963" t="s">
        <v>29</v>
      </c>
      <c r="R4963" t="s">
        <v>29</v>
      </c>
      <c r="S4963" t="s">
        <v>29</v>
      </c>
      <c r="T4963" t="s">
        <v>29</v>
      </c>
      <c r="U4963" t="s">
        <v>29</v>
      </c>
      <c r="V4963" t="s">
        <v>5481</v>
      </c>
      <c r="W4963" t="s">
        <v>5482</v>
      </c>
    </row>
    <row r="4964" spans="1:23">
      <c r="A4964">
        <v>4963</v>
      </c>
      <c r="B4964" t="s">
        <v>694</v>
      </c>
      <c r="C4964" t="s">
        <v>694</v>
      </c>
      <c r="D4964">
        <v>133</v>
      </c>
      <c r="E4964" t="s">
        <v>5524</v>
      </c>
      <c r="F4964" t="s">
        <v>43</v>
      </c>
      <c r="G4964" s="1" t="s">
        <v>562</v>
      </c>
      <c r="H4964" t="s">
        <v>5525</v>
      </c>
      <c r="I4964" t="s">
        <v>562</v>
      </c>
      <c r="J4964" t="s">
        <v>5525</v>
      </c>
      <c r="K4964">
        <v>1.7</v>
      </c>
      <c r="L4964">
        <v>1.7</v>
      </c>
      <c r="M4964" t="s">
        <v>26</v>
      </c>
      <c r="N4964" t="s">
        <v>232</v>
      </c>
      <c r="O4964" t="s">
        <v>29</v>
      </c>
      <c r="P4964" t="s">
        <v>29</v>
      </c>
      <c r="Q4964" t="s">
        <v>29</v>
      </c>
      <c r="R4964" t="s">
        <v>29</v>
      </c>
      <c r="S4964" t="s">
        <v>29</v>
      </c>
      <c r="T4964" t="s">
        <v>29</v>
      </c>
      <c r="U4964" t="s">
        <v>29</v>
      </c>
      <c r="V4964" t="s">
        <v>5481</v>
      </c>
      <c r="W4964" t="s">
        <v>5482</v>
      </c>
    </row>
    <row r="4965" spans="1:23">
      <c r="A4965">
        <v>4964</v>
      </c>
      <c r="B4965" t="s">
        <v>694</v>
      </c>
      <c r="C4965" t="s">
        <v>694</v>
      </c>
      <c r="D4965">
        <v>133</v>
      </c>
      <c r="E4965" t="s">
        <v>5526</v>
      </c>
      <c r="F4965" t="s">
        <v>43</v>
      </c>
      <c r="G4965" s="1" t="s">
        <v>1680</v>
      </c>
      <c r="H4965" t="s">
        <v>5527</v>
      </c>
      <c r="I4965" t="s">
        <v>1680</v>
      </c>
      <c r="J4965" t="s">
        <v>5527</v>
      </c>
      <c r="K4965">
        <v>1.5</v>
      </c>
      <c r="L4965">
        <v>1.5</v>
      </c>
      <c r="M4965" t="s">
        <v>26</v>
      </c>
      <c r="N4965" t="s">
        <v>232</v>
      </c>
      <c r="O4965" t="s">
        <v>29</v>
      </c>
      <c r="P4965" t="s">
        <v>29</v>
      </c>
      <c r="Q4965" t="s">
        <v>29</v>
      </c>
      <c r="R4965" t="s">
        <v>29</v>
      </c>
      <c r="S4965" t="s">
        <v>29</v>
      </c>
      <c r="T4965" t="s">
        <v>29</v>
      </c>
      <c r="U4965" t="s">
        <v>29</v>
      </c>
      <c r="V4965" t="s">
        <v>5481</v>
      </c>
      <c r="W4965" t="s">
        <v>5482</v>
      </c>
    </row>
    <row r="4966" spans="1:23">
      <c r="A4966">
        <v>4965</v>
      </c>
      <c r="B4966" t="s">
        <v>694</v>
      </c>
      <c r="C4966" t="s">
        <v>694</v>
      </c>
      <c r="D4966">
        <v>133</v>
      </c>
      <c r="E4966" t="s">
        <v>5528</v>
      </c>
      <c r="F4966" t="s">
        <v>82</v>
      </c>
      <c r="G4966" s="1" t="s">
        <v>5529</v>
      </c>
      <c r="H4966" t="s">
        <v>5530</v>
      </c>
      <c r="I4966" t="s">
        <v>5529</v>
      </c>
      <c r="J4966" t="s">
        <v>5530</v>
      </c>
      <c r="K4966">
        <v>1.5</v>
      </c>
      <c r="L4966">
        <v>1.5</v>
      </c>
      <c r="M4966" t="s">
        <v>26</v>
      </c>
      <c r="N4966" t="s">
        <v>232</v>
      </c>
      <c r="O4966" t="s">
        <v>29</v>
      </c>
      <c r="P4966" t="s">
        <v>29</v>
      </c>
      <c r="Q4966" t="s">
        <v>29</v>
      </c>
      <c r="R4966" t="s">
        <v>29</v>
      </c>
      <c r="S4966" t="s">
        <v>29</v>
      </c>
      <c r="T4966" t="s">
        <v>29</v>
      </c>
      <c r="U4966" t="s">
        <v>29</v>
      </c>
      <c r="V4966" t="s">
        <v>5481</v>
      </c>
      <c r="W4966" t="s">
        <v>5482</v>
      </c>
    </row>
    <row r="4967" spans="1:23">
      <c r="A4967">
        <v>4966</v>
      </c>
      <c r="B4967" t="s">
        <v>694</v>
      </c>
      <c r="C4967" t="s">
        <v>694</v>
      </c>
      <c r="D4967">
        <v>133</v>
      </c>
      <c r="E4967" t="s">
        <v>5531</v>
      </c>
      <c r="F4967" t="s">
        <v>617</v>
      </c>
      <c r="G4967" s="1" t="s">
        <v>5532</v>
      </c>
      <c r="H4967" t="s">
        <v>5533</v>
      </c>
      <c r="I4967" t="s">
        <v>5532</v>
      </c>
      <c r="J4967" t="s">
        <v>5533</v>
      </c>
      <c r="K4967">
        <v>1.1000000000000001</v>
      </c>
      <c r="L4967">
        <v>1.1000000000000001</v>
      </c>
      <c r="M4967" t="s">
        <v>26</v>
      </c>
      <c r="N4967" t="s">
        <v>232</v>
      </c>
      <c r="O4967" t="s">
        <v>29</v>
      </c>
      <c r="P4967" t="s">
        <v>29</v>
      </c>
      <c r="Q4967" t="s">
        <v>29</v>
      </c>
      <c r="R4967" t="s">
        <v>29</v>
      </c>
      <c r="S4967" t="s">
        <v>29</v>
      </c>
      <c r="T4967" t="s">
        <v>29</v>
      </c>
      <c r="U4967" t="s">
        <v>29</v>
      </c>
      <c r="V4967" t="s">
        <v>5481</v>
      </c>
      <c r="W4967" t="s">
        <v>5482</v>
      </c>
    </row>
    <row r="4968" spans="1:23">
      <c r="A4968">
        <v>4967</v>
      </c>
      <c r="B4968" t="s">
        <v>694</v>
      </c>
      <c r="C4968" t="s">
        <v>694</v>
      </c>
      <c r="D4968">
        <v>133</v>
      </c>
      <c r="E4968" t="s">
        <v>5534</v>
      </c>
      <c r="F4968" t="s">
        <v>43</v>
      </c>
      <c r="G4968" s="1" t="s">
        <v>1680</v>
      </c>
      <c r="H4968" t="s">
        <v>5535</v>
      </c>
      <c r="I4968" t="s">
        <v>1680</v>
      </c>
      <c r="J4968" t="s">
        <v>8728</v>
      </c>
      <c r="K4968">
        <v>1</v>
      </c>
      <c r="L4968">
        <v>1</v>
      </c>
      <c r="M4968" t="s">
        <v>26</v>
      </c>
      <c r="N4968" t="s">
        <v>232</v>
      </c>
      <c r="O4968" t="s">
        <v>29</v>
      </c>
      <c r="P4968" t="s">
        <v>29</v>
      </c>
      <c r="Q4968" t="s">
        <v>29</v>
      </c>
      <c r="R4968" t="s">
        <v>29</v>
      </c>
      <c r="S4968" t="s">
        <v>29</v>
      </c>
      <c r="T4968" t="s">
        <v>29</v>
      </c>
      <c r="U4968" t="s">
        <v>29</v>
      </c>
      <c r="V4968" t="s">
        <v>5481</v>
      </c>
      <c r="W4968" t="s">
        <v>5482</v>
      </c>
    </row>
    <row r="4969" spans="1:23">
      <c r="A4969">
        <v>4968</v>
      </c>
      <c r="B4969" t="s">
        <v>694</v>
      </c>
      <c r="C4969" t="s">
        <v>694</v>
      </c>
      <c r="D4969">
        <v>133</v>
      </c>
      <c r="E4969" t="s">
        <v>5536</v>
      </c>
      <c r="F4969" t="s">
        <v>185</v>
      </c>
      <c r="G4969" s="1" t="s">
        <v>186</v>
      </c>
      <c r="H4969" t="s">
        <v>5051</v>
      </c>
      <c r="I4969" t="s">
        <v>186</v>
      </c>
      <c r="J4969" t="s">
        <v>2663</v>
      </c>
      <c r="K4969">
        <v>0.8</v>
      </c>
      <c r="L4969">
        <v>0.8</v>
      </c>
      <c r="M4969" t="s">
        <v>26</v>
      </c>
      <c r="N4969" t="s">
        <v>232</v>
      </c>
      <c r="O4969" t="s">
        <v>29</v>
      </c>
      <c r="P4969" t="s">
        <v>29</v>
      </c>
      <c r="Q4969" t="s">
        <v>29</v>
      </c>
      <c r="R4969" t="s">
        <v>29</v>
      </c>
      <c r="S4969" t="s">
        <v>29</v>
      </c>
      <c r="T4969" t="s">
        <v>29</v>
      </c>
      <c r="U4969" t="s">
        <v>29</v>
      </c>
      <c r="V4969" t="s">
        <v>5481</v>
      </c>
      <c r="W4969" t="s">
        <v>5482</v>
      </c>
    </row>
    <row r="4970" spans="1:23">
      <c r="A4970">
        <v>4969</v>
      </c>
      <c r="B4970" t="s">
        <v>694</v>
      </c>
      <c r="C4970" t="s">
        <v>694</v>
      </c>
      <c r="D4970">
        <v>133</v>
      </c>
      <c r="E4970" t="s">
        <v>5537</v>
      </c>
      <c r="F4970" t="s">
        <v>23</v>
      </c>
      <c r="G4970" s="1" t="s">
        <v>5538</v>
      </c>
      <c r="H4970" t="s">
        <v>5350</v>
      </c>
      <c r="I4970" t="s">
        <v>5538</v>
      </c>
      <c r="J4970" t="s">
        <v>5350</v>
      </c>
      <c r="K4970">
        <v>0.8</v>
      </c>
      <c r="L4970">
        <v>0.8</v>
      </c>
      <c r="M4970" t="s">
        <v>26</v>
      </c>
      <c r="N4970" t="s">
        <v>232</v>
      </c>
      <c r="O4970" t="s">
        <v>29</v>
      </c>
      <c r="P4970" t="s">
        <v>29</v>
      </c>
      <c r="Q4970" t="s">
        <v>29</v>
      </c>
      <c r="R4970" t="s">
        <v>29</v>
      </c>
      <c r="S4970" t="s">
        <v>29</v>
      </c>
      <c r="T4970" t="s">
        <v>29</v>
      </c>
      <c r="U4970" t="s">
        <v>29</v>
      </c>
      <c r="V4970" t="s">
        <v>5481</v>
      </c>
      <c r="W4970" t="s">
        <v>5482</v>
      </c>
    </row>
    <row r="4971" spans="1:23">
      <c r="A4971">
        <v>4970</v>
      </c>
      <c r="B4971" t="s">
        <v>694</v>
      </c>
      <c r="C4971" t="s">
        <v>694</v>
      </c>
      <c r="D4971">
        <v>133</v>
      </c>
      <c r="E4971" t="s">
        <v>4724</v>
      </c>
      <c r="F4971" t="s">
        <v>82</v>
      </c>
      <c r="G4971" s="1" t="s">
        <v>4725</v>
      </c>
      <c r="H4971" t="s">
        <v>4726</v>
      </c>
      <c r="I4971" t="s">
        <v>4725</v>
      </c>
      <c r="J4971" t="s">
        <v>4726</v>
      </c>
      <c r="K4971">
        <v>0.4</v>
      </c>
      <c r="L4971">
        <v>0.4</v>
      </c>
      <c r="M4971" t="s">
        <v>26</v>
      </c>
      <c r="N4971" t="s">
        <v>232</v>
      </c>
      <c r="O4971" t="s">
        <v>29</v>
      </c>
      <c r="P4971" t="s">
        <v>29</v>
      </c>
      <c r="Q4971" t="s">
        <v>29</v>
      </c>
      <c r="R4971" t="s">
        <v>29</v>
      </c>
      <c r="S4971" t="s">
        <v>29</v>
      </c>
      <c r="T4971" t="s">
        <v>29</v>
      </c>
      <c r="U4971" t="s">
        <v>29</v>
      </c>
      <c r="V4971" t="s">
        <v>5481</v>
      </c>
      <c r="W4971" t="s">
        <v>5482</v>
      </c>
    </row>
    <row r="4972" spans="1:23">
      <c r="A4972">
        <v>4971</v>
      </c>
      <c r="B4972" t="s">
        <v>694</v>
      </c>
      <c r="C4972" t="s">
        <v>694</v>
      </c>
      <c r="D4972">
        <v>133</v>
      </c>
      <c r="E4972" t="s">
        <v>5539</v>
      </c>
      <c r="F4972" t="s">
        <v>108</v>
      </c>
      <c r="G4972" s="1" t="s">
        <v>5540</v>
      </c>
      <c r="H4972" t="s">
        <v>615</v>
      </c>
      <c r="I4972" t="s">
        <v>5540</v>
      </c>
      <c r="J4972" t="s">
        <v>615</v>
      </c>
      <c r="K4972">
        <v>0.4</v>
      </c>
      <c r="L4972">
        <v>0.4</v>
      </c>
      <c r="M4972" t="s">
        <v>26</v>
      </c>
      <c r="N4972" t="s">
        <v>232</v>
      </c>
      <c r="O4972" t="s">
        <v>29</v>
      </c>
      <c r="P4972" t="s">
        <v>29</v>
      </c>
      <c r="Q4972" t="s">
        <v>29</v>
      </c>
      <c r="R4972" t="s">
        <v>29</v>
      </c>
      <c r="S4972" t="s">
        <v>29</v>
      </c>
      <c r="T4972" t="s">
        <v>29</v>
      </c>
      <c r="U4972" t="s">
        <v>29</v>
      </c>
      <c r="V4972" t="s">
        <v>5481</v>
      </c>
      <c r="W4972" t="s">
        <v>5482</v>
      </c>
    </row>
    <row r="4973" spans="1:23">
      <c r="A4973">
        <v>4972</v>
      </c>
      <c r="B4973" t="s">
        <v>694</v>
      </c>
      <c r="C4973" t="s">
        <v>694</v>
      </c>
      <c r="D4973">
        <v>133</v>
      </c>
      <c r="E4973" t="s">
        <v>5541</v>
      </c>
      <c r="F4973" t="s">
        <v>108</v>
      </c>
      <c r="G4973" s="1" t="s">
        <v>5542</v>
      </c>
      <c r="H4973" t="s">
        <v>621</v>
      </c>
      <c r="I4973" t="s">
        <v>5542</v>
      </c>
      <c r="J4973" t="s">
        <v>621</v>
      </c>
      <c r="K4973">
        <v>0.3</v>
      </c>
      <c r="L4973">
        <v>0.3</v>
      </c>
      <c r="M4973" t="s">
        <v>26</v>
      </c>
      <c r="N4973" t="s">
        <v>232</v>
      </c>
      <c r="O4973" t="s">
        <v>29</v>
      </c>
      <c r="P4973" t="s">
        <v>29</v>
      </c>
      <c r="Q4973" t="s">
        <v>29</v>
      </c>
      <c r="R4973" t="s">
        <v>29</v>
      </c>
      <c r="S4973" t="s">
        <v>29</v>
      </c>
      <c r="T4973" t="s">
        <v>29</v>
      </c>
      <c r="U4973" t="s">
        <v>29</v>
      </c>
      <c r="V4973" t="s">
        <v>5481</v>
      </c>
      <c r="W4973" t="s">
        <v>5482</v>
      </c>
    </row>
    <row r="4974" spans="1:23">
      <c r="A4974">
        <v>4973</v>
      </c>
      <c r="B4974" t="s">
        <v>694</v>
      </c>
      <c r="C4974" t="s">
        <v>694</v>
      </c>
      <c r="D4974">
        <v>133</v>
      </c>
      <c r="E4974" t="s">
        <v>5543</v>
      </c>
      <c r="F4974" t="s">
        <v>4748</v>
      </c>
      <c r="G4974" s="1" t="s">
        <v>5544</v>
      </c>
      <c r="H4974" t="s">
        <v>2108</v>
      </c>
      <c r="I4974" t="s">
        <v>5544</v>
      </c>
      <c r="J4974" t="s">
        <v>2108</v>
      </c>
      <c r="K4974">
        <v>0.3</v>
      </c>
      <c r="L4974">
        <v>0.3</v>
      </c>
      <c r="M4974" t="s">
        <v>26</v>
      </c>
      <c r="N4974" t="s">
        <v>232</v>
      </c>
      <c r="O4974" t="s">
        <v>29</v>
      </c>
      <c r="P4974" t="s">
        <v>29</v>
      </c>
      <c r="Q4974" t="s">
        <v>29</v>
      </c>
      <c r="R4974" t="s">
        <v>29</v>
      </c>
      <c r="S4974" t="s">
        <v>29</v>
      </c>
      <c r="T4974" t="s">
        <v>29</v>
      </c>
      <c r="U4974" t="s">
        <v>29</v>
      </c>
      <c r="V4974" t="s">
        <v>5481</v>
      </c>
      <c r="W4974" t="s">
        <v>5482</v>
      </c>
    </row>
    <row r="4975" spans="1:23">
      <c r="A4975">
        <v>4974</v>
      </c>
      <c r="B4975" t="s">
        <v>694</v>
      </c>
      <c r="C4975" t="s">
        <v>694</v>
      </c>
      <c r="D4975">
        <v>133</v>
      </c>
      <c r="E4975" t="s">
        <v>5545</v>
      </c>
      <c r="F4975" t="s">
        <v>4744</v>
      </c>
      <c r="G4975" s="1" t="s">
        <v>5546</v>
      </c>
      <c r="H4975" t="s">
        <v>615</v>
      </c>
      <c r="I4975" t="s">
        <v>5546</v>
      </c>
      <c r="J4975" t="s">
        <v>615</v>
      </c>
      <c r="K4975">
        <v>0.2</v>
      </c>
      <c r="L4975">
        <v>0.2</v>
      </c>
      <c r="M4975" t="s">
        <v>26</v>
      </c>
      <c r="N4975" t="s">
        <v>232</v>
      </c>
      <c r="O4975" t="s">
        <v>29</v>
      </c>
      <c r="P4975" t="s">
        <v>29</v>
      </c>
      <c r="Q4975" t="s">
        <v>29</v>
      </c>
      <c r="R4975" t="s">
        <v>29</v>
      </c>
      <c r="S4975" t="s">
        <v>29</v>
      </c>
      <c r="T4975" t="s">
        <v>29</v>
      </c>
      <c r="U4975" t="s">
        <v>29</v>
      </c>
      <c r="V4975" t="s">
        <v>5481</v>
      </c>
      <c r="W4975" t="s">
        <v>5482</v>
      </c>
    </row>
    <row r="4976" spans="1:23">
      <c r="A4976">
        <v>4975</v>
      </c>
      <c r="B4976" t="s">
        <v>694</v>
      </c>
      <c r="C4976" t="s">
        <v>694</v>
      </c>
      <c r="D4976">
        <v>133</v>
      </c>
      <c r="E4976" t="s">
        <v>5512</v>
      </c>
      <c r="F4976" t="s">
        <v>1378</v>
      </c>
      <c r="G4976" s="1" t="s">
        <v>1379</v>
      </c>
      <c r="H4976" t="s">
        <v>5513</v>
      </c>
      <c r="I4976" t="s">
        <v>1379</v>
      </c>
      <c r="J4976" t="s">
        <v>5513</v>
      </c>
      <c r="K4976">
        <v>0.1</v>
      </c>
      <c r="L4976">
        <v>0.1</v>
      </c>
      <c r="M4976" t="s">
        <v>26</v>
      </c>
      <c r="N4976" t="s">
        <v>232</v>
      </c>
      <c r="O4976" t="s">
        <v>29</v>
      </c>
      <c r="P4976" t="s">
        <v>29</v>
      </c>
      <c r="Q4976" t="s">
        <v>29</v>
      </c>
      <c r="R4976" t="s">
        <v>29</v>
      </c>
      <c r="S4976" t="s">
        <v>29</v>
      </c>
      <c r="T4976" t="s">
        <v>29</v>
      </c>
      <c r="U4976" t="s">
        <v>29</v>
      </c>
      <c r="V4976" t="s">
        <v>5481</v>
      </c>
      <c r="W4976" t="s">
        <v>5482</v>
      </c>
    </row>
    <row r="4977" spans="1:23">
      <c r="A4977">
        <v>4976</v>
      </c>
      <c r="B4977" t="s">
        <v>694</v>
      </c>
      <c r="C4977" t="s">
        <v>694</v>
      </c>
      <c r="D4977">
        <v>133</v>
      </c>
      <c r="E4977" t="s">
        <v>5547</v>
      </c>
      <c r="F4977" t="s">
        <v>3350</v>
      </c>
      <c r="G4977" s="1" t="s">
        <v>3351</v>
      </c>
      <c r="H4977" t="s">
        <v>5548</v>
      </c>
      <c r="I4977" t="s">
        <v>3351</v>
      </c>
      <c r="J4977" t="s">
        <v>5548</v>
      </c>
      <c r="K4977">
        <v>0.1</v>
      </c>
      <c r="L4977">
        <v>0.1</v>
      </c>
      <c r="M4977" t="s">
        <v>26</v>
      </c>
      <c r="N4977" t="s">
        <v>232</v>
      </c>
      <c r="O4977" t="s">
        <v>29</v>
      </c>
      <c r="P4977" t="s">
        <v>29</v>
      </c>
      <c r="Q4977" t="s">
        <v>29</v>
      </c>
      <c r="R4977" t="s">
        <v>29</v>
      </c>
      <c r="S4977" t="s">
        <v>29</v>
      </c>
      <c r="T4977" t="s">
        <v>29</v>
      </c>
      <c r="U4977" t="s">
        <v>29</v>
      </c>
      <c r="V4977" t="s">
        <v>5481</v>
      </c>
      <c r="W4977" t="s">
        <v>5482</v>
      </c>
    </row>
    <row r="4978" spans="1:23">
      <c r="A4978">
        <v>4977</v>
      </c>
      <c r="B4978" t="s">
        <v>694</v>
      </c>
      <c r="C4978" t="s">
        <v>694</v>
      </c>
      <c r="D4978">
        <v>133</v>
      </c>
      <c r="E4978" t="s">
        <v>704</v>
      </c>
      <c r="F4978" t="s">
        <v>705</v>
      </c>
      <c r="G4978" s="1" t="s">
        <v>706</v>
      </c>
      <c r="H4978" t="s">
        <v>707</v>
      </c>
      <c r="I4978" t="s">
        <v>706</v>
      </c>
      <c r="J4978" t="s">
        <v>707</v>
      </c>
      <c r="K4978">
        <v>2.5</v>
      </c>
      <c r="L4978">
        <v>2.5</v>
      </c>
      <c r="M4978" t="s">
        <v>26</v>
      </c>
      <c r="N4978" t="s">
        <v>118</v>
      </c>
      <c r="O4978" t="s">
        <v>29</v>
      </c>
      <c r="P4978" t="s">
        <v>29</v>
      </c>
      <c r="Q4978" t="s">
        <v>29</v>
      </c>
      <c r="R4978" t="s">
        <v>29</v>
      </c>
      <c r="S4978" t="s">
        <v>29</v>
      </c>
      <c r="T4978" t="s">
        <v>29</v>
      </c>
      <c r="U4978" t="s">
        <v>29</v>
      </c>
      <c r="V4978" t="s">
        <v>5481</v>
      </c>
      <c r="W4978" t="s">
        <v>5482</v>
      </c>
    </row>
    <row r="4979" spans="1:23">
      <c r="A4979">
        <v>4978</v>
      </c>
      <c r="B4979" t="s">
        <v>694</v>
      </c>
      <c r="C4979" t="s">
        <v>694</v>
      </c>
      <c r="D4979">
        <v>133</v>
      </c>
      <c r="E4979" t="s">
        <v>5502</v>
      </c>
      <c r="F4979" t="s">
        <v>591</v>
      </c>
      <c r="G4979" s="1" t="s">
        <v>592</v>
      </c>
      <c r="H4979" t="s">
        <v>5503</v>
      </c>
      <c r="I4979" t="s">
        <v>592</v>
      </c>
      <c r="J4979" t="s">
        <v>5503</v>
      </c>
      <c r="K4979">
        <v>1</v>
      </c>
      <c r="L4979">
        <v>1</v>
      </c>
      <c r="M4979" t="s">
        <v>26</v>
      </c>
      <c r="N4979" t="s">
        <v>118</v>
      </c>
      <c r="O4979" t="s">
        <v>29</v>
      </c>
      <c r="P4979" t="s">
        <v>29</v>
      </c>
      <c r="Q4979" t="s">
        <v>29</v>
      </c>
      <c r="R4979" t="s">
        <v>29</v>
      </c>
      <c r="S4979" t="s">
        <v>29</v>
      </c>
      <c r="T4979" t="s">
        <v>29</v>
      </c>
      <c r="U4979" t="s">
        <v>29</v>
      </c>
      <c r="V4979" t="s">
        <v>5481</v>
      </c>
      <c r="W4979" t="s">
        <v>5482</v>
      </c>
    </row>
    <row r="4980" spans="1:23">
      <c r="A4980">
        <v>4979</v>
      </c>
      <c r="B4980" t="s">
        <v>694</v>
      </c>
      <c r="C4980" t="s">
        <v>694</v>
      </c>
      <c r="D4980">
        <v>133</v>
      </c>
      <c r="E4980" t="s">
        <v>4693</v>
      </c>
      <c r="F4980" t="s">
        <v>2172</v>
      </c>
      <c r="G4980" s="1" t="s">
        <v>4461</v>
      </c>
      <c r="H4980" t="s">
        <v>615</v>
      </c>
      <c r="I4980" t="s">
        <v>4461</v>
      </c>
      <c r="J4980" t="s">
        <v>615</v>
      </c>
      <c r="K4980">
        <v>0.2</v>
      </c>
      <c r="L4980">
        <v>0.2</v>
      </c>
      <c r="M4980" t="s">
        <v>26</v>
      </c>
      <c r="N4980" t="s">
        <v>118</v>
      </c>
      <c r="O4980" t="s">
        <v>29</v>
      </c>
      <c r="P4980" t="s">
        <v>29</v>
      </c>
      <c r="Q4980" t="s">
        <v>29</v>
      </c>
      <c r="R4980" t="s">
        <v>29</v>
      </c>
      <c r="S4980" t="s">
        <v>29</v>
      </c>
      <c r="T4980" t="s">
        <v>29</v>
      </c>
      <c r="U4980" t="s">
        <v>29</v>
      </c>
      <c r="V4980" t="s">
        <v>5481</v>
      </c>
      <c r="W4980" t="s">
        <v>5482</v>
      </c>
    </row>
    <row r="4981" spans="1:23">
      <c r="A4981">
        <v>4980</v>
      </c>
      <c r="B4981" t="s">
        <v>694</v>
      </c>
      <c r="C4981" t="s">
        <v>694</v>
      </c>
      <c r="D4981">
        <v>133</v>
      </c>
      <c r="E4981" t="s">
        <v>738</v>
      </c>
      <c r="F4981" t="s">
        <v>270</v>
      </c>
      <c r="G4981" s="1" t="s">
        <v>271</v>
      </c>
      <c r="H4981" t="s">
        <v>739</v>
      </c>
      <c r="I4981" t="s">
        <v>271</v>
      </c>
      <c r="J4981" t="s">
        <v>739</v>
      </c>
      <c r="K4981">
        <v>0.2</v>
      </c>
      <c r="L4981">
        <v>0.2</v>
      </c>
      <c r="M4981" t="s">
        <v>26</v>
      </c>
      <c r="N4981" t="s">
        <v>118</v>
      </c>
      <c r="O4981" t="s">
        <v>29</v>
      </c>
      <c r="P4981" t="s">
        <v>29</v>
      </c>
      <c r="Q4981" t="s">
        <v>29</v>
      </c>
      <c r="R4981" t="s">
        <v>29</v>
      </c>
      <c r="S4981" t="s">
        <v>29</v>
      </c>
      <c r="T4981" t="s">
        <v>29</v>
      </c>
      <c r="U4981" t="s">
        <v>29</v>
      </c>
      <c r="V4981" t="s">
        <v>5481</v>
      </c>
      <c r="W4981" t="s">
        <v>5482</v>
      </c>
    </row>
    <row r="4982" spans="1:23">
      <c r="A4982">
        <v>4981</v>
      </c>
      <c r="B4982" t="s">
        <v>694</v>
      </c>
      <c r="C4982" t="s">
        <v>694</v>
      </c>
      <c r="D4982">
        <v>133</v>
      </c>
      <c r="E4982" t="s">
        <v>5508</v>
      </c>
      <c r="F4982" t="s">
        <v>716</v>
      </c>
      <c r="G4982" s="1" t="s">
        <v>717</v>
      </c>
      <c r="H4982" t="s">
        <v>5509</v>
      </c>
      <c r="I4982" t="s">
        <v>717</v>
      </c>
      <c r="J4982" t="s">
        <v>5509</v>
      </c>
      <c r="K4982">
        <v>2.9</v>
      </c>
      <c r="L4982">
        <v>2.9</v>
      </c>
      <c r="M4982" t="s">
        <v>26</v>
      </c>
      <c r="N4982" t="s">
        <v>219</v>
      </c>
      <c r="O4982" t="s">
        <v>29</v>
      </c>
      <c r="P4982" t="s">
        <v>29</v>
      </c>
      <c r="Q4982" t="s">
        <v>29</v>
      </c>
      <c r="R4982" t="s">
        <v>29</v>
      </c>
      <c r="S4982" t="s">
        <v>29</v>
      </c>
      <c r="T4982" t="s">
        <v>29</v>
      </c>
      <c r="U4982" t="s">
        <v>29</v>
      </c>
      <c r="V4982" t="s">
        <v>5481</v>
      </c>
      <c r="W4982" t="s">
        <v>5482</v>
      </c>
    </row>
    <row r="4983" spans="1:23">
      <c r="A4983">
        <v>4982</v>
      </c>
      <c r="B4983" t="s">
        <v>694</v>
      </c>
      <c r="C4983" t="s">
        <v>694</v>
      </c>
      <c r="D4983">
        <v>133</v>
      </c>
      <c r="E4983" t="s">
        <v>5522</v>
      </c>
      <c r="F4983" t="s">
        <v>2598</v>
      </c>
      <c r="G4983" s="1" t="s">
        <v>2599</v>
      </c>
      <c r="H4983" t="s">
        <v>5523</v>
      </c>
      <c r="I4983" t="s">
        <v>2599</v>
      </c>
      <c r="J4983" t="s">
        <v>5523</v>
      </c>
      <c r="K4983">
        <v>0.4</v>
      </c>
      <c r="L4983">
        <v>0.4</v>
      </c>
      <c r="M4983" t="s">
        <v>26</v>
      </c>
      <c r="N4983" t="s">
        <v>219</v>
      </c>
      <c r="O4983" t="s">
        <v>29</v>
      </c>
      <c r="P4983" t="s">
        <v>29</v>
      </c>
      <c r="Q4983" t="s">
        <v>29</v>
      </c>
      <c r="R4983" t="s">
        <v>29</v>
      </c>
      <c r="S4983" t="s">
        <v>29</v>
      </c>
      <c r="T4983" t="s">
        <v>29</v>
      </c>
      <c r="U4983" t="s">
        <v>29</v>
      </c>
      <c r="V4983" t="s">
        <v>5481</v>
      </c>
      <c r="W4983" t="s">
        <v>5482</v>
      </c>
    </row>
    <row r="4984" spans="1:23">
      <c r="A4984">
        <v>4983</v>
      </c>
      <c r="B4984" t="s">
        <v>694</v>
      </c>
      <c r="C4984" t="s">
        <v>694</v>
      </c>
      <c r="D4984">
        <v>133</v>
      </c>
      <c r="E4984" t="s">
        <v>1289</v>
      </c>
      <c r="F4984" t="s">
        <v>76</v>
      </c>
      <c r="G4984" s="1" t="s">
        <v>29</v>
      </c>
      <c r="H4984" s="1" t="s">
        <v>29</v>
      </c>
      <c r="I4984" s="1" t="s">
        <v>29</v>
      </c>
      <c r="J4984" s="1" t="s">
        <v>29</v>
      </c>
      <c r="K4984">
        <v>14.14141414141414</v>
      </c>
      <c r="L4984">
        <v>14.14141414141414</v>
      </c>
      <c r="M4984" t="s">
        <v>77</v>
      </c>
      <c r="N4984" t="s">
        <v>29</v>
      </c>
      <c r="O4984" t="s">
        <v>29</v>
      </c>
      <c r="P4984" t="s">
        <v>29</v>
      </c>
      <c r="Q4984" t="s">
        <v>29</v>
      </c>
      <c r="R4984" t="s">
        <v>29</v>
      </c>
      <c r="S4984" t="s">
        <v>29</v>
      </c>
      <c r="T4984" t="s">
        <v>29</v>
      </c>
      <c r="U4984" t="s">
        <v>29</v>
      </c>
      <c r="V4984" t="s">
        <v>5481</v>
      </c>
      <c r="W4984" t="s">
        <v>5482</v>
      </c>
    </row>
    <row r="4985" spans="1:23">
      <c r="A4985">
        <v>4984</v>
      </c>
      <c r="B4985" t="s">
        <v>694</v>
      </c>
      <c r="C4985" t="s">
        <v>694</v>
      </c>
      <c r="D4985">
        <v>133</v>
      </c>
      <c r="E4985" t="s">
        <v>687</v>
      </c>
      <c r="F4985" t="s">
        <v>76</v>
      </c>
      <c r="G4985" s="1" t="s">
        <v>29</v>
      </c>
      <c r="H4985" s="1" t="s">
        <v>29</v>
      </c>
      <c r="I4985" s="1" t="s">
        <v>29</v>
      </c>
      <c r="J4985" s="1" t="s">
        <v>29</v>
      </c>
      <c r="K4985">
        <v>1.0101010101010102</v>
      </c>
      <c r="L4985">
        <v>1.0101010101010102</v>
      </c>
      <c r="M4985" t="s">
        <v>687</v>
      </c>
      <c r="N4985" t="s">
        <v>29</v>
      </c>
      <c r="O4985" t="s">
        <v>29</v>
      </c>
      <c r="P4985" t="s">
        <v>29</v>
      </c>
      <c r="Q4985" t="s">
        <v>29</v>
      </c>
      <c r="R4985" t="s">
        <v>29</v>
      </c>
      <c r="S4985" t="s">
        <v>29</v>
      </c>
      <c r="T4985" t="s">
        <v>29</v>
      </c>
      <c r="U4985" t="s">
        <v>29</v>
      </c>
      <c r="V4985" t="s">
        <v>5481</v>
      </c>
      <c r="W4985" t="s">
        <v>5482</v>
      </c>
    </row>
    <row r="4986" spans="1:23">
      <c r="A4986">
        <v>4985</v>
      </c>
      <c r="B4986" t="s">
        <v>694</v>
      </c>
      <c r="C4986" t="s">
        <v>694</v>
      </c>
      <c r="D4986">
        <v>133</v>
      </c>
      <c r="E4986" t="s">
        <v>5906</v>
      </c>
      <c r="F4986" t="s">
        <v>136</v>
      </c>
      <c r="G4986" s="1" t="s">
        <v>29</v>
      </c>
      <c r="H4986" s="1" t="s">
        <v>29</v>
      </c>
      <c r="I4986" s="1" t="s">
        <v>29</v>
      </c>
      <c r="J4986" s="1" t="s">
        <v>29</v>
      </c>
      <c r="K4986">
        <v>7.0707070707070701</v>
      </c>
      <c r="L4986">
        <v>7.0707070707070701</v>
      </c>
      <c r="M4986" t="s">
        <v>136</v>
      </c>
      <c r="N4986" t="s">
        <v>29</v>
      </c>
      <c r="O4986" t="s">
        <v>29</v>
      </c>
      <c r="P4986" t="s">
        <v>29</v>
      </c>
      <c r="Q4986" t="s">
        <v>29</v>
      </c>
      <c r="R4986" t="s">
        <v>29</v>
      </c>
      <c r="S4986" t="s">
        <v>29</v>
      </c>
      <c r="T4986" t="s">
        <v>29</v>
      </c>
      <c r="U4986" t="s">
        <v>29</v>
      </c>
      <c r="V4986" t="s">
        <v>5481</v>
      </c>
      <c r="W4986" t="s">
        <v>5482</v>
      </c>
    </row>
    <row r="4987" spans="1:23">
      <c r="A4987">
        <v>4986</v>
      </c>
      <c r="B4987" t="s">
        <v>694</v>
      </c>
      <c r="C4987" t="s">
        <v>694</v>
      </c>
      <c r="D4987">
        <v>133</v>
      </c>
      <c r="E4987" t="s">
        <v>8949</v>
      </c>
      <c r="F4987" t="s">
        <v>93</v>
      </c>
      <c r="G4987" s="1" t="s">
        <v>29</v>
      </c>
      <c r="H4987" s="1" t="s">
        <v>29</v>
      </c>
      <c r="I4987" s="1" t="s">
        <v>29</v>
      </c>
      <c r="J4987" s="1" t="s">
        <v>29</v>
      </c>
      <c r="K4987">
        <f>100-SUM($K$4946:$K$4986)</f>
        <v>20.077777777777783</v>
      </c>
      <c r="L4987">
        <f>100-SUM($K$4946:$K$4986)</f>
        <v>20.077777777777783</v>
      </c>
      <c r="M4987" s="1" t="s">
        <v>26</v>
      </c>
      <c r="N4987" t="s">
        <v>29</v>
      </c>
      <c r="O4987" t="s">
        <v>29</v>
      </c>
      <c r="P4987" t="s">
        <v>29</v>
      </c>
      <c r="Q4987" t="s">
        <v>29</v>
      </c>
      <c r="R4987" t="s">
        <v>29</v>
      </c>
      <c r="S4987" t="s">
        <v>29</v>
      </c>
      <c r="T4987" t="s">
        <v>29</v>
      </c>
      <c r="U4987" t="s">
        <v>29</v>
      </c>
      <c r="V4987" t="s">
        <v>5481</v>
      </c>
      <c r="W4987" t="s">
        <v>5482</v>
      </c>
    </row>
    <row r="4988" spans="1:23">
      <c r="A4988">
        <v>4987</v>
      </c>
      <c r="B4988" t="s">
        <v>5549</v>
      </c>
      <c r="C4988" t="s">
        <v>5549</v>
      </c>
      <c r="D4988">
        <v>134</v>
      </c>
      <c r="E4988" t="s">
        <v>2965</v>
      </c>
      <c r="F4988" t="s">
        <v>76</v>
      </c>
      <c r="G4988" s="1" t="s">
        <v>29</v>
      </c>
      <c r="H4988" t="s">
        <v>29</v>
      </c>
      <c r="I4988" t="s">
        <v>29</v>
      </c>
      <c r="J4988" t="s">
        <v>29</v>
      </c>
      <c r="K4988">
        <v>37.700000000000003</v>
      </c>
      <c r="L4988">
        <v>37.700000000000003</v>
      </c>
      <c r="M4988" t="s">
        <v>687</v>
      </c>
      <c r="N4988" t="s">
        <v>29</v>
      </c>
      <c r="O4988" t="s">
        <v>29</v>
      </c>
      <c r="P4988" t="s">
        <v>29</v>
      </c>
      <c r="Q4988" t="s">
        <v>29</v>
      </c>
      <c r="R4988" t="s">
        <v>29</v>
      </c>
      <c r="S4988" t="s">
        <v>29</v>
      </c>
      <c r="T4988" t="s">
        <v>29</v>
      </c>
      <c r="U4988" t="s">
        <v>29</v>
      </c>
      <c r="V4988" t="s">
        <v>29</v>
      </c>
      <c r="W4988" t="s">
        <v>5550</v>
      </c>
    </row>
    <row r="4989" spans="1:23">
      <c r="A4989">
        <v>4988</v>
      </c>
      <c r="B4989" t="s">
        <v>5549</v>
      </c>
      <c r="C4989" t="s">
        <v>5549</v>
      </c>
      <c r="D4989">
        <v>134</v>
      </c>
      <c r="E4989" t="s">
        <v>5551</v>
      </c>
      <c r="F4989" t="s">
        <v>196</v>
      </c>
      <c r="G4989" s="1" t="s">
        <v>849</v>
      </c>
      <c r="H4989" t="s">
        <v>1796</v>
      </c>
      <c r="I4989" t="s">
        <v>928</v>
      </c>
      <c r="J4989" t="s">
        <v>5477</v>
      </c>
      <c r="K4989">
        <v>0.4</v>
      </c>
      <c r="L4989">
        <v>0.4</v>
      </c>
      <c r="M4989" t="s">
        <v>26</v>
      </c>
      <c r="N4989" t="s">
        <v>323</v>
      </c>
      <c r="O4989" t="s">
        <v>29</v>
      </c>
      <c r="P4989" t="s">
        <v>29</v>
      </c>
      <c r="Q4989" t="s">
        <v>29</v>
      </c>
      <c r="R4989" t="s">
        <v>29</v>
      </c>
      <c r="S4989" t="s">
        <v>29</v>
      </c>
      <c r="T4989" t="s">
        <v>29</v>
      </c>
      <c r="U4989" t="s">
        <v>29</v>
      </c>
      <c r="V4989" t="s">
        <v>29</v>
      </c>
      <c r="W4989" t="s">
        <v>5550</v>
      </c>
    </row>
    <row r="4990" spans="1:23">
      <c r="A4990">
        <v>4989</v>
      </c>
      <c r="B4990" t="s">
        <v>5549</v>
      </c>
      <c r="C4990" t="s">
        <v>5549</v>
      </c>
      <c r="D4990">
        <v>134</v>
      </c>
      <c r="E4990" t="s">
        <v>5552</v>
      </c>
      <c r="F4990" t="s">
        <v>2119</v>
      </c>
      <c r="G4990" s="1" t="s">
        <v>5553</v>
      </c>
      <c r="H4990" t="s">
        <v>3221</v>
      </c>
      <c r="I4990" t="s">
        <v>2331</v>
      </c>
      <c r="J4990" t="s">
        <v>3221</v>
      </c>
      <c r="K4990">
        <v>0.2</v>
      </c>
      <c r="L4990">
        <v>0.2</v>
      </c>
      <c r="M4990" t="s">
        <v>26</v>
      </c>
      <c r="N4990" t="s">
        <v>323</v>
      </c>
      <c r="O4990" t="s">
        <v>29</v>
      </c>
      <c r="P4990" t="s">
        <v>29</v>
      </c>
      <c r="Q4990" t="s">
        <v>29</v>
      </c>
      <c r="R4990" t="s">
        <v>29</v>
      </c>
      <c r="S4990" t="s">
        <v>29</v>
      </c>
      <c r="T4990" t="s">
        <v>29</v>
      </c>
      <c r="U4990" t="s">
        <v>29</v>
      </c>
      <c r="V4990" t="s">
        <v>29</v>
      </c>
      <c r="W4990" t="s">
        <v>5550</v>
      </c>
    </row>
    <row r="4991" spans="1:23">
      <c r="A4991">
        <v>4990</v>
      </c>
      <c r="B4991" t="s">
        <v>5549</v>
      </c>
      <c r="C4991" t="s">
        <v>5549</v>
      </c>
      <c r="D4991">
        <v>134</v>
      </c>
      <c r="E4991" t="s">
        <v>5554</v>
      </c>
      <c r="F4991" t="s">
        <v>196</v>
      </c>
      <c r="G4991" s="1" t="s">
        <v>326</v>
      </c>
      <c r="H4991" t="s">
        <v>5555</v>
      </c>
      <c r="I4991" t="s">
        <v>326</v>
      </c>
      <c r="J4991" t="s">
        <v>7416</v>
      </c>
      <c r="K4991">
        <v>1.7</v>
      </c>
      <c r="L4991">
        <v>1.7</v>
      </c>
      <c r="M4991" t="s">
        <v>26</v>
      </c>
      <c r="N4991" t="s">
        <v>323</v>
      </c>
      <c r="O4991" t="s">
        <v>29</v>
      </c>
      <c r="P4991" t="s">
        <v>29</v>
      </c>
      <c r="Q4991" t="s">
        <v>29</v>
      </c>
      <c r="R4991" t="s">
        <v>29</v>
      </c>
      <c r="S4991" t="s">
        <v>29</v>
      </c>
      <c r="T4991" t="s">
        <v>29</v>
      </c>
      <c r="U4991" t="s">
        <v>29</v>
      </c>
      <c r="V4991" t="s">
        <v>29</v>
      </c>
      <c r="W4991" t="s">
        <v>5550</v>
      </c>
    </row>
    <row r="4992" spans="1:23">
      <c r="A4992">
        <v>4991</v>
      </c>
      <c r="B4992" t="s">
        <v>5549</v>
      </c>
      <c r="C4992" t="s">
        <v>5549</v>
      </c>
      <c r="D4992">
        <v>134</v>
      </c>
      <c r="E4992" t="s">
        <v>5556</v>
      </c>
      <c r="F4992" t="s">
        <v>93</v>
      </c>
      <c r="G4992" s="1" t="s">
        <v>29</v>
      </c>
      <c r="H4992" t="s">
        <v>29</v>
      </c>
      <c r="I4992" t="s">
        <v>29</v>
      </c>
      <c r="J4992" t="s">
        <v>29</v>
      </c>
      <c r="K4992">
        <v>0.6</v>
      </c>
      <c r="L4992">
        <v>0.6</v>
      </c>
      <c r="M4992" t="s">
        <v>26</v>
      </c>
      <c r="N4992" t="s">
        <v>323</v>
      </c>
      <c r="O4992" t="s">
        <v>29</v>
      </c>
      <c r="P4992" t="s">
        <v>29</v>
      </c>
      <c r="Q4992" t="s">
        <v>29</v>
      </c>
      <c r="R4992" t="s">
        <v>29</v>
      </c>
      <c r="S4992" t="s">
        <v>29</v>
      </c>
      <c r="T4992" t="s">
        <v>29</v>
      </c>
      <c r="U4992" t="s">
        <v>29</v>
      </c>
      <c r="V4992" t="s">
        <v>29</v>
      </c>
      <c r="W4992" t="s">
        <v>5550</v>
      </c>
    </row>
    <row r="4993" spans="1:23">
      <c r="A4993">
        <v>4992</v>
      </c>
      <c r="B4993" t="s">
        <v>5549</v>
      </c>
      <c r="C4993" t="s">
        <v>5549</v>
      </c>
      <c r="D4993">
        <v>134</v>
      </c>
      <c r="E4993" t="s">
        <v>5557</v>
      </c>
      <c r="F4993" t="s">
        <v>216</v>
      </c>
      <c r="G4993" s="1" t="s">
        <v>2307</v>
      </c>
      <c r="H4993" t="s">
        <v>784</v>
      </c>
      <c r="I4993" t="s">
        <v>2307</v>
      </c>
      <c r="J4993" t="s">
        <v>784</v>
      </c>
      <c r="K4993">
        <v>0.9</v>
      </c>
      <c r="L4993">
        <v>0.9</v>
      </c>
      <c r="M4993" t="s">
        <v>26</v>
      </c>
      <c r="N4993" t="s">
        <v>323</v>
      </c>
      <c r="O4993" t="s">
        <v>29</v>
      </c>
      <c r="P4993" t="s">
        <v>29</v>
      </c>
      <c r="Q4993" t="s">
        <v>29</v>
      </c>
      <c r="R4993" t="s">
        <v>29</v>
      </c>
      <c r="S4993" t="s">
        <v>29</v>
      </c>
      <c r="T4993" t="s">
        <v>29</v>
      </c>
      <c r="U4993" t="s">
        <v>29</v>
      </c>
      <c r="V4993" t="s">
        <v>29</v>
      </c>
      <c r="W4993" t="s">
        <v>5550</v>
      </c>
    </row>
    <row r="4994" spans="1:23">
      <c r="A4994">
        <v>4993</v>
      </c>
      <c r="B4994" t="s">
        <v>5549</v>
      </c>
      <c r="C4994" t="s">
        <v>5549</v>
      </c>
      <c r="D4994">
        <v>134</v>
      </c>
      <c r="E4994" t="s">
        <v>5558</v>
      </c>
      <c r="F4994" t="s">
        <v>154</v>
      </c>
      <c r="G4994" s="1" t="s">
        <v>811</v>
      </c>
      <c r="H4994" t="s">
        <v>796</v>
      </c>
      <c r="I4994" t="s">
        <v>811</v>
      </c>
      <c r="J4994" t="s">
        <v>796</v>
      </c>
      <c r="K4994">
        <v>9.6999999999999993</v>
      </c>
      <c r="L4994">
        <v>9.6999999999999993</v>
      </c>
      <c r="M4994" t="s">
        <v>26</v>
      </c>
      <c r="N4994" t="s">
        <v>323</v>
      </c>
      <c r="O4994" t="s">
        <v>29</v>
      </c>
      <c r="P4994" t="s">
        <v>29</v>
      </c>
      <c r="Q4994" t="s">
        <v>29</v>
      </c>
      <c r="R4994" t="s">
        <v>29</v>
      </c>
      <c r="S4994" t="s">
        <v>29</v>
      </c>
      <c r="T4994" t="s">
        <v>29</v>
      </c>
      <c r="U4994" t="s">
        <v>29</v>
      </c>
      <c r="V4994" t="s">
        <v>29</v>
      </c>
      <c r="W4994" t="s">
        <v>5550</v>
      </c>
    </row>
    <row r="4995" spans="1:23">
      <c r="A4995">
        <v>4994</v>
      </c>
      <c r="B4995" t="s">
        <v>5549</v>
      </c>
      <c r="C4995" t="s">
        <v>5549</v>
      </c>
      <c r="D4995">
        <v>134</v>
      </c>
      <c r="E4995" t="s">
        <v>5559</v>
      </c>
      <c r="F4995" t="s">
        <v>1049</v>
      </c>
      <c r="G4995" s="1" t="s">
        <v>1050</v>
      </c>
      <c r="H4995" t="s">
        <v>5560</v>
      </c>
      <c r="I4995" t="s">
        <v>1050</v>
      </c>
      <c r="J4995" t="s">
        <v>6348</v>
      </c>
      <c r="K4995">
        <v>0.2</v>
      </c>
      <c r="L4995">
        <v>0.2</v>
      </c>
      <c r="M4995" t="s">
        <v>26</v>
      </c>
      <c r="N4995" t="s">
        <v>323</v>
      </c>
      <c r="O4995" t="s">
        <v>29</v>
      </c>
      <c r="P4995" t="s">
        <v>29</v>
      </c>
      <c r="Q4995" t="s">
        <v>29</v>
      </c>
      <c r="R4995" t="s">
        <v>29</v>
      </c>
      <c r="S4995" t="s">
        <v>29</v>
      </c>
      <c r="T4995" t="s">
        <v>29</v>
      </c>
      <c r="U4995" t="s">
        <v>29</v>
      </c>
      <c r="V4995" t="s">
        <v>29</v>
      </c>
      <c r="W4995" t="s">
        <v>5550</v>
      </c>
    </row>
    <row r="4996" spans="1:23">
      <c r="A4996">
        <v>4995</v>
      </c>
      <c r="B4996" t="s">
        <v>5549</v>
      </c>
      <c r="C4996" t="s">
        <v>5549</v>
      </c>
      <c r="D4996">
        <v>134</v>
      </c>
      <c r="E4996" t="s">
        <v>5561</v>
      </c>
      <c r="F4996" t="s">
        <v>1049</v>
      </c>
      <c r="G4996" s="1" t="s">
        <v>1050</v>
      </c>
      <c r="H4996" t="s">
        <v>5562</v>
      </c>
      <c r="I4996" t="s">
        <v>1050</v>
      </c>
      <c r="J4996" t="s">
        <v>6348</v>
      </c>
      <c r="K4996">
        <v>4.4000000000000004</v>
      </c>
      <c r="L4996">
        <v>4.4000000000000004</v>
      </c>
      <c r="M4996" t="s">
        <v>26</v>
      </c>
      <c r="N4996" t="s">
        <v>323</v>
      </c>
      <c r="O4996" t="s">
        <v>29</v>
      </c>
      <c r="P4996" t="s">
        <v>29</v>
      </c>
      <c r="Q4996" t="s">
        <v>29</v>
      </c>
      <c r="R4996" t="s">
        <v>29</v>
      </c>
      <c r="S4996" t="s">
        <v>29</v>
      </c>
      <c r="T4996" t="s">
        <v>29</v>
      </c>
      <c r="U4996" t="s">
        <v>29</v>
      </c>
      <c r="V4996" t="s">
        <v>29</v>
      </c>
      <c r="W4996" t="s">
        <v>5550</v>
      </c>
    </row>
    <row r="4997" spans="1:23">
      <c r="A4997">
        <v>4996</v>
      </c>
      <c r="B4997" t="s">
        <v>5549</v>
      </c>
      <c r="C4997" t="s">
        <v>5549</v>
      </c>
      <c r="D4997">
        <v>134</v>
      </c>
      <c r="E4997" t="s">
        <v>5563</v>
      </c>
      <c r="F4997" t="s">
        <v>1049</v>
      </c>
      <c r="G4997" s="1" t="s">
        <v>1050</v>
      </c>
      <c r="H4997" t="s">
        <v>5564</v>
      </c>
      <c r="I4997" t="s">
        <v>1050</v>
      </c>
      <c r="J4997" t="s">
        <v>5564</v>
      </c>
      <c r="K4997">
        <v>4.8</v>
      </c>
      <c r="L4997">
        <v>4.8</v>
      </c>
      <c r="M4997" t="s">
        <v>26</v>
      </c>
      <c r="N4997" t="s">
        <v>323</v>
      </c>
      <c r="O4997" t="s">
        <v>29</v>
      </c>
      <c r="P4997" t="s">
        <v>29</v>
      </c>
      <c r="Q4997" t="s">
        <v>29</v>
      </c>
      <c r="R4997" t="s">
        <v>29</v>
      </c>
      <c r="S4997" t="s">
        <v>29</v>
      </c>
      <c r="T4997" t="s">
        <v>29</v>
      </c>
      <c r="U4997" t="s">
        <v>29</v>
      </c>
      <c r="V4997" t="s">
        <v>29</v>
      </c>
      <c r="W4997" t="s">
        <v>5550</v>
      </c>
    </row>
    <row r="4998" spans="1:23">
      <c r="A4998">
        <v>4997</v>
      </c>
      <c r="B4998" t="s">
        <v>5549</v>
      </c>
      <c r="C4998" t="s">
        <v>5549</v>
      </c>
      <c r="D4998">
        <v>134</v>
      </c>
      <c r="E4998" t="s">
        <v>5565</v>
      </c>
      <c r="F4998" t="s">
        <v>1102</v>
      </c>
      <c r="G4998" s="1" t="s">
        <v>1103</v>
      </c>
      <c r="H4998" t="s">
        <v>5562</v>
      </c>
      <c r="I4998" t="s">
        <v>1103</v>
      </c>
      <c r="J4998" t="s">
        <v>6348</v>
      </c>
      <c r="K4998">
        <v>0.1</v>
      </c>
      <c r="L4998">
        <v>0.1</v>
      </c>
      <c r="M4998" t="s">
        <v>26</v>
      </c>
      <c r="N4998" t="s">
        <v>323</v>
      </c>
      <c r="O4998" t="s">
        <v>29</v>
      </c>
      <c r="P4998" t="s">
        <v>29</v>
      </c>
      <c r="Q4998" t="s">
        <v>29</v>
      </c>
      <c r="R4998" t="s">
        <v>29</v>
      </c>
      <c r="S4998" t="s">
        <v>29</v>
      </c>
      <c r="T4998" t="s">
        <v>29</v>
      </c>
      <c r="U4998" t="s">
        <v>29</v>
      </c>
      <c r="V4998" t="s">
        <v>29</v>
      </c>
      <c r="W4998" t="s">
        <v>5550</v>
      </c>
    </row>
    <row r="4999" spans="1:23">
      <c r="A4999">
        <v>4998</v>
      </c>
      <c r="B4999" t="s">
        <v>5549</v>
      </c>
      <c r="C4999" t="s">
        <v>5549</v>
      </c>
      <c r="D4999">
        <v>134</v>
      </c>
      <c r="E4999" t="s">
        <v>189</v>
      </c>
      <c r="F4999" t="s">
        <v>185</v>
      </c>
      <c r="G4999" s="1" t="s">
        <v>186</v>
      </c>
      <c r="H4999" t="s">
        <v>29</v>
      </c>
      <c r="I4999" t="s">
        <v>186</v>
      </c>
      <c r="J4999" t="s">
        <v>29</v>
      </c>
      <c r="K4999">
        <v>0.2</v>
      </c>
      <c r="L4999">
        <v>0.2</v>
      </c>
      <c r="M4999" t="s">
        <v>26</v>
      </c>
      <c r="N4999" t="s">
        <v>323</v>
      </c>
      <c r="O4999" t="s">
        <v>29</v>
      </c>
      <c r="P4999" t="s">
        <v>29</v>
      </c>
      <c r="Q4999" t="s">
        <v>29</v>
      </c>
      <c r="R4999" t="s">
        <v>29</v>
      </c>
      <c r="S4999" t="s">
        <v>29</v>
      </c>
      <c r="T4999" t="s">
        <v>29</v>
      </c>
      <c r="U4999" t="s">
        <v>29</v>
      </c>
      <c r="V4999" t="s">
        <v>29</v>
      </c>
      <c r="W4999" t="s">
        <v>5550</v>
      </c>
    </row>
    <row r="5000" spans="1:23">
      <c r="A5000">
        <v>4999</v>
      </c>
      <c r="B5000" t="s">
        <v>5549</v>
      </c>
      <c r="C5000" t="s">
        <v>5549</v>
      </c>
      <c r="D5000">
        <v>134</v>
      </c>
      <c r="E5000" t="s">
        <v>5566</v>
      </c>
      <c r="F5000" t="s">
        <v>7170</v>
      </c>
      <c r="G5000" s="1" t="s">
        <v>5567</v>
      </c>
      <c r="H5000" t="s">
        <v>5568</v>
      </c>
      <c r="I5000" t="s">
        <v>8550</v>
      </c>
      <c r="J5000" t="s">
        <v>5568</v>
      </c>
      <c r="K5000">
        <v>0.5</v>
      </c>
      <c r="L5000">
        <v>0.5</v>
      </c>
      <c r="M5000" t="s">
        <v>26</v>
      </c>
      <c r="N5000" t="s">
        <v>323</v>
      </c>
      <c r="O5000" t="s">
        <v>29</v>
      </c>
      <c r="P5000" t="s">
        <v>29</v>
      </c>
      <c r="Q5000" t="s">
        <v>29</v>
      </c>
      <c r="R5000" t="s">
        <v>29</v>
      </c>
      <c r="S5000" t="s">
        <v>29</v>
      </c>
      <c r="T5000" t="s">
        <v>29</v>
      </c>
      <c r="U5000" t="s">
        <v>29</v>
      </c>
      <c r="V5000" t="s">
        <v>29</v>
      </c>
      <c r="W5000" t="s">
        <v>5550</v>
      </c>
    </row>
    <row r="5001" spans="1:23">
      <c r="A5001">
        <v>5000</v>
      </c>
      <c r="B5001" t="s">
        <v>5549</v>
      </c>
      <c r="C5001" t="s">
        <v>5549</v>
      </c>
      <c r="D5001">
        <v>134</v>
      </c>
      <c r="E5001" t="s">
        <v>5569</v>
      </c>
      <c r="F5001" t="s">
        <v>255</v>
      </c>
      <c r="G5001" s="1" t="s">
        <v>484</v>
      </c>
      <c r="H5001" t="s">
        <v>1036</v>
      </c>
      <c r="I5001" t="s">
        <v>484</v>
      </c>
      <c r="J5001" t="s">
        <v>1036</v>
      </c>
      <c r="K5001">
        <v>0.1</v>
      </c>
      <c r="L5001">
        <v>0.1</v>
      </c>
      <c r="M5001" t="s">
        <v>26</v>
      </c>
      <c r="N5001" t="s">
        <v>323</v>
      </c>
      <c r="O5001" t="s">
        <v>29</v>
      </c>
      <c r="P5001" t="s">
        <v>29</v>
      </c>
      <c r="Q5001" t="s">
        <v>29</v>
      </c>
      <c r="R5001" t="s">
        <v>29</v>
      </c>
      <c r="S5001" t="s">
        <v>29</v>
      </c>
      <c r="T5001" t="s">
        <v>29</v>
      </c>
      <c r="U5001" t="s">
        <v>29</v>
      </c>
      <c r="V5001" t="s">
        <v>29</v>
      </c>
      <c r="W5001" t="s">
        <v>5550</v>
      </c>
    </row>
    <row r="5002" spans="1:23">
      <c r="A5002">
        <v>5001</v>
      </c>
      <c r="B5002" t="s">
        <v>5549</v>
      </c>
      <c r="C5002" t="s">
        <v>5549</v>
      </c>
      <c r="D5002">
        <v>134</v>
      </c>
      <c r="E5002" t="s">
        <v>5570</v>
      </c>
      <c r="F5002" t="s">
        <v>522</v>
      </c>
      <c r="G5002" s="1" t="s">
        <v>5571</v>
      </c>
      <c r="H5002" t="s">
        <v>5572</v>
      </c>
      <c r="I5002" t="s">
        <v>5571</v>
      </c>
      <c r="J5002" t="s">
        <v>5572</v>
      </c>
      <c r="K5002">
        <v>0.2</v>
      </c>
      <c r="L5002">
        <v>0.2</v>
      </c>
      <c r="M5002" t="s">
        <v>26</v>
      </c>
      <c r="N5002" t="s">
        <v>323</v>
      </c>
      <c r="O5002" t="s">
        <v>29</v>
      </c>
      <c r="P5002" t="s">
        <v>29</v>
      </c>
      <c r="Q5002" t="s">
        <v>29</v>
      </c>
      <c r="R5002" t="s">
        <v>29</v>
      </c>
      <c r="S5002" t="s">
        <v>29</v>
      </c>
      <c r="T5002" t="s">
        <v>29</v>
      </c>
      <c r="U5002" t="s">
        <v>29</v>
      </c>
      <c r="V5002" t="s">
        <v>29</v>
      </c>
      <c r="W5002" t="s">
        <v>5550</v>
      </c>
    </row>
    <row r="5003" spans="1:23">
      <c r="A5003">
        <v>5002</v>
      </c>
      <c r="B5003" t="s">
        <v>5549</v>
      </c>
      <c r="C5003" t="s">
        <v>5549</v>
      </c>
      <c r="D5003">
        <v>134</v>
      </c>
      <c r="E5003" t="s">
        <v>5573</v>
      </c>
      <c r="F5003" t="s">
        <v>391</v>
      </c>
      <c r="G5003" s="1" t="s">
        <v>2784</v>
      </c>
      <c r="H5003" t="s">
        <v>1867</v>
      </c>
      <c r="I5003" t="s">
        <v>2784</v>
      </c>
      <c r="J5003" t="s">
        <v>1867</v>
      </c>
      <c r="K5003">
        <v>0.4</v>
      </c>
      <c r="L5003">
        <v>0.4</v>
      </c>
      <c r="M5003" t="s">
        <v>26</v>
      </c>
      <c r="N5003" t="s">
        <v>323</v>
      </c>
      <c r="O5003" t="s">
        <v>29</v>
      </c>
      <c r="P5003" t="s">
        <v>29</v>
      </c>
      <c r="Q5003" t="s">
        <v>29</v>
      </c>
      <c r="R5003" t="s">
        <v>29</v>
      </c>
      <c r="S5003" t="s">
        <v>29</v>
      </c>
      <c r="T5003" t="s">
        <v>29</v>
      </c>
      <c r="U5003" t="s">
        <v>29</v>
      </c>
      <c r="V5003" t="s">
        <v>29</v>
      </c>
      <c r="W5003" t="s">
        <v>5550</v>
      </c>
    </row>
    <row r="5004" spans="1:23">
      <c r="A5004">
        <v>5003</v>
      </c>
      <c r="B5004" t="s">
        <v>5549</v>
      </c>
      <c r="C5004" t="s">
        <v>5549</v>
      </c>
      <c r="D5004">
        <v>134</v>
      </c>
      <c r="E5004" t="s">
        <v>5574</v>
      </c>
      <c r="F5004" t="s">
        <v>23</v>
      </c>
      <c r="G5004" s="1" t="s">
        <v>1171</v>
      </c>
      <c r="H5004" t="s">
        <v>5575</v>
      </c>
      <c r="I5004" t="s">
        <v>1171</v>
      </c>
      <c r="J5004" t="s">
        <v>8729</v>
      </c>
      <c r="K5004">
        <v>0.2</v>
      </c>
      <c r="L5004">
        <v>0.2</v>
      </c>
      <c r="M5004" t="s">
        <v>26</v>
      </c>
      <c r="N5004" t="s">
        <v>323</v>
      </c>
      <c r="O5004" t="s">
        <v>29</v>
      </c>
      <c r="P5004" t="s">
        <v>29</v>
      </c>
      <c r="Q5004" t="s">
        <v>29</v>
      </c>
      <c r="R5004" t="s">
        <v>29</v>
      </c>
      <c r="S5004" t="s">
        <v>29</v>
      </c>
      <c r="T5004" t="s">
        <v>29</v>
      </c>
      <c r="U5004" t="s">
        <v>29</v>
      </c>
      <c r="V5004" t="s">
        <v>29</v>
      </c>
      <c r="W5004" t="s">
        <v>5550</v>
      </c>
    </row>
    <row r="5005" spans="1:23">
      <c r="A5005">
        <v>5004</v>
      </c>
      <c r="B5005" t="s">
        <v>5549</v>
      </c>
      <c r="C5005" t="s">
        <v>5549</v>
      </c>
      <c r="D5005">
        <v>134</v>
      </c>
      <c r="E5005" t="s">
        <v>5576</v>
      </c>
      <c r="F5005" t="s">
        <v>23</v>
      </c>
      <c r="G5005" s="1" t="s">
        <v>1171</v>
      </c>
      <c r="H5005" t="s">
        <v>5577</v>
      </c>
      <c r="I5005" t="s">
        <v>1171</v>
      </c>
      <c r="J5005" t="s">
        <v>8730</v>
      </c>
      <c r="K5005">
        <v>0.3</v>
      </c>
      <c r="L5005">
        <v>0.3</v>
      </c>
      <c r="M5005" t="s">
        <v>26</v>
      </c>
      <c r="N5005" t="s">
        <v>323</v>
      </c>
      <c r="O5005" t="s">
        <v>29</v>
      </c>
      <c r="P5005" t="s">
        <v>29</v>
      </c>
      <c r="Q5005" t="s">
        <v>29</v>
      </c>
      <c r="R5005" t="s">
        <v>29</v>
      </c>
      <c r="S5005" t="s">
        <v>29</v>
      </c>
      <c r="T5005" t="s">
        <v>29</v>
      </c>
      <c r="U5005" t="s">
        <v>29</v>
      </c>
      <c r="V5005" t="s">
        <v>29</v>
      </c>
      <c r="W5005" t="s">
        <v>5550</v>
      </c>
    </row>
    <row r="5006" spans="1:23">
      <c r="A5006">
        <v>5005</v>
      </c>
      <c r="B5006" t="s">
        <v>5549</v>
      </c>
      <c r="C5006" t="s">
        <v>5549</v>
      </c>
      <c r="D5006">
        <v>134</v>
      </c>
      <c r="E5006" t="s">
        <v>5578</v>
      </c>
      <c r="F5006" t="s">
        <v>3978</v>
      </c>
      <c r="G5006" s="1" t="s">
        <v>5579</v>
      </c>
      <c r="H5006" t="s">
        <v>763</v>
      </c>
      <c r="I5006" t="s">
        <v>5579</v>
      </c>
      <c r="J5006" t="s">
        <v>763</v>
      </c>
      <c r="K5006">
        <v>2.7</v>
      </c>
      <c r="L5006">
        <v>2.7</v>
      </c>
      <c r="M5006" t="s">
        <v>26</v>
      </c>
      <c r="N5006" t="s">
        <v>323</v>
      </c>
      <c r="O5006" t="s">
        <v>29</v>
      </c>
      <c r="P5006" t="s">
        <v>29</v>
      </c>
      <c r="Q5006" t="s">
        <v>29</v>
      </c>
      <c r="R5006" t="s">
        <v>29</v>
      </c>
      <c r="S5006" t="s">
        <v>29</v>
      </c>
      <c r="T5006" t="s">
        <v>29</v>
      </c>
      <c r="U5006" t="s">
        <v>29</v>
      </c>
      <c r="V5006" t="s">
        <v>29</v>
      </c>
      <c r="W5006" t="s">
        <v>5550</v>
      </c>
    </row>
    <row r="5007" spans="1:23">
      <c r="A5007">
        <v>5006</v>
      </c>
      <c r="B5007" t="s">
        <v>5549</v>
      </c>
      <c r="C5007" t="s">
        <v>5549</v>
      </c>
      <c r="D5007">
        <v>134</v>
      </c>
      <c r="E5007" t="s">
        <v>802</v>
      </c>
      <c r="F5007" t="s">
        <v>154</v>
      </c>
      <c r="G5007" s="1" t="s">
        <v>803</v>
      </c>
      <c r="H5007" t="s">
        <v>804</v>
      </c>
      <c r="I5007" t="s">
        <v>803</v>
      </c>
      <c r="J5007" t="s">
        <v>804</v>
      </c>
      <c r="K5007">
        <v>0.6</v>
      </c>
      <c r="L5007">
        <v>0.6</v>
      </c>
      <c r="M5007" t="s">
        <v>26</v>
      </c>
      <c r="N5007" t="s">
        <v>323</v>
      </c>
      <c r="O5007" t="s">
        <v>29</v>
      </c>
      <c r="P5007" t="s">
        <v>29</v>
      </c>
      <c r="Q5007" t="s">
        <v>29</v>
      </c>
      <c r="R5007" t="s">
        <v>29</v>
      </c>
      <c r="S5007" t="s">
        <v>29</v>
      </c>
      <c r="T5007" t="s">
        <v>29</v>
      </c>
      <c r="U5007" t="s">
        <v>29</v>
      </c>
      <c r="V5007" t="s">
        <v>29</v>
      </c>
      <c r="W5007" t="s">
        <v>5550</v>
      </c>
    </row>
    <row r="5008" spans="1:23">
      <c r="A5008">
        <v>5007</v>
      </c>
      <c r="B5008" t="s">
        <v>5549</v>
      </c>
      <c r="C5008" t="s">
        <v>5549</v>
      </c>
      <c r="D5008">
        <v>134</v>
      </c>
      <c r="E5008" t="s">
        <v>5580</v>
      </c>
      <c r="F5008" t="s">
        <v>93</v>
      </c>
      <c r="G5008" s="1" t="s">
        <v>29</v>
      </c>
      <c r="H5008" t="s">
        <v>29</v>
      </c>
      <c r="I5008" t="s">
        <v>29</v>
      </c>
      <c r="J5008" t="s">
        <v>29</v>
      </c>
      <c r="K5008">
        <v>0.1</v>
      </c>
      <c r="L5008">
        <v>0.1</v>
      </c>
      <c r="M5008" t="s">
        <v>26</v>
      </c>
      <c r="N5008" t="s">
        <v>323</v>
      </c>
      <c r="O5008" t="s">
        <v>29</v>
      </c>
      <c r="P5008" t="s">
        <v>29</v>
      </c>
      <c r="Q5008" t="s">
        <v>29</v>
      </c>
      <c r="R5008" t="s">
        <v>29</v>
      </c>
      <c r="S5008" t="s">
        <v>29</v>
      </c>
      <c r="T5008" t="s">
        <v>29</v>
      </c>
      <c r="U5008" t="s">
        <v>29</v>
      </c>
      <c r="V5008" t="s">
        <v>29</v>
      </c>
      <c r="W5008" t="s">
        <v>5550</v>
      </c>
    </row>
    <row r="5009" spans="1:23">
      <c r="A5009">
        <v>5008</v>
      </c>
      <c r="B5009" t="s">
        <v>5549</v>
      </c>
      <c r="C5009" t="s">
        <v>5549</v>
      </c>
      <c r="D5009">
        <v>134</v>
      </c>
      <c r="E5009" t="s">
        <v>458</v>
      </c>
      <c r="F5009" t="s">
        <v>459</v>
      </c>
      <c r="G5009" s="1" t="s">
        <v>460</v>
      </c>
      <c r="H5009" t="s">
        <v>450</v>
      </c>
      <c r="I5009" t="s">
        <v>460</v>
      </c>
      <c r="J5009" t="s">
        <v>450</v>
      </c>
      <c r="K5009">
        <v>2.8</v>
      </c>
      <c r="L5009">
        <v>2.8</v>
      </c>
      <c r="M5009" t="s">
        <v>26</v>
      </c>
      <c r="N5009" t="s">
        <v>323</v>
      </c>
      <c r="O5009" t="s">
        <v>29</v>
      </c>
      <c r="P5009" t="s">
        <v>29</v>
      </c>
      <c r="Q5009" t="s">
        <v>29</v>
      </c>
      <c r="R5009" t="s">
        <v>29</v>
      </c>
      <c r="S5009" t="s">
        <v>29</v>
      </c>
      <c r="T5009" t="s">
        <v>29</v>
      </c>
      <c r="U5009" t="s">
        <v>29</v>
      </c>
      <c r="V5009" t="s">
        <v>29</v>
      </c>
      <c r="W5009" t="s">
        <v>5550</v>
      </c>
    </row>
    <row r="5010" spans="1:23">
      <c r="A5010">
        <v>5009</v>
      </c>
      <c r="B5010" t="s">
        <v>5549</v>
      </c>
      <c r="C5010" t="s">
        <v>5549</v>
      </c>
      <c r="D5010">
        <v>134</v>
      </c>
      <c r="E5010" t="s">
        <v>5581</v>
      </c>
      <c r="F5010" t="s">
        <v>3828</v>
      </c>
      <c r="G5010" s="1" t="s">
        <v>3829</v>
      </c>
      <c r="H5010" t="s">
        <v>5568</v>
      </c>
      <c r="I5010" t="s">
        <v>3829</v>
      </c>
      <c r="J5010" t="s">
        <v>5568</v>
      </c>
      <c r="K5010">
        <v>13.2</v>
      </c>
      <c r="L5010">
        <v>13.2</v>
      </c>
      <c r="M5010" t="s">
        <v>26</v>
      </c>
      <c r="N5010" t="s">
        <v>323</v>
      </c>
      <c r="O5010" t="s">
        <v>29</v>
      </c>
      <c r="P5010" t="s">
        <v>29</v>
      </c>
      <c r="Q5010" t="s">
        <v>29</v>
      </c>
      <c r="R5010" t="s">
        <v>29</v>
      </c>
      <c r="S5010" t="s">
        <v>29</v>
      </c>
      <c r="T5010" t="s">
        <v>29</v>
      </c>
      <c r="U5010" t="s">
        <v>29</v>
      </c>
      <c r="V5010" t="s">
        <v>29</v>
      </c>
      <c r="W5010" t="s">
        <v>5550</v>
      </c>
    </row>
    <row r="5011" spans="1:23">
      <c r="A5011">
        <v>5010</v>
      </c>
      <c r="B5011" t="s">
        <v>5549</v>
      </c>
      <c r="C5011" t="s">
        <v>5549</v>
      </c>
      <c r="D5011">
        <v>134</v>
      </c>
      <c r="E5011" t="s">
        <v>5582</v>
      </c>
      <c r="F5011" t="s">
        <v>1718</v>
      </c>
      <c r="G5011" s="1" t="s">
        <v>5583</v>
      </c>
      <c r="H5011" t="s">
        <v>5584</v>
      </c>
      <c r="I5011" t="s">
        <v>8551</v>
      </c>
      <c r="J5011" t="s">
        <v>5584</v>
      </c>
      <c r="K5011">
        <v>1</v>
      </c>
      <c r="L5011">
        <v>1</v>
      </c>
      <c r="M5011" t="s">
        <v>26</v>
      </c>
      <c r="N5011" t="s">
        <v>323</v>
      </c>
      <c r="O5011" t="s">
        <v>29</v>
      </c>
      <c r="P5011" t="s">
        <v>29</v>
      </c>
      <c r="Q5011" t="s">
        <v>29</v>
      </c>
      <c r="R5011" t="s">
        <v>29</v>
      </c>
      <c r="S5011" t="s">
        <v>29</v>
      </c>
      <c r="T5011" t="s">
        <v>29</v>
      </c>
      <c r="U5011" t="s">
        <v>29</v>
      </c>
      <c r="V5011" t="s">
        <v>29</v>
      </c>
      <c r="W5011" t="s">
        <v>5550</v>
      </c>
    </row>
    <row r="5012" spans="1:23">
      <c r="A5012">
        <v>5011</v>
      </c>
      <c r="B5012" t="s">
        <v>5549</v>
      </c>
      <c r="C5012" t="s">
        <v>5549</v>
      </c>
      <c r="D5012">
        <v>134</v>
      </c>
      <c r="E5012" t="s">
        <v>5585</v>
      </c>
      <c r="F5012" t="s">
        <v>1364</v>
      </c>
      <c r="G5012" s="1" t="s">
        <v>5586</v>
      </c>
      <c r="H5012" t="s">
        <v>5587</v>
      </c>
      <c r="I5012" t="s">
        <v>5586</v>
      </c>
      <c r="J5012" t="s">
        <v>7411</v>
      </c>
      <c r="K5012">
        <v>2.4</v>
      </c>
      <c r="L5012">
        <v>2.4</v>
      </c>
      <c r="M5012" t="s">
        <v>26</v>
      </c>
      <c r="N5012" t="s">
        <v>323</v>
      </c>
      <c r="O5012" t="s">
        <v>29</v>
      </c>
      <c r="P5012" t="s">
        <v>29</v>
      </c>
      <c r="Q5012" t="s">
        <v>29</v>
      </c>
      <c r="R5012" t="s">
        <v>29</v>
      </c>
      <c r="S5012" t="s">
        <v>29</v>
      </c>
      <c r="T5012" t="s">
        <v>29</v>
      </c>
      <c r="U5012" t="s">
        <v>29</v>
      </c>
      <c r="V5012" t="s">
        <v>29</v>
      </c>
      <c r="W5012" t="s">
        <v>5550</v>
      </c>
    </row>
    <row r="5013" spans="1:23">
      <c r="A5013">
        <v>5012</v>
      </c>
      <c r="B5013" t="s">
        <v>5549</v>
      </c>
      <c r="C5013" t="s">
        <v>5549</v>
      </c>
      <c r="D5013">
        <v>134</v>
      </c>
      <c r="E5013" t="s">
        <v>5588</v>
      </c>
      <c r="F5013" t="s">
        <v>2119</v>
      </c>
      <c r="G5013" s="1" t="s">
        <v>5589</v>
      </c>
      <c r="H5013" t="s">
        <v>29</v>
      </c>
      <c r="I5013" t="s">
        <v>8916</v>
      </c>
      <c r="J5013" t="s">
        <v>29</v>
      </c>
      <c r="K5013">
        <v>1.2</v>
      </c>
      <c r="L5013">
        <v>1.2</v>
      </c>
      <c r="M5013" t="s">
        <v>26</v>
      </c>
      <c r="N5013" t="s">
        <v>323</v>
      </c>
      <c r="O5013" t="s">
        <v>29</v>
      </c>
      <c r="P5013" t="s">
        <v>29</v>
      </c>
      <c r="Q5013" t="s">
        <v>29</v>
      </c>
      <c r="R5013" t="s">
        <v>29</v>
      </c>
      <c r="S5013" t="s">
        <v>29</v>
      </c>
      <c r="T5013" t="s">
        <v>29</v>
      </c>
      <c r="U5013" t="s">
        <v>29</v>
      </c>
      <c r="V5013" t="s">
        <v>29</v>
      </c>
      <c r="W5013" t="s">
        <v>5550</v>
      </c>
    </row>
    <row r="5014" spans="1:23">
      <c r="A5014">
        <v>5013</v>
      </c>
      <c r="B5014" t="s">
        <v>5549</v>
      </c>
      <c r="C5014" t="s">
        <v>5549</v>
      </c>
      <c r="D5014">
        <v>134</v>
      </c>
      <c r="E5014" t="s">
        <v>5590</v>
      </c>
      <c r="F5014" t="s">
        <v>255</v>
      </c>
      <c r="G5014" s="1" t="s">
        <v>5591</v>
      </c>
      <c r="H5014" t="s">
        <v>4257</v>
      </c>
      <c r="I5014" t="s">
        <v>5591</v>
      </c>
      <c r="J5014" t="s">
        <v>4257</v>
      </c>
      <c r="K5014">
        <v>0.1</v>
      </c>
      <c r="L5014">
        <v>0.1</v>
      </c>
      <c r="M5014" t="s">
        <v>26</v>
      </c>
      <c r="N5014" t="s">
        <v>323</v>
      </c>
      <c r="O5014" t="s">
        <v>29</v>
      </c>
      <c r="P5014" t="s">
        <v>29</v>
      </c>
      <c r="Q5014" t="s">
        <v>29</v>
      </c>
      <c r="R5014" t="s">
        <v>29</v>
      </c>
      <c r="S5014" t="s">
        <v>29</v>
      </c>
      <c r="T5014" t="s">
        <v>29</v>
      </c>
      <c r="U5014" t="s">
        <v>29</v>
      </c>
      <c r="V5014" t="s">
        <v>29</v>
      </c>
      <c r="W5014" t="s">
        <v>5550</v>
      </c>
    </row>
    <row r="5015" spans="1:23">
      <c r="A5015">
        <v>5014</v>
      </c>
      <c r="B5015" t="s">
        <v>5549</v>
      </c>
      <c r="C5015" t="s">
        <v>5549</v>
      </c>
      <c r="D5015">
        <v>134</v>
      </c>
      <c r="E5015" t="s">
        <v>5592</v>
      </c>
      <c r="F5015" t="s">
        <v>522</v>
      </c>
      <c r="G5015" s="1" t="s">
        <v>1258</v>
      </c>
      <c r="H5015" t="s">
        <v>2667</v>
      </c>
      <c r="I5015" t="s">
        <v>1258</v>
      </c>
      <c r="J5015" t="s">
        <v>8731</v>
      </c>
      <c r="K5015">
        <v>0.9</v>
      </c>
      <c r="L5015">
        <v>0.9</v>
      </c>
      <c r="M5015" t="s">
        <v>26</v>
      </c>
      <c r="N5015" t="s">
        <v>323</v>
      </c>
      <c r="O5015" t="s">
        <v>29</v>
      </c>
      <c r="P5015" t="s">
        <v>29</v>
      </c>
      <c r="Q5015" t="s">
        <v>29</v>
      </c>
      <c r="R5015" t="s">
        <v>29</v>
      </c>
      <c r="S5015" t="s">
        <v>29</v>
      </c>
      <c r="T5015" t="s">
        <v>29</v>
      </c>
      <c r="U5015" t="s">
        <v>29</v>
      </c>
      <c r="V5015" t="s">
        <v>29</v>
      </c>
      <c r="W5015" t="s">
        <v>5550</v>
      </c>
    </row>
    <row r="5016" spans="1:23">
      <c r="A5016">
        <v>5015</v>
      </c>
      <c r="B5016" t="s">
        <v>5549</v>
      </c>
      <c r="C5016" t="s">
        <v>5549</v>
      </c>
      <c r="D5016">
        <v>134</v>
      </c>
      <c r="E5016" t="s">
        <v>5593</v>
      </c>
      <c r="F5016" t="s">
        <v>522</v>
      </c>
      <c r="G5016" s="1" t="s">
        <v>1258</v>
      </c>
      <c r="H5016" t="s">
        <v>5594</v>
      </c>
      <c r="I5016" t="s">
        <v>1258</v>
      </c>
      <c r="J5016" t="s">
        <v>4616</v>
      </c>
      <c r="K5016">
        <v>1.6</v>
      </c>
      <c r="L5016">
        <v>1.6</v>
      </c>
      <c r="M5016" t="s">
        <v>26</v>
      </c>
      <c r="N5016" t="s">
        <v>323</v>
      </c>
      <c r="O5016" t="s">
        <v>29</v>
      </c>
      <c r="P5016" t="s">
        <v>29</v>
      </c>
      <c r="Q5016" t="s">
        <v>29</v>
      </c>
      <c r="R5016" t="s">
        <v>29</v>
      </c>
      <c r="S5016" t="s">
        <v>29</v>
      </c>
      <c r="T5016" t="s">
        <v>29</v>
      </c>
      <c r="U5016" t="s">
        <v>29</v>
      </c>
      <c r="V5016" t="s">
        <v>29</v>
      </c>
      <c r="W5016" t="s">
        <v>5550</v>
      </c>
    </row>
    <row r="5017" spans="1:23">
      <c r="A5017">
        <v>5016</v>
      </c>
      <c r="B5017" t="s">
        <v>5549</v>
      </c>
      <c r="C5017" t="s">
        <v>5549</v>
      </c>
      <c r="D5017">
        <v>134</v>
      </c>
      <c r="E5017" t="s">
        <v>5595</v>
      </c>
      <c r="F5017" t="s">
        <v>1062</v>
      </c>
      <c r="G5017" s="1" t="s">
        <v>1066</v>
      </c>
      <c r="H5017" t="s">
        <v>5596</v>
      </c>
      <c r="I5017" t="s">
        <v>1066</v>
      </c>
      <c r="J5017" t="s">
        <v>5596</v>
      </c>
      <c r="K5017">
        <v>0.1</v>
      </c>
      <c r="L5017">
        <v>0.1</v>
      </c>
      <c r="M5017" t="s">
        <v>26</v>
      </c>
      <c r="N5017" t="s">
        <v>323</v>
      </c>
      <c r="O5017" t="s">
        <v>29</v>
      </c>
      <c r="P5017" t="s">
        <v>29</v>
      </c>
      <c r="Q5017" t="s">
        <v>29</v>
      </c>
      <c r="R5017" t="s">
        <v>29</v>
      </c>
      <c r="S5017" t="s">
        <v>29</v>
      </c>
      <c r="T5017" t="s">
        <v>29</v>
      </c>
      <c r="U5017" t="s">
        <v>29</v>
      </c>
      <c r="V5017" t="s">
        <v>29</v>
      </c>
      <c r="W5017" t="s">
        <v>5550</v>
      </c>
    </row>
    <row r="5018" spans="1:23">
      <c r="A5018">
        <v>5017</v>
      </c>
      <c r="B5018" t="s">
        <v>5549</v>
      </c>
      <c r="C5018" t="s">
        <v>5549</v>
      </c>
      <c r="D5018">
        <v>134</v>
      </c>
      <c r="E5018" t="s">
        <v>5597</v>
      </c>
      <c r="F5018" t="s">
        <v>1062</v>
      </c>
      <c r="G5018" s="1" t="s">
        <v>1066</v>
      </c>
      <c r="H5018" t="s">
        <v>5598</v>
      </c>
      <c r="I5018" t="s">
        <v>1066</v>
      </c>
      <c r="J5018" t="s">
        <v>5598</v>
      </c>
      <c r="K5018">
        <v>0.2</v>
      </c>
      <c r="L5018">
        <v>0.2</v>
      </c>
      <c r="M5018" t="s">
        <v>26</v>
      </c>
      <c r="N5018" t="s">
        <v>323</v>
      </c>
      <c r="O5018" t="s">
        <v>29</v>
      </c>
      <c r="P5018" t="s">
        <v>29</v>
      </c>
      <c r="Q5018" t="s">
        <v>29</v>
      </c>
      <c r="R5018" t="s">
        <v>29</v>
      </c>
      <c r="S5018" t="s">
        <v>29</v>
      </c>
      <c r="T5018" t="s">
        <v>29</v>
      </c>
      <c r="U5018" t="s">
        <v>29</v>
      </c>
      <c r="V5018" t="s">
        <v>29</v>
      </c>
      <c r="W5018" t="s">
        <v>5550</v>
      </c>
    </row>
    <row r="5019" spans="1:23">
      <c r="A5019">
        <v>5018</v>
      </c>
      <c r="B5019" t="s">
        <v>5549</v>
      </c>
      <c r="C5019" t="s">
        <v>5549</v>
      </c>
      <c r="D5019">
        <v>134</v>
      </c>
      <c r="E5019" t="s">
        <v>5599</v>
      </c>
      <c r="F5019" t="s">
        <v>176</v>
      </c>
      <c r="G5019" s="1" t="s">
        <v>476</v>
      </c>
      <c r="H5019" t="s">
        <v>5600</v>
      </c>
      <c r="I5019" t="s">
        <v>476</v>
      </c>
      <c r="J5019" t="s">
        <v>477</v>
      </c>
      <c r="K5019">
        <v>0.1</v>
      </c>
      <c r="L5019">
        <v>0.1</v>
      </c>
      <c r="M5019" t="s">
        <v>26</v>
      </c>
      <c r="N5019" t="s">
        <v>323</v>
      </c>
      <c r="O5019" t="s">
        <v>29</v>
      </c>
      <c r="P5019" t="s">
        <v>29</v>
      </c>
      <c r="Q5019" t="s">
        <v>29</v>
      </c>
      <c r="R5019" t="s">
        <v>29</v>
      </c>
      <c r="S5019" t="s">
        <v>29</v>
      </c>
      <c r="T5019" t="s">
        <v>29</v>
      </c>
      <c r="U5019" t="s">
        <v>29</v>
      </c>
      <c r="V5019" t="s">
        <v>29</v>
      </c>
      <c r="W5019" t="s">
        <v>5550</v>
      </c>
    </row>
    <row r="5020" spans="1:23">
      <c r="A5020">
        <v>5019</v>
      </c>
      <c r="B5020" t="s">
        <v>5549</v>
      </c>
      <c r="C5020" t="s">
        <v>5549</v>
      </c>
      <c r="D5020">
        <v>134</v>
      </c>
      <c r="E5020" t="s">
        <v>5601</v>
      </c>
      <c r="F5020" t="s">
        <v>23</v>
      </c>
      <c r="G5020" s="1" t="s">
        <v>5602</v>
      </c>
      <c r="H5020" t="s">
        <v>2875</v>
      </c>
      <c r="I5020" t="s">
        <v>5602</v>
      </c>
      <c r="J5020" t="s">
        <v>2875</v>
      </c>
      <c r="K5020">
        <v>4.9000000000000004</v>
      </c>
      <c r="L5020">
        <v>4.9000000000000004</v>
      </c>
      <c r="M5020" t="s">
        <v>26</v>
      </c>
      <c r="N5020" t="s">
        <v>232</v>
      </c>
      <c r="O5020" t="s">
        <v>29</v>
      </c>
      <c r="P5020" t="s">
        <v>29</v>
      </c>
      <c r="Q5020" t="s">
        <v>29</v>
      </c>
      <c r="R5020" t="s">
        <v>29</v>
      </c>
      <c r="S5020" t="s">
        <v>29</v>
      </c>
      <c r="T5020" t="s">
        <v>29</v>
      </c>
      <c r="U5020" t="s">
        <v>29</v>
      </c>
      <c r="V5020" t="s">
        <v>29</v>
      </c>
      <c r="W5020" t="s">
        <v>5550</v>
      </c>
    </row>
    <row r="5021" spans="1:23">
      <c r="A5021">
        <v>5020</v>
      </c>
      <c r="B5021" t="s">
        <v>5549</v>
      </c>
      <c r="C5021" t="s">
        <v>5549</v>
      </c>
      <c r="D5021">
        <v>134</v>
      </c>
      <c r="E5021" t="s">
        <v>5603</v>
      </c>
      <c r="F5021" t="s">
        <v>522</v>
      </c>
      <c r="G5021" s="1" t="s">
        <v>5571</v>
      </c>
      <c r="H5021" t="s">
        <v>5604</v>
      </c>
      <c r="I5021" t="s">
        <v>5571</v>
      </c>
      <c r="J5021" t="s">
        <v>5572</v>
      </c>
      <c r="K5021">
        <v>0.1</v>
      </c>
      <c r="L5021">
        <v>0.1</v>
      </c>
      <c r="M5021" t="s">
        <v>26</v>
      </c>
      <c r="N5021" t="s">
        <v>232</v>
      </c>
      <c r="O5021" t="s">
        <v>29</v>
      </c>
      <c r="P5021" t="s">
        <v>29</v>
      </c>
      <c r="Q5021" t="s">
        <v>29</v>
      </c>
      <c r="R5021" t="s">
        <v>29</v>
      </c>
      <c r="S5021" t="s">
        <v>29</v>
      </c>
      <c r="T5021" t="s">
        <v>29</v>
      </c>
      <c r="U5021" t="s">
        <v>29</v>
      </c>
      <c r="V5021" t="s">
        <v>29</v>
      </c>
      <c r="W5021" t="s">
        <v>5550</v>
      </c>
    </row>
    <row r="5022" spans="1:23">
      <c r="A5022">
        <v>5021</v>
      </c>
      <c r="B5022" t="s">
        <v>5549</v>
      </c>
      <c r="C5022" t="s">
        <v>5549</v>
      </c>
      <c r="D5022">
        <v>134</v>
      </c>
      <c r="E5022" t="s">
        <v>5605</v>
      </c>
      <c r="F5022" t="s">
        <v>168</v>
      </c>
      <c r="G5022" s="1" t="s">
        <v>1512</v>
      </c>
      <c r="H5022" t="s">
        <v>5606</v>
      </c>
      <c r="I5022" t="s">
        <v>1512</v>
      </c>
      <c r="J5022" t="s">
        <v>5606</v>
      </c>
      <c r="K5022">
        <v>0.3</v>
      </c>
      <c r="L5022">
        <v>0.3</v>
      </c>
      <c r="M5022" t="s">
        <v>26</v>
      </c>
      <c r="N5022" t="s">
        <v>219</v>
      </c>
      <c r="O5022" t="s">
        <v>29</v>
      </c>
      <c r="P5022" t="s">
        <v>29</v>
      </c>
      <c r="Q5022" t="s">
        <v>29</v>
      </c>
      <c r="R5022" t="s">
        <v>29</v>
      </c>
      <c r="S5022" t="s">
        <v>29</v>
      </c>
      <c r="T5022" t="s">
        <v>29</v>
      </c>
      <c r="U5022" t="s">
        <v>29</v>
      </c>
      <c r="V5022" t="s">
        <v>29</v>
      </c>
      <c r="W5022" t="s">
        <v>5550</v>
      </c>
    </row>
    <row r="5023" spans="1:23">
      <c r="A5023">
        <v>5022</v>
      </c>
      <c r="B5023" t="s">
        <v>5549</v>
      </c>
      <c r="C5023" t="s">
        <v>5549</v>
      </c>
      <c r="D5023">
        <v>134</v>
      </c>
      <c r="E5023" t="s">
        <v>5558</v>
      </c>
      <c r="F5023" t="s">
        <v>154</v>
      </c>
      <c r="G5023" s="1" t="s">
        <v>811</v>
      </c>
      <c r="H5023" t="s">
        <v>796</v>
      </c>
      <c r="I5023" t="s">
        <v>811</v>
      </c>
      <c r="J5023" t="s">
        <v>796</v>
      </c>
      <c r="K5023">
        <v>0.4</v>
      </c>
      <c r="L5023">
        <v>0.4</v>
      </c>
      <c r="M5023" t="s">
        <v>26</v>
      </c>
      <c r="N5023" t="s">
        <v>219</v>
      </c>
      <c r="O5023" t="s">
        <v>29</v>
      </c>
      <c r="P5023" t="s">
        <v>29</v>
      </c>
      <c r="Q5023" t="s">
        <v>29</v>
      </c>
      <c r="R5023" t="s">
        <v>29</v>
      </c>
      <c r="S5023" t="s">
        <v>29</v>
      </c>
      <c r="T5023" t="s">
        <v>29</v>
      </c>
      <c r="U5023" t="s">
        <v>29</v>
      </c>
      <c r="V5023" t="s">
        <v>29</v>
      </c>
      <c r="W5023" t="s">
        <v>5550</v>
      </c>
    </row>
    <row r="5024" spans="1:23">
      <c r="A5024">
        <v>5023</v>
      </c>
      <c r="B5024" t="s">
        <v>5549</v>
      </c>
      <c r="C5024" t="s">
        <v>5549</v>
      </c>
      <c r="D5024">
        <v>134</v>
      </c>
      <c r="E5024" t="s">
        <v>5603</v>
      </c>
      <c r="F5024" t="s">
        <v>522</v>
      </c>
      <c r="G5024" s="1" t="s">
        <v>5571</v>
      </c>
      <c r="H5024" t="s">
        <v>5604</v>
      </c>
      <c r="I5024" t="s">
        <v>5571</v>
      </c>
      <c r="J5024" t="s">
        <v>5572</v>
      </c>
      <c r="K5024">
        <v>0.3</v>
      </c>
      <c r="L5024">
        <v>0.3</v>
      </c>
      <c r="M5024" t="s">
        <v>26</v>
      </c>
      <c r="N5024" t="s">
        <v>219</v>
      </c>
      <c r="O5024" t="s">
        <v>29</v>
      </c>
      <c r="P5024" t="s">
        <v>29</v>
      </c>
      <c r="Q5024" t="s">
        <v>29</v>
      </c>
      <c r="R5024" t="s">
        <v>29</v>
      </c>
      <c r="S5024" t="s">
        <v>29</v>
      </c>
      <c r="T5024" t="s">
        <v>29</v>
      </c>
      <c r="U5024" t="s">
        <v>29</v>
      </c>
      <c r="V5024" t="s">
        <v>29</v>
      </c>
      <c r="W5024" t="s">
        <v>5550</v>
      </c>
    </row>
    <row r="5025" spans="1:23">
      <c r="A5025">
        <v>5024</v>
      </c>
      <c r="B5025" t="s">
        <v>5549</v>
      </c>
      <c r="C5025" t="s">
        <v>5549</v>
      </c>
      <c r="D5025">
        <v>134</v>
      </c>
      <c r="E5025" t="s">
        <v>8949</v>
      </c>
      <c r="F5025" t="s">
        <v>93</v>
      </c>
      <c r="G5025" s="1" t="s">
        <v>29</v>
      </c>
      <c r="H5025" t="s">
        <v>29</v>
      </c>
      <c r="I5025" t="s">
        <v>29</v>
      </c>
      <c r="J5025" t="s">
        <v>29</v>
      </c>
      <c r="K5025">
        <v>4.4000000000000004</v>
      </c>
      <c r="L5025">
        <v>4.4000000000000004</v>
      </c>
      <c r="M5025" t="s">
        <v>26</v>
      </c>
      <c r="N5025" t="s">
        <v>29</v>
      </c>
      <c r="O5025" t="s">
        <v>29</v>
      </c>
      <c r="P5025" t="s">
        <v>29</v>
      </c>
      <c r="Q5025" t="s">
        <v>29</v>
      </c>
      <c r="R5025" t="s">
        <v>29</v>
      </c>
      <c r="S5025" t="s">
        <v>29</v>
      </c>
      <c r="T5025" t="s">
        <v>29</v>
      </c>
      <c r="U5025" t="s">
        <v>29</v>
      </c>
      <c r="V5025" t="s">
        <v>29</v>
      </c>
      <c r="W5025" t="s">
        <v>5550</v>
      </c>
    </row>
    <row r="5026" spans="1:23">
      <c r="A5026">
        <v>5025</v>
      </c>
      <c r="B5026" t="s">
        <v>5607</v>
      </c>
      <c r="C5026" t="s">
        <v>5607</v>
      </c>
      <c r="D5026">
        <v>135</v>
      </c>
      <c r="E5026" t="s">
        <v>5608</v>
      </c>
      <c r="F5026" t="s">
        <v>181</v>
      </c>
      <c r="G5026" s="1" t="s">
        <v>5609</v>
      </c>
      <c r="H5026" t="s">
        <v>4616</v>
      </c>
      <c r="I5026" t="s">
        <v>5609</v>
      </c>
      <c r="J5026" t="s">
        <v>4616</v>
      </c>
      <c r="K5026">
        <v>27.5</v>
      </c>
      <c r="L5026">
        <v>27.5</v>
      </c>
      <c r="M5026" t="s">
        <v>26</v>
      </c>
      <c r="N5026" t="s">
        <v>74</v>
      </c>
      <c r="O5026" t="s">
        <v>29</v>
      </c>
      <c r="P5026" t="s">
        <v>29</v>
      </c>
      <c r="Q5026" t="s">
        <v>29</v>
      </c>
      <c r="R5026" t="s">
        <v>29</v>
      </c>
      <c r="S5026" t="s">
        <v>29</v>
      </c>
      <c r="T5026" t="s">
        <v>29</v>
      </c>
      <c r="U5026" t="s">
        <v>29</v>
      </c>
      <c r="V5026" t="s">
        <v>29</v>
      </c>
      <c r="W5026" t="s">
        <v>5610</v>
      </c>
    </row>
    <row r="5027" spans="1:23">
      <c r="A5027">
        <v>5026</v>
      </c>
      <c r="B5027" t="s">
        <v>5607</v>
      </c>
      <c r="C5027" t="s">
        <v>5607</v>
      </c>
      <c r="D5027">
        <v>135</v>
      </c>
      <c r="E5027" t="s">
        <v>5611</v>
      </c>
      <c r="F5027" t="s">
        <v>438</v>
      </c>
      <c r="G5027" s="1" t="s">
        <v>29</v>
      </c>
      <c r="H5027" t="s">
        <v>29</v>
      </c>
      <c r="I5027" t="s">
        <v>29</v>
      </c>
      <c r="J5027" t="s">
        <v>29</v>
      </c>
      <c r="K5027">
        <v>6</v>
      </c>
      <c r="L5027">
        <v>6</v>
      </c>
      <c r="M5027" t="s">
        <v>26</v>
      </c>
      <c r="N5027" t="s">
        <v>63</v>
      </c>
      <c r="O5027" t="s">
        <v>74</v>
      </c>
      <c r="P5027" t="s">
        <v>118</v>
      </c>
      <c r="Q5027" t="s">
        <v>29</v>
      </c>
      <c r="R5027" t="s">
        <v>29</v>
      </c>
      <c r="S5027" t="s">
        <v>29</v>
      </c>
      <c r="T5027" t="s">
        <v>29</v>
      </c>
      <c r="U5027" t="s">
        <v>29</v>
      </c>
      <c r="V5027" t="s">
        <v>29</v>
      </c>
      <c r="W5027" t="s">
        <v>5610</v>
      </c>
    </row>
    <row r="5028" spans="1:23">
      <c r="A5028">
        <v>5027</v>
      </c>
      <c r="B5028" t="s">
        <v>5607</v>
      </c>
      <c r="C5028" t="s">
        <v>5607</v>
      </c>
      <c r="D5028">
        <v>135</v>
      </c>
      <c r="E5028" t="s">
        <v>5612</v>
      </c>
      <c r="F5028" t="s">
        <v>196</v>
      </c>
      <c r="G5028" s="1" t="s">
        <v>225</v>
      </c>
      <c r="H5028" t="s">
        <v>2389</v>
      </c>
      <c r="I5028" t="s">
        <v>225</v>
      </c>
      <c r="J5028" t="s">
        <v>2389</v>
      </c>
      <c r="K5028">
        <v>4.5</v>
      </c>
      <c r="L5028">
        <v>4.5</v>
      </c>
      <c r="M5028" t="s">
        <v>26</v>
      </c>
      <c r="N5028" t="s">
        <v>63</v>
      </c>
      <c r="O5028" t="s">
        <v>74</v>
      </c>
      <c r="P5028" t="s">
        <v>118</v>
      </c>
      <c r="Q5028" t="s">
        <v>29</v>
      </c>
      <c r="R5028" t="s">
        <v>29</v>
      </c>
      <c r="S5028" t="s">
        <v>29</v>
      </c>
      <c r="T5028" t="s">
        <v>29</v>
      </c>
      <c r="U5028" t="s">
        <v>29</v>
      </c>
      <c r="V5028" t="s">
        <v>29</v>
      </c>
      <c r="W5028" t="s">
        <v>5610</v>
      </c>
    </row>
    <row r="5029" spans="1:23">
      <c r="A5029">
        <v>5028</v>
      </c>
      <c r="B5029" t="s">
        <v>5607</v>
      </c>
      <c r="C5029" t="s">
        <v>5607</v>
      </c>
      <c r="D5029">
        <v>135</v>
      </c>
      <c r="E5029" t="s">
        <v>5613</v>
      </c>
      <c r="F5029" t="s">
        <v>196</v>
      </c>
      <c r="G5029" s="1" t="s">
        <v>225</v>
      </c>
      <c r="H5029" t="s">
        <v>5614</v>
      </c>
      <c r="I5029" t="s">
        <v>225</v>
      </c>
      <c r="J5029" t="s">
        <v>8732</v>
      </c>
      <c r="K5029">
        <v>3.8</v>
      </c>
      <c r="L5029">
        <v>3.8</v>
      </c>
      <c r="M5029" t="s">
        <v>26</v>
      </c>
      <c r="N5029" t="s">
        <v>63</v>
      </c>
      <c r="O5029" t="s">
        <v>74</v>
      </c>
      <c r="P5029" t="s">
        <v>118</v>
      </c>
      <c r="Q5029" t="s">
        <v>29</v>
      </c>
      <c r="R5029" t="s">
        <v>29</v>
      </c>
      <c r="S5029" t="s">
        <v>29</v>
      </c>
      <c r="T5029" t="s">
        <v>29</v>
      </c>
      <c r="U5029" t="s">
        <v>29</v>
      </c>
      <c r="V5029" t="s">
        <v>29</v>
      </c>
      <c r="W5029" t="s">
        <v>5610</v>
      </c>
    </row>
    <row r="5030" spans="1:23">
      <c r="A5030">
        <v>5029</v>
      </c>
      <c r="B5030" t="s">
        <v>5607</v>
      </c>
      <c r="C5030" t="s">
        <v>5607</v>
      </c>
      <c r="D5030">
        <v>135</v>
      </c>
      <c r="E5030" t="s">
        <v>189</v>
      </c>
      <c r="F5030" t="s">
        <v>185</v>
      </c>
      <c r="G5030" s="1" t="s">
        <v>186</v>
      </c>
      <c r="H5030" t="s">
        <v>29</v>
      </c>
      <c r="I5030" t="s">
        <v>186</v>
      </c>
      <c r="J5030" t="s">
        <v>29</v>
      </c>
      <c r="K5030">
        <v>3.6</v>
      </c>
      <c r="L5030">
        <v>3.6</v>
      </c>
      <c r="M5030" t="s">
        <v>26</v>
      </c>
      <c r="N5030" t="s">
        <v>74</v>
      </c>
      <c r="O5030" t="s">
        <v>118</v>
      </c>
      <c r="P5030" t="s">
        <v>29</v>
      </c>
      <c r="Q5030" t="s">
        <v>29</v>
      </c>
      <c r="R5030" t="s">
        <v>29</v>
      </c>
      <c r="S5030" t="s">
        <v>29</v>
      </c>
      <c r="T5030" t="s">
        <v>29</v>
      </c>
      <c r="U5030" t="s">
        <v>29</v>
      </c>
      <c r="V5030" t="s">
        <v>29</v>
      </c>
      <c r="W5030" t="s">
        <v>5610</v>
      </c>
    </row>
    <row r="5031" spans="1:23">
      <c r="A5031">
        <v>5030</v>
      </c>
      <c r="B5031" t="s">
        <v>5607</v>
      </c>
      <c r="C5031" t="s">
        <v>5607</v>
      </c>
      <c r="D5031">
        <v>135</v>
      </c>
      <c r="E5031" t="s">
        <v>5615</v>
      </c>
      <c r="F5031" t="s">
        <v>1460</v>
      </c>
      <c r="G5031" s="1" t="s">
        <v>29</v>
      </c>
      <c r="H5031" t="s">
        <v>29</v>
      </c>
      <c r="I5031" t="s">
        <v>29</v>
      </c>
      <c r="J5031" t="s">
        <v>29</v>
      </c>
      <c r="K5031">
        <v>2.7</v>
      </c>
      <c r="L5031">
        <v>2.7</v>
      </c>
      <c r="M5031" t="s">
        <v>26</v>
      </c>
      <c r="N5031" t="s">
        <v>74</v>
      </c>
      <c r="O5031" t="s">
        <v>118</v>
      </c>
      <c r="P5031" t="s">
        <v>29</v>
      </c>
      <c r="Q5031" t="s">
        <v>29</v>
      </c>
      <c r="R5031" t="s">
        <v>29</v>
      </c>
      <c r="S5031" t="s">
        <v>29</v>
      </c>
      <c r="T5031" t="s">
        <v>29</v>
      </c>
      <c r="U5031" t="s">
        <v>29</v>
      </c>
      <c r="V5031" t="s">
        <v>29</v>
      </c>
      <c r="W5031" t="s">
        <v>5610</v>
      </c>
    </row>
    <row r="5032" spans="1:23">
      <c r="A5032">
        <v>5031</v>
      </c>
      <c r="B5032" t="s">
        <v>5607</v>
      </c>
      <c r="C5032" t="s">
        <v>5607</v>
      </c>
      <c r="D5032">
        <v>135</v>
      </c>
      <c r="E5032" t="s">
        <v>5616</v>
      </c>
      <c r="F5032" t="s">
        <v>1976</v>
      </c>
      <c r="G5032" s="1" t="s">
        <v>5617</v>
      </c>
      <c r="H5032" t="s">
        <v>5618</v>
      </c>
      <c r="I5032" t="s">
        <v>5617</v>
      </c>
      <c r="J5032" t="s">
        <v>5618</v>
      </c>
      <c r="K5032">
        <v>2.5</v>
      </c>
      <c r="L5032">
        <v>2.5</v>
      </c>
      <c r="M5032" t="s">
        <v>26</v>
      </c>
      <c r="N5032" t="s">
        <v>74</v>
      </c>
      <c r="O5032" t="s">
        <v>118</v>
      </c>
      <c r="P5032" t="s">
        <v>29</v>
      </c>
      <c r="Q5032" t="s">
        <v>29</v>
      </c>
      <c r="R5032" t="s">
        <v>29</v>
      </c>
      <c r="S5032" t="s">
        <v>29</v>
      </c>
      <c r="T5032" t="s">
        <v>29</v>
      </c>
      <c r="U5032" t="s">
        <v>29</v>
      </c>
      <c r="V5032" t="s">
        <v>29</v>
      </c>
      <c r="W5032" t="s">
        <v>5610</v>
      </c>
    </row>
    <row r="5033" spans="1:23">
      <c r="A5033">
        <v>5032</v>
      </c>
      <c r="B5033" t="s">
        <v>5607</v>
      </c>
      <c r="C5033" t="s">
        <v>5607</v>
      </c>
      <c r="D5033">
        <v>135</v>
      </c>
      <c r="E5033" t="s">
        <v>3710</v>
      </c>
      <c r="F5033" t="s">
        <v>251</v>
      </c>
      <c r="G5033" s="1" t="s">
        <v>29</v>
      </c>
      <c r="H5033" t="s">
        <v>29</v>
      </c>
      <c r="I5033" t="s">
        <v>29</v>
      </c>
      <c r="J5033" t="s">
        <v>29</v>
      </c>
      <c r="K5033">
        <v>2.5</v>
      </c>
      <c r="L5033">
        <v>2.5</v>
      </c>
      <c r="M5033" t="s">
        <v>26</v>
      </c>
      <c r="N5033" t="s">
        <v>74</v>
      </c>
      <c r="O5033" t="s">
        <v>118</v>
      </c>
      <c r="P5033" t="s">
        <v>29</v>
      </c>
      <c r="Q5033" t="s">
        <v>29</v>
      </c>
      <c r="R5033" t="s">
        <v>29</v>
      </c>
      <c r="S5033" t="s">
        <v>29</v>
      </c>
      <c r="T5033" t="s">
        <v>29</v>
      </c>
      <c r="U5033" t="s">
        <v>29</v>
      </c>
      <c r="V5033" t="s">
        <v>29</v>
      </c>
      <c r="W5033" t="s">
        <v>5610</v>
      </c>
    </row>
    <row r="5034" spans="1:23">
      <c r="A5034">
        <v>5033</v>
      </c>
      <c r="B5034" t="s">
        <v>5607</v>
      </c>
      <c r="C5034" t="s">
        <v>5607</v>
      </c>
      <c r="D5034">
        <v>135</v>
      </c>
      <c r="E5034" t="s">
        <v>5619</v>
      </c>
      <c r="F5034" t="s">
        <v>181</v>
      </c>
      <c r="G5034" s="1" t="s">
        <v>3891</v>
      </c>
      <c r="H5034" t="s">
        <v>5620</v>
      </c>
      <c r="I5034" t="s">
        <v>3891</v>
      </c>
      <c r="J5034" t="s">
        <v>5620</v>
      </c>
      <c r="K5034">
        <v>1.7</v>
      </c>
      <c r="L5034">
        <v>1.7</v>
      </c>
      <c r="M5034" t="s">
        <v>26</v>
      </c>
      <c r="N5034" t="s">
        <v>74</v>
      </c>
      <c r="O5034" t="s">
        <v>29</v>
      </c>
      <c r="P5034" t="s">
        <v>29</v>
      </c>
      <c r="Q5034" t="s">
        <v>29</v>
      </c>
      <c r="R5034" t="s">
        <v>29</v>
      </c>
      <c r="S5034" t="s">
        <v>29</v>
      </c>
      <c r="T5034" t="s">
        <v>29</v>
      </c>
      <c r="U5034" t="s">
        <v>29</v>
      </c>
      <c r="V5034" t="s">
        <v>29</v>
      </c>
      <c r="W5034" t="s">
        <v>5610</v>
      </c>
    </row>
    <row r="5035" spans="1:23">
      <c r="A5035">
        <v>5034</v>
      </c>
      <c r="B5035" t="s">
        <v>5607</v>
      </c>
      <c r="C5035" t="s">
        <v>5607</v>
      </c>
      <c r="D5035">
        <v>135</v>
      </c>
      <c r="E5035" t="s">
        <v>5621</v>
      </c>
      <c r="F5035" t="s">
        <v>459</v>
      </c>
      <c r="G5035" s="1" t="s">
        <v>926</v>
      </c>
      <c r="H5035" t="s">
        <v>5622</v>
      </c>
      <c r="I5035" t="s">
        <v>926</v>
      </c>
      <c r="J5035" t="s">
        <v>5622</v>
      </c>
      <c r="K5035">
        <v>1.6</v>
      </c>
      <c r="L5035">
        <v>1.6</v>
      </c>
      <c r="M5035" t="s">
        <v>26</v>
      </c>
      <c r="N5035" t="s">
        <v>74</v>
      </c>
      <c r="O5035" t="s">
        <v>29</v>
      </c>
      <c r="P5035" t="s">
        <v>29</v>
      </c>
      <c r="Q5035" t="s">
        <v>29</v>
      </c>
      <c r="R5035" t="s">
        <v>29</v>
      </c>
      <c r="S5035" t="s">
        <v>29</v>
      </c>
      <c r="T5035" t="s">
        <v>29</v>
      </c>
      <c r="U5035" t="s">
        <v>29</v>
      </c>
      <c r="V5035" t="s">
        <v>29</v>
      </c>
      <c r="W5035" t="s">
        <v>5610</v>
      </c>
    </row>
    <row r="5036" spans="1:23">
      <c r="A5036">
        <v>5035</v>
      </c>
      <c r="B5036" t="s">
        <v>5607</v>
      </c>
      <c r="C5036" t="s">
        <v>5607</v>
      </c>
      <c r="D5036">
        <v>135</v>
      </c>
      <c r="E5036" t="s">
        <v>8949</v>
      </c>
      <c r="F5036" t="s">
        <v>93</v>
      </c>
      <c r="G5036" s="1" t="s">
        <v>29</v>
      </c>
      <c r="H5036" t="s">
        <v>29</v>
      </c>
      <c r="I5036" t="s">
        <v>29</v>
      </c>
      <c r="J5036" t="s">
        <v>29</v>
      </c>
      <c r="K5036">
        <v>8.6</v>
      </c>
      <c r="L5036">
        <v>8.6</v>
      </c>
      <c r="M5036" t="s">
        <v>26</v>
      </c>
      <c r="N5036" t="s">
        <v>29</v>
      </c>
      <c r="O5036" t="s">
        <v>29</v>
      </c>
      <c r="P5036" t="s">
        <v>29</v>
      </c>
      <c r="Q5036" t="s">
        <v>29</v>
      </c>
      <c r="R5036" t="s">
        <v>29</v>
      </c>
      <c r="S5036" t="s">
        <v>29</v>
      </c>
      <c r="T5036" t="s">
        <v>29</v>
      </c>
      <c r="U5036" t="s">
        <v>29</v>
      </c>
      <c r="V5036" t="s">
        <v>29</v>
      </c>
      <c r="W5036" t="s">
        <v>5610</v>
      </c>
    </row>
    <row r="5037" spans="1:23">
      <c r="A5037">
        <v>5036</v>
      </c>
      <c r="B5037" t="s">
        <v>5607</v>
      </c>
      <c r="C5037" t="s">
        <v>5607</v>
      </c>
      <c r="D5037">
        <v>135</v>
      </c>
      <c r="E5037" t="s">
        <v>2965</v>
      </c>
      <c r="F5037" t="s">
        <v>76</v>
      </c>
      <c r="G5037" s="1" t="s">
        <v>29</v>
      </c>
      <c r="H5037" t="s">
        <v>29</v>
      </c>
      <c r="I5037" t="s">
        <v>29</v>
      </c>
      <c r="J5037" t="s">
        <v>29</v>
      </c>
      <c r="K5037">
        <v>35</v>
      </c>
      <c r="L5037">
        <v>35</v>
      </c>
      <c r="M5037" t="s">
        <v>687</v>
      </c>
      <c r="N5037" t="s">
        <v>29</v>
      </c>
      <c r="O5037" t="s">
        <v>29</v>
      </c>
      <c r="P5037" t="s">
        <v>29</v>
      </c>
      <c r="Q5037" t="s">
        <v>29</v>
      </c>
      <c r="R5037" t="s">
        <v>29</v>
      </c>
      <c r="S5037" t="s">
        <v>29</v>
      </c>
      <c r="T5037" t="s">
        <v>29</v>
      </c>
      <c r="U5037" t="s">
        <v>29</v>
      </c>
      <c r="V5037" t="s">
        <v>29</v>
      </c>
      <c r="W5037" t="s">
        <v>5610</v>
      </c>
    </row>
    <row r="5038" spans="1:23">
      <c r="A5038">
        <v>5037</v>
      </c>
      <c r="B5038" t="s">
        <v>5226</v>
      </c>
      <c r="C5038" t="s">
        <v>5226</v>
      </c>
      <c r="D5038">
        <v>136</v>
      </c>
      <c r="E5038" t="s">
        <v>5623</v>
      </c>
      <c r="F5038" t="s">
        <v>76</v>
      </c>
      <c r="G5038" s="1" t="s">
        <v>29</v>
      </c>
      <c r="H5038" t="s">
        <v>29</v>
      </c>
      <c r="I5038" t="s">
        <v>29</v>
      </c>
      <c r="J5038" t="s">
        <v>29</v>
      </c>
      <c r="K5038">
        <v>22</v>
      </c>
      <c r="L5038">
        <v>21.978021980000001</v>
      </c>
      <c r="M5038" t="s">
        <v>687</v>
      </c>
      <c r="N5038" t="s">
        <v>29</v>
      </c>
      <c r="O5038" t="s">
        <v>29</v>
      </c>
      <c r="P5038" t="s">
        <v>29</v>
      </c>
      <c r="Q5038" t="s">
        <v>29</v>
      </c>
      <c r="R5038" t="s">
        <v>29</v>
      </c>
      <c r="S5038" t="s">
        <v>29</v>
      </c>
      <c r="T5038" t="s">
        <v>29</v>
      </c>
      <c r="U5038" t="s">
        <v>29</v>
      </c>
      <c r="V5038" t="s">
        <v>29</v>
      </c>
      <c r="W5038" t="s">
        <v>5624</v>
      </c>
    </row>
    <row r="5039" spans="1:23">
      <c r="A5039">
        <v>5038</v>
      </c>
      <c r="B5039" t="s">
        <v>5226</v>
      </c>
      <c r="C5039" t="s">
        <v>5226</v>
      </c>
      <c r="D5039">
        <v>136</v>
      </c>
      <c r="E5039" t="s">
        <v>5625</v>
      </c>
      <c r="F5039" t="s">
        <v>1049</v>
      </c>
      <c r="G5039" s="1" t="s">
        <v>1050</v>
      </c>
      <c r="H5039" t="s">
        <v>5626</v>
      </c>
      <c r="I5039" t="s">
        <v>1050</v>
      </c>
      <c r="J5039" t="s">
        <v>5626</v>
      </c>
      <c r="K5039">
        <v>12.1</v>
      </c>
      <c r="L5039">
        <v>12.08791209</v>
      </c>
      <c r="M5039" t="s">
        <v>26</v>
      </c>
      <c r="N5039" t="s">
        <v>74</v>
      </c>
      <c r="O5039" t="s">
        <v>29</v>
      </c>
      <c r="P5039" t="s">
        <v>29</v>
      </c>
      <c r="Q5039" t="s">
        <v>29</v>
      </c>
      <c r="R5039" t="s">
        <v>29</v>
      </c>
      <c r="S5039" t="s">
        <v>29</v>
      </c>
      <c r="T5039" t="s">
        <v>29</v>
      </c>
      <c r="U5039" t="s">
        <v>29</v>
      </c>
      <c r="V5039" t="s">
        <v>29</v>
      </c>
      <c r="W5039" t="s">
        <v>5624</v>
      </c>
    </row>
    <row r="5040" spans="1:23">
      <c r="A5040">
        <v>5039</v>
      </c>
      <c r="B5040" t="s">
        <v>5226</v>
      </c>
      <c r="C5040" t="s">
        <v>5226</v>
      </c>
      <c r="D5040">
        <v>136</v>
      </c>
      <c r="E5040" t="s">
        <v>5625</v>
      </c>
      <c r="F5040" t="s">
        <v>1049</v>
      </c>
      <c r="G5040" s="1" t="s">
        <v>1050</v>
      </c>
      <c r="H5040" t="s">
        <v>5626</v>
      </c>
      <c r="I5040" t="s">
        <v>1050</v>
      </c>
      <c r="J5040" t="s">
        <v>5626</v>
      </c>
      <c r="K5040">
        <v>9.8000000000000007</v>
      </c>
      <c r="L5040">
        <v>9.7902097900000005</v>
      </c>
      <c r="M5040" t="s">
        <v>26</v>
      </c>
      <c r="N5040" t="s">
        <v>323</v>
      </c>
      <c r="O5040" t="s">
        <v>29</v>
      </c>
      <c r="P5040" t="s">
        <v>29</v>
      </c>
      <c r="Q5040" t="s">
        <v>29</v>
      </c>
      <c r="R5040" t="s">
        <v>29</v>
      </c>
      <c r="S5040" t="s">
        <v>29</v>
      </c>
      <c r="T5040" t="s">
        <v>29</v>
      </c>
      <c r="U5040" t="s">
        <v>29</v>
      </c>
      <c r="V5040" t="s">
        <v>29</v>
      </c>
      <c r="W5040" t="s">
        <v>5624</v>
      </c>
    </row>
    <row r="5041" spans="1:23">
      <c r="A5041">
        <v>5040</v>
      </c>
      <c r="B5041" t="s">
        <v>5226</v>
      </c>
      <c r="C5041" t="s">
        <v>5226</v>
      </c>
      <c r="D5041">
        <v>136</v>
      </c>
      <c r="E5041" t="s">
        <v>5627</v>
      </c>
      <c r="F5041" t="s">
        <v>364</v>
      </c>
      <c r="G5041" s="1" t="s">
        <v>365</v>
      </c>
      <c r="H5041" t="s">
        <v>1347</v>
      </c>
      <c r="I5041" t="s">
        <v>365</v>
      </c>
      <c r="J5041" t="s">
        <v>1347</v>
      </c>
      <c r="K5041">
        <v>9.1</v>
      </c>
      <c r="L5041">
        <v>9.0909090910000003</v>
      </c>
      <c r="M5041" t="s">
        <v>26</v>
      </c>
      <c r="N5041" t="s">
        <v>323</v>
      </c>
      <c r="O5041" t="s">
        <v>29</v>
      </c>
      <c r="P5041" t="s">
        <v>29</v>
      </c>
      <c r="Q5041" t="s">
        <v>29</v>
      </c>
      <c r="R5041" t="s">
        <v>29</v>
      </c>
      <c r="S5041" t="s">
        <v>29</v>
      </c>
      <c r="T5041" t="s">
        <v>29</v>
      </c>
      <c r="U5041" t="s">
        <v>29</v>
      </c>
      <c r="V5041" t="s">
        <v>29</v>
      </c>
      <c r="W5041" t="s">
        <v>5624</v>
      </c>
    </row>
    <row r="5042" spans="1:23">
      <c r="A5042">
        <v>5041</v>
      </c>
      <c r="B5042" t="s">
        <v>5226</v>
      </c>
      <c r="C5042" t="s">
        <v>5226</v>
      </c>
      <c r="D5042">
        <v>136</v>
      </c>
      <c r="E5042" t="s">
        <v>5628</v>
      </c>
      <c r="F5042" t="s">
        <v>498</v>
      </c>
      <c r="G5042" s="1" t="s">
        <v>499</v>
      </c>
      <c r="H5042" t="s">
        <v>5629</v>
      </c>
      <c r="I5042" t="s">
        <v>499</v>
      </c>
      <c r="J5042" t="s">
        <v>5243</v>
      </c>
      <c r="K5042">
        <v>7.2</v>
      </c>
      <c r="L5042">
        <v>7.1928071930000002</v>
      </c>
      <c r="M5042" t="s">
        <v>26</v>
      </c>
      <c r="N5042" t="s">
        <v>323</v>
      </c>
      <c r="O5042" t="s">
        <v>29</v>
      </c>
      <c r="P5042" t="s">
        <v>29</v>
      </c>
      <c r="Q5042" t="s">
        <v>29</v>
      </c>
      <c r="R5042" t="s">
        <v>29</v>
      </c>
      <c r="S5042" t="s">
        <v>29</v>
      </c>
      <c r="T5042" t="s">
        <v>29</v>
      </c>
      <c r="U5042" t="s">
        <v>29</v>
      </c>
      <c r="V5042" t="s">
        <v>29</v>
      </c>
      <c r="W5042" t="s">
        <v>5624</v>
      </c>
    </row>
    <row r="5043" spans="1:23">
      <c r="A5043">
        <v>5042</v>
      </c>
      <c r="B5043" t="s">
        <v>5226</v>
      </c>
      <c r="C5043" t="s">
        <v>5226</v>
      </c>
      <c r="D5043">
        <v>136</v>
      </c>
      <c r="E5043" t="s">
        <v>2115</v>
      </c>
      <c r="F5043" t="s">
        <v>181</v>
      </c>
      <c r="G5043" s="1" t="s">
        <v>2116</v>
      </c>
      <c r="H5043" t="s">
        <v>2117</v>
      </c>
      <c r="I5043" t="s">
        <v>2116</v>
      </c>
      <c r="J5043" t="s">
        <v>2117</v>
      </c>
      <c r="K5043">
        <v>6.9</v>
      </c>
      <c r="L5043">
        <v>6.8931068929999997</v>
      </c>
      <c r="M5043" t="s">
        <v>26</v>
      </c>
      <c r="N5043" t="s">
        <v>74</v>
      </c>
      <c r="O5043" t="s">
        <v>29</v>
      </c>
      <c r="P5043" t="s">
        <v>29</v>
      </c>
      <c r="Q5043" t="s">
        <v>29</v>
      </c>
      <c r="R5043" t="s">
        <v>29</v>
      </c>
      <c r="S5043" t="s">
        <v>29</v>
      </c>
      <c r="T5043" t="s">
        <v>29</v>
      </c>
      <c r="U5043" t="s">
        <v>29</v>
      </c>
      <c r="V5043" t="s">
        <v>29</v>
      </c>
      <c r="W5043" t="s">
        <v>5624</v>
      </c>
    </row>
    <row r="5044" spans="1:23">
      <c r="A5044">
        <v>5043</v>
      </c>
      <c r="B5044" t="s">
        <v>5226</v>
      </c>
      <c r="C5044" t="s">
        <v>5226</v>
      </c>
      <c r="D5044">
        <v>136</v>
      </c>
      <c r="E5044" t="s">
        <v>5630</v>
      </c>
      <c r="F5044" t="s">
        <v>251</v>
      </c>
      <c r="G5044" s="1" t="s">
        <v>487</v>
      </c>
      <c r="H5044" t="s">
        <v>5622</v>
      </c>
      <c r="I5044" t="s">
        <v>487</v>
      </c>
      <c r="J5044" t="s">
        <v>5622</v>
      </c>
      <c r="K5044">
        <v>6</v>
      </c>
      <c r="L5044">
        <v>5.9940059940000001</v>
      </c>
      <c r="M5044" t="s">
        <v>26</v>
      </c>
      <c r="N5044" t="s">
        <v>323</v>
      </c>
      <c r="O5044" t="s">
        <v>29</v>
      </c>
      <c r="P5044" t="s">
        <v>29</v>
      </c>
      <c r="Q5044" t="s">
        <v>29</v>
      </c>
      <c r="R5044" t="s">
        <v>29</v>
      </c>
      <c r="S5044" t="s">
        <v>29</v>
      </c>
      <c r="T5044" t="s">
        <v>29</v>
      </c>
      <c r="U5044" t="s">
        <v>29</v>
      </c>
      <c r="V5044" t="s">
        <v>29</v>
      </c>
      <c r="W5044" t="s">
        <v>5624</v>
      </c>
    </row>
    <row r="5045" spans="1:23">
      <c r="A5045">
        <v>5044</v>
      </c>
      <c r="B5045" t="s">
        <v>5226</v>
      </c>
      <c r="C5045" t="s">
        <v>5226</v>
      </c>
      <c r="D5045">
        <v>136</v>
      </c>
      <c r="E5045" t="s">
        <v>5627</v>
      </c>
      <c r="F5045" t="s">
        <v>364</v>
      </c>
      <c r="G5045" s="1" t="s">
        <v>365</v>
      </c>
      <c r="H5045" t="s">
        <v>1347</v>
      </c>
      <c r="I5045" t="s">
        <v>365</v>
      </c>
      <c r="J5045" t="s">
        <v>1347</v>
      </c>
      <c r="K5045">
        <v>5.5</v>
      </c>
      <c r="L5045">
        <v>5.4945054950000003</v>
      </c>
      <c r="M5045" t="s">
        <v>26</v>
      </c>
      <c r="N5045" t="s">
        <v>323</v>
      </c>
      <c r="O5045" t="s">
        <v>29</v>
      </c>
      <c r="P5045" t="s">
        <v>29</v>
      </c>
      <c r="Q5045" t="s">
        <v>29</v>
      </c>
      <c r="R5045" t="s">
        <v>29</v>
      </c>
      <c r="S5045" t="s">
        <v>29</v>
      </c>
      <c r="T5045" t="s">
        <v>29</v>
      </c>
      <c r="U5045" t="s">
        <v>29</v>
      </c>
      <c r="V5045" t="s">
        <v>29</v>
      </c>
      <c r="W5045" t="s">
        <v>5624</v>
      </c>
    </row>
    <row r="5046" spans="1:23">
      <c r="A5046">
        <v>5045</v>
      </c>
      <c r="B5046" t="s">
        <v>5226</v>
      </c>
      <c r="C5046" t="s">
        <v>5226</v>
      </c>
      <c r="D5046">
        <v>136</v>
      </c>
      <c r="E5046" t="s">
        <v>5631</v>
      </c>
      <c r="F5046" t="s">
        <v>505</v>
      </c>
      <c r="G5046" s="1" t="s">
        <v>2461</v>
      </c>
      <c r="H5046" t="s">
        <v>2204</v>
      </c>
      <c r="I5046" t="s">
        <v>2461</v>
      </c>
      <c r="J5046" t="s">
        <v>8720</v>
      </c>
      <c r="K5046">
        <v>5.0999999999999996</v>
      </c>
      <c r="L5046">
        <v>5.0949050949999997</v>
      </c>
      <c r="M5046" t="s">
        <v>26</v>
      </c>
      <c r="N5046" t="s">
        <v>323</v>
      </c>
      <c r="O5046" t="s">
        <v>29</v>
      </c>
      <c r="P5046" t="s">
        <v>29</v>
      </c>
      <c r="Q5046" t="s">
        <v>29</v>
      </c>
      <c r="R5046" t="s">
        <v>29</v>
      </c>
      <c r="S5046" t="s">
        <v>29</v>
      </c>
      <c r="T5046" t="s">
        <v>29</v>
      </c>
      <c r="U5046" t="s">
        <v>29</v>
      </c>
      <c r="V5046" t="s">
        <v>29</v>
      </c>
      <c r="W5046" t="s">
        <v>5624</v>
      </c>
    </row>
    <row r="5047" spans="1:23">
      <c r="A5047">
        <v>5046</v>
      </c>
      <c r="B5047" t="s">
        <v>5226</v>
      </c>
      <c r="C5047" t="s">
        <v>5226</v>
      </c>
      <c r="D5047">
        <v>136</v>
      </c>
      <c r="E5047" t="s">
        <v>5632</v>
      </c>
      <c r="F5047" t="s">
        <v>558</v>
      </c>
      <c r="G5047" s="1" t="s">
        <v>3378</v>
      </c>
      <c r="H5047" t="s">
        <v>5633</v>
      </c>
      <c r="I5047" t="s">
        <v>3378</v>
      </c>
      <c r="J5047" t="s">
        <v>5633</v>
      </c>
      <c r="K5047">
        <v>3.7</v>
      </c>
      <c r="L5047">
        <v>3.6963036960000002</v>
      </c>
      <c r="M5047" t="s">
        <v>26</v>
      </c>
      <c r="N5047" t="s">
        <v>323</v>
      </c>
      <c r="O5047" t="s">
        <v>29</v>
      </c>
      <c r="P5047" t="s">
        <v>29</v>
      </c>
      <c r="Q5047" t="s">
        <v>29</v>
      </c>
      <c r="R5047" t="s">
        <v>29</v>
      </c>
      <c r="S5047" t="s">
        <v>29</v>
      </c>
      <c r="T5047" t="s">
        <v>29</v>
      </c>
      <c r="U5047" t="s">
        <v>29</v>
      </c>
      <c r="V5047" t="s">
        <v>29</v>
      </c>
      <c r="W5047" t="s">
        <v>5624</v>
      </c>
    </row>
    <row r="5048" spans="1:23">
      <c r="A5048">
        <v>5047</v>
      </c>
      <c r="B5048" t="s">
        <v>5226</v>
      </c>
      <c r="C5048" t="s">
        <v>5226</v>
      </c>
      <c r="D5048">
        <v>136</v>
      </c>
      <c r="E5048" t="s">
        <v>5241</v>
      </c>
      <c r="F5048" t="s">
        <v>459</v>
      </c>
      <c r="G5048" s="1" t="s">
        <v>2489</v>
      </c>
      <c r="H5048" t="s">
        <v>149</v>
      </c>
      <c r="I5048" t="s">
        <v>2489</v>
      </c>
      <c r="J5048" t="s">
        <v>149</v>
      </c>
      <c r="K5048">
        <v>2.7</v>
      </c>
      <c r="L5048">
        <v>2.697302697</v>
      </c>
      <c r="M5048" t="s">
        <v>26</v>
      </c>
      <c r="N5048" t="s">
        <v>63</v>
      </c>
      <c r="O5048" t="s">
        <v>29</v>
      </c>
      <c r="P5048" t="s">
        <v>29</v>
      </c>
      <c r="Q5048" t="s">
        <v>29</v>
      </c>
      <c r="R5048" t="s">
        <v>29</v>
      </c>
      <c r="S5048" t="s">
        <v>29</v>
      </c>
      <c r="T5048" t="s">
        <v>29</v>
      </c>
      <c r="U5048" t="s">
        <v>29</v>
      </c>
      <c r="V5048" t="s">
        <v>29</v>
      </c>
      <c r="W5048" t="s">
        <v>5624</v>
      </c>
    </row>
    <row r="5049" spans="1:23">
      <c r="A5049">
        <v>5048</v>
      </c>
      <c r="B5049" t="s">
        <v>5226</v>
      </c>
      <c r="C5049" t="s">
        <v>5226</v>
      </c>
      <c r="D5049">
        <v>136</v>
      </c>
      <c r="E5049" t="s">
        <v>5634</v>
      </c>
      <c r="F5049" t="s">
        <v>255</v>
      </c>
      <c r="G5049" s="1" t="s">
        <v>5246</v>
      </c>
      <c r="H5049" t="s">
        <v>5635</v>
      </c>
      <c r="I5049" t="s">
        <v>5246</v>
      </c>
      <c r="J5049" t="s">
        <v>5635</v>
      </c>
      <c r="K5049">
        <v>2.7</v>
      </c>
      <c r="L5049">
        <v>2.697302697</v>
      </c>
      <c r="M5049" t="s">
        <v>26</v>
      </c>
      <c r="N5049" t="s">
        <v>323</v>
      </c>
      <c r="O5049" t="s">
        <v>29</v>
      </c>
      <c r="P5049" t="s">
        <v>29</v>
      </c>
      <c r="Q5049" t="s">
        <v>29</v>
      </c>
      <c r="R5049" t="s">
        <v>29</v>
      </c>
      <c r="S5049" t="s">
        <v>29</v>
      </c>
      <c r="T5049" t="s">
        <v>29</v>
      </c>
      <c r="U5049" t="s">
        <v>29</v>
      </c>
      <c r="V5049" t="s">
        <v>29</v>
      </c>
      <c r="W5049" t="s">
        <v>5624</v>
      </c>
    </row>
    <row r="5050" spans="1:23">
      <c r="A5050">
        <v>5049</v>
      </c>
      <c r="B5050" t="s">
        <v>5226</v>
      </c>
      <c r="C5050" t="s">
        <v>5226</v>
      </c>
      <c r="D5050">
        <v>136</v>
      </c>
      <c r="E5050" t="s">
        <v>5636</v>
      </c>
      <c r="F5050" t="s">
        <v>2229</v>
      </c>
      <c r="G5050" s="1" t="s">
        <v>5637</v>
      </c>
      <c r="H5050" t="s">
        <v>2105</v>
      </c>
      <c r="I5050" t="s">
        <v>5637</v>
      </c>
      <c r="J5050" t="s">
        <v>2105</v>
      </c>
      <c r="K5050">
        <v>1.9</v>
      </c>
      <c r="L5050">
        <v>1.898101898</v>
      </c>
      <c r="M5050" t="s">
        <v>26</v>
      </c>
      <c r="N5050" t="s">
        <v>791</v>
      </c>
      <c r="O5050" t="s">
        <v>29</v>
      </c>
      <c r="P5050" t="s">
        <v>29</v>
      </c>
      <c r="Q5050" t="s">
        <v>29</v>
      </c>
      <c r="R5050" t="s">
        <v>29</v>
      </c>
      <c r="S5050" t="s">
        <v>29</v>
      </c>
      <c r="T5050" t="s">
        <v>29</v>
      </c>
      <c r="U5050" t="s">
        <v>29</v>
      </c>
      <c r="V5050" t="s">
        <v>29</v>
      </c>
      <c r="W5050" t="s">
        <v>5624</v>
      </c>
    </row>
    <row r="5051" spans="1:23">
      <c r="A5051">
        <v>5050</v>
      </c>
      <c r="B5051" t="s">
        <v>5226</v>
      </c>
      <c r="C5051" t="s">
        <v>5226</v>
      </c>
      <c r="D5051">
        <v>136</v>
      </c>
      <c r="E5051" t="s">
        <v>5638</v>
      </c>
      <c r="F5051" t="s">
        <v>93</v>
      </c>
      <c r="G5051" s="1" t="s">
        <v>29</v>
      </c>
      <c r="H5051" t="s">
        <v>29</v>
      </c>
      <c r="I5051" t="s">
        <v>29</v>
      </c>
      <c r="J5051" t="s">
        <v>29</v>
      </c>
      <c r="K5051">
        <v>1.5</v>
      </c>
      <c r="L5051">
        <v>1.4985014990000001</v>
      </c>
      <c r="M5051" t="s">
        <v>26</v>
      </c>
      <c r="N5051" t="s">
        <v>323</v>
      </c>
      <c r="O5051" t="s">
        <v>29</v>
      </c>
      <c r="P5051" t="s">
        <v>29</v>
      </c>
      <c r="Q5051" t="s">
        <v>29</v>
      </c>
      <c r="R5051" t="s">
        <v>29</v>
      </c>
      <c r="S5051" t="s">
        <v>29</v>
      </c>
      <c r="T5051" t="s">
        <v>29</v>
      </c>
      <c r="U5051" t="s">
        <v>29</v>
      </c>
      <c r="V5051" t="s">
        <v>29</v>
      </c>
      <c r="W5051" t="s">
        <v>5624</v>
      </c>
    </row>
    <row r="5052" spans="1:23">
      <c r="A5052">
        <v>5051</v>
      </c>
      <c r="B5052" t="s">
        <v>5226</v>
      </c>
      <c r="C5052" t="s">
        <v>5226</v>
      </c>
      <c r="D5052">
        <v>136</v>
      </c>
      <c r="E5052" t="s">
        <v>5631</v>
      </c>
      <c r="F5052" t="s">
        <v>505</v>
      </c>
      <c r="G5052" s="1" t="s">
        <v>2461</v>
      </c>
      <c r="H5052" t="s">
        <v>2204</v>
      </c>
      <c r="I5052" t="s">
        <v>2461</v>
      </c>
      <c r="J5052" t="s">
        <v>8720</v>
      </c>
      <c r="K5052">
        <v>1.5</v>
      </c>
      <c r="L5052">
        <v>1.4985014990000001</v>
      </c>
      <c r="M5052" t="s">
        <v>26</v>
      </c>
      <c r="N5052" t="s">
        <v>74</v>
      </c>
      <c r="O5052" t="s">
        <v>29</v>
      </c>
      <c r="P5052" t="s">
        <v>29</v>
      </c>
      <c r="Q5052" t="s">
        <v>29</v>
      </c>
      <c r="R5052" t="s">
        <v>29</v>
      </c>
      <c r="S5052" t="s">
        <v>29</v>
      </c>
      <c r="T5052" t="s">
        <v>29</v>
      </c>
      <c r="U5052" t="s">
        <v>29</v>
      </c>
      <c r="V5052" t="s">
        <v>29</v>
      </c>
      <c r="W5052" t="s">
        <v>5624</v>
      </c>
    </row>
    <row r="5053" spans="1:23">
      <c r="A5053">
        <v>5052</v>
      </c>
      <c r="B5053" t="s">
        <v>5226</v>
      </c>
      <c r="C5053" t="s">
        <v>5226</v>
      </c>
      <c r="D5053">
        <v>136</v>
      </c>
      <c r="E5053" t="s">
        <v>5632</v>
      </c>
      <c r="F5053" t="s">
        <v>558</v>
      </c>
      <c r="G5053" s="1" t="s">
        <v>3378</v>
      </c>
      <c r="H5053" t="s">
        <v>5633</v>
      </c>
      <c r="I5053" t="s">
        <v>3378</v>
      </c>
      <c r="J5053" t="s">
        <v>5633</v>
      </c>
      <c r="K5053">
        <v>1.2</v>
      </c>
      <c r="L5053">
        <v>1.198801199</v>
      </c>
      <c r="M5053" t="s">
        <v>26</v>
      </c>
      <c r="N5053" t="s">
        <v>63</v>
      </c>
      <c r="O5053" t="s">
        <v>29</v>
      </c>
      <c r="P5053" t="s">
        <v>29</v>
      </c>
      <c r="Q5053" t="s">
        <v>29</v>
      </c>
      <c r="R5053" t="s">
        <v>29</v>
      </c>
      <c r="S5053" t="s">
        <v>29</v>
      </c>
      <c r="T5053" t="s">
        <v>29</v>
      </c>
      <c r="U5053" t="s">
        <v>29</v>
      </c>
      <c r="V5053" t="s">
        <v>29</v>
      </c>
      <c r="W5053" t="s">
        <v>5624</v>
      </c>
    </row>
    <row r="5054" spans="1:23">
      <c r="A5054">
        <v>5053</v>
      </c>
      <c r="B5054" t="s">
        <v>5226</v>
      </c>
      <c r="C5054" t="s">
        <v>5226</v>
      </c>
      <c r="D5054">
        <v>136</v>
      </c>
      <c r="E5054" t="s">
        <v>5638</v>
      </c>
      <c r="F5054" t="s">
        <v>93</v>
      </c>
      <c r="G5054" s="1" t="s">
        <v>29</v>
      </c>
      <c r="H5054" t="s">
        <v>29</v>
      </c>
      <c r="I5054" t="s">
        <v>29</v>
      </c>
      <c r="J5054" t="s">
        <v>29</v>
      </c>
      <c r="K5054">
        <v>1.2</v>
      </c>
      <c r="L5054">
        <v>1.198801199</v>
      </c>
      <c r="M5054" t="s">
        <v>26</v>
      </c>
      <c r="N5054" t="s">
        <v>791</v>
      </c>
      <c r="O5054" t="s">
        <v>29</v>
      </c>
      <c r="P5054" t="s">
        <v>29</v>
      </c>
      <c r="Q5054" t="s">
        <v>29</v>
      </c>
      <c r="R5054" t="s">
        <v>29</v>
      </c>
      <c r="S5054" t="s">
        <v>29</v>
      </c>
      <c r="T5054" t="s">
        <v>29</v>
      </c>
      <c r="U5054" t="s">
        <v>29</v>
      </c>
      <c r="V5054" t="s">
        <v>29</v>
      </c>
      <c r="W5054" t="s">
        <v>5624</v>
      </c>
    </row>
    <row r="5055" spans="1:23">
      <c r="A5055">
        <v>5054</v>
      </c>
      <c r="B5055" t="s">
        <v>5639</v>
      </c>
      <c r="C5055" t="s">
        <v>5639</v>
      </c>
      <c r="D5055">
        <v>137</v>
      </c>
      <c r="E5055" t="s">
        <v>5623</v>
      </c>
      <c r="F5055" t="s">
        <v>76</v>
      </c>
      <c r="G5055" s="1" t="s">
        <v>29</v>
      </c>
      <c r="H5055" t="s">
        <v>29</v>
      </c>
      <c r="I5055" t="s">
        <v>29</v>
      </c>
      <c r="J5055" t="s">
        <v>29</v>
      </c>
      <c r="K5055">
        <v>14.9</v>
      </c>
      <c r="L5055">
        <v>14.87025948</v>
      </c>
      <c r="M5055" t="s">
        <v>687</v>
      </c>
      <c r="N5055" t="s">
        <v>29</v>
      </c>
      <c r="O5055" t="s">
        <v>29</v>
      </c>
      <c r="P5055" t="s">
        <v>29</v>
      </c>
      <c r="Q5055" t="s">
        <v>29</v>
      </c>
      <c r="R5055" t="s">
        <v>29</v>
      </c>
      <c r="S5055" t="s">
        <v>29</v>
      </c>
      <c r="T5055" t="s">
        <v>29</v>
      </c>
      <c r="U5055" t="s">
        <v>29</v>
      </c>
      <c r="V5055" t="s">
        <v>29</v>
      </c>
      <c r="W5055" t="s">
        <v>5624</v>
      </c>
    </row>
    <row r="5056" spans="1:23">
      <c r="A5056">
        <v>5055</v>
      </c>
      <c r="B5056" t="s">
        <v>5639</v>
      </c>
      <c r="C5056" t="s">
        <v>5639</v>
      </c>
      <c r="D5056">
        <v>137</v>
      </c>
      <c r="E5056" t="s">
        <v>5640</v>
      </c>
      <c r="F5056" t="s">
        <v>2229</v>
      </c>
      <c r="G5056" s="1" t="s">
        <v>2346</v>
      </c>
      <c r="H5056" t="s">
        <v>5641</v>
      </c>
      <c r="I5056" t="s">
        <v>2346</v>
      </c>
      <c r="J5056" t="s">
        <v>5641</v>
      </c>
      <c r="K5056">
        <v>13.8</v>
      </c>
      <c r="L5056">
        <v>13.772455089999999</v>
      </c>
      <c r="M5056" t="s">
        <v>26</v>
      </c>
      <c r="N5056" t="s">
        <v>63</v>
      </c>
      <c r="O5056" t="s">
        <v>29</v>
      </c>
      <c r="P5056" t="s">
        <v>29</v>
      </c>
      <c r="Q5056" t="s">
        <v>29</v>
      </c>
      <c r="R5056" t="s">
        <v>29</v>
      </c>
      <c r="S5056" t="s">
        <v>29</v>
      </c>
      <c r="T5056" t="s">
        <v>29</v>
      </c>
      <c r="U5056" t="s">
        <v>29</v>
      </c>
      <c r="V5056" t="s">
        <v>29</v>
      </c>
      <c r="W5056" t="s">
        <v>5624</v>
      </c>
    </row>
    <row r="5057" spans="1:23">
      <c r="A5057">
        <v>5056</v>
      </c>
      <c r="B5057" t="s">
        <v>5639</v>
      </c>
      <c r="C5057" t="s">
        <v>5639</v>
      </c>
      <c r="D5057">
        <v>137</v>
      </c>
      <c r="E5057" t="s">
        <v>5642</v>
      </c>
      <c r="F5057" t="s">
        <v>108</v>
      </c>
      <c r="G5057" s="1" t="s">
        <v>29</v>
      </c>
      <c r="H5057" t="s">
        <v>29</v>
      </c>
      <c r="I5057" t="s">
        <v>29</v>
      </c>
      <c r="J5057" t="s">
        <v>29</v>
      </c>
      <c r="K5057">
        <v>8.3000000000000007</v>
      </c>
      <c r="L5057">
        <v>8.2834331339999991</v>
      </c>
      <c r="M5057" t="s">
        <v>26</v>
      </c>
      <c r="N5057" t="s">
        <v>791</v>
      </c>
      <c r="O5057" t="s">
        <v>29</v>
      </c>
      <c r="P5057" t="s">
        <v>29</v>
      </c>
      <c r="Q5057" t="s">
        <v>29</v>
      </c>
      <c r="R5057" t="s">
        <v>29</v>
      </c>
      <c r="S5057" t="s">
        <v>29</v>
      </c>
      <c r="T5057" t="s">
        <v>29</v>
      </c>
      <c r="U5057" t="s">
        <v>29</v>
      </c>
      <c r="V5057" t="s">
        <v>29</v>
      </c>
      <c r="W5057" t="s">
        <v>5624</v>
      </c>
    </row>
    <row r="5058" spans="1:23">
      <c r="A5058">
        <v>5057</v>
      </c>
      <c r="B5058" t="s">
        <v>5639</v>
      </c>
      <c r="C5058" t="s">
        <v>5639</v>
      </c>
      <c r="D5058">
        <v>137</v>
      </c>
      <c r="E5058" t="s">
        <v>5643</v>
      </c>
      <c r="F5058" t="s">
        <v>196</v>
      </c>
      <c r="G5058" s="1" t="s">
        <v>2553</v>
      </c>
      <c r="H5058" t="s">
        <v>2661</v>
      </c>
      <c r="I5058" t="s">
        <v>2553</v>
      </c>
      <c r="J5058" t="s">
        <v>2661</v>
      </c>
      <c r="K5058">
        <v>8.1</v>
      </c>
      <c r="L5058">
        <v>8.0838323350000003</v>
      </c>
      <c r="M5058" t="s">
        <v>26</v>
      </c>
      <c r="N5058" t="s">
        <v>63</v>
      </c>
      <c r="O5058" t="s">
        <v>29</v>
      </c>
      <c r="P5058" t="s">
        <v>29</v>
      </c>
      <c r="Q5058" t="s">
        <v>29</v>
      </c>
      <c r="R5058" t="s">
        <v>29</v>
      </c>
      <c r="S5058" t="s">
        <v>29</v>
      </c>
      <c r="T5058" t="s">
        <v>29</v>
      </c>
      <c r="U5058" t="s">
        <v>29</v>
      </c>
      <c r="V5058" t="s">
        <v>29</v>
      </c>
      <c r="W5058" t="s">
        <v>5624</v>
      </c>
    </row>
    <row r="5059" spans="1:23">
      <c r="A5059">
        <v>5058</v>
      </c>
      <c r="B5059" t="s">
        <v>5639</v>
      </c>
      <c r="C5059" t="s">
        <v>5639</v>
      </c>
      <c r="D5059">
        <v>137</v>
      </c>
      <c r="E5059" t="s">
        <v>2115</v>
      </c>
      <c r="F5059" t="s">
        <v>181</v>
      </c>
      <c r="G5059" s="1" t="s">
        <v>2116</v>
      </c>
      <c r="H5059" t="s">
        <v>2117</v>
      </c>
      <c r="I5059" t="s">
        <v>2116</v>
      </c>
      <c r="J5059" t="s">
        <v>2117</v>
      </c>
      <c r="K5059">
        <v>5.2</v>
      </c>
      <c r="L5059">
        <v>5.1896207580000002</v>
      </c>
      <c r="M5059" t="s">
        <v>26</v>
      </c>
      <c r="N5059" t="s">
        <v>59</v>
      </c>
      <c r="O5059" t="s">
        <v>29</v>
      </c>
      <c r="P5059" t="s">
        <v>29</v>
      </c>
      <c r="Q5059" t="s">
        <v>29</v>
      </c>
      <c r="R5059" t="s">
        <v>29</v>
      </c>
      <c r="S5059" t="s">
        <v>29</v>
      </c>
      <c r="T5059" t="s">
        <v>29</v>
      </c>
      <c r="U5059" t="s">
        <v>29</v>
      </c>
      <c r="V5059" t="s">
        <v>29</v>
      </c>
      <c r="W5059" t="s">
        <v>5624</v>
      </c>
    </row>
    <row r="5060" spans="1:23">
      <c r="A5060">
        <v>5059</v>
      </c>
      <c r="B5060" t="s">
        <v>5639</v>
      </c>
      <c r="C5060" t="s">
        <v>5639</v>
      </c>
      <c r="D5060">
        <v>137</v>
      </c>
      <c r="E5060" t="s">
        <v>5638</v>
      </c>
      <c r="F5060" t="s">
        <v>93</v>
      </c>
      <c r="G5060" s="1" t="s">
        <v>29</v>
      </c>
      <c r="H5060" t="s">
        <v>29</v>
      </c>
      <c r="I5060" t="s">
        <v>29</v>
      </c>
      <c r="J5060" t="s">
        <v>29</v>
      </c>
      <c r="K5060">
        <v>4.8</v>
      </c>
      <c r="L5060">
        <v>4.7904191620000001</v>
      </c>
      <c r="M5060" t="s">
        <v>26</v>
      </c>
      <c r="N5060" t="s">
        <v>323</v>
      </c>
      <c r="O5060" t="s">
        <v>29</v>
      </c>
      <c r="P5060" t="s">
        <v>29</v>
      </c>
      <c r="Q5060" t="s">
        <v>29</v>
      </c>
      <c r="R5060" t="s">
        <v>29</v>
      </c>
      <c r="S5060" t="s">
        <v>29</v>
      </c>
      <c r="T5060" t="s">
        <v>29</v>
      </c>
      <c r="U5060" t="s">
        <v>29</v>
      </c>
      <c r="V5060" t="s">
        <v>29</v>
      </c>
      <c r="W5060" t="s">
        <v>5624</v>
      </c>
    </row>
    <row r="5061" spans="1:23">
      <c r="A5061">
        <v>5060</v>
      </c>
      <c r="B5061" t="s">
        <v>5639</v>
      </c>
      <c r="C5061" t="s">
        <v>5639</v>
      </c>
      <c r="D5061">
        <v>137</v>
      </c>
      <c r="E5061" t="s">
        <v>5631</v>
      </c>
      <c r="F5061" t="s">
        <v>505</v>
      </c>
      <c r="G5061" s="1" t="s">
        <v>2461</v>
      </c>
      <c r="H5061" t="s">
        <v>2204</v>
      </c>
      <c r="I5061" t="s">
        <v>2461</v>
      </c>
      <c r="J5061" t="s">
        <v>8720</v>
      </c>
      <c r="K5061">
        <v>4.7</v>
      </c>
      <c r="L5061">
        <v>4.6906187619999997</v>
      </c>
      <c r="M5061" t="s">
        <v>26</v>
      </c>
      <c r="N5061" t="s">
        <v>323</v>
      </c>
      <c r="O5061" t="s">
        <v>29</v>
      </c>
      <c r="P5061" t="s">
        <v>29</v>
      </c>
      <c r="Q5061" t="s">
        <v>29</v>
      </c>
      <c r="R5061" t="s">
        <v>29</v>
      </c>
      <c r="S5061" t="s">
        <v>29</v>
      </c>
      <c r="T5061" t="s">
        <v>29</v>
      </c>
      <c r="U5061" t="s">
        <v>29</v>
      </c>
      <c r="V5061" t="s">
        <v>29</v>
      </c>
      <c r="W5061" t="s">
        <v>5624</v>
      </c>
    </row>
    <row r="5062" spans="1:23">
      <c r="A5062">
        <v>5061</v>
      </c>
      <c r="B5062" t="s">
        <v>5639</v>
      </c>
      <c r="C5062" t="s">
        <v>5639</v>
      </c>
      <c r="D5062">
        <v>137</v>
      </c>
      <c r="E5062" t="s">
        <v>5300</v>
      </c>
      <c r="F5062" t="s">
        <v>185</v>
      </c>
      <c r="G5062" s="1" t="s">
        <v>186</v>
      </c>
      <c r="H5062" t="s">
        <v>2600</v>
      </c>
      <c r="I5062" t="s">
        <v>186</v>
      </c>
      <c r="J5062" t="s">
        <v>2600</v>
      </c>
      <c r="K5062">
        <v>4.0999999999999996</v>
      </c>
      <c r="L5062">
        <v>4.0918163669999998</v>
      </c>
      <c r="M5062" t="s">
        <v>26</v>
      </c>
      <c r="N5062" t="s">
        <v>323</v>
      </c>
      <c r="O5062" t="s">
        <v>29</v>
      </c>
      <c r="P5062" t="s">
        <v>29</v>
      </c>
      <c r="Q5062" t="s">
        <v>29</v>
      </c>
      <c r="R5062" t="s">
        <v>29</v>
      </c>
      <c r="S5062" t="s">
        <v>29</v>
      </c>
      <c r="T5062" t="s">
        <v>29</v>
      </c>
      <c r="U5062" t="s">
        <v>29</v>
      </c>
      <c r="V5062" t="s">
        <v>29</v>
      </c>
      <c r="W5062" t="s">
        <v>5624</v>
      </c>
    </row>
    <row r="5063" spans="1:23">
      <c r="A5063">
        <v>5062</v>
      </c>
      <c r="B5063" t="s">
        <v>5639</v>
      </c>
      <c r="C5063" t="s">
        <v>5639</v>
      </c>
      <c r="D5063">
        <v>137</v>
      </c>
      <c r="E5063" t="s">
        <v>5644</v>
      </c>
      <c r="F5063" t="s">
        <v>185</v>
      </c>
      <c r="G5063" s="1" t="s">
        <v>186</v>
      </c>
      <c r="H5063" t="s">
        <v>5645</v>
      </c>
      <c r="I5063" t="s">
        <v>186</v>
      </c>
      <c r="J5063" t="s">
        <v>5645</v>
      </c>
      <c r="K5063">
        <v>4.0999999999999996</v>
      </c>
      <c r="L5063">
        <v>4.0918163669999998</v>
      </c>
      <c r="M5063" t="s">
        <v>26</v>
      </c>
      <c r="N5063" t="s">
        <v>323</v>
      </c>
      <c r="O5063" t="s">
        <v>29</v>
      </c>
      <c r="P5063" t="s">
        <v>29</v>
      </c>
      <c r="Q5063" t="s">
        <v>29</v>
      </c>
      <c r="R5063" t="s">
        <v>29</v>
      </c>
      <c r="S5063" t="s">
        <v>29</v>
      </c>
      <c r="T5063" t="s">
        <v>29</v>
      </c>
      <c r="U5063" t="s">
        <v>29</v>
      </c>
      <c r="V5063" t="s">
        <v>29</v>
      </c>
      <c r="W5063" t="s">
        <v>5624</v>
      </c>
    </row>
    <row r="5064" spans="1:23">
      <c r="A5064">
        <v>5063</v>
      </c>
      <c r="B5064" t="s">
        <v>5639</v>
      </c>
      <c r="C5064" t="s">
        <v>5639</v>
      </c>
      <c r="D5064">
        <v>137</v>
      </c>
      <c r="E5064" t="s">
        <v>2115</v>
      </c>
      <c r="F5064" t="s">
        <v>181</v>
      </c>
      <c r="G5064" s="1" t="s">
        <v>2116</v>
      </c>
      <c r="H5064" t="s">
        <v>2117</v>
      </c>
      <c r="I5064" t="s">
        <v>2116</v>
      </c>
      <c r="J5064" t="s">
        <v>2117</v>
      </c>
      <c r="K5064">
        <v>3.8</v>
      </c>
      <c r="L5064">
        <v>3.7924151699999999</v>
      </c>
      <c r="M5064" t="s">
        <v>26</v>
      </c>
      <c r="N5064" t="s">
        <v>323</v>
      </c>
      <c r="O5064" t="s">
        <v>29</v>
      </c>
      <c r="P5064" t="s">
        <v>29</v>
      </c>
      <c r="Q5064" t="s">
        <v>29</v>
      </c>
      <c r="R5064" t="s">
        <v>29</v>
      </c>
      <c r="S5064" t="s">
        <v>29</v>
      </c>
      <c r="T5064" t="s">
        <v>29</v>
      </c>
      <c r="U5064" t="s">
        <v>29</v>
      </c>
      <c r="V5064" t="s">
        <v>29</v>
      </c>
      <c r="W5064" t="s">
        <v>5624</v>
      </c>
    </row>
    <row r="5065" spans="1:23">
      <c r="A5065">
        <v>5064</v>
      </c>
      <c r="B5065" t="s">
        <v>5639</v>
      </c>
      <c r="C5065" t="s">
        <v>5639</v>
      </c>
      <c r="D5065">
        <v>137</v>
      </c>
      <c r="E5065" t="s">
        <v>5638</v>
      </c>
      <c r="F5065" t="s">
        <v>93</v>
      </c>
      <c r="G5065" s="1" t="s">
        <v>29</v>
      </c>
      <c r="H5065" t="s">
        <v>29</v>
      </c>
      <c r="I5065" t="s">
        <v>29</v>
      </c>
      <c r="J5065" t="s">
        <v>29</v>
      </c>
      <c r="K5065">
        <v>3.7</v>
      </c>
      <c r="L5065">
        <v>3.69261477</v>
      </c>
      <c r="M5065" t="s">
        <v>26</v>
      </c>
      <c r="N5065" t="s">
        <v>63</v>
      </c>
      <c r="O5065" t="s">
        <v>29</v>
      </c>
      <c r="P5065" t="s">
        <v>29</v>
      </c>
      <c r="Q5065" t="s">
        <v>29</v>
      </c>
      <c r="R5065" t="s">
        <v>29</v>
      </c>
      <c r="S5065" t="s">
        <v>29</v>
      </c>
      <c r="T5065" t="s">
        <v>29</v>
      </c>
      <c r="U5065" t="s">
        <v>29</v>
      </c>
      <c r="V5065" t="s">
        <v>29</v>
      </c>
      <c r="W5065" t="s">
        <v>5624</v>
      </c>
    </row>
    <row r="5066" spans="1:23">
      <c r="A5066">
        <v>5065</v>
      </c>
      <c r="B5066" t="s">
        <v>5639</v>
      </c>
      <c r="C5066" t="s">
        <v>5639</v>
      </c>
      <c r="D5066">
        <v>137</v>
      </c>
      <c r="E5066" t="s">
        <v>5634</v>
      </c>
      <c r="F5066" t="s">
        <v>255</v>
      </c>
      <c r="G5066" s="1" t="s">
        <v>5246</v>
      </c>
      <c r="H5066" t="s">
        <v>5635</v>
      </c>
      <c r="I5066" t="s">
        <v>5246</v>
      </c>
      <c r="J5066" t="s">
        <v>5635</v>
      </c>
      <c r="K5066">
        <v>3.6</v>
      </c>
      <c r="L5066">
        <v>3.5928143709999998</v>
      </c>
      <c r="M5066" t="s">
        <v>26</v>
      </c>
      <c r="N5066" t="s">
        <v>328</v>
      </c>
      <c r="O5066" t="s">
        <v>29</v>
      </c>
      <c r="P5066" t="s">
        <v>29</v>
      </c>
      <c r="Q5066" t="s">
        <v>29</v>
      </c>
      <c r="R5066" t="s">
        <v>29</v>
      </c>
      <c r="S5066" t="s">
        <v>29</v>
      </c>
      <c r="T5066" t="s">
        <v>29</v>
      </c>
      <c r="U5066" t="s">
        <v>29</v>
      </c>
      <c r="V5066" t="s">
        <v>29</v>
      </c>
      <c r="W5066" t="s">
        <v>5624</v>
      </c>
    </row>
    <row r="5067" spans="1:23">
      <c r="A5067">
        <v>5066</v>
      </c>
      <c r="B5067" t="s">
        <v>5639</v>
      </c>
      <c r="C5067" t="s">
        <v>5639</v>
      </c>
      <c r="D5067">
        <v>137</v>
      </c>
      <c r="E5067" t="s">
        <v>2798</v>
      </c>
      <c r="F5067" t="s">
        <v>185</v>
      </c>
      <c r="G5067" s="1" t="s">
        <v>186</v>
      </c>
      <c r="H5067" t="s">
        <v>2799</v>
      </c>
      <c r="I5067" t="s">
        <v>186</v>
      </c>
      <c r="J5067" t="s">
        <v>2799</v>
      </c>
      <c r="K5067">
        <v>2.8</v>
      </c>
      <c r="L5067">
        <v>2.7944111779999998</v>
      </c>
      <c r="M5067" t="s">
        <v>26</v>
      </c>
      <c r="N5067" t="s">
        <v>74</v>
      </c>
      <c r="O5067" t="s">
        <v>29</v>
      </c>
      <c r="P5067" t="s">
        <v>29</v>
      </c>
      <c r="Q5067" t="s">
        <v>29</v>
      </c>
      <c r="R5067" t="s">
        <v>29</v>
      </c>
      <c r="S5067" t="s">
        <v>29</v>
      </c>
      <c r="T5067" t="s">
        <v>29</v>
      </c>
      <c r="U5067" t="s">
        <v>29</v>
      </c>
      <c r="V5067" t="s">
        <v>29</v>
      </c>
      <c r="W5067" t="s">
        <v>5624</v>
      </c>
    </row>
    <row r="5068" spans="1:23">
      <c r="A5068">
        <v>5067</v>
      </c>
      <c r="B5068" t="s">
        <v>5639</v>
      </c>
      <c r="C5068" t="s">
        <v>5639</v>
      </c>
      <c r="D5068">
        <v>137</v>
      </c>
      <c r="E5068" t="s">
        <v>5632</v>
      </c>
      <c r="F5068" t="s">
        <v>558</v>
      </c>
      <c r="G5068" s="1" t="s">
        <v>3378</v>
      </c>
      <c r="H5068" t="s">
        <v>5633</v>
      </c>
      <c r="I5068" t="s">
        <v>3378</v>
      </c>
      <c r="J5068" t="s">
        <v>5633</v>
      </c>
      <c r="K5068">
        <v>2.2000000000000002</v>
      </c>
      <c r="L5068">
        <v>2.1956087819999999</v>
      </c>
      <c r="M5068" t="s">
        <v>26</v>
      </c>
      <c r="N5068" t="s">
        <v>74</v>
      </c>
      <c r="O5068" t="s">
        <v>29</v>
      </c>
      <c r="P5068" t="s">
        <v>29</v>
      </c>
      <c r="Q5068" t="s">
        <v>29</v>
      </c>
      <c r="R5068" t="s">
        <v>29</v>
      </c>
      <c r="S5068" t="s">
        <v>29</v>
      </c>
      <c r="T5068" t="s">
        <v>29</v>
      </c>
      <c r="U5068" t="s">
        <v>29</v>
      </c>
      <c r="V5068" t="s">
        <v>29</v>
      </c>
      <c r="W5068" t="s">
        <v>5624</v>
      </c>
    </row>
    <row r="5069" spans="1:23">
      <c r="A5069">
        <v>5068</v>
      </c>
      <c r="B5069" t="s">
        <v>5639</v>
      </c>
      <c r="C5069" t="s">
        <v>5639</v>
      </c>
      <c r="D5069">
        <v>137</v>
      </c>
      <c r="E5069" t="s">
        <v>5634</v>
      </c>
      <c r="F5069" t="s">
        <v>255</v>
      </c>
      <c r="G5069" s="1" t="s">
        <v>5246</v>
      </c>
      <c r="H5069" t="s">
        <v>5635</v>
      </c>
      <c r="I5069" t="s">
        <v>5246</v>
      </c>
      <c r="J5069" t="s">
        <v>5635</v>
      </c>
      <c r="K5069">
        <v>2.2000000000000002</v>
      </c>
      <c r="L5069">
        <v>2.1956087819999999</v>
      </c>
      <c r="M5069" t="s">
        <v>26</v>
      </c>
      <c r="N5069" t="s">
        <v>74</v>
      </c>
      <c r="O5069" t="s">
        <v>29</v>
      </c>
      <c r="P5069" t="s">
        <v>29</v>
      </c>
      <c r="Q5069" t="s">
        <v>29</v>
      </c>
      <c r="R5069" t="s">
        <v>29</v>
      </c>
      <c r="S5069" t="s">
        <v>29</v>
      </c>
      <c r="T5069" t="s">
        <v>29</v>
      </c>
      <c r="U5069" t="s">
        <v>29</v>
      </c>
      <c r="V5069" t="s">
        <v>29</v>
      </c>
      <c r="W5069" t="s">
        <v>5624</v>
      </c>
    </row>
    <row r="5070" spans="1:23">
      <c r="A5070">
        <v>5069</v>
      </c>
      <c r="B5070" t="s">
        <v>5639</v>
      </c>
      <c r="C5070" t="s">
        <v>5639</v>
      </c>
      <c r="D5070">
        <v>137</v>
      </c>
      <c r="E5070" t="s">
        <v>5241</v>
      </c>
      <c r="F5070" t="s">
        <v>459</v>
      </c>
      <c r="G5070" s="1" t="s">
        <v>2489</v>
      </c>
      <c r="H5070" t="s">
        <v>149</v>
      </c>
      <c r="I5070" t="s">
        <v>2489</v>
      </c>
      <c r="J5070" t="s">
        <v>149</v>
      </c>
      <c r="K5070">
        <v>2.1</v>
      </c>
      <c r="L5070">
        <v>2.0958083830000001</v>
      </c>
      <c r="M5070" t="s">
        <v>26</v>
      </c>
      <c r="N5070" t="s">
        <v>323</v>
      </c>
      <c r="O5070" t="s">
        <v>29</v>
      </c>
      <c r="P5070" t="s">
        <v>29</v>
      </c>
      <c r="Q5070" t="s">
        <v>29</v>
      </c>
      <c r="R5070" t="s">
        <v>29</v>
      </c>
      <c r="S5070" t="s">
        <v>29</v>
      </c>
      <c r="T5070" t="s">
        <v>29</v>
      </c>
      <c r="U5070" t="s">
        <v>29</v>
      </c>
      <c r="V5070" t="s">
        <v>29</v>
      </c>
      <c r="W5070" t="s">
        <v>5624</v>
      </c>
    </row>
    <row r="5071" spans="1:23">
      <c r="A5071">
        <v>5070</v>
      </c>
      <c r="B5071" t="s">
        <v>5639</v>
      </c>
      <c r="C5071" t="s">
        <v>5639</v>
      </c>
      <c r="D5071">
        <v>137</v>
      </c>
      <c r="E5071" t="s">
        <v>5630</v>
      </c>
      <c r="F5071" t="s">
        <v>251</v>
      </c>
      <c r="G5071" s="1" t="s">
        <v>487</v>
      </c>
      <c r="H5071" t="s">
        <v>5622</v>
      </c>
      <c r="I5071" t="s">
        <v>487</v>
      </c>
      <c r="J5071" t="s">
        <v>5622</v>
      </c>
      <c r="K5071">
        <v>2.1</v>
      </c>
      <c r="L5071">
        <v>2.0958083830000001</v>
      </c>
      <c r="M5071" t="s">
        <v>26</v>
      </c>
      <c r="N5071" t="s">
        <v>323</v>
      </c>
      <c r="O5071" t="s">
        <v>29</v>
      </c>
      <c r="P5071" t="s">
        <v>29</v>
      </c>
      <c r="Q5071" t="s">
        <v>29</v>
      </c>
      <c r="R5071" t="s">
        <v>29</v>
      </c>
      <c r="S5071" t="s">
        <v>29</v>
      </c>
      <c r="T5071" t="s">
        <v>29</v>
      </c>
      <c r="U5071" t="s">
        <v>29</v>
      </c>
      <c r="V5071" t="s">
        <v>29</v>
      </c>
      <c r="W5071" t="s">
        <v>5624</v>
      </c>
    </row>
    <row r="5072" spans="1:23">
      <c r="A5072">
        <v>5071</v>
      </c>
      <c r="B5072" t="s">
        <v>5639</v>
      </c>
      <c r="C5072" t="s">
        <v>5639</v>
      </c>
      <c r="D5072">
        <v>137</v>
      </c>
      <c r="E5072" t="s">
        <v>5300</v>
      </c>
      <c r="F5072" t="s">
        <v>185</v>
      </c>
      <c r="G5072" s="1" t="s">
        <v>186</v>
      </c>
      <c r="H5072" t="s">
        <v>2600</v>
      </c>
      <c r="I5072" t="s">
        <v>186</v>
      </c>
      <c r="J5072" t="s">
        <v>2600</v>
      </c>
      <c r="K5072">
        <v>2</v>
      </c>
      <c r="L5072">
        <v>1.996007984</v>
      </c>
      <c r="M5072" t="s">
        <v>26</v>
      </c>
      <c r="N5072" t="s">
        <v>328</v>
      </c>
      <c r="O5072" t="s">
        <v>29</v>
      </c>
      <c r="P5072" t="s">
        <v>29</v>
      </c>
      <c r="Q5072" t="s">
        <v>29</v>
      </c>
      <c r="R5072" t="s">
        <v>29</v>
      </c>
      <c r="S5072" t="s">
        <v>29</v>
      </c>
      <c r="T5072" t="s">
        <v>29</v>
      </c>
      <c r="U5072" t="s">
        <v>29</v>
      </c>
      <c r="V5072" t="s">
        <v>29</v>
      </c>
      <c r="W5072" t="s">
        <v>5624</v>
      </c>
    </row>
    <row r="5073" spans="1:23">
      <c r="A5073">
        <v>5072</v>
      </c>
      <c r="B5073" t="s">
        <v>5639</v>
      </c>
      <c r="C5073" t="s">
        <v>5639</v>
      </c>
      <c r="D5073">
        <v>137</v>
      </c>
      <c r="E5073" t="s">
        <v>5628</v>
      </c>
      <c r="F5073" t="s">
        <v>498</v>
      </c>
      <c r="G5073" s="1" t="s">
        <v>499</v>
      </c>
      <c r="H5073" t="s">
        <v>5629</v>
      </c>
      <c r="I5073" t="s">
        <v>499</v>
      </c>
      <c r="J5073" t="s">
        <v>5243</v>
      </c>
      <c r="K5073">
        <v>2</v>
      </c>
      <c r="L5073">
        <v>1.996007984</v>
      </c>
      <c r="M5073" t="s">
        <v>26</v>
      </c>
      <c r="N5073" t="s">
        <v>323</v>
      </c>
      <c r="O5073" t="s">
        <v>29</v>
      </c>
      <c r="P5073" t="s">
        <v>29</v>
      </c>
      <c r="Q5073" t="s">
        <v>29</v>
      </c>
      <c r="R5073" t="s">
        <v>29</v>
      </c>
      <c r="S5073" t="s">
        <v>29</v>
      </c>
      <c r="T5073" t="s">
        <v>29</v>
      </c>
      <c r="U5073" t="s">
        <v>29</v>
      </c>
      <c r="V5073" t="s">
        <v>29</v>
      </c>
      <c r="W5073" t="s">
        <v>5624</v>
      </c>
    </row>
    <row r="5074" spans="1:23">
      <c r="A5074">
        <v>5073</v>
      </c>
      <c r="B5074" t="s">
        <v>5639</v>
      </c>
      <c r="C5074" t="s">
        <v>5639</v>
      </c>
      <c r="D5074">
        <v>137</v>
      </c>
      <c r="E5074" t="s">
        <v>5638</v>
      </c>
      <c r="F5074" t="s">
        <v>93</v>
      </c>
      <c r="G5074" s="1" t="s">
        <v>29</v>
      </c>
      <c r="H5074" t="s">
        <v>29</v>
      </c>
      <c r="I5074" t="s">
        <v>29</v>
      </c>
      <c r="J5074" t="s">
        <v>29</v>
      </c>
      <c r="K5074">
        <v>2</v>
      </c>
      <c r="L5074">
        <v>1.996007984</v>
      </c>
      <c r="M5074" t="s">
        <v>26</v>
      </c>
      <c r="N5074" t="s">
        <v>323</v>
      </c>
      <c r="O5074" t="s">
        <v>29</v>
      </c>
      <c r="P5074" t="s">
        <v>29</v>
      </c>
      <c r="Q5074" t="s">
        <v>29</v>
      </c>
      <c r="R5074" t="s">
        <v>29</v>
      </c>
      <c r="S5074" t="s">
        <v>29</v>
      </c>
      <c r="T5074" t="s">
        <v>29</v>
      </c>
      <c r="U5074" t="s">
        <v>29</v>
      </c>
      <c r="V5074" t="s">
        <v>29</v>
      </c>
      <c r="W5074" t="s">
        <v>5624</v>
      </c>
    </row>
    <row r="5075" spans="1:23">
      <c r="A5075">
        <v>5074</v>
      </c>
      <c r="B5075" t="s">
        <v>5639</v>
      </c>
      <c r="C5075" t="s">
        <v>5639</v>
      </c>
      <c r="D5075">
        <v>137</v>
      </c>
      <c r="E5075" t="s">
        <v>5631</v>
      </c>
      <c r="F5075" t="s">
        <v>505</v>
      </c>
      <c r="G5075" s="1" t="s">
        <v>2461</v>
      </c>
      <c r="H5075" t="s">
        <v>2204</v>
      </c>
      <c r="I5075" t="s">
        <v>2461</v>
      </c>
      <c r="J5075" t="s">
        <v>8720</v>
      </c>
      <c r="K5075">
        <v>1.9</v>
      </c>
      <c r="L5075">
        <v>1.896207585</v>
      </c>
      <c r="M5075" t="s">
        <v>26</v>
      </c>
      <c r="N5075" t="s">
        <v>323</v>
      </c>
      <c r="O5075" t="s">
        <v>29</v>
      </c>
      <c r="P5075" t="s">
        <v>29</v>
      </c>
      <c r="Q5075" t="s">
        <v>29</v>
      </c>
      <c r="R5075" t="s">
        <v>29</v>
      </c>
      <c r="S5075" t="s">
        <v>29</v>
      </c>
      <c r="T5075" t="s">
        <v>29</v>
      </c>
      <c r="U5075" t="s">
        <v>29</v>
      </c>
      <c r="V5075" t="s">
        <v>29</v>
      </c>
      <c r="W5075" t="s">
        <v>5624</v>
      </c>
    </row>
    <row r="5076" spans="1:23">
      <c r="A5076">
        <v>5075</v>
      </c>
      <c r="B5076" t="s">
        <v>5639</v>
      </c>
      <c r="C5076" t="s">
        <v>5639</v>
      </c>
      <c r="D5076">
        <v>137</v>
      </c>
      <c r="E5076" t="s">
        <v>5646</v>
      </c>
      <c r="F5076" t="s">
        <v>1049</v>
      </c>
      <c r="G5076" s="1" t="s">
        <v>1050</v>
      </c>
      <c r="H5076" t="s">
        <v>5647</v>
      </c>
      <c r="I5076" t="s">
        <v>1050</v>
      </c>
      <c r="J5076" t="s">
        <v>5647</v>
      </c>
      <c r="K5076">
        <v>1.8</v>
      </c>
      <c r="L5076">
        <v>1.7964071859999999</v>
      </c>
      <c r="M5076" t="s">
        <v>26</v>
      </c>
      <c r="N5076" t="s">
        <v>323</v>
      </c>
      <c r="O5076" t="s">
        <v>29</v>
      </c>
      <c r="P5076" t="s">
        <v>29</v>
      </c>
      <c r="Q5076" t="s">
        <v>29</v>
      </c>
      <c r="R5076" t="s">
        <v>29</v>
      </c>
      <c r="S5076" t="s">
        <v>29</v>
      </c>
      <c r="T5076" t="s">
        <v>29</v>
      </c>
      <c r="U5076" t="s">
        <v>29</v>
      </c>
      <c r="V5076" t="s">
        <v>29</v>
      </c>
      <c r="W5076" t="s">
        <v>5624</v>
      </c>
    </row>
    <row r="5077" spans="1:23">
      <c r="A5077">
        <v>5076</v>
      </c>
      <c r="B5077" t="s">
        <v>1632</v>
      </c>
      <c r="C5077" t="s">
        <v>1632</v>
      </c>
      <c r="D5077">
        <v>138</v>
      </c>
      <c r="E5077" t="s">
        <v>5229</v>
      </c>
      <c r="F5077" t="s">
        <v>468</v>
      </c>
      <c r="G5077" s="1" t="s">
        <v>864</v>
      </c>
      <c r="H5077" t="s">
        <v>5230</v>
      </c>
      <c r="I5077" t="s">
        <v>864</v>
      </c>
      <c r="J5077" t="s">
        <v>5230</v>
      </c>
      <c r="K5077">
        <v>20.3</v>
      </c>
      <c r="L5077">
        <f>K5077/SUM($K$5077:$K$5093)*100</f>
        <v>20.32032032032032</v>
      </c>
      <c r="M5077" t="s">
        <v>26</v>
      </c>
      <c r="N5077" t="s">
        <v>121</v>
      </c>
      <c r="O5077" t="s">
        <v>29</v>
      </c>
      <c r="P5077" t="s">
        <v>29</v>
      </c>
      <c r="Q5077" t="s">
        <v>29</v>
      </c>
      <c r="R5077" t="s">
        <v>29</v>
      </c>
      <c r="S5077" t="s">
        <v>29</v>
      </c>
      <c r="T5077" t="s">
        <v>29</v>
      </c>
      <c r="U5077" t="s">
        <v>29</v>
      </c>
      <c r="V5077" t="s">
        <v>29</v>
      </c>
      <c r="W5077" t="s">
        <v>5624</v>
      </c>
    </row>
    <row r="5078" spans="1:23">
      <c r="A5078">
        <v>5077</v>
      </c>
      <c r="B5078" t="s">
        <v>1632</v>
      </c>
      <c r="C5078" t="s">
        <v>1632</v>
      </c>
      <c r="D5078">
        <v>138</v>
      </c>
      <c r="E5078" t="s">
        <v>2537</v>
      </c>
      <c r="F5078" t="s">
        <v>176</v>
      </c>
      <c r="G5078" s="1" t="s">
        <v>2538</v>
      </c>
      <c r="H5078" t="s">
        <v>2539</v>
      </c>
      <c r="I5078" t="s">
        <v>2538</v>
      </c>
      <c r="J5078" t="s">
        <v>2539</v>
      </c>
      <c r="K5078">
        <v>15.4</v>
      </c>
      <c r="L5078">
        <f t="shared" ref="L5078:L5093" si="17">K5078/SUM($K$5077:$K$5093)*100</f>
        <v>15.415415415415415</v>
      </c>
      <c r="M5078" t="s">
        <v>26</v>
      </c>
      <c r="N5078" t="s">
        <v>27</v>
      </c>
      <c r="O5078" t="s">
        <v>29</v>
      </c>
      <c r="P5078" t="s">
        <v>29</v>
      </c>
      <c r="Q5078" t="s">
        <v>29</v>
      </c>
      <c r="R5078" t="s">
        <v>29</v>
      </c>
      <c r="S5078" t="s">
        <v>29</v>
      </c>
      <c r="T5078" t="s">
        <v>29</v>
      </c>
      <c r="U5078" t="s">
        <v>29</v>
      </c>
      <c r="V5078" t="s">
        <v>29</v>
      </c>
      <c r="W5078" t="s">
        <v>5624</v>
      </c>
    </row>
    <row r="5079" spans="1:23">
      <c r="A5079">
        <v>5078</v>
      </c>
      <c r="B5079" t="s">
        <v>1632</v>
      </c>
      <c r="C5079" t="s">
        <v>1632</v>
      </c>
      <c r="D5079">
        <v>138</v>
      </c>
      <c r="E5079" t="s">
        <v>5229</v>
      </c>
      <c r="F5079" t="s">
        <v>468</v>
      </c>
      <c r="G5079" s="1" t="s">
        <v>864</v>
      </c>
      <c r="H5079" t="s">
        <v>5230</v>
      </c>
      <c r="I5079" t="s">
        <v>864</v>
      </c>
      <c r="J5079" t="s">
        <v>5230</v>
      </c>
      <c r="K5079">
        <v>15.2</v>
      </c>
      <c r="L5079">
        <f t="shared" si="17"/>
        <v>15.215215215215213</v>
      </c>
      <c r="M5079" t="s">
        <v>26</v>
      </c>
      <c r="N5079" t="s">
        <v>323</v>
      </c>
      <c r="O5079" t="s">
        <v>29</v>
      </c>
      <c r="P5079" t="s">
        <v>29</v>
      </c>
      <c r="Q5079" t="s">
        <v>29</v>
      </c>
      <c r="R5079" t="s">
        <v>29</v>
      </c>
      <c r="S5079" t="s">
        <v>29</v>
      </c>
      <c r="T5079" t="s">
        <v>29</v>
      </c>
      <c r="U5079" t="s">
        <v>29</v>
      </c>
      <c r="V5079" t="s">
        <v>29</v>
      </c>
      <c r="W5079" t="s">
        <v>5624</v>
      </c>
    </row>
    <row r="5080" spans="1:23">
      <c r="A5080">
        <v>5079</v>
      </c>
      <c r="B5080" t="s">
        <v>1632</v>
      </c>
      <c r="C5080" t="s">
        <v>1632</v>
      </c>
      <c r="D5080">
        <v>138</v>
      </c>
      <c r="E5080" t="s">
        <v>2537</v>
      </c>
      <c r="F5080" t="s">
        <v>176</v>
      </c>
      <c r="G5080" s="1" t="s">
        <v>2538</v>
      </c>
      <c r="H5080" t="s">
        <v>2539</v>
      </c>
      <c r="I5080" t="s">
        <v>2538</v>
      </c>
      <c r="J5080" t="s">
        <v>2539</v>
      </c>
      <c r="K5080">
        <v>6.1</v>
      </c>
      <c r="L5080">
        <f t="shared" si="17"/>
        <v>6.1061061061061048</v>
      </c>
      <c r="M5080" t="s">
        <v>26</v>
      </c>
      <c r="N5080" t="s">
        <v>323</v>
      </c>
      <c r="O5080" t="s">
        <v>29</v>
      </c>
      <c r="P5080" t="s">
        <v>29</v>
      </c>
      <c r="Q5080" t="s">
        <v>29</v>
      </c>
      <c r="R5080" t="s">
        <v>29</v>
      </c>
      <c r="S5080" t="s">
        <v>29</v>
      </c>
      <c r="T5080" t="s">
        <v>29</v>
      </c>
      <c r="U5080" t="s">
        <v>29</v>
      </c>
      <c r="V5080" t="s">
        <v>29</v>
      </c>
      <c r="W5080" t="s">
        <v>5624</v>
      </c>
    </row>
    <row r="5081" spans="1:23">
      <c r="A5081">
        <v>5080</v>
      </c>
      <c r="B5081" t="s">
        <v>1632</v>
      </c>
      <c r="C5081" t="s">
        <v>1632</v>
      </c>
      <c r="D5081">
        <v>138</v>
      </c>
      <c r="E5081" t="s">
        <v>5638</v>
      </c>
      <c r="F5081" t="s">
        <v>93</v>
      </c>
      <c r="G5081" s="1" t="s">
        <v>29</v>
      </c>
      <c r="H5081" t="s">
        <v>29</v>
      </c>
      <c r="I5081" t="s">
        <v>29</v>
      </c>
      <c r="J5081" t="s">
        <v>29</v>
      </c>
      <c r="K5081">
        <v>6</v>
      </c>
      <c r="L5081">
        <f t="shared" si="17"/>
        <v>6.0060060060060056</v>
      </c>
      <c r="M5081" t="s">
        <v>26</v>
      </c>
      <c r="N5081" t="s">
        <v>219</v>
      </c>
      <c r="O5081" t="s">
        <v>29</v>
      </c>
      <c r="P5081" t="s">
        <v>29</v>
      </c>
      <c r="Q5081" t="s">
        <v>29</v>
      </c>
      <c r="R5081" t="s">
        <v>29</v>
      </c>
      <c r="S5081" t="s">
        <v>29</v>
      </c>
      <c r="T5081" t="s">
        <v>29</v>
      </c>
      <c r="U5081" t="s">
        <v>29</v>
      </c>
      <c r="V5081" t="s">
        <v>29</v>
      </c>
      <c r="W5081" t="s">
        <v>5624</v>
      </c>
    </row>
    <row r="5082" spans="1:23">
      <c r="A5082">
        <v>5081</v>
      </c>
      <c r="B5082" t="s">
        <v>1632</v>
      </c>
      <c r="C5082" t="s">
        <v>1632</v>
      </c>
      <c r="D5082">
        <v>138</v>
      </c>
      <c r="E5082" t="s">
        <v>5630</v>
      </c>
      <c r="F5082" t="s">
        <v>251</v>
      </c>
      <c r="G5082" s="1" t="s">
        <v>487</v>
      </c>
      <c r="H5082" t="s">
        <v>5622</v>
      </c>
      <c r="I5082" t="s">
        <v>487</v>
      </c>
      <c r="J5082" t="s">
        <v>5622</v>
      </c>
      <c r="K5082">
        <v>4.2</v>
      </c>
      <c r="L5082">
        <f t="shared" si="17"/>
        <v>4.2042042042042036</v>
      </c>
      <c r="M5082" t="s">
        <v>26</v>
      </c>
      <c r="N5082" t="s">
        <v>323</v>
      </c>
      <c r="O5082" t="s">
        <v>29</v>
      </c>
      <c r="P5082" t="s">
        <v>29</v>
      </c>
      <c r="Q5082" t="s">
        <v>29</v>
      </c>
      <c r="R5082" t="s">
        <v>29</v>
      </c>
      <c r="S5082" t="s">
        <v>29</v>
      </c>
      <c r="T5082" t="s">
        <v>29</v>
      </c>
      <c r="U5082" t="s">
        <v>29</v>
      </c>
      <c r="V5082" t="s">
        <v>29</v>
      </c>
      <c r="W5082" t="s">
        <v>5624</v>
      </c>
    </row>
    <row r="5083" spans="1:23">
      <c r="A5083">
        <v>5082</v>
      </c>
      <c r="B5083" t="s">
        <v>1632</v>
      </c>
      <c r="C5083" t="s">
        <v>1632</v>
      </c>
      <c r="D5083">
        <v>138</v>
      </c>
      <c r="E5083" t="s">
        <v>5638</v>
      </c>
      <c r="F5083" t="s">
        <v>93</v>
      </c>
      <c r="G5083" s="1" t="s">
        <v>29</v>
      </c>
      <c r="H5083" t="s">
        <v>29</v>
      </c>
      <c r="I5083" t="s">
        <v>29</v>
      </c>
      <c r="J5083" t="s">
        <v>29</v>
      </c>
      <c r="K5083">
        <v>4.0999999999999996</v>
      </c>
      <c r="L5083">
        <f t="shared" si="17"/>
        <v>4.1041041041041035</v>
      </c>
      <c r="M5083" t="s">
        <v>26</v>
      </c>
      <c r="N5083" t="s">
        <v>27</v>
      </c>
      <c r="O5083" t="s">
        <v>29</v>
      </c>
      <c r="P5083" t="s">
        <v>29</v>
      </c>
      <c r="Q5083" t="s">
        <v>29</v>
      </c>
      <c r="R5083" t="s">
        <v>29</v>
      </c>
      <c r="S5083" t="s">
        <v>29</v>
      </c>
      <c r="T5083" t="s">
        <v>29</v>
      </c>
      <c r="U5083" t="s">
        <v>29</v>
      </c>
      <c r="V5083" t="s">
        <v>29</v>
      </c>
      <c r="W5083" t="s">
        <v>5624</v>
      </c>
    </row>
    <row r="5084" spans="1:23">
      <c r="A5084">
        <v>5083</v>
      </c>
      <c r="B5084" t="s">
        <v>1632</v>
      </c>
      <c r="C5084" t="s">
        <v>1632</v>
      </c>
      <c r="D5084">
        <v>138</v>
      </c>
      <c r="E5084" t="s">
        <v>5648</v>
      </c>
      <c r="F5084" t="s">
        <v>851</v>
      </c>
      <c r="G5084" s="1" t="s">
        <v>852</v>
      </c>
      <c r="H5084" t="s">
        <v>73</v>
      </c>
      <c r="I5084" t="s">
        <v>852</v>
      </c>
      <c r="J5084" t="s">
        <v>73</v>
      </c>
      <c r="K5084">
        <v>3.9</v>
      </c>
      <c r="L5084">
        <f t="shared" si="17"/>
        <v>3.9039039039039034</v>
      </c>
      <c r="M5084" t="s">
        <v>26</v>
      </c>
      <c r="N5084" t="s">
        <v>232</v>
      </c>
      <c r="O5084" t="s">
        <v>29</v>
      </c>
      <c r="P5084" t="s">
        <v>29</v>
      </c>
      <c r="Q5084" t="s">
        <v>29</v>
      </c>
      <c r="R5084" t="s">
        <v>29</v>
      </c>
      <c r="S5084" t="s">
        <v>29</v>
      </c>
      <c r="T5084" t="s">
        <v>29</v>
      </c>
      <c r="U5084" t="s">
        <v>29</v>
      </c>
      <c r="V5084" t="s">
        <v>29</v>
      </c>
      <c r="W5084" t="s">
        <v>5624</v>
      </c>
    </row>
    <row r="5085" spans="1:23">
      <c r="A5085">
        <v>5084</v>
      </c>
      <c r="B5085" t="s">
        <v>1632</v>
      </c>
      <c r="C5085" t="s">
        <v>1632</v>
      </c>
      <c r="D5085">
        <v>138</v>
      </c>
      <c r="E5085" t="s">
        <v>5649</v>
      </c>
      <c r="F5085" t="s">
        <v>558</v>
      </c>
      <c r="G5085" s="1" t="s">
        <v>726</v>
      </c>
      <c r="H5085" t="s">
        <v>1432</v>
      </c>
      <c r="I5085" t="s">
        <v>726</v>
      </c>
      <c r="J5085" t="s">
        <v>1432</v>
      </c>
      <c r="K5085">
        <v>3.7</v>
      </c>
      <c r="L5085">
        <f t="shared" si="17"/>
        <v>3.7037037037037033</v>
      </c>
      <c r="M5085" t="s">
        <v>26</v>
      </c>
      <c r="N5085" t="s">
        <v>27</v>
      </c>
      <c r="O5085" t="s">
        <v>29</v>
      </c>
      <c r="P5085" t="s">
        <v>29</v>
      </c>
      <c r="Q5085" t="s">
        <v>29</v>
      </c>
      <c r="R5085" t="s">
        <v>29</v>
      </c>
      <c r="S5085" t="s">
        <v>29</v>
      </c>
      <c r="T5085" t="s">
        <v>29</v>
      </c>
      <c r="U5085" t="s">
        <v>29</v>
      </c>
      <c r="V5085" t="s">
        <v>29</v>
      </c>
      <c r="W5085" t="s">
        <v>5624</v>
      </c>
    </row>
    <row r="5086" spans="1:23">
      <c r="A5086">
        <v>5085</v>
      </c>
      <c r="B5086" t="s">
        <v>1632</v>
      </c>
      <c r="C5086" t="s">
        <v>1632</v>
      </c>
      <c r="D5086">
        <v>138</v>
      </c>
      <c r="E5086" t="s">
        <v>5650</v>
      </c>
      <c r="F5086" t="s">
        <v>154</v>
      </c>
      <c r="G5086" s="1" t="s">
        <v>3491</v>
      </c>
      <c r="H5086" t="s">
        <v>5651</v>
      </c>
      <c r="I5086" t="s">
        <v>3491</v>
      </c>
      <c r="J5086" t="s">
        <v>8733</v>
      </c>
      <c r="K5086">
        <v>3.2</v>
      </c>
      <c r="L5086">
        <f t="shared" si="17"/>
        <v>3.203203203203203</v>
      </c>
      <c r="M5086" t="s">
        <v>26</v>
      </c>
      <c r="N5086" t="s">
        <v>27</v>
      </c>
      <c r="O5086" t="s">
        <v>29</v>
      </c>
      <c r="P5086" t="s">
        <v>29</v>
      </c>
      <c r="Q5086" t="s">
        <v>29</v>
      </c>
      <c r="R5086" t="s">
        <v>29</v>
      </c>
      <c r="S5086" t="s">
        <v>29</v>
      </c>
      <c r="T5086" t="s">
        <v>29</v>
      </c>
      <c r="U5086" t="s">
        <v>29</v>
      </c>
      <c r="V5086" t="s">
        <v>29</v>
      </c>
      <c r="W5086" t="s">
        <v>5624</v>
      </c>
    </row>
    <row r="5087" spans="1:23">
      <c r="A5087">
        <v>5086</v>
      </c>
      <c r="B5087" t="s">
        <v>1632</v>
      </c>
      <c r="C5087" t="s">
        <v>1632</v>
      </c>
      <c r="D5087">
        <v>138</v>
      </c>
      <c r="E5087" t="s">
        <v>5652</v>
      </c>
      <c r="F5087" t="s">
        <v>558</v>
      </c>
      <c r="G5087" s="1" t="s">
        <v>726</v>
      </c>
      <c r="H5087" t="s">
        <v>5653</v>
      </c>
      <c r="I5087" t="s">
        <v>726</v>
      </c>
      <c r="J5087" t="s">
        <v>5653</v>
      </c>
      <c r="K5087">
        <v>3.2</v>
      </c>
      <c r="L5087">
        <f t="shared" si="17"/>
        <v>3.203203203203203</v>
      </c>
      <c r="M5087" t="s">
        <v>26</v>
      </c>
      <c r="N5087" t="s">
        <v>323</v>
      </c>
      <c r="O5087" t="s">
        <v>29</v>
      </c>
      <c r="P5087" t="s">
        <v>29</v>
      </c>
      <c r="Q5087" t="s">
        <v>29</v>
      </c>
      <c r="R5087" t="s">
        <v>29</v>
      </c>
      <c r="S5087" t="s">
        <v>29</v>
      </c>
      <c r="T5087" t="s">
        <v>29</v>
      </c>
      <c r="U5087" t="s">
        <v>29</v>
      </c>
      <c r="V5087" t="s">
        <v>29</v>
      </c>
      <c r="W5087" t="s">
        <v>5624</v>
      </c>
    </row>
    <row r="5088" spans="1:23">
      <c r="A5088">
        <v>5087</v>
      </c>
      <c r="B5088" t="s">
        <v>1632</v>
      </c>
      <c r="C5088" t="s">
        <v>1632</v>
      </c>
      <c r="D5088">
        <v>138</v>
      </c>
      <c r="E5088" t="s">
        <v>5632</v>
      </c>
      <c r="F5088" t="s">
        <v>558</v>
      </c>
      <c r="G5088" s="1" t="s">
        <v>3378</v>
      </c>
      <c r="H5088" t="s">
        <v>5633</v>
      </c>
      <c r="I5088" t="s">
        <v>3378</v>
      </c>
      <c r="J5088" t="s">
        <v>5633</v>
      </c>
      <c r="K5088">
        <v>2.8</v>
      </c>
      <c r="L5088">
        <f t="shared" si="17"/>
        <v>2.8028028028028023</v>
      </c>
      <c r="M5088" t="s">
        <v>26</v>
      </c>
      <c r="N5088" t="s">
        <v>323</v>
      </c>
      <c r="O5088" t="s">
        <v>29</v>
      </c>
      <c r="P5088" t="s">
        <v>29</v>
      </c>
      <c r="Q5088" t="s">
        <v>29</v>
      </c>
      <c r="R5088" t="s">
        <v>29</v>
      </c>
      <c r="S5088" t="s">
        <v>29</v>
      </c>
      <c r="T5088" t="s">
        <v>29</v>
      </c>
      <c r="U5088" t="s">
        <v>29</v>
      </c>
      <c r="V5088" t="s">
        <v>29</v>
      </c>
      <c r="W5088" t="s">
        <v>5624</v>
      </c>
    </row>
    <row r="5089" spans="1:23">
      <c r="A5089">
        <v>5088</v>
      </c>
      <c r="B5089" t="s">
        <v>1632</v>
      </c>
      <c r="C5089" t="s">
        <v>1632</v>
      </c>
      <c r="D5089">
        <v>138</v>
      </c>
      <c r="E5089" t="s">
        <v>5241</v>
      </c>
      <c r="F5089" t="s">
        <v>459</v>
      </c>
      <c r="G5089" s="1" t="s">
        <v>2489</v>
      </c>
      <c r="H5089" t="s">
        <v>149</v>
      </c>
      <c r="I5089" t="s">
        <v>2489</v>
      </c>
      <c r="J5089" t="s">
        <v>149</v>
      </c>
      <c r="K5089">
        <v>2.8</v>
      </c>
      <c r="L5089">
        <f t="shared" si="17"/>
        <v>2.8028028028028023</v>
      </c>
      <c r="M5089" t="s">
        <v>26</v>
      </c>
      <c r="N5089" t="s">
        <v>121</v>
      </c>
      <c r="O5089" t="s">
        <v>29</v>
      </c>
      <c r="P5089" t="s">
        <v>29</v>
      </c>
      <c r="Q5089" t="s">
        <v>29</v>
      </c>
      <c r="R5089" t="s">
        <v>29</v>
      </c>
      <c r="S5089" t="s">
        <v>29</v>
      </c>
      <c r="T5089" t="s">
        <v>29</v>
      </c>
      <c r="U5089" t="s">
        <v>29</v>
      </c>
      <c r="V5089" t="s">
        <v>29</v>
      </c>
      <c r="W5089" t="s">
        <v>5624</v>
      </c>
    </row>
    <row r="5090" spans="1:23">
      <c r="A5090">
        <v>5089</v>
      </c>
      <c r="B5090" t="s">
        <v>1632</v>
      </c>
      <c r="C5090" t="s">
        <v>1632</v>
      </c>
      <c r="D5090">
        <v>138</v>
      </c>
      <c r="E5090" t="s">
        <v>5654</v>
      </c>
      <c r="F5090" t="s">
        <v>468</v>
      </c>
      <c r="G5090" s="1" t="s">
        <v>3139</v>
      </c>
      <c r="H5090" t="s">
        <v>5655</v>
      </c>
      <c r="I5090" t="s">
        <v>3139</v>
      </c>
      <c r="J5090" t="s">
        <v>8693</v>
      </c>
      <c r="K5090">
        <v>2.2999999999999998</v>
      </c>
      <c r="L5090">
        <f t="shared" si="17"/>
        <v>2.3023023023023019</v>
      </c>
      <c r="M5090" t="s">
        <v>26</v>
      </c>
      <c r="N5090" t="s">
        <v>27</v>
      </c>
      <c r="O5090" t="s">
        <v>29</v>
      </c>
      <c r="P5090" t="s">
        <v>29</v>
      </c>
      <c r="Q5090" t="s">
        <v>29</v>
      </c>
      <c r="R5090" t="s">
        <v>29</v>
      </c>
      <c r="S5090" t="s">
        <v>29</v>
      </c>
      <c r="T5090" t="s">
        <v>29</v>
      </c>
      <c r="U5090" t="s">
        <v>29</v>
      </c>
      <c r="V5090" t="s">
        <v>29</v>
      </c>
      <c r="W5090" t="s">
        <v>5624</v>
      </c>
    </row>
    <row r="5091" spans="1:23">
      <c r="A5091">
        <v>5090</v>
      </c>
      <c r="B5091" t="s">
        <v>1632</v>
      </c>
      <c r="C5091" t="s">
        <v>1632</v>
      </c>
      <c r="D5091">
        <v>138</v>
      </c>
      <c r="E5091" t="s">
        <v>5656</v>
      </c>
      <c r="F5091" t="s">
        <v>248</v>
      </c>
      <c r="G5091" s="1" t="s">
        <v>644</v>
      </c>
      <c r="H5091" t="s">
        <v>5657</v>
      </c>
      <c r="I5091" t="s">
        <v>2581</v>
      </c>
      <c r="J5091" t="s">
        <v>8734</v>
      </c>
      <c r="K5091">
        <v>2.2999999999999998</v>
      </c>
      <c r="L5091">
        <f t="shared" si="17"/>
        <v>2.3023023023023019</v>
      </c>
      <c r="M5091" t="s">
        <v>26</v>
      </c>
      <c r="N5091" t="s">
        <v>323</v>
      </c>
      <c r="O5091" t="s">
        <v>29</v>
      </c>
      <c r="P5091" t="s">
        <v>29</v>
      </c>
      <c r="Q5091" t="s">
        <v>29</v>
      </c>
      <c r="R5091" t="s">
        <v>29</v>
      </c>
      <c r="S5091" t="s">
        <v>29</v>
      </c>
      <c r="T5091" t="s">
        <v>29</v>
      </c>
      <c r="U5091" t="s">
        <v>29</v>
      </c>
      <c r="V5091" t="s">
        <v>29</v>
      </c>
      <c r="W5091" t="s">
        <v>5624</v>
      </c>
    </row>
    <row r="5092" spans="1:23">
      <c r="A5092">
        <v>5091</v>
      </c>
      <c r="B5092" t="s">
        <v>1632</v>
      </c>
      <c r="C5092" t="s">
        <v>1632</v>
      </c>
      <c r="D5092">
        <v>138</v>
      </c>
      <c r="E5092" t="s">
        <v>2537</v>
      </c>
      <c r="F5092" t="s">
        <v>176</v>
      </c>
      <c r="G5092" s="1" t="s">
        <v>2538</v>
      </c>
      <c r="H5092" t="s">
        <v>2539</v>
      </c>
      <c r="I5092" t="s">
        <v>2538</v>
      </c>
      <c r="J5092" t="s">
        <v>2539</v>
      </c>
      <c r="K5092">
        <v>2.2000000000000002</v>
      </c>
      <c r="L5092">
        <f t="shared" si="17"/>
        <v>2.2022022022022023</v>
      </c>
      <c r="M5092" t="s">
        <v>26</v>
      </c>
      <c r="N5092" t="s">
        <v>328</v>
      </c>
      <c r="O5092" t="s">
        <v>29</v>
      </c>
      <c r="P5092" t="s">
        <v>29</v>
      </c>
      <c r="Q5092" t="s">
        <v>29</v>
      </c>
      <c r="R5092" t="s">
        <v>29</v>
      </c>
      <c r="S5092" t="s">
        <v>29</v>
      </c>
      <c r="T5092" t="s">
        <v>29</v>
      </c>
      <c r="U5092" t="s">
        <v>29</v>
      </c>
      <c r="V5092" t="s">
        <v>29</v>
      </c>
      <c r="W5092" t="s">
        <v>5624</v>
      </c>
    </row>
    <row r="5093" spans="1:23">
      <c r="A5093">
        <v>5092</v>
      </c>
      <c r="B5093" t="s">
        <v>1632</v>
      </c>
      <c r="C5093" t="s">
        <v>1632</v>
      </c>
      <c r="D5093">
        <v>138</v>
      </c>
      <c r="E5093" t="s">
        <v>5638</v>
      </c>
      <c r="F5093" t="s">
        <v>93</v>
      </c>
      <c r="G5093" s="1" t="s">
        <v>29</v>
      </c>
      <c r="H5093" t="s">
        <v>29</v>
      </c>
      <c r="I5093" t="s">
        <v>29</v>
      </c>
      <c r="J5093" t="s">
        <v>29</v>
      </c>
      <c r="K5093">
        <v>2.2000000000000002</v>
      </c>
      <c r="L5093">
        <f t="shared" si="17"/>
        <v>2.2022022022022023</v>
      </c>
      <c r="M5093" t="s">
        <v>26</v>
      </c>
      <c r="N5093" t="s">
        <v>232</v>
      </c>
      <c r="O5093" t="s">
        <v>29</v>
      </c>
      <c r="P5093" t="s">
        <v>29</v>
      </c>
      <c r="Q5093" t="s">
        <v>29</v>
      </c>
      <c r="R5093" t="s">
        <v>29</v>
      </c>
      <c r="S5093" t="s">
        <v>29</v>
      </c>
      <c r="T5093" t="s">
        <v>29</v>
      </c>
      <c r="U5093" t="s">
        <v>29</v>
      </c>
      <c r="V5093" t="s">
        <v>29</v>
      </c>
      <c r="W5093" t="s">
        <v>5624</v>
      </c>
    </row>
    <row r="5094" spans="1:23">
      <c r="A5094">
        <v>5093</v>
      </c>
      <c r="B5094" t="s">
        <v>5658</v>
      </c>
      <c r="C5094" t="s">
        <v>1295</v>
      </c>
      <c r="D5094">
        <v>139</v>
      </c>
      <c r="E5094" t="s">
        <v>5659</v>
      </c>
      <c r="F5094" t="s">
        <v>185</v>
      </c>
      <c r="G5094" s="1" t="s">
        <v>186</v>
      </c>
      <c r="H5094" t="s">
        <v>5660</v>
      </c>
      <c r="I5094" t="s">
        <v>186</v>
      </c>
      <c r="J5094" t="s">
        <v>5660</v>
      </c>
      <c r="K5094">
        <v>33.1</v>
      </c>
      <c r="L5094">
        <v>33.1</v>
      </c>
      <c r="M5094" t="s">
        <v>26</v>
      </c>
      <c r="N5094" t="s">
        <v>323</v>
      </c>
      <c r="O5094" t="s">
        <v>328</v>
      </c>
      <c r="P5094" t="s">
        <v>232</v>
      </c>
      <c r="Q5094" t="s">
        <v>219</v>
      </c>
      <c r="R5094" t="s">
        <v>29</v>
      </c>
      <c r="S5094" t="s">
        <v>29</v>
      </c>
      <c r="T5094" t="s">
        <v>29</v>
      </c>
      <c r="U5094" t="s">
        <v>29</v>
      </c>
      <c r="V5094" t="s">
        <v>29</v>
      </c>
      <c r="W5094" t="s">
        <v>5661</v>
      </c>
    </row>
    <row r="5095" spans="1:23">
      <c r="A5095">
        <v>5094</v>
      </c>
      <c r="B5095" t="s">
        <v>5658</v>
      </c>
      <c r="C5095" t="s">
        <v>1295</v>
      </c>
      <c r="D5095">
        <v>139</v>
      </c>
      <c r="E5095" t="s">
        <v>5662</v>
      </c>
      <c r="F5095" t="s">
        <v>185</v>
      </c>
      <c r="G5095" s="1" t="s">
        <v>633</v>
      </c>
      <c r="H5095" t="s">
        <v>4788</v>
      </c>
      <c r="I5095" t="s">
        <v>633</v>
      </c>
      <c r="J5095" t="s">
        <v>4788</v>
      </c>
      <c r="K5095">
        <v>9.3000000000000007</v>
      </c>
      <c r="L5095">
        <v>9.3000000000000007</v>
      </c>
      <c r="M5095" t="s">
        <v>26</v>
      </c>
      <c r="N5095" t="s">
        <v>323</v>
      </c>
      <c r="O5095" t="s">
        <v>232</v>
      </c>
      <c r="P5095" t="s">
        <v>219</v>
      </c>
      <c r="Q5095" t="s">
        <v>63</v>
      </c>
      <c r="R5095" t="s">
        <v>29</v>
      </c>
      <c r="S5095" t="s">
        <v>29</v>
      </c>
      <c r="T5095" t="s">
        <v>29</v>
      </c>
      <c r="U5095" t="s">
        <v>29</v>
      </c>
      <c r="V5095" t="s">
        <v>29</v>
      </c>
      <c r="W5095" t="s">
        <v>5661</v>
      </c>
    </row>
    <row r="5096" spans="1:23">
      <c r="A5096">
        <v>5095</v>
      </c>
      <c r="B5096" t="s">
        <v>5658</v>
      </c>
      <c r="C5096" t="s">
        <v>1295</v>
      </c>
      <c r="D5096">
        <v>139</v>
      </c>
      <c r="E5096" t="s">
        <v>5663</v>
      </c>
      <c r="F5096" t="s">
        <v>67</v>
      </c>
      <c r="G5096" s="1" t="s">
        <v>1336</v>
      </c>
      <c r="H5096" t="s">
        <v>281</v>
      </c>
      <c r="I5096" t="s">
        <v>1336</v>
      </c>
      <c r="J5096" t="s">
        <v>281</v>
      </c>
      <c r="K5096">
        <v>5.8</v>
      </c>
      <c r="L5096">
        <v>5.8</v>
      </c>
      <c r="M5096" t="s">
        <v>26</v>
      </c>
      <c r="N5096" t="s">
        <v>323</v>
      </c>
      <c r="O5096" t="s">
        <v>219</v>
      </c>
      <c r="P5096" t="s">
        <v>29</v>
      </c>
      <c r="Q5096" t="s">
        <v>29</v>
      </c>
      <c r="R5096" t="s">
        <v>29</v>
      </c>
      <c r="S5096" t="s">
        <v>29</v>
      </c>
      <c r="T5096" t="s">
        <v>29</v>
      </c>
      <c r="U5096" t="s">
        <v>29</v>
      </c>
      <c r="V5096" t="s">
        <v>29</v>
      </c>
      <c r="W5096" t="s">
        <v>5661</v>
      </c>
    </row>
    <row r="5097" spans="1:23">
      <c r="A5097">
        <v>5096</v>
      </c>
      <c r="B5097" t="s">
        <v>5658</v>
      </c>
      <c r="C5097" t="s">
        <v>1295</v>
      </c>
      <c r="D5097">
        <v>139</v>
      </c>
      <c r="E5097" t="s">
        <v>3408</v>
      </c>
      <c r="F5097" t="s">
        <v>43</v>
      </c>
      <c r="G5097" s="1" t="s">
        <v>3409</v>
      </c>
      <c r="H5097" t="s">
        <v>615</v>
      </c>
      <c r="I5097" t="s">
        <v>3409</v>
      </c>
      <c r="J5097" t="s">
        <v>615</v>
      </c>
      <c r="K5097">
        <v>5.3</v>
      </c>
      <c r="L5097">
        <v>5.3</v>
      </c>
      <c r="M5097" t="s">
        <v>26</v>
      </c>
      <c r="N5097" t="s">
        <v>323</v>
      </c>
      <c r="O5097" t="s">
        <v>29</v>
      </c>
      <c r="P5097" t="s">
        <v>29</v>
      </c>
      <c r="Q5097" t="s">
        <v>29</v>
      </c>
      <c r="R5097" t="s">
        <v>29</v>
      </c>
      <c r="S5097" t="s">
        <v>29</v>
      </c>
      <c r="T5097" t="s">
        <v>29</v>
      </c>
      <c r="U5097" t="s">
        <v>29</v>
      </c>
      <c r="V5097" t="s">
        <v>29</v>
      </c>
      <c r="W5097" t="s">
        <v>5661</v>
      </c>
    </row>
    <row r="5098" spans="1:23">
      <c r="A5098">
        <v>5097</v>
      </c>
      <c r="B5098" t="s">
        <v>5658</v>
      </c>
      <c r="C5098" t="s">
        <v>1295</v>
      </c>
      <c r="D5098">
        <v>139</v>
      </c>
      <c r="E5098" t="s">
        <v>5664</v>
      </c>
      <c r="F5098" t="s">
        <v>185</v>
      </c>
      <c r="G5098" s="1" t="s">
        <v>186</v>
      </c>
      <c r="H5098" t="s">
        <v>1386</v>
      </c>
      <c r="I5098" t="s">
        <v>186</v>
      </c>
      <c r="J5098" t="s">
        <v>3393</v>
      </c>
      <c r="K5098">
        <v>5.0999999999999996</v>
      </c>
      <c r="L5098">
        <v>5.0999999999999996</v>
      </c>
      <c r="M5098" t="s">
        <v>26</v>
      </c>
      <c r="N5098" t="s">
        <v>323</v>
      </c>
      <c r="O5098" t="s">
        <v>219</v>
      </c>
      <c r="P5098" t="s">
        <v>29</v>
      </c>
      <c r="Q5098" t="s">
        <v>29</v>
      </c>
      <c r="R5098" t="s">
        <v>29</v>
      </c>
      <c r="S5098" t="s">
        <v>29</v>
      </c>
      <c r="T5098" t="s">
        <v>29</v>
      </c>
      <c r="U5098" t="s">
        <v>29</v>
      </c>
      <c r="V5098" t="s">
        <v>29</v>
      </c>
      <c r="W5098" t="s">
        <v>5661</v>
      </c>
    </row>
    <row r="5099" spans="1:23">
      <c r="A5099">
        <v>5098</v>
      </c>
      <c r="B5099" t="s">
        <v>5658</v>
      </c>
      <c r="C5099" t="s">
        <v>1295</v>
      </c>
      <c r="D5099">
        <v>139</v>
      </c>
      <c r="E5099" t="s">
        <v>378</v>
      </c>
      <c r="F5099" t="s">
        <v>154</v>
      </c>
      <c r="G5099" s="1" t="s">
        <v>368</v>
      </c>
      <c r="H5099" t="s">
        <v>379</v>
      </c>
      <c r="I5099" t="s">
        <v>368</v>
      </c>
      <c r="J5099" t="s">
        <v>379</v>
      </c>
      <c r="K5099">
        <v>4.2</v>
      </c>
      <c r="L5099">
        <v>4.2</v>
      </c>
      <c r="M5099" t="s">
        <v>26</v>
      </c>
      <c r="N5099" t="s">
        <v>323</v>
      </c>
      <c r="O5099" t="s">
        <v>219</v>
      </c>
      <c r="P5099" t="s">
        <v>63</v>
      </c>
      <c r="Q5099" t="s">
        <v>29</v>
      </c>
      <c r="R5099" t="s">
        <v>29</v>
      </c>
      <c r="S5099" t="s">
        <v>29</v>
      </c>
      <c r="T5099" t="s">
        <v>29</v>
      </c>
      <c r="U5099" t="s">
        <v>29</v>
      </c>
      <c r="V5099" t="s">
        <v>29</v>
      </c>
      <c r="W5099" t="s">
        <v>5661</v>
      </c>
    </row>
    <row r="5100" spans="1:23">
      <c r="A5100">
        <v>5099</v>
      </c>
      <c r="B5100" t="s">
        <v>5658</v>
      </c>
      <c r="C5100" t="s">
        <v>1295</v>
      </c>
      <c r="D5100">
        <v>139</v>
      </c>
      <c r="E5100" t="s">
        <v>5665</v>
      </c>
      <c r="F5100" t="s">
        <v>196</v>
      </c>
      <c r="G5100" s="1" t="s">
        <v>2006</v>
      </c>
      <c r="H5100" t="s">
        <v>4194</v>
      </c>
      <c r="I5100" t="s">
        <v>2006</v>
      </c>
      <c r="J5100" t="s">
        <v>4194</v>
      </c>
      <c r="K5100">
        <v>4.2</v>
      </c>
      <c r="L5100">
        <v>4.2</v>
      </c>
      <c r="M5100" t="s">
        <v>26</v>
      </c>
      <c r="N5100" t="s">
        <v>323</v>
      </c>
      <c r="O5100" t="s">
        <v>219</v>
      </c>
      <c r="P5100" t="s">
        <v>63</v>
      </c>
      <c r="Q5100" t="s">
        <v>29</v>
      </c>
      <c r="R5100" t="s">
        <v>29</v>
      </c>
      <c r="S5100" t="s">
        <v>29</v>
      </c>
      <c r="T5100" t="s">
        <v>29</v>
      </c>
      <c r="U5100" t="s">
        <v>29</v>
      </c>
      <c r="V5100" t="s">
        <v>29</v>
      </c>
      <c r="W5100" t="s">
        <v>5661</v>
      </c>
    </row>
    <row r="5101" spans="1:23">
      <c r="A5101">
        <v>5100</v>
      </c>
      <c r="B5101" t="s">
        <v>5658</v>
      </c>
      <c r="C5101" t="s">
        <v>1295</v>
      </c>
      <c r="D5101">
        <v>139</v>
      </c>
      <c r="E5101" t="s">
        <v>5666</v>
      </c>
      <c r="F5101" t="s">
        <v>154</v>
      </c>
      <c r="G5101" s="1" t="s">
        <v>1152</v>
      </c>
      <c r="H5101" t="s">
        <v>5667</v>
      </c>
      <c r="I5101" t="s">
        <v>1152</v>
      </c>
      <c r="J5101" t="s">
        <v>8735</v>
      </c>
      <c r="K5101">
        <v>3.9</v>
      </c>
      <c r="L5101">
        <v>3.9</v>
      </c>
      <c r="M5101" t="s">
        <v>26</v>
      </c>
      <c r="N5101" t="s">
        <v>219</v>
      </c>
      <c r="O5101" t="s">
        <v>63</v>
      </c>
      <c r="P5101" t="s">
        <v>29</v>
      </c>
      <c r="Q5101" t="s">
        <v>29</v>
      </c>
      <c r="R5101" t="s">
        <v>29</v>
      </c>
      <c r="S5101" t="s">
        <v>29</v>
      </c>
      <c r="T5101" t="s">
        <v>29</v>
      </c>
      <c r="U5101" t="s">
        <v>29</v>
      </c>
      <c r="V5101" t="s">
        <v>29</v>
      </c>
      <c r="W5101" t="s">
        <v>5661</v>
      </c>
    </row>
    <row r="5102" spans="1:23">
      <c r="A5102">
        <v>5101</v>
      </c>
      <c r="B5102" t="s">
        <v>5658</v>
      </c>
      <c r="C5102" t="s">
        <v>1295</v>
      </c>
      <c r="D5102">
        <v>139</v>
      </c>
      <c r="E5102" t="s">
        <v>5668</v>
      </c>
      <c r="F5102" t="s">
        <v>251</v>
      </c>
      <c r="G5102" s="1" t="s">
        <v>999</v>
      </c>
      <c r="H5102" t="s">
        <v>929</v>
      </c>
      <c r="I5102" t="s">
        <v>999</v>
      </c>
      <c r="J5102" t="s">
        <v>929</v>
      </c>
      <c r="K5102">
        <v>3.2</v>
      </c>
      <c r="L5102">
        <v>3.2</v>
      </c>
      <c r="M5102" t="s">
        <v>26</v>
      </c>
      <c r="N5102" t="s">
        <v>323</v>
      </c>
      <c r="O5102" t="s">
        <v>29</v>
      </c>
      <c r="P5102" t="s">
        <v>29</v>
      </c>
      <c r="Q5102" t="s">
        <v>29</v>
      </c>
      <c r="R5102" t="s">
        <v>29</v>
      </c>
      <c r="S5102" t="s">
        <v>29</v>
      </c>
      <c r="T5102" t="s">
        <v>29</v>
      </c>
      <c r="U5102" t="s">
        <v>29</v>
      </c>
      <c r="V5102" t="s">
        <v>29</v>
      </c>
      <c r="W5102" t="s">
        <v>5661</v>
      </c>
    </row>
    <row r="5103" spans="1:23">
      <c r="A5103">
        <v>5102</v>
      </c>
      <c r="B5103" t="s">
        <v>5658</v>
      </c>
      <c r="C5103" t="s">
        <v>1295</v>
      </c>
      <c r="D5103">
        <v>139</v>
      </c>
      <c r="E5103" t="s">
        <v>5669</v>
      </c>
      <c r="F5103" t="s">
        <v>181</v>
      </c>
      <c r="G5103" s="1" t="s">
        <v>963</v>
      </c>
      <c r="H5103" t="s">
        <v>5670</v>
      </c>
      <c r="I5103" t="s">
        <v>963</v>
      </c>
      <c r="J5103" t="s">
        <v>5670</v>
      </c>
      <c r="K5103">
        <v>3.2</v>
      </c>
      <c r="L5103">
        <v>3.2</v>
      </c>
      <c r="M5103" t="s">
        <v>26</v>
      </c>
      <c r="N5103" t="s">
        <v>323</v>
      </c>
      <c r="O5103" t="s">
        <v>328</v>
      </c>
      <c r="P5103" t="s">
        <v>29</v>
      </c>
      <c r="Q5103" t="s">
        <v>29</v>
      </c>
      <c r="R5103" t="s">
        <v>29</v>
      </c>
      <c r="S5103" t="s">
        <v>29</v>
      </c>
      <c r="T5103" t="s">
        <v>29</v>
      </c>
      <c r="U5103" t="s">
        <v>29</v>
      </c>
      <c r="V5103" t="s">
        <v>29</v>
      </c>
      <c r="W5103" t="s">
        <v>5661</v>
      </c>
    </row>
    <row r="5104" spans="1:23">
      <c r="A5104">
        <v>5103</v>
      </c>
      <c r="B5104" t="s">
        <v>5658</v>
      </c>
      <c r="C5104" t="s">
        <v>1295</v>
      </c>
      <c r="D5104">
        <v>139</v>
      </c>
      <c r="E5104" t="s">
        <v>5671</v>
      </c>
      <c r="F5104" t="s">
        <v>41</v>
      </c>
      <c r="G5104" s="1" t="s">
        <v>3029</v>
      </c>
      <c r="H5104" t="s">
        <v>466</v>
      </c>
      <c r="I5104" t="s">
        <v>3029</v>
      </c>
      <c r="J5104" t="s">
        <v>466</v>
      </c>
      <c r="K5104">
        <v>2.8</v>
      </c>
      <c r="L5104">
        <v>2.8</v>
      </c>
      <c r="M5104" t="s">
        <v>26</v>
      </c>
      <c r="N5104" t="s">
        <v>323</v>
      </c>
      <c r="O5104" t="s">
        <v>219</v>
      </c>
      <c r="P5104" t="s">
        <v>29</v>
      </c>
      <c r="Q5104" t="s">
        <v>29</v>
      </c>
      <c r="R5104" t="s">
        <v>29</v>
      </c>
      <c r="S5104" t="s">
        <v>29</v>
      </c>
      <c r="T5104" t="s">
        <v>29</v>
      </c>
      <c r="U5104" t="s">
        <v>29</v>
      </c>
      <c r="V5104" t="s">
        <v>29</v>
      </c>
      <c r="W5104" t="s">
        <v>5661</v>
      </c>
    </row>
    <row r="5105" spans="1:23">
      <c r="A5105">
        <v>5104</v>
      </c>
      <c r="B5105" t="s">
        <v>5658</v>
      </c>
      <c r="C5105" t="s">
        <v>1295</v>
      </c>
      <c r="D5105">
        <v>139</v>
      </c>
      <c r="E5105" t="s">
        <v>5672</v>
      </c>
      <c r="F5105" t="s">
        <v>154</v>
      </c>
      <c r="G5105" s="1" t="s">
        <v>5673</v>
      </c>
      <c r="H5105" t="s">
        <v>5674</v>
      </c>
      <c r="I5105" t="s">
        <v>5673</v>
      </c>
      <c r="J5105" t="s">
        <v>8736</v>
      </c>
      <c r="K5105">
        <v>2.5</v>
      </c>
      <c r="L5105">
        <v>2.5</v>
      </c>
      <c r="M5105" t="s">
        <v>26</v>
      </c>
      <c r="N5105" t="s">
        <v>323</v>
      </c>
      <c r="O5105" t="s">
        <v>219</v>
      </c>
      <c r="P5105" t="s">
        <v>29</v>
      </c>
      <c r="Q5105" t="s">
        <v>29</v>
      </c>
      <c r="R5105" t="s">
        <v>29</v>
      </c>
      <c r="S5105" t="s">
        <v>29</v>
      </c>
      <c r="T5105" t="s">
        <v>29</v>
      </c>
      <c r="U5105" t="s">
        <v>29</v>
      </c>
      <c r="V5105" t="s">
        <v>29</v>
      </c>
      <c r="W5105" t="s">
        <v>5661</v>
      </c>
    </row>
    <row r="5106" spans="1:23">
      <c r="A5106">
        <v>5105</v>
      </c>
      <c r="B5106" t="s">
        <v>5658</v>
      </c>
      <c r="C5106" t="s">
        <v>1295</v>
      </c>
      <c r="D5106">
        <v>139</v>
      </c>
      <c r="E5106" t="s">
        <v>5136</v>
      </c>
      <c r="F5106" t="s">
        <v>358</v>
      </c>
      <c r="G5106" s="1" t="s">
        <v>1860</v>
      </c>
      <c r="H5106" t="s">
        <v>144</v>
      </c>
      <c r="I5106" t="s">
        <v>1860</v>
      </c>
      <c r="J5106" t="s">
        <v>144</v>
      </c>
      <c r="K5106">
        <v>2.5</v>
      </c>
      <c r="L5106">
        <v>2.5</v>
      </c>
      <c r="M5106" t="s">
        <v>26</v>
      </c>
      <c r="N5106" t="s">
        <v>232</v>
      </c>
      <c r="O5106" t="s">
        <v>219</v>
      </c>
      <c r="P5106" t="s">
        <v>63</v>
      </c>
      <c r="Q5106" t="s">
        <v>29</v>
      </c>
      <c r="R5106" t="s">
        <v>29</v>
      </c>
      <c r="S5106" t="s">
        <v>29</v>
      </c>
      <c r="T5106" t="s">
        <v>29</v>
      </c>
      <c r="U5106" t="s">
        <v>29</v>
      </c>
      <c r="V5106" t="s">
        <v>29</v>
      </c>
      <c r="W5106" t="s">
        <v>5661</v>
      </c>
    </row>
    <row r="5107" spans="1:23">
      <c r="A5107">
        <v>5106</v>
      </c>
      <c r="B5107" t="s">
        <v>5658</v>
      </c>
      <c r="C5107" t="s">
        <v>1295</v>
      </c>
      <c r="D5107">
        <v>139</v>
      </c>
      <c r="E5107" t="s">
        <v>5675</v>
      </c>
      <c r="F5107" t="s">
        <v>206</v>
      </c>
      <c r="G5107" s="1" t="s">
        <v>5676</v>
      </c>
      <c r="H5107" t="s">
        <v>5677</v>
      </c>
      <c r="I5107" t="s">
        <v>5676</v>
      </c>
      <c r="J5107" t="s">
        <v>5677</v>
      </c>
      <c r="K5107">
        <v>1.8</v>
      </c>
      <c r="L5107">
        <v>1.8</v>
      </c>
      <c r="M5107" t="s">
        <v>26</v>
      </c>
      <c r="N5107" t="s">
        <v>219</v>
      </c>
      <c r="O5107" t="s">
        <v>63</v>
      </c>
      <c r="P5107" t="s">
        <v>29</v>
      </c>
      <c r="Q5107" t="s">
        <v>29</v>
      </c>
      <c r="R5107" t="s">
        <v>29</v>
      </c>
      <c r="S5107" t="s">
        <v>29</v>
      </c>
      <c r="T5107" t="s">
        <v>29</v>
      </c>
      <c r="U5107" t="s">
        <v>29</v>
      </c>
      <c r="V5107" t="s">
        <v>29</v>
      </c>
      <c r="W5107" t="s">
        <v>5661</v>
      </c>
    </row>
    <row r="5108" spans="1:23">
      <c r="A5108">
        <v>5107</v>
      </c>
      <c r="B5108" t="s">
        <v>5658</v>
      </c>
      <c r="C5108" t="s">
        <v>1295</v>
      </c>
      <c r="D5108">
        <v>139</v>
      </c>
      <c r="E5108" t="s">
        <v>3294</v>
      </c>
      <c r="F5108" t="s">
        <v>251</v>
      </c>
      <c r="G5108" s="1" t="s">
        <v>1758</v>
      </c>
      <c r="H5108" t="s">
        <v>3295</v>
      </c>
      <c r="I5108" t="s">
        <v>1758</v>
      </c>
      <c r="J5108" t="s">
        <v>3295</v>
      </c>
      <c r="K5108">
        <v>1.4</v>
      </c>
      <c r="L5108">
        <v>1.4</v>
      </c>
      <c r="M5108" t="s">
        <v>26</v>
      </c>
      <c r="N5108" t="s">
        <v>323</v>
      </c>
      <c r="O5108" t="s">
        <v>29</v>
      </c>
      <c r="P5108" t="s">
        <v>29</v>
      </c>
      <c r="Q5108" t="s">
        <v>29</v>
      </c>
      <c r="R5108" t="s">
        <v>29</v>
      </c>
      <c r="S5108" t="s">
        <v>29</v>
      </c>
      <c r="T5108" t="s">
        <v>29</v>
      </c>
      <c r="U5108" t="s">
        <v>29</v>
      </c>
      <c r="V5108" t="s">
        <v>29</v>
      </c>
      <c r="W5108" t="s">
        <v>5661</v>
      </c>
    </row>
    <row r="5109" spans="1:23">
      <c r="A5109">
        <v>5108</v>
      </c>
      <c r="B5109" t="s">
        <v>5658</v>
      </c>
      <c r="C5109" t="s">
        <v>1295</v>
      </c>
      <c r="D5109">
        <v>139</v>
      </c>
      <c r="E5109" t="s">
        <v>5678</v>
      </c>
      <c r="F5109" t="s">
        <v>251</v>
      </c>
      <c r="G5109" s="1" t="s">
        <v>3397</v>
      </c>
      <c r="H5109" t="s">
        <v>5679</v>
      </c>
      <c r="I5109" t="s">
        <v>3397</v>
      </c>
      <c r="J5109" t="s">
        <v>5679</v>
      </c>
      <c r="K5109">
        <v>1.2</v>
      </c>
      <c r="L5109">
        <v>1.2</v>
      </c>
      <c r="M5109" t="s">
        <v>26</v>
      </c>
      <c r="N5109" t="s">
        <v>323</v>
      </c>
      <c r="O5109" t="s">
        <v>219</v>
      </c>
      <c r="P5109" t="s">
        <v>29</v>
      </c>
      <c r="Q5109" t="s">
        <v>29</v>
      </c>
      <c r="R5109" t="s">
        <v>29</v>
      </c>
      <c r="S5109" t="s">
        <v>29</v>
      </c>
      <c r="T5109" t="s">
        <v>29</v>
      </c>
      <c r="U5109" t="s">
        <v>29</v>
      </c>
      <c r="V5109" t="s">
        <v>29</v>
      </c>
      <c r="W5109" t="s">
        <v>5661</v>
      </c>
    </row>
    <row r="5110" spans="1:23">
      <c r="A5110">
        <v>5109</v>
      </c>
      <c r="B5110" t="s">
        <v>5658</v>
      </c>
      <c r="C5110" t="s">
        <v>1295</v>
      </c>
      <c r="D5110">
        <v>139</v>
      </c>
      <c r="E5110" t="s">
        <v>5301</v>
      </c>
      <c r="F5110" t="s">
        <v>251</v>
      </c>
      <c r="G5110" s="1" t="s">
        <v>487</v>
      </c>
      <c r="H5110" t="s">
        <v>5302</v>
      </c>
      <c r="I5110" t="s">
        <v>487</v>
      </c>
      <c r="J5110" t="s">
        <v>5302</v>
      </c>
      <c r="K5110">
        <v>1.2</v>
      </c>
      <c r="L5110">
        <v>1.2</v>
      </c>
      <c r="M5110" t="s">
        <v>26</v>
      </c>
      <c r="N5110" t="s">
        <v>323</v>
      </c>
      <c r="O5110" t="s">
        <v>219</v>
      </c>
      <c r="P5110" t="s">
        <v>29</v>
      </c>
      <c r="Q5110" t="s">
        <v>29</v>
      </c>
      <c r="R5110" t="s">
        <v>29</v>
      </c>
      <c r="S5110" t="s">
        <v>29</v>
      </c>
      <c r="T5110" t="s">
        <v>29</v>
      </c>
      <c r="U5110" t="s">
        <v>29</v>
      </c>
      <c r="V5110" t="s">
        <v>29</v>
      </c>
      <c r="W5110" t="s">
        <v>5661</v>
      </c>
    </row>
    <row r="5111" spans="1:23">
      <c r="A5111">
        <v>5110</v>
      </c>
      <c r="B5111" t="s">
        <v>5658</v>
      </c>
      <c r="C5111" t="s">
        <v>1295</v>
      </c>
      <c r="D5111">
        <v>139</v>
      </c>
      <c r="E5111" t="s">
        <v>5680</v>
      </c>
      <c r="F5111" t="s">
        <v>312</v>
      </c>
      <c r="G5111" s="1" t="s">
        <v>5681</v>
      </c>
      <c r="H5111" t="s">
        <v>2080</v>
      </c>
      <c r="I5111" t="s">
        <v>5681</v>
      </c>
      <c r="J5111" t="s">
        <v>2080</v>
      </c>
      <c r="K5111">
        <v>1.2</v>
      </c>
      <c r="L5111">
        <v>1.2</v>
      </c>
      <c r="M5111" t="s">
        <v>26</v>
      </c>
      <c r="N5111" t="s">
        <v>323</v>
      </c>
      <c r="O5111" t="s">
        <v>219</v>
      </c>
      <c r="P5111" t="s">
        <v>29</v>
      </c>
      <c r="Q5111" t="s">
        <v>29</v>
      </c>
      <c r="R5111" t="s">
        <v>29</v>
      </c>
      <c r="S5111" t="s">
        <v>29</v>
      </c>
      <c r="T5111" t="s">
        <v>29</v>
      </c>
      <c r="U5111" t="s">
        <v>29</v>
      </c>
      <c r="V5111" t="s">
        <v>29</v>
      </c>
      <c r="W5111" t="s">
        <v>5661</v>
      </c>
    </row>
    <row r="5112" spans="1:23">
      <c r="A5112">
        <v>5111</v>
      </c>
      <c r="B5112" t="s">
        <v>5658</v>
      </c>
      <c r="C5112" t="s">
        <v>1295</v>
      </c>
      <c r="D5112">
        <v>139</v>
      </c>
      <c r="E5112" t="s">
        <v>4715</v>
      </c>
      <c r="F5112" t="s">
        <v>505</v>
      </c>
      <c r="G5112" s="1" t="s">
        <v>4716</v>
      </c>
      <c r="H5112" t="s">
        <v>4717</v>
      </c>
      <c r="I5112" t="s">
        <v>4716</v>
      </c>
      <c r="J5112" t="s">
        <v>4717</v>
      </c>
      <c r="K5112">
        <v>0.9</v>
      </c>
      <c r="L5112">
        <v>0.9</v>
      </c>
      <c r="M5112" t="s">
        <v>26</v>
      </c>
      <c r="N5112" t="s">
        <v>219</v>
      </c>
      <c r="O5112" t="s">
        <v>29</v>
      </c>
      <c r="P5112" t="s">
        <v>29</v>
      </c>
      <c r="Q5112" t="s">
        <v>29</v>
      </c>
      <c r="R5112" t="s">
        <v>29</v>
      </c>
      <c r="S5112" t="s">
        <v>29</v>
      </c>
      <c r="T5112" t="s">
        <v>29</v>
      </c>
      <c r="U5112" t="s">
        <v>29</v>
      </c>
      <c r="V5112" t="s">
        <v>29</v>
      </c>
      <c r="W5112" t="s">
        <v>5661</v>
      </c>
    </row>
    <row r="5113" spans="1:23">
      <c r="A5113">
        <v>5112</v>
      </c>
      <c r="B5113" t="s">
        <v>5658</v>
      </c>
      <c r="C5113" t="s">
        <v>1295</v>
      </c>
      <c r="D5113">
        <v>139</v>
      </c>
      <c r="E5113" t="s">
        <v>5682</v>
      </c>
      <c r="F5113" t="s">
        <v>206</v>
      </c>
      <c r="G5113" s="1" t="s">
        <v>29</v>
      </c>
      <c r="H5113" t="s">
        <v>29</v>
      </c>
      <c r="I5113" t="s">
        <v>29</v>
      </c>
      <c r="J5113" t="s">
        <v>29</v>
      </c>
      <c r="K5113">
        <v>0.9</v>
      </c>
      <c r="L5113">
        <v>0.9</v>
      </c>
      <c r="M5113" t="s">
        <v>26</v>
      </c>
      <c r="N5113" t="s">
        <v>232</v>
      </c>
      <c r="O5113" t="s">
        <v>219</v>
      </c>
      <c r="P5113" t="s">
        <v>63</v>
      </c>
      <c r="Q5113" t="s">
        <v>29</v>
      </c>
      <c r="R5113" t="s">
        <v>29</v>
      </c>
      <c r="S5113" t="s">
        <v>29</v>
      </c>
      <c r="T5113" t="s">
        <v>29</v>
      </c>
      <c r="U5113" t="s">
        <v>29</v>
      </c>
      <c r="V5113" t="s">
        <v>29</v>
      </c>
      <c r="W5113" t="s">
        <v>5661</v>
      </c>
    </row>
    <row r="5114" spans="1:23">
      <c r="A5114">
        <v>5113</v>
      </c>
      <c r="B5114" t="s">
        <v>5658</v>
      </c>
      <c r="C5114" t="s">
        <v>1295</v>
      </c>
      <c r="D5114">
        <v>139</v>
      </c>
      <c r="E5114" t="s">
        <v>5683</v>
      </c>
      <c r="F5114" t="s">
        <v>103</v>
      </c>
      <c r="G5114" s="1" t="s">
        <v>2671</v>
      </c>
      <c r="H5114" t="s">
        <v>331</v>
      </c>
      <c r="I5114" t="s">
        <v>2671</v>
      </c>
      <c r="J5114" t="s">
        <v>331</v>
      </c>
      <c r="K5114">
        <v>0.9</v>
      </c>
      <c r="L5114">
        <v>0.9</v>
      </c>
      <c r="M5114" t="s">
        <v>26</v>
      </c>
      <c r="N5114" t="s">
        <v>323</v>
      </c>
      <c r="O5114" t="s">
        <v>219</v>
      </c>
      <c r="P5114" t="s">
        <v>29</v>
      </c>
      <c r="Q5114" t="s">
        <v>29</v>
      </c>
      <c r="R5114" t="s">
        <v>29</v>
      </c>
      <c r="S5114" t="s">
        <v>29</v>
      </c>
      <c r="T5114" t="s">
        <v>29</v>
      </c>
      <c r="U5114" t="s">
        <v>29</v>
      </c>
      <c r="V5114" t="s">
        <v>29</v>
      </c>
      <c r="W5114" t="s">
        <v>5661</v>
      </c>
    </row>
    <row r="5115" spans="1:23">
      <c r="A5115">
        <v>5114</v>
      </c>
      <c r="B5115" t="s">
        <v>5658</v>
      </c>
      <c r="C5115" t="s">
        <v>1295</v>
      </c>
      <c r="D5115">
        <v>139</v>
      </c>
      <c r="E5115" t="s">
        <v>5684</v>
      </c>
      <c r="F5115" t="s">
        <v>251</v>
      </c>
      <c r="G5115" s="1" t="s">
        <v>252</v>
      </c>
      <c r="H5115" t="s">
        <v>5685</v>
      </c>
      <c r="I5115" t="s">
        <v>252</v>
      </c>
      <c r="J5115" t="s">
        <v>5685</v>
      </c>
      <c r="K5115">
        <v>0.9</v>
      </c>
      <c r="L5115">
        <v>0.9</v>
      </c>
      <c r="M5115" t="s">
        <v>26</v>
      </c>
      <c r="N5115" t="s">
        <v>323</v>
      </c>
      <c r="O5115" t="s">
        <v>29</v>
      </c>
      <c r="P5115" t="s">
        <v>29</v>
      </c>
      <c r="Q5115" t="s">
        <v>29</v>
      </c>
      <c r="R5115" t="s">
        <v>29</v>
      </c>
      <c r="S5115" t="s">
        <v>29</v>
      </c>
      <c r="T5115" t="s">
        <v>29</v>
      </c>
      <c r="U5115" t="s">
        <v>29</v>
      </c>
      <c r="V5115" t="s">
        <v>29</v>
      </c>
      <c r="W5115" t="s">
        <v>5661</v>
      </c>
    </row>
    <row r="5116" spans="1:23">
      <c r="A5116">
        <v>5115</v>
      </c>
      <c r="B5116" t="s">
        <v>5658</v>
      </c>
      <c r="C5116" t="s">
        <v>1295</v>
      </c>
      <c r="D5116">
        <v>139</v>
      </c>
      <c r="E5116" t="s">
        <v>5686</v>
      </c>
      <c r="F5116" t="s">
        <v>438</v>
      </c>
      <c r="G5116" s="1" t="s">
        <v>2166</v>
      </c>
      <c r="H5116" t="s">
        <v>1358</v>
      </c>
      <c r="I5116" t="s">
        <v>2166</v>
      </c>
      <c r="J5116" t="s">
        <v>1358</v>
      </c>
      <c r="K5116">
        <v>0.7</v>
      </c>
      <c r="L5116">
        <v>0.7</v>
      </c>
      <c r="M5116" t="s">
        <v>26</v>
      </c>
      <c r="N5116" t="s">
        <v>219</v>
      </c>
      <c r="O5116" t="s">
        <v>29</v>
      </c>
      <c r="P5116" t="s">
        <v>29</v>
      </c>
      <c r="Q5116" t="s">
        <v>29</v>
      </c>
      <c r="R5116" t="s">
        <v>29</v>
      </c>
      <c r="S5116" t="s">
        <v>29</v>
      </c>
      <c r="T5116" t="s">
        <v>29</v>
      </c>
      <c r="U5116" t="s">
        <v>29</v>
      </c>
      <c r="V5116" t="s">
        <v>29</v>
      </c>
      <c r="W5116" t="s">
        <v>5661</v>
      </c>
    </row>
    <row r="5117" spans="1:23">
      <c r="A5117">
        <v>5116</v>
      </c>
      <c r="B5117" t="s">
        <v>5658</v>
      </c>
      <c r="C5117" t="s">
        <v>1295</v>
      </c>
      <c r="D5117">
        <v>139</v>
      </c>
      <c r="E5117" t="s">
        <v>1765</v>
      </c>
      <c r="F5117" t="s">
        <v>1314</v>
      </c>
      <c r="G5117" s="1" t="s">
        <v>1766</v>
      </c>
      <c r="H5117" t="s">
        <v>29</v>
      </c>
      <c r="I5117" t="s">
        <v>1766</v>
      </c>
      <c r="J5117" t="s">
        <v>29</v>
      </c>
      <c r="K5117">
        <v>0.7</v>
      </c>
      <c r="L5117">
        <v>0.7</v>
      </c>
      <c r="M5117" t="s">
        <v>26</v>
      </c>
      <c r="N5117" t="s">
        <v>232</v>
      </c>
      <c r="O5117" t="s">
        <v>219</v>
      </c>
      <c r="P5117" t="s">
        <v>29</v>
      </c>
      <c r="Q5117" t="s">
        <v>29</v>
      </c>
      <c r="R5117" t="s">
        <v>29</v>
      </c>
      <c r="S5117" t="s">
        <v>29</v>
      </c>
      <c r="T5117" t="s">
        <v>29</v>
      </c>
      <c r="U5117" t="s">
        <v>29</v>
      </c>
      <c r="V5117" t="s">
        <v>29</v>
      </c>
      <c r="W5117" t="s">
        <v>5661</v>
      </c>
    </row>
    <row r="5118" spans="1:23">
      <c r="A5118">
        <v>5117</v>
      </c>
      <c r="B5118" t="s">
        <v>5658</v>
      </c>
      <c r="C5118" t="s">
        <v>1295</v>
      </c>
      <c r="D5118">
        <v>139</v>
      </c>
      <c r="E5118" t="s">
        <v>5687</v>
      </c>
      <c r="F5118" t="s">
        <v>731</v>
      </c>
      <c r="G5118" s="1" t="s">
        <v>845</v>
      </c>
      <c r="H5118" t="s">
        <v>5688</v>
      </c>
      <c r="I5118" t="s">
        <v>845</v>
      </c>
      <c r="J5118" t="s">
        <v>8602</v>
      </c>
      <c r="K5118">
        <v>0.5</v>
      </c>
      <c r="L5118">
        <v>0.5</v>
      </c>
      <c r="M5118" t="s">
        <v>26</v>
      </c>
      <c r="N5118" t="s">
        <v>323</v>
      </c>
      <c r="O5118" t="s">
        <v>232</v>
      </c>
      <c r="P5118" t="s">
        <v>219</v>
      </c>
      <c r="Q5118" t="s">
        <v>29</v>
      </c>
      <c r="R5118" t="s">
        <v>29</v>
      </c>
      <c r="S5118" t="s">
        <v>29</v>
      </c>
      <c r="T5118" t="s">
        <v>29</v>
      </c>
      <c r="U5118" t="s">
        <v>29</v>
      </c>
      <c r="V5118" t="s">
        <v>29</v>
      </c>
      <c r="W5118" t="s">
        <v>5661</v>
      </c>
    </row>
    <row r="5119" spans="1:23">
      <c r="A5119">
        <v>5118</v>
      </c>
      <c r="B5119" t="s">
        <v>5658</v>
      </c>
      <c r="C5119" t="s">
        <v>1295</v>
      </c>
      <c r="D5119">
        <v>139</v>
      </c>
      <c r="E5119" t="s">
        <v>5689</v>
      </c>
      <c r="F5119" t="s">
        <v>93</v>
      </c>
      <c r="G5119" s="1" t="s">
        <v>29</v>
      </c>
      <c r="H5119" t="s">
        <v>29</v>
      </c>
      <c r="I5119" t="s">
        <v>29</v>
      </c>
      <c r="J5119" t="s">
        <v>29</v>
      </c>
      <c r="K5119">
        <v>0.5</v>
      </c>
      <c r="L5119">
        <v>0.5</v>
      </c>
      <c r="M5119" t="s">
        <v>26</v>
      </c>
      <c r="N5119" t="s">
        <v>232</v>
      </c>
      <c r="O5119" t="s">
        <v>219</v>
      </c>
      <c r="P5119" t="s">
        <v>29</v>
      </c>
      <c r="Q5119" t="s">
        <v>29</v>
      </c>
      <c r="R5119" t="s">
        <v>29</v>
      </c>
      <c r="S5119" t="s">
        <v>29</v>
      </c>
      <c r="T5119" t="s">
        <v>29</v>
      </c>
      <c r="U5119" t="s">
        <v>29</v>
      </c>
      <c r="V5119" t="s">
        <v>29</v>
      </c>
      <c r="W5119" t="s">
        <v>5661</v>
      </c>
    </row>
    <row r="5120" spans="1:23">
      <c r="A5120">
        <v>5119</v>
      </c>
      <c r="B5120" t="s">
        <v>5658</v>
      </c>
      <c r="C5120" t="s">
        <v>1295</v>
      </c>
      <c r="D5120">
        <v>139</v>
      </c>
      <c r="E5120" t="s">
        <v>973</v>
      </c>
      <c r="F5120" t="s">
        <v>438</v>
      </c>
      <c r="G5120" s="1" t="s">
        <v>439</v>
      </c>
      <c r="H5120" t="s">
        <v>974</v>
      </c>
      <c r="I5120" t="s">
        <v>439</v>
      </c>
      <c r="J5120" t="s">
        <v>974</v>
      </c>
      <c r="K5120">
        <v>0.5</v>
      </c>
      <c r="L5120">
        <v>0.5</v>
      </c>
      <c r="M5120" t="s">
        <v>26</v>
      </c>
      <c r="N5120" t="s">
        <v>219</v>
      </c>
      <c r="O5120" t="s">
        <v>29</v>
      </c>
      <c r="P5120" t="s">
        <v>29</v>
      </c>
      <c r="Q5120" t="s">
        <v>29</v>
      </c>
      <c r="R5120" t="s">
        <v>29</v>
      </c>
      <c r="S5120" t="s">
        <v>29</v>
      </c>
      <c r="T5120" t="s">
        <v>29</v>
      </c>
      <c r="U5120" t="s">
        <v>29</v>
      </c>
      <c r="V5120" t="s">
        <v>29</v>
      </c>
      <c r="W5120" t="s">
        <v>5661</v>
      </c>
    </row>
    <row r="5121" spans="1:23">
      <c r="A5121">
        <v>5120</v>
      </c>
      <c r="B5121" t="s">
        <v>5658</v>
      </c>
      <c r="C5121" t="s">
        <v>1295</v>
      </c>
      <c r="D5121">
        <v>139</v>
      </c>
      <c r="E5121" t="s">
        <v>5690</v>
      </c>
      <c r="F5121" t="s">
        <v>154</v>
      </c>
      <c r="G5121" s="1" t="s">
        <v>5691</v>
      </c>
      <c r="H5121" t="s">
        <v>5692</v>
      </c>
      <c r="I5121" t="s">
        <v>5691</v>
      </c>
      <c r="J5121" t="s">
        <v>5692</v>
      </c>
      <c r="K5121">
        <v>0.2</v>
      </c>
      <c r="L5121">
        <v>0.2</v>
      </c>
      <c r="M5121" t="s">
        <v>26</v>
      </c>
      <c r="N5121" t="s">
        <v>219</v>
      </c>
      <c r="O5121" t="s">
        <v>29</v>
      </c>
      <c r="P5121" t="s">
        <v>29</v>
      </c>
      <c r="Q5121" t="s">
        <v>29</v>
      </c>
      <c r="R5121" t="s">
        <v>29</v>
      </c>
      <c r="S5121" t="s">
        <v>29</v>
      </c>
      <c r="T5121" t="s">
        <v>29</v>
      </c>
      <c r="U5121" t="s">
        <v>29</v>
      </c>
      <c r="V5121" t="s">
        <v>29</v>
      </c>
      <c r="W5121" t="s">
        <v>5661</v>
      </c>
    </row>
    <row r="5122" spans="1:23">
      <c r="A5122">
        <v>5121</v>
      </c>
      <c r="B5122" t="s">
        <v>5658</v>
      </c>
      <c r="C5122" t="s">
        <v>1295</v>
      </c>
      <c r="D5122">
        <v>139</v>
      </c>
      <c r="E5122" t="s">
        <v>5693</v>
      </c>
      <c r="F5122" t="s">
        <v>196</v>
      </c>
      <c r="G5122" s="1" t="s">
        <v>326</v>
      </c>
      <c r="H5122" t="s">
        <v>5694</v>
      </c>
      <c r="I5122" t="s">
        <v>326</v>
      </c>
      <c r="J5122" t="s">
        <v>5694</v>
      </c>
      <c r="K5122">
        <v>0.2</v>
      </c>
      <c r="L5122">
        <v>0.2</v>
      </c>
      <c r="M5122" t="s">
        <v>26</v>
      </c>
      <c r="N5122" t="s">
        <v>219</v>
      </c>
      <c r="O5122" t="s">
        <v>29</v>
      </c>
      <c r="P5122" t="s">
        <v>29</v>
      </c>
      <c r="Q5122" t="s">
        <v>29</v>
      </c>
      <c r="R5122" t="s">
        <v>29</v>
      </c>
      <c r="S5122" t="s">
        <v>29</v>
      </c>
      <c r="T5122" t="s">
        <v>29</v>
      </c>
      <c r="U5122" t="s">
        <v>29</v>
      </c>
      <c r="V5122" t="s">
        <v>29</v>
      </c>
      <c r="W5122" t="s">
        <v>5661</v>
      </c>
    </row>
    <row r="5123" spans="1:23">
      <c r="A5123">
        <v>5122</v>
      </c>
      <c r="B5123" t="s">
        <v>5658</v>
      </c>
      <c r="C5123" t="s">
        <v>1295</v>
      </c>
      <c r="D5123">
        <v>139</v>
      </c>
      <c r="E5123" t="s">
        <v>5695</v>
      </c>
      <c r="F5123" t="s">
        <v>1102</v>
      </c>
      <c r="G5123" s="1" t="s">
        <v>1103</v>
      </c>
      <c r="H5123" t="s">
        <v>5696</v>
      </c>
      <c r="I5123" t="s">
        <v>1103</v>
      </c>
      <c r="J5123" t="s">
        <v>5696</v>
      </c>
      <c r="K5123">
        <v>0.2</v>
      </c>
      <c r="L5123">
        <v>0.2</v>
      </c>
      <c r="M5123" t="s">
        <v>26</v>
      </c>
      <c r="N5123" t="s">
        <v>219</v>
      </c>
      <c r="O5123" t="s">
        <v>29</v>
      </c>
      <c r="P5123" t="s">
        <v>29</v>
      </c>
      <c r="Q5123" t="s">
        <v>29</v>
      </c>
      <c r="R5123" t="s">
        <v>29</v>
      </c>
      <c r="S5123" t="s">
        <v>29</v>
      </c>
      <c r="T5123" t="s">
        <v>29</v>
      </c>
      <c r="U5123" t="s">
        <v>29</v>
      </c>
      <c r="V5123" t="s">
        <v>29</v>
      </c>
      <c r="W5123" t="s">
        <v>5661</v>
      </c>
    </row>
    <row r="5124" spans="1:23">
      <c r="A5124">
        <v>5123</v>
      </c>
      <c r="B5124" t="s">
        <v>5658</v>
      </c>
      <c r="C5124" t="s">
        <v>1295</v>
      </c>
      <c r="D5124">
        <v>139</v>
      </c>
      <c r="E5124" t="s">
        <v>5697</v>
      </c>
      <c r="F5124" t="s">
        <v>516</v>
      </c>
      <c r="G5124" s="1" t="s">
        <v>517</v>
      </c>
      <c r="H5124" t="s">
        <v>5698</v>
      </c>
      <c r="I5124" t="s">
        <v>517</v>
      </c>
      <c r="J5124" t="s">
        <v>5698</v>
      </c>
      <c r="K5124">
        <v>0.2</v>
      </c>
      <c r="L5124">
        <v>0.2</v>
      </c>
      <c r="M5124" t="s">
        <v>26</v>
      </c>
      <c r="N5124" t="s">
        <v>219</v>
      </c>
      <c r="O5124" t="s">
        <v>29</v>
      </c>
      <c r="P5124" t="s">
        <v>29</v>
      </c>
      <c r="Q5124" t="s">
        <v>29</v>
      </c>
      <c r="R5124" t="s">
        <v>29</v>
      </c>
      <c r="S5124" t="s">
        <v>29</v>
      </c>
      <c r="T5124" t="s">
        <v>29</v>
      </c>
      <c r="U5124" t="s">
        <v>29</v>
      </c>
      <c r="V5124" t="s">
        <v>29</v>
      </c>
      <c r="W5124" t="s">
        <v>5661</v>
      </c>
    </row>
    <row r="5125" spans="1:23">
      <c r="A5125">
        <v>5124</v>
      </c>
      <c r="B5125" t="s">
        <v>5658</v>
      </c>
      <c r="C5125" t="s">
        <v>1295</v>
      </c>
      <c r="D5125">
        <v>139</v>
      </c>
      <c r="E5125" t="s">
        <v>5699</v>
      </c>
      <c r="F5125" t="s">
        <v>251</v>
      </c>
      <c r="G5125" s="1" t="s">
        <v>252</v>
      </c>
      <c r="H5125" t="s">
        <v>4169</v>
      </c>
      <c r="I5125" t="s">
        <v>252</v>
      </c>
      <c r="J5125" t="s">
        <v>4169</v>
      </c>
      <c r="K5125">
        <v>0.2</v>
      </c>
      <c r="L5125">
        <v>0.2</v>
      </c>
      <c r="M5125" t="s">
        <v>26</v>
      </c>
      <c r="N5125" t="s">
        <v>323</v>
      </c>
      <c r="O5125" t="s">
        <v>29</v>
      </c>
      <c r="P5125" t="s">
        <v>29</v>
      </c>
      <c r="Q5125" t="s">
        <v>29</v>
      </c>
      <c r="R5125" t="s">
        <v>29</v>
      </c>
      <c r="S5125" t="s">
        <v>29</v>
      </c>
      <c r="T5125" t="s">
        <v>29</v>
      </c>
      <c r="U5125" t="s">
        <v>29</v>
      </c>
      <c r="V5125" t="s">
        <v>29</v>
      </c>
      <c r="W5125" t="s">
        <v>5661</v>
      </c>
    </row>
    <row r="5126" spans="1:23">
      <c r="A5126">
        <v>5125</v>
      </c>
      <c r="B5126" t="s">
        <v>5658</v>
      </c>
      <c r="C5126" t="s">
        <v>1295</v>
      </c>
      <c r="D5126">
        <v>139</v>
      </c>
      <c r="E5126" t="s">
        <v>5700</v>
      </c>
      <c r="F5126" t="s">
        <v>468</v>
      </c>
      <c r="G5126" s="1" t="s">
        <v>5701</v>
      </c>
      <c r="H5126" t="s">
        <v>5702</v>
      </c>
      <c r="I5126" t="s">
        <v>5701</v>
      </c>
      <c r="J5126" t="s">
        <v>5702</v>
      </c>
      <c r="K5126">
        <v>0.2</v>
      </c>
      <c r="L5126">
        <v>0.2</v>
      </c>
      <c r="M5126" t="s">
        <v>26</v>
      </c>
      <c r="N5126" t="s">
        <v>219</v>
      </c>
      <c r="O5126" t="s">
        <v>29</v>
      </c>
      <c r="P5126" t="s">
        <v>29</v>
      </c>
      <c r="Q5126" t="s">
        <v>29</v>
      </c>
      <c r="R5126" t="s">
        <v>29</v>
      </c>
      <c r="S5126" t="s">
        <v>29</v>
      </c>
      <c r="T5126" t="s">
        <v>29</v>
      </c>
      <c r="U5126" t="s">
        <v>29</v>
      </c>
      <c r="V5126" t="s">
        <v>29</v>
      </c>
      <c r="W5126" t="s">
        <v>5661</v>
      </c>
    </row>
    <row r="5127" spans="1:23">
      <c r="A5127">
        <v>5126</v>
      </c>
      <c r="B5127" t="s">
        <v>5658</v>
      </c>
      <c r="C5127" t="s">
        <v>1295</v>
      </c>
      <c r="D5127">
        <v>139</v>
      </c>
      <c r="E5127" t="s">
        <v>4554</v>
      </c>
      <c r="F5127" t="s">
        <v>164</v>
      </c>
      <c r="G5127" s="1" t="s">
        <v>4555</v>
      </c>
      <c r="H5127" t="s">
        <v>4556</v>
      </c>
      <c r="I5127" t="s">
        <v>4555</v>
      </c>
      <c r="J5127" t="s">
        <v>4556</v>
      </c>
      <c r="K5127">
        <v>0.2</v>
      </c>
      <c r="L5127">
        <v>0.2</v>
      </c>
      <c r="M5127" t="s">
        <v>26</v>
      </c>
      <c r="N5127" t="s">
        <v>219</v>
      </c>
      <c r="O5127" t="s">
        <v>29</v>
      </c>
      <c r="P5127" t="s">
        <v>29</v>
      </c>
      <c r="Q5127" t="s">
        <v>29</v>
      </c>
      <c r="R5127" t="s">
        <v>29</v>
      </c>
      <c r="S5127" t="s">
        <v>29</v>
      </c>
      <c r="T5127" t="s">
        <v>29</v>
      </c>
      <c r="U5127" t="s">
        <v>29</v>
      </c>
      <c r="V5127" t="s">
        <v>29</v>
      </c>
      <c r="W5127" t="s">
        <v>5661</v>
      </c>
    </row>
    <row r="5128" spans="1:23">
      <c r="A5128">
        <v>5127</v>
      </c>
      <c r="B5128" t="s">
        <v>5658</v>
      </c>
      <c r="C5128" t="s">
        <v>1295</v>
      </c>
      <c r="D5128">
        <v>139</v>
      </c>
      <c r="E5128" t="s">
        <v>5703</v>
      </c>
      <c r="F5128" t="s">
        <v>293</v>
      </c>
      <c r="G5128" s="1" t="s">
        <v>656</v>
      </c>
      <c r="H5128" t="s">
        <v>5704</v>
      </c>
      <c r="I5128" t="s">
        <v>656</v>
      </c>
      <c r="J5128" t="s">
        <v>5704</v>
      </c>
      <c r="K5128">
        <v>0.2</v>
      </c>
      <c r="L5128">
        <v>0.2</v>
      </c>
      <c r="M5128" t="s">
        <v>26</v>
      </c>
      <c r="N5128" t="s">
        <v>219</v>
      </c>
      <c r="O5128" t="s">
        <v>29</v>
      </c>
      <c r="P5128" t="s">
        <v>29</v>
      </c>
      <c r="Q5128" t="s">
        <v>29</v>
      </c>
      <c r="R5128" t="s">
        <v>29</v>
      </c>
      <c r="S5128" t="s">
        <v>29</v>
      </c>
      <c r="T5128" t="s">
        <v>29</v>
      </c>
      <c r="U5128" t="s">
        <v>29</v>
      </c>
      <c r="V5128" t="s">
        <v>29</v>
      </c>
      <c r="W5128" t="s">
        <v>5661</v>
      </c>
    </row>
    <row r="5129" spans="1:23">
      <c r="A5129">
        <v>5128</v>
      </c>
      <c r="B5129" t="s">
        <v>5705</v>
      </c>
      <c r="C5129" t="s">
        <v>5705</v>
      </c>
      <c r="D5129">
        <v>140</v>
      </c>
      <c r="E5129" t="s">
        <v>5706</v>
      </c>
      <c r="F5129" t="s">
        <v>344</v>
      </c>
      <c r="G5129" s="1" t="s">
        <v>5707</v>
      </c>
      <c r="H5129" t="s">
        <v>1353</v>
      </c>
      <c r="I5129" t="s">
        <v>5707</v>
      </c>
      <c r="J5129" t="s">
        <v>1353</v>
      </c>
      <c r="K5129">
        <v>13</v>
      </c>
      <c r="L5129">
        <v>13</v>
      </c>
      <c r="M5129" t="s">
        <v>26</v>
      </c>
      <c r="N5129" t="s">
        <v>219</v>
      </c>
      <c r="O5129" t="s">
        <v>232</v>
      </c>
      <c r="P5129" t="s">
        <v>63</v>
      </c>
      <c r="Q5129" t="s">
        <v>29</v>
      </c>
      <c r="R5129" t="s">
        <v>29</v>
      </c>
      <c r="S5129" t="s">
        <v>29</v>
      </c>
      <c r="T5129" t="s">
        <v>29</v>
      </c>
      <c r="U5129" t="s">
        <v>29</v>
      </c>
      <c r="V5129" t="s">
        <v>29</v>
      </c>
      <c r="W5129" t="s">
        <v>5708</v>
      </c>
    </row>
    <row r="5130" spans="1:23">
      <c r="A5130">
        <v>5129</v>
      </c>
      <c r="B5130" t="s">
        <v>5705</v>
      </c>
      <c r="C5130" t="s">
        <v>5705</v>
      </c>
      <c r="D5130">
        <v>140</v>
      </c>
      <c r="E5130" t="s">
        <v>5709</v>
      </c>
      <c r="F5130" t="s">
        <v>185</v>
      </c>
      <c r="G5130" s="1" t="s">
        <v>186</v>
      </c>
      <c r="H5130" t="s">
        <v>5710</v>
      </c>
      <c r="I5130" t="s">
        <v>186</v>
      </c>
      <c r="J5130" t="s">
        <v>4314</v>
      </c>
      <c r="K5130">
        <v>11</v>
      </c>
      <c r="L5130">
        <v>11</v>
      </c>
      <c r="M5130" t="s">
        <v>26</v>
      </c>
      <c r="N5130" t="s">
        <v>121</v>
      </c>
      <c r="O5130" t="s">
        <v>74</v>
      </c>
      <c r="P5130" t="s">
        <v>29</v>
      </c>
      <c r="Q5130" t="s">
        <v>29</v>
      </c>
      <c r="R5130" t="s">
        <v>29</v>
      </c>
      <c r="S5130" t="s">
        <v>29</v>
      </c>
      <c r="T5130" t="s">
        <v>29</v>
      </c>
      <c r="U5130" t="s">
        <v>29</v>
      </c>
      <c r="V5130" t="s">
        <v>29</v>
      </c>
      <c r="W5130" t="s">
        <v>5708</v>
      </c>
    </row>
    <row r="5131" spans="1:23">
      <c r="A5131">
        <v>5130</v>
      </c>
      <c r="B5131" t="s">
        <v>5705</v>
      </c>
      <c r="C5131" t="s">
        <v>5705</v>
      </c>
      <c r="D5131">
        <v>140</v>
      </c>
      <c r="E5131" t="s">
        <v>4301</v>
      </c>
      <c r="F5131" t="s">
        <v>185</v>
      </c>
      <c r="G5131" s="1" t="s">
        <v>2060</v>
      </c>
      <c r="H5131" t="s">
        <v>4302</v>
      </c>
      <c r="I5131" t="s">
        <v>2060</v>
      </c>
      <c r="J5131" t="s">
        <v>8684</v>
      </c>
      <c r="K5131">
        <v>9.8000000000000007</v>
      </c>
      <c r="L5131">
        <v>9.8000000000000007</v>
      </c>
      <c r="M5131" t="s">
        <v>26</v>
      </c>
      <c r="N5131" t="s">
        <v>230</v>
      </c>
      <c r="O5131" t="s">
        <v>121</v>
      </c>
      <c r="P5131" t="s">
        <v>63</v>
      </c>
      <c r="Q5131" t="s">
        <v>74</v>
      </c>
      <c r="R5131" t="s">
        <v>29</v>
      </c>
      <c r="S5131" t="s">
        <v>29</v>
      </c>
      <c r="T5131" t="s">
        <v>29</v>
      </c>
      <c r="U5131" t="s">
        <v>29</v>
      </c>
      <c r="V5131" t="s">
        <v>29</v>
      </c>
      <c r="W5131" t="s">
        <v>5708</v>
      </c>
    </row>
    <row r="5132" spans="1:23">
      <c r="A5132">
        <v>5131</v>
      </c>
      <c r="B5132" t="s">
        <v>5705</v>
      </c>
      <c r="C5132" t="s">
        <v>5705</v>
      </c>
      <c r="D5132">
        <v>140</v>
      </c>
      <c r="E5132" t="s">
        <v>5711</v>
      </c>
      <c r="F5132" t="s">
        <v>185</v>
      </c>
      <c r="G5132" s="1" t="s">
        <v>186</v>
      </c>
      <c r="H5132" t="s">
        <v>5712</v>
      </c>
      <c r="I5132" t="s">
        <v>186</v>
      </c>
      <c r="J5132" t="s">
        <v>6471</v>
      </c>
      <c r="K5132">
        <v>5.5</v>
      </c>
      <c r="L5132">
        <v>5.5</v>
      </c>
      <c r="M5132" t="s">
        <v>26</v>
      </c>
      <c r="N5132" t="s">
        <v>219</v>
      </c>
      <c r="O5132" t="s">
        <v>232</v>
      </c>
      <c r="P5132" t="s">
        <v>230</v>
      </c>
      <c r="Q5132" t="s">
        <v>74</v>
      </c>
      <c r="R5132" t="s">
        <v>29</v>
      </c>
      <c r="S5132" t="s">
        <v>29</v>
      </c>
      <c r="T5132" t="s">
        <v>29</v>
      </c>
      <c r="U5132" t="s">
        <v>29</v>
      </c>
      <c r="V5132" t="s">
        <v>29</v>
      </c>
      <c r="W5132" t="s">
        <v>5708</v>
      </c>
    </row>
    <row r="5133" spans="1:23">
      <c r="A5133">
        <v>5132</v>
      </c>
      <c r="B5133" t="s">
        <v>5705</v>
      </c>
      <c r="C5133" t="s">
        <v>5705</v>
      </c>
      <c r="D5133">
        <v>140</v>
      </c>
      <c r="E5133" t="s">
        <v>5713</v>
      </c>
      <c r="F5133" t="s">
        <v>23</v>
      </c>
      <c r="G5133" s="1" t="s">
        <v>1227</v>
      </c>
      <c r="H5133" t="s">
        <v>2754</v>
      </c>
      <c r="I5133" t="s">
        <v>8552</v>
      </c>
      <c r="J5133" t="s">
        <v>4153</v>
      </c>
      <c r="K5133">
        <v>5.4</v>
      </c>
      <c r="L5133">
        <v>5.4</v>
      </c>
      <c r="M5133" t="s">
        <v>26</v>
      </c>
      <c r="N5133" t="s">
        <v>74</v>
      </c>
      <c r="O5133" t="s">
        <v>29</v>
      </c>
      <c r="P5133" t="s">
        <v>29</v>
      </c>
      <c r="Q5133" t="s">
        <v>29</v>
      </c>
      <c r="R5133" t="s">
        <v>29</v>
      </c>
      <c r="S5133" t="s">
        <v>29</v>
      </c>
      <c r="T5133" t="s">
        <v>29</v>
      </c>
      <c r="U5133" t="s">
        <v>29</v>
      </c>
      <c r="V5133" t="s">
        <v>29</v>
      </c>
      <c r="W5133" t="s">
        <v>5708</v>
      </c>
    </row>
    <row r="5134" spans="1:23">
      <c r="A5134">
        <v>5133</v>
      </c>
      <c r="B5134" t="s">
        <v>5705</v>
      </c>
      <c r="C5134" t="s">
        <v>5705</v>
      </c>
      <c r="D5134">
        <v>140</v>
      </c>
      <c r="E5134" t="s">
        <v>5714</v>
      </c>
      <c r="F5134" t="s">
        <v>438</v>
      </c>
      <c r="G5134" s="1" t="s">
        <v>5715</v>
      </c>
      <c r="H5134" t="s">
        <v>4926</v>
      </c>
      <c r="I5134" t="s">
        <v>5715</v>
      </c>
      <c r="J5134" t="s">
        <v>4926</v>
      </c>
      <c r="K5134">
        <v>4.3</v>
      </c>
      <c r="L5134">
        <v>4.3</v>
      </c>
      <c r="M5134" t="s">
        <v>26</v>
      </c>
      <c r="N5134" t="s">
        <v>74</v>
      </c>
      <c r="O5134" t="s">
        <v>121</v>
      </c>
      <c r="P5134" t="s">
        <v>29</v>
      </c>
      <c r="Q5134" t="s">
        <v>29</v>
      </c>
      <c r="R5134" t="s">
        <v>29</v>
      </c>
      <c r="S5134" t="s">
        <v>29</v>
      </c>
      <c r="T5134" t="s">
        <v>29</v>
      </c>
      <c r="U5134" t="s">
        <v>29</v>
      </c>
      <c r="V5134" t="s">
        <v>29</v>
      </c>
      <c r="W5134" t="s">
        <v>5708</v>
      </c>
    </row>
    <row r="5135" spans="1:23">
      <c r="A5135">
        <v>5134</v>
      </c>
      <c r="B5135" t="s">
        <v>5705</v>
      </c>
      <c r="C5135" t="s">
        <v>5705</v>
      </c>
      <c r="D5135">
        <v>140</v>
      </c>
      <c r="E5135" t="s">
        <v>5716</v>
      </c>
      <c r="F5135" t="s">
        <v>221</v>
      </c>
      <c r="G5135" s="1" t="s">
        <v>2107</v>
      </c>
      <c r="H5135" t="s">
        <v>5717</v>
      </c>
      <c r="I5135" t="s">
        <v>2107</v>
      </c>
      <c r="J5135" t="s">
        <v>2108</v>
      </c>
      <c r="K5135">
        <v>3.9</v>
      </c>
      <c r="L5135">
        <v>3.9</v>
      </c>
      <c r="M5135" t="s">
        <v>26</v>
      </c>
      <c r="N5135" t="s">
        <v>74</v>
      </c>
      <c r="O5135" t="s">
        <v>29</v>
      </c>
      <c r="P5135" t="s">
        <v>29</v>
      </c>
      <c r="Q5135" t="s">
        <v>29</v>
      </c>
      <c r="R5135" t="s">
        <v>29</v>
      </c>
      <c r="S5135" t="s">
        <v>29</v>
      </c>
      <c r="T5135" t="s">
        <v>29</v>
      </c>
      <c r="U5135" t="s">
        <v>29</v>
      </c>
      <c r="V5135" t="s">
        <v>29</v>
      </c>
      <c r="W5135" t="s">
        <v>5708</v>
      </c>
    </row>
    <row r="5136" spans="1:23">
      <c r="A5136">
        <v>5135</v>
      </c>
      <c r="B5136" t="s">
        <v>5705</v>
      </c>
      <c r="C5136" t="s">
        <v>5705</v>
      </c>
      <c r="D5136">
        <v>140</v>
      </c>
      <c r="E5136" t="s">
        <v>3104</v>
      </c>
      <c r="F5136" t="s">
        <v>185</v>
      </c>
      <c r="G5136" s="1" t="s">
        <v>186</v>
      </c>
      <c r="H5136" t="s">
        <v>3105</v>
      </c>
      <c r="I5136" t="s">
        <v>186</v>
      </c>
      <c r="J5136" t="s">
        <v>1983</v>
      </c>
      <c r="K5136">
        <v>3.6</v>
      </c>
      <c r="L5136">
        <v>3.6</v>
      </c>
      <c r="M5136" t="s">
        <v>26</v>
      </c>
      <c r="N5136" t="s">
        <v>74</v>
      </c>
      <c r="O5136" t="s">
        <v>29</v>
      </c>
      <c r="P5136" t="s">
        <v>29</v>
      </c>
      <c r="Q5136" t="s">
        <v>29</v>
      </c>
      <c r="R5136" t="s">
        <v>29</v>
      </c>
      <c r="S5136" t="s">
        <v>29</v>
      </c>
      <c r="T5136" t="s">
        <v>29</v>
      </c>
      <c r="U5136" t="s">
        <v>29</v>
      </c>
      <c r="V5136" t="s">
        <v>29</v>
      </c>
      <c r="W5136" t="s">
        <v>5708</v>
      </c>
    </row>
    <row r="5137" spans="1:23">
      <c r="A5137">
        <v>5136</v>
      </c>
      <c r="B5137" t="s">
        <v>5705</v>
      </c>
      <c r="C5137" t="s">
        <v>5705</v>
      </c>
      <c r="D5137">
        <v>140</v>
      </c>
      <c r="E5137" t="s">
        <v>5718</v>
      </c>
      <c r="F5137" t="s">
        <v>185</v>
      </c>
      <c r="G5137" s="1" t="s">
        <v>186</v>
      </c>
      <c r="H5137" t="s">
        <v>995</v>
      </c>
      <c r="I5137" t="s">
        <v>186</v>
      </c>
      <c r="J5137" t="s">
        <v>995</v>
      </c>
      <c r="K5137">
        <v>2.8</v>
      </c>
      <c r="L5137">
        <v>2.8</v>
      </c>
      <c r="M5137" t="s">
        <v>26</v>
      </c>
      <c r="N5137" t="s">
        <v>219</v>
      </c>
      <c r="O5137" t="s">
        <v>232</v>
      </c>
      <c r="P5137" t="s">
        <v>121</v>
      </c>
      <c r="Q5137" t="s">
        <v>74</v>
      </c>
      <c r="R5137" t="s">
        <v>29</v>
      </c>
      <c r="S5137" t="s">
        <v>29</v>
      </c>
      <c r="T5137" t="s">
        <v>29</v>
      </c>
      <c r="U5137" t="s">
        <v>29</v>
      </c>
      <c r="V5137" t="s">
        <v>29</v>
      </c>
      <c r="W5137" t="s">
        <v>5708</v>
      </c>
    </row>
    <row r="5138" spans="1:23">
      <c r="A5138">
        <v>5137</v>
      </c>
      <c r="B5138" t="s">
        <v>5705</v>
      </c>
      <c r="C5138" t="s">
        <v>5705</v>
      </c>
      <c r="D5138">
        <v>140</v>
      </c>
      <c r="E5138" t="s">
        <v>5719</v>
      </c>
      <c r="F5138" t="s">
        <v>505</v>
      </c>
      <c r="G5138" s="1" t="s">
        <v>1145</v>
      </c>
      <c r="H5138" t="s">
        <v>5720</v>
      </c>
      <c r="I5138" t="s">
        <v>1145</v>
      </c>
      <c r="J5138" t="s">
        <v>291</v>
      </c>
      <c r="K5138">
        <v>2.4</v>
      </c>
      <c r="L5138">
        <v>2.4</v>
      </c>
      <c r="M5138" t="s">
        <v>26</v>
      </c>
      <c r="N5138" t="s">
        <v>219</v>
      </c>
      <c r="O5138" t="s">
        <v>232</v>
      </c>
      <c r="P5138" t="s">
        <v>29</v>
      </c>
      <c r="Q5138" t="s">
        <v>29</v>
      </c>
      <c r="R5138" t="s">
        <v>29</v>
      </c>
      <c r="S5138" t="s">
        <v>29</v>
      </c>
      <c r="T5138" t="s">
        <v>29</v>
      </c>
      <c r="U5138" t="s">
        <v>29</v>
      </c>
      <c r="V5138" t="s">
        <v>29</v>
      </c>
      <c r="W5138" t="s">
        <v>5708</v>
      </c>
    </row>
    <row r="5139" spans="1:23">
      <c r="A5139">
        <v>5138</v>
      </c>
      <c r="B5139" t="s">
        <v>5705</v>
      </c>
      <c r="C5139" t="s">
        <v>5705</v>
      </c>
      <c r="D5139">
        <v>140</v>
      </c>
      <c r="E5139" t="s">
        <v>5721</v>
      </c>
      <c r="F5139" t="s">
        <v>754</v>
      </c>
      <c r="G5139" s="1" t="s">
        <v>755</v>
      </c>
      <c r="H5139" t="s">
        <v>727</v>
      </c>
      <c r="I5139" t="s">
        <v>755</v>
      </c>
      <c r="J5139" t="s">
        <v>727</v>
      </c>
      <c r="K5139">
        <v>2.4</v>
      </c>
      <c r="L5139">
        <v>2.4</v>
      </c>
      <c r="M5139" t="s">
        <v>26</v>
      </c>
      <c r="N5139" t="s">
        <v>74</v>
      </c>
      <c r="O5139" t="s">
        <v>29</v>
      </c>
      <c r="P5139" t="s">
        <v>29</v>
      </c>
      <c r="Q5139" t="s">
        <v>29</v>
      </c>
      <c r="R5139" t="s">
        <v>29</v>
      </c>
      <c r="S5139" t="s">
        <v>29</v>
      </c>
      <c r="T5139" t="s">
        <v>29</v>
      </c>
      <c r="U5139" t="s">
        <v>29</v>
      </c>
      <c r="V5139" t="s">
        <v>29</v>
      </c>
      <c r="W5139" t="s">
        <v>5708</v>
      </c>
    </row>
    <row r="5140" spans="1:23">
      <c r="A5140">
        <v>5139</v>
      </c>
      <c r="B5140" t="s">
        <v>5705</v>
      </c>
      <c r="C5140" t="s">
        <v>5705</v>
      </c>
      <c r="D5140">
        <v>140</v>
      </c>
      <c r="E5140" t="s">
        <v>5722</v>
      </c>
      <c r="F5140" t="s">
        <v>1955</v>
      </c>
      <c r="G5140" s="1" t="s">
        <v>5186</v>
      </c>
      <c r="H5140" t="s">
        <v>5723</v>
      </c>
      <c r="I5140" t="s">
        <v>5186</v>
      </c>
      <c r="J5140" t="s">
        <v>5723</v>
      </c>
      <c r="K5140">
        <v>1.8</v>
      </c>
      <c r="L5140">
        <v>1.8</v>
      </c>
      <c r="M5140" t="s">
        <v>26</v>
      </c>
      <c r="N5140" t="s">
        <v>219</v>
      </c>
      <c r="O5140" t="s">
        <v>232</v>
      </c>
      <c r="P5140" t="s">
        <v>74</v>
      </c>
      <c r="Q5140" t="s">
        <v>29</v>
      </c>
      <c r="R5140" t="s">
        <v>29</v>
      </c>
      <c r="S5140" t="s">
        <v>29</v>
      </c>
      <c r="T5140" t="s">
        <v>29</v>
      </c>
      <c r="U5140" t="s">
        <v>29</v>
      </c>
      <c r="V5140" t="s">
        <v>29</v>
      </c>
      <c r="W5140" t="s">
        <v>5708</v>
      </c>
    </row>
    <row r="5141" spans="1:23">
      <c r="A5141">
        <v>5140</v>
      </c>
      <c r="B5141" t="s">
        <v>5705</v>
      </c>
      <c r="C5141" t="s">
        <v>5705</v>
      </c>
      <c r="D5141">
        <v>140</v>
      </c>
      <c r="E5141" t="s">
        <v>5724</v>
      </c>
      <c r="F5141" t="s">
        <v>415</v>
      </c>
      <c r="G5141" s="1" t="s">
        <v>4495</v>
      </c>
      <c r="H5141" t="s">
        <v>5725</v>
      </c>
      <c r="I5141" t="s">
        <v>4495</v>
      </c>
      <c r="J5141" t="s">
        <v>8737</v>
      </c>
      <c r="K5141">
        <v>1.4</v>
      </c>
      <c r="L5141">
        <v>1.4</v>
      </c>
      <c r="M5141" t="s">
        <v>26</v>
      </c>
      <c r="N5141" t="s">
        <v>219</v>
      </c>
      <c r="O5141" t="s">
        <v>232</v>
      </c>
      <c r="P5141" t="s">
        <v>74</v>
      </c>
      <c r="Q5141" t="s">
        <v>29</v>
      </c>
      <c r="R5141" t="s">
        <v>29</v>
      </c>
      <c r="S5141" t="s">
        <v>29</v>
      </c>
      <c r="T5141" t="s">
        <v>29</v>
      </c>
      <c r="U5141" t="s">
        <v>29</v>
      </c>
      <c r="V5141" t="s">
        <v>29</v>
      </c>
      <c r="W5141" t="s">
        <v>5708</v>
      </c>
    </row>
    <row r="5142" spans="1:23">
      <c r="A5142">
        <v>5141</v>
      </c>
      <c r="B5142" t="s">
        <v>5705</v>
      </c>
      <c r="C5142" t="s">
        <v>5705</v>
      </c>
      <c r="D5142">
        <v>140</v>
      </c>
      <c r="E5142" t="s">
        <v>5726</v>
      </c>
      <c r="F5142" t="s">
        <v>344</v>
      </c>
      <c r="G5142" s="1" t="s">
        <v>2733</v>
      </c>
      <c r="H5142" t="s">
        <v>5189</v>
      </c>
      <c r="I5142" t="s">
        <v>2733</v>
      </c>
      <c r="J5142" t="s">
        <v>5189</v>
      </c>
      <c r="K5142">
        <v>1.4</v>
      </c>
      <c r="L5142">
        <v>1.4</v>
      </c>
      <c r="M5142" t="s">
        <v>26</v>
      </c>
      <c r="N5142" t="s">
        <v>219</v>
      </c>
      <c r="O5142" t="s">
        <v>232</v>
      </c>
      <c r="P5142" t="s">
        <v>63</v>
      </c>
      <c r="Q5142" t="s">
        <v>29</v>
      </c>
      <c r="R5142" t="s">
        <v>29</v>
      </c>
      <c r="S5142" t="s">
        <v>29</v>
      </c>
      <c r="T5142" t="s">
        <v>29</v>
      </c>
      <c r="U5142" t="s">
        <v>29</v>
      </c>
      <c r="V5142" t="s">
        <v>29</v>
      </c>
      <c r="W5142" t="s">
        <v>5708</v>
      </c>
    </row>
    <row r="5143" spans="1:23">
      <c r="A5143">
        <v>5142</v>
      </c>
      <c r="B5143" t="s">
        <v>5705</v>
      </c>
      <c r="C5143" t="s">
        <v>5705</v>
      </c>
      <c r="D5143">
        <v>140</v>
      </c>
      <c r="E5143" t="s">
        <v>5727</v>
      </c>
      <c r="F5143" t="s">
        <v>283</v>
      </c>
      <c r="G5143" s="1" t="s">
        <v>5728</v>
      </c>
      <c r="H5143" t="s">
        <v>1201</v>
      </c>
      <c r="I5143" t="s">
        <v>5728</v>
      </c>
      <c r="J5143" t="s">
        <v>2561</v>
      </c>
      <c r="K5143">
        <v>1.3</v>
      </c>
      <c r="L5143">
        <v>1.3</v>
      </c>
      <c r="M5143" t="s">
        <v>26</v>
      </c>
      <c r="N5143" t="s">
        <v>219</v>
      </c>
      <c r="O5143" t="s">
        <v>232</v>
      </c>
      <c r="P5143" t="s">
        <v>29</v>
      </c>
      <c r="Q5143" t="s">
        <v>29</v>
      </c>
      <c r="R5143" t="s">
        <v>29</v>
      </c>
      <c r="S5143" t="s">
        <v>29</v>
      </c>
      <c r="T5143" t="s">
        <v>29</v>
      </c>
      <c r="U5143" t="s">
        <v>29</v>
      </c>
      <c r="V5143" t="s">
        <v>29</v>
      </c>
      <c r="W5143" t="s">
        <v>5708</v>
      </c>
    </row>
    <row r="5144" spans="1:23">
      <c r="A5144">
        <v>5143</v>
      </c>
      <c r="B5144" t="s">
        <v>5705</v>
      </c>
      <c r="C5144" t="s">
        <v>5705</v>
      </c>
      <c r="D5144">
        <v>140</v>
      </c>
      <c r="E5144" t="s">
        <v>5729</v>
      </c>
      <c r="F5144" t="s">
        <v>1718</v>
      </c>
      <c r="G5144" s="1" t="s">
        <v>5730</v>
      </c>
      <c r="H5144" t="s">
        <v>3013</v>
      </c>
      <c r="I5144" t="s">
        <v>5730</v>
      </c>
      <c r="J5144" t="s">
        <v>3013</v>
      </c>
      <c r="K5144">
        <v>1.3</v>
      </c>
      <c r="L5144">
        <v>1.3</v>
      </c>
      <c r="M5144" t="s">
        <v>26</v>
      </c>
      <c r="N5144" t="s">
        <v>74</v>
      </c>
      <c r="O5144" t="s">
        <v>29</v>
      </c>
      <c r="P5144" t="s">
        <v>29</v>
      </c>
      <c r="Q5144" t="s">
        <v>29</v>
      </c>
      <c r="R5144" t="s">
        <v>29</v>
      </c>
      <c r="S5144" t="s">
        <v>29</v>
      </c>
      <c r="T5144" t="s">
        <v>29</v>
      </c>
      <c r="U5144" t="s">
        <v>29</v>
      </c>
      <c r="V5144" t="s">
        <v>29</v>
      </c>
      <c r="W5144" t="s">
        <v>5708</v>
      </c>
    </row>
    <row r="5145" spans="1:23">
      <c r="A5145">
        <v>5144</v>
      </c>
      <c r="B5145" t="s">
        <v>5705</v>
      </c>
      <c r="C5145" t="s">
        <v>5705</v>
      </c>
      <c r="D5145">
        <v>140</v>
      </c>
      <c r="E5145" t="s">
        <v>5731</v>
      </c>
      <c r="F5145" t="s">
        <v>558</v>
      </c>
      <c r="G5145" s="1" t="s">
        <v>5732</v>
      </c>
      <c r="H5145" t="s">
        <v>5733</v>
      </c>
      <c r="I5145" t="s">
        <v>5732</v>
      </c>
      <c r="J5145" t="s">
        <v>5733</v>
      </c>
      <c r="K5145">
        <v>1.2</v>
      </c>
      <c r="L5145">
        <v>1.2</v>
      </c>
      <c r="M5145" t="s">
        <v>26</v>
      </c>
      <c r="N5145" t="s">
        <v>232</v>
      </c>
      <c r="O5145" t="s">
        <v>29</v>
      </c>
      <c r="P5145" t="s">
        <v>29</v>
      </c>
      <c r="Q5145" t="s">
        <v>29</v>
      </c>
      <c r="R5145" t="s">
        <v>29</v>
      </c>
      <c r="S5145" t="s">
        <v>29</v>
      </c>
      <c r="T5145" t="s">
        <v>29</v>
      </c>
      <c r="U5145" t="s">
        <v>29</v>
      </c>
      <c r="V5145" t="s">
        <v>29</v>
      </c>
      <c r="W5145" t="s">
        <v>5708</v>
      </c>
    </row>
    <row r="5146" spans="1:23">
      <c r="A5146">
        <v>5145</v>
      </c>
      <c r="B5146" t="s">
        <v>5705</v>
      </c>
      <c r="C5146" t="s">
        <v>5705</v>
      </c>
      <c r="D5146">
        <v>140</v>
      </c>
      <c r="E5146" t="s">
        <v>5734</v>
      </c>
      <c r="F5146" t="s">
        <v>1682</v>
      </c>
      <c r="G5146" s="1" t="s">
        <v>5735</v>
      </c>
      <c r="H5146" t="s">
        <v>5736</v>
      </c>
      <c r="I5146" t="s">
        <v>5735</v>
      </c>
      <c r="J5146" t="s">
        <v>8738</v>
      </c>
      <c r="K5146">
        <v>1.1000000000000001</v>
      </c>
      <c r="L5146">
        <v>1.1000000000000001</v>
      </c>
      <c r="M5146" t="s">
        <v>26</v>
      </c>
      <c r="N5146" t="s">
        <v>219</v>
      </c>
      <c r="O5146" t="s">
        <v>232</v>
      </c>
      <c r="P5146" t="s">
        <v>74</v>
      </c>
      <c r="Q5146" t="s">
        <v>29</v>
      </c>
      <c r="R5146" t="s">
        <v>29</v>
      </c>
      <c r="S5146" t="s">
        <v>29</v>
      </c>
      <c r="T5146" t="s">
        <v>29</v>
      </c>
      <c r="U5146" t="s">
        <v>29</v>
      </c>
      <c r="V5146" t="s">
        <v>29</v>
      </c>
      <c r="W5146" t="s">
        <v>5708</v>
      </c>
    </row>
    <row r="5147" spans="1:23">
      <c r="A5147">
        <v>5146</v>
      </c>
      <c r="B5147" t="s">
        <v>5705</v>
      </c>
      <c r="C5147" t="s">
        <v>5705</v>
      </c>
      <c r="D5147">
        <v>140</v>
      </c>
      <c r="E5147" t="s">
        <v>5737</v>
      </c>
      <c r="F5147" t="s">
        <v>185</v>
      </c>
      <c r="G5147" s="1" t="s">
        <v>186</v>
      </c>
      <c r="H5147" t="s">
        <v>5738</v>
      </c>
      <c r="I5147" t="s">
        <v>186</v>
      </c>
      <c r="J5147" t="s">
        <v>1398</v>
      </c>
      <c r="K5147">
        <v>0.9</v>
      </c>
      <c r="L5147">
        <v>0.9</v>
      </c>
      <c r="M5147" t="s">
        <v>26</v>
      </c>
      <c r="N5147" t="s">
        <v>219</v>
      </c>
      <c r="O5147" t="s">
        <v>232</v>
      </c>
      <c r="P5147" t="s">
        <v>74</v>
      </c>
      <c r="Q5147" t="s">
        <v>29</v>
      </c>
      <c r="R5147" t="s">
        <v>29</v>
      </c>
      <c r="S5147" t="s">
        <v>29</v>
      </c>
      <c r="T5147" t="s">
        <v>29</v>
      </c>
      <c r="U5147" t="s">
        <v>29</v>
      </c>
      <c r="V5147" t="s">
        <v>29</v>
      </c>
      <c r="W5147" t="s">
        <v>5708</v>
      </c>
    </row>
    <row r="5148" spans="1:23">
      <c r="A5148">
        <v>5147</v>
      </c>
      <c r="B5148" t="s">
        <v>5705</v>
      </c>
      <c r="C5148" t="s">
        <v>5705</v>
      </c>
      <c r="D5148">
        <v>140</v>
      </c>
      <c r="E5148" t="s">
        <v>5739</v>
      </c>
      <c r="F5148" t="s">
        <v>1364</v>
      </c>
      <c r="G5148" s="1" t="s">
        <v>2446</v>
      </c>
      <c r="H5148" t="s">
        <v>5740</v>
      </c>
      <c r="I5148" t="s">
        <v>2446</v>
      </c>
      <c r="J5148" t="s">
        <v>5740</v>
      </c>
      <c r="K5148">
        <v>1</v>
      </c>
      <c r="L5148">
        <v>1</v>
      </c>
      <c r="M5148" t="s">
        <v>26</v>
      </c>
      <c r="N5148" t="s">
        <v>219</v>
      </c>
      <c r="O5148" t="s">
        <v>232</v>
      </c>
      <c r="P5148" t="s">
        <v>74</v>
      </c>
      <c r="Q5148" t="s">
        <v>29</v>
      </c>
      <c r="R5148" t="s">
        <v>29</v>
      </c>
      <c r="S5148" t="s">
        <v>29</v>
      </c>
      <c r="T5148" t="s">
        <v>29</v>
      </c>
      <c r="U5148" t="s">
        <v>29</v>
      </c>
      <c r="V5148" t="s">
        <v>29</v>
      </c>
      <c r="W5148" t="s">
        <v>5708</v>
      </c>
    </row>
    <row r="5149" spans="1:23">
      <c r="A5149">
        <v>5148</v>
      </c>
      <c r="B5149" t="s">
        <v>5705</v>
      </c>
      <c r="C5149" t="s">
        <v>5705</v>
      </c>
      <c r="D5149">
        <v>140</v>
      </c>
      <c r="E5149" t="s">
        <v>5229</v>
      </c>
      <c r="F5149" t="s">
        <v>468</v>
      </c>
      <c r="G5149" s="1" t="s">
        <v>864</v>
      </c>
      <c r="H5149" t="s">
        <v>5230</v>
      </c>
      <c r="I5149" t="s">
        <v>864</v>
      </c>
      <c r="J5149" t="s">
        <v>5230</v>
      </c>
      <c r="K5149">
        <v>0.9</v>
      </c>
      <c r="L5149">
        <v>0.9</v>
      </c>
      <c r="M5149" t="s">
        <v>26</v>
      </c>
      <c r="N5149" t="s">
        <v>74</v>
      </c>
      <c r="O5149" t="s">
        <v>29</v>
      </c>
      <c r="P5149" t="s">
        <v>29</v>
      </c>
      <c r="Q5149" t="s">
        <v>29</v>
      </c>
      <c r="R5149" t="s">
        <v>29</v>
      </c>
      <c r="S5149" t="s">
        <v>29</v>
      </c>
      <c r="T5149" t="s">
        <v>29</v>
      </c>
      <c r="U5149" t="s">
        <v>29</v>
      </c>
      <c r="V5149" t="s">
        <v>29</v>
      </c>
      <c r="W5149" t="s">
        <v>5708</v>
      </c>
    </row>
    <row r="5150" spans="1:23">
      <c r="A5150">
        <v>5149</v>
      </c>
      <c r="B5150" t="s">
        <v>5705</v>
      </c>
      <c r="C5150" t="s">
        <v>5705</v>
      </c>
      <c r="D5150">
        <v>140</v>
      </c>
      <c r="E5150" t="s">
        <v>5741</v>
      </c>
      <c r="F5150" t="s">
        <v>248</v>
      </c>
      <c r="G5150" s="1" t="s">
        <v>2581</v>
      </c>
      <c r="H5150" t="s">
        <v>5742</v>
      </c>
      <c r="I5150" t="s">
        <v>2581</v>
      </c>
      <c r="J5150" t="s">
        <v>5742</v>
      </c>
      <c r="K5150">
        <v>0.9</v>
      </c>
      <c r="L5150">
        <v>0.9</v>
      </c>
      <c r="M5150" t="s">
        <v>26</v>
      </c>
      <c r="N5150" t="s">
        <v>219</v>
      </c>
      <c r="O5150" t="s">
        <v>232</v>
      </c>
      <c r="P5150" t="s">
        <v>29</v>
      </c>
      <c r="Q5150" t="s">
        <v>29</v>
      </c>
      <c r="R5150" t="s">
        <v>29</v>
      </c>
      <c r="S5150" t="s">
        <v>29</v>
      </c>
      <c r="T5150" t="s">
        <v>29</v>
      </c>
      <c r="U5150" t="s">
        <v>29</v>
      </c>
      <c r="V5150" t="s">
        <v>29</v>
      </c>
      <c r="W5150" t="s">
        <v>5708</v>
      </c>
    </row>
    <row r="5151" spans="1:23">
      <c r="A5151">
        <v>5150</v>
      </c>
      <c r="B5151" t="s">
        <v>5705</v>
      </c>
      <c r="C5151" t="s">
        <v>5705</v>
      </c>
      <c r="D5151">
        <v>140</v>
      </c>
      <c r="E5151" t="s">
        <v>5743</v>
      </c>
      <c r="F5151" t="s">
        <v>185</v>
      </c>
      <c r="G5151" s="1" t="s">
        <v>186</v>
      </c>
      <c r="H5151" t="s">
        <v>1780</v>
      </c>
      <c r="I5151" t="s">
        <v>186</v>
      </c>
      <c r="J5151" t="s">
        <v>1780</v>
      </c>
      <c r="K5151">
        <v>0.8</v>
      </c>
      <c r="L5151">
        <v>0.8</v>
      </c>
      <c r="M5151" t="s">
        <v>26</v>
      </c>
      <c r="N5151" t="s">
        <v>74</v>
      </c>
      <c r="O5151" t="s">
        <v>29</v>
      </c>
      <c r="P5151" t="s">
        <v>29</v>
      </c>
      <c r="Q5151" t="s">
        <v>29</v>
      </c>
      <c r="R5151" t="s">
        <v>29</v>
      </c>
      <c r="S5151" t="s">
        <v>29</v>
      </c>
      <c r="T5151" t="s">
        <v>29</v>
      </c>
      <c r="U5151" t="s">
        <v>29</v>
      </c>
      <c r="V5151" t="s">
        <v>29</v>
      </c>
      <c r="W5151" t="s">
        <v>5708</v>
      </c>
    </row>
    <row r="5152" spans="1:23">
      <c r="A5152">
        <v>5151</v>
      </c>
      <c r="B5152" t="s">
        <v>5705</v>
      </c>
      <c r="C5152" t="s">
        <v>5705</v>
      </c>
      <c r="D5152">
        <v>140</v>
      </c>
      <c r="E5152" t="s">
        <v>1149</v>
      </c>
      <c r="F5152" t="s">
        <v>185</v>
      </c>
      <c r="G5152" s="1" t="s">
        <v>186</v>
      </c>
      <c r="H5152" t="s">
        <v>1150</v>
      </c>
      <c r="I5152" t="s">
        <v>186</v>
      </c>
      <c r="J5152" t="s">
        <v>1150</v>
      </c>
      <c r="K5152">
        <v>0.7</v>
      </c>
      <c r="L5152">
        <v>0.7</v>
      </c>
      <c r="M5152" t="s">
        <v>26</v>
      </c>
      <c r="N5152" t="s">
        <v>74</v>
      </c>
      <c r="O5152" t="s">
        <v>29</v>
      </c>
      <c r="P5152" t="s">
        <v>29</v>
      </c>
      <c r="Q5152" t="s">
        <v>29</v>
      </c>
      <c r="R5152" t="s">
        <v>29</v>
      </c>
      <c r="S5152" t="s">
        <v>29</v>
      </c>
      <c r="T5152" t="s">
        <v>29</v>
      </c>
      <c r="U5152" t="s">
        <v>29</v>
      </c>
      <c r="V5152" t="s">
        <v>29</v>
      </c>
      <c r="W5152" t="s">
        <v>5708</v>
      </c>
    </row>
    <row r="5153" spans="1:23">
      <c r="A5153">
        <v>5152</v>
      </c>
      <c r="B5153" t="s">
        <v>5705</v>
      </c>
      <c r="C5153" t="s">
        <v>5705</v>
      </c>
      <c r="D5153">
        <v>140</v>
      </c>
      <c r="E5153" t="s">
        <v>1167</v>
      </c>
      <c r="F5153" t="s">
        <v>23</v>
      </c>
      <c r="G5153" s="1" t="s">
        <v>1168</v>
      </c>
      <c r="H5153" t="s">
        <v>1169</v>
      </c>
      <c r="I5153" t="s">
        <v>8504</v>
      </c>
      <c r="J5153" t="s">
        <v>8599</v>
      </c>
      <c r="K5153">
        <v>0.6</v>
      </c>
      <c r="L5153">
        <v>0.6</v>
      </c>
      <c r="M5153" t="s">
        <v>26</v>
      </c>
      <c r="N5153" t="s">
        <v>74</v>
      </c>
      <c r="O5153" t="s">
        <v>29</v>
      </c>
      <c r="P5153" t="s">
        <v>29</v>
      </c>
      <c r="Q5153" t="s">
        <v>29</v>
      </c>
      <c r="R5153" t="s">
        <v>29</v>
      </c>
      <c r="S5153" t="s">
        <v>29</v>
      </c>
      <c r="T5153" t="s">
        <v>29</v>
      </c>
      <c r="U5153" t="s">
        <v>29</v>
      </c>
      <c r="V5153" t="s">
        <v>29</v>
      </c>
      <c r="W5153" t="s">
        <v>5708</v>
      </c>
    </row>
    <row r="5154" spans="1:23">
      <c r="A5154">
        <v>5153</v>
      </c>
      <c r="B5154" t="s">
        <v>5705</v>
      </c>
      <c r="C5154" t="s">
        <v>5705</v>
      </c>
      <c r="D5154">
        <v>140</v>
      </c>
      <c r="E5154" t="s">
        <v>5744</v>
      </c>
      <c r="F5154" t="s">
        <v>1314</v>
      </c>
      <c r="G5154" s="1" t="s">
        <v>1766</v>
      </c>
      <c r="H5154" t="s">
        <v>485</v>
      </c>
      <c r="I5154" t="s">
        <v>1766</v>
      </c>
      <c r="J5154" t="s">
        <v>485</v>
      </c>
      <c r="K5154">
        <v>0.6</v>
      </c>
      <c r="L5154">
        <v>0.6</v>
      </c>
      <c r="M5154" t="s">
        <v>26</v>
      </c>
      <c r="N5154" t="s">
        <v>219</v>
      </c>
      <c r="O5154" t="s">
        <v>121</v>
      </c>
      <c r="P5154" t="s">
        <v>74</v>
      </c>
      <c r="Q5154" t="s">
        <v>29</v>
      </c>
      <c r="R5154" t="s">
        <v>29</v>
      </c>
      <c r="S5154" t="s">
        <v>29</v>
      </c>
      <c r="T5154" t="s">
        <v>29</v>
      </c>
      <c r="U5154" t="s">
        <v>29</v>
      </c>
      <c r="V5154" t="s">
        <v>29</v>
      </c>
      <c r="W5154" t="s">
        <v>5708</v>
      </c>
    </row>
    <row r="5155" spans="1:23">
      <c r="A5155">
        <v>5154</v>
      </c>
      <c r="B5155" t="s">
        <v>5705</v>
      </c>
      <c r="C5155" t="s">
        <v>5705</v>
      </c>
      <c r="D5155">
        <v>140</v>
      </c>
      <c r="E5155" t="s">
        <v>2216</v>
      </c>
      <c r="F5155" t="s">
        <v>185</v>
      </c>
      <c r="G5155" s="1" t="s">
        <v>186</v>
      </c>
      <c r="H5155" t="s">
        <v>2217</v>
      </c>
      <c r="I5155" t="s">
        <v>186</v>
      </c>
      <c r="J5155" t="s">
        <v>8633</v>
      </c>
      <c r="K5155">
        <v>0.6</v>
      </c>
      <c r="L5155">
        <v>0.6</v>
      </c>
      <c r="M5155" t="s">
        <v>26</v>
      </c>
      <c r="N5155" t="s">
        <v>219</v>
      </c>
      <c r="O5155" t="s">
        <v>121</v>
      </c>
      <c r="P5155" t="s">
        <v>230</v>
      </c>
      <c r="Q5155" t="s">
        <v>29</v>
      </c>
      <c r="R5155" t="s">
        <v>29</v>
      </c>
      <c r="S5155" t="s">
        <v>29</v>
      </c>
      <c r="T5155" t="s">
        <v>29</v>
      </c>
      <c r="U5155" t="s">
        <v>29</v>
      </c>
      <c r="V5155" t="s">
        <v>29</v>
      </c>
      <c r="W5155" t="s">
        <v>5708</v>
      </c>
    </row>
    <row r="5156" spans="1:23">
      <c r="A5156">
        <v>5155</v>
      </c>
      <c r="B5156" t="s">
        <v>5705</v>
      </c>
      <c r="C5156" t="s">
        <v>5705</v>
      </c>
      <c r="D5156">
        <v>140</v>
      </c>
      <c r="E5156" t="s">
        <v>5465</v>
      </c>
      <c r="F5156" t="s">
        <v>3258</v>
      </c>
      <c r="G5156" s="1" t="s">
        <v>5466</v>
      </c>
      <c r="H5156" t="s">
        <v>5467</v>
      </c>
      <c r="I5156" t="s">
        <v>5466</v>
      </c>
      <c r="J5156" t="s">
        <v>5467</v>
      </c>
      <c r="K5156">
        <v>0.6</v>
      </c>
      <c r="L5156">
        <v>0.6</v>
      </c>
      <c r="M5156" t="s">
        <v>26</v>
      </c>
      <c r="N5156" t="s">
        <v>219</v>
      </c>
      <c r="O5156" t="s">
        <v>74</v>
      </c>
      <c r="P5156" t="s">
        <v>29</v>
      </c>
      <c r="Q5156" t="s">
        <v>29</v>
      </c>
      <c r="R5156" t="s">
        <v>29</v>
      </c>
      <c r="S5156" t="s">
        <v>29</v>
      </c>
      <c r="T5156" t="s">
        <v>29</v>
      </c>
      <c r="U5156" t="s">
        <v>29</v>
      </c>
      <c r="V5156" t="s">
        <v>29</v>
      </c>
      <c r="W5156" t="s">
        <v>5708</v>
      </c>
    </row>
    <row r="5157" spans="1:23">
      <c r="A5157">
        <v>5156</v>
      </c>
      <c r="B5157" t="s">
        <v>5705</v>
      </c>
      <c r="C5157" t="s">
        <v>5705</v>
      </c>
      <c r="D5157">
        <v>140</v>
      </c>
      <c r="E5157" t="s">
        <v>5745</v>
      </c>
      <c r="F5157" t="s">
        <v>1976</v>
      </c>
      <c r="G5157" s="1" t="s">
        <v>5746</v>
      </c>
      <c r="H5157" t="s">
        <v>5747</v>
      </c>
      <c r="I5157" t="s">
        <v>5746</v>
      </c>
      <c r="J5157" t="s">
        <v>5747</v>
      </c>
      <c r="K5157">
        <v>0.5</v>
      </c>
      <c r="L5157">
        <v>0.5</v>
      </c>
      <c r="M5157" t="s">
        <v>26</v>
      </c>
      <c r="N5157" t="s">
        <v>232</v>
      </c>
      <c r="O5157" t="s">
        <v>219</v>
      </c>
      <c r="P5157" t="s">
        <v>29</v>
      </c>
      <c r="Q5157" t="s">
        <v>29</v>
      </c>
      <c r="R5157" t="s">
        <v>29</v>
      </c>
      <c r="S5157" t="s">
        <v>29</v>
      </c>
      <c r="T5157" t="s">
        <v>29</v>
      </c>
      <c r="U5157" t="s">
        <v>29</v>
      </c>
      <c r="V5157" t="s">
        <v>29</v>
      </c>
      <c r="W5157" t="s">
        <v>5708</v>
      </c>
    </row>
    <row r="5158" spans="1:23">
      <c r="A5158">
        <v>5157</v>
      </c>
      <c r="B5158" t="s">
        <v>5705</v>
      </c>
      <c r="C5158" t="s">
        <v>5705</v>
      </c>
      <c r="D5158">
        <v>140</v>
      </c>
      <c r="E5158" t="s">
        <v>5748</v>
      </c>
      <c r="F5158" t="s">
        <v>154</v>
      </c>
      <c r="G5158" s="1" t="s">
        <v>5749</v>
      </c>
      <c r="H5158" t="s">
        <v>2227</v>
      </c>
      <c r="I5158" t="s">
        <v>2203</v>
      </c>
      <c r="J5158" t="s">
        <v>8631</v>
      </c>
      <c r="K5158">
        <v>0.5</v>
      </c>
      <c r="L5158">
        <v>0.5</v>
      </c>
      <c r="M5158" t="s">
        <v>26</v>
      </c>
      <c r="N5158" t="s">
        <v>219</v>
      </c>
      <c r="O5158" t="s">
        <v>63</v>
      </c>
      <c r="P5158" t="s">
        <v>230</v>
      </c>
      <c r="Q5158" t="s">
        <v>29</v>
      </c>
      <c r="R5158" t="s">
        <v>29</v>
      </c>
      <c r="S5158" t="s">
        <v>29</v>
      </c>
      <c r="T5158" t="s">
        <v>29</v>
      </c>
      <c r="U5158" t="s">
        <v>29</v>
      </c>
      <c r="V5158" t="s">
        <v>29</v>
      </c>
      <c r="W5158" t="s">
        <v>5708</v>
      </c>
    </row>
    <row r="5159" spans="1:23">
      <c r="A5159">
        <v>5158</v>
      </c>
      <c r="B5159" t="s">
        <v>5705</v>
      </c>
      <c r="C5159" t="s">
        <v>5705</v>
      </c>
      <c r="D5159">
        <v>140</v>
      </c>
      <c r="E5159" t="s">
        <v>5750</v>
      </c>
      <c r="F5159" t="s">
        <v>2084</v>
      </c>
      <c r="G5159" s="1" t="s">
        <v>5751</v>
      </c>
      <c r="H5159" t="s">
        <v>5752</v>
      </c>
      <c r="I5159" t="s">
        <v>8512</v>
      </c>
      <c r="J5159" t="s">
        <v>8739</v>
      </c>
      <c r="K5159">
        <v>0.5</v>
      </c>
      <c r="L5159">
        <v>0.5</v>
      </c>
      <c r="M5159" t="s">
        <v>26</v>
      </c>
      <c r="N5159" t="s">
        <v>219</v>
      </c>
      <c r="O5159" t="s">
        <v>63</v>
      </c>
      <c r="P5159" t="s">
        <v>230</v>
      </c>
      <c r="Q5159" t="s">
        <v>29</v>
      </c>
      <c r="R5159" t="s">
        <v>29</v>
      </c>
      <c r="S5159" t="s">
        <v>29</v>
      </c>
      <c r="T5159" t="s">
        <v>29</v>
      </c>
      <c r="U5159" t="s">
        <v>29</v>
      </c>
      <c r="V5159" t="s">
        <v>29</v>
      </c>
      <c r="W5159" t="s">
        <v>5708</v>
      </c>
    </row>
    <row r="5160" spans="1:23">
      <c r="A5160">
        <v>5159</v>
      </c>
      <c r="B5160" t="s">
        <v>5705</v>
      </c>
      <c r="C5160" t="s">
        <v>5705</v>
      </c>
      <c r="D5160">
        <v>140</v>
      </c>
      <c r="E5160" t="s">
        <v>946</v>
      </c>
      <c r="F5160" t="s">
        <v>255</v>
      </c>
      <c r="G5160" s="1" t="s">
        <v>947</v>
      </c>
      <c r="H5160" t="s">
        <v>948</v>
      </c>
      <c r="I5160" t="s">
        <v>947</v>
      </c>
      <c r="J5160" t="s">
        <v>948</v>
      </c>
      <c r="K5160">
        <v>0.5</v>
      </c>
      <c r="L5160">
        <v>0.5</v>
      </c>
      <c r="M5160" t="s">
        <v>26</v>
      </c>
      <c r="N5160" t="s">
        <v>74</v>
      </c>
      <c r="O5160" t="s">
        <v>29</v>
      </c>
      <c r="P5160" t="s">
        <v>29</v>
      </c>
      <c r="Q5160" t="s">
        <v>29</v>
      </c>
      <c r="R5160" t="s">
        <v>29</v>
      </c>
      <c r="S5160" t="s">
        <v>29</v>
      </c>
      <c r="T5160" t="s">
        <v>29</v>
      </c>
      <c r="U5160" t="s">
        <v>29</v>
      </c>
      <c r="V5160" t="s">
        <v>29</v>
      </c>
      <c r="W5160" t="s">
        <v>5708</v>
      </c>
    </row>
    <row r="5161" spans="1:23">
      <c r="A5161">
        <v>5160</v>
      </c>
      <c r="B5161" t="s">
        <v>5705</v>
      </c>
      <c r="C5161" t="s">
        <v>5705</v>
      </c>
      <c r="D5161">
        <v>140</v>
      </c>
      <c r="E5161" t="s">
        <v>4331</v>
      </c>
      <c r="F5161" t="s">
        <v>255</v>
      </c>
      <c r="G5161" s="1" t="s">
        <v>947</v>
      </c>
      <c r="H5161" t="s">
        <v>1173</v>
      </c>
      <c r="I5161" t="s">
        <v>947</v>
      </c>
      <c r="J5161" t="s">
        <v>1173</v>
      </c>
      <c r="K5161">
        <v>0.4</v>
      </c>
      <c r="L5161">
        <v>0.4</v>
      </c>
      <c r="M5161" t="s">
        <v>26</v>
      </c>
      <c r="N5161" t="s">
        <v>219</v>
      </c>
      <c r="O5161" t="s">
        <v>53</v>
      </c>
      <c r="P5161" t="s">
        <v>5753</v>
      </c>
      <c r="Q5161" t="s">
        <v>29</v>
      </c>
      <c r="R5161" t="s">
        <v>29</v>
      </c>
      <c r="S5161" t="s">
        <v>29</v>
      </c>
      <c r="T5161" t="s">
        <v>29</v>
      </c>
      <c r="U5161" t="s">
        <v>29</v>
      </c>
      <c r="V5161" t="s">
        <v>29</v>
      </c>
      <c r="W5161" t="s">
        <v>5708</v>
      </c>
    </row>
    <row r="5162" spans="1:23">
      <c r="A5162">
        <v>5161</v>
      </c>
      <c r="B5162" t="s">
        <v>5705</v>
      </c>
      <c r="C5162" t="s">
        <v>5705</v>
      </c>
      <c r="D5162">
        <v>140</v>
      </c>
      <c r="E5162" t="s">
        <v>1975</v>
      </c>
      <c r="F5162" t="s">
        <v>1976</v>
      </c>
      <c r="G5162" s="1" t="s">
        <v>1977</v>
      </c>
      <c r="H5162" t="s">
        <v>1978</v>
      </c>
      <c r="I5162" t="s">
        <v>1977</v>
      </c>
      <c r="J5162" t="s">
        <v>1978</v>
      </c>
      <c r="K5162">
        <v>0.4</v>
      </c>
      <c r="L5162">
        <v>0.4</v>
      </c>
      <c r="M5162" t="s">
        <v>26</v>
      </c>
      <c r="N5162" t="s">
        <v>219</v>
      </c>
      <c r="O5162" t="s">
        <v>232</v>
      </c>
      <c r="P5162" t="s">
        <v>29</v>
      </c>
      <c r="Q5162" t="s">
        <v>29</v>
      </c>
      <c r="R5162" t="s">
        <v>29</v>
      </c>
      <c r="S5162" t="s">
        <v>29</v>
      </c>
      <c r="T5162" t="s">
        <v>29</v>
      </c>
      <c r="U5162" t="s">
        <v>29</v>
      </c>
      <c r="V5162" t="s">
        <v>29</v>
      </c>
      <c r="W5162" t="s">
        <v>5708</v>
      </c>
    </row>
    <row r="5163" spans="1:23">
      <c r="A5163">
        <v>5162</v>
      </c>
      <c r="B5163" t="s">
        <v>5705</v>
      </c>
      <c r="C5163" t="s">
        <v>5705</v>
      </c>
      <c r="D5163">
        <v>140</v>
      </c>
      <c r="E5163" t="s">
        <v>5754</v>
      </c>
      <c r="F5163" t="s">
        <v>255</v>
      </c>
      <c r="G5163" s="1" t="s">
        <v>1197</v>
      </c>
      <c r="H5163" t="s">
        <v>1391</v>
      </c>
      <c r="I5163" t="s">
        <v>1197</v>
      </c>
      <c r="J5163" t="s">
        <v>1391</v>
      </c>
      <c r="K5163">
        <v>0.3</v>
      </c>
      <c r="L5163">
        <v>0.3</v>
      </c>
      <c r="M5163" t="s">
        <v>26</v>
      </c>
      <c r="N5163" t="s">
        <v>74</v>
      </c>
      <c r="O5163" t="s">
        <v>29</v>
      </c>
      <c r="P5163" t="s">
        <v>29</v>
      </c>
      <c r="Q5163" t="s">
        <v>29</v>
      </c>
      <c r="R5163" t="s">
        <v>29</v>
      </c>
      <c r="S5163" t="s">
        <v>29</v>
      </c>
      <c r="T5163" t="s">
        <v>29</v>
      </c>
      <c r="U5163" t="s">
        <v>29</v>
      </c>
      <c r="V5163" t="s">
        <v>29</v>
      </c>
      <c r="W5163" t="s">
        <v>5708</v>
      </c>
    </row>
    <row r="5164" spans="1:23">
      <c r="A5164">
        <v>5163</v>
      </c>
      <c r="B5164" t="s">
        <v>5705</v>
      </c>
      <c r="C5164" t="s">
        <v>5705</v>
      </c>
      <c r="D5164">
        <v>140</v>
      </c>
      <c r="E5164" t="s">
        <v>3111</v>
      </c>
      <c r="F5164" t="s">
        <v>154</v>
      </c>
      <c r="G5164" s="1" t="s">
        <v>814</v>
      </c>
      <c r="H5164" t="s">
        <v>3112</v>
      </c>
      <c r="I5164" t="s">
        <v>814</v>
      </c>
      <c r="J5164" t="s">
        <v>3112</v>
      </c>
      <c r="K5164">
        <v>0.3</v>
      </c>
      <c r="L5164">
        <v>0.3</v>
      </c>
      <c r="M5164" t="s">
        <v>26</v>
      </c>
      <c r="N5164" t="s">
        <v>219</v>
      </c>
      <c r="O5164" t="s">
        <v>74</v>
      </c>
      <c r="P5164" t="s">
        <v>29</v>
      </c>
      <c r="Q5164" t="s">
        <v>29</v>
      </c>
      <c r="R5164" t="s">
        <v>29</v>
      </c>
      <c r="S5164" t="s">
        <v>29</v>
      </c>
      <c r="T5164" t="s">
        <v>29</v>
      </c>
      <c r="U5164" t="s">
        <v>29</v>
      </c>
      <c r="V5164" t="s">
        <v>29</v>
      </c>
      <c r="W5164" t="s">
        <v>5708</v>
      </c>
    </row>
    <row r="5165" spans="1:23">
      <c r="A5165">
        <v>5164</v>
      </c>
      <c r="B5165" t="s">
        <v>5705</v>
      </c>
      <c r="C5165" t="s">
        <v>5705</v>
      </c>
      <c r="D5165">
        <v>140</v>
      </c>
      <c r="E5165" t="s">
        <v>5755</v>
      </c>
      <c r="F5165" t="s">
        <v>114</v>
      </c>
      <c r="G5165" s="1" t="s">
        <v>5756</v>
      </c>
      <c r="H5165" t="s">
        <v>3103</v>
      </c>
      <c r="I5165" t="s">
        <v>5756</v>
      </c>
      <c r="J5165" t="s">
        <v>3103</v>
      </c>
      <c r="K5165">
        <v>0.3</v>
      </c>
      <c r="L5165">
        <v>0.3</v>
      </c>
      <c r="M5165" t="s">
        <v>26</v>
      </c>
      <c r="N5165" t="s">
        <v>63</v>
      </c>
      <c r="O5165" t="s">
        <v>29</v>
      </c>
      <c r="P5165" t="s">
        <v>29</v>
      </c>
      <c r="Q5165" t="s">
        <v>29</v>
      </c>
      <c r="R5165" t="s">
        <v>29</v>
      </c>
      <c r="S5165" t="s">
        <v>29</v>
      </c>
      <c r="T5165" t="s">
        <v>29</v>
      </c>
      <c r="U5165" t="s">
        <v>29</v>
      </c>
      <c r="V5165" t="s">
        <v>29</v>
      </c>
      <c r="W5165" t="s">
        <v>5708</v>
      </c>
    </row>
    <row r="5166" spans="1:23">
      <c r="A5166">
        <v>5165</v>
      </c>
      <c r="B5166" t="s">
        <v>5705</v>
      </c>
      <c r="C5166" t="s">
        <v>5705</v>
      </c>
      <c r="D5166">
        <v>140</v>
      </c>
      <c r="E5166" t="s">
        <v>5757</v>
      </c>
      <c r="F5166" t="s">
        <v>251</v>
      </c>
      <c r="G5166" s="1" t="s">
        <v>487</v>
      </c>
      <c r="H5166" t="s">
        <v>5758</v>
      </c>
      <c r="I5166" t="s">
        <v>487</v>
      </c>
      <c r="J5166" t="s">
        <v>5758</v>
      </c>
      <c r="K5166">
        <v>0.3</v>
      </c>
      <c r="L5166">
        <v>0.3</v>
      </c>
      <c r="M5166" t="s">
        <v>26</v>
      </c>
      <c r="N5166" t="s">
        <v>219</v>
      </c>
      <c r="O5166" t="s">
        <v>63</v>
      </c>
      <c r="P5166" t="s">
        <v>29</v>
      </c>
      <c r="Q5166" t="s">
        <v>29</v>
      </c>
      <c r="R5166" t="s">
        <v>29</v>
      </c>
      <c r="S5166" t="s">
        <v>29</v>
      </c>
      <c r="T5166" t="s">
        <v>29</v>
      </c>
      <c r="U5166" t="s">
        <v>29</v>
      </c>
      <c r="V5166" t="s">
        <v>29</v>
      </c>
      <c r="W5166" t="s">
        <v>5708</v>
      </c>
    </row>
    <row r="5167" spans="1:23">
      <c r="A5167">
        <v>5166</v>
      </c>
      <c r="B5167" t="s">
        <v>5705</v>
      </c>
      <c r="C5167" t="s">
        <v>5705</v>
      </c>
      <c r="D5167">
        <v>140</v>
      </c>
      <c r="E5167" t="s">
        <v>5759</v>
      </c>
      <c r="F5167" t="s">
        <v>154</v>
      </c>
      <c r="G5167" s="1" t="s">
        <v>1218</v>
      </c>
      <c r="H5167" t="s">
        <v>1173</v>
      </c>
      <c r="I5167" t="s">
        <v>1218</v>
      </c>
      <c r="J5167" t="s">
        <v>1173</v>
      </c>
      <c r="K5167">
        <v>0.3</v>
      </c>
      <c r="L5167">
        <v>0.3</v>
      </c>
      <c r="M5167" t="s">
        <v>26</v>
      </c>
      <c r="N5167" t="s">
        <v>219</v>
      </c>
      <c r="O5167" t="s">
        <v>74</v>
      </c>
      <c r="P5167" t="s">
        <v>29</v>
      </c>
      <c r="Q5167" t="s">
        <v>29</v>
      </c>
      <c r="R5167" t="s">
        <v>29</v>
      </c>
      <c r="S5167" t="s">
        <v>29</v>
      </c>
      <c r="T5167" t="s">
        <v>29</v>
      </c>
      <c r="U5167" t="s">
        <v>29</v>
      </c>
      <c r="V5167" t="s">
        <v>29</v>
      </c>
      <c r="W5167" t="s">
        <v>5708</v>
      </c>
    </row>
    <row r="5168" spans="1:23">
      <c r="A5168">
        <v>5167</v>
      </c>
      <c r="B5168" t="s">
        <v>5705</v>
      </c>
      <c r="C5168" t="s">
        <v>5705</v>
      </c>
      <c r="D5168">
        <v>140</v>
      </c>
      <c r="E5168" t="s">
        <v>5760</v>
      </c>
      <c r="F5168" t="s">
        <v>851</v>
      </c>
      <c r="G5168" s="1" t="s">
        <v>852</v>
      </c>
      <c r="H5168" t="s">
        <v>5761</v>
      </c>
      <c r="I5168" t="s">
        <v>852</v>
      </c>
      <c r="J5168" t="s">
        <v>5761</v>
      </c>
      <c r="K5168">
        <v>0.2</v>
      </c>
      <c r="L5168">
        <v>0.2</v>
      </c>
      <c r="M5168" t="s">
        <v>26</v>
      </c>
      <c r="N5168" t="s">
        <v>219</v>
      </c>
      <c r="O5168" t="s">
        <v>232</v>
      </c>
      <c r="P5168" t="s">
        <v>230</v>
      </c>
      <c r="Q5168" t="s">
        <v>74</v>
      </c>
      <c r="R5168" t="s">
        <v>29</v>
      </c>
      <c r="S5168" t="s">
        <v>29</v>
      </c>
      <c r="T5168" t="s">
        <v>29</v>
      </c>
      <c r="U5168" t="s">
        <v>29</v>
      </c>
      <c r="V5168" t="s">
        <v>29</v>
      </c>
      <c r="W5168" t="s">
        <v>5708</v>
      </c>
    </row>
    <row r="5169" spans="1:23">
      <c r="A5169">
        <v>5168</v>
      </c>
      <c r="B5169" t="s">
        <v>5705</v>
      </c>
      <c r="C5169" t="s">
        <v>5705</v>
      </c>
      <c r="D5169">
        <v>140</v>
      </c>
      <c r="E5169" t="s">
        <v>4262</v>
      </c>
      <c r="F5169" t="s">
        <v>168</v>
      </c>
      <c r="G5169" s="1" t="s">
        <v>3797</v>
      </c>
      <c r="H5169" t="s">
        <v>4263</v>
      </c>
      <c r="I5169" t="s">
        <v>3797</v>
      </c>
      <c r="J5169" t="s">
        <v>4263</v>
      </c>
      <c r="K5169">
        <v>0.2</v>
      </c>
      <c r="L5169">
        <v>0.2</v>
      </c>
      <c r="M5169" t="s">
        <v>26</v>
      </c>
      <c r="N5169" t="s">
        <v>63</v>
      </c>
      <c r="O5169" t="s">
        <v>29</v>
      </c>
      <c r="P5169" t="s">
        <v>29</v>
      </c>
      <c r="Q5169" t="s">
        <v>29</v>
      </c>
      <c r="R5169" t="s">
        <v>29</v>
      </c>
      <c r="S5169" t="s">
        <v>29</v>
      </c>
      <c r="T5169" t="s">
        <v>29</v>
      </c>
      <c r="U5169" t="s">
        <v>29</v>
      </c>
      <c r="V5169" t="s">
        <v>29</v>
      </c>
      <c r="W5169" t="s">
        <v>5708</v>
      </c>
    </row>
    <row r="5170" spans="1:23">
      <c r="A5170">
        <v>5169</v>
      </c>
      <c r="B5170" t="s">
        <v>5705</v>
      </c>
      <c r="C5170" t="s">
        <v>5705</v>
      </c>
      <c r="D5170">
        <v>140</v>
      </c>
      <c r="E5170" t="s">
        <v>5762</v>
      </c>
      <c r="F5170" t="s">
        <v>251</v>
      </c>
      <c r="G5170" s="1" t="s">
        <v>487</v>
      </c>
      <c r="H5170" t="s">
        <v>403</v>
      </c>
      <c r="I5170" t="s">
        <v>487</v>
      </c>
      <c r="J5170" t="s">
        <v>403</v>
      </c>
      <c r="K5170">
        <v>0.2</v>
      </c>
      <c r="L5170">
        <v>0.2</v>
      </c>
      <c r="M5170" t="s">
        <v>26</v>
      </c>
      <c r="N5170" t="s">
        <v>219</v>
      </c>
      <c r="O5170" t="s">
        <v>29</v>
      </c>
      <c r="P5170" t="s">
        <v>29</v>
      </c>
      <c r="Q5170" t="s">
        <v>29</v>
      </c>
      <c r="R5170" t="s">
        <v>29</v>
      </c>
      <c r="S5170" t="s">
        <v>29</v>
      </c>
      <c r="T5170" t="s">
        <v>29</v>
      </c>
      <c r="U5170" t="s">
        <v>29</v>
      </c>
      <c r="V5170" t="s">
        <v>29</v>
      </c>
      <c r="W5170" t="s">
        <v>5708</v>
      </c>
    </row>
    <row r="5171" spans="1:23">
      <c r="A5171">
        <v>5170</v>
      </c>
      <c r="B5171" t="s">
        <v>5705</v>
      </c>
      <c r="C5171" t="s">
        <v>5705</v>
      </c>
      <c r="D5171">
        <v>140</v>
      </c>
      <c r="E5171" t="s">
        <v>5763</v>
      </c>
      <c r="F5171" t="s">
        <v>248</v>
      </c>
      <c r="G5171" s="1" t="s">
        <v>3135</v>
      </c>
      <c r="H5171" t="s">
        <v>5335</v>
      </c>
      <c r="I5171" t="s">
        <v>3135</v>
      </c>
      <c r="J5171" t="s">
        <v>5335</v>
      </c>
      <c r="K5171">
        <v>0.2</v>
      </c>
      <c r="L5171">
        <v>0.2</v>
      </c>
      <c r="M5171" t="s">
        <v>26</v>
      </c>
      <c r="N5171" t="s">
        <v>219</v>
      </c>
      <c r="O5171" t="s">
        <v>232</v>
      </c>
      <c r="P5171" t="s">
        <v>230</v>
      </c>
      <c r="Q5171" t="s">
        <v>74</v>
      </c>
      <c r="R5171" t="s">
        <v>29</v>
      </c>
      <c r="S5171" t="s">
        <v>29</v>
      </c>
      <c r="T5171" t="s">
        <v>29</v>
      </c>
      <c r="U5171" t="s">
        <v>29</v>
      </c>
      <c r="V5171" t="s">
        <v>29</v>
      </c>
      <c r="W5171" t="s">
        <v>5708</v>
      </c>
    </row>
    <row r="5172" spans="1:23">
      <c r="A5172">
        <v>5171</v>
      </c>
      <c r="B5172" t="s">
        <v>5705</v>
      </c>
      <c r="C5172" t="s">
        <v>5705</v>
      </c>
      <c r="D5172">
        <v>140</v>
      </c>
      <c r="E5172" t="s">
        <v>5764</v>
      </c>
      <c r="F5172" t="s">
        <v>5765</v>
      </c>
      <c r="G5172" s="1" t="s">
        <v>5766</v>
      </c>
      <c r="H5172" t="s">
        <v>5767</v>
      </c>
      <c r="I5172" t="s">
        <v>5766</v>
      </c>
      <c r="J5172" t="s">
        <v>5767</v>
      </c>
      <c r="K5172">
        <v>0.2</v>
      </c>
      <c r="L5172">
        <v>0.2</v>
      </c>
      <c r="M5172" t="s">
        <v>26</v>
      </c>
      <c r="N5172" t="s">
        <v>219</v>
      </c>
      <c r="O5172" t="s">
        <v>29</v>
      </c>
      <c r="P5172" t="s">
        <v>29</v>
      </c>
      <c r="Q5172" t="s">
        <v>29</v>
      </c>
      <c r="R5172" t="s">
        <v>29</v>
      </c>
      <c r="S5172" t="s">
        <v>29</v>
      </c>
      <c r="T5172" t="s">
        <v>29</v>
      </c>
      <c r="U5172" t="s">
        <v>29</v>
      </c>
      <c r="V5172" t="s">
        <v>29</v>
      </c>
      <c r="W5172" t="s">
        <v>5708</v>
      </c>
    </row>
    <row r="5173" spans="1:23">
      <c r="A5173">
        <v>5172</v>
      </c>
      <c r="B5173" t="s">
        <v>5705</v>
      </c>
      <c r="C5173" t="s">
        <v>5705</v>
      </c>
      <c r="D5173">
        <v>140</v>
      </c>
      <c r="E5173" t="s">
        <v>1189</v>
      </c>
      <c r="F5173" t="s">
        <v>185</v>
      </c>
      <c r="G5173" s="1" t="s">
        <v>186</v>
      </c>
      <c r="H5173" t="s">
        <v>1190</v>
      </c>
      <c r="I5173" t="s">
        <v>186</v>
      </c>
      <c r="J5173" t="s">
        <v>1190</v>
      </c>
      <c r="K5173">
        <v>0.1</v>
      </c>
      <c r="L5173">
        <v>0.1</v>
      </c>
      <c r="M5173" t="s">
        <v>26</v>
      </c>
      <c r="N5173" t="s">
        <v>74</v>
      </c>
      <c r="O5173" t="s">
        <v>29</v>
      </c>
      <c r="P5173" t="s">
        <v>29</v>
      </c>
      <c r="Q5173" t="s">
        <v>29</v>
      </c>
      <c r="R5173" t="s">
        <v>29</v>
      </c>
      <c r="S5173" t="s">
        <v>29</v>
      </c>
      <c r="T5173" t="s">
        <v>29</v>
      </c>
      <c r="U5173" t="s">
        <v>29</v>
      </c>
      <c r="V5173" t="s">
        <v>29</v>
      </c>
      <c r="W5173" t="s">
        <v>5708</v>
      </c>
    </row>
    <row r="5174" spans="1:23">
      <c r="A5174">
        <v>5173</v>
      </c>
      <c r="B5174" t="s">
        <v>5705</v>
      </c>
      <c r="C5174" t="s">
        <v>5705</v>
      </c>
      <c r="D5174">
        <v>140</v>
      </c>
      <c r="E5174" t="s">
        <v>5768</v>
      </c>
      <c r="F5174" t="s">
        <v>438</v>
      </c>
      <c r="G5174" s="1" t="s">
        <v>5769</v>
      </c>
      <c r="H5174" t="s">
        <v>3984</v>
      </c>
      <c r="I5174" t="s">
        <v>2200</v>
      </c>
      <c r="J5174" t="s">
        <v>8894</v>
      </c>
      <c r="K5174">
        <v>0.1</v>
      </c>
      <c r="L5174">
        <v>0.1</v>
      </c>
      <c r="M5174" t="s">
        <v>26</v>
      </c>
      <c r="N5174" t="s">
        <v>219</v>
      </c>
      <c r="O5174" t="s">
        <v>232</v>
      </c>
      <c r="P5174" t="s">
        <v>29</v>
      </c>
      <c r="Q5174" t="s">
        <v>29</v>
      </c>
      <c r="R5174" t="s">
        <v>29</v>
      </c>
      <c r="S5174" t="s">
        <v>29</v>
      </c>
      <c r="T5174" t="s">
        <v>29</v>
      </c>
      <c r="U5174" t="s">
        <v>29</v>
      </c>
      <c r="V5174" t="s">
        <v>29</v>
      </c>
      <c r="W5174" t="s">
        <v>5708</v>
      </c>
    </row>
    <row r="5175" spans="1:23">
      <c r="A5175">
        <v>5174</v>
      </c>
      <c r="B5175" t="s">
        <v>5705</v>
      </c>
      <c r="C5175" t="s">
        <v>5705</v>
      </c>
      <c r="D5175">
        <v>140</v>
      </c>
      <c r="E5175" t="s">
        <v>5648</v>
      </c>
      <c r="F5175" t="s">
        <v>851</v>
      </c>
      <c r="G5175" s="1" t="s">
        <v>852</v>
      </c>
      <c r="H5175" t="s">
        <v>73</v>
      </c>
      <c r="I5175" t="s">
        <v>852</v>
      </c>
      <c r="J5175" t="s">
        <v>73</v>
      </c>
      <c r="K5175">
        <v>0.1</v>
      </c>
      <c r="L5175">
        <v>0.1</v>
      </c>
      <c r="M5175" t="s">
        <v>26</v>
      </c>
      <c r="N5175" t="s">
        <v>219</v>
      </c>
      <c r="O5175" t="s">
        <v>29</v>
      </c>
      <c r="P5175" t="s">
        <v>29</v>
      </c>
      <c r="Q5175" t="s">
        <v>29</v>
      </c>
      <c r="R5175" t="s">
        <v>29</v>
      </c>
      <c r="S5175" t="s">
        <v>29</v>
      </c>
      <c r="T5175" t="s">
        <v>29</v>
      </c>
      <c r="U5175" t="s">
        <v>29</v>
      </c>
      <c r="V5175" t="s">
        <v>29</v>
      </c>
      <c r="W5175" t="s">
        <v>5708</v>
      </c>
    </row>
    <row r="5176" spans="1:23">
      <c r="A5176">
        <v>5175</v>
      </c>
      <c r="B5176" t="s">
        <v>5705</v>
      </c>
      <c r="C5176" t="s">
        <v>5705</v>
      </c>
      <c r="D5176">
        <v>140</v>
      </c>
      <c r="E5176" t="s">
        <v>5770</v>
      </c>
      <c r="F5176" t="s">
        <v>1355</v>
      </c>
      <c r="G5176" s="1" t="s">
        <v>1356</v>
      </c>
      <c r="H5176" t="s">
        <v>5771</v>
      </c>
      <c r="I5176" t="s">
        <v>1356</v>
      </c>
      <c r="J5176" t="s">
        <v>5771</v>
      </c>
      <c r="K5176">
        <v>0.1</v>
      </c>
      <c r="L5176">
        <v>0.1</v>
      </c>
      <c r="M5176" t="s">
        <v>26</v>
      </c>
      <c r="N5176" t="s">
        <v>219</v>
      </c>
      <c r="O5176" t="s">
        <v>232</v>
      </c>
      <c r="P5176" t="s">
        <v>29</v>
      </c>
      <c r="Q5176" t="s">
        <v>29</v>
      </c>
      <c r="R5176" t="s">
        <v>29</v>
      </c>
      <c r="S5176" t="s">
        <v>29</v>
      </c>
      <c r="T5176" t="s">
        <v>29</v>
      </c>
      <c r="U5176" t="s">
        <v>29</v>
      </c>
      <c r="V5176" t="s">
        <v>29</v>
      </c>
      <c r="W5176" t="s">
        <v>5708</v>
      </c>
    </row>
    <row r="5177" spans="1:23">
      <c r="A5177">
        <v>5176</v>
      </c>
      <c r="B5177" t="s">
        <v>5705</v>
      </c>
      <c r="C5177" t="s">
        <v>5705</v>
      </c>
      <c r="D5177">
        <v>140</v>
      </c>
      <c r="E5177" t="s">
        <v>5772</v>
      </c>
      <c r="F5177" t="s">
        <v>1286</v>
      </c>
      <c r="G5177" s="1" t="s">
        <v>5773</v>
      </c>
      <c r="H5177" t="s">
        <v>5774</v>
      </c>
      <c r="I5177" t="s">
        <v>5773</v>
      </c>
      <c r="J5177" t="s">
        <v>5774</v>
      </c>
      <c r="K5177">
        <v>0.1</v>
      </c>
      <c r="L5177">
        <v>0.1</v>
      </c>
      <c r="M5177" t="s">
        <v>26</v>
      </c>
      <c r="N5177" t="s">
        <v>63</v>
      </c>
      <c r="O5177" t="s">
        <v>219</v>
      </c>
      <c r="P5177" t="s">
        <v>29</v>
      </c>
      <c r="Q5177" t="s">
        <v>29</v>
      </c>
      <c r="R5177" t="s">
        <v>29</v>
      </c>
      <c r="S5177" t="s">
        <v>29</v>
      </c>
      <c r="T5177" t="s">
        <v>29</v>
      </c>
      <c r="U5177" t="s">
        <v>29</v>
      </c>
      <c r="V5177" t="s">
        <v>29</v>
      </c>
      <c r="W5177" t="s">
        <v>5708</v>
      </c>
    </row>
    <row r="5178" spans="1:23">
      <c r="A5178">
        <v>5177</v>
      </c>
      <c r="B5178" t="s">
        <v>5705</v>
      </c>
      <c r="C5178" t="s">
        <v>5705</v>
      </c>
      <c r="D5178">
        <v>140</v>
      </c>
      <c r="E5178" t="s">
        <v>5775</v>
      </c>
      <c r="F5178" t="s">
        <v>2084</v>
      </c>
      <c r="G5178" s="1" t="s">
        <v>5751</v>
      </c>
      <c r="H5178" t="s">
        <v>5776</v>
      </c>
      <c r="I5178" t="s">
        <v>8512</v>
      </c>
      <c r="J5178" t="s">
        <v>5806</v>
      </c>
      <c r="K5178">
        <v>0.1</v>
      </c>
      <c r="L5178">
        <v>0.1</v>
      </c>
      <c r="M5178" t="s">
        <v>26</v>
      </c>
      <c r="N5178" t="s">
        <v>74</v>
      </c>
      <c r="O5178" t="s">
        <v>29</v>
      </c>
      <c r="P5178" t="s">
        <v>29</v>
      </c>
      <c r="Q5178" t="s">
        <v>29</v>
      </c>
      <c r="R5178" t="s">
        <v>29</v>
      </c>
      <c r="S5178" t="s">
        <v>29</v>
      </c>
      <c r="T5178" t="s">
        <v>29</v>
      </c>
      <c r="U5178" t="s">
        <v>29</v>
      </c>
      <c r="V5178" t="s">
        <v>29</v>
      </c>
      <c r="W5178" t="s">
        <v>5708</v>
      </c>
    </row>
    <row r="5179" spans="1:23">
      <c r="A5179">
        <v>5178</v>
      </c>
      <c r="B5179" t="s">
        <v>5705</v>
      </c>
      <c r="C5179" t="s">
        <v>5705</v>
      </c>
      <c r="D5179">
        <v>140</v>
      </c>
      <c r="E5179" t="s">
        <v>5777</v>
      </c>
      <c r="F5179" t="s">
        <v>23</v>
      </c>
      <c r="G5179" s="1" t="s">
        <v>2847</v>
      </c>
      <c r="H5179" t="s">
        <v>5778</v>
      </c>
      <c r="I5179" t="s">
        <v>2847</v>
      </c>
      <c r="J5179" t="s">
        <v>5778</v>
      </c>
      <c r="K5179">
        <v>0.1</v>
      </c>
      <c r="L5179">
        <v>0.1</v>
      </c>
      <c r="M5179" t="s">
        <v>26</v>
      </c>
      <c r="N5179" t="s">
        <v>232</v>
      </c>
      <c r="O5179" t="s">
        <v>29</v>
      </c>
      <c r="P5179" t="s">
        <v>29</v>
      </c>
      <c r="Q5179" t="s">
        <v>29</v>
      </c>
      <c r="R5179" t="s">
        <v>29</v>
      </c>
      <c r="S5179" t="s">
        <v>29</v>
      </c>
      <c r="T5179" t="s">
        <v>29</v>
      </c>
      <c r="U5179" t="s">
        <v>29</v>
      </c>
      <c r="V5179" t="s">
        <v>29</v>
      </c>
      <c r="W5179" t="s">
        <v>5708</v>
      </c>
    </row>
    <row r="5180" spans="1:23">
      <c r="A5180">
        <v>5179</v>
      </c>
      <c r="B5180" t="s">
        <v>5705</v>
      </c>
      <c r="C5180" t="s">
        <v>5705</v>
      </c>
      <c r="D5180">
        <v>140</v>
      </c>
      <c r="E5180" t="s">
        <v>2094</v>
      </c>
      <c r="F5180" t="s">
        <v>1273</v>
      </c>
      <c r="G5180" s="1" t="s">
        <v>2095</v>
      </c>
      <c r="H5180" t="s">
        <v>2096</v>
      </c>
      <c r="I5180" t="s">
        <v>2095</v>
      </c>
      <c r="J5180" t="s">
        <v>2096</v>
      </c>
      <c r="K5180">
        <v>0.1</v>
      </c>
      <c r="L5180">
        <v>0.1</v>
      </c>
      <c r="M5180" t="s">
        <v>26</v>
      </c>
      <c r="N5180" t="s">
        <v>5753</v>
      </c>
      <c r="O5180" t="s">
        <v>29</v>
      </c>
      <c r="P5180" t="s">
        <v>29</v>
      </c>
      <c r="Q5180" t="s">
        <v>29</v>
      </c>
      <c r="R5180" t="s">
        <v>29</v>
      </c>
      <c r="S5180" t="s">
        <v>29</v>
      </c>
      <c r="T5180" t="s">
        <v>29</v>
      </c>
      <c r="U5180" t="s">
        <v>29</v>
      </c>
      <c r="V5180" t="s">
        <v>29</v>
      </c>
      <c r="W5180" t="s">
        <v>5708</v>
      </c>
    </row>
    <row r="5181" spans="1:23">
      <c r="A5181">
        <v>5180</v>
      </c>
      <c r="B5181" t="s">
        <v>5705</v>
      </c>
      <c r="C5181" t="s">
        <v>5705</v>
      </c>
      <c r="D5181">
        <v>140</v>
      </c>
      <c r="E5181" t="s">
        <v>8949</v>
      </c>
      <c r="F5181" t="s">
        <v>93</v>
      </c>
      <c r="G5181" s="1" t="s">
        <v>29</v>
      </c>
      <c r="H5181" t="s">
        <v>29</v>
      </c>
      <c r="I5181" t="s">
        <v>29</v>
      </c>
      <c r="J5181" t="s">
        <v>29</v>
      </c>
      <c r="K5181">
        <v>2.97</v>
      </c>
      <c r="L5181">
        <v>2.97</v>
      </c>
      <c r="M5181" t="s">
        <v>26</v>
      </c>
      <c r="N5181" t="s">
        <v>29</v>
      </c>
      <c r="O5181" t="s">
        <v>29</v>
      </c>
      <c r="P5181" t="s">
        <v>29</v>
      </c>
      <c r="Q5181" t="s">
        <v>29</v>
      </c>
      <c r="R5181" t="s">
        <v>29</v>
      </c>
      <c r="S5181" t="s">
        <v>29</v>
      </c>
      <c r="T5181" t="s">
        <v>29</v>
      </c>
      <c r="U5181" t="s">
        <v>29</v>
      </c>
      <c r="V5181" t="s">
        <v>29</v>
      </c>
      <c r="W5181" t="s">
        <v>5708</v>
      </c>
    </row>
    <row r="5182" spans="1:23">
      <c r="A5182">
        <v>5181</v>
      </c>
      <c r="B5182" t="s">
        <v>5705</v>
      </c>
      <c r="C5182" t="s">
        <v>5705</v>
      </c>
      <c r="D5182">
        <v>140</v>
      </c>
      <c r="E5182" t="s">
        <v>9008</v>
      </c>
      <c r="F5182" t="s">
        <v>76</v>
      </c>
      <c r="G5182" s="1" t="s">
        <v>29</v>
      </c>
      <c r="H5182" t="s">
        <v>29</v>
      </c>
      <c r="I5182" t="s">
        <v>29</v>
      </c>
      <c r="J5182" t="s">
        <v>29</v>
      </c>
      <c r="K5182">
        <v>9.73</v>
      </c>
      <c r="L5182">
        <v>9.73</v>
      </c>
      <c r="M5182" t="s">
        <v>687</v>
      </c>
      <c r="N5182" t="s">
        <v>29</v>
      </c>
      <c r="O5182" t="s">
        <v>29</v>
      </c>
      <c r="P5182" t="s">
        <v>29</v>
      </c>
      <c r="Q5182" t="s">
        <v>29</v>
      </c>
      <c r="R5182" t="s">
        <v>29</v>
      </c>
      <c r="S5182" t="s">
        <v>29</v>
      </c>
      <c r="T5182" t="s">
        <v>29</v>
      </c>
      <c r="U5182" t="s">
        <v>29</v>
      </c>
      <c r="V5182" t="s">
        <v>29</v>
      </c>
      <c r="W5182" t="s">
        <v>5708</v>
      </c>
    </row>
    <row r="5183" spans="1:23">
      <c r="A5183">
        <v>5182</v>
      </c>
      <c r="B5183" t="s">
        <v>231</v>
      </c>
      <c r="C5183" t="s">
        <v>231</v>
      </c>
      <c r="D5183">
        <v>141</v>
      </c>
      <c r="E5183" t="s">
        <v>278</v>
      </c>
      <c r="F5183" t="s">
        <v>185</v>
      </c>
      <c r="G5183" s="1" t="s">
        <v>186</v>
      </c>
      <c r="H5183" t="s">
        <v>29</v>
      </c>
      <c r="I5183" t="s">
        <v>186</v>
      </c>
      <c r="J5183" t="s">
        <v>29</v>
      </c>
      <c r="K5183">
        <f>32.02*27/(27+5+15+53)</f>
        <v>8.6454000000000004</v>
      </c>
      <c r="L5183">
        <f>32.02*27/(27+5+15+53)</f>
        <v>8.6454000000000004</v>
      </c>
      <c r="M5183" t="s">
        <v>26</v>
      </c>
      <c r="N5183" t="s">
        <v>219</v>
      </c>
      <c r="O5183" t="s">
        <v>29</v>
      </c>
      <c r="P5183" t="s">
        <v>29</v>
      </c>
      <c r="Q5183" t="s">
        <v>29</v>
      </c>
      <c r="R5183" t="s">
        <v>29</v>
      </c>
      <c r="S5183" t="s">
        <v>29</v>
      </c>
      <c r="T5183" t="s">
        <v>29</v>
      </c>
      <c r="U5183" t="s">
        <v>29</v>
      </c>
      <c r="V5183" t="s">
        <v>29</v>
      </c>
      <c r="W5183" t="s">
        <v>5779</v>
      </c>
    </row>
    <row r="5184" spans="1:23">
      <c r="A5184">
        <v>5183</v>
      </c>
      <c r="B5184" t="s">
        <v>231</v>
      </c>
      <c r="C5184" t="s">
        <v>231</v>
      </c>
      <c r="D5184">
        <v>141</v>
      </c>
      <c r="E5184" t="s">
        <v>278</v>
      </c>
      <c r="F5184" t="s">
        <v>185</v>
      </c>
      <c r="G5184" s="1" t="s">
        <v>186</v>
      </c>
      <c r="H5184" t="s">
        <v>29</v>
      </c>
      <c r="I5184" t="s">
        <v>186</v>
      </c>
      <c r="J5184" t="s">
        <v>29</v>
      </c>
      <c r="K5184">
        <f>32.02*5/(27+5+15+53)</f>
        <v>1.6010000000000002</v>
      </c>
      <c r="L5184">
        <f>32.02*5/(27+5+15+53)</f>
        <v>1.6010000000000002</v>
      </c>
      <c r="M5184" t="s">
        <v>26</v>
      </c>
      <c r="N5184" t="s">
        <v>232</v>
      </c>
      <c r="O5184" t="s">
        <v>29</v>
      </c>
      <c r="P5184" t="s">
        <v>29</v>
      </c>
      <c r="Q5184" t="s">
        <v>29</v>
      </c>
      <c r="R5184" t="s">
        <v>29</v>
      </c>
      <c r="S5184" t="s">
        <v>29</v>
      </c>
      <c r="T5184" t="s">
        <v>29</v>
      </c>
      <c r="U5184" t="s">
        <v>29</v>
      </c>
      <c r="V5184" t="s">
        <v>29</v>
      </c>
      <c r="W5184" t="s">
        <v>5779</v>
      </c>
    </row>
    <row r="5185" spans="1:23">
      <c r="A5185">
        <v>5184</v>
      </c>
      <c r="B5185" t="s">
        <v>231</v>
      </c>
      <c r="C5185" t="s">
        <v>231</v>
      </c>
      <c r="D5185">
        <v>141</v>
      </c>
      <c r="E5185" t="s">
        <v>278</v>
      </c>
      <c r="F5185" t="s">
        <v>185</v>
      </c>
      <c r="G5185" s="1" t="s">
        <v>186</v>
      </c>
      <c r="H5185" t="s">
        <v>29</v>
      </c>
      <c r="I5185" t="s">
        <v>186</v>
      </c>
      <c r="J5185" t="s">
        <v>29</v>
      </c>
      <c r="K5185">
        <f>32.02*15/(27+5+15+53)</f>
        <v>4.8030000000000008</v>
      </c>
      <c r="L5185">
        <f>32.02*15/(27+5+15+53)</f>
        <v>4.8030000000000008</v>
      </c>
      <c r="M5185" t="s">
        <v>26</v>
      </c>
      <c r="N5185" t="s">
        <v>328</v>
      </c>
      <c r="O5185" t="s">
        <v>29</v>
      </c>
      <c r="P5185" t="s">
        <v>29</v>
      </c>
      <c r="Q5185" t="s">
        <v>29</v>
      </c>
      <c r="R5185" t="s">
        <v>29</v>
      </c>
      <c r="S5185" t="s">
        <v>29</v>
      </c>
      <c r="T5185" t="s">
        <v>29</v>
      </c>
      <c r="U5185" t="s">
        <v>29</v>
      </c>
      <c r="V5185" t="s">
        <v>29</v>
      </c>
      <c r="W5185" t="s">
        <v>5779</v>
      </c>
    </row>
    <row r="5186" spans="1:23">
      <c r="A5186">
        <v>5185</v>
      </c>
      <c r="B5186" t="s">
        <v>231</v>
      </c>
      <c r="C5186" t="s">
        <v>231</v>
      </c>
      <c r="D5186">
        <v>141</v>
      </c>
      <c r="E5186" t="s">
        <v>278</v>
      </c>
      <c r="F5186" t="s">
        <v>185</v>
      </c>
      <c r="G5186" s="1" t="s">
        <v>186</v>
      </c>
      <c r="H5186" t="s">
        <v>29</v>
      </c>
      <c r="I5186" t="s">
        <v>186</v>
      </c>
      <c r="J5186" t="s">
        <v>29</v>
      </c>
      <c r="K5186">
        <f>32.02*53/(27+5+15+53)</f>
        <v>16.970600000000001</v>
      </c>
      <c r="L5186">
        <f>32.02*53/(27+5+15+53)</f>
        <v>16.970600000000001</v>
      </c>
      <c r="M5186" t="s">
        <v>26</v>
      </c>
      <c r="N5186" t="s">
        <v>323</v>
      </c>
      <c r="O5186" t="s">
        <v>29</v>
      </c>
      <c r="P5186" t="s">
        <v>29</v>
      </c>
      <c r="Q5186" t="s">
        <v>29</v>
      </c>
      <c r="R5186" t="s">
        <v>29</v>
      </c>
      <c r="S5186" t="s">
        <v>29</v>
      </c>
      <c r="T5186" t="s">
        <v>29</v>
      </c>
      <c r="U5186" t="s">
        <v>29</v>
      </c>
      <c r="V5186" t="s">
        <v>29</v>
      </c>
      <c r="W5186" t="s">
        <v>5779</v>
      </c>
    </row>
    <row r="5187" spans="1:23">
      <c r="A5187">
        <v>5186</v>
      </c>
      <c r="B5187" t="s">
        <v>231</v>
      </c>
      <c r="C5187" t="s">
        <v>231</v>
      </c>
      <c r="D5187">
        <v>141</v>
      </c>
      <c r="E5187" t="s">
        <v>5780</v>
      </c>
      <c r="F5187" t="s">
        <v>558</v>
      </c>
      <c r="G5187" s="1" t="s">
        <v>1418</v>
      </c>
      <c r="H5187" t="s">
        <v>5781</v>
      </c>
      <c r="I5187" t="s">
        <v>1418</v>
      </c>
      <c r="J5187" t="s">
        <v>5781</v>
      </c>
      <c r="K5187">
        <f>22.61*48/(48+12+9+31)</f>
        <v>10.8528</v>
      </c>
      <c r="L5187">
        <f>22.61*48/(48+12+9+31)</f>
        <v>10.8528</v>
      </c>
      <c r="M5187" t="s">
        <v>26</v>
      </c>
      <c r="N5187" t="s">
        <v>219</v>
      </c>
      <c r="O5187" t="s">
        <v>29</v>
      </c>
      <c r="P5187" t="s">
        <v>29</v>
      </c>
      <c r="Q5187" t="s">
        <v>29</v>
      </c>
      <c r="R5187" t="s">
        <v>29</v>
      </c>
      <c r="S5187" t="s">
        <v>29</v>
      </c>
      <c r="T5187" t="s">
        <v>29</v>
      </c>
      <c r="U5187" t="s">
        <v>29</v>
      </c>
      <c r="V5187" t="s">
        <v>29</v>
      </c>
      <c r="W5187" t="s">
        <v>5779</v>
      </c>
    </row>
    <row r="5188" spans="1:23">
      <c r="A5188">
        <v>5187</v>
      </c>
      <c r="B5188" t="s">
        <v>231</v>
      </c>
      <c r="C5188" t="s">
        <v>231</v>
      </c>
      <c r="D5188">
        <v>141</v>
      </c>
      <c r="E5188" t="s">
        <v>5780</v>
      </c>
      <c r="F5188" t="s">
        <v>558</v>
      </c>
      <c r="G5188" s="1" t="s">
        <v>1418</v>
      </c>
      <c r="H5188" t="s">
        <v>5781</v>
      </c>
      <c r="I5188" t="s">
        <v>1418</v>
      </c>
      <c r="J5188" t="s">
        <v>5781</v>
      </c>
      <c r="K5188">
        <f>22.61*12/(48+12+9+31)</f>
        <v>2.7132000000000001</v>
      </c>
      <c r="L5188">
        <f>22.61*12/(48+12+9+31)</f>
        <v>2.7132000000000001</v>
      </c>
      <c r="M5188" t="s">
        <v>26</v>
      </c>
      <c r="N5188" t="s">
        <v>232</v>
      </c>
      <c r="O5188" t="s">
        <v>29</v>
      </c>
      <c r="P5188" t="s">
        <v>29</v>
      </c>
      <c r="Q5188" t="s">
        <v>29</v>
      </c>
      <c r="R5188" t="s">
        <v>29</v>
      </c>
      <c r="S5188" t="s">
        <v>29</v>
      </c>
      <c r="T5188" t="s">
        <v>29</v>
      </c>
      <c r="U5188" t="s">
        <v>29</v>
      </c>
      <c r="V5188" t="s">
        <v>29</v>
      </c>
      <c r="W5188" t="s">
        <v>5779</v>
      </c>
    </row>
    <row r="5189" spans="1:23">
      <c r="A5189">
        <v>5188</v>
      </c>
      <c r="B5189" t="s">
        <v>231</v>
      </c>
      <c r="C5189" t="s">
        <v>231</v>
      </c>
      <c r="D5189">
        <v>141</v>
      </c>
      <c r="E5189" t="s">
        <v>5780</v>
      </c>
      <c r="F5189" t="s">
        <v>558</v>
      </c>
      <c r="G5189" s="1" t="s">
        <v>1418</v>
      </c>
      <c r="H5189" t="s">
        <v>5781</v>
      </c>
      <c r="I5189" t="s">
        <v>1418</v>
      </c>
      <c r="J5189" t="s">
        <v>5781</v>
      </c>
      <c r="K5189">
        <f>22.61*9/(48+12+9+31)</f>
        <v>2.0348999999999999</v>
      </c>
      <c r="L5189">
        <f>22.61*9/(48+12+9+31)</f>
        <v>2.0348999999999999</v>
      </c>
      <c r="M5189" t="s">
        <v>26</v>
      </c>
      <c r="N5189" t="s">
        <v>328</v>
      </c>
      <c r="O5189" t="s">
        <v>29</v>
      </c>
      <c r="P5189" t="s">
        <v>29</v>
      </c>
      <c r="Q5189" t="s">
        <v>29</v>
      </c>
      <c r="R5189" t="s">
        <v>29</v>
      </c>
      <c r="S5189" t="s">
        <v>29</v>
      </c>
      <c r="T5189" t="s">
        <v>29</v>
      </c>
      <c r="U5189" t="s">
        <v>29</v>
      </c>
      <c r="V5189" t="s">
        <v>29</v>
      </c>
      <c r="W5189" t="s">
        <v>5779</v>
      </c>
    </row>
    <row r="5190" spans="1:23">
      <c r="A5190">
        <v>5189</v>
      </c>
      <c r="B5190" t="s">
        <v>231</v>
      </c>
      <c r="C5190" t="s">
        <v>231</v>
      </c>
      <c r="D5190">
        <v>141</v>
      </c>
      <c r="E5190" t="s">
        <v>5780</v>
      </c>
      <c r="F5190" t="s">
        <v>558</v>
      </c>
      <c r="G5190" s="1" t="s">
        <v>1418</v>
      </c>
      <c r="H5190" t="s">
        <v>5781</v>
      </c>
      <c r="I5190" t="s">
        <v>1418</v>
      </c>
      <c r="J5190" t="s">
        <v>5781</v>
      </c>
      <c r="K5190">
        <f>22.61*31/(48+12+9+31)</f>
        <v>7.0091000000000001</v>
      </c>
      <c r="L5190">
        <f>22.61*31/(48+12+9+31)</f>
        <v>7.0091000000000001</v>
      </c>
      <c r="M5190" t="s">
        <v>26</v>
      </c>
      <c r="N5190" t="s">
        <v>323</v>
      </c>
      <c r="O5190" t="s">
        <v>29</v>
      </c>
      <c r="P5190" t="s">
        <v>29</v>
      </c>
      <c r="Q5190" t="s">
        <v>29</v>
      </c>
      <c r="R5190" t="s">
        <v>29</v>
      </c>
      <c r="S5190" t="s">
        <v>29</v>
      </c>
      <c r="T5190" t="s">
        <v>29</v>
      </c>
      <c r="U5190" t="s">
        <v>29</v>
      </c>
      <c r="V5190" t="s">
        <v>29</v>
      </c>
      <c r="W5190" t="s">
        <v>5779</v>
      </c>
    </row>
    <row r="5191" spans="1:23">
      <c r="A5191">
        <v>5190</v>
      </c>
      <c r="B5191" t="s">
        <v>231</v>
      </c>
      <c r="C5191" t="s">
        <v>231</v>
      </c>
      <c r="D5191">
        <v>141</v>
      </c>
      <c r="E5191" t="s">
        <v>1903</v>
      </c>
      <c r="F5191" t="s">
        <v>185</v>
      </c>
      <c r="G5191" s="1" t="s">
        <v>1904</v>
      </c>
      <c r="H5191" t="s">
        <v>1905</v>
      </c>
      <c r="I5191" t="s">
        <v>1904</v>
      </c>
      <c r="J5191" t="s">
        <v>1905</v>
      </c>
      <c r="K5191">
        <f>11.41*32/(32+7+61)</f>
        <v>3.6512000000000002</v>
      </c>
      <c r="L5191">
        <f>11.41*32/(32+7+61)</f>
        <v>3.6512000000000002</v>
      </c>
      <c r="M5191" t="s">
        <v>26</v>
      </c>
      <c r="N5191" t="s">
        <v>219</v>
      </c>
      <c r="O5191" t="s">
        <v>29</v>
      </c>
      <c r="P5191" t="s">
        <v>29</v>
      </c>
      <c r="Q5191" t="s">
        <v>29</v>
      </c>
      <c r="R5191" t="s">
        <v>29</v>
      </c>
      <c r="S5191" t="s">
        <v>29</v>
      </c>
      <c r="T5191" t="s">
        <v>29</v>
      </c>
      <c r="U5191" t="s">
        <v>29</v>
      </c>
      <c r="V5191" t="s">
        <v>29</v>
      </c>
      <c r="W5191" t="s">
        <v>5779</v>
      </c>
    </row>
    <row r="5192" spans="1:23">
      <c r="A5192">
        <v>5191</v>
      </c>
      <c r="B5192" t="s">
        <v>231</v>
      </c>
      <c r="C5192" t="s">
        <v>231</v>
      </c>
      <c r="D5192">
        <v>141</v>
      </c>
      <c r="E5192" t="s">
        <v>1903</v>
      </c>
      <c r="F5192" t="s">
        <v>185</v>
      </c>
      <c r="G5192" s="1" t="s">
        <v>1904</v>
      </c>
      <c r="H5192" t="s">
        <v>1905</v>
      </c>
      <c r="I5192" t="s">
        <v>1904</v>
      </c>
      <c r="J5192" t="s">
        <v>1905</v>
      </c>
      <c r="K5192">
        <f>11.41*7/(32+7+61)</f>
        <v>0.79870000000000008</v>
      </c>
      <c r="L5192">
        <f>11.41*7/(32+7+61)</f>
        <v>0.79870000000000008</v>
      </c>
      <c r="M5192" t="s">
        <v>26</v>
      </c>
      <c r="N5192" t="s">
        <v>232</v>
      </c>
      <c r="O5192" t="s">
        <v>29</v>
      </c>
      <c r="P5192" t="s">
        <v>29</v>
      </c>
      <c r="Q5192" t="s">
        <v>29</v>
      </c>
      <c r="R5192" t="s">
        <v>29</v>
      </c>
      <c r="S5192" t="s">
        <v>29</v>
      </c>
      <c r="T5192" t="s">
        <v>29</v>
      </c>
      <c r="U5192" t="s">
        <v>29</v>
      </c>
      <c r="V5192" t="s">
        <v>29</v>
      </c>
      <c r="W5192" t="s">
        <v>5779</v>
      </c>
    </row>
    <row r="5193" spans="1:23">
      <c r="A5193">
        <v>5192</v>
      </c>
      <c r="B5193" t="s">
        <v>231</v>
      </c>
      <c r="C5193" t="s">
        <v>231</v>
      </c>
      <c r="D5193">
        <v>141</v>
      </c>
      <c r="E5193" t="s">
        <v>1903</v>
      </c>
      <c r="F5193" t="s">
        <v>185</v>
      </c>
      <c r="G5193" s="1" t="s">
        <v>1904</v>
      </c>
      <c r="H5193" t="s">
        <v>1905</v>
      </c>
      <c r="I5193" t="s">
        <v>1904</v>
      </c>
      <c r="J5193" t="s">
        <v>1905</v>
      </c>
      <c r="K5193">
        <f>11.41*61/(32+7+61)</f>
        <v>6.9600999999999997</v>
      </c>
      <c r="L5193">
        <f>11.41*61/(32+7+61)</f>
        <v>6.9600999999999997</v>
      </c>
      <c r="M5193" t="s">
        <v>26</v>
      </c>
      <c r="N5193" t="s">
        <v>323</v>
      </c>
      <c r="O5193" t="s">
        <v>29</v>
      </c>
      <c r="P5193" t="s">
        <v>29</v>
      </c>
      <c r="Q5193" t="s">
        <v>29</v>
      </c>
      <c r="R5193" t="s">
        <v>29</v>
      </c>
      <c r="S5193" t="s">
        <v>29</v>
      </c>
      <c r="T5193" t="s">
        <v>29</v>
      </c>
      <c r="U5193" t="s">
        <v>29</v>
      </c>
      <c r="V5193" t="s">
        <v>29</v>
      </c>
      <c r="W5193" t="s">
        <v>5779</v>
      </c>
    </row>
    <row r="5194" spans="1:23">
      <c r="A5194">
        <v>5193</v>
      </c>
      <c r="B5194" t="s">
        <v>231</v>
      </c>
      <c r="C5194" t="s">
        <v>231</v>
      </c>
      <c r="D5194">
        <v>141</v>
      </c>
      <c r="E5194" t="s">
        <v>1748</v>
      </c>
      <c r="F5194" t="s">
        <v>185</v>
      </c>
      <c r="G5194" s="1" t="s">
        <v>213</v>
      </c>
      <c r="H5194" t="s">
        <v>214</v>
      </c>
      <c r="I5194" t="s">
        <v>213</v>
      </c>
      <c r="J5194" t="s">
        <v>214</v>
      </c>
      <c r="K5194">
        <f>7.37*44/(44+5+18+33)</f>
        <v>3.2428000000000003</v>
      </c>
      <c r="L5194">
        <f>7.37*44/(44+5+18+33)</f>
        <v>3.2428000000000003</v>
      </c>
      <c r="M5194" t="s">
        <v>26</v>
      </c>
      <c r="N5194" t="s">
        <v>219</v>
      </c>
      <c r="O5194" t="s">
        <v>29</v>
      </c>
      <c r="P5194" t="s">
        <v>29</v>
      </c>
      <c r="Q5194" t="s">
        <v>29</v>
      </c>
      <c r="R5194" t="s">
        <v>29</v>
      </c>
      <c r="S5194" t="s">
        <v>29</v>
      </c>
      <c r="T5194" t="s">
        <v>29</v>
      </c>
      <c r="U5194" t="s">
        <v>29</v>
      </c>
      <c r="V5194" t="s">
        <v>29</v>
      </c>
      <c r="W5194" t="s">
        <v>5779</v>
      </c>
    </row>
    <row r="5195" spans="1:23">
      <c r="A5195">
        <v>5194</v>
      </c>
      <c r="B5195" t="s">
        <v>231</v>
      </c>
      <c r="C5195" t="s">
        <v>231</v>
      </c>
      <c r="D5195">
        <v>141</v>
      </c>
      <c r="E5195" t="s">
        <v>1748</v>
      </c>
      <c r="F5195" t="s">
        <v>185</v>
      </c>
      <c r="G5195" s="1" t="s">
        <v>213</v>
      </c>
      <c r="H5195" t="s">
        <v>214</v>
      </c>
      <c r="I5195" t="s">
        <v>213</v>
      </c>
      <c r="J5195" t="s">
        <v>214</v>
      </c>
      <c r="K5195">
        <f>7.37*5/(44+5+18+33)</f>
        <v>0.36849999999999999</v>
      </c>
      <c r="L5195">
        <f>7.37*5/(44+5+18+33)</f>
        <v>0.36849999999999999</v>
      </c>
      <c r="M5195" t="s">
        <v>26</v>
      </c>
      <c r="N5195" t="s">
        <v>232</v>
      </c>
      <c r="O5195" t="s">
        <v>29</v>
      </c>
      <c r="P5195" t="s">
        <v>29</v>
      </c>
      <c r="Q5195" t="s">
        <v>29</v>
      </c>
      <c r="R5195" t="s">
        <v>29</v>
      </c>
      <c r="S5195" t="s">
        <v>29</v>
      </c>
      <c r="T5195" t="s">
        <v>29</v>
      </c>
      <c r="U5195" t="s">
        <v>29</v>
      </c>
      <c r="V5195" t="s">
        <v>29</v>
      </c>
      <c r="W5195" t="s">
        <v>5779</v>
      </c>
    </row>
    <row r="5196" spans="1:23">
      <c r="A5196">
        <v>5195</v>
      </c>
      <c r="B5196" t="s">
        <v>231</v>
      </c>
      <c r="C5196" t="s">
        <v>231</v>
      </c>
      <c r="D5196">
        <v>141</v>
      </c>
      <c r="E5196" t="s">
        <v>1748</v>
      </c>
      <c r="F5196" t="s">
        <v>185</v>
      </c>
      <c r="G5196" s="1" t="s">
        <v>213</v>
      </c>
      <c r="H5196" t="s">
        <v>214</v>
      </c>
      <c r="I5196" t="s">
        <v>213</v>
      </c>
      <c r="J5196" t="s">
        <v>214</v>
      </c>
      <c r="K5196">
        <f>7.37*18/(44+5+18+33)</f>
        <v>1.3266</v>
      </c>
      <c r="L5196">
        <f>7.37*18/(44+5+18+33)</f>
        <v>1.3266</v>
      </c>
      <c r="M5196" t="s">
        <v>26</v>
      </c>
      <c r="N5196" t="s">
        <v>328</v>
      </c>
      <c r="O5196" t="s">
        <v>29</v>
      </c>
      <c r="P5196" t="s">
        <v>29</v>
      </c>
      <c r="Q5196" t="s">
        <v>29</v>
      </c>
      <c r="R5196" t="s">
        <v>29</v>
      </c>
      <c r="S5196" t="s">
        <v>29</v>
      </c>
      <c r="T5196" t="s">
        <v>29</v>
      </c>
      <c r="U5196" t="s">
        <v>29</v>
      </c>
      <c r="V5196" t="s">
        <v>29</v>
      </c>
      <c r="W5196" t="s">
        <v>5779</v>
      </c>
    </row>
    <row r="5197" spans="1:23">
      <c r="A5197">
        <v>5196</v>
      </c>
      <c r="B5197" t="s">
        <v>231</v>
      </c>
      <c r="C5197" t="s">
        <v>231</v>
      </c>
      <c r="D5197">
        <v>141</v>
      </c>
      <c r="E5197" t="s">
        <v>1748</v>
      </c>
      <c r="F5197" t="s">
        <v>185</v>
      </c>
      <c r="G5197" s="1" t="s">
        <v>213</v>
      </c>
      <c r="H5197" t="s">
        <v>214</v>
      </c>
      <c r="I5197" t="s">
        <v>213</v>
      </c>
      <c r="J5197" t="s">
        <v>214</v>
      </c>
      <c r="K5197">
        <f>7.37*33/(44+5+18+33)</f>
        <v>2.4321000000000002</v>
      </c>
      <c r="L5197">
        <f>7.37*33/(44+5+18+33)</f>
        <v>2.4321000000000002</v>
      </c>
      <c r="M5197" t="s">
        <v>26</v>
      </c>
      <c r="N5197" t="s">
        <v>323</v>
      </c>
      <c r="O5197" t="s">
        <v>29</v>
      </c>
      <c r="P5197" t="s">
        <v>29</v>
      </c>
      <c r="Q5197" t="s">
        <v>29</v>
      </c>
      <c r="R5197" t="s">
        <v>29</v>
      </c>
      <c r="S5197" t="s">
        <v>29</v>
      </c>
      <c r="T5197" t="s">
        <v>29</v>
      </c>
      <c r="U5197" t="s">
        <v>29</v>
      </c>
      <c r="V5197" t="s">
        <v>29</v>
      </c>
      <c r="W5197" t="s">
        <v>5779</v>
      </c>
    </row>
    <row r="5198" spans="1:23">
      <c r="A5198">
        <v>5197</v>
      </c>
      <c r="B5198" t="s">
        <v>231</v>
      </c>
      <c r="C5198" t="s">
        <v>231</v>
      </c>
      <c r="D5198">
        <v>141</v>
      </c>
      <c r="E5198" t="s">
        <v>1858</v>
      </c>
      <c r="F5198" t="s">
        <v>41</v>
      </c>
      <c r="G5198" s="1" t="s">
        <v>408</v>
      </c>
      <c r="H5198" t="s">
        <v>514</v>
      </c>
      <c r="I5198" t="s">
        <v>408</v>
      </c>
      <c r="J5198" t="s">
        <v>514</v>
      </c>
      <c r="K5198">
        <f>6.14*30/(30+7+63)</f>
        <v>1.8419999999999999</v>
      </c>
      <c r="L5198">
        <f>6.14*30/(30+7+63)</f>
        <v>1.8419999999999999</v>
      </c>
      <c r="M5198" t="s">
        <v>26</v>
      </c>
      <c r="N5198" t="s">
        <v>219</v>
      </c>
      <c r="O5198" t="s">
        <v>29</v>
      </c>
      <c r="P5198" t="s">
        <v>29</v>
      </c>
      <c r="Q5198" t="s">
        <v>29</v>
      </c>
      <c r="R5198" t="s">
        <v>29</v>
      </c>
      <c r="S5198" t="s">
        <v>29</v>
      </c>
      <c r="T5198" t="s">
        <v>29</v>
      </c>
      <c r="U5198" t="s">
        <v>29</v>
      </c>
      <c r="V5198" t="s">
        <v>29</v>
      </c>
      <c r="W5198" t="s">
        <v>5779</v>
      </c>
    </row>
    <row r="5199" spans="1:23">
      <c r="A5199">
        <v>5198</v>
      </c>
      <c r="B5199" t="s">
        <v>231</v>
      </c>
      <c r="C5199" t="s">
        <v>231</v>
      </c>
      <c r="D5199">
        <v>141</v>
      </c>
      <c r="E5199" t="s">
        <v>1858</v>
      </c>
      <c r="F5199" t="s">
        <v>41</v>
      </c>
      <c r="G5199" s="1" t="s">
        <v>408</v>
      </c>
      <c r="H5199" t="s">
        <v>514</v>
      </c>
      <c r="I5199" t="s">
        <v>408</v>
      </c>
      <c r="J5199" t="s">
        <v>514</v>
      </c>
      <c r="K5199">
        <f>6.14*7/(30+7+63)</f>
        <v>0.42979999999999996</v>
      </c>
      <c r="L5199">
        <f>6.14*7/(30+7+63)</f>
        <v>0.42979999999999996</v>
      </c>
      <c r="M5199" t="s">
        <v>26</v>
      </c>
      <c r="N5199" t="s">
        <v>232</v>
      </c>
      <c r="O5199" t="s">
        <v>29</v>
      </c>
      <c r="P5199" t="s">
        <v>29</v>
      </c>
      <c r="Q5199" t="s">
        <v>29</v>
      </c>
      <c r="R5199" t="s">
        <v>29</v>
      </c>
      <c r="S5199" t="s">
        <v>29</v>
      </c>
      <c r="T5199" t="s">
        <v>29</v>
      </c>
      <c r="U5199" t="s">
        <v>29</v>
      </c>
      <c r="V5199" t="s">
        <v>29</v>
      </c>
      <c r="W5199" t="s">
        <v>5779</v>
      </c>
    </row>
    <row r="5200" spans="1:23">
      <c r="A5200">
        <v>5199</v>
      </c>
      <c r="B5200" t="s">
        <v>231</v>
      </c>
      <c r="C5200" t="s">
        <v>231</v>
      </c>
      <c r="D5200">
        <v>141</v>
      </c>
      <c r="E5200" t="s">
        <v>1858</v>
      </c>
      <c r="F5200" t="s">
        <v>41</v>
      </c>
      <c r="G5200" s="1" t="s">
        <v>408</v>
      </c>
      <c r="H5200" t="s">
        <v>514</v>
      </c>
      <c r="I5200" t="s">
        <v>408</v>
      </c>
      <c r="J5200" t="s">
        <v>514</v>
      </c>
      <c r="K5200">
        <f>6.14*63/(30+7+63)</f>
        <v>3.8681999999999999</v>
      </c>
      <c r="L5200">
        <f>6.14*63/(30+7+63)</f>
        <v>3.8681999999999999</v>
      </c>
      <c r="M5200" t="s">
        <v>26</v>
      </c>
      <c r="N5200" t="s">
        <v>323</v>
      </c>
      <c r="O5200" t="s">
        <v>29</v>
      </c>
      <c r="P5200" t="s">
        <v>29</v>
      </c>
      <c r="Q5200" t="s">
        <v>29</v>
      </c>
      <c r="R5200" t="s">
        <v>29</v>
      </c>
      <c r="S5200" t="s">
        <v>29</v>
      </c>
      <c r="T5200" t="s">
        <v>29</v>
      </c>
      <c r="U5200" t="s">
        <v>29</v>
      </c>
      <c r="V5200" t="s">
        <v>29</v>
      </c>
      <c r="W5200" t="s">
        <v>5779</v>
      </c>
    </row>
    <row r="5201" spans="1:23">
      <c r="A5201">
        <v>5200</v>
      </c>
      <c r="B5201" t="s">
        <v>231</v>
      </c>
      <c r="C5201" t="s">
        <v>231</v>
      </c>
      <c r="D5201">
        <v>141</v>
      </c>
      <c r="E5201" t="s">
        <v>5782</v>
      </c>
      <c r="F5201" t="s">
        <v>154</v>
      </c>
      <c r="G5201" s="1" t="s">
        <v>449</v>
      </c>
      <c r="H5201" t="s">
        <v>5783</v>
      </c>
      <c r="I5201" t="s">
        <v>449</v>
      </c>
      <c r="J5201" t="s">
        <v>1869</v>
      </c>
      <c r="K5201">
        <v>3.4</v>
      </c>
      <c r="L5201">
        <v>3.4</v>
      </c>
      <c r="M5201" t="s">
        <v>26</v>
      </c>
      <c r="N5201" t="s">
        <v>219</v>
      </c>
      <c r="O5201" t="s">
        <v>29</v>
      </c>
      <c r="P5201" t="s">
        <v>29</v>
      </c>
      <c r="Q5201" t="s">
        <v>29</v>
      </c>
      <c r="R5201" t="s">
        <v>29</v>
      </c>
      <c r="S5201" t="s">
        <v>29</v>
      </c>
      <c r="T5201" t="s">
        <v>29</v>
      </c>
      <c r="U5201" t="s">
        <v>29</v>
      </c>
      <c r="V5201" t="s">
        <v>29</v>
      </c>
      <c r="W5201" t="s">
        <v>5779</v>
      </c>
    </row>
    <row r="5202" spans="1:23">
      <c r="A5202">
        <v>5201</v>
      </c>
      <c r="B5202" t="s">
        <v>231</v>
      </c>
      <c r="C5202" t="s">
        <v>231</v>
      </c>
      <c r="D5202">
        <v>141</v>
      </c>
      <c r="E5202" t="s">
        <v>1853</v>
      </c>
      <c r="F5202" t="s">
        <v>67</v>
      </c>
      <c r="G5202" s="1" t="s">
        <v>1336</v>
      </c>
      <c r="H5202" t="s">
        <v>1854</v>
      </c>
      <c r="I5202" t="s">
        <v>1336</v>
      </c>
      <c r="J5202" t="s">
        <v>1854</v>
      </c>
      <c r="K5202">
        <f>3.24*63/(63+7+30)</f>
        <v>2.0411999999999999</v>
      </c>
      <c r="L5202">
        <f>3.24*63/(63+7+30)</f>
        <v>2.0411999999999999</v>
      </c>
      <c r="M5202" t="s">
        <v>26</v>
      </c>
      <c r="N5202" t="s">
        <v>219</v>
      </c>
      <c r="O5202" t="s">
        <v>29</v>
      </c>
      <c r="P5202" t="s">
        <v>29</v>
      </c>
      <c r="Q5202" t="s">
        <v>29</v>
      </c>
      <c r="R5202" t="s">
        <v>29</v>
      </c>
      <c r="S5202" t="s">
        <v>29</v>
      </c>
      <c r="T5202" t="s">
        <v>29</v>
      </c>
      <c r="U5202" t="s">
        <v>29</v>
      </c>
      <c r="V5202" t="s">
        <v>29</v>
      </c>
      <c r="W5202" t="s">
        <v>5779</v>
      </c>
    </row>
    <row r="5203" spans="1:23">
      <c r="A5203">
        <v>5202</v>
      </c>
      <c r="B5203" t="s">
        <v>231</v>
      </c>
      <c r="C5203" t="s">
        <v>231</v>
      </c>
      <c r="D5203">
        <v>141</v>
      </c>
      <c r="E5203" t="s">
        <v>1853</v>
      </c>
      <c r="F5203" t="s">
        <v>67</v>
      </c>
      <c r="G5203" s="1" t="s">
        <v>1336</v>
      </c>
      <c r="H5203" t="s">
        <v>1854</v>
      </c>
      <c r="I5203" t="s">
        <v>1336</v>
      </c>
      <c r="J5203" t="s">
        <v>1854</v>
      </c>
      <c r="K5203">
        <f>3.24*7/(63+7+30)</f>
        <v>0.2268</v>
      </c>
      <c r="L5203">
        <f>3.24*7/(63+7+30)</f>
        <v>0.2268</v>
      </c>
      <c r="M5203" t="s">
        <v>26</v>
      </c>
      <c r="N5203" t="s">
        <v>232</v>
      </c>
      <c r="O5203" t="s">
        <v>29</v>
      </c>
      <c r="P5203" t="s">
        <v>29</v>
      </c>
      <c r="Q5203" t="s">
        <v>29</v>
      </c>
      <c r="R5203" t="s">
        <v>29</v>
      </c>
      <c r="S5203" t="s">
        <v>29</v>
      </c>
      <c r="T5203" t="s">
        <v>29</v>
      </c>
      <c r="U5203" t="s">
        <v>29</v>
      </c>
      <c r="V5203" t="s">
        <v>29</v>
      </c>
      <c r="W5203" t="s">
        <v>5779</v>
      </c>
    </row>
    <row r="5204" spans="1:23">
      <c r="A5204">
        <v>5203</v>
      </c>
      <c r="B5204" t="s">
        <v>231</v>
      </c>
      <c r="C5204" t="s">
        <v>231</v>
      </c>
      <c r="D5204">
        <v>141</v>
      </c>
      <c r="E5204" t="s">
        <v>1853</v>
      </c>
      <c r="F5204" t="s">
        <v>67</v>
      </c>
      <c r="G5204" s="1" t="s">
        <v>1336</v>
      </c>
      <c r="H5204" t="s">
        <v>1854</v>
      </c>
      <c r="I5204" t="s">
        <v>1336</v>
      </c>
      <c r="J5204" t="s">
        <v>1854</v>
      </c>
      <c r="K5204">
        <f>3.24*30/(63+7+30)</f>
        <v>0.97199999999999998</v>
      </c>
      <c r="L5204">
        <f>3.24*30/(63+7+30)</f>
        <v>0.97199999999999998</v>
      </c>
      <c r="M5204" t="s">
        <v>26</v>
      </c>
      <c r="N5204" t="s">
        <v>323</v>
      </c>
      <c r="O5204" t="s">
        <v>29</v>
      </c>
      <c r="P5204" t="s">
        <v>29</v>
      </c>
      <c r="Q5204" t="s">
        <v>29</v>
      </c>
      <c r="R5204" t="s">
        <v>29</v>
      </c>
      <c r="S5204" t="s">
        <v>29</v>
      </c>
      <c r="T5204" t="s">
        <v>29</v>
      </c>
      <c r="U5204" t="s">
        <v>29</v>
      </c>
      <c r="V5204" t="s">
        <v>29</v>
      </c>
      <c r="W5204" t="s">
        <v>5779</v>
      </c>
    </row>
    <row r="5205" spans="1:23">
      <c r="A5205">
        <v>5204</v>
      </c>
      <c r="B5205" t="s">
        <v>231</v>
      </c>
      <c r="C5205" t="s">
        <v>231</v>
      </c>
      <c r="D5205">
        <v>141</v>
      </c>
      <c r="E5205" t="s">
        <v>5784</v>
      </c>
      <c r="F5205" t="s">
        <v>3071</v>
      </c>
      <c r="G5205" s="1" t="s">
        <v>5785</v>
      </c>
      <c r="H5205" t="s">
        <v>5786</v>
      </c>
      <c r="I5205" t="s">
        <v>4712</v>
      </c>
      <c r="J5205" t="s">
        <v>5786</v>
      </c>
      <c r="K5205">
        <f>2.8*95/(95+5)</f>
        <v>2.66</v>
      </c>
      <c r="L5205">
        <f>2.8*95/(95+5)</f>
        <v>2.66</v>
      </c>
      <c r="M5205" t="s">
        <v>26</v>
      </c>
      <c r="N5205" t="s">
        <v>219</v>
      </c>
      <c r="O5205" t="s">
        <v>29</v>
      </c>
      <c r="P5205" t="s">
        <v>29</v>
      </c>
      <c r="Q5205" t="s">
        <v>29</v>
      </c>
      <c r="R5205" t="s">
        <v>29</v>
      </c>
      <c r="S5205" t="s">
        <v>29</v>
      </c>
      <c r="T5205" t="s">
        <v>29</v>
      </c>
      <c r="U5205" t="s">
        <v>29</v>
      </c>
      <c r="V5205" t="s">
        <v>29</v>
      </c>
      <c r="W5205" t="s">
        <v>5779</v>
      </c>
    </row>
    <row r="5206" spans="1:23">
      <c r="A5206">
        <v>5205</v>
      </c>
      <c r="B5206" t="s">
        <v>231</v>
      </c>
      <c r="C5206" t="s">
        <v>231</v>
      </c>
      <c r="D5206">
        <v>141</v>
      </c>
      <c r="E5206" t="s">
        <v>5784</v>
      </c>
      <c r="F5206" t="s">
        <v>3071</v>
      </c>
      <c r="G5206" s="1" t="s">
        <v>5785</v>
      </c>
      <c r="H5206" t="s">
        <v>5786</v>
      </c>
      <c r="I5206" t="s">
        <v>4712</v>
      </c>
      <c r="J5206" t="s">
        <v>5786</v>
      </c>
      <c r="K5206">
        <f>2.8*5/(95+5)</f>
        <v>0.14000000000000001</v>
      </c>
      <c r="L5206">
        <f>2.8*5/(95+5)</f>
        <v>0.14000000000000001</v>
      </c>
      <c r="M5206" t="s">
        <v>26</v>
      </c>
      <c r="N5206" t="s">
        <v>232</v>
      </c>
      <c r="O5206" t="s">
        <v>29</v>
      </c>
      <c r="P5206" t="s">
        <v>29</v>
      </c>
      <c r="Q5206" t="s">
        <v>29</v>
      </c>
      <c r="R5206" t="s">
        <v>29</v>
      </c>
      <c r="S5206" t="s">
        <v>29</v>
      </c>
      <c r="T5206" t="s">
        <v>29</v>
      </c>
      <c r="U5206" t="s">
        <v>29</v>
      </c>
      <c r="V5206" t="s">
        <v>29</v>
      </c>
      <c r="W5206" t="s">
        <v>5779</v>
      </c>
    </row>
    <row r="5207" spans="1:23">
      <c r="A5207">
        <v>5206</v>
      </c>
      <c r="B5207" t="s">
        <v>231</v>
      </c>
      <c r="C5207" t="s">
        <v>231</v>
      </c>
      <c r="D5207">
        <v>141</v>
      </c>
      <c r="E5207" t="s">
        <v>5787</v>
      </c>
      <c r="F5207" t="s">
        <v>185</v>
      </c>
      <c r="G5207" s="1" t="s">
        <v>994</v>
      </c>
      <c r="H5207" t="s">
        <v>5788</v>
      </c>
      <c r="I5207" t="s">
        <v>994</v>
      </c>
      <c r="J5207" t="s">
        <v>1182</v>
      </c>
      <c r="K5207">
        <f>1.47*9/(9+42+9+40)</f>
        <v>0.1323</v>
      </c>
      <c r="L5207">
        <f>1.47*9/(9+42+9+40)</f>
        <v>0.1323</v>
      </c>
      <c r="M5207" t="s">
        <v>26</v>
      </c>
      <c r="N5207" t="s">
        <v>219</v>
      </c>
      <c r="O5207" t="s">
        <v>29</v>
      </c>
      <c r="P5207" t="s">
        <v>29</v>
      </c>
      <c r="Q5207" t="s">
        <v>29</v>
      </c>
      <c r="R5207" t="s">
        <v>29</v>
      </c>
      <c r="S5207" t="s">
        <v>29</v>
      </c>
      <c r="T5207" t="s">
        <v>29</v>
      </c>
      <c r="U5207" t="s">
        <v>29</v>
      </c>
      <c r="V5207" t="s">
        <v>29</v>
      </c>
      <c r="W5207" t="s">
        <v>5779</v>
      </c>
    </row>
    <row r="5208" spans="1:23">
      <c r="A5208">
        <v>5207</v>
      </c>
      <c r="B5208" t="s">
        <v>231</v>
      </c>
      <c r="C5208" t="s">
        <v>231</v>
      </c>
      <c r="D5208">
        <v>141</v>
      </c>
      <c r="E5208" t="s">
        <v>5787</v>
      </c>
      <c r="F5208" t="s">
        <v>185</v>
      </c>
      <c r="G5208" s="1" t="s">
        <v>994</v>
      </c>
      <c r="H5208" t="s">
        <v>5788</v>
      </c>
      <c r="I5208" t="s">
        <v>994</v>
      </c>
      <c r="J5208" t="s">
        <v>1182</v>
      </c>
      <c r="K5208">
        <f>1.47*42/(9+42+9+40)</f>
        <v>0.61740000000000006</v>
      </c>
      <c r="L5208">
        <f>1.47*42/(9+42+9+40)</f>
        <v>0.61740000000000006</v>
      </c>
      <c r="M5208" t="s">
        <v>26</v>
      </c>
      <c r="N5208" t="s">
        <v>232</v>
      </c>
      <c r="O5208" t="s">
        <v>29</v>
      </c>
      <c r="P5208" t="s">
        <v>29</v>
      </c>
      <c r="Q5208" t="s">
        <v>29</v>
      </c>
      <c r="R5208" t="s">
        <v>29</v>
      </c>
      <c r="S5208" t="s">
        <v>29</v>
      </c>
      <c r="T5208" t="s">
        <v>29</v>
      </c>
      <c r="U5208" t="s">
        <v>29</v>
      </c>
      <c r="V5208" t="s">
        <v>29</v>
      </c>
      <c r="W5208" t="s">
        <v>5779</v>
      </c>
    </row>
    <row r="5209" spans="1:23">
      <c r="A5209">
        <v>5208</v>
      </c>
      <c r="B5209" t="s">
        <v>231</v>
      </c>
      <c r="C5209" t="s">
        <v>231</v>
      </c>
      <c r="D5209">
        <v>141</v>
      </c>
      <c r="E5209" t="s">
        <v>5787</v>
      </c>
      <c r="F5209" t="s">
        <v>185</v>
      </c>
      <c r="G5209" s="1" t="s">
        <v>994</v>
      </c>
      <c r="H5209" t="s">
        <v>5788</v>
      </c>
      <c r="I5209" t="s">
        <v>994</v>
      </c>
      <c r="J5209" t="s">
        <v>1182</v>
      </c>
      <c r="K5209">
        <f t="shared" ref="K5209:L5209" si="18">1.47*9/(9+42+9+40)</f>
        <v>0.1323</v>
      </c>
      <c r="L5209">
        <f t="shared" si="18"/>
        <v>0.1323</v>
      </c>
      <c r="M5209" t="s">
        <v>26</v>
      </c>
      <c r="N5209" t="s">
        <v>328</v>
      </c>
      <c r="O5209" t="s">
        <v>29</v>
      </c>
      <c r="P5209" t="s">
        <v>29</v>
      </c>
      <c r="Q5209" t="s">
        <v>29</v>
      </c>
      <c r="R5209" t="s">
        <v>29</v>
      </c>
      <c r="S5209" t="s">
        <v>29</v>
      </c>
      <c r="T5209" t="s">
        <v>29</v>
      </c>
      <c r="U5209" t="s">
        <v>29</v>
      </c>
      <c r="V5209" t="s">
        <v>29</v>
      </c>
      <c r="W5209" t="s">
        <v>5779</v>
      </c>
    </row>
    <row r="5210" spans="1:23">
      <c r="A5210">
        <v>5209</v>
      </c>
      <c r="B5210" t="s">
        <v>231</v>
      </c>
      <c r="C5210" t="s">
        <v>231</v>
      </c>
      <c r="D5210">
        <v>141</v>
      </c>
      <c r="E5210" t="s">
        <v>5787</v>
      </c>
      <c r="F5210" t="s">
        <v>185</v>
      </c>
      <c r="G5210" s="1" t="s">
        <v>994</v>
      </c>
      <c r="H5210" t="s">
        <v>5788</v>
      </c>
      <c r="I5210" t="s">
        <v>994</v>
      </c>
      <c r="J5210" t="s">
        <v>1182</v>
      </c>
      <c r="K5210">
        <f>1.47*40/(9+42+9+40)</f>
        <v>0.58799999999999997</v>
      </c>
      <c r="L5210">
        <f>1.47*40/(9+42+9+40)</f>
        <v>0.58799999999999997</v>
      </c>
      <c r="M5210" t="s">
        <v>26</v>
      </c>
      <c r="N5210" t="s">
        <v>323</v>
      </c>
      <c r="O5210" t="s">
        <v>29</v>
      </c>
      <c r="P5210" t="s">
        <v>29</v>
      </c>
      <c r="Q5210" t="s">
        <v>29</v>
      </c>
      <c r="R5210" t="s">
        <v>29</v>
      </c>
      <c r="S5210" t="s">
        <v>29</v>
      </c>
      <c r="T5210" t="s">
        <v>29</v>
      </c>
      <c r="U5210" t="s">
        <v>29</v>
      </c>
      <c r="V5210" t="s">
        <v>29</v>
      </c>
      <c r="W5210" t="s">
        <v>5779</v>
      </c>
    </row>
    <row r="5211" spans="1:23">
      <c r="A5211">
        <v>5210</v>
      </c>
      <c r="B5211" t="s">
        <v>231</v>
      </c>
      <c r="C5211" t="s">
        <v>231</v>
      </c>
      <c r="D5211">
        <v>141</v>
      </c>
      <c r="E5211" t="s">
        <v>5789</v>
      </c>
      <c r="F5211" t="s">
        <v>2769</v>
      </c>
      <c r="G5211" s="1" t="s">
        <v>5790</v>
      </c>
      <c r="H5211" t="s">
        <v>1432</v>
      </c>
      <c r="I5211" t="s">
        <v>5790</v>
      </c>
      <c r="J5211" t="s">
        <v>1432</v>
      </c>
      <c r="K5211">
        <v>1.33</v>
      </c>
      <c r="L5211">
        <v>1.33</v>
      </c>
      <c r="M5211" t="s">
        <v>26</v>
      </c>
      <c r="N5211" t="s">
        <v>232</v>
      </c>
      <c r="O5211" t="s">
        <v>29</v>
      </c>
      <c r="P5211" t="s">
        <v>29</v>
      </c>
      <c r="Q5211" t="s">
        <v>29</v>
      </c>
      <c r="R5211" t="s">
        <v>29</v>
      </c>
      <c r="S5211" t="s">
        <v>29</v>
      </c>
      <c r="T5211" t="s">
        <v>29</v>
      </c>
      <c r="U5211" t="s">
        <v>29</v>
      </c>
      <c r="V5211" t="s">
        <v>29</v>
      </c>
      <c r="W5211" t="s">
        <v>5779</v>
      </c>
    </row>
    <row r="5212" spans="1:23">
      <c r="A5212">
        <v>5211</v>
      </c>
      <c r="B5212" t="s">
        <v>231</v>
      </c>
      <c r="C5212" t="s">
        <v>231</v>
      </c>
      <c r="D5212">
        <v>141</v>
      </c>
      <c r="E5212" t="s">
        <v>1866</v>
      </c>
      <c r="F5212" t="s">
        <v>438</v>
      </c>
      <c r="G5212" s="1" t="s">
        <v>439</v>
      </c>
      <c r="H5212" t="s">
        <v>1867</v>
      </c>
      <c r="I5212" t="s">
        <v>439</v>
      </c>
      <c r="J5212" t="s">
        <v>1867</v>
      </c>
      <c r="K5212">
        <f>1.05*55/(55+45)</f>
        <v>0.57750000000000001</v>
      </c>
      <c r="L5212">
        <f>1.05*55/(55+45)</f>
        <v>0.57750000000000001</v>
      </c>
      <c r="M5212" t="s">
        <v>26</v>
      </c>
      <c r="N5212" t="s">
        <v>219</v>
      </c>
      <c r="O5212" t="s">
        <v>29</v>
      </c>
      <c r="P5212" t="s">
        <v>29</v>
      </c>
      <c r="Q5212" t="s">
        <v>29</v>
      </c>
      <c r="R5212" t="s">
        <v>29</v>
      </c>
      <c r="S5212" t="s">
        <v>29</v>
      </c>
      <c r="T5212" t="s">
        <v>29</v>
      </c>
      <c r="U5212" t="s">
        <v>29</v>
      </c>
      <c r="V5212" t="s">
        <v>29</v>
      </c>
      <c r="W5212" t="s">
        <v>5779</v>
      </c>
    </row>
    <row r="5213" spans="1:23">
      <c r="A5213">
        <v>5212</v>
      </c>
      <c r="B5213" t="s">
        <v>231</v>
      </c>
      <c r="C5213" t="s">
        <v>231</v>
      </c>
      <c r="D5213">
        <v>141</v>
      </c>
      <c r="E5213" t="s">
        <v>1866</v>
      </c>
      <c r="F5213" t="s">
        <v>438</v>
      </c>
      <c r="G5213" s="1" t="s">
        <v>439</v>
      </c>
      <c r="H5213" t="s">
        <v>1867</v>
      </c>
      <c r="I5213" t="s">
        <v>439</v>
      </c>
      <c r="J5213" t="s">
        <v>1867</v>
      </c>
      <c r="K5213">
        <f>1.05*45/(55+45)</f>
        <v>0.47249999999999998</v>
      </c>
      <c r="L5213">
        <f>1.05*45/(55+45)</f>
        <v>0.47249999999999998</v>
      </c>
      <c r="M5213" t="s">
        <v>26</v>
      </c>
      <c r="N5213" t="s">
        <v>232</v>
      </c>
      <c r="O5213" t="s">
        <v>29</v>
      </c>
      <c r="P5213" t="s">
        <v>29</v>
      </c>
      <c r="Q5213" t="s">
        <v>29</v>
      </c>
      <c r="R5213" t="s">
        <v>29</v>
      </c>
      <c r="S5213" t="s">
        <v>29</v>
      </c>
      <c r="T5213" t="s">
        <v>29</v>
      </c>
      <c r="U5213" t="s">
        <v>29</v>
      </c>
      <c r="V5213" t="s">
        <v>29</v>
      </c>
      <c r="W5213" t="s">
        <v>5779</v>
      </c>
    </row>
    <row r="5214" spans="1:23">
      <c r="A5214">
        <v>5213</v>
      </c>
      <c r="B5214" t="s">
        <v>231</v>
      </c>
      <c r="C5214" t="s">
        <v>231</v>
      </c>
      <c r="D5214">
        <v>141</v>
      </c>
      <c r="E5214" t="s">
        <v>5791</v>
      </c>
      <c r="F5214" t="s">
        <v>641</v>
      </c>
      <c r="G5214" s="1" t="s">
        <v>642</v>
      </c>
      <c r="H5214" t="s">
        <v>1834</v>
      </c>
      <c r="I5214" t="s">
        <v>642</v>
      </c>
      <c r="J5214" t="s">
        <v>1834</v>
      </c>
      <c r="K5214">
        <v>0.94</v>
      </c>
      <c r="L5214">
        <v>0.94</v>
      </c>
      <c r="M5214" t="s">
        <v>26</v>
      </c>
      <c r="N5214" t="s">
        <v>232</v>
      </c>
      <c r="O5214" t="s">
        <v>29</v>
      </c>
      <c r="P5214" t="s">
        <v>29</v>
      </c>
      <c r="Q5214" t="s">
        <v>29</v>
      </c>
      <c r="R5214" t="s">
        <v>29</v>
      </c>
      <c r="S5214" t="s">
        <v>29</v>
      </c>
      <c r="T5214" t="s">
        <v>29</v>
      </c>
      <c r="U5214" t="s">
        <v>29</v>
      </c>
      <c r="V5214" t="s">
        <v>29</v>
      </c>
      <c r="W5214" t="s">
        <v>5779</v>
      </c>
    </row>
    <row r="5215" spans="1:23">
      <c r="A5215">
        <v>5214</v>
      </c>
      <c r="B5215" t="s">
        <v>231</v>
      </c>
      <c r="C5215" t="s">
        <v>231</v>
      </c>
      <c r="D5215">
        <v>141</v>
      </c>
      <c r="E5215" t="s">
        <v>5792</v>
      </c>
      <c r="F5215" t="s">
        <v>438</v>
      </c>
      <c r="G5215" s="1" t="s">
        <v>2023</v>
      </c>
      <c r="H5215" t="s">
        <v>5299</v>
      </c>
      <c r="I5215" t="s">
        <v>2023</v>
      </c>
      <c r="J5215" t="s">
        <v>2024</v>
      </c>
      <c r="K5215">
        <v>0.89</v>
      </c>
      <c r="L5215">
        <v>0.89</v>
      </c>
      <c r="M5215" t="s">
        <v>26</v>
      </c>
      <c r="N5215" t="s">
        <v>219</v>
      </c>
      <c r="O5215" t="s">
        <v>29</v>
      </c>
      <c r="P5215" t="s">
        <v>29</v>
      </c>
      <c r="Q5215" t="s">
        <v>29</v>
      </c>
      <c r="R5215" t="s">
        <v>29</v>
      </c>
      <c r="S5215" t="s">
        <v>29</v>
      </c>
      <c r="T5215" t="s">
        <v>29</v>
      </c>
      <c r="U5215" t="s">
        <v>29</v>
      </c>
      <c r="V5215" t="s">
        <v>29</v>
      </c>
      <c r="W5215" t="s">
        <v>5779</v>
      </c>
    </row>
    <row r="5216" spans="1:23">
      <c r="A5216">
        <v>5215</v>
      </c>
      <c r="B5216" t="s">
        <v>231</v>
      </c>
      <c r="C5216" t="s">
        <v>231</v>
      </c>
      <c r="D5216">
        <v>141</v>
      </c>
      <c r="E5216" t="s">
        <v>1738</v>
      </c>
      <c r="F5216" t="s">
        <v>154</v>
      </c>
      <c r="G5216" s="1" t="s">
        <v>811</v>
      </c>
      <c r="H5216" t="s">
        <v>1739</v>
      </c>
      <c r="I5216" t="s">
        <v>811</v>
      </c>
      <c r="J5216" t="s">
        <v>1739</v>
      </c>
      <c r="K5216">
        <v>0.74</v>
      </c>
      <c r="L5216">
        <v>0.74</v>
      </c>
      <c r="M5216" t="s">
        <v>26</v>
      </c>
      <c r="N5216" t="s">
        <v>323</v>
      </c>
      <c r="O5216" t="s">
        <v>29</v>
      </c>
      <c r="P5216" t="s">
        <v>29</v>
      </c>
      <c r="Q5216" t="s">
        <v>29</v>
      </c>
      <c r="R5216" t="s">
        <v>29</v>
      </c>
      <c r="S5216" t="s">
        <v>29</v>
      </c>
      <c r="T5216" t="s">
        <v>29</v>
      </c>
      <c r="U5216" t="s">
        <v>29</v>
      </c>
      <c r="V5216" t="s">
        <v>29</v>
      </c>
      <c r="W5216" t="s">
        <v>5779</v>
      </c>
    </row>
    <row r="5217" spans="1:23">
      <c r="A5217">
        <v>5216</v>
      </c>
      <c r="B5217" t="s">
        <v>231</v>
      </c>
      <c r="C5217" t="s">
        <v>231</v>
      </c>
      <c r="D5217">
        <v>141</v>
      </c>
      <c r="E5217" t="s">
        <v>5793</v>
      </c>
      <c r="F5217" t="s">
        <v>641</v>
      </c>
      <c r="G5217" s="1" t="s">
        <v>1012</v>
      </c>
      <c r="H5217" t="s">
        <v>5794</v>
      </c>
      <c r="I5217" t="s">
        <v>1012</v>
      </c>
      <c r="J5217" t="s">
        <v>5794</v>
      </c>
      <c r="K5217">
        <f>0.72*9/(9+31+59)</f>
        <v>6.5454545454545446E-2</v>
      </c>
      <c r="L5217">
        <f>0.72*9/(9+31+59)</f>
        <v>6.5454545454545446E-2</v>
      </c>
      <c r="M5217" t="s">
        <v>26</v>
      </c>
      <c r="N5217" t="s">
        <v>219</v>
      </c>
      <c r="O5217" t="s">
        <v>29</v>
      </c>
      <c r="P5217" t="s">
        <v>29</v>
      </c>
      <c r="Q5217" t="s">
        <v>29</v>
      </c>
      <c r="R5217" t="s">
        <v>29</v>
      </c>
      <c r="S5217" t="s">
        <v>29</v>
      </c>
      <c r="T5217" t="s">
        <v>29</v>
      </c>
      <c r="U5217" t="s">
        <v>29</v>
      </c>
      <c r="V5217" t="s">
        <v>29</v>
      </c>
      <c r="W5217" t="s">
        <v>5779</v>
      </c>
    </row>
    <row r="5218" spans="1:23">
      <c r="A5218">
        <v>5217</v>
      </c>
      <c r="B5218" t="s">
        <v>231</v>
      </c>
      <c r="C5218" t="s">
        <v>231</v>
      </c>
      <c r="D5218">
        <v>141</v>
      </c>
      <c r="E5218" t="s">
        <v>5793</v>
      </c>
      <c r="F5218" t="s">
        <v>641</v>
      </c>
      <c r="G5218" s="1" t="s">
        <v>1012</v>
      </c>
      <c r="H5218" t="s">
        <v>5794</v>
      </c>
      <c r="I5218" t="s">
        <v>1012</v>
      </c>
      <c r="J5218" t="s">
        <v>5794</v>
      </c>
      <c r="K5218">
        <f>0.72*31/(9+31+59)</f>
        <v>0.22545454545454546</v>
      </c>
      <c r="L5218">
        <f>0.72*31/(9+31+59)</f>
        <v>0.22545454545454546</v>
      </c>
      <c r="M5218" t="s">
        <v>26</v>
      </c>
      <c r="N5218" t="s">
        <v>328</v>
      </c>
      <c r="O5218" t="s">
        <v>29</v>
      </c>
      <c r="P5218" t="s">
        <v>29</v>
      </c>
      <c r="Q5218" t="s">
        <v>29</v>
      </c>
      <c r="R5218" t="s">
        <v>29</v>
      </c>
      <c r="S5218" t="s">
        <v>29</v>
      </c>
      <c r="T5218" t="s">
        <v>29</v>
      </c>
      <c r="U5218" t="s">
        <v>29</v>
      </c>
      <c r="V5218" t="s">
        <v>29</v>
      </c>
      <c r="W5218" t="s">
        <v>5779</v>
      </c>
    </row>
    <row r="5219" spans="1:23">
      <c r="A5219">
        <v>5218</v>
      </c>
      <c r="B5219" t="s">
        <v>231</v>
      </c>
      <c r="C5219" t="s">
        <v>231</v>
      </c>
      <c r="D5219">
        <v>141</v>
      </c>
      <c r="E5219" t="s">
        <v>5793</v>
      </c>
      <c r="F5219" t="s">
        <v>641</v>
      </c>
      <c r="G5219" s="1" t="s">
        <v>1012</v>
      </c>
      <c r="H5219" t="s">
        <v>5794</v>
      </c>
      <c r="I5219" t="s">
        <v>1012</v>
      </c>
      <c r="J5219" t="s">
        <v>5794</v>
      </c>
      <c r="K5219">
        <f>0.72*59/(9+31+59)</f>
        <v>0.42909090909090908</v>
      </c>
      <c r="L5219">
        <f>0.72*59/(9+31+59)</f>
        <v>0.42909090909090908</v>
      </c>
      <c r="M5219" t="s">
        <v>26</v>
      </c>
      <c r="N5219" t="s">
        <v>323</v>
      </c>
      <c r="O5219" t="s">
        <v>29</v>
      </c>
      <c r="P5219" t="s">
        <v>29</v>
      </c>
      <c r="Q5219" t="s">
        <v>29</v>
      </c>
      <c r="R5219" t="s">
        <v>29</v>
      </c>
      <c r="S5219" t="s">
        <v>29</v>
      </c>
      <c r="T5219" t="s">
        <v>29</v>
      </c>
      <c r="U5219" t="s">
        <v>29</v>
      </c>
      <c r="V5219" t="s">
        <v>29</v>
      </c>
      <c r="W5219" t="s">
        <v>5779</v>
      </c>
    </row>
    <row r="5220" spans="1:23">
      <c r="A5220">
        <v>5219</v>
      </c>
      <c r="B5220" t="s">
        <v>231</v>
      </c>
      <c r="C5220" t="s">
        <v>231</v>
      </c>
      <c r="D5220">
        <v>141</v>
      </c>
      <c r="E5220" t="s">
        <v>5795</v>
      </c>
      <c r="F5220" t="s">
        <v>196</v>
      </c>
      <c r="G5220" s="1" t="s">
        <v>5796</v>
      </c>
      <c r="H5220" t="s">
        <v>5797</v>
      </c>
      <c r="I5220" t="s">
        <v>2006</v>
      </c>
      <c r="J5220" t="s">
        <v>8740</v>
      </c>
      <c r="K5220">
        <f>0.65*73/(73+27)</f>
        <v>0.47450000000000003</v>
      </c>
      <c r="L5220">
        <f>0.65*73/(73+27)</f>
        <v>0.47450000000000003</v>
      </c>
      <c r="M5220" t="s">
        <v>26</v>
      </c>
      <c r="N5220" t="s">
        <v>323</v>
      </c>
      <c r="O5220" t="s">
        <v>29</v>
      </c>
      <c r="P5220" t="s">
        <v>29</v>
      </c>
      <c r="Q5220" t="s">
        <v>29</v>
      </c>
      <c r="R5220" t="s">
        <v>29</v>
      </c>
      <c r="S5220" t="s">
        <v>29</v>
      </c>
      <c r="T5220" t="s">
        <v>29</v>
      </c>
      <c r="U5220" t="s">
        <v>29</v>
      </c>
      <c r="V5220" t="s">
        <v>29</v>
      </c>
      <c r="W5220" t="s">
        <v>5779</v>
      </c>
    </row>
    <row r="5221" spans="1:23">
      <c r="A5221">
        <v>5220</v>
      </c>
      <c r="B5221" t="s">
        <v>231</v>
      </c>
      <c r="C5221" t="s">
        <v>231</v>
      </c>
      <c r="D5221">
        <v>141</v>
      </c>
      <c r="E5221" t="s">
        <v>5795</v>
      </c>
      <c r="F5221" t="s">
        <v>196</v>
      </c>
      <c r="G5221" s="1" t="s">
        <v>5796</v>
      </c>
      <c r="H5221" t="s">
        <v>5797</v>
      </c>
      <c r="I5221" t="s">
        <v>2006</v>
      </c>
      <c r="J5221" t="s">
        <v>8740</v>
      </c>
      <c r="K5221">
        <f>0.65*27/(73+27)</f>
        <v>0.17550000000000002</v>
      </c>
      <c r="L5221">
        <f>0.65*27/(73+27)</f>
        <v>0.17550000000000002</v>
      </c>
      <c r="M5221" t="s">
        <v>26</v>
      </c>
      <c r="N5221" t="s">
        <v>63</v>
      </c>
      <c r="O5221" t="s">
        <v>29</v>
      </c>
      <c r="P5221" t="s">
        <v>29</v>
      </c>
      <c r="Q5221" t="s">
        <v>29</v>
      </c>
      <c r="R5221" t="s">
        <v>29</v>
      </c>
      <c r="S5221" t="s">
        <v>29</v>
      </c>
      <c r="T5221" t="s">
        <v>29</v>
      </c>
      <c r="U5221" t="s">
        <v>29</v>
      </c>
      <c r="V5221" t="s">
        <v>29</v>
      </c>
      <c r="W5221" t="s">
        <v>5779</v>
      </c>
    </row>
    <row r="5222" spans="1:23">
      <c r="A5222">
        <v>5221</v>
      </c>
      <c r="B5222" t="s">
        <v>231</v>
      </c>
      <c r="C5222" t="s">
        <v>231</v>
      </c>
      <c r="D5222">
        <v>141</v>
      </c>
      <c r="E5222" t="s">
        <v>1874</v>
      </c>
      <c r="F5222" t="s">
        <v>168</v>
      </c>
      <c r="G5222" s="1" t="s">
        <v>1875</v>
      </c>
      <c r="H5222" t="s">
        <v>1876</v>
      </c>
      <c r="I5222" t="s">
        <v>1875</v>
      </c>
      <c r="J5222" t="s">
        <v>1876</v>
      </c>
      <c r="K5222">
        <v>0.6</v>
      </c>
      <c r="L5222">
        <v>0.6</v>
      </c>
      <c r="M5222" t="s">
        <v>26</v>
      </c>
      <c r="N5222" t="s">
        <v>219</v>
      </c>
      <c r="O5222" t="s">
        <v>29</v>
      </c>
      <c r="P5222" t="s">
        <v>29</v>
      </c>
      <c r="Q5222" t="s">
        <v>29</v>
      </c>
      <c r="R5222" t="s">
        <v>29</v>
      </c>
      <c r="S5222" t="s">
        <v>29</v>
      </c>
      <c r="T5222" t="s">
        <v>29</v>
      </c>
      <c r="U5222" t="s">
        <v>29</v>
      </c>
      <c r="V5222" t="s">
        <v>29</v>
      </c>
      <c r="W5222" t="s">
        <v>5779</v>
      </c>
    </row>
    <row r="5223" spans="1:23">
      <c r="A5223">
        <v>5222</v>
      </c>
      <c r="B5223" t="s">
        <v>231</v>
      </c>
      <c r="C5223" t="s">
        <v>231</v>
      </c>
      <c r="D5223">
        <v>141</v>
      </c>
      <c r="E5223" t="s">
        <v>5798</v>
      </c>
      <c r="F5223" t="s">
        <v>93</v>
      </c>
      <c r="G5223" s="1" t="s">
        <v>29</v>
      </c>
      <c r="H5223" t="s">
        <v>29</v>
      </c>
      <c r="I5223" t="s">
        <v>29</v>
      </c>
      <c r="J5223" t="s">
        <v>29</v>
      </c>
      <c r="K5223">
        <f>0.52*9/(9+91)</f>
        <v>4.6799999999999994E-2</v>
      </c>
      <c r="L5223">
        <f>0.52*9/(9+91)</f>
        <v>4.6799999999999994E-2</v>
      </c>
      <c r="M5223" t="s">
        <v>26</v>
      </c>
      <c r="N5223" t="s">
        <v>232</v>
      </c>
      <c r="O5223" t="s">
        <v>29</v>
      </c>
      <c r="P5223" t="s">
        <v>29</v>
      </c>
      <c r="Q5223" t="s">
        <v>29</v>
      </c>
      <c r="R5223" t="s">
        <v>29</v>
      </c>
      <c r="S5223" t="s">
        <v>29</v>
      </c>
      <c r="T5223" t="s">
        <v>29</v>
      </c>
      <c r="U5223" t="s">
        <v>29</v>
      </c>
      <c r="V5223" t="s">
        <v>29</v>
      </c>
      <c r="W5223" t="s">
        <v>5779</v>
      </c>
    </row>
    <row r="5224" spans="1:23">
      <c r="A5224">
        <v>5223</v>
      </c>
      <c r="B5224" t="s">
        <v>231</v>
      </c>
      <c r="C5224" t="s">
        <v>231</v>
      </c>
      <c r="D5224">
        <v>141</v>
      </c>
      <c r="E5224" t="s">
        <v>5798</v>
      </c>
      <c r="F5224" t="s">
        <v>93</v>
      </c>
      <c r="G5224" s="1" t="s">
        <v>29</v>
      </c>
      <c r="H5224" t="s">
        <v>29</v>
      </c>
      <c r="I5224" t="s">
        <v>29</v>
      </c>
      <c r="J5224" t="s">
        <v>29</v>
      </c>
      <c r="K5224">
        <f>0.52*91/(9+91)</f>
        <v>0.47320000000000001</v>
      </c>
      <c r="L5224">
        <f>0.52*91/(9+91)</f>
        <v>0.47320000000000001</v>
      </c>
      <c r="M5224" t="s">
        <v>26</v>
      </c>
      <c r="N5224" t="s">
        <v>323</v>
      </c>
      <c r="O5224" t="s">
        <v>29</v>
      </c>
      <c r="P5224" t="s">
        <v>29</v>
      </c>
      <c r="Q5224" t="s">
        <v>29</v>
      </c>
      <c r="R5224" t="s">
        <v>29</v>
      </c>
      <c r="S5224" t="s">
        <v>29</v>
      </c>
      <c r="T5224" t="s">
        <v>29</v>
      </c>
      <c r="U5224" t="s">
        <v>29</v>
      </c>
      <c r="V5224" t="s">
        <v>29</v>
      </c>
      <c r="W5224" t="s">
        <v>5779</v>
      </c>
    </row>
    <row r="5225" spans="1:23">
      <c r="A5225">
        <v>5224</v>
      </c>
      <c r="B5225" t="s">
        <v>231</v>
      </c>
      <c r="C5225" t="s">
        <v>231</v>
      </c>
      <c r="D5225">
        <v>141</v>
      </c>
      <c r="E5225" t="s">
        <v>2025</v>
      </c>
      <c r="F5225" t="s">
        <v>154</v>
      </c>
      <c r="G5225" s="1" t="s">
        <v>2026</v>
      </c>
      <c r="H5225" t="s">
        <v>1834</v>
      </c>
      <c r="I5225" t="s">
        <v>2026</v>
      </c>
      <c r="J5225" t="s">
        <v>1834</v>
      </c>
      <c r="K5225">
        <f>0.48*55/(55+45)</f>
        <v>0.26400000000000001</v>
      </c>
      <c r="L5225">
        <f>0.48*55/(55+45)</f>
        <v>0.26400000000000001</v>
      </c>
      <c r="M5225" t="s">
        <v>26</v>
      </c>
      <c r="N5225" t="s">
        <v>219</v>
      </c>
      <c r="O5225" t="s">
        <v>29</v>
      </c>
      <c r="P5225" t="s">
        <v>29</v>
      </c>
      <c r="Q5225" t="s">
        <v>29</v>
      </c>
      <c r="R5225" t="s">
        <v>29</v>
      </c>
      <c r="S5225" t="s">
        <v>29</v>
      </c>
      <c r="T5225" t="s">
        <v>29</v>
      </c>
      <c r="U5225" t="s">
        <v>29</v>
      </c>
      <c r="V5225" t="s">
        <v>29</v>
      </c>
      <c r="W5225" t="s">
        <v>5779</v>
      </c>
    </row>
    <row r="5226" spans="1:23">
      <c r="A5226">
        <v>5225</v>
      </c>
      <c r="B5226" t="s">
        <v>231</v>
      </c>
      <c r="C5226" t="s">
        <v>231</v>
      </c>
      <c r="D5226">
        <v>141</v>
      </c>
      <c r="E5226" t="s">
        <v>2025</v>
      </c>
      <c r="F5226" t="s">
        <v>154</v>
      </c>
      <c r="G5226" s="1" t="s">
        <v>2026</v>
      </c>
      <c r="H5226" t="s">
        <v>1834</v>
      </c>
      <c r="I5226" t="s">
        <v>2026</v>
      </c>
      <c r="J5226" t="s">
        <v>1834</v>
      </c>
      <c r="K5226">
        <f>0.48*45/(55+45)</f>
        <v>0.21599999999999997</v>
      </c>
      <c r="L5226">
        <f>0.48*45/(55+45)</f>
        <v>0.21599999999999997</v>
      </c>
      <c r="M5226" t="s">
        <v>26</v>
      </c>
      <c r="N5226" t="s">
        <v>232</v>
      </c>
      <c r="O5226" t="s">
        <v>29</v>
      </c>
      <c r="P5226" t="s">
        <v>29</v>
      </c>
      <c r="Q5226" t="s">
        <v>29</v>
      </c>
      <c r="R5226" t="s">
        <v>29</v>
      </c>
      <c r="S5226" t="s">
        <v>29</v>
      </c>
      <c r="T5226" t="s">
        <v>29</v>
      </c>
      <c r="U5226" t="s">
        <v>29</v>
      </c>
      <c r="V5226" t="s">
        <v>29</v>
      </c>
      <c r="W5226" t="s">
        <v>5779</v>
      </c>
    </row>
    <row r="5227" spans="1:23">
      <c r="A5227">
        <v>5226</v>
      </c>
      <c r="B5227" t="s">
        <v>231</v>
      </c>
      <c r="C5227" t="s">
        <v>231</v>
      </c>
      <c r="D5227">
        <v>141</v>
      </c>
      <c r="E5227" t="s">
        <v>5799</v>
      </c>
      <c r="F5227" t="s">
        <v>154</v>
      </c>
      <c r="G5227" s="1" t="s">
        <v>1175</v>
      </c>
      <c r="H5227" t="s">
        <v>5800</v>
      </c>
      <c r="I5227" t="s">
        <v>8505</v>
      </c>
      <c r="J5227" t="s">
        <v>6317</v>
      </c>
      <c r="K5227">
        <v>0.26</v>
      </c>
      <c r="L5227">
        <v>0.26</v>
      </c>
      <c r="M5227" t="s">
        <v>26</v>
      </c>
      <c r="N5227" t="s">
        <v>219</v>
      </c>
      <c r="O5227" t="s">
        <v>29</v>
      </c>
      <c r="P5227" t="s">
        <v>29</v>
      </c>
      <c r="Q5227" t="s">
        <v>29</v>
      </c>
      <c r="R5227" t="s">
        <v>29</v>
      </c>
      <c r="S5227" t="s">
        <v>29</v>
      </c>
      <c r="T5227" t="s">
        <v>29</v>
      </c>
      <c r="U5227" t="s">
        <v>29</v>
      </c>
      <c r="V5227" t="s">
        <v>29</v>
      </c>
      <c r="W5227" t="s">
        <v>5779</v>
      </c>
    </row>
    <row r="5228" spans="1:23">
      <c r="A5228">
        <v>5227</v>
      </c>
      <c r="B5228" t="s">
        <v>231</v>
      </c>
      <c r="C5228" t="s">
        <v>231</v>
      </c>
      <c r="D5228">
        <v>141</v>
      </c>
      <c r="E5228" t="s">
        <v>5801</v>
      </c>
      <c r="F5228" t="s">
        <v>91</v>
      </c>
      <c r="G5228" s="1" t="s">
        <v>210</v>
      </c>
      <c r="H5228" t="s">
        <v>5802</v>
      </c>
      <c r="I5228" t="s">
        <v>210</v>
      </c>
      <c r="J5228" t="s">
        <v>5802</v>
      </c>
      <c r="K5228">
        <f>0.25*46/(46+54)</f>
        <v>0.115</v>
      </c>
      <c r="L5228">
        <f>0.25*46/(46+54)</f>
        <v>0.115</v>
      </c>
      <c r="M5228" t="s">
        <v>26</v>
      </c>
      <c r="N5228" t="s">
        <v>219</v>
      </c>
      <c r="O5228" t="s">
        <v>29</v>
      </c>
      <c r="P5228" t="s">
        <v>29</v>
      </c>
      <c r="Q5228" t="s">
        <v>29</v>
      </c>
      <c r="R5228" t="s">
        <v>29</v>
      </c>
      <c r="S5228" t="s">
        <v>29</v>
      </c>
      <c r="T5228" t="s">
        <v>29</v>
      </c>
      <c r="U5228" t="s">
        <v>29</v>
      </c>
      <c r="V5228" t="s">
        <v>29</v>
      </c>
      <c r="W5228" t="s">
        <v>5779</v>
      </c>
    </row>
    <row r="5229" spans="1:23">
      <c r="A5229">
        <v>5228</v>
      </c>
      <c r="B5229" t="s">
        <v>231</v>
      </c>
      <c r="C5229" t="s">
        <v>231</v>
      </c>
      <c r="D5229">
        <v>141</v>
      </c>
      <c r="E5229" t="s">
        <v>5801</v>
      </c>
      <c r="F5229" t="s">
        <v>91</v>
      </c>
      <c r="G5229" s="1" t="s">
        <v>210</v>
      </c>
      <c r="H5229" t="s">
        <v>5802</v>
      </c>
      <c r="I5229" t="s">
        <v>210</v>
      </c>
      <c r="J5229" t="s">
        <v>5802</v>
      </c>
      <c r="K5229">
        <f>0.25*54/(46+54)</f>
        <v>0.13500000000000001</v>
      </c>
      <c r="L5229">
        <f>0.25*54/(46+54)</f>
        <v>0.13500000000000001</v>
      </c>
      <c r="M5229" t="s">
        <v>26</v>
      </c>
      <c r="N5229" t="s">
        <v>232</v>
      </c>
      <c r="O5229" t="s">
        <v>29</v>
      </c>
      <c r="P5229" t="s">
        <v>29</v>
      </c>
      <c r="Q5229" t="s">
        <v>29</v>
      </c>
      <c r="R5229" t="s">
        <v>29</v>
      </c>
      <c r="S5229" t="s">
        <v>29</v>
      </c>
      <c r="T5229" t="s">
        <v>29</v>
      </c>
      <c r="U5229" t="s">
        <v>29</v>
      </c>
      <c r="V5229" t="s">
        <v>29</v>
      </c>
      <c r="W5229" t="s">
        <v>5779</v>
      </c>
    </row>
    <row r="5230" spans="1:23">
      <c r="A5230">
        <v>5229</v>
      </c>
      <c r="B5230" t="s">
        <v>231</v>
      </c>
      <c r="C5230" t="s">
        <v>231</v>
      </c>
      <c r="D5230">
        <v>141</v>
      </c>
      <c r="E5230" t="s">
        <v>5803</v>
      </c>
      <c r="F5230" t="s">
        <v>93</v>
      </c>
      <c r="G5230" s="1" t="s">
        <v>29</v>
      </c>
      <c r="H5230" t="s">
        <v>29</v>
      </c>
      <c r="I5230" t="s">
        <v>29</v>
      </c>
      <c r="J5230" t="s">
        <v>29</v>
      </c>
      <c r="K5230">
        <v>0.24</v>
      </c>
      <c r="L5230">
        <v>0.24</v>
      </c>
      <c r="M5230" t="s">
        <v>26</v>
      </c>
      <c r="N5230" t="s">
        <v>219</v>
      </c>
      <c r="O5230" t="s">
        <v>29</v>
      </c>
      <c r="P5230" t="s">
        <v>29</v>
      </c>
      <c r="Q5230" t="s">
        <v>29</v>
      </c>
      <c r="R5230" t="s">
        <v>29</v>
      </c>
      <c r="S5230" t="s">
        <v>29</v>
      </c>
      <c r="T5230" t="s">
        <v>29</v>
      </c>
      <c r="U5230" t="s">
        <v>29</v>
      </c>
      <c r="V5230" t="s">
        <v>29</v>
      </c>
      <c r="W5230" t="s">
        <v>5779</v>
      </c>
    </row>
    <row r="5231" spans="1:23">
      <c r="A5231">
        <v>5230</v>
      </c>
      <c r="B5231" t="s">
        <v>231</v>
      </c>
      <c r="C5231" t="s">
        <v>231</v>
      </c>
      <c r="D5231">
        <v>141</v>
      </c>
      <c r="E5231" t="s">
        <v>5804</v>
      </c>
      <c r="F5231" t="s">
        <v>1062</v>
      </c>
      <c r="G5231" s="1" t="s">
        <v>5805</v>
      </c>
      <c r="H5231" t="s">
        <v>5806</v>
      </c>
      <c r="I5231" t="s">
        <v>5805</v>
      </c>
      <c r="J5231" t="s">
        <v>5806</v>
      </c>
      <c r="K5231">
        <v>0.22</v>
      </c>
      <c r="L5231">
        <v>0.22</v>
      </c>
      <c r="M5231" t="s">
        <v>26</v>
      </c>
      <c r="N5231" t="s">
        <v>232</v>
      </c>
      <c r="O5231" t="s">
        <v>29</v>
      </c>
      <c r="P5231" t="s">
        <v>29</v>
      </c>
      <c r="Q5231" t="s">
        <v>29</v>
      </c>
      <c r="R5231" t="s">
        <v>29</v>
      </c>
      <c r="S5231" t="s">
        <v>29</v>
      </c>
      <c r="T5231" t="s">
        <v>29</v>
      </c>
      <c r="U5231" t="s">
        <v>29</v>
      </c>
      <c r="V5231" t="s">
        <v>29</v>
      </c>
      <c r="W5231" t="s">
        <v>5779</v>
      </c>
    </row>
    <row r="5232" spans="1:23">
      <c r="A5232">
        <v>5231</v>
      </c>
      <c r="B5232" t="s">
        <v>231</v>
      </c>
      <c r="C5232" t="s">
        <v>231</v>
      </c>
      <c r="D5232">
        <v>141</v>
      </c>
      <c r="E5232" t="s">
        <v>5807</v>
      </c>
      <c r="F5232" t="s">
        <v>438</v>
      </c>
      <c r="G5232" s="1" t="s">
        <v>5808</v>
      </c>
      <c r="H5232" t="s">
        <v>5809</v>
      </c>
      <c r="I5232" t="s">
        <v>8553</v>
      </c>
      <c r="J5232" t="s">
        <v>5854</v>
      </c>
      <c r="K5232">
        <v>0.18</v>
      </c>
      <c r="L5232">
        <v>0.18</v>
      </c>
      <c r="M5232" t="s">
        <v>26</v>
      </c>
      <c r="N5232" t="s">
        <v>232</v>
      </c>
      <c r="O5232" t="s">
        <v>29</v>
      </c>
      <c r="P5232" t="s">
        <v>29</v>
      </c>
      <c r="Q5232" t="s">
        <v>29</v>
      </c>
      <c r="R5232" t="s">
        <v>29</v>
      </c>
      <c r="S5232" t="s">
        <v>29</v>
      </c>
      <c r="T5232" t="s">
        <v>29</v>
      </c>
      <c r="U5232" t="s">
        <v>29</v>
      </c>
      <c r="V5232" t="s">
        <v>29</v>
      </c>
      <c r="W5232" t="s">
        <v>5779</v>
      </c>
    </row>
    <row r="5233" spans="1:23">
      <c r="A5233">
        <v>5232</v>
      </c>
      <c r="B5233" t="s">
        <v>231</v>
      </c>
      <c r="C5233" t="s">
        <v>231</v>
      </c>
      <c r="D5233">
        <v>141</v>
      </c>
      <c r="E5233" t="s">
        <v>946</v>
      </c>
      <c r="F5233" t="s">
        <v>255</v>
      </c>
      <c r="G5233" s="1" t="s">
        <v>947</v>
      </c>
      <c r="H5233" t="s">
        <v>948</v>
      </c>
      <c r="I5233" t="s">
        <v>947</v>
      </c>
      <c r="J5233" t="s">
        <v>948</v>
      </c>
      <c r="K5233">
        <v>0.15</v>
      </c>
      <c r="L5233">
        <v>0.15</v>
      </c>
      <c r="M5233" t="s">
        <v>26</v>
      </c>
      <c r="N5233" t="s">
        <v>219</v>
      </c>
      <c r="O5233" t="s">
        <v>29</v>
      </c>
      <c r="P5233" t="s">
        <v>29</v>
      </c>
      <c r="Q5233" t="s">
        <v>29</v>
      </c>
      <c r="R5233" t="s">
        <v>29</v>
      </c>
      <c r="S5233" t="s">
        <v>29</v>
      </c>
      <c r="T5233" t="s">
        <v>29</v>
      </c>
      <c r="U5233" t="s">
        <v>29</v>
      </c>
      <c r="V5233" t="s">
        <v>29</v>
      </c>
      <c r="W5233" t="s">
        <v>5779</v>
      </c>
    </row>
    <row r="5234" spans="1:23">
      <c r="A5234">
        <v>5233</v>
      </c>
      <c r="B5234" t="s">
        <v>231</v>
      </c>
      <c r="C5234" t="s">
        <v>231</v>
      </c>
      <c r="D5234">
        <v>141</v>
      </c>
      <c r="E5234" t="s">
        <v>5810</v>
      </c>
      <c r="F5234" t="s">
        <v>196</v>
      </c>
      <c r="G5234" s="1" t="s">
        <v>5811</v>
      </c>
      <c r="H5234" t="s">
        <v>5812</v>
      </c>
      <c r="I5234" t="s">
        <v>225</v>
      </c>
      <c r="J5234" t="s">
        <v>5812</v>
      </c>
      <c r="K5234">
        <v>0.13</v>
      </c>
      <c r="L5234">
        <v>0.13</v>
      </c>
      <c r="M5234" t="s">
        <v>26</v>
      </c>
      <c r="N5234" t="s">
        <v>323</v>
      </c>
      <c r="O5234" t="s">
        <v>29</v>
      </c>
      <c r="P5234" t="s">
        <v>29</v>
      </c>
      <c r="Q5234" t="s">
        <v>29</v>
      </c>
      <c r="R5234" t="s">
        <v>29</v>
      </c>
      <c r="S5234" t="s">
        <v>29</v>
      </c>
      <c r="T5234" t="s">
        <v>29</v>
      </c>
      <c r="U5234" t="s">
        <v>29</v>
      </c>
      <c r="V5234" t="s">
        <v>29</v>
      </c>
      <c r="W5234" t="s">
        <v>5779</v>
      </c>
    </row>
    <row r="5235" spans="1:23">
      <c r="A5235">
        <v>5234</v>
      </c>
      <c r="B5235" t="s">
        <v>231</v>
      </c>
      <c r="C5235" t="s">
        <v>231</v>
      </c>
      <c r="D5235">
        <v>141</v>
      </c>
      <c r="E5235" t="s">
        <v>5813</v>
      </c>
      <c r="F5235" t="s">
        <v>611</v>
      </c>
      <c r="G5235" s="1" t="s">
        <v>612</v>
      </c>
      <c r="H5235" t="s">
        <v>5814</v>
      </c>
      <c r="I5235" t="s">
        <v>612</v>
      </c>
      <c r="J5235" t="s">
        <v>6147</v>
      </c>
      <c r="K5235">
        <v>0.04</v>
      </c>
      <c r="L5235">
        <v>0.04</v>
      </c>
      <c r="M5235" t="s">
        <v>26</v>
      </c>
      <c r="N5235" t="s">
        <v>219</v>
      </c>
      <c r="O5235" t="s">
        <v>29</v>
      </c>
      <c r="P5235" t="s">
        <v>29</v>
      </c>
      <c r="Q5235" t="s">
        <v>29</v>
      </c>
      <c r="R5235" t="s">
        <v>29</v>
      </c>
      <c r="S5235" t="s">
        <v>29</v>
      </c>
      <c r="T5235" t="s">
        <v>29</v>
      </c>
      <c r="U5235" t="s">
        <v>29</v>
      </c>
      <c r="V5235" t="s">
        <v>29</v>
      </c>
      <c r="W5235" t="s">
        <v>5779</v>
      </c>
    </row>
    <row r="5236" spans="1:23">
      <c r="A5236">
        <v>5235</v>
      </c>
      <c r="B5236" t="s">
        <v>231</v>
      </c>
      <c r="C5236" t="s">
        <v>231</v>
      </c>
      <c r="D5236">
        <v>141</v>
      </c>
      <c r="E5236" t="s">
        <v>8949</v>
      </c>
      <c r="F5236" t="s">
        <v>93</v>
      </c>
      <c r="G5236" s="1" t="s">
        <v>29</v>
      </c>
      <c r="H5236" t="s">
        <v>29</v>
      </c>
      <c r="I5236" t="s">
        <v>29</v>
      </c>
      <c r="J5236" t="s">
        <v>29</v>
      </c>
      <c r="K5236">
        <v>0.15</v>
      </c>
      <c r="L5236">
        <v>0.15</v>
      </c>
      <c r="M5236" t="s">
        <v>26</v>
      </c>
      <c r="N5236" t="s">
        <v>29</v>
      </c>
      <c r="O5236" t="s">
        <v>29</v>
      </c>
      <c r="P5236" t="s">
        <v>29</v>
      </c>
      <c r="Q5236" t="s">
        <v>29</v>
      </c>
      <c r="R5236" t="s">
        <v>29</v>
      </c>
      <c r="S5236" t="s">
        <v>29</v>
      </c>
      <c r="T5236" t="s">
        <v>29</v>
      </c>
      <c r="U5236" t="s">
        <v>29</v>
      </c>
      <c r="V5236" t="s">
        <v>29</v>
      </c>
      <c r="W5236" t="s">
        <v>5779</v>
      </c>
    </row>
    <row r="5237" spans="1:23">
      <c r="A5237">
        <v>5236</v>
      </c>
      <c r="B5237" t="s">
        <v>231</v>
      </c>
      <c r="C5237" t="s">
        <v>231</v>
      </c>
      <c r="D5237">
        <v>142</v>
      </c>
      <c r="E5237" t="s">
        <v>5815</v>
      </c>
      <c r="F5237" t="s">
        <v>185</v>
      </c>
      <c r="G5237" s="1" t="s">
        <v>186</v>
      </c>
      <c r="H5237" t="s">
        <v>5816</v>
      </c>
      <c r="I5237" t="s">
        <v>186</v>
      </c>
      <c r="J5237" t="s">
        <v>2748</v>
      </c>
      <c r="K5237">
        <v>32.1</v>
      </c>
      <c r="L5237">
        <f>K5237/SUM($K$5237:$K$5288)*100</f>
        <v>32.02515720760583</v>
      </c>
      <c r="M5237" t="s">
        <v>26</v>
      </c>
      <c r="N5237" t="s">
        <v>29</v>
      </c>
      <c r="O5237" t="s">
        <v>29</v>
      </c>
      <c r="P5237" t="s">
        <v>29</v>
      </c>
      <c r="Q5237" t="s">
        <v>29</v>
      </c>
      <c r="R5237" t="s">
        <v>29</v>
      </c>
      <c r="S5237" t="s">
        <v>29</v>
      </c>
      <c r="T5237" t="s">
        <v>29</v>
      </c>
      <c r="U5237" t="s">
        <v>29</v>
      </c>
      <c r="V5237" t="s">
        <v>29</v>
      </c>
      <c r="W5237" t="s">
        <v>5817</v>
      </c>
    </row>
    <row r="5238" spans="1:23">
      <c r="A5238">
        <v>5237</v>
      </c>
      <c r="B5238" t="s">
        <v>231</v>
      </c>
      <c r="C5238" t="s">
        <v>231</v>
      </c>
      <c r="D5238">
        <v>142</v>
      </c>
      <c r="E5238" t="s">
        <v>1748</v>
      </c>
      <c r="F5238" t="s">
        <v>185</v>
      </c>
      <c r="G5238" s="1" t="s">
        <v>213</v>
      </c>
      <c r="H5238" t="s">
        <v>214</v>
      </c>
      <c r="I5238" t="s">
        <v>213</v>
      </c>
      <c r="J5238" t="s">
        <v>214</v>
      </c>
      <c r="K5238">
        <v>10.8</v>
      </c>
      <c r="L5238">
        <f t="shared" ref="L5238:L5288" si="19">K5238/SUM($K$5237:$K$5288)*100</f>
        <v>10.774819247418785</v>
      </c>
      <c r="M5238" t="s">
        <v>26</v>
      </c>
      <c r="N5238" t="s">
        <v>29</v>
      </c>
      <c r="O5238" t="s">
        <v>29</v>
      </c>
      <c r="P5238" t="s">
        <v>29</v>
      </c>
      <c r="Q5238" t="s">
        <v>29</v>
      </c>
      <c r="R5238" t="s">
        <v>29</v>
      </c>
      <c r="S5238" t="s">
        <v>29</v>
      </c>
      <c r="T5238" t="s">
        <v>29</v>
      </c>
      <c r="U5238" t="s">
        <v>29</v>
      </c>
      <c r="V5238" t="s">
        <v>29</v>
      </c>
      <c r="W5238" t="s">
        <v>5817</v>
      </c>
    </row>
    <row r="5239" spans="1:23">
      <c r="A5239">
        <v>5238</v>
      </c>
      <c r="B5239" t="s">
        <v>231</v>
      </c>
      <c r="C5239" t="s">
        <v>231</v>
      </c>
      <c r="D5239">
        <v>142</v>
      </c>
      <c r="E5239" t="s">
        <v>1903</v>
      </c>
      <c r="F5239" t="s">
        <v>185</v>
      </c>
      <c r="G5239" s="1" t="s">
        <v>1904</v>
      </c>
      <c r="H5239" t="s">
        <v>1905</v>
      </c>
      <c r="I5239" t="s">
        <v>1904</v>
      </c>
      <c r="J5239" t="s">
        <v>1905</v>
      </c>
      <c r="K5239">
        <v>10.5</v>
      </c>
      <c r="L5239">
        <f t="shared" si="19"/>
        <v>10.475518712768263</v>
      </c>
      <c r="M5239" t="s">
        <v>26</v>
      </c>
      <c r="N5239" t="s">
        <v>29</v>
      </c>
      <c r="O5239" t="s">
        <v>29</v>
      </c>
      <c r="P5239" t="s">
        <v>29</v>
      </c>
      <c r="Q5239" t="s">
        <v>29</v>
      </c>
      <c r="R5239" t="s">
        <v>29</v>
      </c>
      <c r="S5239" t="s">
        <v>29</v>
      </c>
      <c r="T5239" t="s">
        <v>29</v>
      </c>
      <c r="U5239" t="s">
        <v>29</v>
      </c>
      <c r="V5239" t="s">
        <v>29</v>
      </c>
      <c r="W5239" t="s">
        <v>5817</v>
      </c>
    </row>
    <row r="5240" spans="1:23">
      <c r="A5240">
        <v>5239</v>
      </c>
      <c r="B5240" t="s">
        <v>231</v>
      </c>
      <c r="C5240" t="s">
        <v>231</v>
      </c>
      <c r="D5240">
        <v>142</v>
      </c>
      <c r="E5240" t="s">
        <v>5818</v>
      </c>
      <c r="F5240" t="s">
        <v>185</v>
      </c>
      <c r="G5240" s="1" t="s">
        <v>186</v>
      </c>
      <c r="H5240" t="s">
        <v>5819</v>
      </c>
      <c r="I5240" t="s">
        <v>186</v>
      </c>
      <c r="J5240" t="s">
        <v>413</v>
      </c>
      <c r="K5240">
        <v>9</v>
      </c>
      <c r="L5240">
        <f t="shared" si="19"/>
        <v>8.9790160395156526</v>
      </c>
      <c r="M5240" t="s">
        <v>26</v>
      </c>
      <c r="N5240" t="s">
        <v>29</v>
      </c>
      <c r="O5240" t="s">
        <v>29</v>
      </c>
      <c r="P5240" t="s">
        <v>29</v>
      </c>
      <c r="Q5240" t="s">
        <v>29</v>
      </c>
      <c r="R5240" t="s">
        <v>29</v>
      </c>
      <c r="S5240" t="s">
        <v>29</v>
      </c>
      <c r="T5240" t="s">
        <v>29</v>
      </c>
      <c r="U5240" t="s">
        <v>29</v>
      </c>
      <c r="V5240" t="s">
        <v>29</v>
      </c>
      <c r="W5240" t="s">
        <v>5817</v>
      </c>
    </row>
    <row r="5241" spans="1:23">
      <c r="A5241">
        <v>5240</v>
      </c>
      <c r="B5241" t="s">
        <v>231</v>
      </c>
      <c r="C5241" t="s">
        <v>231</v>
      </c>
      <c r="D5241">
        <v>142</v>
      </c>
      <c r="E5241" t="s">
        <v>5820</v>
      </c>
      <c r="F5241" t="s">
        <v>185</v>
      </c>
      <c r="G5241" s="1" t="s">
        <v>186</v>
      </c>
      <c r="H5241" t="s">
        <v>5821</v>
      </c>
      <c r="I5241" t="s">
        <v>186</v>
      </c>
      <c r="J5241" t="s">
        <v>2748</v>
      </c>
      <c r="K5241">
        <v>8.5</v>
      </c>
      <c r="L5241">
        <f t="shared" si="19"/>
        <v>8.480181815098117</v>
      </c>
      <c r="M5241" t="s">
        <v>26</v>
      </c>
      <c r="N5241" t="s">
        <v>29</v>
      </c>
      <c r="O5241" t="s">
        <v>29</v>
      </c>
      <c r="P5241" t="s">
        <v>29</v>
      </c>
      <c r="Q5241" t="s">
        <v>29</v>
      </c>
      <c r="R5241" t="s">
        <v>29</v>
      </c>
      <c r="S5241" t="s">
        <v>29</v>
      </c>
      <c r="T5241" t="s">
        <v>29</v>
      </c>
      <c r="U5241" t="s">
        <v>29</v>
      </c>
      <c r="V5241" t="s">
        <v>29</v>
      </c>
      <c r="W5241" t="s">
        <v>5817</v>
      </c>
    </row>
    <row r="5242" spans="1:23">
      <c r="A5242">
        <v>5241</v>
      </c>
      <c r="B5242" t="s">
        <v>231</v>
      </c>
      <c r="C5242" t="s">
        <v>231</v>
      </c>
      <c r="D5242">
        <v>142</v>
      </c>
      <c r="E5242" t="s">
        <v>1896</v>
      </c>
      <c r="F5242" t="s">
        <v>185</v>
      </c>
      <c r="G5242" s="1" t="s">
        <v>186</v>
      </c>
      <c r="H5242" t="s">
        <v>514</v>
      </c>
      <c r="I5242" t="s">
        <v>186</v>
      </c>
      <c r="J5242" t="s">
        <v>514</v>
      </c>
      <c r="K5242">
        <v>4.3</v>
      </c>
      <c r="L5242">
        <f t="shared" si="19"/>
        <v>4.2899743299908115</v>
      </c>
      <c r="M5242" t="s">
        <v>26</v>
      </c>
      <c r="N5242" t="s">
        <v>29</v>
      </c>
      <c r="O5242" t="s">
        <v>29</v>
      </c>
      <c r="P5242" t="s">
        <v>29</v>
      </c>
      <c r="Q5242" t="s">
        <v>29</v>
      </c>
      <c r="R5242" t="s">
        <v>29</v>
      </c>
      <c r="S5242" t="s">
        <v>29</v>
      </c>
      <c r="T5242" t="s">
        <v>29</v>
      </c>
      <c r="U5242" t="s">
        <v>29</v>
      </c>
      <c r="V5242" t="s">
        <v>29</v>
      </c>
      <c r="W5242" t="s">
        <v>5817</v>
      </c>
    </row>
    <row r="5243" spans="1:23">
      <c r="A5243">
        <v>5242</v>
      </c>
      <c r="B5243" t="s">
        <v>231</v>
      </c>
      <c r="C5243" t="s">
        <v>231</v>
      </c>
      <c r="D5243">
        <v>142</v>
      </c>
      <c r="E5243" t="s">
        <v>1829</v>
      </c>
      <c r="F5243" t="s">
        <v>255</v>
      </c>
      <c r="G5243" s="1" t="s">
        <v>947</v>
      </c>
      <c r="H5243" t="s">
        <v>1830</v>
      </c>
      <c r="I5243" t="s">
        <v>947</v>
      </c>
      <c r="J5243" t="s">
        <v>1830</v>
      </c>
      <c r="K5243">
        <v>3.6</v>
      </c>
      <c r="L5243">
        <f t="shared" si="19"/>
        <v>3.5916064158062615</v>
      </c>
      <c r="M5243" t="s">
        <v>26</v>
      </c>
      <c r="N5243" t="s">
        <v>29</v>
      </c>
      <c r="O5243" t="s">
        <v>29</v>
      </c>
      <c r="P5243" t="s">
        <v>29</v>
      </c>
      <c r="Q5243" t="s">
        <v>29</v>
      </c>
      <c r="R5243" t="s">
        <v>29</v>
      </c>
      <c r="S5243" t="s">
        <v>29</v>
      </c>
      <c r="T5243" t="s">
        <v>29</v>
      </c>
      <c r="U5243" t="s">
        <v>29</v>
      </c>
      <c r="V5243" t="s">
        <v>29</v>
      </c>
      <c r="W5243" t="s">
        <v>5817</v>
      </c>
    </row>
    <row r="5244" spans="1:23">
      <c r="A5244">
        <v>5243</v>
      </c>
      <c r="B5244" t="s">
        <v>231</v>
      </c>
      <c r="C5244" t="s">
        <v>231</v>
      </c>
      <c r="D5244">
        <v>142</v>
      </c>
      <c r="E5244" t="s">
        <v>5795</v>
      </c>
      <c r="F5244" t="s">
        <v>196</v>
      </c>
      <c r="G5244" s="1" t="s">
        <v>5796</v>
      </c>
      <c r="H5244" t="s">
        <v>5797</v>
      </c>
      <c r="I5244" t="s">
        <v>2006</v>
      </c>
      <c r="J5244" t="s">
        <v>8740</v>
      </c>
      <c r="K5244">
        <v>3.1</v>
      </c>
      <c r="L5244">
        <f t="shared" si="19"/>
        <v>3.0927721913887254</v>
      </c>
      <c r="M5244" t="s">
        <v>26</v>
      </c>
      <c r="N5244" t="s">
        <v>29</v>
      </c>
      <c r="O5244" t="s">
        <v>29</v>
      </c>
      <c r="P5244" t="s">
        <v>29</v>
      </c>
      <c r="Q5244" t="s">
        <v>29</v>
      </c>
      <c r="R5244" t="s">
        <v>29</v>
      </c>
      <c r="S5244" t="s">
        <v>29</v>
      </c>
      <c r="T5244" t="s">
        <v>29</v>
      </c>
      <c r="U5244" t="s">
        <v>29</v>
      </c>
      <c r="V5244" t="s">
        <v>29</v>
      </c>
      <c r="W5244" t="s">
        <v>5817</v>
      </c>
    </row>
    <row r="5245" spans="1:23">
      <c r="A5245">
        <v>5244</v>
      </c>
      <c r="B5245" t="s">
        <v>231</v>
      </c>
      <c r="C5245" t="s">
        <v>231</v>
      </c>
      <c r="D5245">
        <v>142</v>
      </c>
      <c r="E5245" t="s">
        <v>5787</v>
      </c>
      <c r="F5245" t="s">
        <v>185</v>
      </c>
      <c r="G5245" s="1" t="s">
        <v>994</v>
      </c>
      <c r="H5245" t="s">
        <v>5788</v>
      </c>
      <c r="I5245" t="s">
        <v>994</v>
      </c>
      <c r="J5245" t="s">
        <v>1182</v>
      </c>
      <c r="K5245">
        <v>2.6</v>
      </c>
      <c r="L5245">
        <f t="shared" si="19"/>
        <v>2.5939379669711888</v>
      </c>
      <c r="M5245" t="s">
        <v>26</v>
      </c>
      <c r="N5245" t="s">
        <v>29</v>
      </c>
      <c r="O5245" t="s">
        <v>29</v>
      </c>
      <c r="P5245" t="s">
        <v>29</v>
      </c>
      <c r="Q5245" t="s">
        <v>29</v>
      </c>
      <c r="R5245" t="s">
        <v>29</v>
      </c>
      <c r="S5245" t="s">
        <v>29</v>
      </c>
      <c r="T5245" t="s">
        <v>29</v>
      </c>
      <c r="U5245" t="s">
        <v>29</v>
      </c>
      <c r="V5245" t="s">
        <v>29</v>
      </c>
      <c r="W5245" t="s">
        <v>5817</v>
      </c>
    </row>
    <row r="5246" spans="1:23">
      <c r="A5246">
        <v>5245</v>
      </c>
      <c r="B5246" t="s">
        <v>231</v>
      </c>
      <c r="C5246" t="s">
        <v>231</v>
      </c>
      <c r="D5246">
        <v>142</v>
      </c>
      <c r="E5246" t="s">
        <v>398</v>
      </c>
      <c r="F5246" t="s">
        <v>185</v>
      </c>
      <c r="G5246" s="1" t="s">
        <v>186</v>
      </c>
      <c r="H5246" t="s">
        <v>399</v>
      </c>
      <c r="I5246" t="s">
        <v>186</v>
      </c>
      <c r="J5246" t="s">
        <v>399</v>
      </c>
      <c r="K5246">
        <v>2.4</v>
      </c>
      <c r="L5246">
        <f t="shared" si="19"/>
        <v>2.394404277204174</v>
      </c>
      <c r="M5246" t="s">
        <v>26</v>
      </c>
      <c r="N5246" t="s">
        <v>29</v>
      </c>
      <c r="O5246" t="s">
        <v>29</v>
      </c>
      <c r="P5246" t="s">
        <v>29</v>
      </c>
      <c r="Q5246" t="s">
        <v>29</v>
      </c>
      <c r="R5246" t="s">
        <v>29</v>
      </c>
      <c r="S5246" t="s">
        <v>29</v>
      </c>
      <c r="T5246" t="s">
        <v>29</v>
      </c>
      <c r="U5246" t="s">
        <v>29</v>
      </c>
      <c r="V5246" t="s">
        <v>29</v>
      </c>
      <c r="W5246" t="s">
        <v>5817</v>
      </c>
    </row>
    <row r="5247" spans="1:23">
      <c r="A5247">
        <v>5246</v>
      </c>
      <c r="B5247" t="s">
        <v>231</v>
      </c>
      <c r="C5247" t="s">
        <v>231</v>
      </c>
      <c r="D5247">
        <v>142</v>
      </c>
      <c r="E5247" t="s">
        <v>5822</v>
      </c>
      <c r="F5247" t="s">
        <v>185</v>
      </c>
      <c r="G5247" s="1" t="s">
        <v>186</v>
      </c>
      <c r="H5247" t="s">
        <v>5823</v>
      </c>
      <c r="I5247" t="s">
        <v>186</v>
      </c>
      <c r="J5247" t="s">
        <v>5823</v>
      </c>
      <c r="K5247">
        <v>2.2999999999999998</v>
      </c>
      <c r="L5247">
        <f t="shared" si="19"/>
        <v>2.2946374323206666</v>
      </c>
      <c r="M5247" t="s">
        <v>26</v>
      </c>
      <c r="N5247" t="s">
        <v>29</v>
      </c>
      <c r="O5247" t="s">
        <v>29</v>
      </c>
      <c r="P5247" t="s">
        <v>29</v>
      </c>
      <c r="Q5247" t="s">
        <v>29</v>
      </c>
      <c r="R5247" t="s">
        <v>29</v>
      </c>
      <c r="S5247" t="s">
        <v>29</v>
      </c>
      <c r="T5247" t="s">
        <v>29</v>
      </c>
      <c r="U5247" t="s">
        <v>29</v>
      </c>
      <c r="V5247" t="s">
        <v>29</v>
      </c>
      <c r="W5247" t="s">
        <v>5817</v>
      </c>
    </row>
    <row r="5248" spans="1:23">
      <c r="A5248">
        <v>5247</v>
      </c>
      <c r="B5248" t="s">
        <v>231</v>
      </c>
      <c r="C5248" t="s">
        <v>231</v>
      </c>
      <c r="D5248">
        <v>142</v>
      </c>
      <c r="E5248" t="s">
        <v>1868</v>
      </c>
      <c r="F5248" t="s">
        <v>154</v>
      </c>
      <c r="G5248" s="1" t="s">
        <v>449</v>
      </c>
      <c r="H5248" t="s">
        <v>1869</v>
      </c>
      <c r="I5248" t="s">
        <v>449</v>
      </c>
      <c r="J5248" t="s">
        <v>1869</v>
      </c>
      <c r="K5248">
        <v>1.7</v>
      </c>
      <c r="L5248">
        <f t="shared" si="19"/>
        <v>1.6960363630196236</v>
      </c>
      <c r="M5248" t="s">
        <v>26</v>
      </c>
      <c r="N5248" t="s">
        <v>29</v>
      </c>
      <c r="O5248" t="s">
        <v>29</v>
      </c>
      <c r="P5248" t="s">
        <v>29</v>
      </c>
      <c r="Q5248" t="s">
        <v>29</v>
      </c>
      <c r="R5248" t="s">
        <v>29</v>
      </c>
      <c r="S5248" t="s">
        <v>29</v>
      </c>
      <c r="T5248" t="s">
        <v>29</v>
      </c>
      <c r="U5248" t="s">
        <v>29</v>
      </c>
      <c r="V5248" t="s">
        <v>29</v>
      </c>
      <c r="W5248" t="s">
        <v>5817</v>
      </c>
    </row>
    <row r="5249" spans="1:23">
      <c r="A5249">
        <v>5248</v>
      </c>
      <c r="B5249" t="s">
        <v>231</v>
      </c>
      <c r="C5249" t="s">
        <v>231</v>
      </c>
      <c r="D5249">
        <v>142</v>
      </c>
      <c r="E5249" t="s">
        <v>5824</v>
      </c>
      <c r="F5249" t="s">
        <v>154</v>
      </c>
      <c r="G5249" s="1" t="s">
        <v>368</v>
      </c>
      <c r="H5249" t="s">
        <v>29</v>
      </c>
      <c r="I5249" t="s">
        <v>368</v>
      </c>
      <c r="J5249" t="s">
        <v>29</v>
      </c>
      <c r="K5249">
        <v>1.1000000000000001</v>
      </c>
      <c r="L5249">
        <f t="shared" si="19"/>
        <v>1.0974352937185798</v>
      </c>
      <c r="M5249" t="s">
        <v>26</v>
      </c>
      <c r="N5249" t="s">
        <v>29</v>
      </c>
      <c r="O5249" t="s">
        <v>29</v>
      </c>
      <c r="P5249" t="s">
        <v>29</v>
      </c>
      <c r="Q5249" t="s">
        <v>29</v>
      </c>
      <c r="R5249" t="s">
        <v>29</v>
      </c>
      <c r="S5249" t="s">
        <v>29</v>
      </c>
      <c r="T5249" t="s">
        <v>29</v>
      </c>
      <c r="U5249" t="s">
        <v>29</v>
      </c>
      <c r="V5249" t="s">
        <v>29</v>
      </c>
      <c r="W5249" t="s">
        <v>5817</v>
      </c>
    </row>
    <row r="5250" spans="1:23">
      <c r="A5250">
        <v>5249</v>
      </c>
      <c r="B5250" t="s">
        <v>231</v>
      </c>
      <c r="C5250" t="s">
        <v>231</v>
      </c>
      <c r="D5250">
        <v>142</v>
      </c>
      <c r="E5250" t="s">
        <v>3018</v>
      </c>
      <c r="F5250" t="s">
        <v>154</v>
      </c>
      <c r="G5250" s="1" t="s">
        <v>976</v>
      </c>
      <c r="H5250" t="s">
        <v>29</v>
      </c>
      <c r="I5250" t="s">
        <v>976</v>
      </c>
      <c r="J5250" t="s">
        <v>29</v>
      </c>
      <c r="K5250">
        <v>1</v>
      </c>
      <c r="L5250">
        <f t="shared" si="19"/>
        <v>0.99766844883507255</v>
      </c>
      <c r="M5250" t="s">
        <v>26</v>
      </c>
      <c r="N5250" t="s">
        <v>29</v>
      </c>
      <c r="O5250" t="s">
        <v>29</v>
      </c>
      <c r="P5250" t="s">
        <v>29</v>
      </c>
      <c r="Q5250" t="s">
        <v>29</v>
      </c>
      <c r="R5250" t="s">
        <v>29</v>
      </c>
      <c r="S5250" t="s">
        <v>29</v>
      </c>
      <c r="T5250" t="s">
        <v>29</v>
      </c>
      <c r="U5250" t="s">
        <v>29</v>
      </c>
      <c r="V5250" t="s">
        <v>29</v>
      </c>
      <c r="W5250" t="s">
        <v>5817</v>
      </c>
    </row>
    <row r="5251" spans="1:23">
      <c r="A5251">
        <v>5250</v>
      </c>
      <c r="B5251" t="s">
        <v>231</v>
      </c>
      <c r="C5251" t="s">
        <v>231</v>
      </c>
      <c r="D5251">
        <v>142</v>
      </c>
      <c r="E5251" t="s">
        <v>5826</v>
      </c>
      <c r="F5251" t="s">
        <v>185</v>
      </c>
      <c r="G5251" s="1" t="s">
        <v>186</v>
      </c>
      <c r="H5251" t="s">
        <v>5827</v>
      </c>
      <c r="I5251" t="s">
        <v>186</v>
      </c>
      <c r="J5251" t="s">
        <v>421</v>
      </c>
      <c r="K5251">
        <v>0.7</v>
      </c>
      <c r="L5251">
        <f t="shared" si="19"/>
        <v>0.6983679141845508</v>
      </c>
      <c r="M5251" t="s">
        <v>26</v>
      </c>
      <c r="N5251" t="s">
        <v>29</v>
      </c>
      <c r="O5251" t="s">
        <v>29</v>
      </c>
      <c r="P5251" t="s">
        <v>29</v>
      </c>
      <c r="Q5251" t="s">
        <v>29</v>
      </c>
      <c r="R5251" t="s">
        <v>29</v>
      </c>
      <c r="S5251" t="s">
        <v>29</v>
      </c>
      <c r="T5251" t="s">
        <v>29</v>
      </c>
      <c r="U5251" t="s">
        <v>29</v>
      </c>
      <c r="V5251" t="s">
        <v>29</v>
      </c>
      <c r="W5251" t="s">
        <v>5817</v>
      </c>
    </row>
    <row r="5252" spans="1:23">
      <c r="A5252">
        <v>5251</v>
      </c>
      <c r="B5252" t="s">
        <v>231</v>
      </c>
      <c r="C5252" t="s">
        <v>231</v>
      </c>
      <c r="D5252">
        <v>142</v>
      </c>
      <c r="E5252" t="s">
        <v>1881</v>
      </c>
      <c r="F5252" t="s">
        <v>154</v>
      </c>
      <c r="G5252" s="1" t="s">
        <v>435</v>
      </c>
      <c r="H5252" t="s">
        <v>1882</v>
      </c>
      <c r="I5252" t="s">
        <v>435</v>
      </c>
      <c r="J5252" t="s">
        <v>933</v>
      </c>
      <c r="K5252">
        <v>0.7</v>
      </c>
      <c r="L5252">
        <f t="shared" si="19"/>
        <v>0.6983679141845508</v>
      </c>
      <c r="M5252" t="s">
        <v>26</v>
      </c>
      <c r="N5252" t="s">
        <v>29</v>
      </c>
      <c r="O5252" t="s">
        <v>29</v>
      </c>
      <c r="P5252" t="s">
        <v>29</v>
      </c>
      <c r="Q5252" t="s">
        <v>29</v>
      </c>
      <c r="R5252" t="s">
        <v>29</v>
      </c>
      <c r="S5252" t="s">
        <v>29</v>
      </c>
      <c r="T5252" t="s">
        <v>29</v>
      </c>
      <c r="U5252" t="s">
        <v>29</v>
      </c>
      <c r="V5252" t="s">
        <v>29</v>
      </c>
      <c r="W5252" t="s">
        <v>5817</v>
      </c>
    </row>
    <row r="5253" spans="1:23">
      <c r="A5253">
        <v>5252</v>
      </c>
      <c r="B5253" t="s">
        <v>231</v>
      </c>
      <c r="C5253" t="s">
        <v>231</v>
      </c>
      <c r="D5253">
        <v>142</v>
      </c>
      <c r="E5253" t="s">
        <v>246</v>
      </c>
      <c r="F5253" t="s">
        <v>185</v>
      </c>
      <c r="G5253" s="1" t="s">
        <v>186</v>
      </c>
      <c r="H5253" t="s">
        <v>29</v>
      </c>
      <c r="I5253" t="s">
        <v>186</v>
      </c>
      <c r="J5253" t="s">
        <v>29</v>
      </c>
      <c r="K5253">
        <v>0.6</v>
      </c>
      <c r="L5253">
        <f t="shared" si="19"/>
        <v>0.59860106930104351</v>
      </c>
      <c r="M5253" t="s">
        <v>26</v>
      </c>
      <c r="N5253" t="s">
        <v>29</v>
      </c>
      <c r="O5253" t="s">
        <v>29</v>
      </c>
      <c r="P5253" t="s">
        <v>29</v>
      </c>
      <c r="Q5253" t="s">
        <v>29</v>
      </c>
      <c r="R5253" t="s">
        <v>29</v>
      </c>
      <c r="S5253" t="s">
        <v>29</v>
      </c>
      <c r="T5253" t="s">
        <v>29</v>
      </c>
      <c r="U5253" t="s">
        <v>29</v>
      </c>
      <c r="V5253" t="s">
        <v>29</v>
      </c>
      <c r="W5253" t="s">
        <v>5817</v>
      </c>
    </row>
    <row r="5254" spans="1:23">
      <c r="A5254">
        <v>5253</v>
      </c>
      <c r="B5254" t="s">
        <v>231</v>
      </c>
      <c r="C5254" t="s">
        <v>231</v>
      </c>
      <c r="D5254">
        <v>142</v>
      </c>
      <c r="E5254" t="s">
        <v>3018</v>
      </c>
      <c r="F5254" t="s">
        <v>154</v>
      </c>
      <c r="G5254" s="1" t="s">
        <v>976</v>
      </c>
      <c r="H5254" t="s">
        <v>29</v>
      </c>
      <c r="I5254" t="s">
        <v>976</v>
      </c>
      <c r="J5254" t="s">
        <v>29</v>
      </c>
      <c r="K5254">
        <v>0.6</v>
      </c>
      <c r="L5254">
        <f t="shared" si="19"/>
        <v>0.59860106930104351</v>
      </c>
      <c r="M5254" t="s">
        <v>26</v>
      </c>
      <c r="N5254" t="s">
        <v>29</v>
      </c>
      <c r="O5254" t="s">
        <v>29</v>
      </c>
      <c r="P5254" t="s">
        <v>29</v>
      </c>
      <c r="Q5254" t="s">
        <v>29</v>
      </c>
      <c r="R5254" t="s">
        <v>29</v>
      </c>
      <c r="S5254" t="s">
        <v>29</v>
      </c>
      <c r="T5254" t="s">
        <v>29</v>
      </c>
      <c r="U5254" t="s">
        <v>29</v>
      </c>
      <c r="V5254" t="s">
        <v>29</v>
      </c>
      <c r="W5254" t="s">
        <v>5817</v>
      </c>
    </row>
    <row r="5255" spans="1:23">
      <c r="A5255">
        <v>5254</v>
      </c>
      <c r="B5255" t="s">
        <v>231</v>
      </c>
      <c r="C5255" t="s">
        <v>231</v>
      </c>
      <c r="D5255">
        <v>142</v>
      </c>
      <c r="E5255" t="s">
        <v>1899</v>
      </c>
      <c r="F5255" t="s">
        <v>185</v>
      </c>
      <c r="G5255" s="1" t="s">
        <v>186</v>
      </c>
      <c r="H5255" t="s">
        <v>1900</v>
      </c>
      <c r="I5255" t="s">
        <v>186</v>
      </c>
      <c r="J5255" t="s">
        <v>8618</v>
      </c>
      <c r="K5255">
        <v>0.6</v>
      </c>
      <c r="L5255">
        <f t="shared" si="19"/>
        <v>0.59860106930104351</v>
      </c>
      <c r="M5255" t="s">
        <v>26</v>
      </c>
      <c r="N5255" t="s">
        <v>29</v>
      </c>
      <c r="O5255" t="s">
        <v>29</v>
      </c>
      <c r="P5255" t="s">
        <v>29</v>
      </c>
      <c r="Q5255" t="s">
        <v>29</v>
      </c>
      <c r="R5255" t="s">
        <v>29</v>
      </c>
      <c r="S5255" t="s">
        <v>29</v>
      </c>
      <c r="T5255" t="s">
        <v>29</v>
      </c>
      <c r="U5255" t="s">
        <v>29</v>
      </c>
      <c r="V5255" t="s">
        <v>29</v>
      </c>
      <c r="W5255" t="s">
        <v>5817</v>
      </c>
    </row>
    <row r="5256" spans="1:23">
      <c r="A5256">
        <v>5255</v>
      </c>
      <c r="B5256" t="s">
        <v>231</v>
      </c>
      <c r="C5256" t="s">
        <v>231</v>
      </c>
      <c r="D5256">
        <v>142</v>
      </c>
      <c r="E5256" t="s">
        <v>5828</v>
      </c>
      <c r="F5256" t="s">
        <v>1976</v>
      </c>
      <c r="G5256" s="1" t="s">
        <v>5829</v>
      </c>
      <c r="H5256" t="s">
        <v>1702</v>
      </c>
      <c r="I5256" t="s">
        <v>5829</v>
      </c>
      <c r="J5256" t="s">
        <v>1702</v>
      </c>
      <c r="K5256">
        <v>0.5</v>
      </c>
      <c r="L5256">
        <f t="shared" si="19"/>
        <v>0.49883422441753628</v>
      </c>
      <c r="M5256" t="s">
        <v>26</v>
      </c>
      <c r="N5256" t="s">
        <v>29</v>
      </c>
      <c r="O5256" t="s">
        <v>29</v>
      </c>
      <c r="P5256" t="s">
        <v>29</v>
      </c>
      <c r="Q5256" t="s">
        <v>29</v>
      </c>
      <c r="R5256" t="s">
        <v>29</v>
      </c>
      <c r="S5256" t="s">
        <v>29</v>
      </c>
      <c r="T5256" t="s">
        <v>29</v>
      </c>
      <c r="U5256" t="s">
        <v>29</v>
      </c>
      <c r="V5256" t="s">
        <v>29</v>
      </c>
      <c r="W5256" t="s">
        <v>5817</v>
      </c>
    </row>
    <row r="5257" spans="1:23">
      <c r="A5257">
        <v>5256</v>
      </c>
      <c r="B5257" t="s">
        <v>231</v>
      </c>
      <c r="C5257" t="s">
        <v>231</v>
      </c>
      <c r="D5257">
        <v>142</v>
      </c>
      <c r="E5257" t="s">
        <v>5830</v>
      </c>
      <c r="F5257" t="s">
        <v>206</v>
      </c>
      <c r="G5257" s="1" t="s">
        <v>5831</v>
      </c>
      <c r="H5257" t="s">
        <v>1029</v>
      </c>
      <c r="I5257" t="s">
        <v>5831</v>
      </c>
      <c r="J5257" t="s">
        <v>1029</v>
      </c>
      <c r="K5257">
        <v>0.4</v>
      </c>
      <c r="L5257">
        <f t="shared" si="19"/>
        <v>0.39906737953402904</v>
      </c>
      <c r="M5257" t="s">
        <v>26</v>
      </c>
      <c r="N5257" t="s">
        <v>29</v>
      </c>
      <c r="O5257" t="s">
        <v>29</v>
      </c>
      <c r="P5257" t="s">
        <v>29</v>
      </c>
      <c r="Q5257" t="s">
        <v>29</v>
      </c>
      <c r="R5257" t="s">
        <v>29</v>
      </c>
      <c r="S5257" t="s">
        <v>29</v>
      </c>
      <c r="T5257" t="s">
        <v>29</v>
      </c>
      <c r="U5257" t="s">
        <v>29</v>
      </c>
      <c r="V5257" t="s">
        <v>29</v>
      </c>
      <c r="W5257" t="s">
        <v>5817</v>
      </c>
    </row>
    <row r="5258" spans="1:23">
      <c r="A5258">
        <v>5257</v>
      </c>
      <c r="B5258" t="s">
        <v>231</v>
      </c>
      <c r="C5258" t="s">
        <v>231</v>
      </c>
      <c r="D5258">
        <v>142</v>
      </c>
      <c r="E5258" t="s">
        <v>1853</v>
      </c>
      <c r="F5258" t="s">
        <v>67</v>
      </c>
      <c r="G5258" s="1" t="s">
        <v>1336</v>
      </c>
      <c r="H5258" t="s">
        <v>1854</v>
      </c>
      <c r="I5258" t="s">
        <v>1336</v>
      </c>
      <c r="J5258" t="s">
        <v>1854</v>
      </c>
      <c r="K5258">
        <v>0.4</v>
      </c>
      <c r="L5258">
        <f t="shared" si="19"/>
        <v>0.39906737953402904</v>
      </c>
      <c r="M5258" t="s">
        <v>26</v>
      </c>
      <c r="N5258" t="s">
        <v>29</v>
      </c>
      <c r="O5258" t="s">
        <v>29</v>
      </c>
      <c r="P5258" t="s">
        <v>29</v>
      </c>
      <c r="Q5258" t="s">
        <v>29</v>
      </c>
      <c r="R5258" t="s">
        <v>29</v>
      </c>
      <c r="S5258" t="s">
        <v>29</v>
      </c>
      <c r="T5258" t="s">
        <v>29</v>
      </c>
      <c r="U5258" t="s">
        <v>29</v>
      </c>
      <c r="V5258" t="s">
        <v>29</v>
      </c>
      <c r="W5258" t="s">
        <v>5817</v>
      </c>
    </row>
    <row r="5259" spans="1:23">
      <c r="A5259">
        <v>5258</v>
      </c>
      <c r="B5259" t="s">
        <v>231</v>
      </c>
      <c r="C5259" t="s">
        <v>231</v>
      </c>
      <c r="D5259">
        <v>142</v>
      </c>
      <c r="E5259" t="s">
        <v>5832</v>
      </c>
      <c r="F5259" t="s">
        <v>1460</v>
      </c>
      <c r="G5259" s="1" t="s">
        <v>2028</v>
      </c>
      <c r="H5259" t="s">
        <v>5833</v>
      </c>
      <c r="I5259" t="s">
        <v>2028</v>
      </c>
      <c r="J5259" t="s">
        <v>5833</v>
      </c>
      <c r="K5259">
        <v>0.4</v>
      </c>
      <c r="L5259">
        <f t="shared" si="19"/>
        <v>0.39906737953402904</v>
      </c>
      <c r="M5259" t="s">
        <v>26</v>
      </c>
      <c r="N5259" t="s">
        <v>29</v>
      </c>
      <c r="O5259" t="s">
        <v>29</v>
      </c>
      <c r="P5259" t="s">
        <v>29</v>
      </c>
      <c r="Q5259" t="s">
        <v>29</v>
      </c>
      <c r="R5259" t="s">
        <v>29</v>
      </c>
      <c r="S5259" t="s">
        <v>29</v>
      </c>
      <c r="T5259" t="s">
        <v>29</v>
      </c>
      <c r="U5259" t="s">
        <v>29</v>
      </c>
      <c r="V5259" t="s">
        <v>29</v>
      </c>
      <c r="W5259" t="s">
        <v>5817</v>
      </c>
    </row>
    <row r="5260" spans="1:23">
      <c r="A5260">
        <v>5259</v>
      </c>
      <c r="B5260" t="s">
        <v>231</v>
      </c>
      <c r="C5260" t="s">
        <v>231</v>
      </c>
      <c r="D5260">
        <v>142</v>
      </c>
      <c r="E5260" t="s">
        <v>5834</v>
      </c>
      <c r="F5260" t="s">
        <v>72</v>
      </c>
      <c r="G5260" s="1" t="s">
        <v>5835</v>
      </c>
      <c r="H5260" t="s">
        <v>1882</v>
      </c>
      <c r="I5260" t="s">
        <v>5835</v>
      </c>
      <c r="J5260" t="s">
        <v>1882</v>
      </c>
      <c r="K5260">
        <v>0.3</v>
      </c>
      <c r="L5260">
        <f t="shared" si="19"/>
        <v>0.29930053465052175</v>
      </c>
      <c r="M5260" t="s">
        <v>26</v>
      </c>
      <c r="N5260" t="s">
        <v>29</v>
      </c>
      <c r="O5260" t="s">
        <v>29</v>
      </c>
      <c r="P5260" t="s">
        <v>29</v>
      </c>
      <c r="Q5260" t="s">
        <v>29</v>
      </c>
      <c r="R5260" t="s">
        <v>29</v>
      </c>
      <c r="S5260" t="s">
        <v>29</v>
      </c>
      <c r="T5260" t="s">
        <v>29</v>
      </c>
      <c r="U5260" t="s">
        <v>29</v>
      </c>
      <c r="V5260" t="s">
        <v>29</v>
      </c>
      <c r="W5260" t="s">
        <v>5817</v>
      </c>
    </row>
    <row r="5261" spans="1:23">
      <c r="A5261">
        <v>5260</v>
      </c>
      <c r="B5261" t="s">
        <v>231</v>
      </c>
      <c r="C5261" t="s">
        <v>231</v>
      </c>
      <c r="D5261">
        <v>142</v>
      </c>
      <c r="E5261" t="s">
        <v>5836</v>
      </c>
      <c r="F5261" t="s">
        <v>114</v>
      </c>
      <c r="G5261" s="1" t="s">
        <v>5837</v>
      </c>
      <c r="H5261" t="s">
        <v>5838</v>
      </c>
      <c r="I5261" t="s">
        <v>5837</v>
      </c>
      <c r="J5261" t="s">
        <v>5838</v>
      </c>
      <c r="K5261">
        <v>0.3</v>
      </c>
      <c r="L5261">
        <f t="shared" si="19"/>
        <v>0.29930053465052175</v>
      </c>
      <c r="M5261" t="s">
        <v>26</v>
      </c>
      <c r="N5261" t="s">
        <v>29</v>
      </c>
      <c r="O5261" t="s">
        <v>29</v>
      </c>
      <c r="P5261" t="s">
        <v>29</v>
      </c>
      <c r="Q5261" t="s">
        <v>29</v>
      </c>
      <c r="R5261" t="s">
        <v>29</v>
      </c>
      <c r="S5261" t="s">
        <v>29</v>
      </c>
      <c r="T5261" t="s">
        <v>29</v>
      </c>
      <c r="U5261" t="s">
        <v>29</v>
      </c>
      <c r="V5261" t="s">
        <v>29</v>
      </c>
      <c r="W5261" t="s">
        <v>5817</v>
      </c>
    </row>
    <row r="5262" spans="1:23">
      <c r="A5262">
        <v>5261</v>
      </c>
      <c r="B5262" t="s">
        <v>231</v>
      </c>
      <c r="C5262" t="s">
        <v>231</v>
      </c>
      <c r="D5262">
        <v>142</v>
      </c>
      <c r="E5262" t="s">
        <v>1840</v>
      </c>
      <c r="F5262" t="s">
        <v>415</v>
      </c>
      <c r="G5262" s="1" t="s">
        <v>1841</v>
      </c>
      <c r="H5262" t="s">
        <v>1842</v>
      </c>
      <c r="I5262" t="s">
        <v>1841</v>
      </c>
      <c r="J5262" t="s">
        <v>1842</v>
      </c>
      <c r="K5262">
        <v>0.2</v>
      </c>
      <c r="L5262">
        <f t="shared" si="19"/>
        <v>0.19953368976701452</v>
      </c>
      <c r="M5262" t="s">
        <v>26</v>
      </c>
      <c r="N5262" t="s">
        <v>29</v>
      </c>
      <c r="O5262" t="s">
        <v>29</v>
      </c>
      <c r="P5262" t="s">
        <v>29</v>
      </c>
      <c r="Q5262" t="s">
        <v>29</v>
      </c>
      <c r="R5262" t="s">
        <v>29</v>
      </c>
      <c r="S5262" t="s">
        <v>29</v>
      </c>
      <c r="T5262" t="s">
        <v>29</v>
      </c>
      <c r="U5262" t="s">
        <v>29</v>
      </c>
      <c r="V5262" t="s">
        <v>29</v>
      </c>
      <c r="W5262" t="s">
        <v>5817</v>
      </c>
    </row>
    <row r="5263" spans="1:23">
      <c r="A5263">
        <v>5262</v>
      </c>
      <c r="B5263" t="s">
        <v>231</v>
      </c>
      <c r="C5263" t="s">
        <v>231</v>
      </c>
      <c r="D5263">
        <v>142</v>
      </c>
      <c r="E5263" t="s">
        <v>5839</v>
      </c>
      <c r="F5263" t="s">
        <v>185</v>
      </c>
      <c r="G5263" s="1" t="s">
        <v>186</v>
      </c>
      <c r="H5263" t="s">
        <v>29</v>
      </c>
      <c r="I5263" t="s">
        <v>186</v>
      </c>
      <c r="J5263" t="s">
        <v>29</v>
      </c>
      <c r="K5263">
        <v>0.2</v>
      </c>
      <c r="L5263">
        <f t="shared" si="19"/>
        <v>0.19953368976701452</v>
      </c>
      <c r="M5263" t="s">
        <v>26</v>
      </c>
      <c r="N5263" t="s">
        <v>29</v>
      </c>
      <c r="O5263" t="s">
        <v>29</v>
      </c>
      <c r="P5263" t="s">
        <v>29</v>
      </c>
      <c r="Q5263" t="s">
        <v>29</v>
      </c>
      <c r="R5263" t="s">
        <v>29</v>
      </c>
      <c r="S5263" t="s">
        <v>29</v>
      </c>
      <c r="T5263" t="s">
        <v>29</v>
      </c>
      <c r="U5263" t="s">
        <v>29</v>
      </c>
      <c r="V5263" t="s">
        <v>29</v>
      </c>
      <c r="W5263" t="s">
        <v>5817</v>
      </c>
    </row>
    <row r="5264" spans="1:23">
      <c r="A5264">
        <v>5263</v>
      </c>
      <c r="B5264" t="s">
        <v>231</v>
      </c>
      <c r="C5264" t="s">
        <v>231</v>
      </c>
      <c r="D5264">
        <v>142</v>
      </c>
      <c r="E5264" t="s">
        <v>1856</v>
      </c>
      <c r="F5264" t="s">
        <v>154</v>
      </c>
      <c r="G5264" s="1" t="s">
        <v>767</v>
      </c>
      <c r="H5264" t="s">
        <v>1857</v>
      </c>
      <c r="I5264" t="s">
        <v>767</v>
      </c>
      <c r="J5264" t="s">
        <v>1857</v>
      </c>
      <c r="K5264">
        <v>0.2</v>
      </c>
      <c r="L5264">
        <f t="shared" si="19"/>
        <v>0.19953368976701452</v>
      </c>
      <c r="M5264" t="s">
        <v>26</v>
      </c>
      <c r="N5264" t="s">
        <v>29</v>
      </c>
      <c r="O5264" t="s">
        <v>29</v>
      </c>
      <c r="P5264" t="s">
        <v>29</v>
      </c>
      <c r="Q5264" t="s">
        <v>29</v>
      </c>
      <c r="R5264" t="s">
        <v>29</v>
      </c>
      <c r="S5264" t="s">
        <v>29</v>
      </c>
      <c r="T5264" t="s">
        <v>29</v>
      </c>
      <c r="U5264" t="s">
        <v>29</v>
      </c>
      <c r="V5264" t="s">
        <v>29</v>
      </c>
      <c r="W5264" t="s">
        <v>5817</v>
      </c>
    </row>
    <row r="5265" spans="1:23">
      <c r="A5265">
        <v>5264</v>
      </c>
      <c r="B5265" t="s">
        <v>231</v>
      </c>
      <c r="C5265" t="s">
        <v>231</v>
      </c>
      <c r="D5265">
        <v>142</v>
      </c>
      <c r="E5265" t="s">
        <v>5840</v>
      </c>
      <c r="F5265" t="s">
        <v>67</v>
      </c>
      <c r="G5265" s="1" t="s">
        <v>1336</v>
      </c>
      <c r="H5265" t="s">
        <v>5841</v>
      </c>
      <c r="I5265" t="s">
        <v>1336</v>
      </c>
      <c r="J5265" t="s">
        <v>5841</v>
      </c>
      <c r="K5265">
        <v>0.2</v>
      </c>
      <c r="L5265">
        <f t="shared" si="19"/>
        <v>0.19953368976701452</v>
      </c>
      <c r="M5265" t="s">
        <v>26</v>
      </c>
      <c r="N5265" t="s">
        <v>29</v>
      </c>
      <c r="O5265" t="s">
        <v>29</v>
      </c>
      <c r="P5265" t="s">
        <v>29</v>
      </c>
      <c r="Q5265" t="s">
        <v>29</v>
      </c>
      <c r="R5265" t="s">
        <v>29</v>
      </c>
      <c r="S5265" t="s">
        <v>29</v>
      </c>
      <c r="T5265" t="s">
        <v>29</v>
      </c>
      <c r="U5265" t="s">
        <v>29</v>
      </c>
      <c r="V5265" t="s">
        <v>29</v>
      </c>
      <c r="W5265" t="s">
        <v>5817</v>
      </c>
    </row>
    <row r="5266" spans="1:23">
      <c r="A5266">
        <v>5265</v>
      </c>
      <c r="B5266" t="s">
        <v>231</v>
      </c>
      <c r="C5266" t="s">
        <v>231</v>
      </c>
      <c r="D5266">
        <v>142</v>
      </c>
      <c r="E5266" t="s">
        <v>5842</v>
      </c>
      <c r="F5266" t="s">
        <v>67</v>
      </c>
      <c r="G5266" s="1" t="s">
        <v>1336</v>
      </c>
      <c r="H5266" t="s">
        <v>5843</v>
      </c>
      <c r="I5266" t="s">
        <v>1336</v>
      </c>
      <c r="J5266" t="s">
        <v>5843</v>
      </c>
      <c r="K5266">
        <v>0.1</v>
      </c>
      <c r="L5266">
        <f t="shared" si="19"/>
        <v>9.9766844883507261E-2</v>
      </c>
      <c r="M5266" t="s">
        <v>26</v>
      </c>
      <c r="N5266" t="s">
        <v>29</v>
      </c>
      <c r="O5266" t="s">
        <v>29</v>
      </c>
      <c r="P5266" t="s">
        <v>29</v>
      </c>
      <c r="Q5266" t="s">
        <v>29</v>
      </c>
      <c r="R5266" t="s">
        <v>29</v>
      </c>
      <c r="S5266" t="s">
        <v>29</v>
      </c>
      <c r="T5266" t="s">
        <v>29</v>
      </c>
      <c r="U5266" t="s">
        <v>29</v>
      </c>
      <c r="V5266" t="s">
        <v>29</v>
      </c>
      <c r="W5266" t="s">
        <v>5817</v>
      </c>
    </row>
    <row r="5267" spans="1:23">
      <c r="A5267">
        <v>5266</v>
      </c>
      <c r="B5267" t="s">
        <v>231</v>
      </c>
      <c r="C5267" t="s">
        <v>231</v>
      </c>
      <c r="D5267">
        <v>142</v>
      </c>
      <c r="E5267" t="s">
        <v>5844</v>
      </c>
      <c r="F5267" t="s">
        <v>114</v>
      </c>
      <c r="G5267" s="1" t="s">
        <v>3380</v>
      </c>
      <c r="H5267" t="s">
        <v>5845</v>
      </c>
      <c r="I5267" t="s">
        <v>3380</v>
      </c>
      <c r="J5267" t="s">
        <v>8741</v>
      </c>
      <c r="K5267">
        <v>0.1</v>
      </c>
      <c r="L5267">
        <f t="shared" si="19"/>
        <v>9.9766844883507261E-2</v>
      </c>
      <c r="M5267" t="s">
        <v>26</v>
      </c>
      <c r="N5267" t="s">
        <v>29</v>
      </c>
      <c r="O5267" t="s">
        <v>29</v>
      </c>
      <c r="P5267" t="s">
        <v>29</v>
      </c>
      <c r="Q5267" t="s">
        <v>29</v>
      </c>
      <c r="R5267" t="s">
        <v>29</v>
      </c>
      <c r="S5267" t="s">
        <v>29</v>
      </c>
      <c r="T5267" t="s">
        <v>29</v>
      </c>
      <c r="U5267" t="s">
        <v>29</v>
      </c>
      <c r="V5267" t="s">
        <v>29</v>
      </c>
      <c r="W5267" t="s">
        <v>5817</v>
      </c>
    </row>
    <row r="5268" spans="1:23">
      <c r="A5268">
        <v>5267</v>
      </c>
      <c r="B5268" t="s">
        <v>231</v>
      </c>
      <c r="C5268" t="s">
        <v>231</v>
      </c>
      <c r="D5268">
        <v>142</v>
      </c>
      <c r="E5268" t="s">
        <v>5846</v>
      </c>
      <c r="F5268" t="s">
        <v>415</v>
      </c>
      <c r="G5268" s="1" t="s">
        <v>1841</v>
      </c>
      <c r="H5268" t="s">
        <v>727</v>
      </c>
      <c r="I5268" t="s">
        <v>1841</v>
      </c>
      <c r="J5268" t="s">
        <v>727</v>
      </c>
      <c r="K5268">
        <v>0.1</v>
      </c>
      <c r="L5268">
        <f t="shared" si="19"/>
        <v>9.9766844883507261E-2</v>
      </c>
      <c r="M5268" t="s">
        <v>26</v>
      </c>
      <c r="N5268" t="s">
        <v>29</v>
      </c>
      <c r="O5268" t="s">
        <v>29</v>
      </c>
      <c r="P5268" t="s">
        <v>29</v>
      </c>
      <c r="Q5268" t="s">
        <v>29</v>
      </c>
      <c r="R5268" t="s">
        <v>29</v>
      </c>
      <c r="S5268" t="s">
        <v>29</v>
      </c>
      <c r="T5268" t="s">
        <v>29</v>
      </c>
      <c r="U5268" t="s">
        <v>29</v>
      </c>
      <c r="V5268" t="s">
        <v>29</v>
      </c>
      <c r="W5268" t="s">
        <v>5817</v>
      </c>
    </row>
    <row r="5269" spans="1:23">
      <c r="A5269">
        <v>5268</v>
      </c>
      <c r="B5269" t="s">
        <v>231</v>
      </c>
      <c r="C5269" t="s">
        <v>231</v>
      </c>
      <c r="D5269">
        <v>142</v>
      </c>
      <c r="E5269" t="s">
        <v>3815</v>
      </c>
      <c r="F5269" t="s">
        <v>176</v>
      </c>
      <c r="G5269" s="1" t="s">
        <v>410</v>
      </c>
      <c r="H5269" t="s">
        <v>1173</v>
      </c>
      <c r="I5269" t="s">
        <v>410</v>
      </c>
      <c r="J5269" t="s">
        <v>1173</v>
      </c>
      <c r="K5269">
        <v>0.1</v>
      </c>
      <c r="L5269">
        <f t="shared" si="19"/>
        <v>9.9766844883507261E-2</v>
      </c>
      <c r="M5269" t="s">
        <v>26</v>
      </c>
      <c r="N5269" t="s">
        <v>29</v>
      </c>
      <c r="O5269" t="s">
        <v>29</v>
      </c>
      <c r="P5269" t="s">
        <v>29</v>
      </c>
      <c r="Q5269" t="s">
        <v>29</v>
      </c>
      <c r="R5269" t="s">
        <v>29</v>
      </c>
      <c r="S5269" t="s">
        <v>29</v>
      </c>
      <c r="T5269" t="s">
        <v>29</v>
      </c>
      <c r="U5269" t="s">
        <v>29</v>
      </c>
      <c r="V5269" t="s">
        <v>29</v>
      </c>
      <c r="W5269" t="s">
        <v>5817</v>
      </c>
    </row>
    <row r="5270" spans="1:23">
      <c r="A5270">
        <v>5269</v>
      </c>
      <c r="B5270" t="s">
        <v>231</v>
      </c>
      <c r="C5270" t="s">
        <v>231</v>
      </c>
      <c r="D5270">
        <v>142</v>
      </c>
      <c r="E5270" t="s">
        <v>5780</v>
      </c>
      <c r="F5270" t="s">
        <v>558</v>
      </c>
      <c r="G5270" s="1" t="s">
        <v>1418</v>
      </c>
      <c r="H5270" t="s">
        <v>5781</v>
      </c>
      <c r="I5270" t="s">
        <v>1418</v>
      </c>
      <c r="J5270" t="s">
        <v>5781</v>
      </c>
      <c r="K5270">
        <v>0.1</v>
      </c>
      <c r="L5270">
        <f t="shared" si="19"/>
        <v>9.9766844883507261E-2</v>
      </c>
      <c r="M5270" t="s">
        <v>26</v>
      </c>
      <c r="N5270" t="s">
        <v>29</v>
      </c>
      <c r="O5270" t="s">
        <v>29</v>
      </c>
      <c r="P5270" t="s">
        <v>29</v>
      </c>
      <c r="Q5270" t="s">
        <v>29</v>
      </c>
      <c r="R5270" t="s">
        <v>29</v>
      </c>
      <c r="S5270" t="s">
        <v>29</v>
      </c>
      <c r="T5270" t="s">
        <v>29</v>
      </c>
      <c r="U5270" t="s">
        <v>29</v>
      </c>
      <c r="V5270" t="s">
        <v>29</v>
      </c>
      <c r="W5270" t="s">
        <v>5817</v>
      </c>
    </row>
    <row r="5271" spans="1:23">
      <c r="A5271">
        <v>5270</v>
      </c>
      <c r="B5271" t="s">
        <v>231</v>
      </c>
      <c r="C5271" t="s">
        <v>231</v>
      </c>
      <c r="D5271">
        <v>142</v>
      </c>
      <c r="E5271" t="s">
        <v>5847</v>
      </c>
      <c r="F5271" t="s">
        <v>154</v>
      </c>
      <c r="G5271" s="1" t="s">
        <v>368</v>
      </c>
      <c r="H5271" t="s">
        <v>29</v>
      </c>
      <c r="I5271" t="s">
        <v>368</v>
      </c>
      <c r="J5271" t="s">
        <v>29</v>
      </c>
      <c r="K5271">
        <v>0.1</v>
      </c>
      <c r="L5271">
        <f t="shared" si="19"/>
        <v>9.9766844883507261E-2</v>
      </c>
      <c r="M5271" t="s">
        <v>26</v>
      </c>
      <c r="N5271" t="s">
        <v>29</v>
      </c>
      <c r="O5271" t="s">
        <v>29</v>
      </c>
      <c r="P5271" t="s">
        <v>29</v>
      </c>
      <c r="Q5271" t="s">
        <v>29</v>
      </c>
      <c r="R5271" t="s">
        <v>29</v>
      </c>
      <c r="S5271" t="s">
        <v>29</v>
      </c>
      <c r="T5271" t="s">
        <v>29</v>
      </c>
      <c r="U5271" t="s">
        <v>29</v>
      </c>
      <c r="V5271" t="s">
        <v>29</v>
      </c>
      <c r="W5271" t="s">
        <v>5817</v>
      </c>
    </row>
    <row r="5272" spans="1:23">
      <c r="A5272">
        <v>5271</v>
      </c>
      <c r="B5272" t="s">
        <v>231</v>
      </c>
      <c r="C5272" t="s">
        <v>231</v>
      </c>
      <c r="D5272">
        <v>142</v>
      </c>
      <c r="E5272" t="s">
        <v>5156</v>
      </c>
      <c r="F5272" t="s">
        <v>8919</v>
      </c>
      <c r="G5272" s="1" t="s">
        <v>5157</v>
      </c>
      <c r="H5272" t="s">
        <v>5158</v>
      </c>
      <c r="I5272" t="s">
        <v>5157</v>
      </c>
      <c r="J5272" t="s">
        <v>5158</v>
      </c>
      <c r="K5272">
        <v>0.05</v>
      </c>
      <c r="L5272">
        <f t="shared" si="19"/>
        <v>4.988342244175363E-2</v>
      </c>
      <c r="M5272" t="s">
        <v>26</v>
      </c>
      <c r="N5272" t="s">
        <v>29</v>
      </c>
      <c r="O5272" t="s">
        <v>29</v>
      </c>
      <c r="P5272" t="s">
        <v>29</v>
      </c>
      <c r="Q5272" t="s">
        <v>29</v>
      </c>
      <c r="R5272" t="s">
        <v>29</v>
      </c>
      <c r="S5272" t="s">
        <v>29</v>
      </c>
      <c r="T5272" t="s">
        <v>29</v>
      </c>
      <c r="U5272" t="s">
        <v>29</v>
      </c>
      <c r="V5272" t="s">
        <v>29</v>
      </c>
      <c r="W5272" t="s">
        <v>5817</v>
      </c>
    </row>
    <row r="5273" spans="1:23">
      <c r="A5273">
        <v>5272</v>
      </c>
      <c r="B5273" t="s">
        <v>231</v>
      </c>
      <c r="C5273" t="s">
        <v>231</v>
      </c>
      <c r="D5273">
        <v>142</v>
      </c>
      <c r="E5273" t="s">
        <v>2004</v>
      </c>
      <c r="F5273" t="s">
        <v>176</v>
      </c>
      <c r="G5273" s="1" t="s">
        <v>1327</v>
      </c>
      <c r="H5273" t="s">
        <v>1834</v>
      </c>
      <c r="I5273" t="s">
        <v>1327</v>
      </c>
      <c r="J5273" t="s">
        <v>1834</v>
      </c>
      <c r="K5273">
        <v>0.04</v>
      </c>
      <c r="L5273">
        <f t="shared" si="19"/>
        <v>3.9906737953402903E-2</v>
      </c>
      <c r="M5273" t="s">
        <v>26</v>
      </c>
      <c r="N5273" t="s">
        <v>29</v>
      </c>
      <c r="O5273" t="s">
        <v>29</v>
      </c>
      <c r="P5273" t="s">
        <v>29</v>
      </c>
      <c r="Q5273" t="s">
        <v>29</v>
      </c>
      <c r="R5273" t="s">
        <v>29</v>
      </c>
      <c r="S5273" t="s">
        <v>29</v>
      </c>
      <c r="T5273" t="s">
        <v>29</v>
      </c>
      <c r="U5273" t="s">
        <v>29</v>
      </c>
      <c r="V5273" t="s">
        <v>29</v>
      </c>
      <c r="W5273" t="s">
        <v>5817</v>
      </c>
    </row>
    <row r="5274" spans="1:23">
      <c r="A5274">
        <v>5273</v>
      </c>
      <c r="B5274" t="s">
        <v>231</v>
      </c>
      <c r="C5274" t="s">
        <v>231</v>
      </c>
      <c r="D5274">
        <v>142</v>
      </c>
      <c r="E5274" t="s">
        <v>2877</v>
      </c>
      <c r="F5274" t="s">
        <v>93</v>
      </c>
      <c r="G5274" s="1" t="s">
        <v>29</v>
      </c>
      <c r="H5274" t="s">
        <v>29</v>
      </c>
      <c r="I5274" t="s">
        <v>29</v>
      </c>
      <c r="J5274" t="s">
        <v>29</v>
      </c>
      <c r="K5274">
        <v>0.04</v>
      </c>
      <c r="L5274">
        <f t="shared" si="19"/>
        <v>3.9906737953402903E-2</v>
      </c>
      <c r="M5274" t="s">
        <v>26</v>
      </c>
      <c r="N5274" t="s">
        <v>29</v>
      </c>
      <c r="O5274" t="s">
        <v>29</v>
      </c>
      <c r="P5274" t="s">
        <v>29</v>
      </c>
      <c r="Q5274" t="s">
        <v>29</v>
      </c>
      <c r="R5274" t="s">
        <v>29</v>
      </c>
      <c r="S5274" t="s">
        <v>29</v>
      </c>
      <c r="T5274" t="s">
        <v>29</v>
      </c>
      <c r="U5274" t="s">
        <v>29</v>
      </c>
      <c r="V5274" t="s">
        <v>29</v>
      </c>
      <c r="W5274" t="s">
        <v>5817</v>
      </c>
    </row>
    <row r="5275" spans="1:23">
      <c r="A5275">
        <v>5274</v>
      </c>
      <c r="B5275" t="s">
        <v>231</v>
      </c>
      <c r="C5275" t="s">
        <v>231</v>
      </c>
      <c r="D5275">
        <v>142</v>
      </c>
      <c r="E5275" t="s">
        <v>5848</v>
      </c>
      <c r="F5275" t="s">
        <v>154</v>
      </c>
      <c r="G5275" s="1" t="s">
        <v>976</v>
      </c>
      <c r="H5275" t="s">
        <v>5849</v>
      </c>
      <c r="I5275" t="s">
        <v>976</v>
      </c>
      <c r="J5275" t="s">
        <v>5849</v>
      </c>
      <c r="K5275">
        <v>0.03</v>
      </c>
      <c r="L5275">
        <f t="shared" si="19"/>
        <v>2.9930053465052179E-2</v>
      </c>
      <c r="M5275" t="s">
        <v>26</v>
      </c>
      <c r="N5275" t="s">
        <v>29</v>
      </c>
      <c r="O5275" t="s">
        <v>29</v>
      </c>
      <c r="P5275" t="s">
        <v>29</v>
      </c>
      <c r="Q5275" t="s">
        <v>29</v>
      </c>
      <c r="R5275" t="s">
        <v>29</v>
      </c>
      <c r="S5275" t="s">
        <v>29</v>
      </c>
      <c r="T5275" t="s">
        <v>29</v>
      </c>
      <c r="U5275" t="s">
        <v>29</v>
      </c>
      <c r="V5275" t="s">
        <v>29</v>
      </c>
      <c r="W5275" t="s">
        <v>5817</v>
      </c>
    </row>
    <row r="5276" spans="1:23">
      <c r="A5276">
        <v>5275</v>
      </c>
      <c r="B5276" t="s">
        <v>231</v>
      </c>
      <c r="C5276" t="s">
        <v>231</v>
      </c>
      <c r="D5276">
        <v>142</v>
      </c>
      <c r="E5276" t="s">
        <v>5850</v>
      </c>
      <c r="F5276" t="s">
        <v>168</v>
      </c>
      <c r="G5276" s="1" t="s">
        <v>5851</v>
      </c>
      <c r="H5276" t="s">
        <v>5852</v>
      </c>
      <c r="I5276" t="s">
        <v>5851</v>
      </c>
      <c r="J5276" t="s">
        <v>5852</v>
      </c>
      <c r="K5276">
        <v>0.03</v>
      </c>
      <c r="L5276">
        <f t="shared" si="19"/>
        <v>2.9930053465052179E-2</v>
      </c>
      <c r="M5276" t="s">
        <v>26</v>
      </c>
      <c r="N5276" t="s">
        <v>29</v>
      </c>
      <c r="O5276" t="s">
        <v>29</v>
      </c>
      <c r="P5276" t="s">
        <v>29</v>
      </c>
      <c r="Q5276" t="s">
        <v>29</v>
      </c>
      <c r="R5276" t="s">
        <v>29</v>
      </c>
      <c r="S5276" t="s">
        <v>29</v>
      </c>
      <c r="T5276" t="s">
        <v>29</v>
      </c>
      <c r="U5276" t="s">
        <v>29</v>
      </c>
      <c r="V5276" t="s">
        <v>29</v>
      </c>
      <c r="W5276" t="s">
        <v>5817</v>
      </c>
    </row>
    <row r="5277" spans="1:23">
      <c r="A5277">
        <v>5276</v>
      </c>
      <c r="B5277" t="s">
        <v>231</v>
      </c>
      <c r="C5277" t="s">
        <v>231</v>
      </c>
      <c r="D5277">
        <v>142</v>
      </c>
      <c r="E5277" t="s">
        <v>2876</v>
      </c>
      <c r="F5277" t="s">
        <v>93</v>
      </c>
      <c r="G5277" s="1" t="s">
        <v>29</v>
      </c>
      <c r="H5277" t="s">
        <v>29</v>
      </c>
      <c r="I5277" t="s">
        <v>29</v>
      </c>
      <c r="J5277" t="s">
        <v>29</v>
      </c>
      <c r="K5277">
        <v>0.03</v>
      </c>
      <c r="L5277">
        <f t="shared" si="19"/>
        <v>2.9930053465052179E-2</v>
      </c>
      <c r="M5277" t="s">
        <v>26</v>
      </c>
      <c r="N5277" t="s">
        <v>29</v>
      </c>
      <c r="O5277" t="s">
        <v>29</v>
      </c>
      <c r="P5277" t="s">
        <v>29</v>
      </c>
      <c r="Q5277" t="s">
        <v>29</v>
      </c>
      <c r="R5277" t="s">
        <v>29</v>
      </c>
      <c r="S5277" t="s">
        <v>29</v>
      </c>
      <c r="T5277" t="s">
        <v>29</v>
      </c>
      <c r="U5277" t="s">
        <v>29</v>
      </c>
      <c r="V5277" t="s">
        <v>29</v>
      </c>
      <c r="W5277" t="s">
        <v>5817</v>
      </c>
    </row>
    <row r="5278" spans="1:23">
      <c r="A5278">
        <v>5277</v>
      </c>
      <c r="B5278" t="s">
        <v>231</v>
      </c>
      <c r="C5278" t="s">
        <v>231</v>
      </c>
      <c r="D5278">
        <v>142</v>
      </c>
      <c r="E5278" t="s">
        <v>2878</v>
      </c>
      <c r="F5278" t="s">
        <v>93</v>
      </c>
      <c r="G5278" s="1" t="s">
        <v>29</v>
      </c>
      <c r="H5278" t="s">
        <v>29</v>
      </c>
      <c r="I5278" t="s">
        <v>29</v>
      </c>
      <c r="J5278" t="s">
        <v>29</v>
      </c>
      <c r="K5278">
        <v>0.03</v>
      </c>
      <c r="L5278">
        <f t="shared" si="19"/>
        <v>2.9930053465052179E-2</v>
      </c>
      <c r="M5278" t="s">
        <v>26</v>
      </c>
      <c r="N5278" t="s">
        <v>29</v>
      </c>
      <c r="O5278" t="s">
        <v>29</v>
      </c>
      <c r="P5278" t="s">
        <v>29</v>
      </c>
      <c r="Q5278" t="s">
        <v>29</v>
      </c>
      <c r="R5278" t="s">
        <v>29</v>
      </c>
      <c r="S5278" t="s">
        <v>29</v>
      </c>
      <c r="T5278" t="s">
        <v>29</v>
      </c>
      <c r="U5278" t="s">
        <v>29</v>
      </c>
      <c r="V5278" t="s">
        <v>29</v>
      </c>
      <c r="W5278" t="s">
        <v>5817</v>
      </c>
    </row>
    <row r="5279" spans="1:23">
      <c r="A5279">
        <v>5278</v>
      </c>
      <c r="B5279" t="s">
        <v>231</v>
      </c>
      <c r="C5279" t="s">
        <v>231</v>
      </c>
      <c r="D5279">
        <v>142</v>
      </c>
      <c r="E5279" t="s">
        <v>5853</v>
      </c>
      <c r="F5279" t="s">
        <v>438</v>
      </c>
      <c r="G5279" s="1" t="s">
        <v>5808</v>
      </c>
      <c r="H5279" t="s">
        <v>5854</v>
      </c>
      <c r="I5279" t="s">
        <v>8553</v>
      </c>
      <c r="J5279" t="s">
        <v>5854</v>
      </c>
      <c r="K5279">
        <v>0.02</v>
      </c>
      <c r="L5279">
        <f t="shared" si="19"/>
        <v>1.9953368976701451E-2</v>
      </c>
      <c r="M5279" t="s">
        <v>26</v>
      </c>
      <c r="N5279" t="s">
        <v>29</v>
      </c>
      <c r="O5279" t="s">
        <v>29</v>
      </c>
      <c r="P5279" t="s">
        <v>29</v>
      </c>
      <c r="Q5279" t="s">
        <v>29</v>
      </c>
      <c r="R5279" t="s">
        <v>29</v>
      </c>
      <c r="S5279" t="s">
        <v>29</v>
      </c>
      <c r="T5279" t="s">
        <v>29</v>
      </c>
      <c r="U5279" t="s">
        <v>29</v>
      </c>
      <c r="V5279" t="s">
        <v>29</v>
      </c>
      <c r="W5279" t="s">
        <v>5817</v>
      </c>
    </row>
    <row r="5280" spans="1:23">
      <c r="A5280">
        <v>5279</v>
      </c>
      <c r="B5280" t="s">
        <v>231</v>
      </c>
      <c r="C5280" t="s">
        <v>231</v>
      </c>
      <c r="D5280">
        <v>142</v>
      </c>
      <c r="E5280" t="s">
        <v>1995</v>
      </c>
      <c r="F5280" t="s">
        <v>611</v>
      </c>
      <c r="G5280" s="1" t="s">
        <v>612</v>
      </c>
      <c r="H5280" t="s">
        <v>1996</v>
      </c>
      <c r="I5280" t="s">
        <v>612</v>
      </c>
      <c r="J5280" t="s">
        <v>6147</v>
      </c>
      <c r="K5280">
        <v>0.02</v>
      </c>
      <c r="L5280">
        <f t="shared" si="19"/>
        <v>1.9953368976701451E-2</v>
      </c>
      <c r="M5280" t="s">
        <v>26</v>
      </c>
      <c r="N5280" t="s">
        <v>29</v>
      </c>
      <c r="O5280" t="s">
        <v>29</v>
      </c>
      <c r="P5280" t="s">
        <v>29</v>
      </c>
      <c r="Q5280" t="s">
        <v>29</v>
      </c>
      <c r="R5280" t="s">
        <v>29</v>
      </c>
      <c r="S5280" t="s">
        <v>29</v>
      </c>
      <c r="T5280" t="s">
        <v>29</v>
      </c>
      <c r="U5280" t="s">
        <v>29</v>
      </c>
      <c r="V5280" t="s">
        <v>29</v>
      </c>
      <c r="W5280" t="s">
        <v>5817</v>
      </c>
    </row>
    <row r="5281" spans="1:23">
      <c r="A5281">
        <v>5280</v>
      </c>
      <c r="B5281" t="s">
        <v>231</v>
      </c>
      <c r="C5281" t="s">
        <v>231</v>
      </c>
      <c r="D5281">
        <v>142</v>
      </c>
      <c r="E5281" t="s">
        <v>2880</v>
      </c>
      <c r="F5281" t="s">
        <v>93</v>
      </c>
      <c r="G5281" s="1" t="s">
        <v>29</v>
      </c>
      <c r="H5281" t="s">
        <v>29</v>
      </c>
      <c r="I5281" t="s">
        <v>29</v>
      </c>
      <c r="J5281" t="s">
        <v>29</v>
      </c>
      <c r="K5281">
        <v>0.02</v>
      </c>
      <c r="L5281">
        <f t="shared" si="19"/>
        <v>1.9953368976701451E-2</v>
      </c>
      <c r="M5281" t="s">
        <v>26</v>
      </c>
      <c r="N5281" t="s">
        <v>29</v>
      </c>
      <c r="O5281" t="s">
        <v>29</v>
      </c>
      <c r="P5281" t="s">
        <v>29</v>
      </c>
      <c r="Q5281" t="s">
        <v>29</v>
      </c>
      <c r="R5281" t="s">
        <v>29</v>
      </c>
      <c r="S5281" t="s">
        <v>29</v>
      </c>
      <c r="T5281" t="s">
        <v>29</v>
      </c>
      <c r="U5281" t="s">
        <v>29</v>
      </c>
      <c r="V5281" t="s">
        <v>29</v>
      </c>
      <c r="W5281" t="s">
        <v>5817</v>
      </c>
    </row>
    <row r="5282" spans="1:23">
      <c r="A5282">
        <v>5281</v>
      </c>
      <c r="B5282" t="s">
        <v>231</v>
      </c>
      <c r="C5282" t="s">
        <v>231</v>
      </c>
      <c r="D5282">
        <v>142</v>
      </c>
      <c r="E5282" t="s">
        <v>5855</v>
      </c>
      <c r="F5282" t="s">
        <v>3616</v>
      </c>
      <c r="G5282" s="1" t="s">
        <v>5856</v>
      </c>
      <c r="H5282" t="s">
        <v>1882</v>
      </c>
      <c r="I5282" t="s">
        <v>5856</v>
      </c>
      <c r="J5282" t="s">
        <v>1882</v>
      </c>
      <c r="K5282">
        <v>0.01</v>
      </c>
      <c r="L5282">
        <f t="shared" si="19"/>
        <v>9.9766844883507257E-3</v>
      </c>
      <c r="M5282" t="s">
        <v>26</v>
      </c>
      <c r="N5282" t="s">
        <v>29</v>
      </c>
      <c r="O5282" t="s">
        <v>29</v>
      </c>
      <c r="P5282" t="s">
        <v>29</v>
      </c>
      <c r="Q5282" t="s">
        <v>29</v>
      </c>
      <c r="R5282" t="s">
        <v>29</v>
      </c>
      <c r="S5282" t="s">
        <v>29</v>
      </c>
      <c r="T5282" t="s">
        <v>29</v>
      </c>
      <c r="U5282" t="s">
        <v>29</v>
      </c>
      <c r="V5282" t="s">
        <v>29</v>
      </c>
      <c r="W5282" t="s">
        <v>5817</v>
      </c>
    </row>
    <row r="5283" spans="1:23">
      <c r="A5283">
        <v>5282</v>
      </c>
      <c r="B5283" t="s">
        <v>231</v>
      </c>
      <c r="C5283" t="s">
        <v>231</v>
      </c>
      <c r="D5283">
        <v>142</v>
      </c>
      <c r="E5283" t="s">
        <v>2879</v>
      </c>
      <c r="F5283" t="s">
        <v>93</v>
      </c>
      <c r="G5283" s="1" t="s">
        <v>29</v>
      </c>
      <c r="H5283" t="s">
        <v>29</v>
      </c>
      <c r="I5283" t="s">
        <v>29</v>
      </c>
      <c r="J5283" t="s">
        <v>29</v>
      </c>
      <c r="K5283">
        <v>0.01</v>
      </c>
      <c r="L5283">
        <f t="shared" si="19"/>
        <v>9.9766844883507257E-3</v>
      </c>
      <c r="M5283" t="s">
        <v>26</v>
      </c>
      <c r="N5283" t="s">
        <v>29</v>
      </c>
      <c r="O5283" t="s">
        <v>29</v>
      </c>
      <c r="P5283" t="s">
        <v>29</v>
      </c>
      <c r="Q5283" t="s">
        <v>29</v>
      </c>
      <c r="R5283" t="s">
        <v>29</v>
      </c>
      <c r="S5283" t="s">
        <v>29</v>
      </c>
      <c r="T5283" t="s">
        <v>29</v>
      </c>
      <c r="U5283" t="s">
        <v>29</v>
      </c>
      <c r="V5283" t="s">
        <v>29</v>
      </c>
      <c r="W5283" t="s">
        <v>5817</v>
      </c>
    </row>
    <row r="5284" spans="1:23">
      <c r="A5284">
        <v>5283</v>
      </c>
      <c r="B5284" t="s">
        <v>231</v>
      </c>
      <c r="C5284" t="s">
        <v>231</v>
      </c>
      <c r="D5284">
        <v>142</v>
      </c>
      <c r="E5284" t="s">
        <v>5857</v>
      </c>
      <c r="F5284" t="s">
        <v>168</v>
      </c>
      <c r="G5284" s="1" t="s">
        <v>5858</v>
      </c>
      <c r="H5284" t="s">
        <v>5859</v>
      </c>
      <c r="I5284" t="s">
        <v>5858</v>
      </c>
      <c r="J5284" t="s">
        <v>5859</v>
      </c>
      <c r="K5284">
        <v>2E-3</v>
      </c>
      <c r="L5284">
        <f t="shared" si="19"/>
        <v>1.9953368976701456E-3</v>
      </c>
      <c r="M5284" t="s">
        <v>26</v>
      </c>
      <c r="N5284" t="s">
        <v>29</v>
      </c>
      <c r="O5284" t="s">
        <v>29</v>
      </c>
      <c r="P5284" t="s">
        <v>29</v>
      </c>
      <c r="Q5284" t="s">
        <v>29</v>
      </c>
      <c r="R5284" t="s">
        <v>29</v>
      </c>
      <c r="S5284" t="s">
        <v>29</v>
      </c>
      <c r="T5284" t="s">
        <v>29</v>
      </c>
      <c r="U5284" t="s">
        <v>29</v>
      </c>
      <c r="V5284" t="s">
        <v>29</v>
      </c>
      <c r="W5284" t="s">
        <v>5817</v>
      </c>
    </row>
    <row r="5285" spans="1:23">
      <c r="A5285">
        <v>5284</v>
      </c>
      <c r="B5285" t="s">
        <v>231</v>
      </c>
      <c r="C5285" t="s">
        <v>231</v>
      </c>
      <c r="D5285">
        <v>142</v>
      </c>
      <c r="E5285" t="s">
        <v>5860</v>
      </c>
      <c r="F5285" t="s">
        <v>438</v>
      </c>
      <c r="G5285" s="1" t="s">
        <v>873</v>
      </c>
      <c r="H5285" t="s">
        <v>5861</v>
      </c>
      <c r="I5285" t="s">
        <v>873</v>
      </c>
      <c r="J5285" t="s">
        <v>5861</v>
      </c>
      <c r="K5285">
        <v>1E-3</v>
      </c>
      <c r="L5285">
        <f t="shared" si="19"/>
        <v>9.9766844883507279E-4</v>
      </c>
      <c r="M5285" t="s">
        <v>26</v>
      </c>
      <c r="N5285" t="s">
        <v>29</v>
      </c>
      <c r="O5285" t="s">
        <v>29</v>
      </c>
      <c r="P5285" t="s">
        <v>29</v>
      </c>
      <c r="Q5285" t="s">
        <v>29</v>
      </c>
      <c r="R5285" t="s">
        <v>29</v>
      </c>
      <c r="S5285" t="s">
        <v>29</v>
      </c>
      <c r="T5285" t="s">
        <v>29</v>
      </c>
      <c r="U5285" t="s">
        <v>29</v>
      </c>
      <c r="V5285" t="s">
        <v>29</v>
      </c>
      <c r="W5285" t="s">
        <v>5817</v>
      </c>
    </row>
    <row r="5286" spans="1:23">
      <c r="A5286">
        <v>5285</v>
      </c>
      <c r="B5286" t="s">
        <v>231</v>
      </c>
      <c r="C5286" t="s">
        <v>231</v>
      </c>
      <c r="D5286">
        <v>142</v>
      </c>
      <c r="E5286" t="s">
        <v>950</v>
      </c>
      <c r="F5286" t="s">
        <v>289</v>
      </c>
      <c r="G5286" s="1" t="s">
        <v>951</v>
      </c>
      <c r="H5286" t="s">
        <v>952</v>
      </c>
      <c r="I5286" t="s">
        <v>951</v>
      </c>
      <c r="J5286" t="s">
        <v>952</v>
      </c>
      <c r="K5286">
        <v>5.0000000000000001E-4</v>
      </c>
      <c r="L5286">
        <f t="shared" si="19"/>
        <v>4.9883422441753639E-4</v>
      </c>
      <c r="M5286" t="s">
        <v>26</v>
      </c>
      <c r="N5286" t="s">
        <v>29</v>
      </c>
      <c r="O5286" t="s">
        <v>29</v>
      </c>
      <c r="P5286" t="s">
        <v>29</v>
      </c>
      <c r="Q5286" t="s">
        <v>29</v>
      </c>
      <c r="R5286" t="s">
        <v>29</v>
      </c>
      <c r="S5286" t="s">
        <v>29</v>
      </c>
      <c r="T5286" t="s">
        <v>29</v>
      </c>
      <c r="U5286" t="s">
        <v>29</v>
      </c>
      <c r="V5286" t="s">
        <v>29</v>
      </c>
      <c r="W5286" t="s">
        <v>5817</v>
      </c>
    </row>
    <row r="5287" spans="1:23">
      <c r="A5287">
        <v>5286</v>
      </c>
      <c r="B5287" t="s">
        <v>231</v>
      </c>
      <c r="C5287" t="s">
        <v>231</v>
      </c>
      <c r="D5287">
        <v>142</v>
      </c>
      <c r="E5287" t="s">
        <v>215</v>
      </c>
      <c r="F5287" t="s">
        <v>216</v>
      </c>
      <c r="G5287" s="1" t="s">
        <v>217</v>
      </c>
      <c r="H5287" t="s">
        <v>8879</v>
      </c>
      <c r="I5287" t="s">
        <v>217</v>
      </c>
      <c r="J5287" t="s">
        <v>8583</v>
      </c>
      <c r="K5287">
        <v>1E-4</v>
      </c>
      <c r="L5287">
        <f t="shared" si="19"/>
        <v>9.9766844883507279E-5</v>
      </c>
      <c r="M5287" t="s">
        <v>26</v>
      </c>
      <c r="N5287" t="s">
        <v>29</v>
      </c>
      <c r="O5287" t="s">
        <v>29</v>
      </c>
      <c r="P5287" t="s">
        <v>29</v>
      </c>
      <c r="Q5287" t="s">
        <v>29</v>
      </c>
      <c r="R5287" t="s">
        <v>29</v>
      </c>
      <c r="S5287" t="s">
        <v>29</v>
      </c>
      <c r="T5287" t="s">
        <v>29</v>
      </c>
      <c r="U5287" t="s">
        <v>29</v>
      </c>
      <c r="V5287" t="s">
        <v>29</v>
      </c>
      <c r="W5287" t="s">
        <v>5817</v>
      </c>
    </row>
    <row r="5288" spans="1:23">
      <c r="A5288">
        <v>5287</v>
      </c>
      <c r="B5288" t="s">
        <v>231</v>
      </c>
      <c r="C5288" t="s">
        <v>231</v>
      </c>
      <c r="D5288">
        <v>142</v>
      </c>
      <c r="E5288" t="s">
        <v>5862</v>
      </c>
      <c r="F5288" t="s">
        <v>154</v>
      </c>
      <c r="G5288" s="1" t="s">
        <v>203</v>
      </c>
      <c r="H5288" t="s">
        <v>5863</v>
      </c>
      <c r="I5288" t="s">
        <v>8554</v>
      </c>
      <c r="J5288" t="s">
        <v>4257</v>
      </c>
      <c r="K5288">
        <v>1E-4</v>
      </c>
      <c r="L5288">
        <f t="shared" si="19"/>
        <v>9.9766844883507279E-5</v>
      </c>
      <c r="M5288" t="s">
        <v>26</v>
      </c>
      <c r="N5288" t="s">
        <v>29</v>
      </c>
      <c r="O5288" t="s">
        <v>29</v>
      </c>
      <c r="P5288" t="s">
        <v>29</v>
      </c>
      <c r="Q5288" t="s">
        <v>29</v>
      </c>
      <c r="R5288" t="s">
        <v>29</v>
      </c>
      <c r="S5288" t="s">
        <v>29</v>
      </c>
      <c r="T5288" t="s">
        <v>29</v>
      </c>
      <c r="U5288" t="s">
        <v>29</v>
      </c>
      <c r="V5288" t="s">
        <v>29</v>
      </c>
      <c r="W5288" t="s">
        <v>5817</v>
      </c>
    </row>
    <row r="5289" spans="1:23">
      <c r="A5289">
        <v>5288</v>
      </c>
      <c r="B5289" t="s">
        <v>5864</v>
      </c>
      <c r="C5289" t="s">
        <v>1632</v>
      </c>
      <c r="D5289">
        <v>143</v>
      </c>
      <c r="E5289" t="s">
        <v>5865</v>
      </c>
      <c r="F5289" t="s">
        <v>154</v>
      </c>
      <c r="G5289" s="1" t="s">
        <v>449</v>
      </c>
      <c r="H5289" t="s">
        <v>5866</v>
      </c>
      <c r="I5289" t="s">
        <v>449</v>
      </c>
      <c r="J5289" t="s">
        <v>5866</v>
      </c>
      <c r="K5289">
        <v>11.2</v>
      </c>
      <c r="L5289">
        <v>11.2</v>
      </c>
      <c r="M5289" t="s">
        <v>26</v>
      </c>
      <c r="N5289" t="s">
        <v>232</v>
      </c>
      <c r="O5289" t="s">
        <v>29</v>
      </c>
      <c r="P5289" t="s">
        <v>29</v>
      </c>
      <c r="Q5289" t="s">
        <v>29</v>
      </c>
      <c r="R5289" t="s">
        <v>29</v>
      </c>
      <c r="S5289" t="s">
        <v>29</v>
      </c>
      <c r="T5289" t="s">
        <v>29</v>
      </c>
      <c r="U5289" t="s">
        <v>29</v>
      </c>
      <c r="V5289" t="s">
        <v>29</v>
      </c>
      <c r="W5289" t="s">
        <v>5867</v>
      </c>
    </row>
    <row r="5290" spans="1:23">
      <c r="A5290">
        <v>5289</v>
      </c>
      <c r="B5290" t="s">
        <v>5864</v>
      </c>
      <c r="C5290" t="s">
        <v>1632</v>
      </c>
      <c r="D5290">
        <v>143</v>
      </c>
      <c r="E5290" t="s">
        <v>5865</v>
      </c>
      <c r="F5290" t="s">
        <v>154</v>
      </c>
      <c r="G5290" s="1" t="s">
        <v>449</v>
      </c>
      <c r="H5290" t="s">
        <v>5866</v>
      </c>
      <c r="I5290" t="s">
        <v>449</v>
      </c>
      <c r="J5290" t="s">
        <v>5866</v>
      </c>
      <c r="K5290">
        <v>0.13</v>
      </c>
      <c r="L5290">
        <v>0.13</v>
      </c>
      <c r="M5290" t="s">
        <v>26</v>
      </c>
      <c r="N5290" t="s">
        <v>219</v>
      </c>
      <c r="O5290" t="s">
        <v>29</v>
      </c>
      <c r="P5290" t="s">
        <v>29</v>
      </c>
      <c r="Q5290" t="s">
        <v>29</v>
      </c>
      <c r="R5290" t="s">
        <v>29</v>
      </c>
      <c r="S5290" t="s">
        <v>29</v>
      </c>
      <c r="T5290" t="s">
        <v>29</v>
      </c>
      <c r="U5290" t="s">
        <v>29</v>
      </c>
      <c r="V5290" t="s">
        <v>29</v>
      </c>
      <c r="W5290" t="s">
        <v>5867</v>
      </c>
    </row>
    <row r="5291" spans="1:23">
      <c r="A5291">
        <v>5290</v>
      </c>
      <c r="B5291" t="s">
        <v>5864</v>
      </c>
      <c r="C5291" t="s">
        <v>1632</v>
      </c>
      <c r="D5291">
        <v>143</v>
      </c>
      <c r="E5291" t="s">
        <v>5865</v>
      </c>
      <c r="F5291" t="s">
        <v>154</v>
      </c>
      <c r="G5291" s="1" t="s">
        <v>449</v>
      </c>
      <c r="H5291" t="s">
        <v>5866</v>
      </c>
      <c r="I5291" t="s">
        <v>449</v>
      </c>
      <c r="J5291" t="s">
        <v>5866</v>
      </c>
      <c r="K5291">
        <v>0.24</v>
      </c>
      <c r="L5291">
        <v>0.24</v>
      </c>
      <c r="M5291" t="s">
        <v>26</v>
      </c>
      <c r="N5291" t="s">
        <v>5868</v>
      </c>
      <c r="O5291" t="s">
        <v>29</v>
      </c>
      <c r="P5291" t="s">
        <v>29</v>
      </c>
      <c r="Q5291" t="s">
        <v>29</v>
      </c>
      <c r="R5291" t="s">
        <v>29</v>
      </c>
      <c r="S5291" t="s">
        <v>29</v>
      </c>
      <c r="T5291" t="s">
        <v>29</v>
      </c>
      <c r="U5291" t="s">
        <v>29</v>
      </c>
      <c r="V5291" t="s">
        <v>29</v>
      </c>
      <c r="W5291" t="s">
        <v>5867</v>
      </c>
    </row>
    <row r="5292" spans="1:23">
      <c r="A5292">
        <v>5291</v>
      </c>
      <c r="B5292" t="s">
        <v>5864</v>
      </c>
      <c r="C5292" t="s">
        <v>1632</v>
      </c>
      <c r="D5292">
        <v>143</v>
      </c>
      <c r="E5292" t="s">
        <v>5865</v>
      </c>
      <c r="F5292" t="s">
        <v>154</v>
      </c>
      <c r="G5292" s="1" t="s">
        <v>449</v>
      </c>
      <c r="H5292" t="s">
        <v>5866</v>
      </c>
      <c r="I5292" t="s">
        <v>449</v>
      </c>
      <c r="J5292" t="s">
        <v>5866</v>
      </c>
      <c r="K5292">
        <v>0.01</v>
      </c>
      <c r="L5292">
        <v>0.01</v>
      </c>
      <c r="M5292" t="s">
        <v>26</v>
      </c>
      <c r="N5292" t="s">
        <v>121</v>
      </c>
      <c r="O5292" t="s">
        <v>29</v>
      </c>
      <c r="P5292" t="s">
        <v>29</v>
      </c>
      <c r="Q5292" t="s">
        <v>29</v>
      </c>
      <c r="R5292" t="s">
        <v>29</v>
      </c>
      <c r="S5292" t="s">
        <v>29</v>
      </c>
      <c r="T5292" t="s">
        <v>29</v>
      </c>
      <c r="U5292" t="s">
        <v>29</v>
      </c>
      <c r="V5292" t="s">
        <v>29</v>
      </c>
      <c r="W5292" t="s">
        <v>5867</v>
      </c>
    </row>
    <row r="5293" spans="1:23">
      <c r="A5293">
        <v>5292</v>
      </c>
      <c r="B5293" t="s">
        <v>5864</v>
      </c>
      <c r="C5293" t="s">
        <v>1632</v>
      </c>
      <c r="D5293">
        <v>143</v>
      </c>
      <c r="E5293" t="s">
        <v>5865</v>
      </c>
      <c r="F5293" t="s">
        <v>154</v>
      </c>
      <c r="G5293" s="1" t="s">
        <v>449</v>
      </c>
      <c r="H5293" t="s">
        <v>5866</v>
      </c>
      <c r="I5293" t="s">
        <v>449</v>
      </c>
      <c r="J5293" t="s">
        <v>5866</v>
      </c>
      <c r="K5293">
        <v>0.24</v>
      </c>
      <c r="L5293">
        <v>0.24</v>
      </c>
      <c r="M5293" t="s">
        <v>26</v>
      </c>
      <c r="N5293" t="s">
        <v>4124</v>
      </c>
      <c r="O5293" t="s">
        <v>29</v>
      </c>
      <c r="P5293" t="s">
        <v>29</v>
      </c>
      <c r="Q5293" t="s">
        <v>29</v>
      </c>
      <c r="R5293" t="s">
        <v>29</v>
      </c>
      <c r="S5293" t="s">
        <v>29</v>
      </c>
      <c r="T5293" t="s">
        <v>29</v>
      </c>
      <c r="U5293" t="s">
        <v>29</v>
      </c>
      <c r="V5293" t="s">
        <v>29</v>
      </c>
      <c r="W5293" t="s">
        <v>5867</v>
      </c>
    </row>
    <row r="5294" spans="1:23">
      <c r="A5294">
        <v>5293</v>
      </c>
      <c r="B5294" t="s">
        <v>5864</v>
      </c>
      <c r="C5294" t="s">
        <v>1632</v>
      </c>
      <c r="D5294">
        <v>143</v>
      </c>
      <c r="E5294" t="s">
        <v>5865</v>
      </c>
      <c r="F5294" t="s">
        <v>154</v>
      </c>
      <c r="G5294" s="1" t="s">
        <v>449</v>
      </c>
      <c r="H5294" t="s">
        <v>5866</v>
      </c>
      <c r="I5294" t="s">
        <v>449</v>
      </c>
      <c r="J5294" t="s">
        <v>5866</v>
      </c>
      <c r="K5294">
        <v>0.01</v>
      </c>
      <c r="L5294">
        <v>0.01</v>
      </c>
      <c r="M5294" t="s">
        <v>26</v>
      </c>
      <c r="N5294" t="s">
        <v>664</v>
      </c>
      <c r="O5294" t="s">
        <v>29</v>
      </c>
      <c r="P5294" t="s">
        <v>29</v>
      </c>
      <c r="Q5294" t="s">
        <v>29</v>
      </c>
      <c r="R5294" t="s">
        <v>29</v>
      </c>
      <c r="S5294" t="s">
        <v>29</v>
      </c>
      <c r="T5294" t="s">
        <v>29</v>
      </c>
      <c r="U5294" t="s">
        <v>29</v>
      </c>
      <c r="V5294" t="s">
        <v>29</v>
      </c>
      <c r="W5294" t="s">
        <v>5867</v>
      </c>
    </row>
    <row r="5295" spans="1:23">
      <c r="A5295">
        <v>5294</v>
      </c>
      <c r="B5295" t="s">
        <v>5864</v>
      </c>
      <c r="C5295" t="s">
        <v>1632</v>
      </c>
      <c r="D5295">
        <v>143</v>
      </c>
      <c r="E5295" t="s">
        <v>5865</v>
      </c>
      <c r="F5295" t="s">
        <v>154</v>
      </c>
      <c r="G5295" s="1" t="s">
        <v>449</v>
      </c>
      <c r="H5295" t="s">
        <v>5866</v>
      </c>
      <c r="I5295" t="s">
        <v>449</v>
      </c>
      <c r="J5295" t="s">
        <v>5866</v>
      </c>
      <c r="K5295">
        <v>0.31</v>
      </c>
      <c r="L5295">
        <v>0.31</v>
      </c>
      <c r="M5295" t="s">
        <v>26</v>
      </c>
      <c r="N5295" t="s">
        <v>29</v>
      </c>
      <c r="O5295" t="s">
        <v>29</v>
      </c>
      <c r="P5295" t="s">
        <v>29</v>
      </c>
      <c r="Q5295" t="s">
        <v>29</v>
      </c>
      <c r="R5295" t="s">
        <v>29</v>
      </c>
      <c r="S5295" t="s">
        <v>29</v>
      </c>
      <c r="T5295" t="s">
        <v>29</v>
      </c>
      <c r="U5295" t="s">
        <v>29</v>
      </c>
      <c r="V5295" t="s">
        <v>29</v>
      </c>
      <c r="W5295" t="s">
        <v>5867</v>
      </c>
    </row>
    <row r="5296" spans="1:23">
      <c r="A5296">
        <v>5295</v>
      </c>
      <c r="B5296" t="s">
        <v>5864</v>
      </c>
      <c r="C5296" t="s">
        <v>1632</v>
      </c>
      <c r="D5296">
        <v>143</v>
      </c>
      <c r="E5296" t="s">
        <v>2228</v>
      </c>
      <c r="F5296" t="s">
        <v>2229</v>
      </c>
      <c r="G5296" s="1" t="s">
        <v>2230</v>
      </c>
      <c r="H5296" t="s">
        <v>1796</v>
      </c>
      <c r="I5296" t="s">
        <v>2230</v>
      </c>
      <c r="J5296" t="s">
        <v>1796</v>
      </c>
      <c r="K5296">
        <v>0.01</v>
      </c>
      <c r="L5296">
        <v>0.01</v>
      </c>
      <c r="M5296" t="s">
        <v>26</v>
      </c>
      <c r="N5296" t="s">
        <v>219</v>
      </c>
      <c r="O5296" t="s">
        <v>29</v>
      </c>
      <c r="P5296" t="s">
        <v>29</v>
      </c>
      <c r="Q5296" t="s">
        <v>29</v>
      </c>
      <c r="R5296" t="s">
        <v>29</v>
      </c>
      <c r="S5296" t="s">
        <v>29</v>
      </c>
      <c r="T5296" t="s">
        <v>29</v>
      </c>
      <c r="U5296" t="s">
        <v>29</v>
      </c>
      <c r="V5296" t="s">
        <v>29</v>
      </c>
      <c r="W5296" t="s">
        <v>5867</v>
      </c>
    </row>
    <row r="5297" spans="1:23">
      <c r="A5297">
        <v>5296</v>
      </c>
      <c r="B5297" t="s">
        <v>5864</v>
      </c>
      <c r="C5297" t="s">
        <v>1632</v>
      </c>
      <c r="D5297">
        <v>143</v>
      </c>
      <c r="E5297" t="s">
        <v>2228</v>
      </c>
      <c r="F5297" t="s">
        <v>2229</v>
      </c>
      <c r="G5297" s="1" t="s">
        <v>2230</v>
      </c>
      <c r="H5297" t="s">
        <v>1796</v>
      </c>
      <c r="I5297" t="s">
        <v>2230</v>
      </c>
      <c r="J5297" t="s">
        <v>1796</v>
      </c>
      <c r="K5297">
        <v>0.16</v>
      </c>
      <c r="L5297">
        <v>0.16</v>
      </c>
      <c r="M5297" t="s">
        <v>26</v>
      </c>
      <c r="N5297" t="s">
        <v>5868</v>
      </c>
      <c r="O5297" t="s">
        <v>29</v>
      </c>
      <c r="P5297" t="s">
        <v>29</v>
      </c>
      <c r="Q5297" t="s">
        <v>29</v>
      </c>
      <c r="R5297" t="s">
        <v>29</v>
      </c>
      <c r="S5297" t="s">
        <v>29</v>
      </c>
      <c r="T5297" t="s">
        <v>29</v>
      </c>
      <c r="U5297" t="s">
        <v>29</v>
      </c>
      <c r="V5297" t="s">
        <v>29</v>
      </c>
      <c r="W5297" t="s">
        <v>5867</v>
      </c>
    </row>
    <row r="5298" spans="1:23">
      <c r="A5298">
        <v>5297</v>
      </c>
      <c r="B5298" t="s">
        <v>5864</v>
      </c>
      <c r="C5298" t="s">
        <v>1632</v>
      </c>
      <c r="D5298">
        <v>143</v>
      </c>
      <c r="E5298" t="s">
        <v>2228</v>
      </c>
      <c r="F5298" t="s">
        <v>2229</v>
      </c>
      <c r="G5298" s="1" t="s">
        <v>2230</v>
      </c>
      <c r="H5298" t="s">
        <v>1796</v>
      </c>
      <c r="I5298" t="s">
        <v>2230</v>
      </c>
      <c r="J5298" t="s">
        <v>1796</v>
      </c>
      <c r="K5298">
        <v>3.05</v>
      </c>
      <c r="L5298">
        <v>3.05</v>
      </c>
      <c r="M5298" t="s">
        <v>26</v>
      </c>
      <c r="N5298" t="s">
        <v>5868</v>
      </c>
      <c r="O5298" t="s">
        <v>29</v>
      </c>
      <c r="P5298" t="s">
        <v>29</v>
      </c>
      <c r="Q5298" t="s">
        <v>29</v>
      </c>
      <c r="R5298" t="s">
        <v>29</v>
      </c>
      <c r="S5298" t="s">
        <v>29</v>
      </c>
      <c r="T5298" t="s">
        <v>29</v>
      </c>
      <c r="U5298" t="s">
        <v>29</v>
      </c>
      <c r="V5298" t="s">
        <v>29</v>
      </c>
      <c r="W5298" t="s">
        <v>5867</v>
      </c>
    </row>
    <row r="5299" spans="1:23">
      <c r="A5299">
        <v>5298</v>
      </c>
      <c r="B5299" t="s">
        <v>5864</v>
      </c>
      <c r="C5299" t="s">
        <v>1632</v>
      </c>
      <c r="D5299">
        <v>143</v>
      </c>
      <c r="E5299" t="s">
        <v>2228</v>
      </c>
      <c r="F5299" t="s">
        <v>2229</v>
      </c>
      <c r="G5299" s="1" t="s">
        <v>2230</v>
      </c>
      <c r="H5299" t="s">
        <v>1796</v>
      </c>
      <c r="I5299" t="s">
        <v>2230</v>
      </c>
      <c r="J5299" t="s">
        <v>1796</v>
      </c>
      <c r="K5299">
        <v>0.01</v>
      </c>
      <c r="L5299">
        <v>0.01</v>
      </c>
      <c r="M5299" t="s">
        <v>26</v>
      </c>
      <c r="N5299" t="s">
        <v>121</v>
      </c>
      <c r="O5299" t="s">
        <v>29</v>
      </c>
      <c r="P5299" t="s">
        <v>29</v>
      </c>
      <c r="Q5299" t="s">
        <v>29</v>
      </c>
      <c r="R5299" t="s">
        <v>29</v>
      </c>
      <c r="S5299" t="s">
        <v>29</v>
      </c>
      <c r="T5299" t="s">
        <v>29</v>
      </c>
      <c r="U5299" t="s">
        <v>29</v>
      </c>
      <c r="V5299" t="s">
        <v>29</v>
      </c>
      <c r="W5299" t="s">
        <v>5867</v>
      </c>
    </row>
    <row r="5300" spans="1:23">
      <c r="A5300">
        <v>5299</v>
      </c>
      <c r="B5300" t="s">
        <v>5864</v>
      </c>
      <c r="C5300" t="s">
        <v>1632</v>
      </c>
      <c r="D5300">
        <v>143</v>
      </c>
      <c r="E5300" t="s">
        <v>2228</v>
      </c>
      <c r="F5300" t="s">
        <v>2229</v>
      </c>
      <c r="G5300" s="1" t="s">
        <v>2230</v>
      </c>
      <c r="H5300" t="s">
        <v>1796</v>
      </c>
      <c r="I5300" t="s">
        <v>2230</v>
      </c>
      <c r="J5300" t="s">
        <v>1796</v>
      </c>
      <c r="K5300">
        <v>2.48</v>
      </c>
      <c r="L5300">
        <v>2.48</v>
      </c>
      <c r="M5300" t="s">
        <v>26</v>
      </c>
      <c r="N5300" t="s">
        <v>4124</v>
      </c>
      <c r="O5300" t="s">
        <v>29</v>
      </c>
      <c r="P5300" t="s">
        <v>29</v>
      </c>
      <c r="Q5300" t="s">
        <v>29</v>
      </c>
      <c r="R5300" t="s">
        <v>29</v>
      </c>
      <c r="S5300" t="s">
        <v>29</v>
      </c>
      <c r="T5300" t="s">
        <v>29</v>
      </c>
      <c r="U5300" t="s">
        <v>29</v>
      </c>
      <c r="V5300" t="s">
        <v>29</v>
      </c>
      <c r="W5300" t="s">
        <v>5867</v>
      </c>
    </row>
    <row r="5301" spans="1:23">
      <c r="A5301">
        <v>5300</v>
      </c>
      <c r="B5301" t="s">
        <v>5864</v>
      </c>
      <c r="C5301" t="s">
        <v>1632</v>
      </c>
      <c r="D5301">
        <v>143</v>
      </c>
      <c r="E5301" t="s">
        <v>2228</v>
      </c>
      <c r="F5301" t="s">
        <v>2229</v>
      </c>
      <c r="G5301" s="1" t="s">
        <v>2230</v>
      </c>
      <c r="H5301" t="s">
        <v>1796</v>
      </c>
      <c r="I5301" t="s">
        <v>2230</v>
      </c>
      <c r="J5301" t="s">
        <v>1796</v>
      </c>
      <c r="K5301">
        <v>0.46</v>
      </c>
      <c r="L5301">
        <v>0.46</v>
      </c>
      <c r="M5301" t="s">
        <v>26</v>
      </c>
      <c r="N5301" t="s">
        <v>63</v>
      </c>
      <c r="O5301" t="s">
        <v>29</v>
      </c>
      <c r="P5301" t="s">
        <v>29</v>
      </c>
      <c r="Q5301" t="s">
        <v>29</v>
      </c>
      <c r="R5301" t="s">
        <v>29</v>
      </c>
      <c r="S5301" t="s">
        <v>29</v>
      </c>
      <c r="T5301" t="s">
        <v>29</v>
      </c>
      <c r="U5301" t="s">
        <v>29</v>
      </c>
      <c r="V5301" t="s">
        <v>29</v>
      </c>
      <c r="W5301" t="s">
        <v>5867</v>
      </c>
    </row>
    <row r="5302" spans="1:23">
      <c r="A5302">
        <v>5301</v>
      </c>
      <c r="B5302" t="s">
        <v>5864</v>
      </c>
      <c r="C5302" t="s">
        <v>1632</v>
      </c>
      <c r="D5302">
        <v>143</v>
      </c>
      <c r="E5302" t="s">
        <v>2228</v>
      </c>
      <c r="F5302" t="s">
        <v>2229</v>
      </c>
      <c r="G5302" s="1" t="s">
        <v>2230</v>
      </c>
      <c r="H5302" t="s">
        <v>1796</v>
      </c>
      <c r="I5302" t="s">
        <v>2230</v>
      </c>
      <c r="J5302" t="s">
        <v>1796</v>
      </c>
      <c r="K5302">
        <v>3.85</v>
      </c>
      <c r="L5302">
        <v>3.85</v>
      </c>
      <c r="M5302" t="s">
        <v>26</v>
      </c>
      <c r="N5302" t="s">
        <v>74</v>
      </c>
      <c r="O5302" t="s">
        <v>29</v>
      </c>
      <c r="P5302" t="s">
        <v>29</v>
      </c>
      <c r="Q5302" t="s">
        <v>29</v>
      </c>
      <c r="R5302" t="s">
        <v>29</v>
      </c>
      <c r="S5302" t="s">
        <v>29</v>
      </c>
      <c r="T5302" t="s">
        <v>29</v>
      </c>
      <c r="U5302" t="s">
        <v>29</v>
      </c>
      <c r="V5302" t="s">
        <v>29</v>
      </c>
      <c r="W5302" t="s">
        <v>5867</v>
      </c>
    </row>
    <row r="5303" spans="1:23">
      <c r="A5303">
        <v>5302</v>
      </c>
      <c r="B5303" t="s">
        <v>5864</v>
      </c>
      <c r="C5303" t="s">
        <v>1632</v>
      </c>
      <c r="D5303">
        <v>143</v>
      </c>
      <c r="E5303" t="s">
        <v>2228</v>
      </c>
      <c r="F5303" t="s">
        <v>2229</v>
      </c>
      <c r="G5303" s="1" t="s">
        <v>2230</v>
      </c>
      <c r="H5303" t="s">
        <v>1796</v>
      </c>
      <c r="I5303" t="s">
        <v>2230</v>
      </c>
      <c r="J5303" t="s">
        <v>1796</v>
      </c>
      <c r="K5303">
        <v>1.68</v>
      </c>
      <c r="L5303">
        <v>1.68</v>
      </c>
      <c r="M5303" t="s">
        <v>26</v>
      </c>
      <c r="N5303" t="s">
        <v>29</v>
      </c>
      <c r="O5303" t="s">
        <v>29</v>
      </c>
      <c r="P5303" t="s">
        <v>29</v>
      </c>
      <c r="Q5303" t="s">
        <v>29</v>
      </c>
      <c r="R5303" t="s">
        <v>29</v>
      </c>
      <c r="S5303" t="s">
        <v>29</v>
      </c>
      <c r="T5303" t="s">
        <v>29</v>
      </c>
      <c r="U5303" t="s">
        <v>29</v>
      </c>
      <c r="V5303" t="s">
        <v>29</v>
      </c>
      <c r="W5303" t="s">
        <v>5867</v>
      </c>
    </row>
    <row r="5304" spans="1:23">
      <c r="A5304">
        <v>5303</v>
      </c>
      <c r="B5304" t="s">
        <v>5864</v>
      </c>
      <c r="C5304" t="s">
        <v>1632</v>
      </c>
      <c r="D5304">
        <v>143</v>
      </c>
      <c r="E5304" t="s">
        <v>5869</v>
      </c>
      <c r="F5304" t="s">
        <v>154</v>
      </c>
      <c r="G5304" s="1" t="s">
        <v>5870</v>
      </c>
      <c r="H5304" t="s">
        <v>5871</v>
      </c>
      <c r="I5304" t="s">
        <v>8895</v>
      </c>
      <c r="J5304" t="s">
        <v>5871</v>
      </c>
      <c r="K5304">
        <v>0.18</v>
      </c>
      <c r="L5304">
        <v>0.18</v>
      </c>
      <c r="M5304" t="s">
        <v>26</v>
      </c>
      <c r="N5304" t="s">
        <v>219</v>
      </c>
      <c r="O5304" t="s">
        <v>29</v>
      </c>
      <c r="P5304" t="s">
        <v>29</v>
      </c>
      <c r="Q5304" t="s">
        <v>29</v>
      </c>
      <c r="R5304" t="s">
        <v>29</v>
      </c>
      <c r="S5304" t="s">
        <v>29</v>
      </c>
      <c r="T5304" t="s">
        <v>29</v>
      </c>
      <c r="U5304" t="s">
        <v>29</v>
      </c>
      <c r="V5304" t="s">
        <v>29</v>
      </c>
      <c r="W5304" t="s">
        <v>5867</v>
      </c>
    </row>
    <row r="5305" spans="1:23">
      <c r="A5305">
        <v>5304</v>
      </c>
      <c r="B5305" t="s">
        <v>5864</v>
      </c>
      <c r="C5305" t="s">
        <v>1632</v>
      </c>
      <c r="D5305">
        <v>143</v>
      </c>
      <c r="E5305" t="s">
        <v>5869</v>
      </c>
      <c r="F5305" t="s">
        <v>154</v>
      </c>
      <c r="G5305" s="1" t="s">
        <v>5870</v>
      </c>
      <c r="H5305" t="s">
        <v>5871</v>
      </c>
      <c r="I5305" t="s">
        <v>8895</v>
      </c>
      <c r="J5305" t="s">
        <v>5871</v>
      </c>
      <c r="K5305">
        <v>0.03</v>
      </c>
      <c r="L5305">
        <v>0.03</v>
      </c>
      <c r="M5305" t="s">
        <v>26</v>
      </c>
      <c r="N5305" t="s">
        <v>5868</v>
      </c>
      <c r="O5305" t="s">
        <v>29</v>
      </c>
      <c r="P5305" t="s">
        <v>29</v>
      </c>
      <c r="Q5305" t="s">
        <v>29</v>
      </c>
      <c r="R5305" t="s">
        <v>29</v>
      </c>
      <c r="S5305" t="s">
        <v>29</v>
      </c>
      <c r="T5305" t="s">
        <v>29</v>
      </c>
      <c r="U5305" t="s">
        <v>29</v>
      </c>
      <c r="V5305" t="s">
        <v>29</v>
      </c>
      <c r="W5305" t="s">
        <v>5867</v>
      </c>
    </row>
    <row r="5306" spans="1:23">
      <c r="A5306">
        <v>5305</v>
      </c>
      <c r="B5306" t="s">
        <v>5864</v>
      </c>
      <c r="C5306" t="s">
        <v>1632</v>
      </c>
      <c r="D5306">
        <v>143</v>
      </c>
      <c r="E5306" t="s">
        <v>5869</v>
      </c>
      <c r="F5306" t="s">
        <v>154</v>
      </c>
      <c r="G5306" s="1" t="s">
        <v>5870</v>
      </c>
      <c r="H5306" t="s">
        <v>5871</v>
      </c>
      <c r="I5306" t="s">
        <v>8895</v>
      </c>
      <c r="J5306" t="s">
        <v>5871</v>
      </c>
      <c r="K5306">
        <v>8.93</v>
      </c>
      <c r="L5306">
        <v>8.93</v>
      </c>
      <c r="M5306" t="s">
        <v>26</v>
      </c>
      <c r="N5306" t="s">
        <v>74</v>
      </c>
      <c r="O5306" t="s">
        <v>29</v>
      </c>
      <c r="P5306" t="s">
        <v>29</v>
      </c>
      <c r="Q5306" t="s">
        <v>29</v>
      </c>
      <c r="R5306" t="s">
        <v>29</v>
      </c>
      <c r="S5306" t="s">
        <v>29</v>
      </c>
      <c r="T5306" t="s">
        <v>29</v>
      </c>
      <c r="U5306" t="s">
        <v>29</v>
      </c>
      <c r="V5306" t="s">
        <v>29</v>
      </c>
      <c r="W5306" t="s">
        <v>5867</v>
      </c>
    </row>
    <row r="5307" spans="1:23">
      <c r="A5307">
        <v>5306</v>
      </c>
      <c r="B5307" t="s">
        <v>5864</v>
      </c>
      <c r="C5307" t="s">
        <v>1632</v>
      </c>
      <c r="D5307">
        <v>143</v>
      </c>
      <c r="E5307" t="s">
        <v>5869</v>
      </c>
      <c r="F5307" t="s">
        <v>154</v>
      </c>
      <c r="G5307" s="1" t="s">
        <v>5870</v>
      </c>
      <c r="H5307" t="s">
        <v>5871</v>
      </c>
      <c r="I5307" t="s">
        <v>8895</v>
      </c>
      <c r="J5307" t="s">
        <v>5871</v>
      </c>
      <c r="K5307">
        <v>0.03</v>
      </c>
      <c r="L5307">
        <v>0.03</v>
      </c>
      <c r="M5307" t="s">
        <v>26</v>
      </c>
      <c r="N5307" t="s">
        <v>29</v>
      </c>
      <c r="O5307" t="s">
        <v>29</v>
      </c>
      <c r="P5307" t="s">
        <v>29</v>
      </c>
      <c r="Q5307" t="s">
        <v>29</v>
      </c>
      <c r="R5307" t="s">
        <v>29</v>
      </c>
      <c r="S5307" t="s">
        <v>29</v>
      </c>
      <c r="T5307" t="s">
        <v>29</v>
      </c>
      <c r="U5307" t="s">
        <v>29</v>
      </c>
      <c r="V5307" t="s">
        <v>29</v>
      </c>
      <c r="W5307" t="s">
        <v>5867</v>
      </c>
    </row>
    <row r="5308" spans="1:23">
      <c r="A5308">
        <v>5307</v>
      </c>
      <c r="B5308" t="s">
        <v>5864</v>
      </c>
      <c r="C5308" t="s">
        <v>1632</v>
      </c>
      <c r="D5308">
        <v>143</v>
      </c>
      <c r="E5308" t="s">
        <v>5872</v>
      </c>
      <c r="F5308" t="s">
        <v>154</v>
      </c>
      <c r="G5308" s="1" t="s">
        <v>2194</v>
      </c>
      <c r="H5308" t="s">
        <v>1857</v>
      </c>
      <c r="I5308" t="s">
        <v>8837</v>
      </c>
      <c r="J5308" t="s">
        <v>1857</v>
      </c>
      <c r="K5308">
        <v>5.86</v>
      </c>
      <c r="L5308">
        <v>5.86</v>
      </c>
      <c r="M5308" t="s">
        <v>26</v>
      </c>
      <c r="N5308" t="s">
        <v>232</v>
      </c>
      <c r="O5308" t="s">
        <v>29</v>
      </c>
      <c r="P5308" t="s">
        <v>29</v>
      </c>
      <c r="Q5308" t="s">
        <v>29</v>
      </c>
      <c r="R5308" t="s">
        <v>29</v>
      </c>
      <c r="S5308" t="s">
        <v>29</v>
      </c>
      <c r="T5308" t="s">
        <v>29</v>
      </c>
      <c r="U5308" t="s">
        <v>29</v>
      </c>
      <c r="V5308" t="s">
        <v>29</v>
      </c>
      <c r="W5308" t="s">
        <v>5867</v>
      </c>
    </row>
    <row r="5309" spans="1:23">
      <c r="A5309">
        <v>5308</v>
      </c>
      <c r="B5309" t="s">
        <v>5864</v>
      </c>
      <c r="C5309" t="s">
        <v>1632</v>
      </c>
      <c r="D5309">
        <v>143</v>
      </c>
      <c r="E5309" t="s">
        <v>5872</v>
      </c>
      <c r="F5309" t="s">
        <v>154</v>
      </c>
      <c r="G5309" s="1" t="s">
        <v>2194</v>
      </c>
      <c r="H5309" t="s">
        <v>1857</v>
      </c>
      <c r="I5309" t="s">
        <v>8837</v>
      </c>
      <c r="J5309" t="s">
        <v>1857</v>
      </c>
      <c r="K5309">
        <v>0.43</v>
      </c>
      <c r="L5309">
        <v>0.43</v>
      </c>
      <c r="M5309" t="s">
        <v>26</v>
      </c>
      <c r="N5309" t="s">
        <v>219</v>
      </c>
      <c r="O5309" t="s">
        <v>29</v>
      </c>
      <c r="P5309" t="s">
        <v>29</v>
      </c>
      <c r="Q5309" t="s">
        <v>29</v>
      </c>
      <c r="R5309" t="s">
        <v>29</v>
      </c>
      <c r="S5309" t="s">
        <v>29</v>
      </c>
      <c r="T5309" t="s">
        <v>29</v>
      </c>
      <c r="U5309" t="s">
        <v>29</v>
      </c>
      <c r="V5309" t="s">
        <v>29</v>
      </c>
      <c r="W5309" t="s">
        <v>5867</v>
      </c>
    </row>
    <row r="5310" spans="1:23">
      <c r="A5310">
        <v>5309</v>
      </c>
      <c r="B5310" t="s">
        <v>5864</v>
      </c>
      <c r="C5310" t="s">
        <v>1632</v>
      </c>
      <c r="D5310">
        <v>143</v>
      </c>
      <c r="E5310" t="s">
        <v>5872</v>
      </c>
      <c r="F5310" t="s">
        <v>154</v>
      </c>
      <c r="G5310" s="1" t="s">
        <v>2194</v>
      </c>
      <c r="H5310" t="s">
        <v>1857</v>
      </c>
      <c r="I5310" t="s">
        <v>8837</v>
      </c>
      <c r="J5310" t="s">
        <v>1857</v>
      </c>
      <c r="K5310">
        <v>0.01</v>
      </c>
      <c r="L5310">
        <v>0.01</v>
      </c>
      <c r="M5310" t="s">
        <v>26</v>
      </c>
      <c r="N5310" t="s">
        <v>121</v>
      </c>
      <c r="O5310" t="s">
        <v>29</v>
      </c>
      <c r="P5310" t="s">
        <v>29</v>
      </c>
      <c r="Q5310" t="s">
        <v>29</v>
      </c>
      <c r="R5310" t="s">
        <v>29</v>
      </c>
      <c r="S5310" t="s">
        <v>29</v>
      </c>
      <c r="T5310" t="s">
        <v>29</v>
      </c>
      <c r="U5310" t="s">
        <v>29</v>
      </c>
      <c r="V5310" t="s">
        <v>29</v>
      </c>
      <c r="W5310" t="s">
        <v>5867</v>
      </c>
    </row>
    <row r="5311" spans="1:23">
      <c r="A5311">
        <v>5310</v>
      </c>
      <c r="B5311" t="s">
        <v>5864</v>
      </c>
      <c r="C5311" t="s">
        <v>1632</v>
      </c>
      <c r="D5311">
        <v>143</v>
      </c>
      <c r="E5311" t="s">
        <v>5872</v>
      </c>
      <c r="F5311" t="s">
        <v>154</v>
      </c>
      <c r="G5311" s="1" t="s">
        <v>2194</v>
      </c>
      <c r="H5311" t="s">
        <v>1857</v>
      </c>
      <c r="I5311" t="s">
        <v>8837</v>
      </c>
      <c r="J5311" t="s">
        <v>1857</v>
      </c>
      <c r="K5311">
        <v>0.18</v>
      </c>
      <c r="L5311">
        <v>0.18</v>
      </c>
      <c r="M5311" t="s">
        <v>26</v>
      </c>
      <c r="N5311" t="s">
        <v>4124</v>
      </c>
      <c r="O5311" t="s">
        <v>29</v>
      </c>
      <c r="P5311" t="s">
        <v>29</v>
      </c>
      <c r="Q5311" t="s">
        <v>29</v>
      </c>
      <c r="R5311" t="s">
        <v>29</v>
      </c>
      <c r="S5311" t="s">
        <v>29</v>
      </c>
      <c r="T5311" t="s">
        <v>29</v>
      </c>
      <c r="U5311" t="s">
        <v>29</v>
      </c>
      <c r="V5311" t="s">
        <v>29</v>
      </c>
      <c r="W5311" t="s">
        <v>5867</v>
      </c>
    </row>
    <row r="5312" spans="1:23">
      <c r="A5312">
        <v>5311</v>
      </c>
      <c r="B5312" t="s">
        <v>5864</v>
      </c>
      <c r="C5312" t="s">
        <v>1632</v>
      </c>
      <c r="D5312">
        <v>143</v>
      </c>
      <c r="E5312" t="s">
        <v>5872</v>
      </c>
      <c r="F5312" t="s">
        <v>154</v>
      </c>
      <c r="G5312" s="1" t="s">
        <v>2194</v>
      </c>
      <c r="H5312" t="s">
        <v>1857</v>
      </c>
      <c r="I5312" t="s">
        <v>8837</v>
      </c>
      <c r="J5312" t="s">
        <v>1857</v>
      </c>
      <c r="K5312">
        <v>0.22</v>
      </c>
      <c r="L5312">
        <v>0.22</v>
      </c>
      <c r="M5312" t="s">
        <v>26</v>
      </c>
      <c r="N5312" t="s">
        <v>29</v>
      </c>
      <c r="O5312" t="s">
        <v>29</v>
      </c>
      <c r="P5312" t="s">
        <v>29</v>
      </c>
      <c r="Q5312" t="s">
        <v>29</v>
      </c>
      <c r="R5312" t="s">
        <v>29</v>
      </c>
      <c r="S5312" t="s">
        <v>29</v>
      </c>
      <c r="T5312" t="s">
        <v>29</v>
      </c>
      <c r="U5312" t="s">
        <v>29</v>
      </c>
      <c r="V5312" t="s">
        <v>29</v>
      </c>
      <c r="W5312" t="s">
        <v>5867</v>
      </c>
    </row>
    <row r="5313" spans="1:23">
      <c r="A5313">
        <v>5312</v>
      </c>
      <c r="B5313" t="s">
        <v>5864</v>
      </c>
      <c r="C5313" t="s">
        <v>1632</v>
      </c>
      <c r="D5313">
        <v>143</v>
      </c>
      <c r="E5313" t="s">
        <v>5873</v>
      </c>
      <c r="F5313" t="s">
        <v>401</v>
      </c>
      <c r="G5313" s="1" t="s">
        <v>3200</v>
      </c>
      <c r="H5313" t="s">
        <v>1029</v>
      </c>
      <c r="I5313" t="s">
        <v>3200</v>
      </c>
      <c r="J5313" t="s">
        <v>1029</v>
      </c>
      <c r="K5313">
        <v>4.76</v>
      </c>
      <c r="L5313">
        <v>4.76</v>
      </c>
      <c r="M5313" t="s">
        <v>26</v>
      </c>
      <c r="N5313" t="s">
        <v>232</v>
      </c>
      <c r="O5313" t="s">
        <v>29</v>
      </c>
      <c r="P5313" t="s">
        <v>29</v>
      </c>
      <c r="Q5313" t="s">
        <v>29</v>
      </c>
      <c r="R5313" t="s">
        <v>29</v>
      </c>
      <c r="S5313" t="s">
        <v>29</v>
      </c>
      <c r="T5313" t="s">
        <v>29</v>
      </c>
      <c r="U5313" t="s">
        <v>29</v>
      </c>
      <c r="V5313" t="s">
        <v>29</v>
      </c>
      <c r="W5313" t="s">
        <v>5867</v>
      </c>
    </row>
    <row r="5314" spans="1:23">
      <c r="A5314">
        <v>5313</v>
      </c>
      <c r="B5314" t="s">
        <v>5864</v>
      </c>
      <c r="C5314" t="s">
        <v>1632</v>
      </c>
      <c r="D5314">
        <v>143</v>
      </c>
      <c r="E5314" t="s">
        <v>5873</v>
      </c>
      <c r="F5314" t="s">
        <v>401</v>
      </c>
      <c r="G5314" s="1" t="s">
        <v>3200</v>
      </c>
      <c r="H5314" t="s">
        <v>1029</v>
      </c>
      <c r="I5314" t="s">
        <v>3200</v>
      </c>
      <c r="J5314" t="s">
        <v>1029</v>
      </c>
      <c r="K5314">
        <v>0.56000000000000005</v>
      </c>
      <c r="L5314">
        <v>0.56000000000000005</v>
      </c>
      <c r="M5314" t="s">
        <v>26</v>
      </c>
      <c r="N5314" t="s">
        <v>5868</v>
      </c>
      <c r="O5314" t="s">
        <v>29</v>
      </c>
      <c r="P5314" t="s">
        <v>29</v>
      </c>
      <c r="Q5314" t="s">
        <v>29</v>
      </c>
      <c r="R5314" t="s">
        <v>29</v>
      </c>
      <c r="S5314" t="s">
        <v>29</v>
      </c>
      <c r="T5314" t="s">
        <v>29</v>
      </c>
      <c r="U5314" t="s">
        <v>29</v>
      </c>
      <c r="V5314" t="s">
        <v>29</v>
      </c>
      <c r="W5314" t="s">
        <v>5867</v>
      </c>
    </row>
    <row r="5315" spans="1:23">
      <c r="A5315">
        <v>5314</v>
      </c>
      <c r="B5315" t="s">
        <v>5864</v>
      </c>
      <c r="C5315" t="s">
        <v>1632</v>
      </c>
      <c r="D5315">
        <v>143</v>
      </c>
      <c r="E5315" t="s">
        <v>5873</v>
      </c>
      <c r="F5315" t="s">
        <v>401</v>
      </c>
      <c r="G5315" s="1" t="s">
        <v>3200</v>
      </c>
      <c r="H5315" t="s">
        <v>1029</v>
      </c>
      <c r="I5315" t="s">
        <v>3200</v>
      </c>
      <c r="J5315" t="s">
        <v>1029</v>
      </c>
      <c r="K5315">
        <v>0.24</v>
      </c>
      <c r="L5315">
        <v>0.24</v>
      </c>
      <c r="M5315" t="s">
        <v>26</v>
      </c>
      <c r="N5315" t="s">
        <v>5868</v>
      </c>
      <c r="O5315" t="s">
        <v>29</v>
      </c>
      <c r="P5315" t="s">
        <v>29</v>
      </c>
      <c r="Q5315" t="s">
        <v>29</v>
      </c>
      <c r="R5315" t="s">
        <v>29</v>
      </c>
      <c r="S5315" t="s">
        <v>29</v>
      </c>
      <c r="T5315" t="s">
        <v>29</v>
      </c>
      <c r="U5315" t="s">
        <v>29</v>
      </c>
      <c r="V5315" t="s">
        <v>29</v>
      </c>
      <c r="W5315" t="s">
        <v>5867</v>
      </c>
    </row>
    <row r="5316" spans="1:23">
      <c r="A5316">
        <v>5315</v>
      </c>
      <c r="B5316" t="s">
        <v>5864</v>
      </c>
      <c r="C5316" t="s">
        <v>1632</v>
      </c>
      <c r="D5316">
        <v>143</v>
      </c>
      <c r="E5316" t="s">
        <v>5873</v>
      </c>
      <c r="F5316" t="s">
        <v>401</v>
      </c>
      <c r="G5316" s="1" t="s">
        <v>3200</v>
      </c>
      <c r="H5316" t="s">
        <v>1029</v>
      </c>
      <c r="I5316" t="s">
        <v>3200</v>
      </c>
      <c r="J5316" t="s">
        <v>1029</v>
      </c>
      <c r="K5316">
        <v>0.04</v>
      </c>
      <c r="L5316">
        <v>0.04</v>
      </c>
      <c r="M5316" t="s">
        <v>26</v>
      </c>
      <c r="N5316" t="s">
        <v>4124</v>
      </c>
      <c r="O5316" t="s">
        <v>29</v>
      </c>
      <c r="P5316" t="s">
        <v>29</v>
      </c>
      <c r="Q5316" t="s">
        <v>29</v>
      </c>
      <c r="R5316" t="s">
        <v>29</v>
      </c>
      <c r="S5316" t="s">
        <v>29</v>
      </c>
      <c r="T5316" t="s">
        <v>29</v>
      </c>
      <c r="U5316" t="s">
        <v>29</v>
      </c>
      <c r="V5316" t="s">
        <v>29</v>
      </c>
      <c r="W5316" t="s">
        <v>5867</v>
      </c>
    </row>
    <row r="5317" spans="1:23">
      <c r="A5317">
        <v>5316</v>
      </c>
      <c r="B5317" t="s">
        <v>5864</v>
      </c>
      <c r="C5317" t="s">
        <v>1632</v>
      </c>
      <c r="D5317">
        <v>143</v>
      </c>
      <c r="E5317" t="s">
        <v>5873</v>
      </c>
      <c r="F5317" t="s">
        <v>401</v>
      </c>
      <c r="G5317" s="1" t="s">
        <v>3200</v>
      </c>
      <c r="H5317" t="s">
        <v>1029</v>
      </c>
      <c r="I5317" t="s">
        <v>3200</v>
      </c>
      <c r="J5317" t="s">
        <v>1029</v>
      </c>
      <c r="K5317">
        <v>0.01</v>
      </c>
      <c r="L5317">
        <v>0.01</v>
      </c>
      <c r="M5317" t="s">
        <v>26</v>
      </c>
      <c r="N5317" t="s">
        <v>74</v>
      </c>
      <c r="O5317" t="s">
        <v>29</v>
      </c>
      <c r="P5317" t="s">
        <v>29</v>
      </c>
      <c r="Q5317" t="s">
        <v>29</v>
      </c>
      <c r="R5317" t="s">
        <v>29</v>
      </c>
      <c r="S5317" t="s">
        <v>29</v>
      </c>
      <c r="T5317" t="s">
        <v>29</v>
      </c>
      <c r="U5317" t="s">
        <v>29</v>
      </c>
      <c r="V5317" t="s">
        <v>29</v>
      </c>
      <c r="W5317" t="s">
        <v>5867</v>
      </c>
    </row>
    <row r="5318" spans="1:23">
      <c r="A5318">
        <v>5317</v>
      </c>
      <c r="B5318" t="s">
        <v>5864</v>
      </c>
      <c r="C5318" t="s">
        <v>1632</v>
      </c>
      <c r="D5318">
        <v>143</v>
      </c>
      <c r="E5318" t="s">
        <v>5873</v>
      </c>
      <c r="F5318" t="s">
        <v>401</v>
      </c>
      <c r="G5318" s="1" t="s">
        <v>3200</v>
      </c>
      <c r="H5318" t="s">
        <v>1029</v>
      </c>
      <c r="I5318" t="s">
        <v>3200</v>
      </c>
      <c r="J5318" t="s">
        <v>1029</v>
      </c>
      <c r="K5318">
        <v>0.03</v>
      </c>
      <c r="L5318">
        <v>0.03</v>
      </c>
      <c r="M5318" t="s">
        <v>26</v>
      </c>
      <c r="N5318" t="s">
        <v>664</v>
      </c>
      <c r="O5318" t="s">
        <v>29</v>
      </c>
      <c r="P5318" t="s">
        <v>29</v>
      </c>
      <c r="Q5318" t="s">
        <v>29</v>
      </c>
      <c r="R5318" t="s">
        <v>29</v>
      </c>
      <c r="S5318" t="s">
        <v>29</v>
      </c>
      <c r="T5318" t="s">
        <v>29</v>
      </c>
      <c r="U5318" t="s">
        <v>29</v>
      </c>
      <c r="V5318" t="s">
        <v>29</v>
      </c>
      <c r="W5318" t="s">
        <v>5867</v>
      </c>
    </row>
    <row r="5319" spans="1:23">
      <c r="A5319">
        <v>5318</v>
      </c>
      <c r="B5319" t="s">
        <v>5864</v>
      </c>
      <c r="C5319" t="s">
        <v>1632</v>
      </c>
      <c r="D5319">
        <v>143</v>
      </c>
      <c r="E5319" t="s">
        <v>5873</v>
      </c>
      <c r="F5319" t="s">
        <v>401</v>
      </c>
      <c r="G5319" s="1" t="s">
        <v>3200</v>
      </c>
      <c r="H5319" t="s">
        <v>1029</v>
      </c>
      <c r="I5319" t="s">
        <v>3200</v>
      </c>
      <c r="J5319" t="s">
        <v>1029</v>
      </c>
      <c r="K5319">
        <v>0.28999999999999998</v>
      </c>
      <c r="L5319">
        <v>0.28999999999999998</v>
      </c>
      <c r="M5319" t="s">
        <v>26</v>
      </c>
      <c r="N5319" t="s">
        <v>29</v>
      </c>
      <c r="O5319" t="s">
        <v>29</v>
      </c>
      <c r="P5319" t="s">
        <v>29</v>
      </c>
      <c r="Q5319" t="s">
        <v>29</v>
      </c>
      <c r="R5319" t="s">
        <v>29</v>
      </c>
      <c r="S5319" t="s">
        <v>29</v>
      </c>
      <c r="T5319" t="s">
        <v>29</v>
      </c>
      <c r="U5319" t="s">
        <v>29</v>
      </c>
      <c r="V5319" t="s">
        <v>29</v>
      </c>
      <c r="W5319" t="s">
        <v>5867</v>
      </c>
    </row>
    <row r="5320" spans="1:23">
      <c r="A5320">
        <v>5319</v>
      </c>
      <c r="B5320" t="s">
        <v>5864</v>
      </c>
      <c r="C5320" t="s">
        <v>1632</v>
      </c>
      <c r="D5320">
        <v>143</v>
      </c>
      <c r="E5320" t="s">
        <v>5874</v>
      </c>
      <c r="F5320" t="s">
        <v>1062</v>
      </c>
      <c r="G5320" s="1" t="s">
        <v>5875</v>
      </c>
      <c r="H5320" t="s">
        <v>5232</v>
      </c>
      <c r="I5320" t="s">
        <v>5875</v>
      </c>
      <c r="J5320" t="s">
        <v>5232</v>
      </c>
      <c r="K5320">
        <v>2.5499999999999998</v>
      </c>
      <c r="L5320">
        <v>2.5499999999999998</v>
      </c>
      <c r="M5320" t="s">
        <v>26</v>
      </c>
      <c r="N5320" t="s">
        <v>232</v>
      </c>
      <c r="O5320" t="s">
        <v>29</v>
      </c>
      <c r="P5320" t="s">
        <v>29</v>
      </c>
      <c r="Q5320" t="s">
        <v>29</v>
      </c>
      <c r="R5320" t="s">
        <v>29</v>
      </c>
      <c r="S5320" t="s">
        <v>29</v>
      </c>
      <c r="T5320" t="s">
        <v>29</v>
      </c>
      <c r="U5320" t="s">
        <v>29</v>
      </c>
      <c r="V5320" t="s">
        <v>29</v>
      </c>
      <c r="W5320" t="s">
        <v>5867</v>
      </c>
    </row>
    <row r="5321" spans="1:23">
      <c r="A5321">
        <v>5320</v>
      </c>
      <c r="B5321" t="s">
        <v>5864</v>
      </c>
      <c r="C5321" t="s">
        <v>1632</v>
      </c>
      <c r="D5321">
        <v>143</v>
      </c>
      <c r="E5321" t="s">
        <v>5874</v>
      </c>
      <c r="F5321" t="s">
        <v>1062</v>
      </c>
      <c r="G5321" s="1" t="s">
        <v>5875</v>
      </c>
      <c r="H5321" t="s">
        <v>5232</v>
      </c>
      <c r="I5321" t="s">
        <v>5875</v>
      </c>
      <c r="J5321" t="s">
        <v>5232</v>
      </c>
      <c r="K5321">
        <v>0.01</v>
      </c>
      <c r="L5321">
        <v>0.01</v>
      </c>
      <c r="M5321" t="s">
        <v>26</v>
      </c>
      <c r="N5321" t="s">
        <v>121</v>
      </c>
      <c r="O5321" t="s">
        <v>29</v>
      </c>
      <c r="P5321" t="s">
        <v>29</v>
      </c>
      <c r="Q5321" t="s">
        <v>29</v>
      </c>
      <c r="R5321" t="s">
        <v>29</v>
      </c>
      <c r="S5321" t="s">
        <v>29</v>
      </c>
      <c r="T5321" t="s">
        <v>29</v>
      </c>
      <c r="U5321" t="s">
        <v>29</v>
      </c>
      <c r="V5321" t="s">
        <v>29</v>
      </c>
      <c r="W5321" t="s">
        <v>5867</v>
      </c>
    </row>
    <row r="5322" spans="1:23">
      <c r="A5322">
        <v>5321</v>
      </c>
      <c r="B5322" t="s">
        <v>5864</v>
      </c>
      <c r="C5322" t="s">
        <v>1632</v>
      </c>
      <c r="D5322">
        <v>143</v>
      </c>
      <c r="E5322" t="s">
        <v>5874</v>
      </c>
      <c r="F5322" t="s">
        <v>1062</v>
      </c>
      <c r="G5322" s="1" t="s">
        <v>5875</v>
      </c>
      <c r="H5322" t="s">
        <v>5232</v>
      </c>
      <c r="I5322" t="s">
        <v>5875</v>
      </c>
      <c r="J5322" t="s">
        <v>5232</v>
      </c>
      <c r="K5322">
        <v>0.31</v>
      </c>
      <c r="L5322">
        <v>0.31</v>
      </c>
      <c r="M5322" t="s">
        <v>26</v>
      </c>
      <c r="N5322" t="s">
        <v>4124</v>
      </c>
      <c r="O5322" t="s">
        <v>29</v>
      </c>
      <c r="P5322" t="s">
        <v>29</v>
      </c>
      <c r="Q5322" t="s">
        <v>29</v>
      </c>
      <c r="R5322" t="s">
        <v>29</v>
      </c>
      <c r="S5322" t="s">
        <v>29</v>
      </c>
      <c r="T5322" t="s">
        <v>29</v>
      </c>
      <c r="U5322" t="s">
        <v>29</v>
      </c>
      <c r="V5322" t="s">
        <v>29</v>
      </c>
      <c r="W5322" t="s">
        <v>5867</v>
      </c>
    </row>
    <row r="5323" spans="1:23">
      <c r="A5323">
        <v>5322</v>
      </c>
      <c r="B5323" t="s">
        <v>5864</v>
      </c>
      <c r="C5323" t="s">
        <v>1632</v>
      </c>
      <c r="D5323">
        <v>143</v>
      </c>
      <c r="E5323" t="s">
        <v>5874</v>
      </c>
      <c r="F5323" t="s">
        <v>1062</v>
      </c>
      <c r="G5323" s="1" t="s">
        <v>5875</v>
      </c>
      <c r="H5323" t="s">
        <v>5232</v>
      </c>
      <c r="I5323" t="s">
        <v>5875</v>
      </c>
      <c r="J5323" t="s">
        <v>5232</v>
      </c>
      <c r="K5323">
        <v>0.13</v>
      </c>
      <c r="L5323">
        <v>0.13</v>
      </c>
      <c r="M5323" t="s">
        <v>26</v>
      </c>
      <c r="N5323" t="s">
        <v>63</v>
      </c>
      <c r="O5323" t="s">
        <v>29</v>
      </c>
      <c r="P5323" t="s">
        <v>29</v>
      </c>
      <c r="Q5323" t="s">
        <v>29</v>
      </c>
      <c r="R5323" t="s">
        <v>29</v>
      </c>
      <c r="S5323" t="s">
        <v>29</v>
      </c>
      <c r="T5323" t="s">
        <v>29</v>
      </c>
      <c r="U5323" t="s">
        <v>29</v>
      </c>
      <c r="V5323" t="s">
        <v>29</v>
      </c>
      <c r="W5323" t="s">
        <v>5867</v>
      </c>
    </row>
    <row r="5324" spans="1:23">
      <c r="A5324">
        <v>5323</v>
      </c>
      <c r="B5324" t="s">
        <v>5864</v>
      </c>
      <c r="C5324" t="s">
        <v>1632</v>
      </c>
      <c r="D5324">
        <v>143</v>
      </c>
      <c r="E5324" t="s">
        <v>5874</v>
      </c>
      <c r="F5324" t="s">
        <v>1062</v>
      </c>
      <c r="G5324" s="1" t="s">
        <v>5875</v>
      </c>
      <c r="H5324" t="s">
        <v>5232</v>
      </c>
      <c r="I5324" t="s">
        <v>5875</v>
      </c>
      <c r="J5324" t="s">
        <v>5232</v>
      </c>
      <c r="K5324">
        <v>1.86</v>
      </c>
      <c r="L5324">
        <v>1.86</v>
      </c>
      <c r="M5324" t="s">
        <v>26</v>
      </c>
      <c r="N5324" t="s">
        <v>74</v>
      </c>
      <c r="O5324" t="s">
        <v>29</v>
      </c>
      <c r="P5324" t="s">
        <v>29</v>
      </c>
      <c r="Q5324" t="s">
        <v>29</v>
      </c>
      <c r="R5324" t="s">
        <v>29</v>
      </c>
      <c r="S5324" t="s">
        <v>29</v>
      </c>
      <c r="T5324" t="s">
        <v>29</v>
      </c>
      <c r="U5324" t="s">
        <v>29</v>
      </c>
      <c r="V5324" t="s">
        <v>29</v>
      </c>
      <c r="W5324" t="s">
        <v>5867</v>
      </c>
    </row>
    <row r="5325" spans="1:23">
      <c r="A5325">
        <v>5324</v>
      </c>
      <c r="B5325" t="s">
        <v>5864</v>
      </c>
      <c r="C5325" t="s">
        <v>1632</v>
      </c>
      <c r="D5325">
        <v>143</v>
      </c>
      <c r="E5325" t="s">
        <v>5874</v>
      </c>
      <c r="F5325" t="s">
        <v>1062</v>
      </c>
      <c r="G5325" s="1" t="s">
        <v>5875</v>
      </c>
      <c r="H5325" t="s">
        <v>5232</v>
      </c>
      <c r="I5325" t="s">
        <v>5875</v>
      </c>
      <c r="J5325" t="s">
        <v>5232</v>
      </c>
      <c r="K5325">
        <v>0.12</v>
      </c>
      <c r="L5325">
        <v>0.12</v>
      </c>
      <c r="M5325" t="s">
        <v>26</v>
      </c>
      <c r="N5325" t="s">
        <v>29</v>
      </c>
      <c r="O5325" t="s">
        <v>29</v>
      </c>
      <c r="P5325" t="s">
        <v>29</v>
      </c>
      <c r="Q5325" t="s">
        <v>29</v>
      </c>
      <c r="R5325" t="s">
        <v>29</v>
      </c>
      <c r="S5325" t="s">
        <v>29</v>
      </c>
      <c r="T5325" t="s">
        <v>29</v>
      </c>
      <c r="U5325" t="s">
        <v>29</v>
      </c>
      <c r="V5325" t="s">
        <v>29</v>
      </c>
      <c r="W5325" t="s">
        <v>5867</v>
      </c>
    </row>
    <row r="5326" spans="1:23">
      <c r="A5326">
        <v>5325</v>
      </c>
      <c r="B5326" t="s">
        <v>5864</v>
      </c>
      <c r="C5326" t="s">
        <v>1632</v>
      </c>
      <c r="D5326">
        <v>143</v>
      </c>
      <c r="E5326" t="s">
        <v>5876</v>
      </c>
      <c r="F5326" t="s">
        <v>522</v>
      </c>
      <c r="G5326" s="1" t="s">
        <v>5877</v>
      </c>
      <c r="H5326" t="s">
        <v>5878</v>
      </c>
      <c r="I5326" t="s">
        <v>538</v>
      </c>
      <c r="J5326" t="s">
        <v>8742</v>
      </c>
      <c r="K5326">
        <v>1.49</v>
      </c>
      <c r="L5326">
        <v>1.49</v>
      </c>
      <c r="M5326" t="s">
        <v>26</v>
      </c>
      <c r="N5326" t="s">
        <v>232</v>
      </c>
      <c r="O5326" t="s">
        <v>29</v>
      </c>
      <c r="P5326" t="s">
        <v>29</v>
      </c>
      <c r="Q5326" t="s">
        <v>29</v>
      </c>
      <c r="R5326" t="s">
        <v>29</v>
      </c>
      <c r="S5326" t="s">
        <v>29</v>
      </c>
      <c r="T5326" t="s">
        <v>29</v>
      </c>
      <c r="U5326" t="s">
        <v>29</v>
      </c>
      <c r="V5326" t="s">
        <v>29</v>
      </c>
      <c r="W5326" t="s">
        <v>5867</v>
      </c>
    </row>
    <row r="5327" spans="1:23">
      <c r="A5327">
        <v>5326</v>
      </c>
      <c r="B5327" t="s">
        <v>5864</v>
      </c>
      <c r="C5327" t="s">
        <v>1632</v>
      </c>
      <c r="D5327">
        <v>143</v>
      </c>
      <c r="E5327" t="s">
        <v>5876</v>
      </c>
      <c r="F5327" t="s">
        <v>522</v>
      </c>
      <c r="G5327" s="1" t="s">
        <v>5877</v>
      </c>
      <c r="H5327" t="s">
        <v>5878</v>
      </c>
      <c r="I5327" t="s">
        <v>538</v>
      </c>
      <c r="J5327" t="s">
        <v>8742</v>
      </c>
      <c r="K5327">
        <v>0.24</v>
      </c>
      <c r="L5327">
        <v>0.24</v>
      </c>
      <c r="M5327" t="s">
        <v>26</v>
      </c>
      <c r="N5327" t="s">
        <v>219</v>
      </c>
      <c r="O5327" t="s">
        <v>29</v>
      </c>
      <c r="P5327" t="s">
        <v>29</v>
      </c>
      <c r="Q5327" t="s">
        <v>29</v>
      </c>
      <c r="R5327" t="s">
        <v>29</v>
      </c>
      <c r="S5327" t="s">
        <v>29</v>
      </c>
      <c r="T5327" t="s">
        <v>29</v>
      </c>
      <c r="U5327" t="s">
        <v>29</v>
      </c>
      <c r="V5327" t="s">
        <v>29</v>
      </c>
      <c r="W5327" t="s">
        <v>5867</v>
      </c>
    </row>
    <row r="5328" spans="1:23">
      <c r="A5328">
        <v>5327</v>
      </c>
      <c r="B5328" t="s">
        <v>5864</v>
      </c>
      <c r="C5328" t="s">
        <v>1632</v>
      </c>
      <c r="D5328">
        <v>143</v>
      </c>
      <c r="E5328" t="s">
        <v>5876</v>
      </c>
      <c r="F5328" t="s">
        <v>522</v>
      </c>
      <c r="G5328" s="1" t="s">
        <v>5877</v>
      </c>
      <c r="H5328" t="s">
        <v>5878</v>
      </c>
      <c r="I5328" t="s">
        <v>538</v>
      </c>
      <c r="J5328" t="s">
        <v>8742</v>
      </c>
      <c r="K5328">
        <v>0.01</v>
      </c>
      <c r="L5328">
        <v>0.01</v>
      </c>
      <c r="M5328" t="s">
        <v>26</v>
      </c>
      <c r="N5328" t="s">
        <v>5868</v>
      </c>
      <c r="O5328" t="s">
        <v>29</v>
      </c>
      <c r="P5328" t="s">
        <v>29</v>
      </c>
      <c r="Q5328" t="s">
        <v>29</v>
      </c>
      <c r="R5328" t="s">
        <v>29</v>
      </c>
      <c r="S5328" t="s">
        <v>29</v>
      </c>
      <c r="T5328" t="s">
        <v>29</v>
      </c>
      <c r="U5328" t="s">
        <v>29</v>
      </c>
      <c r="V5328" t="s">
        <v>29</v>
      </c>
      <c r="W5328" t="s">
        <v>5867</v>
      </c>
    </row>
    <row r="5329" spans="1:23">
      <c r="A5329">
        <v>5328</v>
      </c>
      <c r="B5329" t="s">
        <v>5864</v>
      </c>
      <c r="C5329" t="s">
        <v>1632</v>
      </c>
      <c r="D5329">
        <v>143</v>
      </c>
      <c r="E5329" t="s">
        <v>5876</v>
      </c>
      <c r="F5329" t="s">
        <v>522</v>
      </c>
      <c r="G5329" s="1" t="s">
        <v>5877</v>
      </c>
      <c r="H5329" t="s">
        <v>5878</v>
      </c>
      <c r="I5329" t="s">
        <v>538</v>
      </c>
      <c r="J5329" t="s">
        <v>8742</v>
      </c>
      <c r="K5329">
        <v>7.0000000000000007E-2</v>
      </c>
      <c r="L5329">
        <v>7.0000000000000007E-2</v>
      </c>
      <c r="M5329" t="s">
        <v>26</v>
      </c>
      <c r="N5329" t="s">
        <v>5868</v>
      </c>
      <c r="O5329" t="s">
        <v>29</v>
      </c>
      <c r="P5329" t="s">
        <v>29</v>
      </c>
      <c r="Q5329" t="s">
        <v>29</v>
      </c>
      <c r="R5329" t="s">
        <v>29</v>
      </c>
      <c r="S5329" t="s">
        <v>29</v>
      </c>
      <c r="T5329" t="s">
        <v>29</v>
      </c>
      <c r="U5329" t="s">
        <v>29</v>
      </c>
      <c r="V5329" t="s">
        <v>29</v>
      </c>
      <c r="W5329" t="s">
        <v>5867</v>
      </c>
    </row>
    <row r="5330" spans="1:23">
      <c r="A5330">
        <v>5329</v>
      </c>
      <c r="B5330" t="s">
        <v>5864</v>
      </c>
      <c r="C5330" t="s">
        <v>1632</v>
      </c>
      <c r="D5330">
        <v>143</v>
      </c>
      <c r="E5330" t="s">
        <v>5876</v>
      </c>
      <c r="F5330" t="s">
        <v>522</v>
      </c>
      <c r="G5330" s="1" t="s">
        <v>5877</v>
      </c>
      <c r="H5330" t="s">
        <v>5878</v>
      </c>
      <c r="I5330" t="s">
        <v>538</v>
      </c>
      <c r="J5330" t="s">
        <v>8742</v>
      </c>
      <c r="K5330">
        <v>1.96</v>
      </c>
      <c r="L5330">
        <v>1.96</v>
      </c>
      <c r="M5330" t="s">
        <v>26</v>
      </c>
      <c r="N5330" t="s">
        <v>74</v>
      </c>
      <c r="O5330" t="s">
        <v>29</v>
      </c>
      <c r="P5330" t="s">
        <v>29</v>
      </c>
      <c r="Q5330" t="s">
        <v>29</v>
      </c>
      <c r="R5330" t="s">
        <v>29</v>
      </c>
      <c r="S5330" t="s">
        <v>29</v>
      </c>
      <c r="T5330" t="s">
        <v>29</v>
      </c>
      <c r="U5330" t="s">
        <v>29</v>
      </c>
      <c r="V5330" t="s">
        <v>29</v>
      </c>
      <c r="W5330" t="s">
        <v>5867</v>
      </c>
    </row>
    <row r="5331" spans="1:23">
      <c r="A5331">
        <v>5330</v>
      </c>
      <c r="B5331" t="s">
        <v>5864</v>
      </c>
      <c r="C5331" t="s">
        <v>1632</v>
      </c>
      <c r="D5331">
        <v>143</v>
      </c>
      <c r="E5331" t="s">
        <v>5876</v>
      </c>
      <c r="F5331" t="s">
        <v>522</v>
      </c>
      <c r="G5331" s="1" t="s">
        <v>5877</v>
      </c>
      <c r="H5331" t="s">
        <v>5878</v>
      </c>
      <c r="I5331" t="s">
        <v>538</v>
      </c>
      <c r="J5331" t="s">
        <v>8742</v>
      </c>
      <c r="K5331">
        <v>0.38</v>
      </c>
      <c r="L5331">
        <v>0.38</v>
      </c>
      <c r="M5331" t="s">
        <v>26</v>
      </c>
      <c r="N5331" t="s">
        <v>29</v>
      </c>
      <c r="O5331" t="s">
        <v>29</v>
      </c>
      <c r="P5331" t="s">
        <v>29</v>
      </c>
      <c r="Q5331" t="s">
        <v>29</v>
      </c>
      <c r="R5331" t="s">
        <v>29</v>
      </c>
      <c r="S5331" t="s">
        <v>29</v>
      </c>
      <c r="T5331" t="s">
        <v>29</v>
      </c>
      <c r="U5331" t="s">
        <v>29</v>
      </c>
      <c r="V5331" t="s">
        <v>29</v>
      </c>
      <c r="W5331" t="s">
        <v>5867</v>
      </c>
    </row>
    <row r="5332" spans="1:23">
      <c r="A5332">
        <v>5331</v>
      </c>
      <c r="B5332" t="s">
        <v>5864</v>
      </c>
      <c r="C5332" t="s">
        <v>1632</v>
      </c>
      <c r="D5332">
        <v>143</v>
      </c>
      <c r="E5332" t="s">
        <v>4336</v>
      </c>
      <c r="F5332" t="s">
        <v>401</v>
      </c>
      <c r="G5332" s="1" t="s">
        <v>793</v>
      </c>
      <c r="H5332" t="s">
        <v>4337</v>
      </c>
      <c r="I5332" t="s">
        <v>793</v>
      </c>
      <c r="J5332" t="s">
        <v>4337</v>
      </c>
      <c r="K5332">
        <v>1.1200000000000001</v>
      </c>
      <c r="L5332">
        <v>1.1200000000000001</v>
      </c>
      <c r="M5332" t="s">
        <v>26</v>
      </c>
      <c r="N5332" t="s">
        <v>232</v>
      </c>
      <c r="O5332" t="s">
        <v>29</v>
      </c>
      <c r="P5332" t="s">
        <v>29</v>
      </c>
      <c r="Q5332" t="s">
        <v>29</v>
      </c>
      <c r="R5332" t="s">
        <v>29</v>
      </c>
      <c r="S5332" t="s">
        <v>29</v>
      </c>
      <c r="T5332" t="s">
        <v>29</v>
      </c>
      <c r="U5332" t="s">
        <v>29</v>
      </c>
      <c r="V5332" t="s">
        <v>29</v>
      </c>
      <c r="W5332" t="s">
        <v>5867</v>
      </c>
    </row>
    <row r="5333" spans="1:23">
      <c r="A5333">
        <v>5332</v>
      </c>
      <c r="B5333" t="s">
        <v>5864</v>
      </c>
      <c r="C5333" t="s">
        <v>1632</v>
      </c>
      <c r="D5333">
        <v>143</v>
      </c>
      <c r="E5333" t="s">
        <v>4336</v>
      </c>
      <c r="F5333" t="s">
        <v>401</v>
      </c>
      <c r="G5333" s="1" t="s">
        <v>793</v>
      </c>
      <c r="H5333" t="s">
        <v>4337</v>
      </c>
      <c r="I5333" t="s">
        <v>793</v>
      </c>
      <c r="J5333" t="s">
        <v>4337</v>
      </c>
      <c r="K5333">
        <v>0.04</v>
      </c>
      <c r="L5333">
        <v>0.04</v>
      </c>
      <c r="M5333" t="s">
        <v>26</v>
      </c>
      <c r="N5333" t="s">
        <v>219</v>
      </c>
      <c r="O5333" t="s">
        <v>29</v>
      </c>
      <c r="P5333" t="s">
        <v>29</v>
      </c>
      <c r="Q5333" t="s">
        <v>29</v>
      </c>
      <c r="R5333" t="s">
        <v>29</v>
      </c>
      <c r="S5333" t="s">
        <v>29</v>
      </c>
      <c r="T5333" t="s">
        <v>29</v>
      </c>
      <c r="U5333" t="s">
        <v>29</v>
      </c>
      <c r="V5333" t="s">
        <v>29</v>
      </c>
      <c r="W5333" t="s">
        <v>5867</v>
      </c>
    </row>
    <row r="5334" spans="1:23">
      <c r="A5334">
        <v>5333</v>
      </c>
      <c r="B5334" t="s">
        <v>5864</v>
      </c>
      <c r="C5334" t="s">
        <v>1632</v>
      </c>
      <c r="D5334">
        <v>143</v>
      </c>
      <c r="E5334" t="s">
        <v>4336</v>
      </c>
      <c r="F5334" t="s">
        <v>401</v>
      </c>
      <c r="G5334" s="1" t="s">
        <v>793</v>
      </c>
      <c r="H5334" t="s">
        <v>4337</v>
      </c>
      <c r="I5334" t="s">
        <v>793</v>
      </c>
      <c r="J5334" t="s">
        <v>4337</v>
      </c>
      <c r="K5334">
        <v>0.04</v>
      </c>
      <c r="L5334">
        <v>0.04</v>
      </c>
      <c r="M5334" t="s">
        <v>26</v>
      </c>
      <c r="N5334" t="s">
        <v>5868</v>
      </c>
      <c r="O5334" t="s">
        <v>29</v>
      </c>
      <c r="P5334" t="s">
        <v>29</v>
      </c>
      <c r="Q5334" t="s">
        <v>29</v>
      </c>
      <c r="R5334" t="s">
        <v>29</v>
      </c>
      <c r="S5334" t="s">
        <v>29</v>
      </c>
      <c r="T5334" t="s">
        <v>29</v>
      </c>
      <c r="U5334" t="s">
        <v>29</v>
      </c>
      <c r="V5334" t="s">
        <v>29</v>
      </c>
      <c r="W5334" t="s">
        <v>5867</v>
      </c>
    </row>
    <row r="5335" spans="1:23">
      <c r="A5335">
        <v>5334</v>
      </c>
      <c r="B5335" t="s">
        <v>5864</v>
      </c>
      <c r="C5335" t="s">
        <v>1632</v>
      </c>
      <c r="D5335">
        <v>143</v>
      </c>
      <c r="E5335" t="s">
        <v>4336</v>
      </c>
      <c r="F5335" t="s">
        <v>401</v>
      </c>
      <c r="G5335" s="1" t="s">
        <v>793</v>
      </c>
      <c r="H5335" t="s">
        <v>4337</v>
      </c>
      <c r="I5335" t="s">
        <v>793</v>
      </c>
      <c r="J5335" t="s">
        <v>4337</v>
      </c>
      <c r="K5335">
        <v>1.7</v>
      </c>
      <c r="L5335">
        <v>1.7</v>
      </c>
      <c r="M5335" t="s">
        <v>26</v>
      </c>
      <c r="N5335" t="s">
        <v>121</v>
      </c>
      <c r="O5335" t="s">
        <v>29</v>
      </c>
      <c r="P5335" t="s">
        <v>29</v>
      </c>
      <c r="Q5335" t="s">
        <v>29</v>
      </c>
      <c r="R5335" t="s">
        <v>29</v>
      </c>
      <c r="S5335" t="s">
        <v>29</v>
      </c>
      <c r="T5335" t="s">
        <v>29</v>
      </c>
      <c r="U5335" t="s">
        <v>29</v>
      </c>
      <c r="V5335" t="s">
        <v>29</v>
      </c>
      <c r="W5335" t="s">
        <v>5867</v>
      </c>
    </row>
    <row r="5336" spans="1:23">
      <c r="A5336">
        <v>5335</v>
      </c>
      <c r="B5336" t="s">
        <v>5864</v>
      </c>
      <c r="C5336" t="s">
        <v>1632</v>
      </c>
      <c r="D5336">
        <v>143</v>
      </c>
      <c r="E5336" t="s">
        <v>4336</v>
      </c>
      <c r="F5336" t="s">
        <v>401</v>
      </c>
      <c r="G5336" s="1" t="s">
        <v>793</v>
      </c>
      <c r="H5336" t="s">
        <v>4337</v>
      </c>
      <c r="I5336" t="s">
        <v>793</v>
      </c>
      <c r="J5336" t="s">
        <v>4337</v>
      </c>
      <c r="K5336">
        <v>0.04</v>
      </c>
      <c r="L5336">
        <v>0.04</v>
      </c>
      <c r="M5336" t="s">
        <v>26</v>
      </c>
      <c r="N5336" t="s">
        <v>4124</v>
      </c>
      <c r="O5336" t="s">
        <v>29</v>
      </c>
      <c r="P5336" t="s">
        <v>29</v>
      </c>
      <c r="Q5336" t="s">
        <v>29</v>
      </c>
      <c r="R5336" t="s">
        <v>29</v>
      </c>
      <c r="S5336" t="s">
        <v>29</v>
      </c>
      <c r="T5336" t="s">
        <v>29</v>
      </c>
      <c r="U5336" t="s">
        <v>29</v>
      </c>
      <c r="V5336" t="s">
        <v>29</v>
      </c>
      <c r="W5336" t="s">
        <v>5867</v>
      </c>
    </row>
    <row r="5337" spans="1:23">
      <c r="A5337">
        <v>5336</v>
      </c>
      <c r="B5337" t="s">
        <v>5864</v>
      </c>
      <c r="C5337" t="s">
        <v>1632</v>
      </c>
      <c r="D5337">
        <v>143</v>
      </c>
      <c r="E5337" t="s">
        <v>4336</v>
      </c>
      <c r="F5337" t="s">
        <v>401</v>
      </c>
      <c r="G5337" s="1" t="s">
        <v>793</v>
      </c>
      <c r="H5337" t="s">
        <v>4337</v>
      </c>
      <c r="I5337" t="s">
        <v>793</v>
      </c>
      <c r="J5337" t="s">
        <v>4337</v>
      </c>
      <c r="K5337">
        <v>0.4</v>
      </c>
      <c r="L5337">
        <v>0.4</v>
      </c>
      <c r="M5337" t="s">
        <v>26</v>
      </c>
      <c r="N5337" t="s">
        <v>74</v>
      </c>
      <c r="O5337" t="s">
        <v>29</v>
      </c>
      <c r="P5337" t="s">
        <v>29</v>
      </c>
      <c r="Q5337" t="s">
        <v>29</v>
      </c>
      <c r="R5337" t="s">
        <v>29</v>
      </c>
      <c r="S5337" t="s">
        <v>29</v>
      </c>
      <c r="T5337" t="s">
        <v>29</v>
      </c>
      <c r="U5337" t="s">
        <v>29</v>
      </c>
      <c r="V5337" t="s">
        <v>29</v>
      </c>
      <c r="W5337" t="s">
        <v>5867</v>
      </c>
    </row>
    <row r="5338" spans="1:23">
      <c r="A5338">
        <v>5337</v>
      </c>
      <c r="B5338" t="s">
        <v>5864</v>
      </c>
      <c r="C5338" t="s">
        <v>1632</v>
      </c>
      <c r="D5338">
        <v>143</v>
      </c>
      <c r="E5338" t="s">
        <v>4336</v>
      </c>
      <c r="F5338" t="s">
        <v>401</v>
      </c>
      <c r="G5338" s="1" t="s">
        <v>793</v>
      </c>
      <c r="H5338" t="s">
        <v>4337</v>
      </c>
      <c r="I5338" t="s">
        <v>793</v>
      </c>
      <c r="J5338" t="s">
        <v>4337</v>
      </c>
      <c r="K5338">
        <v>0.11</v>
      </c>
      <c r="L5338">
        <v>0.11</v>
      </c>
      <c r="M5338" t="s">
        <v>26</v>
      </c>
      <c r="N5338" t="s">
        <v>29</v>
      </c>
      <c r="O5338" t="s">
        <v>29</v>
      </c>
      <c r="P5338" t="s">
        <v>29</v>
      </c>
      <c r="Q5338" t="s">
        <v>29</v>
      </c>
      <c r="R5338" t="s">
        <v>29</v>
      </c>
      <c r="S5338" t="s">
        <v>29</v>
      </c>
      <c r="T5338" t="s">
        <v>29</v>
      </c>
      <c r="U5338" t="s">
        <v>29</v>
      </c>
      <c r="V5338" t="s">
        <v>29</v>
      </c>
      <c r="W5338" t="s">
        <v>5867</v>
      </c>
    </row>
    <row r="5339" spans="1:23">
      <c r="A5339">
        <v>5338</v>
      </c>
      <c r="B5339" t="s">
        <v>5864</v>
      </c>
      <c r="C5339" t="s">
        <v>1632</v>
      </c>
      <c r="D5339">
        <v>143</v>
      </c>
      <c r="E5339" t="s">
        <v>5301</v>
      </c>
      <c r="F5339" t="s">
        <v>251</v>
      </c>
      <c r="G5339" s="1" t="s">
        <v>487</v>
      </c>
      <c r="H5339" t="s">
        <v>5302</v>
      </c>
      <c r="I5339" t="s">
        <v>487</v>
      </c>
      <c r="J5339" t="s">
        <v>5302</v>
      </c>
      <c r="K5339">
        <v>0.03</v>
      </c>
      <c r="L5339">
        <v>0.03</v>
      </c>
      <c r="M5339" t="s">
        <v>26</v>
      </c>
      <c r="N5339" t="s">
        <v>219</v>
      </c>
      <c r="O5339" t="s">
        <v>29</v>
      </c>
      <c r="P5339" t="s">
        <v>29</v>
      </c>
      <c r="Q5339" t="s">
        <v>29</v>
      </c>
      <c r="R5339" t="s">
        <v>29</v>
      </c>
      <c r="S5339" t="s">
        <v>29</v>
      </c>
      <c r="T5339" t="s">
        <v>29</v>
      </c>
      <c r="U5339" t="s">
        <v>29</v>
      </c>
      <c r="V5339" t="s">
        <v>29</v>
      </c>
      <c r="W5339" t="s">
        <v>5867</v>
      </c>
    </row>
    <row r="5340" spans="1:23">
      <c r="A5340">
        <v>5339</v>
      </c>
      <c r="B5340" t="s">
        <v>5864</v>
      </c>
      <c r="C5340" t="s">
        <v>1632</v>
      </c>
      <c r="D5340">
        <v>143</v>
      </c>
      <c r="E5340" t="s">
        <v>5301</v>
      </c>
      <c r="F5340" t="s">
        <v>251</v>
      </c>
      <c r="G5340" s="1" t="s">
        <v>487</v>
      </c>
      <c r="H5340" t="s">
        <v>5302</v>
      </c>
      <c r="I5340" t="s">
        <v>487</v>
      </c>
      <c r="J5340" t="s">
        <v>5302</v>
      </c>
      <c r="K5340">
        <v>0.22</v>
      </c>
      <c r="L5340">
        <v>0.22</v>
      </c>
      <c r="M5340" t="s">
        <v>26</v>
      </c>
      <c r="N5340" t="s">
        <v>5868</v>
      </c>
      <c r="O5340" t="s">
        <v>29</v>
      </c>
      <c r="P5340" t="s">
        <v>29</v>
      </c>
      <c r="Q5340" t="s">
        <v>29</v>
      </c>
      <c r="R5340" t="s">
        <v>29</v>
      </c>
      <c r="S5340" t="s">
        <v>29</v>
      </c>
      <c r="T5340" t="s">
        <v>29</v>
      </c>
      <c r="U5340" t="s">
        <v>29</v>
      </c>
      <c r="V5340" t="s">
        <v>29</v>
      </c>
      <c r="W5340" t="s">
        <v>5867</v>
      </c>
    </row>
    <row r="5341" spans="1:23">
      <c r="A5341">
        <v>5340</v>
      </c>
      <c r="B5341" t="s">
        <v>5864</v>
      </c>
      <c r="C5341" t="s">
        <v>1632</v>
      </c>
      <c r="D5341">
        <v>143</v>
      </c>
      <c r="E5341" t="s">
        <v>5301</v>
      </c>
      <c r="F5341" t="s">
        <v>251</v>
      </c>
      <c r="G5341" s="1" t="s">
        <v>487</v>
      </c>
      <c r="H5341" t="s">
        <v>5302</v>
      </c>
      <c r="I5341" t="s">
        <v>487</v>
      </c>
      <c r="J5341" t="s">
        <v>5302</v>
      </c>
      <c r="K5341">
        <v>1.1599999999999999</v>
      </c>
      <c r="L5341">
        <v>1.1599999999999999</v>
      </c>
      <c r="M5341" t="s">
        <v>26</v>
      </c>
      <c r="N5341" t="s">
        <v>5868</v>
      </c>
      <c r="O5341" t="s">
        <v>29</v>
      </c>
      <c r="P5341" t="s">
        <v>29</v>
      </c>
      <c r="Q5341" t="s">
        <v>29</v>
      </c>
      <c r="R5341" t="s">
        <v>29</v>
      </c>
      <c r="S5341" t="s">
        <v>29</v>
      </c>
      <c r="T5341" t="s">
        <v>29</v>
      </c>
      <c r="U5341" t="s">
        <v>29</v>
      </c>
      <c r="V5341" t="s">
        <v>29</v>
      </c>
      <c r="W5341" t="s">
        <v>5867</v>
      </c>
    </row>
    <row r="5342" spans="1:23">
      <c r="A5342">
        <v>5341</v>
      </c>
      <c r="B5342" t="s">
        <v>5864</v>
      </c>
      <c r="C5342" t="s">
        <v>1632</v>
      </c>
      <c r="D5342">
        <v>143</v>
      </c>
      <c r="E5342" t="s">
        <v>5301</v>
      </c>
      <c r="F5342" t="s">
        <v>251</v>
      </c>
      <c r="G5342" s="1" t="s">
        <v>487</v>
      </c>
      <c r="H5342" t="s">
        <v>5302</v>
      </c>
      <c r="I5342" t="s">
        <v>487</v>
      </c>
      <c r="J5342" t="s">
        <v>5302</v>
      </c>
      <c r="K5342">
        <v>1.52</v>
      </c>
      <c r="L5342">
        <v>1.52</v>
      </c>
      <c r="M5342" t="s">
        <v>26</v>
      </c>
      <c r="N5342" t="s">
        <v>74</v>
      </c>
      <c r="O5342" t="s">
        <v>29</v>
      </c>
      <c r="P5342" t="s">
        <v>29</v>
      </c>
      <c r="Q5342" t="s">
        <v>29</v>
      </c>
      <c r="R5342" t="s">
        <v>29</v>
      </c>
      <c r="S5342" t="s">
        <v>29</v>
      </c>
      <c r="T5342" t="s">
        <v>29</v>
      </c>
      <c r="U5342" t="s">
        <v>29</v>
      </c>
      <c r="V5342" t="s">
        <v>29</v>
      </c>
      <c r="W5342" t="s">
        <v>5867</v>
      </c>
    </row>
    <row r="5343" spans="1:23">
      <c r="A5343">
        <v>5342</v>
      </c>
      <c r="B5343" t="s">
        <v>5864</v>
      </c>
      <c r="C5343" t="s">
        <v>1632</v>
      </c>
      <c r="D5343">
        <v>143</v>
      </c>
      <c r="E5343" t="s">
        <v>5301</v>
      </c>
      <c r="F5343" t="s">
        <v>251</v>
      </c>
      <c r="G5343" s="1" t="s">
        <v>487</v>
      </c>
      <c r="H5343" t="s">
        <v>5302</v>
      </c>
      <c r="I5343" t="s">
        <v>487</v>
      </c>
      <c r="J5343" t="s">
        <v>5302</v>
      </c>
      <c r="K5343">
        <v>0.44</v>
      </c>
      <c r="L5343">
        <v>0.44</v>
      </c>
      <c r="M5343" t="s">
        <v>26</v>
      </c>
      <c r="N5343" t="s">
        <v>29</v>
      </c>
      <c r="O5343" t="s">
        <v>29</v>
      </c>
      <c r="P5343" t="s">
        <v>29</v>
      </c>
      <c r="Q5343" t="s">
        <v>29</v>
      </c>
      <c r="R5343" t="s">
        <v>29</v>
      </c>
      <c r="S5343" t="s">
        <v>29</v>
      </c>
      <c r="T5343" t="s">
        <v>29</v>
      </c>
      <c r="U5343" t="s">
        <v>29</v>
      </c>
      <c r="V5343" t="s">
        <v>29</v>
      </c>
      <c r="W5343" t="s">
        <v>5867</v>
      </c>
    </row>
    <row r="5344" spans="1:23">
      <c r="A5344">
        <v>5343</v>
      </c>
      <c r="B5344" t="s">
        <v>5864</v>
      </c>
      <c r="C5344" t="s">
        <v>1632</v>
      </c>
      <c r="D5344">
        <v>143</v>
      </c>
      <c r="E5344" t="s">
        <v>4024</v>
      </c>
      <c r="F5344" t="s">
        <v>185</v>
      </c>
      <c r="G5344" s="1" t="s">
        <v>186</v>
      </c>
      <c r="H5344" t="s">
        <v>4025</v>
      </c>
      <c r="I5344" t="s">
        <v>186</v>
      </c>
      <c r="J5344" t="s">
        <v>4025</v>
      </c>
      <c r="K5344">
        <v>1.83</v>
      </c>
      <c r="L5344">
        <v>1.83</v>
      </c>
      <c r="M5344" t="s">
        <v>26</v>
      </c>
      <c r="N5344" t="s">
        <v>232</v>
      </c>
      <c r="O5344" t="s">
        <v>29</v>
      </c>
      <c r="P5344" t="s">
        <v>29</v>
      </c>
      <c r="Q5344" t="s">
        <v>29</v>
      </c>
      <c r="R5344" t="s">
        <v>29</v>
      </c>
      <c r="S5344" t="s">
        <v>29</v>
      </c>
      <c r="T5344" t="s">
        <v>29</v>
      </c>
      <c r="U5344" t="s">
        <v>29</v>
      </c>
      <c r="V5344" t="s">
        <v>29</v>
      </c>
      <c r="W5344" t="s">
        <v>5867</v>
      </c>
    </row>
    <row r="5345" spans="1:23">
      <c r="A5345">
        <v>5344</v>
      </c>
      <c r="B5345" t="s">
        <v>5864</v>
      </c>
      <c r="C5345" t="s">
        <v>1632</v>
      </c>
      <c r="D5345">
        <v>143</v>
      </c>
      <c r="E5345" t="s">
        <v>4024</v>
      </c>
      <c r="F5345" t="s">
        <v>185</v>
      </c>
      <c r="G5345" s="1" t="s">
        <v>186</v>
      </c>
      <c r="H5345" t="s">
        <v>4025</v>
      </c>
      <c r="I5345" t="s">
        <v>186</v>
      </c>
      <c r="J5345" t="s">
        <v>4025</v>
      </c>
      <c r="K5345">
        <v>0.13</v>
      </c>
      <c r="L5345">
        <v>0.13</v>
      </c>
      <c r="M5345" t="s">
        <v>26</v>
      </c>
      <c r="N5345" t="s">
        <v>219</v>
      </c>
      <c r="O5345" t="s">
        <v>29</v>
      </c>
      <c r="P5345" t="s">
        <v>29</v>
      </c>
      <c r="Q5345" t="s">
        <v>29</v>
      </c>
      <c r="R5345" t="s">
        <v>29</v>
      </c>
      <c r="S5345" t="s">
        <v>29</v>
      </c>
      <c r="T5345" t="s">
        <v>29</v>
      </c>
      <c r="U5345" t="s">
        <v>29</v>
      </c>
      <c r="V5345" t="s">
        <v>29</v>
      </c>
      <c r="W5345" t="s">
        <v>5867</v>
      </c>
    </row>
    <row r="5346" spans="1:23">
      <c r="A5346">
        <v>5345</v>
      </c>
      <c r="B5346" t="s">
        <v>5864</v>
      </c>
      <c r="C5346" t="s">
        <v>1632</v>
      </c>
      <c r="D5346">
        <v>143</v>
      </c>
      <c r="E5346" t="s">
        <v>4024</v>
      </c>
      <c r="F5346" t="s">
        <v>185</v>
      </c>
      <c r="G5346" s="1" t="s">
        <v>186</v>
      </c>
      <c r="H5346" t="s">
        <v>4025</v>
      </c>
      <c r="I5346" t="s">
        <v>186</v>
      </c>
      <c r="J5346" t="s">
        <v>4025</v>
      </c>
      <c r="K5346">
        <v>0.04</v>
      </c>
      <c r="L5346">
        <v>0.04</v>
      </c>
      <c r="M5346" t="s">
        <v>26</v>
      </c>
      <c r="N5346" t="s">
        <v>5868</v>
      </c>
      <c r="O5346" t="s">
        <v>29</v>
      </c>
      <c r="P5346" t="s">
        <v>29</v>
      </c>
      <c r="Q5346" t="s">
        <v>29</v>
      </c>
      <c r="R5346" t="s">
        <v>29</v>
      </c>
      <c r="S5346" t="s">
        <v>29</v>
      </c>
      <c r="T5346" t="s">
        <v>29</v>
      </c>
      <c r="U5346" t="s">
        <v>29</v>
      </c>
      <c r="V5346" t="s">
        <v>29</v>
      </c>
      <c r="W5346" t="s">
        <v>5867</v>
      </c>
    </row>
    <row r="5347" spans="1:23">
      <c r="A5347">
        <v>5346</v>
      </c>
      <c r="B5347" t="s">
        <v>5864</v>
      </c>
      <c r="C5347" t="s">
        <v>1632</v>
      </c>
      <c r="D5347">
        <v>143</v>
      </c>
      <c r="E5347" t="s">
        <v>4024</v>
      </c>
      <c r="F5347" t="s">
        <v>185</v>
      </c>
      <c r="G5347" s="1" t="s">
        <v>186</v>
      </c>
      <c r="H5347" t="s">
        <v>4025</v>
      </c>
      <c r="I5347" t="s">
        <v>186</v>
      </c>
      <c r="J5347" t="s">
        <v>4025</v>
      </c>
      <c r="K5347">
        <v>0.01</v>
      </c>
      <c r="L5347">
        <v>0.01</v>
      </c>
      <c r="M5347" t="s">
        <v>26</v>
      </c>
      <c r="N5347" t="s">
        <v>63</v>
      </c>
      <c r="O5347" t="s">
        <v>29</v>
      </c>
      <c r="P5347" t="s">
        <v>29</v>
      </c>
      <c r="Q5347" t="s">
        <v>29</v>
      </c>
      <c r="R5347" t="s">
        <v>29</v>
      </c>
      <c r="S5347" t="s">
        <v>29</v>
      </c>
      <c r="T5347" t="s">
        <v>29</v>
      </c>
      <c r="U5347" t="s">
        <v>29</v>
      </c>
      <c r="V5347" t="s">
        <v>29</v>
      </c>
      <c r="W5347" t="s">
        <v>5867</v>
      </c>
    </row>
    <row r="5348" spans="1:23">
      <c r="A5348">
        <v>5347</v>
      </c>
      <c r="B5348" t="s">
        <v>5864</v>
      </c>
      <c r="C5348" t="s">
        <v>1632</v>
      </c>
      <c r="D5348">
        <v>143</v>
      </c>
      <c r="E5348" t="s">
        <v>4024</v>
      </c>
      <c r="F5348" t="s">
        <v>185</v>
      </c>
      <c r="G5348" s="1" t="s">
        <v>186</v>
      </c>
      <c r="H5348" t="s">
        <v>4025</v>
      </c>
      <c r="I5348" t="s">
        <v>186</v>
      </c>
      <c r="J5348" t="s">
        <v>4025</v>
      </c>
      <c r="K5348">
        <v>0.19</v>
      </c>
      <c r="L5348">
        <v>0.19</v>
      </c>
      <c r="M5348" t="s">
        <v>26</v>
      </c>
      <c r="N5348" t="s">
        <v>74</v>
      </c>
      <c r="O5348" t="s">
        <v>29</v>
      </c>
      <c r="P5348" t="s">
        <v>29</v>
      </c>
      <c r="Q5348" t="s">
        <v>29</v>
      </c>
      <c r="R5348" t="s">
        <v>29</v>
      </c>
      <c r="S5348" t="s">
        <v>29</v>
      </c>
      <c r="T5348" t="s">
        <v>29</v>
      </c>
      <c r="U5348" t="s">
        <v>29</v>
      </c>
      <c r="V5348" t="s">
        <v>29</v>
      </c>
      <c r="W5348" t="s">
        <v>5867</v>
      </c>
    </row>
    <row r="5349" spans="1:23">
      <c r="A5349">
        <v>5348</v>
      </c>
      <c r="B5349" t="s">
        <v>5864</v>
      </c>
      <c r="C5349" t="s">
        <v>1632</v>
      </c>
      <c r="D5349">
        <v>143</v>
      </c>
      <c r="E5349" t="s">
        <v>4024</v>
      </c>
      <c r="F5349" t="s">
        <v>185</v>
      </c>
      <c r="G5349" s="1" t="s">
        <v>186</v>
      </c>
      <c r="H5349" t="s">
        <v>4025</v>
      </c>
      <c r="I5349" t="s">
        <v>186</v>
      </c>
      <c r="J5349" t="s">
        <v>4025</v>
      </c>
      <c r="K5349">
        <v>0.18</v>
      </c>
      <c r="L5349">
        <v>0.18</v>
      </c>
      <c r="M5349" t="s">
        <v>26</v>
      </c>
      <c r="N5349" t="s">
        <v>29</v>
      </c>
      <c r="O5349" t="s">
        <v>29</v>
      </c>
      <c r="P5349" t="s">
        <v>29</v>
      </c>
      <c r="Q5349" t="s">
        <v>29</v>
      </c>
      <c r="R5349" t="s">
        <v>29</v>
      </c>
      <c r="S5349" t="s">
        <v>29</v>
      </c>
      <c r="T5349" t="s">
        <v>29</v>
      </c>
      <c r="U5349" t="s">
        <v>29</v>
      </c>
      <c r="V5349" t="s">
        <v>29</v>
      </c>
      <c r="W5349" t="s">
        <v>5867</v>
      </c>
    </row>
    <row r="5350" spans="1:23">
      <c r="A5350">
        <v>5349</v>
      </c>
      <c r="B5350" t="s">
        <v>5864</v>
      </c>
      <c r="C5350" t="s">
        <v>1632</v>
      </c>
      <c r="D5350">
        <v>143</v>
      </c>
      <c r="E5350" t="s">
        <v>5879</v>
      </c>
      <c r="F5350" t="s">
        <v>255</v>
      </c>
      <c r="G5350" s="1" t="s">
        <v>484</v>
      </c>
      <c r="H5350" t="s">
        <v>5880</v>
      </c>
      <c r="I5350" t="s">
        <v>484</v>
      </c>
      <c r="J5350" t="s">
        <v>4000</v>
      </c>
      <c r="K5350">
        <v>1.86</v>
      </c>
      <c r="L5350">
        <v>1.86</v>
      </c>
      <c r="M5350" t="s">
        <v>26</v>
      </c>
      <c r="N5350" t="s">
        <v>232</v>
      </c>
      <c r="O5350" t="s">
        <v>29</v>
      </c>
      <c r="P5350" t="s">
        <v>29</v>
      </c>
      <c r="Q5350" t="s">
        <v>29</v>
      </c>
      <c r="R5350" t="s">
        <v>29</v>
      </c>
      <c r="S5350" t="s">
        <v>29</v>
      </c>
      <c r="T5350" t="s">
        <v>29</v>
      </c>
      <c r="U5350" t="s">
        <v>29</v>
      </c>
      <c r="V5350" t="s">
        <v>29</v>
      </c>
      <c r="W5350" t="s">
        <v>5867</v>
      </c>
    </row>
    <row r="5351" spans="1:23">
      <c r="A5351">
        <v>5350</v>
      </c>
      <c r="B5351" t="s">
        <v>5864</v>
      </c>
      <c r="C5351" t="s">
        <v>1632</v>
      </c>
      <c r="D5351">
        <v>143</v>
      </c>
      <c r="E5351" t="s">
        <v>5879</v>
      </c>
      <c r="F5351" t="s">
        <v>255</v>
      </c>
      <c r="G5351" s="1" t="s">
        <v>484</v>
      </c>
      <c r="H5351" t="s">
        <v>5880</v>
      </c>
      <c r="I5351" t="s">
        <v>484</v>
      </c>
      <c r="J5351" t="s">
        <v>4000</v>
      </c>
      <c r="K5351">
        <v>0.01</v>
      </c>
      <c r="L5351">
        <v>0.01</v>
      </c>
      <c r="M5351" t="s">
        <v>26</v>
      </c>
      <c r="N5351" t="s">
        <v>219</v>
      </c>
      <c r="O5351" t="s">
        <v>29</v>
      </c>
      <c r="P5351" t="s">
        <v>29</v>
      </c>
      <c r="Q5351" t="s">
        <v>29</v>
      </c>
      <c r="R5351" t="s">
        <v>29</v>
      </c>
      <c r="S5351" t="s">
        <v>29</v>
      </c>
      <c r="T5351" t="s">
        <v>29</v>
      </c>
      <c r="U5351" t="s">
        <v>29</v>
      </c>
      <c r="V5351" t="s">
        <v>29</v>
      </c>
      <c r="W5351" t="s">
        <v>5867</v>
      </c>
    </row>
    <row r="5352" spans="1:23">
      <c r="A5352">
        <v>5351</v>
      </c>
      <c r="B5352" t="s">
        <v>5864</v>
      </c>
      <c r="C5352" t="s">
        <v>1632</v>
      </c>
      <c r="D5352">
        <v>143</v>
      </c>
      <c r="E5352" t="s">
        <v>5879</v>
      </c>
      <c r="F5352" t="s">
        <v>255</v>
      </c>
      <c r="G5352" s="1" t="s">
        <v>484</v>
      </c>
      <c r="H5352" t="s">
        <v>5880</v>
      </c>
      <c r="I5352" t="s">
        <v>484</v>
      </c>
      <c r="J5352" t="s">
        <v>4000</v>
      </c>
      <c r="K5352">
        <v>0.01</v>
      </c>
      <c r="L5352">
        <v>0.01</v>
      </c>
      <c r="M5352" t="s">
        <v>26</v>
      </c>
      <c r="N5352" t="s">
        <v>5868</v>
      </c>
      <c r="O5352" t="s">
        <v>29</v>
      </c>
      <c r="P5352" t="s">
        <v>29</v>
      </c>
      <c r="Q5352" t="s">
        <v>29</v>
      </c>
      <c r="R5352" t="s">
        <v>29</v>
      </c>
      <c r="S5352" t="s">
        <v>29</v>
      </c>
      <c r="T5352" t="s">
        <v>29</v>
      </c>
      <c r="U5352" t="s">
        <v>29</v>
      </c>
      <c r="V5352" t="s">
        <v>29</v>
      </c>
      <c r="W5352" t="s">
        <v>5867</v>
      </c>
    </row>
    <row r="5353" spans="1:23">
      <c r="A5353">
        <v>5352</v>
      </c>
      <c r="B5353" t="s">
        <v>5864</v>
      </c>
      <c r="C5353" t="s">
        <v>1632</v>
      </c>
      <c r="D5353">
        <v>143</v>
      </c>
      <c r="E5353" t="s">
        <v>5879</v>
      </c>
      <c r="F5353" t="s">
        <v>255</v>
      </c>
      <c r="G5353" s="1" t="s">
        <v>484</v>
      </c>
      <c r="H5353" t="s">
        <v>5880</v>
      </c>
      <c r="I5353" t="s">
        <v>484</v>
      </c>
      <c r="J5353" t="s">
        <v>4000</v>
      </c>
      <c r="K5353">
        <v>0.19</v>
      </c>
      <c r="L5353">
        <v>0.19</v>
      </c>
      <c r="M5353" t="s">
        <v>26</v>
      </c>
      <c r="N5353" t="s">
        <v>74</v>
      </c>
      <c r="O5353" t="s">
        <v>29</v>
      </c>
      <c r="P5353" t="s">
        <v>29</v>
      </c>
      <c r="Q5353" t="s">
        <v>29</v>
      </c>
      <c r="R5353" t="s">
        <v>29</v>
      </c>
      <c r="S5353" t="s">
        <v>29</v>
      </c>
      <c r="T5353" t="s">
        <v>29</v>
      </c>
      <c r="U5353" t="s">
        <v>29</v>
      </c>
      <c r="V5353" t="s">
        <v>29</v>
      </c>
      <c r="W5353" t="s">
        <v>5867</v>
      </c>
    </row>
    <row r="5354" spans="1:23">
      <c r="A5354">
        <v>5353</v>
      </c>
      <c r="B5354" t="s">
        <v>5864</v>
      </c>
      <c r="C5354" t="s">
        <v>1632</v>
      </c>
      <c r="D5354">
        <v>143</v>
      </c>
      <c r="E5354" t="s">
        <v>5879</v>
      </c>
      <c r="F5354" t="s">
        <v>255</v>
      </c>
      <c r="G5354" s="1" t="s">
        <v>484</v>
      </c>
      <c r="H5354" t="s">
        <v>5880</v>
      </c>
      <c r="I5354" t="s">
        <v>484</v>
      </c>
      <c r="J5354" t="s">
        <v>4000</v>
      </c>
      <c r="K5354">
        <v>0.59</v>
      </c>
      <c r="L5354">
        <v>0.59</v>
      </c>
      <c r="M5354" t="s">
        <v>26</v>
      </c>
      <c r="N5354" t="s">
        <v>664</v>
      </c>
      <c r="O5354" t="s">
        <v>29</v>
      </c>
      <c r="P5354" t="s">
        <v>29</v>
      </c>
      <c r="Q5354" t="s">
        <v>29</v>
      </c>
      <c r="R5354" t="s">
        <v>29</v>
      </c>
      <c r="S5354" t="s">
        <v>29</v>
      </c>
      <c r="T5354" t="s">
        <v>29</v>
      </c>
      <c r="U5354" t="s">
        <v>29</v>
      </c>
      <c r="V5354" t="s">
        <v>29</v>
      </c>
      <c r="W5354" t="s">
        <v>5867</v>
      </c>
    </row>
    <row r="5355" spans="1:23">
      <c r="A5355">
        <v>5354</v>
      </c>
      <c r="B5355" t="s">
        <v>5864</v>
      </c>
      <c r="C5355" t="s">
        <v>1632</v>
      </c>
      <c r="D5355">
        <v>143</v>
      </c>
      <c r="E5355" t="s">
        <v>5879</v>
      </c>
      <c r="F5355" t="s">
        <v>255</v>
      </c>
      <c r="G5355" s="1" t="s">
        <v>484</v>
      </c>
      <c r="H5355" t="s">
        <v>5880</v>
      </c>
      <c r="I5355" t="s">
        <v>484</v>
      </c>
      <c r="J5355" t="s">
        <v>4000</v>
      </c>
      <c r="K5355">
        <v>0.06</v>
      </c>
      <c r="L5355">
        <v>0.06</v>
      </c>
      <c r="M5355" t="s">
        <v>26</v>
      </c>
      <c r="N5355" t="s">
        <v>29</v>
      </c>
      <c r="O5355" t="s">
        <v>29</v>
      </c>
      <c r="P5355" t="s">
        <v>29</v>
      </c>
      <c r="Q5355" t="s">
        <v>29</v>
      </c>
      <c r="R5355" t="s">
        <v>29</v>
      </c>
      <c r="S5355" t="s">
        <v>29</v>
      </c>
      <c r="T5355" t="s">
        <v>29</v>
      </c>
      <c r="U5355" t="s">
        <v>29</v>
      </c>
      <c r="V5355" t="s">
        <v>29</v>
      </c>
      <c r="W5355" t="s">
        <v>5867</v>
      </c>
    </row>
    <row r="5356" spans="1:23">
      <c r="A5356">
        <v>5355</v>
      </c>
      <c r="B5356" t="s">
        <v>5864</v>
      </c>
      <c r="C5356" t="s">
        <v>1632</v>
      </c>
      <c r="D5356">
        <v>143</v>
      </c>
      <c r="E5356" t="s">
        <v>5239</v>
      </c>
      <c r="F5356" t="s">
        <v>185</v>
      </c>
      <c r="G5356" s="1" t="s">
        <v>186</v>
      </c>
      <c r="H5356" t="s">
        <v>5240</v>
      </c>
      <c r="I5356" t="s">
        <v>186</v>
      </c>
      <c r="J5356" t="s">
        <v>3747</v>
      </c>
      <c r="K5356">
        <v>0.03</v>
      </c>
      <c r="L5356">
        <v>0.03</v>
      </c>
      <c r="M5356" t="s">
        <v>26</v>
      </c>
      <c r="N5356" t="s">
        <v>219</v>
      </c>
      <c r="O5356" t="s">
        <v>29</v>
      </c>
      <c r="P5356" t="s">
        <v>29</v>
      </c>
      <c r="Q5356" t="s">
        <v>29</v>
      </c>
      <c r="R5356" t="s">
        <v>29</v>
      </c>
      <c r="S5356" t="s">
        <v>29</v>
      </c>
      <c r="T5356" t="s">
        <v>29</v>
      </c>
      <c r="U5356" t="s">
        <v>29</v>
      </c>
      <c r="V5356" t="s">
        <v>29</v>
      </c>
      <c r="W5356" t="s">
        <v>5867</v>
      </c>
    </row>
    <row r="5357" spans="1:23">
      <c r="A5357">
        <v>5356</v>
      </c>
      <c r="B5357" t="s">
        <v>5864</v>
      </c>
      <c r="C5357" t="s">
        <v>1632</v>
      </c>
      <c r="D5357">
        <v>143</v>
      </c>
      <c r="E5357" t="s">
        <v>5239</v>
      </c>
      <c r="F5357" t="s">
        <v>185</v>
      </c>
      <c r="G5357" s="1" t="s">
        <v>186</v>
      </c>
      <c r="H5357" t="s">
        <v>5240</v>
      </c>
      <c r="I5357" t="s">
        <v>186</v>
      </c>
      <c r="J5357" t="s">
        <v>3747</v>
      </c>
      <c r="K5357">
        <v>0.99</v>
      </c>
      <c r="L5357">
        <v>0.99</v>
      </c>
      <c r="M5357" t="s">
        <v>26</v>
      </c>
      <c r="N5357" t="s">
        <v>5868</v>
      </c>
      <c r="O5357" t="s">
        <v>29</v>
      </c>
      <c r="P5357" t="s">
        <v>29</v>
      </c>
      <c r="Q5357" t="s">
        <v>29</v>
      </c>
      <c r="R5357" t="s">
        <v>29</v>
      </c>
      <c r="S5357" t="s">
        <v>29</v>
      </c>
      <c r="T5357" t="s">
        <v>29</v>
      </c>
      <c r="U5357" t="s">
        <v>29</v>
      </c>
      <c r="V5357" t="s">
        <v>29</v>
      </c>
      <c r="W5357" t="s">
        <v>5867</v>
      </c>
    </row>
    <row r="5358" spans="1:23">
      <c r="A5358">
        <v>5357</v>
      </c>
      <c r="B5358" t="s">
        <v>5864</v>
      </c>
      <c r="C5358" t="s">
        <v>1632</v>
      </c>
      <c r="D5358">
        <v>143</v>
      </c>
      <c r="E5358" t="s">
        <v>5239</v>
      </c>
      <c r="F5358" t="s">
        <v>185</v>
      </c>
      <c r="G5358" s="1" t="s">
        <v>186</v>
      </c>
      <c r="H5358" t="s">
        <v>5240</v>
      </c>
      <c r="I5358" t="s">
        <v>186</v>
      </c>
      <c r="J5358" t="s">
        <v>3747</v>
      </c>
      <c r="K5358">
        <v>0.35</v>
      </c>
      <c r="L5358">
        <v>0.35</v>
      </c>
      <c r="M5358" t="s">
        <v>26</v>
      </c>
      <c r="N5358" t="s">
        <v>5868</v>
      </c>
      <c r="O5358" t="s">
        <v>29</v>
      </c>
      <c r="P5358" t="s">
        <v>29</v>
      </c>
      <c r="Q5358" t="s">
        <v>29</v>
      </c>
      <c r="R5358" t="s">
        <v>29</v>
      </c>
      <c r="S5358" t="s">
        <v>29</v>
      </c>
      <c r="T5358" t="s">
        <v>29</v>
      </c>
      <c r="U5358" t="s">
        <v>29</v>
      </c>
      <c r="V5358" t="s">
        <v>29</v>
      </c>
      <c r="W5358" t="s">
        <v>5867</v>
      </c>
    </row>
    <row r="5359" spans="1:23">
      <c r="A5359">
        <v>5358</v>
      </c>
      <c r="B5359" t="s">
        <v>5864</v>
      </c>
      <c r="C5359" t="s">
        <v>1632</v>
      </c>
      <c r="D5359">
        <v>143</v>
      </c>
      <c r="E5359" t="s">
        <v>5239</v>
      </c>
      <c r="F5359" t="s">
        <v>185</v>
      </c>
      <c r="G5359" s="1" t="s">
        <v>186</v>
      </c>
      <c r="H5359" t="s">
        <v>5240</v>
      </c>
      <c r="I5359" t="s">
        <v>186</v>
      </c>
      <c r="J5359" t="s">
        <v>3747</v>
      </c>
      <c r="K5359">
        <v>1.22</v>
      </c>
      <c r="L5359">
        <v>1.22</v>
      </c>
      <c r="M5359" t="s">
        <v>26</v>
      </c>
      <c r="N5359" t="s">
        <v>74</v>
      </c>
      <c r="O5359" t="s">
        <v>29</v>
      </c>
      <c r="P5359" t="s">
        <v>29</v>
      </c>
      <c r="Q5359" t="s">
        <v>29</v>
      </c>
      <c r="R5359" t="s">
        <v>29</v>
      </c>
      <c r="S5359" t="s">
        <v>29</v>
      </c>
      <c r="T5359" t="s">
        <v>29</v>
      </c>
      <c r="U5359" t="s">
        <v>29</v>
      </c>
      <c r="V5359" t="s">
        <v>29</v>
      </c>
      <c r="W5359" t="s">
        <v>5867</v>
      </c>
    </row>
    <row r="5360" spans="1:23">
      <c r="A5360">
        <v>5359</v>
      </c>
      <c r="B5360" t="s">
        <v>5864</v>
      </c>
      <c r="C5360" t="s">
        <v>1632</v>
      </c>
      <c r="D5360">
        <v>143</v>
      </c>
      <c r="E5360" t="s">
        <v>5239</v>
      </c>
      <c r="F5360" t="s">
        <v>185</v>
      </c>
      <c r="G5360" s="1" t="s">
        <v>186</v>
      </c>
      <c r="H5360" t="s">
        <v>5240</v>
      </c>
      <c r="I5360" t="s">
        <v>186</v>
      </c>
      <c r="J5360" t="s">
        <v>3747</v>
      </c>
      <c r="K5360">
        <v>0.27</v>
      </c>
      <c r="L5360">
        <v>0.27</v>
      </c>
      <c r="M5360" t="s">
        <v>26</v>
      </c>
      <c r="N5360" t="s">
        <v>29</v>
      </c>
      <c r="O5360" t="s">
        <v>29</v>
      </c>
      <c r="P5360" t="s">
        <v>29</v>
      </c>
      <c r="Q5360" t="s">
        <v>29</v>
      </c>
      <c r="R5360" t="s">
        <v>29</v>
      </c>
      <c r="S5360" t="s">
        <v>29</v>
      </c>
      <c r="T5360" t="s">
        <v>29</v>
      </c>
      <c r="U5360" t="s">
        <v>29</v>
      </c>
      <c r="V5360" t="s">
        <v>29</v>
      </c>
      <c r="W5360" t="s">
        <v>5867</v>
      </c>
    </row>
    <row r="5361" spans="1:23">
      <c r="A5361">
        <v>5360</v>
      </c>
      <c r="B5361" t="s">
        <v>5864</v>
      </c>
      <c r="C5361" t="s">
        <v>1632</v>
      </c>
      <c r="D5361">
        <v>143</v>
      </c>
      <c r="E5361" t="s">
        <v>5881</v>
      </c>
      <c r="F5361" t="s">
        <v>401</v>
      </c>
      <c r="G5361" s="1" t="s">
        <v>793</v>
      </c>
      <c r="H5361" t="s">
        <v>933</v>
      </c>
      <c r="I5361" t="s">
        <v>793</v>
      </c>
      <c r="J5361" t="s">
        <v>933</v>
      </c>
      <c r="K5361">
        <v>2.09</v>
      </c>
      <c r="L5361">
        <v>2.09</v>
      </c>
      <c r="M5361" t="s">
        <v>26</v>
      </c>
      <c r="N5361" t="s">
        <v>232</v>
      </c>
      <c r="O5361" t="s">
        <v>29</v>
      </c>
      <c r="P5361" t="s">
        <v>29</v>
      </c>
      <c r="Q5361" t="s">
        <v>29</v>
      </c>
      <c r="R5361" t="s">
        <v>29</v>
      </c>
      <c r="S5361" t="s">
        <v>29</v>
      </c>
      <c r="T5361" t="s">
        <v>29</v>
      </c>
      <c r="U5361" t="s">
        <v>29</v>
      </c>
      <c r="V5361" t="s">
        <v>29</v>
      </c>
      <c r="W5361" t="s">
        <v>5867</v>
      </c>
    </row>
    <row r="5362" spans="1:23">
      <c r="A5362">
        <v>5361</v>
      </c>
      <c r="B5362" t="s">
        <v>5864</v>
      </c>
      <c r="C5362" t="s">
        <v>1632</v>
      </c>
      <c r="D5362">
        <v>143</v>
      </c>
      <c r="E5362" t="s">
        <v>5881</v>
      </c>
      <c r="F5362" t="s">
        <v>401</v>
      </c>
      <c r="G5362" s="1" t="s">
        <v>793</v>
      </c>
      <c r="H5362" t="s">
        <v>933</v>
      </c>
      <c r="I5362" t="s">
        <v>793</v>
      </c>
      <c r="J5362" t="s">
        <v>933</v>
      </c>
      <c r="K5362">
        <v>0.03</v>
      </c>
      <c r="L5362">
        <v>0.03</v>
      </c>
      <c r="M5362" t="s">
        <v>26</v>
      </c>
      <c r="N5362" t="s">
        <v>219</v>
      </c>
      <c r="O5362" t="s">
        <v>29</v>
      </c>
      <c r="P5362" t="s">
        <v>29</v>
      </c>
      <c r="Q5362" t="s">
        <v>29</v>
      </c>
      <c r="R5362" t="s">
        <v>29</v>
      </c>
      <c r="S5362" t="s">
        <v>29</v>
      </c>
      <c r="T5362" t="s">
        <v>29</v>
      </c>
      <c r="U5362" t="s">
        <v>29</v>
      </c>
      <c r="V5362" t="s">
        <v>29</v>
      </c>
      <c r="W5362" t="s">
        <v>5867</v>
      </c>
    </row>
    <row r="5363" spans="1:23">
      <c r="A5363">
        <v>5362</v>
      </c>
      <c r="B5363" t="s">
        <v>5864</v>
      </c>
      <c r="C5363" t="s">
        <v>1632</v>
      </c>
      <c r="D5363">
        <v>143</v>
      </c>
      <c r="E5363" t="s">
        <v>5881</v>
      </c>
      <c r="F5363" t="s">
        <v>401</v>
      </c>
      <c r="G5363" s="1" t="s">
        <v>793</v>
      </c>
      <c r="H5363" t="s">
        <v>933</v>
      </c>
      <c r="I5363" t="s">
        <v>793</v>
      </c>
      <c r="J5363" t="s">
        <v>933</v>
      </c>
      <c r="K5363">
        <v>0.37</v>
      </c>
      <c r="L5363">
        <v>0.37</v>
      </c>
      <c r="M5363" t="s">
        <v>26</v>
      </c>
      <c r="N5363" t="s">
        <v>121</v>
      </c>
      <c r="O5363" t="s">
        <v>29</v>
      </c>
      <c r="P5363" t="s">
        <v>29</v>
      </c>
      <c r="Q5363" t="s">
        <v>29</v>
      </c>
      <c r="R5363" t="s">
        <v>29</v>
      </c>
      <c r="S5363" t="s">
        <v>29</v>
      </c>
      <c r="T5363" t="s">
        <v>29</v>
      </c>
      <c r="U5363" t="s">
        <v>29</v>
      </c>
      <c r="V5363" t="s">
        <v>29</v>
      </c>
      <c r="W5363" t="s">
        <v>5867</v>
      </c>
    </row>
    <row r="5364" spans="1:23">
      <c r="A5364">
        <v>5363</v>
      </c>
      <c r="B5364" t="s">
        <v>5864</v>
      </c>
      <c r="C5364" t="s">
        <v>1632</v>
      </c>
      <c r="D5364">
        <v>143</v>
      </c>
      <c r="E5364" t="s">
        <v>5881</v>
      </c>
      <c r="F5364" t="s">
        <v>401</v>
      </c>
      <c r="G5364" s="1" t="s">
        <v>793</v>
      </c>
      <c r="H5364" t="s">
        <v>933</v>
      </c>
      <c r="I5364" t="s">
        <v>793</v>
      </c>
      <c r="J5364" t="s">
        <v>933</v>
      </c>
      <c r="K5364">
        <v>0.1</v>
      </c>
      <c r="L5364">
        <v>0.1</v>
      </c>
      <c r="M5364" t="s">
        <v>26</v>
      </c>
      <c r="N5364" t="s">
        <v>29</v>
      </c>
      <c r="O5364" t="s">
        <v>29</v>
      </c>
      <c r="P5364" t="s">
        <v>29</v>
      </c>
      <c r="Q5364" t="s">
        <v>29</v>
      </c>
      <c r="R5364" t="s">
        <v>29</v>
      </c>
      <c r="S5364" t="s">
        <v>29</v>
      </c>
      <c r="T5364" t="s">
        <v>29</v>
      </c>
      <c r="U5364" t="s">
        <v>29</v>
      </c>
      <c r="V5364" t="s">
        <v>29</v>
      </c>
      <c r="W5364" t="s">
        <v>5867</v>
      </c>
    </row>
    <row r="5365" spans="1:23">
      <c r="A5365">
        <v>5364</v>
      </c>
      <c r="B5365" t="s">
        <v>5864</v>
      </c>
      <c r="C5365" t="s">
        <v>1632</v>
      </c>
      <c r="D5365">
        <v>143</v>
      </c>
      <c r="E5365" t="s">
        <v>5882</v>
      </c>
      <c r="F5365" t="s">
        <v>185</v>
      </c>
      <c r="G5365" s="1" t="s">
        <v>186</v>
      </c>
      <c r="H5365" t="s">
        <v>933</v>
      </c>
      <c r="I5365" t="s">
        <v>186</v>
      </c>
      <c r="J5365" t="s">
        <v>2223</v>
      </c>
      <c r="K5365">
        <v>0.01</v>
      </c>
      <c r="L5365">
        <v>0.01</v>
      </c>
      <c r="M5365" t="s">
        <v>26</v>
      </c>
      <c r="N5365" t="s">
        <v>232</v>
      </c>
      <c r="O5365" t="s">
        <v>29</v>
      </c>
      <c r="P5365" t="s">
        <v>29</v>
      </c>
      <c r="Q5365" t="s">
        <v>29</v>
      </c>
      <c r="R5365" t="s">
        <v>29</v>
      </c>
      <c r="S5365" t="s">
        <v>29</v>
      </c>
      <c r="T5365" t="s">
        <v>29</v>
      </c>
      <c r="U5365" t="s">
        <v>29</v>
      </c>
      <c r="V5365" t="s">
        <v>29</v>
      </c>
      <c r="W5365" t="s">
        <v>5867</v>
      </c>
    </row>
    <row r="5366" spans="1:23">
      <c r="A5366">
        <v>5365</v>
      </c>
      <c r="B5366" t="s">
        <v>5864</v>
      </c>
      <c r="C5366" t="s">
        <v>1632</v>
      </c>
      <c r="D5366">
        <v>143</v>
      </c>
      <c r="E5366" t="s">
        <v>5882</v>
      </c>
      <c r="F5366" t="s">
        <v>185</v>
      </c>
      <c r="G5366" s="1" t="s">
        <v>186</v>
      </c>
      <c r="H5366" t="s">
        <v>933</v>
      </c>
      <c r="I5366" t="s">
        <v>186</v>
      </c>
      <c r="J5366" t="s">
        <v>2223</v>
      </c>
      <c r="K5366">
        <v>0.28000000000000003</v>
      </c>
      <c r="L5366">
        <v>0.28000000000000003</v>
      </c>
      <c r="M5366" t="s">
        <v>26</v>
      </c>
      <c r="N5366" t="s">
        <v>219</v>
      </c>
      <c r="O5366" t="s">
        <v>29</v>
      </c>
      <c r="P5366" t="s">
        <v>29</v>
      </c>
      <c r="Q5366" t="s">
        <v>29</v>
      </c>
      <c r="R5366" t="s">
        <v>29</v>
      </c>
      <c r="S5366" t="s">
        <v>29</v>
      </c>
      <c r="T5366" t="s">
        <v>29</v>
      </c>
      <c r="U5366" t="s">
        <v>29</v>
      </c>
      <c r="V5366" t="s">
        <v>29</v>
      </c>
      <c r="W5366" t="s">
        <v>5867</v>
      </c>
    </row>
    <row r="5367" spans="1:23">
      <c r="A5367">
        <v>5366</v>
      </c>
      <c r="B5367" t="s">
        <v>5864</v>
      </c>
      <c r="C5367" t="s">
        <v>1632</v>
      </c>
      <c r="D5367">
        <v>143</v>
      </c>
      <c r="E5367" t="s">
        <v>5882</v>
      </c>
      <c r="F5367" t="s">
        <v>185</v>
      </c>
      <c r="G5367" s="1" t="s">
        <v>186</v>
      </c>
      <c r="H5367" t="s">
        <v>933</v>
      </c>
      <c r="I5367" t="s">
        <v>186</v>
      </c>
      <c r="J5367" t="s">
        <v>2223</v>
      </c>
      <c r="K5367">
        <v>0.16</v>
      </c>
      <c r="L5367">
        <v>0.16</v>
      </c>
      <c r="M5367" t="s">
        <v>26</v>
      </c>
      <c r="N5367" t="s">
        <v>5868</v>
      </c>
      <c r="O5367" t="s">
        <v>29</v>
      </c>
      <c r="P5367" t="s">
        <v>29</v>
      </c>
      <c r="Q5367" t="s">
        <v>29</v>
      </c>
      <c r="R5367" t="s">
        <v>29</v>
      </c>
      <c r="S5367" t="s">
        <v>29</v>
      </c>
      <c r="T5367" t="s">
        <v>29</v>
      </c>
      <c r="U5367" t="s">
        <v>29</v>
      </c>
      <c r="V5367" t="s">
        <v>29</v>
      </c>
      <c r="W5367" t="s">
        <v>5867</v>
      </c>
    </row>
    <row r="5368" spans="1:23">
      <c r="A5368">
        <v>5367</v>
      </c>
      <c r="B5368" t="s">
        <v>5864</v>
      </c>
      <c r="C5368" t="s">
        <v>1632</v>
      </c>
      <c r="D5368">
        <v>143</v>
      </c>
      <c r="E5368" t="s">
        <v>5882</v>
      </c>
      <c r="F5368" t="s">
        <v>185</v>
      </c>
      <c r="G5368" s="1" t="s">
        <v>186</v>
      </c>
      <c r="H5368" t="s">
        <v>933</v>
      </c>
      <c r="I5368" t="s">
        <v>186</v>
      </c>
      <c r="J5368" t="s">
        <v>2223</v>
      </c>
      <c r="K5368">
        <v>1.42</v>
      </c>
      <c r="L5368">
        <v>1.42</v>
      </c>
      <c r="M5368" t="s">
        <v>26</v>
      </c>
      <c r="N5368" t="s">
        <v>74</v>
      </c>
      <c r="O5368" t="s">
        <v>29</v>
      </c>
      <c r="P5368" t="s">
        <v>29</v>
      </c>
      <c r="Q5368" t="s">
        <v>29</v>
      </c>
      <c r="R5368" t="s">
        <v>29</v>
      </c>
      <c r="S5368" t="s">
        <v>29</v>
      </c>
      <c r="T5368" t="s">
        <v>29</v>
      </c>
      <c r="U5368" t="s">
        <v>29</v>
      </c>
      <c r="V5368" t="s">
        <v>29</v>
      </c>
      <c r="W5368" t="s">
        <v>5867</v>
      </c>
    </row>
    <row r="5369" spans="1:23">
      <c r="A5369">
        <v>5368</v>
      </c>
      <c r="B5369" t="s">
        <v>5864</v>
      </c>
      <c r="C5369" t="s">
        <v>1632</v>
      </c>
      <c r="D5369">
        <v>143</v>
      </c>
      <c r="E5369" t="s">
        <v>5882</v>
      </c>
      <c r="F5369" t="s">
        <v>185</v>
      </c>
      <c r="G5369" s="1" t="s">
        <v>186</v>
      </c>
      <c r="H5369" t="s">
        <v>933</v>
      </c>
      <c r="I5369" t="s">
        <v>186</v>
      </c>
      <c r="J5369" t="s">
        <v>2223</v>
      </c>
      <c r="K5369">
        <v>0.23</v>
      </c>
      <c r="L5369">
        <v>0.23</v>
      </c>
      <c r="M5369" t="s">
        <v>26</v>
      </c>
      <c r="N5369" t="s">
        <v>29</v>
      </c>
      <c r="O5369" t="s">
        <v>29</v>
      </c>
      <c r="P5369" t="s">
        <v>29</v>
      </c>
      <c r="Q5369" t="s">
        <v>29</v>
      </c>
      <c r="R5369" t="s">
        <v>29</v>
      </c>
      <c r="S5369" t="s">
        <v>29</v>
      </c>
      <c r="T5369" t="s">
        <v>29</v>
      </c>
      <c r="U5369" t="s">
        <v>29</v>
      </c>
      <c r="V5369" t="s">
        <v>29</v>
      </c>
      <c r="W5369" t="s">
        <v>5867</v>
      </c>
    </row>
    <row r="5370" spans="1:23">
      <c r="A5370">
        <v>5369</v>
      </c>
      <c r="B5370" t="s">
        <v>5864</v>
      </c>
      <c r="C5370" t="s">
        <v>1632</v>
      </c>
      <c r="D5370">
        <v>143</v>
      </c>
      <c r="E5370" t="s">
        <v>5883</v>
      </c>
      <c r="F5370" t="s">
        <v>401</v>
      </c>
      <c r="G5370" s="1" t="s">
        <v>793</v>
      </c>
      <c r="H5370" t="s">
        <v>5884</v>
      </c>
      <c r="I5370" t="s">
        <v>793</v>
      </c>
      <c r="J5370" t="s">
        <v>8743</v>
      </c>
      <c r="K5370">
        <v>0.1</v>
      </c>
      <c r="L5370">
        <v>0.1</v>
      </c>
      <c r="M5370" t="s">
        <v>26</v>
      </c>
      <c r="N5370" t="s">
        <v>232</v>
      </c>
      <c r="O5370" t="s">
        <v>29</v>
      </c>
      <c r="P5370" t="s">
        <v>29</v>
      </c>
      <c r="Q5370" t="s">
        <v>29</v>
      </c>
      <c r="R5370" t="s">
        <v>29</v>
      </c>
      <c r="S5370" t="s">
        <v>29</v>
      </c>
      <c r="T5370" t="s">
        <v>29</v>
      </c>
      <c r="U5370" t="s">
        <v>29</v>
      </c>
      <c r="V5370" t="s">
        <v>29</v>
      </c>
      <c r="W5370" t="s">
        <v>5867</v>
      </c>
    </row>
    <row r="5371" spans="1:23">
      <c r="A5371">
        <v>5370</v>
      </c>
      <c r="B5371" t="s">
        <v>5864</v>
      </c>
      <c r="C5371" t="s">
        <v>1632</v>
      </c>
      <c r="D5371">
        <v>143</v>
      </c>
      <c r="E5371" t="s">
        <v>5883</v>
      </c>
      <c r="F5371" t="s">
        <v>401</v>
      </c>
      <c r="G5371" s="1" t="s">
        <v>793</v>
      </c>
      <c r="H5371" t="s">
        <v>5884</v>
      </c>
      <c r="I5371" t="s">
        <v>793</v>
      </c>
      <c r="J5371" t="s">
        <v>8743</v>
      </c>
      <c r="K5371">
        <v>0.09</v>
      </c>
      <c r="L5371">
        <v>0.09</v>
      </c>
      <c r="M5371" t="s">
        <v>26</v>
      </c>
      <c r="N5371" t="s">
        <v>219</v>
      </c>
      <c r="O5371" t="s">
        <v>29</v>
      </c>
      <c r="P5371" t="s">
        <v>29</v>
      </c>
      <c r="Q5371" t="s">
        <v>29</v>
      </c>
      <c r="R5371" t="s">
        <v>29</v>
      </c>
      <c r="S5371" t="s">
        <v>29</v>
      </c>
      <c r="T5371" t="s">
        <v>29</v>
      </c>
      <c r="U5371" t="s">
        <v>29</v>
      </c>
      <c r="V5371" t="s">
        <v>29</v>
      </c>
      <c r="W5371" t="s">
        <v>5867</v>
      </c>
    </row>
    <row r="5372" spans="1:23">
      <c r="A5372">
        <v>5371</v>
      </c>
      <c r="B5372" t="s">
        <v>5864</v>
      </c>
      <c r="C5372" t="s">
        <v>1632</v>
      </c>
      <c r="D5372">
        <v>143</v>
      </c>
      <c r="E5372" t="s">
        <v>5883</v>
      </c>
      <c r="F5372" t="s">
        <v>401</v>
      </c>
      <c r="G5372" s="1" t="s">
        <v>793</v>
      </c>
      <c r="H5372" t="s">
        <v>5884</v>
      </c>
      <c r="I5372" t="s">
        <v>793</v>
      </c>
      <c r="J5372" t="s">
        <v>8743</v>
      </c>
      <c r="K5372">
        <v>0.46</v>
      </c>
      <c r="L5372">
        <v>0.46</v>
      </c>
      <c r="M5372" t="s">
        <v>26</v>
      </c>
      <c r="N5372" t="s">
        <v>5868</v>
      </c>
      <c r="O5372" t="s">
        <v>29</v>
      </c>
      <c r="P5372" t="s">
        <v>29</v>
      </c>
      <c r="Q5372" t="s">
        <v>29</v>
      </c>
      <c r="R5372" t="s">
        <v>29</v>
      </c>
      <c r="S5372" t="s">
        <v>29</v>
      </c>
      <c r="T5372" t="s">
        <v>29</v>
      </c>
      <c r="U5372" t="s">
        <v>29</v>
      </c>
      <c r="V5372" t="s">
        <v>29</v>
      </c>
      <c r="W5372" t="s">
        <v>5867</v>
      </c>
    </row>
    <row r="5373" spans="1:23">
      <c r="A5373">
        <v>5372</v>
      </c>
      <c r="B5373" t="s">
        <v>5864</v>
      </c>
      <c r="C5373" t="s">
        <v>1632</v>
      </c>
      <c r="D5373">
        <v>143</v>
      </c>
      <c r="E5373" t="s">
        <v>5883</v>
      </c>
      <c r="F5373" t="s">
        <v>401</v>
      </c>
      <c r="G5373" s="1" t="s">
        <v>793</v>
      </c>
      <c r="H5373" t="s">
        <v>5884</v>
      </c>
      <c r="I5373" t="s">
        <v>793</v>
      </c>
      <c r="J5373" t="s">
        <v>8743</v>
      </c>
      <c r="K5373">
        <v>0.35</v>
      </c>
      <c r="L5373">
        <v>0.35</v>
      </c>
      <c r="M5373" t="s">
        <v>26</v>
      </c>
      <c r="N5373" t="s">
        <v>5868</v>
      </c>
      <c r="O5373" t="s">
        <v>29</v>
      </c>
      <c r="P5373" t="s">
        <v>29</v>
      </c>
      <c r="Q5373" t="s">
        <v>29</v>
      </c>
      <c r="R5373" t="s">
        <v>29</v>
      </c>
      <c r="S5373" t="s">
        <v>29</v>
      </c>
      <c r="T5373" t="s">
        <v>29</v>
      </c>
      <c r="U5373" t="s">
        <v>29</v>
      </c>
      <c r="V5373" t="s">
        <v>29</v>
      </c>
      <c r="W5373" t="s">
        <v>5867</v>
      </c>
    </row>
    <row r="5374" spans="1:23">
      <c r="A5374">
        <v>5373</v>
      </c>
      <c r="B5374" t="s">
        <v>5864</v>
      </c>
      <c r="C5374" t="s">
        <v>1632</v>
      </c>
      <c r="D5374">
        <v>143</v>
      </c>
      <c r="E5374" t="s">
        <v>5883</v>
      </c>
      <c r="F5374" t="s">
        <v>401</v>
      </c>
      <c r="G5374" s="1" t="s">
        <v>793</v>
      </c>
      <c r="H5374" t="s">
        <v>5884</v>
      </c>
      <c r="I5374" t="s">
        <v>793</v>
      </c>
      <c r="J5374" t="s">
        <v>8743</v>
      </c>
      <c r="K5374">
        <v>0.04</v>
      </c>
      <c r="L5374">
        <v>0.04</v>
      </c>
      <c r="M5374" t="s">
        <v>26</v>
      </c>
      <c r="N5374" t="s">
        <v>121</v>
      </c>
      <c r="O5374" t="s">
        <v>29</v>
      </c>
      <c r="P5374" t="s">
        <v>29</v>
      </c>
      <c r="Q5374" t="s">
        <v>29</v>
      </c>
      <c r="R5374" t="s">
        <v>29</v>
      </c>
      <c r="S5374" t="s">
        <v>29</v>
      </c>
      <c r="T5374" t="s">
        <v>29</v>
      </c>
      <c r="U5374" t="s">
        <v>29</v>
      </c>
      <c r="V5374" t="s">
        <v>29</v>
      </c>
      <c r="W5374" t="s">
        <v>5867</v>
      </c>
    </row>
    <row r="5375" spans="1:23">
      <c r="A5375">
        <v>5374</v>
      </c>
      <c r="B5375" t="s">
        <v>5864</v>
      </c>
      <c r="C5375" t="s">
        <v>1632</v>
      </c>
      <c r="D5375">
        <v>143</v>
      </c>
      <c r="E5375" t="s">
        <v>5883</v>
      </c>
      <c r="F5375" t="s">
        <v>401</v>
      </c>
      <c r="G5375" s="1" t="s">
        <v>793</v>
      </c>
      <c r="H5375" t="s">
        <v>5884</v>
      </c>
      <c r="I5375" t="s">
        <v>793</v>
      </c>
      <c r="J5375" t="s">
        <v>8743</v>
      </c>
      <c r="K5375">
        <v>0.06</v>
      </c>
      <c r="L5375">
        <v>0.06</v>
      </c>
      <c r="M5375" t="s">
        <v>26</v>
      </c>
      <c r="N5375" t="s">
        <v>4124</v>
      </c>
      <c r="O5375" t="s">
        <v>29</v>
      </c>
      <c r="P5375" t="s">
        <v>29</v>
      </c>
      <c r="Q5375" t="s">
        <v>29</v>
      </c>
      <c r="R5375" t="s">
        <v>29</v>
      </c>
      <c r="S5375" t="s">
        <v>29</v>
      </c>
      <c r="T5375" t="s">
        <v>29</v>
      </c>
      <c r="U5375" t="s">
        <v>29</v>
      </c>
      <c r="V5375" t="s">
        <v>29</v>
      </c>
      <c r="W5375" t="s">
        <v>5867</v>
      </c>
    </row>
    <row r="5376" spans="1:23">
      <c r="A5376">
        <v>5375</v>
      </c>
      <c r="B5376" t="s">
        <v>5864</v>
      </c>
      <c r="C5376" t="s">
        <v>1632</v>
      </c>
      <c r="D5376">
        <v>143</v>
      </c>
      <c r="E5376" t="s">
        <v>5883</v>
      </c>
      <c r="F5376" t="s">
        <v>401</v>
      </c>
      <c r="G5376" s="1" t="s">
        <v>793</v>
      </c>
      <c r="H5376" t="s">
        <v>5884</v>
      </c>
      <c r="I5376" t="s">
        <v>793</v>
      </c>
      <c r="J5376" t="s">
        <v>8743</v>
      </c>
      <c r="K5376">
        <v>0.27</v>
      </c>
      <c r="L5376">
        <v>0.27</v>
      </c>
      <c r="M5376" t="s">
        <v>26</v>
      </c>
      <c r="N5376" t="s">
        <v>74</v>
      </c>
      <c r="O5376" t="s">
        <v>29</v>
      </c>
      <c r="P5376" t="s">
        <v>29</v>
      </c>
      <c r="Q5376" t="s">
        <v>29</v>
      </c>
      <c r="R5376" t="s">
        <v>29</v>
      </c>
      <c r="S5376" t="s">
        <v>29</v>
      </c>
      <c r="T5376" t="s">
        <v>29</v>
      </c>
      <c r="U5376" t="s">
        <v>29</v>
      </c>
      <c r="V5376" t="s">
        <v>29</v>
      </c>
      <c r="W5376" t="s">
        <v>5867</v>
      </c>
    </row>
    <row r="5377" spans="1:23">
      <c r="A5377">
        <v>5376</v>
      </c>
      <c r="B5377" t="s">
        <v>5864</v>
      </c>
      <c r="C5377" t="s">
        <v>1632</v>
      </c>
      <c r="D5377">
        <v>143</v>
      </c>
      <c r="E5377" t="s">
        <v>5883</v>
      </c>
      <c r="F5377" t="s">
        <v>401</v>
      </c>
      <c r="G5377" s="1" t="s">
        <v>793</v>
      </c>
      <c r="H5377" t="s">
        <v>5884</v>
      </c>
      <c r="I5377" t="s">
        <v>793</v>
      </c>
      <c r="J5377" t="s">
        <v>8743</v>
      </c>
      <c r="K5377">
        <v>0.53</v>
      </c>
      <c r="L5377">
        <v>0.53</v>
      </c>
      <c r="M5377" t="s">
        <v>26</v>
      </c>
      <c r="N5377" t="s">
        <v>29</v>
      </c>
      <c r="O5377" t="s">
        <v>29</v>
      </c>
      <c r="P5377" t="s">
        <v>29</v>
      </c>
      <c r="Q5377" t="s">
        <v>29</v>
      </c>
      <c r="R5377" t="s">
        <v>29</v>
      </c>
      <c r="S5377" t="s">
        <v>29</v>
      </c>
      <c r="T5377" t="s">
        <v>29</v>
      </c>
      <c r="U5377" t="s">
        <v>29</v>
      </c>
      <c r="V5377" t="s">
        <v>29</v>
      </c>
      <c r="W5377" t="s">
        <v>5867</v>
      </c>
    </row>
    <row r="5378" spans="1:23">
      <c r="A5378">
        <v>5377</v>
      </c>
      <c r="B5378" t="s">
        <v>5864</v>
      </c>
      <c r="C5378" t="s">
        <v>1632</v>
      </c>
      <c r="D5378">
        <v>143</v>
      </c>
      <c r="E5378" t="s">
        <v>5285</v>
      </c>
      <c r="F5378" t="s">
        <v>438</v>
      </c>
      <c r="G5378" s="1" t="s">
        <v>2200</v>
      </c>
      <c r="H5378" t="s">
        <v>2867</v>
      </c>
      <c r="I5378" t="s">
        <v>2200</v>
      </c>
      <c r="J5378" t="s">
        <v>1210</v>
      </c>
      <c r="K5378">
        <v>0.01</v>
      </c>
      <c r="L5378">
        <v>0.01</v>
      </c>
      <c r="M5378" t="s">
        <v>26</v>
      </c>
      <c r="N5378" t="s">
        <v>232</v>
      </c>
      <c r="O5378" t="s">
        <v>29</v>
      </c>
      <c r="P5378" t="s">
        <v>29</v>
      </c>
      <c r="Q5378" t="s">
        <v>29</v>
      </c>
      <c r="R5378" t="s">
        <v>29</v>
      </c>
      <c r="S5378" t="s">
        <v>29</v>
      </c>
      <c r="T5378" t="s">
        <v>29</v>
      </c>
      <c r="U5378" t="s">
        <v>29</v>
      </c>
      <c r="V5378" t="s">
        <v>29</v>
      </c>
      <c r="W5378" t="s">
        <v>5867</v>
      </c>
    </row>
    <row r="5379" spans="1:23">
      <c r="A5379">
        <v>5378</v>
      </c>
      <c r="B5379" t="s">
        <v>5864</v>
      </c>
      <c r="C5379" t="s">
        <v>1632</v>
      </c>
      <c r="D5379">
        <v>143</v>
      </c>
      <c r="E5379" t="s">
        <v>5285</v>
      </c>
      <c r="F5379" t="s">
        <v>438</v>
      </c>
      <c r="G5379" s="1" t="s">
        <v>2200</v>
      </c>
      <c r="H5379" t="s">
        <v>2867</v>
      </c>
      <c r="I5379" t="s">
        <v>2200</v>
      </c>
      <c r="J5379" t="s">
        <v>1210</v>
      </c>
      <c r="K5379">
        <v>0.16</v>
      </c>
      <c r="L5379">
        <v>0.16</v>
      </c>
      <c r="M5379" t="s">
        <v>26</v>
      </c>
      <c r="N5379" t="s">
        <v>219</v>
      </c>
      <c r="O5379" t="s">
        <v>29</v>
      </c>
      <c r="P5379" t="s">
        <v>29</v>
      </c>
      <c r="Q5379" t="s">
        <v>29</v>
      </c>
      <c r="R5379" t="s">
        <v>29</v>
      </c>
      <c r="S5379" t="s">
        <v>29</v>
      </c>
      <c r="T5379" t="s">
        <v>29</v>
      </c>
      <c r="U5379" t="s">
        <v>29</v>
      </c>
      <c r="V5379" t="s">
        <v>29</v>
      </c>
      <c r="W5379" t="s">
        <v>5867</v>
      </c>
    </row>
    <row r="5380" spans="1:23">
      <c r="A5380">
        <v>5379</v>
      </c>
      <c r="B5380" t="s">
        <v>5864</v>
      </c>
      <c r="C5380" t="s">
        <v>1632</v>
      </c>
      <c r="D5380">
        <v>143</v>
      </c>
      <c r="E5380" t="s">
        <v>5285</v>
      </c>
      <c r="F5380" t="s">
        <v>438</v>
      </c>
      <c r="G5380" s="1" t="s">
        <v>2200</v>
      </c>
      <c r="H5380" t="s">
        <v>2867</v>
      </c>
      <c r="I5380" t="s">
        <v>2200</v>
      </c>
      <c r="J5380" t="s">
        <v>1210</v>
      </c>
      <c r="K5380">
        <v>0.01</v>
      </c>
      <c r="L5380">
        <v>0.01</v>
      </c>
      <c r="M5380" t="s">
        <v>26</v>
      </c>
      <c r="N5380" t="s">
        <v>5868</v>
      </c>
      <c r="O5380" t="s">
        <v>29</v>
      </c>
      <c r="P5380" t="s">
        <v>29</v>
      </c>
      <c r="Q5380" t="s">
        <v>29</v>
      </c>
      <c r="R5380" t="s">
        <v>29</v>
      </c>
      <c r="S5380" t="s">
        <v>29</v>
      </c>
      <c r="T5380" t="s">
        <v>29</v>
      </c>
      <c r="U5380" t="s">
        <v>29</v>
      </c>
      <c r="V5380" t="s">
        <v>29</v>
      </c>
      <c r="W5380" t="s">
        <v>5867</v>
      </c>
    </row>
    <row r="5381" spans="1:23">
      <c r="A5381">
        <v>5380</v>
      </c>
      <c r="B5381" t="s">
        <v>5864</v>
      </c>
      <c r="C5381" t="s">
        <v>1632</v>
      </c>
      <c r="D5381">
        <v>143</v>
      </c>
      <c r="E5381" t="s">
        <v>5285</v>
      </c>
      <c r="F5381" t="s">
        <v>438</v>
      </c>
      <c r="G5381" s="1" t="s">
        <v>2200</v>
      </c>
      <c r="H5381" t="s">
        <v>2867</v>
      </c>
      <c r="I5381" t="s">
        <v>2200</v>
      </c>
      <c r="J5381" t="s">
        <v>1210</v>
      </c>
      <c r="K5381">
        <v>0.91</v>
      </c>
      <c r="L5381">
        <v>0.91</v>
      </c>
      <c r="M5381" t="s">
        <v>26</v>
      </c>
      <c r="N5381" t="s">
        <v>5868</v>
      </c>
      <c r="O5381" t="s">
        <v>29</v>
      </c>
      <c r="P5381" t="s">
        <v>29</v>
      </c>
      <c r="Q5381" t="s">
        <v>29</v>
      </c>
      <c r="R5381" t="s">
        <v>29</v>
      </c>
      <c r="S5381" t="s">
        <v>29</v>
      </c>
      <c r="T5381" t="s">
        <v>29</v>
      </c>
      <c r="U5381" t="s">
        <v>29</v>
      </c>
      <c r="V5381" t="s">
        <v>29</v>
      </c>
      <c r="W5381" t="s">
        <v>5867</v>
      </c>
    </row>
    <row r="5382" spans="1:23">
      <c r="A5382">
        <v>5381</v>
      </c>
      <c r="B5382" t="s">
        <v>5864</v>
      </c>
      <c r="C5382" t="s">
        <v>1632</v>
      </c>
      <c r="D5382">
        <v>143</v>
      </c>
      <c r="E5382" t="s">
        <v>5285</v>
      </c>
      <c r="F5382" t="s">
        <v>438</v>
      </c>
      <c r="G5382" s="1" t="s">
        <v>2200</v>
      </c>
      <c r="H5382" t="s">
        <v>2867</v>
      </c>
      <c r="I5382" t="s">
        <v>2200</v>
      </c>
      <c r="J5382" t="s">
        <v>1210</v>
      </c>
      <c r="K5382">
        <v>0.6</v>
      </c>
      <c r="L5382">
        <v>0.6</v>
      </c>
      <c r="M5382" t="s">
        <v>26</v>
      </c>
      <c r="N5382" t="s">
        <v>4124</v>
      </c>
      <c r="O5382" t="s">
        <v>29</v>
      </c>
      <c r="P5382" t="s">
        <v>29</v>
      </c>
      <c r="Q5382" t="s">
        <v>29</v>
      </c>
      <c r="R5382" t="s">
        <v>29</v>
      </c>
      <c r="S5382" t="s">
        <v>29</v>
      </c>
      <c r="T5382" t="s">
        <v>29</v>
      </c>
      <c r="U5382" t="s">
        <v>29</v>
      </c>
      <c r="V5382" t="s">
        <v>29</v>
      </c>
      <c r="W5382" t="s">
        <v>5867</v>
      </c>
    </row>
    <row r="5383" spans="1:23">
      <c r="A5383">
        <v>5382</v>
      </c>
      <c r="B5383" t="s">
        <v>5864</v>
      </c>
      <c r="C5383" t="s">
        <v>1632</v>
      </c>
      <c r="D5383">
        <v>143</v>
      </c>
      <c r="E5383" t="s">
        <v>5285</v>
      </c>
      <c r="F5383" t="s">
        <v>438</v>
      </c>
      <c r="G5383" s="1" t="s">
        <v>2200</v>
      </c>
      <c r="H5383" t="s">
        <v>2867</v>
      </c>
      <c r="I5383" t="s">
        <v>2200</v>
      </c>
      <c r="J5383" t="s">
        <v>1210</v>
      </c>
      <c r="K5383">
        <v>0.01</v>
      </c>
      <c r="L5383">
        <v>0.01</v>
      </c>
      <c r="M5383" t="s">
        <v>26</v>
      </c>
      <c r="N5383" t="s">
        <v>63</v>
      </c>
      <c r="O5383" t="s">
        <v>29</v>
      </c>
      <c r="P5383" t="s">
        <v>29</v>
      </c>
      <c r="Q5383" t="s">
        <v>29</v>
      </c>
      <c r="R5383" t="s">
        <v>29</v>
      </c>
      <c r="S5383" t="s">
        <v>29</v>
      </c>
      <c r="T5383" t="s">
        <v>29</v>
      </c>
      <c r="U5383" t="s">
        <v>29</v>
      </c>
      <c r="V5383" t="s">
        <v>29</v>
      </c>
      <c r="W5383" t="s">
        <v>5867</v>
      </c>
    </row>
    <row r="5384" spans="1:23">
      <c r="A5384">
        <v>5383</v>
      </c>
      <c r="B5384" t="s">
        <v>5864</v>
      </c>
      <c r="C5384" t="s">
        <v>1632</v>
      </c>
      <c r="D5384">
        <v>143</v>
      </c>
      <c r="E5384" t="s">
        <v>5285</v>
      </c>
      <c r="F5384" t="s">
        <v>438</v>
      </c>
      <c r="G5384" s="1" t="s">
        <v>2200</v>
      </c>
      <c r="H5384" t="s">
        <v>2867</v>
      </c>
      <c r="I5384" t="s">
        <v>2200</v>
      </c>
      <c r="J5384" t="s">
        <v>1210</v>
      </c>
      <c r="K5384">
        <v>0.03</v>
      </c>
      <c r="L5384">
        <v>0.03</v>
      </c>
      <c r="M5384" t="s">
        <v>26</v>
      </c>
      <c r="N5384" t="s">
        <v>74</v>
      </c>
      <c r="O5384" t="s">
        <v>29</v>
      </c>
      <c r="P5384" t="s">
        <v>29</v>
      </c>
      <c r="Q5384" t="s">
        <v>29</v>
      </c>
      <c r="R5384" t="s">
        <v>29</v>
      </c>
      <c r="S5384" t="s">
        <v>29</v>
      </c>
      <c r="T5384" t="s">
        <v>29</v>
      </c>
      <c r="U5384" t="s">
        <v>29</v>
      </c>
      <c r="V5384" t="s">
        <v>29</v>
      </c>
      <c r="W5384" t="s">
        <v>5867</v>
      </c>
    </row>
    <row r="5385" spans="1:23">
      <c r="A5385">
        <v>5384</v>
      </c>
      <c r="B5385" t="s">
        <v>5864</v>
      </c>
      <c r="C5385" t="s">
        <v>1632</v>
      </c>
      <c r="D5385">
        <v>143</v>
      </c>
      <c r="E5385" t="s">
        <v>5285</v>
      </c>
      <c r="F5385" t="s">
        <v>438</v>
      </c>
      <c r="G5385" s="1" t="s">
        <v>2200</v>
      </c>
      <c r="H5385" t="s">
        <v>2867</v>
      </c>
      <c r="I5385" t="s">
        <v>2200</v>
      </c>
      <c r="J5385" t="s">
        <v>1210</v>
      </c>
      <c r="K5385">
        <v>0.14000000000000001</v>
      </c>
      <c r="L5385">
        <v>0.14000000000000001</v>
      </c>
      <c r="M5385" t="s">
        <v>26</v>
      </c>
      <c r="N5385" t="s">
        <v>29</v>
      </c>
      <c r="O5385" t="s">
        <v>29</v>
      </c>
      <c r="P5385" t="s">
        <v>29</v>
      </c>
      <c r="Q5385" t="s">
        <v>29</v>
      </c>
      <c r="R5385" t="s">
        <v>29</v>
      </c>
      <c r="S5385" t="s">
        <v>29</v>
      </c>
      <c r="T5385" t="s">
        <v>29</v>
      </c>
      <c r="U5385" t="s">
        <v>29</v>
      </c>
      <c r="V5385" t="s">
        <v>29</v>
      </c>
      <c r="W5385" t="s">
        <v>5867</v>
      </c>
    </row>
    <row r="5386" spans="1:23">
      <c r="A5386">
        <v>5385</v>
      </c>
      <c r="B5386" t="s">
        <v>5864</v>
      </c>
      <c r="C5386" t="s">
        <v>1632</v>
      </c>
      <c r="D5386">
        <v>143</v>
      </c>
      <c r="E5386" t="s">
        <v>5885</v>
      </c>
      <c r="F5386" t="s">
        <v>154</v>
      </c>
      <c r="G5386" s="1" t="s">
        <v>2194</v>
      </c>
      <c r="H5386" t="s">
        <v>5886</v>
      </c>
      <c r="I5386" t="s">
        <v>2194</v>
      </c>
      <c r="J5386" t="s">
        <v>5886</v>
      </c>
      <c r="K5386">
        <v>0.01</v>
      </c>
      <c r="L5386">
        <v>0.01</v>
      </c>
      <c r="M5386" t="s">
        <v>26</v>
      </c>
      <c r="N5386" t="s">
        <v>219</v>
      </c>
      <c r="O5386" t="s">
        <v>29</v>
      </c>
      <c r="P5386" t="s">
        <v>29</v>
      </c>
      <c r="Q5386" t="s">
        <v>29</v>
      </c>
      <c r="R5386" t="s">
        <v>29</v>
      </c>
      <c r="S5386" t="s">
        <v>29</v>
      </c>
      <c r="T5386" t="s">
        <v>29</v>
      </c>
      <c r="U5386" t="s">
        <v>29</v>
      </c>
      <c r="V5386" t="s">
        <v>29</v>
      </c>
      <c r="W5386" t="s">
        <v>5867</v>
      </c>
    </row>
    <row r="5387" spans="1:23">
      <c r="A5387">
        <v>5386</v>
      </c>
      <c r="B5387" t="s">
        <v>5864</v>
      </c>
      <c r="C5387" t="s">
        <v>1632</v>
      </c>
      <c r="D5387">
        <v>143</v>
      </c>
      <c r="E5387" t="s">
        <v>5885</v>
      </c>
      <c r="F5387" t="s">
        <v>154</v>
      </c>
      <c r="G5387" s="1" t="s">
        <v>2194</v>
      </c>
      <c r="H5387" t="s">
        <v>5886</v>
      </c>
      <c r="I5387" t="s">
        <v>2194</v>
      </c>
      <c r="J5387" t="s">
        <v>5886</v>
      </c>
      <c r="K5387">
        <v>0.15</v>
      </c>
      <c r="L5387">
        <v>0.15</v>
      </c>
      <c r="M5387" t="s">
        <v>26</v>
      </c>
      <c r="N5387" t="s">
        <v>4124</v>
      </c>
      <c r="O5387" t="s">
        <v>29</v>
      </c>
      <c r="P5387" t="s">
        <v>29</v>
      </c>
      <c r="Q5387" t="s">
        <v>29</v>
      </c>
      <c r="R5387" t="s">
        <v>29</v>
      </c>
      <c r="S5387" t="s">
        <v>29</v>
      </c>
      <c r="T5387" t="s">
        <v>29</v>
      </c>
      <c r="U5387" t="s">
        <v>29</v>
      </c>
      <c r="V5387" t="s">
        <v>29</v>
      </c>
      <c r="W5387" t="s">
        <v>5867</v>
      </c>
    </row>
    <row r="5388" spans="1:23">
      <c r="A5388">
        <v>5387</v>
      </c>
      <c r="B5388" t="s">
        <v>5864</v>
      </c>
      <c r="C5388" t="s">
        <v>1632</v>
      </c>
      <c r="D5388">
        <v>143</v>
      </c>
      <c r="E5388" t="s">
        <v>5885</v>
      </c>
      <c r="F5388" t="s">
        <v>154</v>
      </c>
      <c r="G5388" s="1" t="s">
        <v>2194</v>
      </c>
      <c r="H5388" t="s">
        <v>5886</v>
      </c>
      <c r="I5388" t="s">
        <v>2194</v>
      </c>
      <c r="J5388" t="s">
        <v>5886</v>
      </c>
      <c r="K5388">
        <v>1.1399999999999999</v>
      </c>
      <c r="L5388">
        <v>1.1399999999999999</v>
      </c>
      <c r="M5388" t="s">
        <v>26</v>
      </c>
      <c r="N5388" t="s">
        <v>63</v>
      </c>
      <c r="O5388" t="s">
        <v>29</v>
      </c>
      <c r="P5388" t="s">
        <v>29</v>
      </c>
      <c r="Q5388" t="s">
        <v>29</v>
      </c>
      <c r="R5388" t="s">
        <v>29</v>
      </c>
      <c r="S5388" t="s">
        <v>29</v>
      </c>
      <c r="T5388" t="s">
        <v>29</v>
      </c>
      <c r="U5388" t="s">
        <v>29</v>
      </c>
      <c r="V5388" t="s">
        <v>29</v>
      </c>
      <c r="W5388" t="s">
        <v>5867</v>
      </c>
    </row>
    <row r="5389" spans="1:23">
      <c r="A5389">
        <v>5388</v>
      </c>
      <c r="B5389" t="s">
        <v>5864</v>
      </c>
      <c r="C5389" t="s">
        <v>1632</v>
      </c>
      <c r="D5389">
        <v>143</v>
      </c>
      <c r="E5389" t="s">
        <v>5885</v>
      </c>
      <c r="F5389" t="s">
        <v>154</v>
      </c>
      <c r="G5389" s="1" t="s">
        <v>2194</v>
      </c>
      <c r="H5389" t="s">
        <v>5886</v>
      </c>
      <c r="I5389" t="s">
        <v>2194</v>
      </c>
      <c r="J5389" t="s">
        <v>5886</v>
      </c>
      <c r="K5389">
        <v>0.28000000000000003</v>
      </c>
      <c r="L5389">
        <v>0.28000000000000003</v>
      </c>
      <c r="M5389" t="s">
        <v>26</v>
      </c>
      <c r="N5389" t="s">
        <v>74</v>
      </c>
      <c r="O5389" t="s">
        <v>29</v>
      </c>
      <c r="P5389" t="s">
        <v>29</v>
      </c>
      <c r="Q5389" t="s">
        <v>29</v>
      </c>
      <c r="R5389" t="s">
        <v>29</v>
      </c>
      <c r="S5389" t="s">
        <v>29</v>
      </c>
      <c r="T5389" t="s">
        <v>29</v>
      </c>
      <c r="U5389" t="s">
        <v>29</v>
      </c>
      <c r="V5389" t="s">
        <v>29</v>
      </c>
      <c r="W5389" t="s">
        <v>5867</v>
      </c>
    </row>
    <row r="5390" spans="1:23">
      <c r="A5390">
        <v>5389</v>
      </c>
      <c r="B5390" t="s">
        <v>5864</v>
      </c>
      <c r="C5390" t="s">
        <v>1632</v>
      </c>
      <c r="D5390">
        <v>143</v>
      </c>
      <c r="E5390" t="s">
        <v>5885</v>
      </c>
      <c r="F5390" t="s">
        <v>154</v>
      </c>
      <c r="G5390" s="1" t="s">
        <v>2194</v>
      </c>
      <c r="H5390" t="s">
        <v>5886</v>
      </c>
      <c r="I5390" t="s">
        <v>2194</v>
      </c>
      <c r="J5390" t="s">
        <v>5886</v>
      </c>
      <c r="K5390">
        <v>7.0000000000000007E-2</v>
      </c>
      <c r="L5390">
        <v>7.0000000000000007E-2</v>
      </c>
      <c r="M5390" t="s">
        <v>26</v>
      </c>
      <c r="N5390" t="s">
        <v>29</v>
      </c>
      <c r="O5390" t="s">
        <v>29</v>
      </c>
      <c r="P5390" t="s">
        <v>29</v>
      </c>
      <c r="Q5390" t="s">
        <v>29</v>
      </c>
      <c r="R5390" t="s">
        <v>29</v>
      </c>
      <c r="S5390" t="s">
        <v>29</v>
      </c>
      <c r="T5390" t="s">
        <v>29</v>
      </c>
      <c r="U5390" t="s">
        <v>29</v>
      </c>
      <c r="V5390" t="s">
        <v>29</v>
      </c>
      <c r="W5390" t="s">
        <v>5867</v>
      </c>
    </row>
    <row r="5391" spans="1:23">
      <c r="A5391">
        <v>5390</v>
      </c>
      <c r="B5391" t="s">
        <v>5864</v>
      </c>
      <c r="C5391" t="s">
        <v>1632</v>
      </c>
      <c r="D5391">
        <v>143</v>
      </c>
      <c r="E5391" t="s">
        <v>5887</v>
      </c>
      <c r="F5391" t="s">
        <v>67</v>
      </c>
      <c r="G5391" s="1" t="s">
        <v>1336</v>
      </c>
      <c r="H5391" t="s">
        <v>1029</v>
      </c>
      <c r="I5391" t="s">
        <v>1336</v>
      </c>
      <c r="J5391" t="s">
        <v>4755</v>
      </c>
      <c r="K5391">
        <v>0.69</v>
      </c>
      <c r="L5391">
        <v>0.69</v>
      </c>
      <c r="M5391" t="s">
        <v>26</v>
      </c>
      <c r="N5391" t="s">
        <v>232</v>
      </c>
      <c r="O5391" t="s">
        <v>29</v>
      </c>
      <c r="P5391" t="s">
        <v>29</v>
      </c>
      <c r="Q5391" t="s">
        <v>29</v>
      </c>
      <c r="R5391" t="s">
        <v>29</v>
      </c>
      <c r="S5391" t="s">
        <v>29</v>
      </c>
      <c r="T5391" t="s">
        <v>29</v>
      </c>
      <c r="U5391" t="s">
        <v>29</v>
      </c>
      <c r="V5391" t="s">
        <v>29</v>
      </c>
      <c r="W5391" t="s">
        <v>5867</v>
      </c>
    </row>
    <row r="5392" spans="1:23">
      <c r="A5392">
        <v>5391</v>
      </c>
      <c r="B5392" t="s">
        <v>5864</v>
      </c>
      <c r="C5392" t="s">
        <v>1632</v>
      </c>
      <c r="D5392">
        <v>143</v>
      </c>
      <c r="E5392" t="s">
        <v>5887</v>
      </c>
      <c r="F5392" t="s">
        <v>67</v>
      </c>
      <c r="G5392" s="1" t="s">
        <v>1336</v>
      </c>
      <c r="H5392" t="s">
        <v>1029</v>
      </c>
      <c r="I5392" t="s">
        <v>1336</v>
      </c>
      <c r="J5392" t="s">
        <v>4755</v>
      </c>
      <c r="K5392">
        <v>0.03</v>
      </c>
      <c r="L5392">
        <v>0.03</v>
      </c>
      <c r="M5392" t="s">
        <v>26</v>
      </c>
      <c r="N5392" t="s">
        <v>219</v>
      </c>
      <c r="O5392" t="s">
        <v>29</v>
      </c>
      <c r="P5392" t="s">
        <v>29</v>
      </c>
      <c r="Q5392" t="s">
        <v>29</v>
      </c>
      <c r="R5392" t="s">
        <v>29</v>
      </c>
      <c r="S5392" t="s">
        <v>29</v>
      </c>
      <c r="T5392" t="s">
        <v>29</v>
      </c>
      <c r="U5392" t="s">
        <v>29</v>
      </c>
      <c r="V5392" t="s">
        <v>29</v>
      </c>
      <c r="W5392" t="s">
        <v>5867</v>
      </c>
    </row>
    <row r="5393" spans="1:23">
      <c r="A5393">
        <v>5392</v>
      </c>
      <c r="B5393" t="s">
        <v>5864</v>
      </c>
      <c r="C5393" t="s">
        <v>1632</v>
      </c>
      <c r="D5393">
        <v>143</v>
      </c>
      <c r="E5393" t="s">
        <v>5887</v>
      </c>
      <c r="F5393" t="s">
        <v>67</v>
      </c>
      <c r="G5393" s="1" t="s">
        <v>1336</v>
      </c>
      <c r="H5393" t="s">
        <v>1029</v>
      </c>
      <c r="I5393" t="s">
        <v>1336</v>
      </c>
      <c r="J5393" t="s">
        <v>4755</v>
      </c>
      <c r="K5393">
        <v>0.03</v>
      </c>
      <c r="L5393">
        <v>0.03</v>
      </c>
      <c r="M5393" t="s">
        <v>26</v>
      </c>
      <c r="N5393" t="s">
        <v>63</v>
      </c>
      <c r="O5393" t="s">
        <v>29</v>
      </c>
      <c r="P5393" t="s">
        <v>29</v>
      </c>
      <c r="Q5393" t="s">
        <v>29</v>
      </c>
      <c r="R5393" t="s">
        <v>29</v>
      </c>
      <c r="S5393" t="s">
        <v>29</v>
      </c>
      <c r="T5393" t="s">
        <v>29</v>
      </c>
      <c r="U5393" t="s">
        <v>29</v>
      </c>
      <c r="V5393" t="s">
        <v>29</v>
      </c>
      <c r="W5393" t="s">
        <v>5867</v>
      </c>
    </row>
    <row r="5394" spans="1:23">
      <c r="A5394">
        <v>5393</v>
      </c>
      <c r="B5394" t="s">
        <v>5864</v>
      </c>
      <c r="C5394" t="s">
        <v>1632</v>
      </c>
      <c r="D5394">
        <v>143</v>
      </c>
      <c r="E5394" t="s">
        <v>5887</v>
      </c>
      <c r="F5394" t="s">
        <v>67</v>
      </c>
      <c r="G5394" s="1" t="s">
        <v>1336</v>
      </c>
      <c r="H5394" t="s">
        <v>1029</v>
      </c>
      <c r="I5394" t="s">
        <v>1336</v>
      </c>
      <c r="J5394" t="s">
        <v>4755</v>
      </c>
      <c r="K5394">
        <v>0.63</v>
      </c>
      <c r="L5394">
        <v>0.63</v>
      </c>
      <c r="M5394" t="s">
        <v>26</v>
      </c>
      <c r="N5394" t="s">
        <v>74</v>
      </c>
      <c r="O5394" t="s">
        <v>29</v>
      </c>
      <c r="P5394" t="s">
        <v>29</v>
      </c>
      <c r="Q5394" t="s">
        <v>29</v>
      </c>
      <c r="R5394" t="s">
        <v>29</v>
      </c>
      <c r="S5394" t="s">
        <v>29</v>
      </c>
      <c r="T5394" t="s">
        <v>29</v>
      </c>
      <c r="U5394" t="s">
        <v>29</v>
      </c>
      <c r="V5394" t="s">
        <v>29</v>
      </c>
      <c r="W5394" t="s">
        <v>5867</v>
      </c>
    </row>
    <row r="5395" spans="1:23">
      <c r="A5395">
        <v>5394</v>
      </c>
      <c r="B5395" t="s">
        <v>5864</v>
      </c>
      <c r="C5395" t="s">
        <v>1632</v>
      </c>
      <c r="D5395">
        <v>143</v>
      </c>
      <c r="E5395" t="s">
        <v>5887</v>
      </c>
      <c r="F5395" t="s">
        <v>67</v>
      </c>
      <c r="G5395" s="1" t="s">
        <v>1336</v>
      </c>
      <c r="H5395" t="s">
        <v>1029</v>
      </c>
      <c r="I5395" t="s">
        <v>1336</v>
      </c>
      <c r="J5395" t="s">
        <v>4755</v>
      </c>
      <c r="K5395">
        <v>0.03</v>
      </c>
      <c r="L5395">
        <v>0.03</v>
      </c>
      <c r="M5395" t="s">
        <v>26</v>
      </c>
      <c r="N5395" t="s">
        <v>29</v>
      </c>
      <c r="O5395" t="s">
        <v>29</v>
      </c>
      <c r="P5395" t="s">
        <v>29</v>
      </c>
      <c r="Q5395" t="s">
        <v>29</v>
      </c>
      <c r="R5395" t="s">
        <v>29</v>
      </c>
      <c r="S5395" t="s">
        <v>29</v>
      </c>
      <c r="T5395" t="s">
        <v>29</v>
      </c>
      <c r="U5395" t="s">
        <v>29</v>
      </c>
      <c r="V5395" t="s">
        <v>29</v>
      </c>
      <c r="W5395" t="s">
        <v>5867</v>
      </c>
    </row>
    <row r="5396" spans="1:23">
      <c r="A5396">
        <v>5395</v>
      </c>
      <c r="B5396" t="s">
        <v>5864</v>
      </c>
      <c r="C5396" t="s">
        <v>1632</v>
      </c>
      <c r="D5396">
        <v>143</v>
      </c>
      <c r="E5396" t="s">
        <v>5888</v>
      </c>
      <c r="F5396" t="s">
        <v>196</v>
      </c>
      <c r="G5396" s="1" t="s">
        <v>2553</v>
      </c>
      <c r="H5396" t="s">
        <v>1198</v>
      </c>
      <c r="I5396" t="s">
        <v>2553</v>
      </c>
      <c r="J5396" t="s">
        <v>2389</v>
      </c>
      <c r="K5396">
        <v>0.65</v>
      </c>
      <c r="L5396">
        <v>0.65</v>
      </c>
      <c r="M5396" t="s">
        <v>26</v>
      </c>
      <c r="N5396" t="s">
        <v>4124</v>
      </c>
      <c r="O5396" t="s">
        <v>29</v>
      </c>
      <c r="P5396" t="s">
        <v>29</v>
      </c>
      <c r="Q5396" t="s">
        <v>29</v>
      </c>
      <c r="R5396" t="s">
        <v>29</v>
      </c>
      <c r="S5396" t="s">
        <v>29</v>
      </c>
      <c r="T5396" t="s">
        <v>29</v>
      </c>
      <c r="U5396" t="s">
        <v>29</v>
      </c>
      <c r="V5396" t="s">
        <v>29</v>
      </c>
      <c r="W5396" t="s">
        <v>5867</v>
      </c>
    </row>
    <row r="5397" spans="1:23">
      <c r="A5397">
        <v>5396</v>
      </c>
      <c r="B5397" t="s">
        <v>5864</v>
      </c>
      <c r="C5397" t="s">
        <v>1632</v>
      </c>
      <c r="D5397">
        <v>143</v>
      </c>
      <c r="E5397" t="s">
        <v>5888</v>
      </c>
      <c r="F5397" t="s">
        <v>196</v>
      </c>
      <c r="G5397" s="1" t="s">
        <v>2553</v>
      </c>
      <c r="H5397" t="s">
        <v>1198</v>
      </c>
      <c r="I5397" t="s">
        <v>2553</v>
      </c>
      <c r="J5397" t="s">
        <v>2389</v>
      </c>
      <c r="K5397">
        <v>0.09</v>
      </c>
      <c r="L5397">
        <v>0.09</v>
      </c>
      <c r="M5397" t="s">
        <v>26</v>
      </c>
      <c r="N5397" t="s">
        <v>74</v>
      </c>
      <c r="O5397" t="s">
        <v>29</v>
      </c>
      <c r="P5397" t="s">
        <v>29</v>
      </c>
      <c r="Q5397" t="s">
        <v>29</v>
      </c>
      <c r="R5397" t="s">
        <v>29</v>
      </c>
      <c r="S5397" t="s">
        <v>29</v>
      </c>
      <c r="T5397" t="s">
        <v>29</v>
      </c>
      <c r="U5397" t="s">
        <v>29</v>
      </c>
      <c r="V5397" t="s">
        <v>29</v>
      </c>
      <c r="W5397" t="s">
        <v>5867</v>
      </c>
    </row>
    <row r="5398" spans="1:23">
      <c r="A5398">
        <v>5397</v>
      </c>
      <c r="B5398" t="s">
        <v>5864</v>
      </c>
      <c r="C5398" t="s">
        <v>1632</v>
      </c>
      <c r="D5398">
        <v>143</v>
      </c>
      <c r="E5398" t="s">
        <v>5888</v>
      </c>
      <c r="F5398" t="s">
        <v>196</v>
      </c>
      <c r="G5398" s="1" t="s">
        <v>2553</v>
      </c>
      <c r="H5398" t="s">
        <v>1198</v>
      </c>
      <c r="I5398" t="s">
        <v>2553</v>
      </c>
      <c r="J5398" t="s">
        <v>2389</v>
      </c>
      <c r="K5398">
        <v>0.5</v>
      </c>
      <c r="L5398">
        <v>0.5</v>
      </c>
      <c r="M5398" t="s">
        <v>26</v>
      </c>
      <c r="N5398" t="s">
        <v>29</v>
      </c>
      <c r="O5398" t="s">
        <v>29</v>
      </c>
      <c r="P5398" t="s">
        <v>29</v>
      </c>
      <c r="Q5398" t="s">
        <v>29</v>
      </c>
      <c r="R5398" t="s">
        <v>29</v>
      </c>
      <c r="S5398" t="s">
        <v>29</v>
      </c>
      <c r="T5398" t="s">
        <v>29</v>
      </c>
      <c r="U5398" t="s">
        <v>29</v>
      </c>
      <c r="V5398" t="s">
        <v>29</v>
      </c>
      <c r="W5398" t="s">
        <v>5867</v>
      </c>
    </row>
    <row r="5399" spans="1:23">
      <c r="A5399">
        <v>5398</v>
      </c>
      <c r="B5399" t="s">
        <v>5864</v>
      </c>
      <c r="C5399" t="s">
        <v>1632</v>
      </c>
      <c r="D5399">
        <v>143</v>
      </c>
      <c r="E5399" t="s">
        <v>5889</v>
      </c>
      <c r="F5399" t="s">
        <v>154</v>
      </c>
      <c r="G5399" s="1" t="s">
        <v>5890</v>
      </c>
      <c r="H5399" t="s">
        <v>5891</v>
      </c>
      <c r="I5399" t="s">
        <v>8555</v>
      </c>
      <c r="J5399" t="s">
        <v>8744</v>
      </c>
      <c r="K5399">
        <v>0.01</v>
      </c>
      <c r="L5399">
        <v>0.01</v>
      </c>
      <c r="M5399" t="s">
        <v>26</v>
      </c>
      <c r="N5399" t="s">
        <v>5868</v>
      </c>
      <c r="O5399" t="s">
        <v>29</v>
      </c>
      <c r="P5399" t="s">
        <v>29</v>
      </c>
      <c r="Q5399" t="s">
        <v>29</v>
      </c>
      <c r="R5399" t="s">
        <v>29</v>
      </c>
      <c r="S5399" t="s">
        <v>29</v>
      </c>
      <c r="T5399" t="s">
        <v>29</v>
      </c>
      <c r="U5399" t="s">
        <v>29</v>
      </c>
      <c r="V5399" t="s">
        <v>29</v>
      </c>
      <c r="W5399" t="s">
        <v>5867</v>
      </c>
    </row>
    <row r="5400" spans="1:23">
      <c r="A5400">
        <v>5399</v>
      </c>
      <c r="B5400" t="s">
        <v>5864</v>
      </c>
      <c r="C5400" t="s">
        <v>1632</v>
      </c>
      <c r="D5400">
        <v>143</v>
      </c>
      <c r="E5400" t="s">
        <v>5889</v>
      </c>
      <c r="F5400" t="s">
        <v>154</v>
      </c>
      <c r="G5400" s="1" t="s">
        <v>5890</v>
      </c>
      <c r="H5400" t="s">
        <v>5891</v>
      </c>
      <c r="I5400" t="s">
        <v>8555</v>
      </c>
      <c r="J5400" t="s">
        <v>8744</v>
      </c>
      <c r="K5400">
        <v>0.18</v>
      </c>
      <c r="L5400">
        <v>0.18</v>
      </c>
      <c r="M5400" t="s">
        <v>26</v>
      </c>
      <c r="N5400" t="s">
        <v>4124</v>
      </c>
      <c r="O5400" t="s">
        <v>29</v>
      </c>
      <c r="P5400" t="s">
        <v>29</v>
      </c>
      <c r="Q5400" t="s">
        <v>29</v>
      </c>
      <c r="R5400" t="s">
        <v>29</v>
      </c>
      <c r="S5400" t="s">
        <v>29</v>
      </c>
      <c r="T5400" t="s">
        <v>29</v>
      </c>
      <c r="U5400" t="s">
        <v>29</v>
      </c>
      <c r="V5400" t="s">
        <v>29</v>
      </c>
      <c r="W5400" t="s">
        <v>5867</v>
      </c>
    </row>
    <row r="5401" spans="1:23">
      <c r="A5401">
        <v>5400</v>
      </c>
      <c r="B5401" t="s">
        <v>5864</v>
      </c>
      <c r="C5401" t="s">
        <v>1632</v>
      </c>
      <c r="D5401">
        <v>143</v>
      </c>
      <c r="E5401" t="s">
        <v>5889</v>
      </c>
      <c r="F5401" t="s">
        <v>154</v>
      </c>
      <c r="G5401" s="1" t="s">
        <v>5890</v>
      </c>
      <c r="H5401" t="s">
        <v>5891</v>
      </c>
      <c r="I5401" t="s">
        <v>8555</v>
      </c>
      <c r="J5401" t="s">
        <v>8744</v>
      </c>
      <c r="K5401">
        <v>0.83</v>
      </c>
      <c r="L5401">
        <v>0.83</v>
      </c>
      <c r="M5401" t="s">
        <v>26</v>
      </c>
      <c r="N5401" t="s">
        <v>63</v>
      </c>
      <c r="O5401" t="s">
        <v>29</v>
      </c>
      <c r="P5401" t="s">
        <v>29</v>
      </c>
      <c r="Q5401" t="s">
        <v>29</v>
      </c>
      <c r="R5401" t="s">
        <v>29</v>
      </c>
      <c r="S5401" t="s">
        <v>29</v>
      </c>
      <c r="T5401" t="s">
        <v>29</v>
      </c>
      <c r="U5401" t="s">
        <v>29</v>
      </c>
      <c r="V5401" t="s">
        <v>29</v>
      </c>
      <c r="W5401" t="s">
        <v>5867</v>
      </c>
    </row>
    <row r="5402" spans="1:23">
      <c r="A5402">
        <v>5401</v>
      </c>
      <c r="B5402" t="s">
        <v>5864</v>
      </c>
      <c r="C5402" t="s">
        <v>1632</v>
      </c>
      <c r="D5402">
        <v>143</v>
      </c>
      <c r="E5402" t="s">
        <v>5889</v>
      </c>
      <c r="F5402" t="s">
        <v>154</v>
      </c>
      <c r="G5402" s="1" t="s">
        <v>5890</v>
      </c>
      <c r="H5402" t="s">
        <v>5891</v>
      </c>
      <c r="I5402" t="s">
        <v>8555</v>
      </c>
      <c r="J5402" t="s">
        <v>8744</v>
      </c>
      <c r="K5402">
        <v>0.13</v>
      </c>
      <c r="L5402">
        <v>0.13</v>
      </c>
      <c r="M5402" t="s">
        <v>26</v>
      </c>
      <c r="N5402" t="s">
        <v>29</v>
      </c>
      <c r="O5402" t="s">
        <v>29</v>
      </c>
      <c r="P5402" t="s">
        <v>29</v>
      </c>
      <c r="Q5402" t="s">
        <v>29</v>
      </c>
      <c r="R5402" t="s">
        <v>29</v>
      </c>
      <c r="S5402" t="s">
        <v>29</v>
      </c>
      <c r="T5402" t="s">
        <v>29</v>
      </c>
      <c r="U5402" t="s">
        <v>29</v>
      </c>
      <c r="V5402" t="s">
        <v>29</v>
      </c>
      <c r="W5402" t="s">
        <v>5867</v>
      </c>
    </row>
    <row r="5403" spans="1:23">
      <c r="A5403">
        <v>5402</v>
      </c>
      <c r="B5403" t="s">
        <v>5864</v>
      </c>
      <c r="C5403" t="s">
        <v>1632</v>
      </c>
      <c r="D5403">
        <v>143</v>
      </c>
      <c r="E5403" t="s">
        <v>5892</v>
      </c>
      <c r="F5403" t="s">
        <v>206</v>
      </c>
      <c r="G5403" s="1" t="s">
        <v>526</v>
      </c>
      <c r="H5403" t="s">
        <v>1059</v>
      </c>
      <c r="I5403" t="s">
        <v>526</v>
      </c>
      <c r="J5403" t="s">
        <v>4317</v>
      </c>
      <c r="K5403">
        <v>0.32</v>
      </c>
      <c r="L5403">
        <v>0.32</v>
      </c>
      <c r="M5403" t="s">
        <v>26</v>
      </c>
      <c r="N5403" t="s">
        <v>219</v>
      </c>
      <c r="O5403" t="s">
        <v>29</v>
      </c>
      <c r="P5403" t="s">
        <v>29</v>
      </c>
      <c r="Q5403" t="s">
        <v>29</v>
      </c>
      <c r="R5403" t="s">
        <v>29</v>
      </c>
      <c r="S5403" t="s">
        <v>29</v>
      </c>
      <c r="T5403" t="s">
        <v>29</v>
      </c>
      <c r="U5403" t="s">
        <v>29</v>
      </c>
      <c r="V5403" t="s">
        <v>29</v>
      </c>
      <c r="W5403" t="s">
        <v>5867</v>
      </c>
    </row>
    <row r="5404" spans="1:23">
      <c r="A5404">
        <v>5403</v>
      </c>
      <c r="B5404" t="s">
        <v>5864</v>
      </c>
      <c r="C5404" t="s">
        <v>1632</v>
      </c>
      <c r="D5404">
        <v>143</v>
      </c>
      <c r="E5404" t="s">
        <v>5892</v>
      </c>
      <c r="F5404" t="s">
        <v>206</v>
      </c>
      <c r="G5404" s="1" t="s">
        <v>526</v>
      </c>
      <c r="H5404" t="s">
        <v>1059</v>
      </c>
      <c r="I5404" t="s">
        <v>526</v>
      </c>
      <c r="J5404" t="s">
        <v>4317</v>
      </c>
      <c r="K5404">
        <v>0.04</v>
      </c>
      <c r="L5404">
        <v>0.04</v>
      </c>
      <c r="M5404" t="s">
        <v>26</v>
      </c>
      <c r="N5404" t="s">
        <v>5868</v>
      </c>
      <c r="O5404" t="s">
        <v>29</v>
      </c>
      <c r="P5404" t="s">
        <v>29</v>
      </c>
      <c r="Q5404" t="s">
        <v>29</v>
      </c>
      <c r="R5404" t="s">
        <v>29</v>
      </c>
      <c r="S5404" t="s">
        <v>29</v>
      </c>
      <c r="T5404" t="s">
        <v>29</v>
      </c>
      <c r="U5404" t="s">
        <v>29</v>
      </c>
      <c r="V5404" t="s">
        <v>29</v>
      </c>
      <c r="W5404" t="s">
        <v>5867</v>
      </c>
    </row>
    <row r="5405" spans="1:23">
      <c r="A5405">
        <v>5404</v>
      </c>
      <c r="B5405" t="s">
        <v>5864</v>
      </c>
      <c r="C5405" t="s">
        <v>1632</v>
      </c>
      <c r="D5405">
        <v>143</v>
      </c>
      <c r="E5405" t="s">
        <v>5892</v>
      </c>
      <c r="F5405" t="s">
        <v>206</v>
      </c>
      <c r="G5405" s="1" t="s">
        <v>526</v>
      </c>
      <c r="H5405" t="s">
        <v>1059</v>
      </c>
      <c r="I5405" t="s">
        <v>526</v>
      </c>
      <c r="J5405" t="s">
        <v>4317</v>
      </c>
      <c r="K5405">
        <v>0.43</v>
      </c>
      <c r="L5405">
        <v>0.43</v>
      </c>
      <c r="M5405" t="s">
        <v>26</v>
      </c>
      <c r="N5405" t="s">
        <v>4124</v>
      </c>
      <c r="O5405" t="s">
        <v>29</v>
      </c>
      <c r="P5405" t="s">
        <v>29</v>
      </c>
      <c r="Q5405" t="s">
        <v>29</v>
      </c>
      <c r="R5405" t="s">
        <v>29</v>
      </c>
      <c r="S5405" t="s">
        <v>29</v>
      </c>
      <c r="T5405" t="s">
        <v>29</v>
      </c>
      <c r="U5405" t="s">
        <v>29</v>
      </c>
      <c r="V5405" t="s">
        <v>29</v>
      </c>
      <c r="W5405" t="s">
        <v>5867</v>
      </c>
    </row>
    <row r="5406" spans="1:23">
      <c r="A5406">
        <v>5405</v>
      </c>
      <c r="B5406" t="s">
        <v>5864</v>
      </c>
      <c r="C5406" t="s">
        <v>1632</v>
      </c>
      <c r="D5406">
        <v>143</v>
      </c>
      <c r="E5406" t="s">
        <v>5892</v>
      </c>
      <c r="F5406" t="s">
        <v>206</v>
      </c>
      <c r="G5406" s="1" t="s">
        <v>526</v>
      </c>
      <c r="H5406" t="s">
        <v>1059</v>
      </c>
      <c r="I5406" t="s">
        <v>526</v>
      </c>
      <c r="J5406" t="s">
        <v>4317</v>
      </c>
      <c r="K5406">
        <v>0.16</v>
      </c>
      <c r="L5406">
        <v>0.16</v>
      </c>
      <c r="M5406" t="s">
        <v>26</v>
      </c>
      <c r="N5406" t="s">
        <v>63</v>
      </c>
      <c r="O5406" t="s">
        <v>29</v>
      </c>
      <c r="P5406" t="s">
        <v>29</v>
      </c>
      <c r="Q5406" t="s">
        <v>29</v>
      </c>
      <c r="R5406" t="s">
        <v>29</v>
      </c>
      <c r="S5406" t="s">
        <v>29</v>
      </c>
      <c r="T5406" t="s">
        <v>29</v>
      </c>
      <c r="U5406" t="s">
        <v>29</v>
      </c>
      <c r="V5406" t="s">
        <v>29</v>
      </c>
      <c r="W5406" t="s">
        <v>5867</v>
      </c>
    </row>
    <row r="5407" spans="1:23">
      <c r="A5407">
        <v>5406</v>
      </c>
      <c r="B5407" t="s">
        <v>5864</v>
      </c>
      <c r="C5407" t="s">
        <v>1632</v>
      </c>
      <c r="D5407">
        <v>143</v>
      </c>
      <c r="E5407" t="s">
        <v>5892</v>
      </c>
      <c r="F5407" t="s">
        <v>206</v>
      </c>
      <c r="G5407" s="1" t="s">
        <v>526</v>
      </c>
      <c r="H5407" t="s">
        <v>1059</v>
      </c>
      <c r="I5407" t="s">
        <v>526</v>
      </c>
      <c r="J5407" t="s">
        <v>4317</v>
      </c>
      <c r="K5407">
        <v>0.13</v>
      </c>
      <c r="L5407">
        <v>0.13</v>
      </c>
      <c r="M5407" t="s">
        <v>26</v>
      </c>
      <c r="N5407" t="s">
        <v>74</v>
      </c>
      <c r="O5407" t="s">
        <v>29</v>
      </c>
      <c r="P5407" t="s">
        <v>29</v>
      </c>
      <c r="Q5407" t="s">
        <v>29</v>
      </c>
      <c r="R5407" t="s">
        <v>29</v>
      </c>
      <c r="S5407" t="s">
        <v>29</v>
      </c>
      <c r="T5407" t="s">
        <v>29</v>
      </c>
      <c r="U5407" t="s">
        <v>29</v>
      </c>
      <c r="V5407" t="s">
        <v>29</v>
      </c>
      <c r="W5407" t="s">
        <v>5867</v>
      </c>
    </row>
    <row r="5408" spans="1:23">
      <c r="A5408">
        <v>5407</v>
      </c>
      <c r="B5408" t="s">
        <v>5864</v>
      </c>
      <c r="C5408" t="s">
        <v>1632</v>
      </c>
      <c r="D5408">
        <v>143</v>
      </c>
      <c r="E5408" t="s">
        <v>5892</v>
      </c>
      <c r="F5408" t="s">
        <v>206</v>
      </c>
      <c r="G5408" s="1" t="s">
        <v>526</v>
      </c>
      <c r="H5408" t="s">
        <v>1059</v>
      </c>
      <c r="I5408" t="s">
        <v>526</v>
      </c>
      <c r="J5408" t="s">
        <v>4317</v>
      </c>
      <c r="K5408">
        <v>0.03</v>
      </c>
      <c r="L5408">
        <v>0.03</v>
      </c>
      <c r="M5408" t="s">
        <v>26</v>
      </c>
      <c r="N5408" t="s">
        <v>29</v>
      </c>
      <c r="O5408" t="s">
        <v>29</v>
      </c>
      <c r="P5408" t="s">
        <v>29</v>
      </c>
      <c r="Q5408" t="s">
        <v>29</v>
      </c>
      <c r="R5408" t="s">
        <v>29</v>
      </c>
      <c r="S5408" t="s">
        <v>29</v>
      </c>
      <c r="T5408" t="s">
        <v>29</v>
      </c>
      <c r="U5408" t="s">
        <v>29</v>
      </c>
      <c r="V5408" t="s">
        <v>29</v>
      </c>
      <c r="W5408" t="s">
        <v>5867</v>
      </c>
    </row>
    <row r="5409" spans="1:23">
      <c r="A5409">
        <v>5408</v>
      </c>
      <c r="B5409" t="s">
        <v>5864</v>
      </c>
      <c r="C5409" t="s">
        <v>1632</v>
      </c>
      <c r="D5409">
        <v>143</v>
      </c>
      <c r="E5409" t="s">
        <v>5893</v>
      </c>
      <c r="F5409" t="s">
        <v>67</v>
      </c>
      <c r="G5409" s="1" t="s">
        <v>5080</v>
      </c>
      <c r="H5409" t="s">
        <v>1029</v>
      </c>
      <c r="I5409" t="s">
        <v>5080</v>
      </c>
      <c r="J5409" t="s">
        <v>1029</v>
      </c>
      <c r="K5409">
        <v>0.16</v>
      </c>
      <c r="L5409">
        <v>0.16</v>
      </c>
      <c r="M5409" t="s">
        <v>26</v>
      </c>
      <c r="N5409" t="s">
        <v>219</v>
      </c>
      <c r="O5409" t="s">
        <v>29</v>
      </c>
      <c r="P5409" t="s">
        <v>29</v>
      </c>
      <c r="Q5409" t="s">
        <v>29</v>
      </c>
      <c r="R5409" t="s">
        <v>29</v>
      </c>
      <c r="S5409" t="s">
        <v>29</v>
      </c>
      <c r="T5409" t="s">
        <v>29</v>
      </c>
      <c r="U5409" t="s">
        <v>29</v>
      </c>
      <c r="V5409" t="s">
        <v>29</v>
      </c>
      <c r="W5409" t="s">
        <v>5867</v>
      </c>
    </row>
    <row r="5410" spans="1:23">
      <c r="A5410">
        <v>5409</v>
      </c>
      <c r="B5410" t="s">
        <v>5864</v>
      </c>
      <c r="C5410" t="s">
        <v>1632</v>
      </c>
      <c r="D5410">
        <v>143</v>
      </c>
      <c r="E5410" t="s">
        <v>5893</v>
      </c>
      <c r="F5410" t="s">
        <v>67</v>
      </c>
      <c r="G5410" s="1" t="s">
        <v>5080</v>
      </c>
      <c r="H5410" t="s">
        <v>1029</v>
      </c>
      <c r="I5410" t="s">
        <v>5080</v>
      </c>
      <c r="J5410" t="s">
        <v>1029</v>
      </c>
      <c r="K5410">
        <v>0.25</v>
      </c>
      <c r="L5410">
        <v>0.25</v>
      </c>
      <c r="M5410" t="s">
        <v>26</v>
      </c>
      <c r="N5410" t="s">
        <v>5868</v>
      </c>
      <c r="O5410" t="s">
        <v>29</v>
      </c>
      <c r="P5410" t="s">
        <v>29</v>
      </c>
      <c r="Q5410" t="s">
        <v>29</v>
      </c>
      <c r="R5410" t="s">
        <v>29</v>
      </c>
      <c r="S5410" t="s">
        <v>29</v>
      </c>
      <c r="T5410" t="s">
        <v>29</v>
      </c>
      <c r="U5410" t="s">
        <v>29</v>
      </c>
      <c r="V5410" t="s">
        <v>29</v>
      </c>
      <c r="W5410" t="s">
        <v>5867</v>
      </c>
    </row>
    <row r="5411" spans="1:23">
      <c r="A5411">
        <v>5410</v>
      </c>
      <c r="B5411" t="s">
        <v>5864</v>
      </c>
      <c r="C5411" t="s">
        <v>1632</v>
      </c>
      <c r="D5411">
        <v>143</v>
      </c>
      <c r="E5411" t="s">
        <v>5893</v>
      </c>
      <c r="F5411" t="s">
        <v>67</v>
      </c>
      <c r="G5411" s="1" t="s">
        <v>5080</v>
      </c>
      <c r="H5411" t="s">
        <v>1029</v>
      </c>
      <c r="I5411" t="s">
        <v>5080</v>
      </c>
      <c r="J5411" t="s">
        <v>1029</v>
      </c>
      <c r="K5411">
        <v>0.56999999999999995</v>
      </c>
      <c r="L5411">
        <v>0.56999999999999995</v>
      </c>
      <c r="M5411" t="s">
        <v>26</v>
      </c>
      <c r="N5411" t="s">
        <v>4124</v>
      </c>
      <c r="O5411" t="s">
        <v>29</v>
      </c>
      <c r="P5411" t="s">
        <v>29</v>
      </c>
      <c r="Q5411" t="s">
        <v>29</v>
      </c>
      <c r="R5411" t="s">
        <v>29</v>
      </c>
      <c r="S5411" t="s">
        <v>29</v>
      </c>
      <c r="T5411" t="s">
        <v>29</v>
      </c>
      <c r="U5411" t="s">
        <v>29</v>
      </c>
      <c r="V5411" t="s">
        <v>29</v>
      </c>
      <c r="W5411" t="s">
        <v>5867</v>
      </c>
    </row>
    <row r="5412" spans="1:23">
      <c r="A5412">
        <v>5411</v>
      </c>
      <c r="B5412" t="s">
        <v>5864</v>
      </c>
      <c r="C5412" t="s">
        <v>1632</v>
      </c>
      <c r="D5412">
        <v>143</v>
      </c>
      <c r="E5412" t="s">
        <v>5893</v>
      </c>
      <c r="F5412" t="s">
        <v>67</v>
      </c>
      <c r="G5412" s="1" t="s">
        <v>5080</v>
      </c>
      <c r="H5412" t="s">
        <v>1029</v>
      </c>
      <c r="I5412" t="s">
        <v>5080</v>
      </c>
      <c r="J5412" t="s">
        <v>1029</v>
      </c>
      <c r="K5412">
        <v>0.03</v>
      </c>
      <c r="L5412">
        <v>0.03</v>
      </c>
      <c r="M5412" t="s">
        <v>26</v>
      </c>
      <c r="N5412" t="s">
        <v>63</v>
      </c>
      <c r="O5412" t="s">
        <v>29</v>
      </c>
      <c r="P5412" t="s">
        <v>29</v>
      </c>
      <c r="Q5412" t="s">
        <v>29</v>
      </c>
      <c r="R5412" t="s">
        <v>29</v>
      </c>
      <c r="S5412" t="s">
        <v>29</v>
      </c>
      <c r="T5412" t="s">
        <v>29</v>
      </c>
      <c r="U5412" t="s">
        <v>29</v>
      </c>
      <c r="V5412" t="s">
        <v>29</v>
      </c>
      <c r="W5412" t="s">
        <v>5867</v>
      </c>
    </row>
    <row r="5413" spans="1:23">
      <c r="A5413">
        <v>5412</v>
      </c>
      <c r="B5413" t="s">
        <v>5864</v>
      </c>
      <c r="C5413" t="s">
        <v>1632</v>
      </c>
      <c r="D5413">
        <v>143</v>
      </c>
      <c r="E5413" t="s">
        <v>5893</v>
      </c>
      <c r="F5413" t="s">
        <v>67</v>
      </c>
      <c r="G5413" s="1" t="s">
        <v>5080</v>
      </c>
      <c r="H5413" t="s">
        <v>1029</v>
      </c>
      <c r="I5413" t="s">
        <v>5080</v>
      </c>
      <c r="J5413" t="s">
        <v>1029</v>
      </c>
      <c r="K5413">
        <v>7.0000000000000007E-2</v>
      </c>
      <c r="L5413">
        <v>7.0000000000000007E-2</v>
      </c>
      <c r="M5413" t="s">
        <v>26</v>
      </c>
      <c r="N5413" t="s">
        <v>29</v>
      </c>
      <c r="O5413" t="s">
        <v>29</v>
      </c>
      <c r="P5413" t="s">
        <v>29</v>
      </c>
      <c r="Q5413" t="s">
        <v>29</v>
      </c>
      <c r="R5413" t="s">
        <v>29</v>
      </c>
      <c r="S5413" t="s">
        <v>29</v>
      </c>
      <c r="T5413" t="s">
        <v>29</v>
      </c>
      <c r="U5413" t="s">
        <v>29</v>
      </c>
      <c r="V5413" t="s">
        <v>29</v>
      </c>
      <c r="W5413" t="s">
        <v>5867</v>
      </c>
    </row>
    <row r="5414" spans="1:23">
      <c r="A5414">
        <v>5413</v>
      </c>
      <c r="B5414" t="s">
        <v>5864</v>
      </c>
      <c r="C5414" t="s">
        <v>1632</v>
      </c>
      <c r="D5414">
        <v>143</v>
      </c>
      <c r="E5414" t="s">
        <v>5894</v>
      </c>
      <c r="F5414" t="s">
        <v>344</v>
      </c>
      <c r="G5414" s="1" t="s">
        <v>5895</v>
      </c>
      <c r="H5414" t="s">
        <v>5896</v>
      </c>
      <c r="I5414" t="s">
        <v>5895</v>
      </c>
      <c r="J5414" t="s">
        <v>1166</v>
      </c>
      <c r="K5414">
        <v>0.46</v>
      </c>
      <c r="L5414">
        <v>0.46</v>
      </c>
      <c r="M5414" t="s">
        <v>26</v>
      </c>
      <c r="N5414" t="s">
        <v>232</v>
      </c>
      <c r="O5414" t="s">
        <v>29</v>
      </c>
      <c r="P5414" t="s">
        <v>29</v>
      </c>
      <c r="Q5414" t="s">
        <v>29</v>
      </c>
      <c r="R5414" t="s">
        <v>29</v>
      </c>
      <c r="S5414" t="s">
        <v>29</v>
      </c>
      <c r="T5414" t="s">
        <v>29</v>
      </c>
      <c r="U5414" t="s">
        <v>29</v>
      </c>
      <c r="V5414" t="s">
        <v>29</v>
      </c>
      <c r="W5414" t="s">
        <v>5867</v>
      </c>
    </row>
    <row r="5415" spans="1:23">
      <c r="A5415">
        <v>5414</v>
      </c>
      <c r="B5415" t="s">
        <v>5864</v>
      </c>
      <c r="C5415" t="s">
        <v>1632</v>
      </c>
      <c r="D5415">
        <v>143</v>
      </c>
      <c r="E5415" t="s">
        <v>5894</v>
      </c>
      <c r="F5415" t="s">
        <v>344</v>
      </c>
      <c r="G5415" s="1" t="s">
        <v>5895</v>
      </c>
      <c r="H5415" t="s">
        <v>5896</v>
      </c>
      <c r="I5415" t="s">
        <v>5895</v>
      </c>
      <c r="J5415" t="s">
        <v>1166</v>
      </c>
      <c r="K5415">
        <v>0.01</v>
      </c>
      <c r="L5415">
        <v>0.01</v>
      </c>
      <c r="M5415" t="s">
        <v>26</v>
      </c>
      <c r="N5415" t="s">
        <v>219</v>
      </c>
      <c r="O5415" t="s">
        <v>29</v>
      </c>
      <c r="P5415" t="s">
        <v>29</v>
      </c>
      <c r="Q5415" t="s">
        <v>29</v>
      </c>
      <c r="R5415" t="s">
        <v>29</v>
      </c>
      <c r="S5415" t="s">
        <v>29</v>
      </c>
      <c r="T5415" t="s">
        <v>29</v>
      </c>
      <c r="U5415" t="s">
        <v>29</v>
      </c>
      <c r="V5415" t="s">
        <v>29</v>
      </c>
      <c r="W5415" t="s">
        <v>5867</v>
      </c>
    </row>
    <row r="5416" spans="1:23">
      <c r="A5416">
        <v>5415</v>
      </c>
      <c r="B5416" t="s">
        <v>5864</v>
      </c>
      <c r="C5416" t="s">
        <v>1632</v>
      </c>
      <c r="D5416">
        <v>143</v>
      </c>
      <c r="E5416" t="s">
        <v>5894</v>
      </c>
      <c r="F5416" t="s">
        <v>344</v>
      </c>
      <c r="G5416" s="1" t="s">
        <v>5895</v>
      </c>
      <c r="H5416" t="s">
        <v>5896</v>
      </c>
      <c r="I5416" t="s">
        <v>5895</v>
      </c>
      <c r="J5416" t="s">
        <v>1166</v>
      </c>
      <c r="K5416">
        <v>0.01</v>
      </c>
      <c r="L5416">
        <v>0.01</v>
      </c>
      <c r="M5416" t="s">
        <v>26</v>
      </c>
      <c r="N5416" t="s">
        <v>5868</v>
      </c>
      <c r="O5416" t="s">
        <v>29</v>
      </c>
      <c r="P5416" t="s">
        <v>29</v>
      </c>
      <c r="Q5416" t="s">
        <v>29</v>
      </c>
      <c r="R5416" t="s">
        <v>29</v>
      </c>
      <c r="S5416" t="s">
        <v>29</v>
      </c>
      <c r="T5416" t="s">
        <v>29</v>
      </c>
      <c r="U5416" t="s">
        <v>29</v>
      </c>
      <c r="V5416" t="s">
        <v>29</v>
      </c>
      <c r="W5416" t="s">
        <v>5867</v>
      </c>
    </row>
    <row r="5417" spans="1:23">
      <c r="A5417">
        <v>5416</v>
      </c>
      <c r="B5417" t="s">
        <v>5864</v>
      </c>
      <c r="C5417" t="s">
        <v>1632</v>
      </c>
      <c r="D5417">
        <v>143</v>
      </c>
      <c r="E5417" t="s">
        <v>5894</v>
      </c>
      <c r="F5417" t="s">
        <v>344</v>
      </c>
      <c r="G5417" s="1" t="s">
        <v>5895</v>
      </c>
      <c r="H5417" t="s">
        <v>5896</v>
      </c>
      <c r="I5417" t="s">
        <v>5895</v>
      </c>
      <c r="J5417" t="s">
        <v>1166</v>
      </c>
      <c r="K5417">
        <v>0.01</v>
      </c>
      <c r="L5417">
        <v>0.01</v>
      </c>
      <c r="M5417" t="s">
        <v>26</v>
      </c>
      <c r="N5417" t="s">
        <v>5868</v>
      </c>
      <c r="O5417" t="s">
        <v>29</v>
      </c>
      <c r="P5417" t="s">
        <v>29</v>
      </c>
      <c r="Q5417" t="s">
        <v>29</v>
      </c>
      <c r="R5417" t="s">
        <v>29</v>
      </c>
      <c r="S5417" t="s">
        <v>29</v>
      </c>
      <c r="T5417" t="s">
        <v>29</v>
      </c>
      <c r="U5417" t="s">
        <v>29</v>
      </c>
      <c r="V5417" t="s">
        <v>29</v>
      </c>
      <c r="W5417" t="s">
        <v>5867</v>
      </c>
    </row>
    <row r="5418" spans="1:23">
      <c r="A5418">
        <v>5417</v>
      </c>
      <c r="B5418" t="s">
        <v>5864</v>
      </c>
      <c r="C5418" t="s">
        <v>1632</v>
      </c>
      <c r="D5418">
        <v>143</v>
      </c>
      <c r="E5418" t="s">
        <v>5894</v>
      </c>
      <c r="F5418" t="s">
        <v>344</v>
      </c>
      <c r="G5418" s="1" t="s">
        <v>5895</v>
      </c>
      <c r="H5418" t="s">
        <v>5896</v>
      </c>
      <c r="I5418" t="s">
        <v>5895</v>
      </c>
      <c r="J5418" t="s">
        <v>1166</v>
      </c>
      <c r="K5418">
        <v>0.06</v>
      </c>
      <c r="L5418">
        <v>0.06</v>
      </c>
      <c r="M5418" t="s">
        <v>26</v>
      </c>
      <c r="N5418" t="s">
        <v>121</v>
      </c>
      <c r="O5418" t="s">
        <v>29</v>
      </c>
      <c r="P5418" t="s">
        <v>29</v>
      </c>
      <c r="Q5418" t="s">
        <v>29</v>
      </c>
      <c r="R5418" t="s">
        <v>29</v>
      </c>
      <c r="S5418" t="s">
        <v>29</v>
      </c>
      <c r="T5418" t="s">
        <v>29</v>
      </c>
      <c r="U5418" t="s">
        <v>29</v>
      </c>
      <c r="V5418" t="s">
        <v>29</v>
      </c>
      <c r="W5418" t="s">
        <v>5867</v>
      </c>
    </row>
    <row r="5419" spans="1:23">
      <c r="A5419">
        <v>5418</v>
      </c>
      <c r="B5419" t="s">
        <v>5864</v>
      </c>
      <c r="C5419" t="s">
        <v>1632</v>
      </c>
      <c r="D5419">
        <v>143</v>
      </c>
      <c r="E5419" t="s">
        <v>5894</v>
      </c>
      <c r="F5419" t="s">
        <v>344</v>
      </c>
      <c r="G5419" s="1" t="s">
        <v>5895</v>
      </c>
      <c r="H5419" t="s">
        <v>5896</v>
      </c>
      <c r="I5419" t="s">
        <v>5895</v>
      </c>
      <c r="J5419" t="s">
        <v>1166</v>
      </c>
      <c r="K5419">
        <v>0.25</v>
      </c>
      <c r="L5419">
        <v>0.25</v>
      </c>
      <c r="M5419" t="s">
        <v>26</v>
      </c>
      <c r="N5419" t="s">
        <v>29</v>
      </c>
      <c r="O5419" t="s">
        <v>29</v>
      </c>
      <c r="P5419" t="s">
        <v>29</v>
      </c>
      <c r="Q5419" t="s">
        <v>29</v>
      </c>
      <c r="R5419" t="s">
        <v>29</v>
      </c>
      <c r="S5419" t="s">
        <v>29</v>
      </c>
      <c r="T5419" t="s">
        <v>29</v>
      </c>
      <c r="U5419" t="s">
        <v>29</v>
      </c>
      <c r="V5419" t="s">
        <v>29</v>
      </c>
      <c r="W5419" t="s">
        <v>5867</v>
      </c>
    </row>
    <row r="5420" spans="1:23">
      <c r="A5420">
        <v>5419</v>
      </c>
      <c r="B5420" t="s">
        <v>5864</v>
      </c>
      <c r="C5420" t="s">
        <v>1632</v>
      </c>
      <c r="D5420">
        <v>143</v>
      </c>
      <c r="E5420" t="s">
        <v>5897</v>
      </c>
      <c r="F5420" t="s">
        <v>154</v>
      </c>
      <c r="G5420" s="1" t="s">
        <v>5749</v>
      </c>
      <c r="H5420" t="s">
        <v>5898</v>
      </c>
      <c r="I5420" t="s">
        <v>5749</v>
      </c>
      <c r="J5420" t="s">
        <v>5898</v>
      </c>
      <c r="K5420">
        <v>0.01</v>
      </c>
      <c r="L5420">
        <v>0.01</v>
      </c>
      <c r="M5420" t="s">
        <v>26</v>
      </c>
      <c r="N5420" t="s">
        <v>232</v>
      </c>
      <c r="O5420" t="s">
        <v>29</v>
      </c>
      <c r="P5420" t="s">
        <v>29</v>
      </c>
      <c r="Q5420" t="s">
        <v>29</v>
      </c>
      <c r="R5420" t="s">
        <v>29</v>
      </c>
      <c r="S5420" t="s">
        <v>29</v>
      </c>
      <c r="T5420" t="s">
        <v>29</v>
      </c>
      <c r="U5420" t="s">
        <v>29</v>
      </c>
      <c r="V5420" t="s">
        <v>29</v>
      </c>
      <c r="W5420" t="s">
        <v>5867</v>
      </c>
    </row>
    <row r="5421" spans="1:23">
      <c r="A5421">
        <v>5420</v>
      </c>
      <c r="B5421" t="s">
        <v>5864</v>
      </c>
      <c r="C5421" t="s">
        <v>1632</v>
      </c>
      <c r="D5421">
        <v>143</v>
      </c>
      <c r="E5421" t="s">
        <v>5897</v>
      </c>
      <c r="F5421" t="s">
        <v>154</v>
      </c>
      <c r="G5421" s="1" t="s">
        <v>5749</v>
      </c>
      <c r="H5421" t="s">
        <v>5898</v>
      </c>
      <c r="I5421" t="s">
        <v>5749</v>
      </c>
      <c r="J5421" t="s">
        <v>5898</v>
      </c>
      <c r="K5421">
        <v>0.35</v>
      </c>
      <c r="L5421">
        <v>0.35</v>
      </c>
      <c r="M5421" t="s">
        <v>26</v>
      </c>
      <c r="N5421" t="s">
        <v>219</v>
      </c>
      <c r="O5421" t="s">
        <v>29</v>
      </c>
      <c r="P5421" t="s">
        <v>29</v>
      </c>
      <c r="Q5421" t="s">
        <v>29</v>
      </c>
      <c r="R5421" t="s">
        <v>29</v>
      </c>
      <c r="S5421" t="s">
        <v>29</v>
      </c>
      <c r="T5421" t="s">
        <v>29</v>
      </c>
      <c r="U5421" t="s">
        <v>29</v>
      </c>
      <c r="V5421" t="s">
        <v>29</v>
      </c>
      <c r="W5421" t="s">
        <v>5867</v>
      </c>
    </row>
    <row r="5422" spans="1:23">
      <c r="A5422">
        <v>5421</v>
      </c>
      <c r="B5422" t="s">
        <v>5864</v>
      </c>
      <c r="C5422" t="s">
        <v>1632</v>
      </c>
      <c r="D5422">
        <v>143</v>
      </c>
      <c r="E5422" t="s">
        <v>5897</v>
      </c>
      <c r="F5422" t="s">
        <v>154</v>
      </c>
      <c r="G5422" s="1" t="s">
        <v>5749</v>
      </c>
      <c r="H5422" t="s">
        <v>5898</v>
      </c>
      <c r="I5422" t="s">
        <v>5749</v>
      </c>
      <c r="J5422" t="s">
        <v>5898</v>
      </c>
      <c r="K5422">
        <v>0.01</v>
      </c>
      <c r="L5422">
        <v>0.01</v>
      </c>
      <c r="M5422" t="s">
        <v>26</v>
      </c>
      <c r="N5422" t="s">
        <v>5868</v>
      </c>
      <c r="O5422" t="s">
        <v>29</v>
      </c>
      <c r="P5422" t="s">
        <v>29</v>
      </c>
      <c r="Q5422" t="s">
        <v>29</v>
      </c>
      <c r="R5422" t="s">
        <v>29</v>
      </c>
      <c r="S5422" t="s">
        <v>29</v>
      </c>
      <c r="T5422" t="s">
        <v>29</v>
      </c>
      <c r="U5422" t="s">
        <v>29</v>
      </c>
      <c r="V5422" t="s">
        <v>29</v>
      </c>
      <c r="W5422" t="s">
        <v>5867</v>
      </c>
    </row>
    <row r="5423" spans="1:23">
      <c r="A5423">
        <v>5422</v>
      </c>
      <c r="B5423" t="s">
        <v>5864</v>
      </c>
      <c r="C5423" t="s">
        <v>1632</v>
      </c>
      <c r="D5423">
        <v>143</v>
      </c>
      <c r="E5423" t="s">
        <v>5897</v>
      </c>
      <c r="F5423" t="s">
        <v>154</v>
      </c>
      <c r="G5423" s="1" t="s">
        <v>5749</v>
      </c>
      <c r="H5423" t="s">
        <v>5898</v>
      </c>
      <c r="I5423" t="s">
        <v>5749</v>
      </c>
      <c r="J5423" t="s">
        <v>5898</v>
      </c>
      <c r="K5423">
        <v>0.28999999999999998</v>
      </c>
      <c r="L5423">
        <v>0.28999999999999998</v>
      </c>
      <c r="M5423" t="s">
        <v>26</v>
      </c>
      <c r="N5423" t="s">
        <v>4124</v>
      </c>
      <c r="O5423" t="s">
        <v>29</v>
      </c>
      <c r="P5423" t="s">
        <v>29</v>
      </c>
      <c r="Q5423" t="s">
        <v>29</v>
      </c>
      <c r="R5423" t="s">
        <v>29</v>
      </c>
      <c r="S5423" t="s">
        <v>29</v>
      </c>
      <c r="T5423" t="s">
        <v>29</v>
      </c>
      <c r="U5423" t="s">
        <v>29</v>
      </c>
      <c r="V5423" t="s">
        <v>29</v>
      </c>
      <c r="W5423" t="s">
        <v>5867</v>
      </c>
    </row>
    <row r="5424" spans="1:23">
      <c r="A5424">
        <v>5423</v>
      </c>
      <c r="B5424" t="s">
        <v>5864</v>
      </c>
      <c r="C5424" t="s">
        <v>1632</v>
      </c>
      <c r="D5424">
        <v>143</v>
      </c>
      <c r="E5424" t="s">
        <v>5897</v>
      </c>
      <c r="F5424" t="s">
        <v>154</v>
      </c>
      <c r="G5424" s="1" t="s">
        <v>5749</v>
      </c>
      <c r="H5424" t="s">
        <v>5898</v>
      </c>
      <c r="I5424" t="s">
        <v>5749</v>
      </c>
      <c r="J5424" t="s">
        <v>5898</v>
      </c>
      <c r="K5424">
        <v>0.1</v>
      </c>
      <c r="L5424">
        <v>0.1</v>
      </c>
      <c r="M5424" t="s">
        <v>26</v>
      </c>
      <c r="N5424" t="s">
        <v>29</v>
      </c>
      <c r="O5424" t="s">
        <v>29</v>
      </c>
      <c r="P5424" t="s">
        <v>29</v>
      </c>
      <c r="Q5424" t="s">
        <v>29</v>
      </c>
      <c r="R5424" t="s">
        <v>29</v>
      </c>
      <c r="S5424" t="s">
        <v>29</v>
      </c>
      <c r="T5424" t="s">
        <v>29</v>
      </c>
      <c r="U5424" t="s">
        <v>29</v>
      </c>
      <c r="V5424" t="s">
        <v>29</v>
      </c>
      <c r="W5424" t="s">
        <v>5867</v>
      </c>
    </row>
    <row r="5425" spans="1:23">
      <c r="A5425">
        <v>5424</v>
      </c>
      <c r="B5425" t="s">
        <v>5864</v>
      </c>
      <c r="C5425" t="s">
        <v>1632</v>
      </c>
      <c r="D5425">
        <v>143</v>
      </c>
      <c r="E5425" t="s">
        <v>5899</v>
      </c>
      <c r="F5425" t="s">
        <v>168</v>
      </c>
      <c r="G5425" s="1" t="s">
        <v>301</v>
      </c>
      <c r="H5425" t="s">
        <v>2117</v>
      </c>
      <c r="I5425" t="s">
        <v>4709</v>
      </c>
      <c r="J5425" t="s">
        <v>7825</v>
      </c>
      <c r="K5425">
        <v>0.04</v>
      </c>
      <c r="L5425">
        <v>0.04</v>
      </c>
      <c r="M5425" t="s">
        <v>26</v>
      </c>
      <c r="N5425" t="s">
        <v>121</v>
      </c>
      <c r="O5425" t="s">
        <v>29</v>
      </c>
      <c r="P5425" t="s">
        <v>29</v>
      </c>
      <c r="Q5425" t="s">
        <v>29</v>
      </c>
      <c r="R5425" t="s">
        <v>29</v>
      </c>
      <c r="S5425" t="s">
        <v>29</v>
      </c>
      <c r="T5425" t="s">
        <v>29</v>
      </c>
      <c r="U5425" t="s">
        <v>29</v>
      </c>
      <c r="V5425" t="s">
        <v>29</v>
      </c>
      <c r="W5425" t="s">
        <v>5867</v>
      </c>
    </row>
    <row r="5426" spans="1:23">
      <c r="A5426">
        <v>5425</v>
      </c>
      <c r="B5426" t="s">
        <v>5864</v>
      </c>
      <c r="C5426" t="s">
        <v>1632</v>
      </c>
      <c r="D5426">
        <v>143</v>
      </c>
      <c r="E5426" t="s">
        <v>5899</v>
      </c>
      <c r="F5426" t="s">
        <v>168</v>
      </c>
      <c r="G5426" s="1" t="s">
        <v>301</v>
      </c>
      <c r="H5426" t="s">
        <v>2117</v>
      </c>
      <c r="I5426" t="s">
        <v>4709</v>
      </c>
      <c r="J5426" t="s">
        <v>7825</v>
      </c>
      <c r="K5426">
        <v>0.03</v>
      </c>
      <c r="L5426">
        <v>0.03</v>
      </c>
      <c r="M5426" t="s">
        <v>26</v>
      </c>
      <c r="N5426" t="s">
        <v>63</v>
      </c>
      <c r="O5426" t="s">
        <v>29</v>
      </c>
      <c r="P5426" t="s">
        <v>29</v>
      </c>
      <c r="Q5426" t="s">
        <v>29</v>
      </c>
      <c r="R5426" t="s">
        <v>29</v>
      </c>
      <c r="S5426" t="s">
        <v>29</v>
      </c>
      <c r="T5426" t="s">
        <v>29</v>
      </c>
      <c r="U5426" t="s">
        <v>29</v>
      </c>
      <c r="V5426" t="s">
        <v>29</v>
      </c>
      <c r="W5426" t="s">
        <v>5867</v>
      </c>
    </row>
    <row r="5427" spans="1:23">
      <c r="A5427">
        <v>5426</v>
      </c>
      <c r="B5427" t="s">
        <v>5864</v>
      </c>
      <c r="C5427" t="s">
        <v>1632</v>
      </c>
      <c r="D5427">
        <v>143</v>
      </c>
      <c r="E5427" t="s">
        <v>5899</v>
      </c>
      <c r="F5427" t="s">
        <v>168</v>
      </c>
      <c r="G5427" s="1" t="s">
        <v>301</v>
      </c>
      <c r="H5427" t="s">
        <v>2117</v>
      </c>
      <c r="I5427" t="s">
        <v>4709</v>
      </c>
      <c r="J5427" t="s">
        <v>7825</v>
      </c>
      <c r="K5427">
        <v>0.28000000000000003</v>
      </c>
      <c r="L5427">
        <v>0.28000000000000003</v>
      </c>
      <c r="M5427" t="s">
        <v>26</v>
      </c>
      <c r="N5427" t="s">
        <v>74</v>
      </c>
      <c r="O5427" t="s">
        <v>29</v>
      </c>
      <c r="P5427" t="s">
        <v>29</v>
      </c>
      <c r="Q5427" t="s">
        <v>29</v>
      </c>
      <c r="R5427" t="s">
        <v>29</v>
      </c>
      <c r="S5427" t="s">
        <v>29</v>
      </c>
      <c r="T5427" t="s">
        <v>29</v>
      </c>
      <c r="U5427" t="s">
        <v>29</v>
      </c>
      <c r="V5427" t="s">
        <v>29</v>
      </c>
      <c r="W5427" t="s">
        <v>5867</v>
      </c>
    </row>
    <row r="5428" spans="1:23">
      <c r="A5428">
        <v>5427</v>
      </c>
      <c r="B5428" t="s">
        <v>5864</v>
      </c>
      <c r="C5428" t="s">
        <v>1632</v>
      </c>
      <c r="D5428">
        <v>143</v>
      </c>
      <c r="E5428" t="s">
        <v>5899</v>
      </c>
      <c r="F5428" t="s">
        <v>168</v>
      </c>
      <c r="G5428" s="1" t="s">
        <v>301</v>
      </c>
      <c r="H5428" t="s">
        <v>2117</v>
      </c>
      <c r="I5428" t="s">
        <v>4709</v>
      </c>
      <c r="J5428" t="s">
        <v>7825</v>
      </c>
      <c r="K5428">
        <v>0.27</v>
      </c>
      <c r="L5428">
        <v>0.27</v>
      </c>
      <c r="M5428" t="s">
        <v>26</v>
      </c>
      <c r="N5428" t="s">
        <v>664</v>
      </c>
      <c r="O5428" t="s">
        <v>29</v>
      </c>
      <c r="P5428" t="s">
        <v>29</v>
      </c>
      <c r="Q5428" t="s">
        <v>29</v>
      </c>
      <c r="R5428" t="s">
        <v>29</v>
      </c>
      <c r="S5428" t="s">
        <v>29</v>
      </c>
      <c r="T5428" t="s">
        <v>29</v>
      </c>
      <c r="U5428" t="s">
        <v>29</v>
      </c>
      <c r="V5428" t="s">
        <v>29</v>
      </c>
      <c r="W5428" t="s">
        <v>5867</v>
      </c>
    </row>
    <row r="5429" spans="1:23">
      <c r="A5429">
        <v>5428</v>
      </c>
      <c r="B5429" t="s">
        <v>5864</v>
      </c>
      <c r="C5429" t="s">
        <v>1632</v>
      </c>
      <c r="D5429">
        <v>143</v>
      </c>
      <c r="E5429" t="s">
        <v>5899</v>
      </c>
      <c r="F5429" t="s">
        <v>168</v>
      </c>
      <c r="G5429" s="1" t="s">
        <v>301</v>
      </c>
      <c r="H5429" t="s">
        <v>2117</v>
      </c>
      <c r="I5429" t="s">
        <v>4709</v>
      </c>
      <c r="J5429" t="s">
        <v>7825</v>
      </c>
      <c r="K5429">
        <v>0.1</v>
      </c>
      <c r="L5429">
        <v>0.1</v>
      </c>
      <c r="M5429" t="s">
        <v>26</v>
      </c>
      <c r="N5429" t="s">
        <v>29</v>
      </c>
      <c r="O5429" t="s">
        <v>29</v>
      </c>
      <c r="P5429" t="s">
        <v>29</v>
      </c>
      <c r="Q5429" t="s">
        <v>29</v>
      </c>
      <c r="R5429" t="s">
        <v>29</v>
      </c>
      <c r="S5429" t="s">
        <v>29</v>
      </c>
      <c r="T5429" t="s">
        <v>29</v>
      </c>
      <c r="U5429" t="s">
        <v>29</v>
      </c>
      <c r="V5429" t="s">
        <v>29</v>
      </c>
      <c r="W5429" t="s">
        <v>5867</v>
      </c>
    </row>
    <row r="5430" spans="1:23">
      <c r="A5430">
        <v>5429</v>
      </c>
      <c r="B5430" t="s">
        <v>5864</v>
      </c>
      <c r="C5430" t="s">
        <v>1632</v>
      </c>
      <c r="D5430">
        <v>143</v>
      </c>
      <c r="E5430" t="s">
        <v>4262</v>
      </c>
      <c r="F5430" t="s">
        <v>168</v>
      </c>
      <c r="G5430" s="1" t="s">
        <v>3797</v>
      </c>
      <c r="H5430" t="s">
        <v>4263</v>
      </c>
      <c r="I5430" t="s">
        <v>3797</v>
      </c>
      <c r="J5430" t="s">
        <v>4263</v>
      </c>
      <c r="K5430">
        <v>0.11</v>
      </c>
      <c r="L5430">
        <v>0.11</v>
      </c>
      <c r="M5430" t="s">
        <v>26</v>
      </c>
      <c r="N5430" t="s">
        <v>219</v>
      </c>
      <c r="O5430" t="s">
        <v>29</v>
      </c>
      <c r="P5430" t="s">
        <v>29</v>
      </c>
      <c r="Q5430" t="s">
        <v>29</v>
      </c>
      <c r="R5430" t="s">
        <v>29</v>
      </c>
      <c r="S5430" t="s">
        <v>29</v>
      </c>
      <c r="T5430" t="s">
        <v>29</v>
      </c>
      <c r="U5430" t="s">
        <v>29</v>
      </c>
      <c r="V5430" t="s">
        <v>29</v>
      </c>
      <c r="W5430" t="s">
        <v>5867</v>
      </c>
    </row>
    <row r="5431" spans="1:23">
      <c r="A5431">
        <v>5430</v>
      </c>
      <c r="B5431" t="s">
        <v>5864</v>
      </c>
      <c r="C5431" t="s">
        <v>1632</v>
      </c>
      <c r="D5431">
        <v>143</v>
      </c>
      <c r="E5431" t="s">
        <v>4262</v>
      </c>
      <c r="F5431" t="s">
        <v>168</v>
      </c>
      <c r="G5431" s="1" t="s">
        <v>3797</v>
      </c>
      <c r="H5431" t="s">
        <v>4263</v>
      </c>
      <c r="I5431" t="s">
        <v>3797</v>
      </c>
      <c r="J5431" t="s">
        <v>4263</v>
      </c>
      <c r="K5431">
        <v>0.03</v>
      </c>
      <c r="L5431">
        <v>0.03</v>
      </c>
      <c r="M5431" t="s">
        <v>26</v>
      </c>
      <c r="N5431" t="s">
        <v>5868</v>
      </c>
      <c r="O5431" t="s">
        <v>29</v>
      </c>
      <c r="P5431" t="s">
        <v>29</v>
      </c>
      <c r="Q5431" t="s">
        <v>29</v>
      </c>
      <c r="R5431" t="s">
        <v>29</v>
      </c>
      <c r="S5431" t="s">
        <v>29</v>
      </c>
      <c r="T5431" t="s">
        <v>29</v>
      </c>
      <c r="U5431" t="s">
        <v>29</v>
      </c>
      <c r="V5431" t="s">
        <v>29</v>
      </c>
      <c r="W5431" t="s">
        <v>5867</v>
      </c>
    </row>
    <row r="5432" spans="1:23">
      <c r="A5432">
        <v>5431</v>
      </c>
      <c r="B5432" t="s">
        <v>5864</v>
      </c>
      <c r="C5432" t="s">
        <v>1632</v>
      </c>
      <c r="D5432">
        <v>143</v>
      </c>
      <c r="E5432" t="s">
        <v>4262</v>
      </c>
      <c r="F5432" t="s">
        <v>168</v>
      </c>
      <c r="G5432" s="1" t="s">
        <v>3797</v>
      </c>
      <c r="H5432" t="s">
        <v>4263</v>
      </c>
      <c r="I5432" t="s">
        <v>3797</v>
      </c>
      <c r="J5432" t="s">
        <v>4263</v>
      </c>
      <c r="K5432">
        <v>0.21</v>
      </c>
      <c r="L5432">
        <v>0.21</v>
      </c>
      <c r="M5432" t="s">
        <v>26</v>
      </c>
      <c r="N5432" t="s">
        <v>121</v>
      </c>
      <c r="O5432" t="s">
        <v>29</v>
      </c>
      <c r="P5432" t="s">
        <v>29</v>
      </c>
      <c r="Q5432" t="s">
        <v>29</v>
      </c>
      <c r="R5432" t="s">
        <v>29</v>
      </c>
      <c r="S5432" t="s">
        <v>29</v>
      </c>
      <c r="T5432" t="s">
        <v>29</v>
      </c>
      <c r="U5432" t="s">
        <v>29</v>
      </c>
      <c r="V5432" t="s">
        <v>29</v>
      </c>
      <c r="W5432" t="s">
        <v>5867</v>
      </c>
    </row>
    <row r="5433" spans="1:23">
      <c r="A5433">
        <v>5432</v>
      </c>
      <c r="B5433" t="s">
        <v>5864</v>
      </c>
      <c r="C5433" t="s">
        <v>1632</v>
      </c>
      <c r="D5433">
        <v>143</v>
      </c>
      <c r="E5433" t="s">
        <v>4262</v>
      </c>
      <c r="F5433" t="s">
        <v>168</v>
      </c>
      <c r="G5433" s="1" t="s">
        <v>3797</v>
      </c>
      <c r="H5433" t="s">
        <v>4263</v>
      </c>
      <c r="I5433" t="s">
        <v>3797</v>
      </c>
      <c r="J5433" t="s">
        <v>4263</v>
      </c>
      <c r="K5433">
        <v>0.24</v>
      </c>
      <c r="L5433">
        <v>0.24</v>
      </c>
      <c r="M5433" t="s">
        <v>26</v>
      </c>
      <c r="N5433" t="s">
        <v>4124</v>
      </c>
      <c r="O5433" t="s">
        <v>29</v>
      </c>
      <c r="P5433" t="s">
        <v>29</v>
      </c>
      <c r="Q5433" t="s">
        <v>29</v>
      </c>
      <c r="R5433" t="s">
        <v>29</v>
      </c>
      <c r="S5433" t="s">
        <v>29</v>
      </c>
      <c r="T5433" t="s">
        <v>29</v>
      </c>
      <c r="U5433" t="s">
        <v>29</v>
      </c>
      <c r="V5433" t="s">
        <v>29</v>
      </c>
      <c r="W5433" t="s">
        <v>5867</v>
      </c>
    </row>
    <row r="5434" spans="1:23">
      <c r="A5434">
        <v>5433</v>
      </c>
      <c r="B5434" t="s">
        <v>5864</v>
      </c>
      <c r="C5434" t="s">
        <v>1632</v>
      </c>
      <c r="D5434">
        <v>143</v>
      </c>
      <c r="E5434" t="s">
        <v>4262</v>
      </c>
      <c r="F5434" t="s">
        <v>168</v>
      </c>
      <c r="G5434" s="1" t="s">
        <v>3797</v>
      </c>
      <c r="H5434" t="s">
        <v>4263</v>
      </c>
      <c r="I5434" t="s">
        <v>3797</v>
      </c>
      <c r="J5434" t="s">
        <v>4263</v>
      </c>
      <c r="K5434">
        <v>0.06</v>
      </c>
      <c r="L5434">
        <v>0.06</v>
      </c>
      <c r="M5434" t="s">
        <v>26</v>
      </c>
      <c r="N5434" t="s">
        <v>74</v>
      </c>
      <c r="O5434" t="s">
        <v>29</v>
      </c>
      <c r="P5434" t="s">
        <v>29</v>
      </c>
      <c r="Q5434" t="s">
        <v>29</v>
      </c>
      <c r="R5434" t="s">
        <v>29</v>
      </c>
      <c r="S5434" t="s">
        <v>29</v>
      </c>
      <c r="T5434" t="s">
        <v>29</v>
      </c>
      <c r="U5434" t="s">
        <v>29</v>
      </c>
      <c r="V5434" t="s">
        <v>29</v>
      </c>
      <c r="W5434" t="s">
        <v>5867</v>
      </c>
    </row>
    <row r="5435" spans="1:23">
      <c r="A5435">
        <v>5434</v>
      </c>
      <c r="B5435" t="s">
        <v>5864</v>
      </c>
      <c r="C5435" t="s">
        <v>1632</v>
      </c>
      <c r="D5435">
        <v>143</v>
      </c>
      <c r="E5435" t="s">
        <v>5900</v>
      </c>
      <c r="F5435" t="s">
        <v>154</v>
      </c>
      <c r="G5435" s="1" t="s">
        <v>2194</v>
      </c>
      <c r="H5435" t="s">
        <v>299</v>
      </c>
      <c r="I5435" t="s">
        <v>2194</v>
      </c>
      <c r="J5435" t="s">
        <v>299</v>
      </c>
      <c r="K5435">
        <v>0.06</v>
      </c>
      <c r="L5435">
        <v>0.06</v>
      </c>
      <c r="M5435" t="s">
        <v>26</v>
      </c>
      <c r="N5435" t="s">
        <v>232</v>
      </c>
      <c r="O5435" t="s">
        <v>29</v>
      </c>
      <c r="P5435" t="s">
        <v>29</v>
      </c>
      <c r="Q5435" t="s">
        <v>29</v>
      </c>
      <c r="R5435" t="s">
        <v>29</v>
      </c>
      <c r="S5435" t="s">
        <v>29</v>
      </c>
      <c r="T5435" t="s">
        <v>29</v>
      </c>
      <c r="U5435" t="s">
        <v>29</v>
      </c>
      <c r="V5435" t="s">
        <v>29</v>
      </c>
      <c r="W5435" t="s">
        <v>5867</v>
      </c>
    </row>
    <row r="5436" spans="1:23">
      <c r="A5436">
        <v>5435</v>
      </c>
      <c r="B5436" t="s">
        <v>5864</v>
      </c>
      <c r="C5436" t="s">
        <v>1632</v>
      </c>
      <c r="D5436">
        <v>143</v>
      </c>
      <c r="E5436" t="s">
        <v>5900</v>
      </c>
      <c r="F5436" t="s">
        <v>154</v>
      </c>
      <c r="G5436" s="1" t="s">
        <v>2194</v>
      </c>
      <c r="H5436" t="s">
        <v>299</v>
      </c>
      <c r="I5436" t="s">
        <v>2194</v>
      </c>
      <c r="J5436" t="s">
        <v>299</v>
      </c>
      <c r="K5436">
        <v>0.31</v>
      </c>
      <c r="L5436">
        <v>0.31</v>
      </c>
      <c r="M5436" t="s">
        <v>26</v>
      </c>
      <c r="N5436" t="s">
        <v>219</v>
      </c>
      <c r="O5436" t="s">
        <v>29</v>
      </c>
      <c r="P5436" t="s">
        <v>29</v>
      </c>
      <c r="Q5436" t="s">
        <v>29</v>
      </c>
      <c r="R5436" t="s">
        <v>29</v>
      </c>
      <c r="S5436" t="s">
        <v>29</v>
      </c>
      <c r="T5436" t="s">
        <v>29</v>
      </c>
      <c r="U5436" t="s">
        <v>29</v>
      </c>
      <c r="V5436" t="s">
        <v>29</v>
      </c>
      <c r="W5436" t="s">
        <v>5867</v>
      </c>
    </row>
    <row r="5437" spans="1:23">
      <c r="A5437">
        <v>5436</v>
      </c>
      <c r="B5437" t="s">
        <v>5864</v>
      </c>
      <c r="C5437" t="s">
        <v>1632</v>
      </c>
      <c r="D5437">
        <v>143</v>
      </c>
      <c r="E5437" t="s">
        <v>5900</v>
      </c>
      <c r="F5437" t="s">
        <v>154</v>
      </c>
      <c r="G5437" s="1" t="s">
        <v>2194</v>
      </c>
      <c r="H5437" t="s">
        <v>299</v>
      </c>
      <c r="I5437" t="s">
        <v>2194</v>
      </c>
      <c r="J5437" t="s">
        <v>299</v>
      </c>
      <c r="K5437">
        <v>0.15</v>
      </c>
      <c r="L5437">
        <v>0.15</v>
      </c>
      <c r="M5437" t="s">
        <v>26</v>
      </c>
      <c r="N5437" t="s">
        <v>5868</v>
      </c>
      <c r="O5437" t="s">
        <v>29</v>
      </c>
      <c r="P5437" t="s">
        <v>29</v>
      </c>
      <c r="Q5437" t="s">
        <v>29</v>
      </c>
      <c r="R5437" t="s">
        <v>29</v>
      </c>
      <c r="S5437" t="s">
        <v>29</v>
      </c>
      <c r="T5437" t="s">
        <v>29</v>
      </c>
      <c r="U5437" t="s">
        <v>29</v>
      </c>
      <c r="V5437" t="s">
        <v>29</v>
      </c>
      <c r="W5437" t="s">
        <v>5867</v>
      </c>
    </row>
    <row r="5438" spans="1:23">
      <c r="A5438">
        <v>5437</v>
      </c>
      <c r="B5438" t="s">
        <v>5864</v>
      </c>
      <c r="C5438" t="s">
        <v>1632</v>
      </c>
      <c r="D5438">
        <v>143</v>
      </c>
      <c r="E5438" t="s">
        <v>5900</v>
      </c>
      <c r="F5438" t="s">
        <v>154</v>
      </c>
      <c r="G5438" s="1" t="s">
        <v>2194</v>
      </c>
      <c r="H5438" t="s">
        <v>299</v>
      </c>
      <c r="I5438" t="s">
        <v>2194</v>
      </c>
      <c r="J5438" t="s">
        <v>299</v>
      </c>
      <c r="K5438">
        <v>0.04</v>
      </c>
      <c r="L5438">
        <v>0.04</v>
      </c>
      <c r="M5438" t="s">
        <v>26</v>
      </c>
      <c r="N5438" t="s">
        <v>4124</v>
      </c>
      <c r="O5438" t="s">
        <v>29</v>
      </c>
      <c r="P5438" t="s">
        <v>29</v>
      </c>
      <c r="Q5438" t="s">
        <v>29</v>
      </c>
      <c r="R5438" t="s">
        <v>29</v>
      </c>
      <c r="S5438" t="s">
        <v>29</v>
      </c>
      <c r="T5438" t="s">
        <v>29</v>
      </c>
      <c r="U5438" t="s">
        <v>29</v>
      </c>
      <c r="V5438" t="s">
        <v>29</v>
      </c>
      <c r="W5438" t="s">
        <v>5867</v>
      </c>
    </row>
    <row r="5439" spans="1:23">
      <c r="A5439">
        <v>5438</v>
      </c>
      <c r="B5439" t="s">
        <v>5864</v>
      </c>
      <c r="C5439" t="s">
        <v>1632</v>
      </c>
      <c r="D5439">
        <v>143</v>
      </c>
      <c r="E5439" t="s">
        <v>5900</v>
      </c>
      <c r="F5439" t="s">
        <v>154</v>
      </c>
      <c r="G5439" s="1" t="s">
        <v>2194</v>
      </c>
      <c r="H5439" t="s">
        <v>299</v>
      </c>
      <c r="I5439" t="s">
        <v>2194</v>
      </c>
      <c r="J5439" t="s">
        <v>299</v>
      </c>
      <c r="K5439">
        <v>7.0000000000000007E-2</v>
      </c>
      <c r="L5439">
        <v>7.0000000000000007E-2</v>
      </c>
      <c r="M5439" t="s">
        <v>26</v>
      </c>
      <c r="N5439" t="s">
        <v>29</v>
      </c>
      <c r="O5439" t="s">
        <v>29</v>
      </c>
      <c r="P5439" t="s">
        <v>29</v>
      </c>
      <c r="Q5439" t="s">
        <v>29</v>
      </c>
      <c r="R5439" t="s">
        <v>29</v>
      </c>
      <c r="S5439" t="s">
        <v>29</v>
      </c>
      <c r="T5439" t="s">
        <v>29</v>
      </c>
      <c r="U5439" t="s">
        <v>29</v>
      </c>
      <c r="V5439" t="s">
        <v>29</v>
      </c>
      <c r="W5439" t="s">
        <v>5867</v>
      </c>
    </row>
    <row r="5440" spans="1:23">
      <c r="A5440">
        <v>5439</v>
      </c>
      <c r="B5440" t="s">
        <v>5864</v>
      </c>
      <c r="C5440" t="s">
        <v>1632</v>
      </c>
      <c r="D5440">
        <v>143</v>
      </c>
      <c r="E5440" t="s">
        <v>5901</v>
      </c>
      <c r="F5440" t="s">
        <v>312</v>
      </c>
      <c r="G5440" s="1" t="s">
        <v>2524</v>
      </c>
      <c r="H5440" t="s">
        <v>5902</v>
      </c>
      <c r="I5440" t="s">
        <v>2524</v>
      </c>
      <c r="J5440" t="s">
        <v>8896</v>
      </c>
      <c r="K5440">
        <v>0.25</v>
      </c>
      <c r="L5440">
        <v>0.25</v>
      </c>
      <c r="M5440" t="s">
        <v>26</v>
      </c>
      <c r="N5440" t="s">
        <v>232</v>
      </c>
      <c r="O5440" t="s">
        <v>29</v>
      </c>
      <c r="P5440" t="s">
        <v>29</v>
      </c>
      <c r="Q5440" t="s">
        <v>29</v>
      </c>
      <c r="R5440" t="s">
        <v>29</v>
      </c>
      <c r="S5440" t="s">
        <v>29</v>
      </c>
      <c r="T5440" t="s">
        <v>29</v>
      </c>
      <c r="U5440" t="s">
        <v>29</v>
      </c>
      <c r="V5440" t="s">
        <v>29</v>
      </c>
      <c r="W5440" t="s">
        <v>5867</v>
      </c>
    </row>
    <row r="5441" spans="1:23">
      <c r="A5441">
        <v>5440</v>
      </c>
      <c r="B5441" t="s">
        <v>5864</v>
      </c>
      <c r="C5441" t="s">
        <v>1632</v>
      </c>
      <c r="D5441">
        <v>143</v>
      </c>
      <c r="E5441" t="s">
        <v>5901</v>
      </c>
      <c r="F5441" t="s">
        <v>312</v>
      </c>
      <c r="G5441" s="1" t="s">
        <v>2524</v>
      </c>
      <c r="H5441" t="s">
        <v>5902</v>
      </c>
      <c r="I5441" t="s">
        <v>2524</v>
      </c>
      <c r="J5441" t="s">
        <v>8896</v>
      </c>
      <c r="K5441">
        <v>0.01</v>
      </c>
      <c r="L5441">
        <v>0.01</v>
      </c>
      <c r="M5441" t="s">
        <v>26</v>
      </c>
      <c r="N5441" t="s">
        <v>219</v>
      </c>
      <c r="O5441" t="s">
        <v>29</v>
      </c>
      <c r="P5441" t="s">
        <v>29</v>
      </c>
      <c r="Q5441" t="s">
        <v>29</v>
      </c>
      <c r="R5441" t="s">
        <v>29</v>
      </c>
      <c r="S5441" t="s">
        <v>29</v>
      </c>
      <c r="T5441" t="s">
        <v>29</v>
      </c>
      <c r="U5441" t="s">
        <v>29</v>
      </c>
      <c r="V5441" t="s">
        <v>29</v>
      </c>
      <c r="W5441" t="s">
        <v>5867</v>
      </c>
    </row>
    <row r="5442" spans="1:23">
      <c r="A5442">
        <v>5441</v>
      </c>
      <c r="B5442" t="s">
        <v>5864</v>
      </c>
      <c r="C5442" t="s">
        <v>1632</v>
      </c>
      <c r="D5442">
        <v>143</v>
      </c>
      <c r="E5442" t="s">
        <v>5901</v>
      </c>
      <c r="F5442" t="s">
        <v>312</v>
      </c>
      <c r="G5442" s="1" t="s">
        <v>2524</v>
      </c>
      <c r="H5442" t="s">
        <v>5902</v>
      </c>
      <c r="I5442" t="s">
        <v>2524</v>
      </c>
      <c r="J5442" t="s">
        <v>8896</v>
      </c>
      <c r="K5442">
        <v>0.28999999999999998</v>
      </c>
      <c r="L5442">
        <v>0.28999999999999998</v>
      </c>
      <c r="M5442" t="s">
        <v>26</v>
      </c>
      <c r="N5442" t="s">
        <v>74</v>
      </c>
      <c r="O5442" t="s">
        <v>29</v>
      </c>
      <c r="P5442" t="s">
        <v>29</v>
      </c>
      <c r="Q5442" t="s">
        <v>29</v>
      </c>
      <c r="R5442" t="s">
        <v>29</v>
      </c>
      <c r="S5442" t="s">
        <v>29</v>
      </c>
      <c r="T5442" t="s">
        <v>29</v>
      </c>
      <c r="U5442" t="s">
        <v>29</v>
      </c>
      <c r="V5442" t="s">
        <v>29</v>
      </c>
      <c r="W5442" t="s">
        <v>5867</v>
      </c>
    </row>
    <row r="5443" spans="1:23">
      <c r="A5443">
        <v>5442</v>
      </c>
      <c r="B5443" t="s">
        <v>5864</v>
      </c>
      <c r="C5443" t="s">
        <v>1632</v>
      </c>
      <c r="D5443">
        <v>143</v>
      </c>
      <c r="E5443" t="s">
        <v>5901</v>
      </c>
      <c r="F5443" t="s">
        <v>312</v>
      </c>
      <c r="G5443" s="1" t="s">
        <v>2524</v>
      </c>
      <c r="H5443" t="s">
        <v>5902</v>
      </c>
      <c r="I5443" t="s">
        <v>2524</v>
      </c>
      <c r="J5443" t="s">
        <v>8896</v>
      </c>
      <c r="K5443">
        <v>0.05</v>
      </c>
      <c r="L5443">
        <v>0.05</v>
      </c>
      <c r="M5443" t="s">
        <v>26</v>
      </c>
      <c r="N5443" t="s">
        <v>29</v>
      </c>
      <c r="O5443" t="s">
        <v>29</v>
      </c>
      <c r="P5443" t="s">
        <v>29</v>
      </c>
      <c r="Q5443" t="s">
        <v>29</v>
      </c>
      <c r="R5443" t="s">
        <v>29</v>
      </c>
      <c r="S5443" t="s">
        <v>29</v>
      </c>
      <c r="T5443" t="s">
        <v>29</v>
      </c>
      <c r="U5443" t="s">
        <v>29</v>
      </c>
      <c r="V5443" t="s">
        <v>29</v>
      </c>
      <c r="W5443" t="s">
        <v>5867</v>
      </c>
    </row>
    <row r="5444" spans="1:23">
      <c r="A5444">
        <v>5443</v>
      </c>
      <c r="B5444" t="s">
        <v>5864</v>
      </c>
      <c r="C5444" t="s">
        <v>1632</v>
      </c>
      <c r="D5444">
        <v>143</v>
      </c>
      <c r="E5444" t="s">
        <v>5903</v>
      </c>
      <c r="F5444" t="s">
        <v>154</v>
      </c>
      <c r="G5444" s="1" t="s">
        <v>435</v>
      </c>
      <c r="H5444" t="s">
        <v>5904</v>
      </c>
      <c r="I5444" t="s">
        <v>435</v>
      </c>
      <c r="J5444" t="s">
        <v>5904</v>
      </c>
      <c r="K5444">
        <v>0.03</v>
      </c>
      <c r="L5444">
        <v>0.03</v>
      </c>
      <c r="M5444" t="s">
        <v>26</v>
      </c>
      <c r="N5444" t="s">
        <v>219</v>
      </c>
      <c r="O5444" t="s">
        <v>29</v>
      </c>
      <c r="P5444" t="s">
        <v>29</v>
      </c>
      <c r="Q5444" t="s">
        <v>29</v>
      </c>
      <c r="R5444" t="s">
        <v>29</v>
      </c>
      <c r="S5444" t="s">
        <v>29</v>
      </c>
      <c r="T5444" t="s">
        <v>29</v>
      </c>
      <c r="U5444" t="s">
        <v>29</v>
      </c>
      <c r="V5444" t="s">
        <v>29</v>
      </c>
      <c r="W5444" t="s">
        <v>5867</v>
      </c>
    </row>
    <row r="5445" spans="1:23">
      <c r="A5445">
        <v>5444</v>
      </c>
      <c r="B5445" t="s">
        <v>5864</v>
      </c>
      <c r="C5445" t="s">
        <v>1632</v>
      </c>
      <c r="D5445">
        <v>143</v>
      </c>
      <c r="E5445" t="s">
        <v>5903</v>
      </c>
      <c r="F5445" t="s">
        <v>154</v>
      </c>
      <c r="G5445" s="1" t="s">
        <v>435</v>
      </c>
      <c r="H5445" t="s">
        <v>5904</v>
      </c>
      <c r="I5445" t="s">
        <v>435</v>
      </c>
      <c r="J5445" t="s">
        <v>5904</v>
      </c>
      <c r="K5445">
        <v>0.24</v>
      </c>
      <c r="L5445">
        <v>0.24</v>
      </c>
      <c r="M5445" t="s">
        <v>26</v>
      </c>
      <c r="N5445" t="s">
        <v>5868</v>
      </c>
      <c r="O5445" t="s">
        <v>29</v>
      </c>
      <c r="P5445" t="s">
        <v>29</v>
      </c>
      <c r="Q5445" t="s">
        <v>29</v>
      </c>
      <c r="R5445" t="s">
        <v>29</v>
      </c>
      <c r="S5445" t="s">
        <v>29</v>
      </c>
      <c r="T5445" t="s">
        <v>29</v>
      </c>
      <c r="U5445" t="s">
        <v>29</v>
      </c>
      <c r="V5445" t="s">
        <v>29</v>
      </c>
      <c r="W5445" t="s">
        <v>5867</v>
      </c>
    </row>
    <row r="5446" spans="1:23">
      <c r="A5446">
        <v>5445</v>
      </c>
      <c r="B5446" t="s">
        <v>5864</v>
      </c>
      <c r="C5446" t="s">
        <v>1632</v>
      </c>
      <c r="D5446">
        <v>143</v>
      </c>
      <c r="E5446" t="s">
        <v>5903</v>
      </c>
      <c r="F5446" t="s">
        <v>154</v>
      </c>
      <c r="G5446" s="1" t="s">
        <v>435</v>
      </c>
      <c r="H5446" t="s">
        <v>5904</v>
      </c>
      <c r="I5446" t="s">
        <v>435</v>
      </c>
      <c r="J5446" t="s">
        <v>5904</v>
      </c>
      <c r="K5446">
        <v>0.21</v>
      </c>
      <c r="L5446">
        <v>0.21</v>
      </c>
      <c r="M5446" t="s">
        <v>26</v>
      </c>
      <c r="N5446" t="s">
        <v>5868</v>
      </c>
      <c r="O5446" t="s">
        <v>29</v>
      </c>
      <c r="P5446" t="s">
        <v>29</v>
      </c>
      <c r="Q5446" t="s">
        <v>29</v>
      </c>
      <c r="R5446" t="s">
        <v>29</v>
      </c>
      <c r="S5446" t="s">
        <v>29</v>
      </c>
      <c r="T5446" t="s">
        <v>29</v>
      </c>
      <c r="U5446" t="s">
        <v>29</v>
      </c>
      <c r="V5446" t="s">
        <v>29</v>
      </c>
      <c r="W5446" t="s">
        <v>5867</v>
      </c>
    </row>
    <row r="5447" spans="1:23">
      <c r="A5447">
        <v>5446</v>
      </c>
      <c r="B5447" t="s">
        <v>5864</v>
      </c>
      <c r="C5447" t="s">
        <v>1632</v>
      </c>
      <c r="D5447">
        <v>143</v>
      </c>
      <c r="E5447" t="s">
        <v>5903</v>
      </c>
      <c r="F5447" t="s">
        <v>154</v>
      </c>
      <c r="G5447" s="1" t="s">
        <v>435</v>
      </c>
      <c r="H5447" t="s">
        <v>5904</v>
      </c>
      <c r="I5447" t="s">
        <v>435</v>
      </c>
      <c r="J5447" t="s">
        <v>5904</v>
      </c>
      <c r="K5447">
        <v>0.01</v>
      </c>
      <c r="L5447">
        <v>0.01</v>
      </c>
      <c r="M5447" t="s">
        <v>26</v>
      </c>
      <c r="N5447" t="s">
        <v>63</v>
      </c>
      <c r="O5447" t="s">
        <v>29</v>
      </c>
      <c r="P5447" t="s">
        <v>29</v>
      </c>
      <c r="Q5447" t="s">
        <v>29</v>
      </c>
      <c r="R5447" t="s">
        <v>29</v>
      </c>
      <c r="S5447" t="s">
        <v>29</v>
      </c>
      <c r="T5447" t="s">
        <v>29</v>
      </c>
      <c r="U5447" t="s">
        <v>29</v>
      </c>
      <c r="V5447" t="s">
        <v>29</v>
      </c>
      <c r="W5447" t="s">
        <v>5867</v>
      </c>
    </row>
    <row r="5448" spans="1:23">
      <c r="A5448">
        <v>5447</v>
      </c>
      <c r="B5448" t="s">
        <v>5864</v>
      </c>
      <c r="C5448" t="s">
        <v>1632</v>
      </c>
      <c r="D5448">
        <v>143</v>
      </c>
      <c r="E5448" t="s">
        <v>5903</v>
      </c>
      <c r="F5448" t="s">
        <v>154</v>
      </c>
      <c r="G5448" s="1" t="s">
        <v>435</v>
      </c>
      <c r="H5448" t="s">
        <v>5904</v>
      </c>
      <c r="I5448" t="s">
        <v>435</v>
      </c>
      <c r="J5448" t="s">
        <v>5904</v>
      </c>
      <c r="K5448">
        <v>0.04</v>
      </c>
      <c r="L5448">
        <v>0.04</v>
      </c>
      <c r="M5448" t="s">
        <v>26</v>
      </c>
      <c r="N5448" t="s">
        <v>74</v>
      </c>
      <c r="O5448" t="s">
        <v>29</v>
      </c>
      <c r="P5448" t="s">
        <v>29</v>
      </c>
      <c r="Q5448" t="s">
        <v>29</v>
      </c>
      <c r="R5448" t="s">
        <v>29</v>
      </c>
      <c r="S5448" t="s">
        <v>29</v>
      </c>
      <c r="T5448" t="s">
        <v>29</v>
      </c>
      <c r="U5448" t="s">
        <v>29</v>
      </c>
      <c r="V5448" t="s">
        <v>29</v>
      </c>
      <c r="W5448" t="s">
        <v>5867</v>
      </c>
    </row>
    <row r="5449" spans="1:23">
      <c r="A5449">
        <v>5448</v>
      </c>
      <c r="B5449" t="s">
        <v>5864</v>
      </c>
      <c r="C5449" t="s">
        <v>1632</v>
      </c>
      <c r="D5449">
        <v>143</v>
      </c>
      <c r="E5449" t="s">
        <v>5905</v>
      </c>
      <c r="F5449" t="s">
        <v>558</v>
      </c>
      <c r="G5449" s="1" t="s">
        <v>726</v>
      </c>
      <c r="H5449" t="s">
        <v>997</v>
      </c>
      <c r="I5449" t="s">
        <v>726</v>
      </c>
      <c r="J5449" t="s">
        <v>8664</v>
      </c>
      <c r="K5449">
        <v>0.1</v>
      </c>
      <c r="L5449">
        <v>0.1</v>
      </c>
      <c r="M5449" t="s">
        <v>26</v>
      </c>
      <c r="N5449" t="s">
        <v>232</v>
      </c>
      <c r="O5449" t="s">
        <v>29</v>
      </c>
      <c r="P5449" t="s">
        <v>29</v>
      </c>
      <c r="Q5449" t="s">
        <v>29</v>
      </c>
      <c r="R5449" t="s">
        <v>29</v>
      </c>
      <c r="S5449" t="s">
        <v>29</v>
      </c>
      <c r="T5449" t="s">
        <v>29</v>
      </c>
      <c r="U5449" t="s">
        <v>29</v>
      </c>
      <c r="V5449" t="s">
        <v>29</v>
      </c>
      <c r="W5449" t="s">
        <v>5867</v>
      </c>
    </row>
    <row r="5450" spans="1:23">
      <c r="A5450">
        <v>5449</v>
      </c>
      <c r="B5450" t="s">
        <v>5864</v>
      </c>
      <c r="C5450" t="s">
        <v>1632</v>
      </c>
      <c r="D5450">
        <v>143</v>
      </c>
      <c r="E5450" t="s">
        <v>5905</v>
      </c>
      <c r="F5450" t="s">
        <v>558</v>
      </c>
      <c r="G5450" s="1" t="s">
        <v>726</v>
      </c>
      <c r="H5450" t="s">
        <v>997</v>
      </c>
      <c r="I5450" t="s">
        <v>726</v>
      </c>
      <c r="J5450" t="s">
        <v>8664</v>
      </c>
      <c r="K5450">
        <v>0.09</v>
      </c>
      <c r="L5450">
        <v>0.09</v>
      </c>
      <c r="M5450" t="s">
        <v>26</v>
      </c>
      <c r="N5450" t="s">
        <v>219</v>
      </c>
      <c r="O5450" t="s">
        <v>29</v>
      </c>
      <c r="P5450" t="s">
        <v>29</v>
      </c>
      <c r="Q5450" t="s">
        <v>29</v>
      </c>
      <c r="R5450" t="s">
        <v>29</v>
      </c>
      <c r="S5450" t="s">
        <v>29</v>
      </c>
      <c r="T5450" t="s">
        <v>29</v>
      </c>
      <c r="U5450" t="s">
        <v>29</v>
      </c>
      <c r="V5450" t="s">
        <v>29</v>
      </c>
      <c r="W5450" t="s">
        <v>5867</v>
      </c>
    </row>
    <row r="5451" spans="1:23">
      <c r="A5451">
        <v>5450</v>
      </c>
      <c r="B5451" t="s">
        <v>5864</v>
      </c>
      <c r="C5451" t="s">
        <v>1632</v>
      </c>
      <c r="D5451">
        <v>143</v>
      </c>
      <c r="E5451" t="s">
        <v>5905</v>
      </c>
      <c r="F5451" t="s">
        <v>558</v>
      </c>
      <c r="G5451" s="1" t="s">
        <v>726</v>
      </c>
      <c r="H5451" t="s">
        <v>997</v>
      </c>
      <c r="I5451" t="s">
        <v>726</v>
      </c>
      <c r="J5451" t="s">
        <v>8664</v>
      </c>
      <c r="K5451">
        <v>0.01</v>
      </c>
      <c r="L5451">
        <v>0.01</v>
      </c>
      <c r="M5451" t="s">
        <v>26</v>
      </c>
      <c r="N5451" t="s">
        <v>5868</v>
      </c>
      <c r="O5451" t="s">
        <v>29</v>
      </c>
      <c r="P5451" t="s">
        <v>29</v>
      </c>
      <c r="Q5451" t="s">
        <v>29</v>
      </c>
      <c r="R5451" t="s">
        <v>29</v>
      </c>
      <c r="S5451" t="s">
        <v>29</v>
      </c>
      <c r="T5451" t="s">
        <v>29</v>
      </c>
      <c r="U5451" t="s">
        <v>29</v>
      </c>
      <c r="V5451" t="s">
        <v>29</v>
      </c>
      <c r="W5451" t="s">
        <v>5867</v>
      </c>
    </row>
    <row r="5452" spans="1:23">
      <c r="A5452">
        <v>5451</v>
      </c>
      <c r="B5452" t="s">
        <v>5864</v>
      </c>
      <c r="C5452" t="s">
        <v>1632</v>
      </c>
      <c r="D5452">
        <v>143</v>
      </c>
      <c r="E5452" t="s">
        <v>5905</v>
      </c>
      <c r="F5452" t="s">
        <v>558</v>
      </c>
      <c r="G5452" s="1" t="s">
        <v>726</v>
      </c>
      <c r="H5452" t="s">
        <v>997</v>
      </c>
      <c r="I5452" t="s">
        <v>726</v>
      </c>
      <c r="J5452" t="s">
        <v>8664</v>
      </c>
      <c r="K5452">
        <v>0.12</v>
      </c>
      <c r="L5452">
        <v>0.12</v>
      </c>
      <c r="M5452" t="s">
        <v>26</v>
      </c>
      <c r="N5452" t="s">
        <v>5868</v>
      </c>
      <c r="O5452" t="s">
        <v>29</v>
      </c>
      <c r="P5452" t="s">
        <v>29</v>
      </c>
      <c r="Q5452" t="s">
        <v>29</v>
      </c>
      <c r="R5452" t="s">
        <v>29</v>
      </c>
      <c r="S5452" t="s">
        <v>29</v>
      </c>
      <c r="T5452" t="s">
        <v>29</v>
      </c>
      <c r="U5452" t="s">
        <v>29</v>
      </c>
      <c r="V5452" t="s">
        <v>29</v>
      </c>
      <c r="W5452" t="s">
        <v>5867</v>
      </c>
    </row>
    <row r="5453" spans="1:23">
      <c r="A5453">
        <v>5452</v>
      </c>
      <c r="B5453" t="s">
        <v>5864</v>
      </c>
      <c r="C5453" t="s">
        <v>1632</v>
      </c>
      <c r="D5453">
        <v>143</v>
      </c>
      <c r="E5453" t="s">
        <v>5905</v>
      </c>
      <c r="F5453" t="s">
        <v>558</v>
      </c>
      <c r="G5453" s="1" t="s">
        <v>726</v>
      </c>
      <c r="H5453" t="s">
        <v>997</v>
      </c>
      <c r="I5453" t="s">
        <v>726</v>
      </c>
      <c r="J5453" t="s">
        <v>8664</v>
      </c>
      <c r="K5453">
        <v>0.01</v>
      </c>
      <c r="L5453">
        <v>0.01</v>
      </c>
      <c r="M5453" t="s">
        <v>26</v>
      </c>
      <c r="N5453" t="s">
        <v>29</v>
      </c>
      <c r="O5453" t="s">
        <v>29</v>
      </c>
      <c r="P5453" t="s">
        <v>29</v>
      </c>
      <c r="Q5453" t="s">
        <v>29</v>
      </c>
      <c r="R5453" t="s">
        <v>29</v>
      </c>
      <c r="S5453" t="s">
        <v>29</v>
      </c>
      <c r="T5453" t="s">
        <v>29</v>
      </c>
      <c r="U5453" t="s">
        <v>29</v>
      </c>
      <c r="V5453" t="s">
        <v>29</v>
      </c>
      <c r="W5453" t="s">
        <v>5867</v>
      </c>
    </row>
    <row r="5454" spans="1:23">
      <c r="A5454">
        <v>5453</v>
      </c>
      <c r="B5454" t="s">
        <v>5864</v>
      </c>
      <c r="C5454" t="s">
        <v>1632</v>
      </c>
      <c r="D5454">
        <v>143</v>
      </c>
      <c r="E5454" t="s">
        <v>5906</v>
      </c>
      <c r="F5454" t="s">
        <v>93</v>
      </c>
      <c r="G5454" s="1" t="s">
        <v>29</v>
      </c>
      <c r="H5454" t="s">
        <v>29</v>
      </c>
      <c r="I5454" t="s">
        <v>29</v>
      </c>
      <c r="J5454" t="s">
        <v>29</v>
      </c>
      <c r="K5454">
        <v>0.42</v>
      </c>
      <c r="L5454">
        <v>0.42</v>
      </c>
      <c r="M5454" t="s">
        <v>26</v>
      </c>
      <c r="N5454" t="s">
        <v>232</v>
      </c>
      <c r="O5454" t="s">
        <v>29</v>
      </c>
      <c r="P5454" t="s">
        <v>29</v>
      </c>
      <c r="Q5454" t="s">
        <v>29</v>
      </c>
      <c r="R5454" t="s">
        <v>29</v>
      </c>
      <c r="S5454" t="s">
        <v>29</v>
      </c>
      <c r="T5454" t="s">
        <v>29</v>
      </c>
      <c r="U5454" t="s">
        <v>29</v>
      </c>
      <c r="V5454" t="s">
        <v>29</v>
      </c>
      <c r="W5454" t="s">
        <v>5867</v>
      </c>
    </row>
    <row r="5455" spans="1:23">
      <c r="A5455">
        <v>5454</v>
      </c>
      <c r="B5455" t="s">
        <v>5864</v>
      </c>
      <c r="C5455" t="s">
        <v>1632</v>
      </c>
      <c r="D5455">
        <v>143</v>
      </c>
      <c r="E5455" t="s">
        <v>5906</v>
      </c>
      <c r="F5455" t="s">
        <v>93</v>
      </c>
      <c r="G5455" s="1" t="s">
        <v>29</v>
      </c>
      <c r="H5455" t="s">
        <v>29</v>
      </c>
      <c r="I5455" t="s">
        <v>29</v>
      </c>
      <c r="J5455" t="s">
        <v>29</v>
      </c>
      <c r="K5455">
        <v>0.38</v>
      </c>
      <c r="L5455">
        <v>0.38</v>
      </c>
      <c r="M5455" t="s">
        <v>26</v>
      </c>
      <c r="N5455" t="s">
        <v>219</v>
      </c>
      <c r="O5455" t="s">
        <v>29</v>
      </c>
      <c r="P5455" t="s">
        <v>29</v>
      </c>
      <c r="Q5455" t="s">
        <v>29</v>
      </c>
      <c r="R5455" t="s">
        <v>29</v>
      </c>
      <c r="S5455" t="s">
        <v>29</v>
      </c>
      <c r="T5455" t="s">
        <v>29</v>
      </c>
      <c r="U5455" t="s">
        <v>29</v>
      </c>
      <c r="V5455" t="s">
        <v>29</v>
      </c>
      <c r="W5455" t="s">
        <v>5867</v>
      </c>
    </row>
    <row r="5456" spans="1:23">
      <c r="A5456">
        <v>5455</v>
      </c>
      <c r="B5456" t="s">
        <v>5864</v>
      </c>
      <c r="C5456" t="s">
        <v>1632</v>
      </c>
      <c r="D5456">
        <v>143</v>
      </c>
      <c r="E5456" t="s">
        <v>5906</v>
      </c>
      <c r="F5456" t="s">
        <v>93</v>
      </c>
      <c r="G5456" s="1" t="s">
        <v>29</v>
      </c>
      <c r="H5456" t="s">
        <v>29</v>
      </c>
      <c r="I5456" t="s">
        <v>29</v>
      </c>
      <c r="J5456" t="s">
        <v>29</v>
      </c>
      <c r="K5456">
        <v>0.13</v>
      </c>
      <c r="L5456">
        <v>0.13</v>
      </c>
      <c r="M5456" t="s">
        <v>26</v>
      </c>
      <c r="N5456" t="s">
        <v>5868</v>
      </c>
      <c r="O5456" t="s">
        <v>29</v>
      </c>
      <c r="P5456" t="s">
        <v>29</v>
      </c>
      <c r="Q5456" t="s">
        <v>29</v>
      </c>
      <c r="R5456" t="s">
        <v>29</v>
      </c>
      <c r="S5456" t="s">
        <v>29</v>
      </c>
      <c r="T5456" t="s">
        <v>29</v>
      </c>
      <c r="U5456" t="s">
        <v>29</v>
      </c>
      <c r="V5456" t="s">
        <v>29</v>
      </c>
      <c r="W5456" t="s">
        <v>5867</v>
      </c>
    </row>
    <row r="5457" spans="1:23">
      <c r="A5457">
        <v>5456</v>
      </c>
      <c r="B5457" t="s">
        <v>5864</v>
      </c>
      <c r="C5457" t="s">
        <v>1632</v>
      </c>
      <c r="D5457">
        <v>143</v>
      </c>
      <c r="E5457" t="s">
        <v>5906</v>
      </c>
      <c r="F5457" t="s">
        <v>93</v>
      </c>
      <c r="G5457" s="1" t="s">
        <v>29</v>
      </c>
      <c r="H5457" t="s">
        <v>29</v>
      </c>
      <c r="I5457" t="s">
        <v>29</v>
      </c>
      <c r="J5457" t="s">
        <v>29</v>
      </c>
      <c r="K5457">
        <v>0.33</v>
      </c>
      <c r="L5457">
        <v>0.33</v>
      </c>
      <c r="M5457" t="s">
        <v>26</v>
      </c>
      <c r="N5457" t="s">
        <v>5868</v>
      </c>
      <c r="O5457" t="s">
        <v>29</v>
      </c>
      <c r="P5457" t="s">
        <v>29</v>
      </c>
      <c r="Q5457" t="s">
        <v>29</v>
      </c>
      <c r="R5457" t="s">
        <v>29</v>
      </c>
      <c r="S5457" t="s">
        <v>29</v>
      </c>
      <c r="T5457" t="s">
        <v>29</v>
      </c>
      <c r="U5457" t="s">
        <v>29</v>
      </c>
      <c r="V5457" t="s">
        <v>29</v>
      </c>
      <c r="W5457" t="s">
        <v>5867</v>
      </c>
    </row>
    <row r="5458" spans="1:23">
      <c r="A5458">
        <v>5457</v>
      </c>
      <c r="B5458" t="s">
        <v>5864</v>
      </c>
      <c r="C5458" t="s">
        <v>1632</v>
      </c>
      <c r="D5458">
        <v>143</v>
      </c>
      <c r="E5458" t="s">
        <v>5906</v>
      </c>
      <c r="F5458" t="s">
        <v>93</v>
      </c>
      <c r="G5458" s="1" t="s">
        <v>29</v>
      </c>
      <c r="H5458" t="s">
        <v>29</v>
      </c>
      <c r="I5458" t="s">
        <v>29</v>
      </c>
      <c r="J5458" t="s">
        <v>29</v>
      </c>
      <c r="K5458">
        <v>0.03</v>
      </c>
      <c r="L5458">
        <v>0.03</v>
      </c>
      <c r="M5458" t="s">
        <v>26</v>
      </c>
      <c r="N5458" t="s">
        <v>121</v>
      </c>
      <c r="O5458" t="s">
        <v>29</v>
      </c>
      <c r="P5458" t="s">
        <v>29</v>
      </c>
      <c r="Q5458" t="s">
        <v>29</v>
      </c>
      <c r="R5458" t="s">
        <v>29</v>
      </c>
      <c r="S5458" t="s">
        <v>29</v>
      </c>
      <c r="T5458" t="s">
        <v>29</v>
      </c>
      <c r="U5458" t="s">
        <v>29</v>
      </c>
      <c r="V5458" t="s">
        <v>29</v>
      </c>
      <c r="W5458" t="s">
        <v>5867</v>
      </c>
    </row>
    <row r="5459" spans="1:23">
      <c r="A5459">
        <v>5458</v>
      </c>
      <c r="B5459" t="s">
        <v>5864</v>
      </c>
      <c r="C5459" t="s">
        <v>1632</v>
      </c>
      <c r="D5459">
        <v>143</v>
      </c>
      <c r="E5459" t="s">
        <v>5906</v>
      </c>
      <c r="F5459" t="s">
        <v>93</v>
      </c>
      <c r="G5459" s="1" t="s">
        <v>29</v>
      </c>
      <c r="H5459" t="s">
        <v>29</v>
      </c>
      <c r="I5459" t="s">
        <v>29</v>
      </c>
      <c r="J5459" t="s">
        <v>29</v>
      </c>
      <c r="K5459">
        <v>0.13</v>
      </c>
      <c r="L5459">
        <v>0.13</v>
      </c>
      <c r="M5459" t="s">
        <v>26</v>
      </c>
      <c r="N5459" t="s">
        <v>4124</v>
      </c>
      <c r="O5459" t="s">
        <v>29</v>
      </c>
      <c r="P5459" t="s">
        <v>29</v>
      </c>
      <c r="Q5459" t="s">
        <v>29</v>
      </c>
      <c r="R5459" t="s">
        <v>29</v>
      </c>
      <c r="S5459" t="s">
        <v>29</v>
      </c>
      <c r="T5459" t="s">
        <v>29</v>
      </c>
      <c r="U5459" t="s">
        <v>29</v>
      </c>
      <c r="V5459" t="s">
        <v>29</v>
      </c>
      <c r="W5459" t="s">
        <v>5867</v>
      </c>
    </row>
    <row r="5460" spans="1:23">
      <c r="A5460">
        <v>5459</v>
      </c>
      <c r="B5460" t="s">
        <v>5864</v>
      </c>
      <c r="C5460" t="s">
        <v>1632</v>
      </c>
      <c r="D5460">
        <v>143</v>
      </c>
      <c r="E5460" t="s">
        <v>5906</v>
      </c>
      <c r="F5460" t="s">
        <v>93</v>
      </c>
      <c r="G5460" s="1" t="s">
        <v>29</v>
      </c>
      <c r="H5460" t="s">
        <v>29</v>
      </c>
      <c r="I5460" t="s">
        <v>29</v>
      </c>
      <c r="J5460" t="s">
        <v>29</v>
      </c>
      <c r="K5460">
        <v>0.03</v>
      </c>
      <c r="L5460">
        <v>0.03</v>
      </c>
      <c r="M5460" t="s">
        <v>26</v>
      </c>
      <c r="N5460" t="s">
        <v>63</v>
      </c>
      <c r="O5460" t="s">
        <v>29</v>
      </c>
      <c r="P5460" t="s">
        <v>29</v>
      </c>
      <c r="Q5460" t="s">
        <v>29</v>
      </c>
      <c r="R5460" t="s">
        <v>29</v>
      </c>
      <c r="S5460" t="s">
        <v>29</v>
      </c>
      <c r="T5460" t="s">
        <v>29</v>
      </c>
      <c r="U5460" t="s">
        <v>29</v>
      </c>
      <c r="V5460" t="s">
        <v>29</v>
      </c>
      <c r="W5460" t="s">
        <v>5867</v>
      </c>
    </row>
    <row r="5461" spans="1:23">
      <c r="A5461">
        <v>5460</v>
      </c>
      <c r="B5461" t="s">
        <v>5864</v>
      </c>
      <c r="C5461" t="s">
        <v>1632</v>
      </c>
      <c r="D5461">
        <v>143</v>
      </c>
      <c r="E5461" t="s">
        <v>5906</v>
      </c>
      <c r="F5461" t="s">
        <v>93</v>
      </c>
      <c r="G5461" s="1" t="s">
        <v>29</v>
      </c>
      <c r="H5461" t="s">
        <v>29</v>
      </c>
      <c r="I5461" t="s">
        <v>29</v>
      </c>
      <c r="J5461" t="s">
        <v>29</v>
      </c>
      <c r="K5461">
        <v>0.78</v>
      </c>
      <c r="L5461">
        <v>0.78</v>
      </c>
      <c r="M5461" t="s">
        <v>26</v>
      </c>
      <c r="N5461" t="s">
        <v>74</v>
      </c>
      <c r="O5461" t="s">
        <v>29</v>
      </c>
      <c r="P5461" t="s">
        <v>29</v>
      </c>
      <c r="Q5461" t="s">
        <v>29</v>
      </c>
      <c r="R5461" t="s">
        <v>29</v>
      </c>
      <c r="S5461" t="s">
        <v>29</v>
      </c>
      <c r="T5461" t="s">
        <v>29</v>
      </c>
      <c r="U5461" t="s">
        <v>29</v>
      </c>
      <c r="V5461" t="s">
        <v>29</v>
      </c>
      <c r="W5461" t="s">
        <v>5867</v>
      </c>
    </row>
    <row r="5462" spans="1:23">
      <c r="A5462">
        <v>5461</v>
      </c>
      <c r="B5462" t="s">
        <v>5864</v>
      </c>
      <c r="C5462" t="s">
        <v>1632</v>
      </c>
      <c r="D5462">
        <v>143</v>
      </c>
      <c r="E5462" t="s">
        <v>5906</v>
      </c>
      <c r="F5462" t="s">
        <v>93</v>
      </c>
      <c r="G5462" s="1" t="s">
        <v>29</v>
      </c>
      <c r="H5462" t="s">
        <v>29</v>
      </c>
      <c r="I5462" t="s">
        <v>29</v>
      </c>
      <c r="J5462" t="s">
        <v>29</v>
      </c>
      <c r="K5462">
        <v>0.08</v>
      </c>
      <c r="L5462">
        <v>0.08</v>
      </c>
      <c r="M5462" t="s">
        <v>26</v>
      </c>
      <c r="N5462" t="s">
        <v>664</v>
      </c>
      <c r="O5462" t="s">
        <v>29</v>
      </c>
      <c r="P5462" t="s">
        <v>29</v>
      </c>
      <c r="Q5462" t="s">
        <v>29</v>
      </c>
      <c r="R5462" t="s">
        <v>29</v>
      </c>
      <c r="S5462" t="s">
        <v>29</v>
      </c>
      <c r="T5462" t="s">
        <v>29</v>
      </c>
      <c r="U5462" t="s">
        <v>29</v>
      </c>
      <c r="V5462" t="s">
        <v>29</v>
      </c>
      <c r="W5462" t="s">
        <v>5867</v>
      </c>
    </row>
    <row r="5463" spans="1:23">
      <c r="A5463">
        <v>5462</v>
      </c>
      <c r="B5463" t="s">
        <v>5864</v>
      </c>
      <c r="C5463" t="s">
        <v>1632</v>
      </c>
      <c r="D5463">
        <v>143</v>
      </c>
      <c r="E5463" t="s">
        <v>5906</v>
      </c>
      <c r="F5463" t="s">
        <v>93</v>
      </c>
      <c r="G5463" s="1" t="s">
        <v>29</v>
      </c>
      <c r="H5463" t="s">
        <v>29</v>
      </c>
      <c r="I5463" t="s">
        <v>29</v>
      </c>
      <c r="J5463" t="s">
        <v>29</v>
      </c>
      <c r="K5463">
        <v>3.76</v>
      </c>
      <c r="L5463">
        <v>3.76</v>
      </c>
      <c r="M5463" t="s">
        <v>26</v>
      </c>
      <c r="N5463" t="s">
        <v>29</v>
      </c>
      <c r="O5463" t="s">
        <v>29</v>
      </c>
      <c r="P5463" t="s">
        <v>29</v>
      </c>
      <c r="Q5463" t="s">
        <v>29</v>
      </c>
      <c r="R5463" t="s">
        <v>29</v>
      </c>
      <c r="S5463" t="s">
        <v>29</v>
      </c>
      <c r="T5463" t="s">
        <v>29</v>
      </c>
      <c r="U5463" t="s">
        <v>29</v>
      </c>
      <c r="V5463" t="s">
        <v>29</v>
      </c>
      <c r="W5463" t="s">
        <v>5867</v>
      </c>
    </row>
    <row r="5464" spans="1:23">
      <c r="A5464">
        <v>5463</v>
      </c>
      <c r="B5464" t="s">
        <v>5864</v>
      </c>
      <c r="C5464" t="s">
        <v>1632</v>
      </c>
      <c r="D5464">
        <v>143</v>
      </c>
      <c r="E5464" t="s">
        <v>2965</v>
      </c>
      <c r="F5464" t="s">
        <v>76</v>
      </c>
      <c r="G5464" s="1" t="s">
        <v>29</v>
      </c>
      <c r="H5464" t="s">
        <v>29</v>
      </c>
      <c r="I5464" t="s">
        <v>29</v>
      </c>
      <c r="J5464" t="s">
        <v>29</v>
      </c>
      <c r="K5464">
        <v>2.98</v>
      </c>
      <c r="L5464">
        <v>2.98</v>
      </c>
      <c r="M5464" t="s">
        <v>687</v>
      </c>
      <c r="N5464" t="s">
        <v>29</v>
      </c>
      <c r="O5464" t="s">
        <v>29</v>
      </c>
      <c r="P5464" t="s">
        <v>29</v>
      </c>
      <c r="Q5464" t="s">
        <v>29</v>
      </c>
      <c r="R5464" t="s">
        <v>29</v>
      </c>
      <c r="S5464" t="s">
        <v>29</v>
      </c>
      <c r="T5464" t="s">
        <v>29</v>
      </c>
      <c r="U5464" t="s">
        <v>29</v>
      </c>
      <c r="V5464" t="s">
        <v>29</v>
      </c>
      <c r="W5464" t="s">
        <v>5867</v>
      </c>
    </row>
    <row r="5465" spans="1:23">
      <c r="A5465">
        <v>5464</v>
      </c>
      <c r="B5465" t="s">
        <v>5864</v>
      </c>
      <c r="C5465" t="s">
        <v>1632</v>
      </c>
      <c r="D5465">
        <v>143</v>
      </c>
      <c r="E5465" t="s">
        <v>135</v>
      </c>
      <c r="F5465" t="s">
        <v>136</v>
      </c>
      <c r="G5465" s="1" t="s">
        <v>29</v>
      </c>
      <c r="H5465" t="s">
        <v>29</v>
      </c>
      <c r="I5465" t="s">
        <v>29</v>
      </c>
      <c r="J5465" t="s">
        <v>29</v>
      </c>
      <c r="K5465">
        <v>0.28000000000000003</v>
      </c>
      <c r="L5465">
        <v>0.28000000000000003</v>
      </c>
      <c r="M5465" t="s">
        <v>136</v>
      </c>
      <c r="N5465" t="s">
        <v>29</v>
      </c>
      <c r="O5465" t="s">
        <v>29</v>
      </c>
      <c r="P5465" t="s">
        <v>29</v>
      </c>
      <c r="Q5465" t="s">
        <v>29</v>
      </c>
      <c r="R5465" t="s">
        <v>29</v>
      </c>
      <c r="S5465" t="s">
        <v>29</v>
      </c>
      <c r="T5465" t="s">
        <v>29</v>
      </c>
      <c r="U5465" t="s">
        <v>29</v>
      </c>
      <c r="V5465" t="s">
        <v>29</v>
      </c>
      <c r="W5465" t="s">
        <v>5867</v>
      </c>
    </row>
    <row r="5466" spans="1:23">
      <c r="A5466">
        <v>5465</v>
      </c>
      <c r="B5466" t="s">
        <v>5907</v>
      </c>
      <c r="C5466" t="s">
        <v>5907</v>
      </c>
      <c r="D5466">
        <v>144</v>
      </c>
      <c r="E5466" t="s">
        <v>326</v>
      </c>
      <c r="F5466" t="s">
        <v>196</v>
      </c>
      <c r="G5466" s="1" t="s">
        <v>326</v>
      </c>
      <c r="H5466" t="s">
        <v>29</v>
      </c>
      <c r="I5466" t="s">
        <v>326</v>
      </c>
      <c r="J5466" t="s">
        <v>29</v>
      </c>
      <c r="K5466">
        <v>10.7</v>
      </c>
      <c r="L5466">
        <v>10.7</v>
      </c>
      <c r="M5466" t="s">
        <v>26</v>
      </c>
      <c r="N5466" t="s">
        <v>74</v>
      </c>
      <c r="O5466" t="s">
        <v>29</v>
      </c>
      <c r="P5466" t="s">
        <v>29</v>
      </c>
      <c r="Q5466" t="s">
        <v>29</v>
      </c>
      <c r="R5466" t="s">
        <v>29</v>
      </c>
      <c r="S5466" t="s">
        <v>29</v>
      </c>
      <c r="T5466" t="s">
        <v>29</v>
      </c>
      <c r="U5466" t="s">
        <v>5908</v>
      </c>
      <c r="V5466" t="s">
        <v>29</v>
      </c>
      <c r="W5466" t="s">
        <v>5909</v>
      </c>
    </row>
    <row r="5467" spans="1:23">
      <c r="A5467">
        <v>5466</v>
      </c>
      <c r="B5467" t="s">
        <v>5907</v>
      </c>
      <c r="C5467" t="s">
        <v>5907</v>
      </c>
      <c r="D5467">
        <v>144</v>
      </c>
      <c r="E5467" t="s">
        <v>1111</v>
      </c>
      <c r="F5467" t="s">
        <v>558</v>
      </c>
      <c r="G5467" s="1" t="s">
        <v>1111</v>
      </c>
      <c r="H5467" t="s">
        <v>29</v>
      </c>
      <c r="I5467" t="s">
        <v>1111</v>
      </c>
      <c r="J5467" t="s">
        <v>29</v>
      </c>
      <c r="K5467">
        <v>11.5</v>
      </c>
      <c r="L5467">
        <v>11.5</v>
      </c>
      <c r="M5467" t="s">
        <v>26</v>
      </c>
      <c r="N5467" t="s">
        <v>74</v>
      </c>
      <c r="O5467" t="s">
        <v>29</v>
      </c>
      <c r="P5467" t="s">
        <v>29</v>
      </c>
      <c r="Q5467" t="s">
        <v>29</v>
      </c>
      <c r="R5467" t="s">
        <v>29</v>
      </c>
      <c r="S5467" t="s">
        <v>29</v>
      </c>
      <c r="T5467" t="s">
        <v>29</v>
      </c>
      <c r="U5467" t="s">
        <v>5908</v>
      </c>
      <c r="V5467" t="s">
        <v>29</v>
      </c>
      <c r="W5467" t="s">
        <v>5909</v>
      </c>
    </row>
    <row r="5468" spans="1:23">
      <c r="A5468">
        <v>5467</v>
      </c>
      <c r="B5468" t="s">
        <v>5907</v>
      </c>
      <c r="C5468" t="s">
        <v>5907</v>
      </c>
      <c r="D5468">
        <v>144</v>
      </c>
      <c r="E5468" t="s">
        <v>186</v>
      </c>
      <c r="F5468" t="s">
        <v>185</v>
      </c>
      <c r="G5468" s="1" t="s">
        <v>186</v>
      </c>
      <c r="H5468" t="s">
        <v>29</v>
      </c>
      <c r="I5468" t="s">
        <v>186</v>
      </c>
      <c r="J5468" t="s">
        <v>29</v>
      </c>
      <c r="K5468">
        <v>3.1</v>
      </c>
      <c r="L5468">
        <v>3.1</v>
      </c>
      <c r="M5468" t="s">
        <v>26</v>
      </c>
      <c r="N5468" t="s">
        <v>74</v>
      </c>
      <c r="O5468" t="s">
        <v>29</v>
      </c>
      <c r="P5468" t="s">
        <v>29</v>
      </c>
      <c r="Q5468" t="s">
        <v>29</v>
      </c>
      <c r="R5468" t="s">
        <v>29</v>
      </c>
      <c r="S5468" t="s">
        <v>29</v>
      </c>
      <c r="T5468" t="s">
        <v>29</v>
      </c>
      <c r="U5468" t="s">
        <v>5908</v>
      </c>
      <c r="V5468" t="s">
        <v>29</v>
      </c>
      <c r="W5468" t="s">
        <v>5909</v>
      </c>
    </row>
    <row r="5469" spans="1:23">
      <c r="A5469">
        <v>5468</v>
      </c>
      <c r="B5469" t="s">
        <v>5907</v>
      </c>
      <c r="C5469" t="s">
        <v>5907</v>
      </c>
      <c r="D5469">
        <v>144</v>
      </c>
      <c r="E5469" t="s">
        <v>186</v>
      </c>
      <c r="F5469" t="s">
        <v>185</v>
      </c>
      <c r="G5469" s="1" t="s">
        <v>186</v>
      </c>
      <c r="H5469" t="s">
        <v>29</v>
      </c>
      <c r="I5469" t="s">
        <v>186</v>
      </c>
      <c r="J5469" t="s">
        <v>29</v>
      </c>
      <c r="K5469">
        <v>2.2999999999999998</v>
      </c>
      <c r="L5469">
        <v>2.2999999999999998</v>
      </c>
      <c r="M5469" t="s">
        <v>26</v>
      </c>
      <c r="N5469" t="s">
        <v>74</v>
      </c>
      <c r="O5469" t="s">
        <v>29</v>
      </c>
      <c r="P5469" t="s">
        <v>29</v>
      </c>
      <c r="Q5469" t="s">
        <v>29</v>
      </c>
      <c r="R5469" t="s">
        <v>29</v>
      </c>
      <c r="S5469" t="s">
        <v>29</v>
      </c>
      <c r="T5469" t="s">
        <v>29</v>
      </c>
      <c r="U5469" t="s">
        <v>5908</v>
      </c>
      <c r="V5469" t="s">
        <v>29</v>
      </c>
      <c r="W5469" t="s">
        <v>5909</v>
      </c>
    </row>
    <row r="5470" spans="1:23">
      <c r="A5470">
        <v>5469</v>
      </c>
      <c r="B5470" t="s">
        <v>5907</v>
      </c>
      <c r="C5470" t="s">
        <v>5907</v>
      </c>
      <c r="D5470">
        <v>144</v>
      </c>
      <c r="E5470" t="s">
        <v>186</v>
      </c>
      <c r="F5470" t="s">
        <v>185</v>
      </c>
      <c r="G5470" s="1" t="s">
        <v>186</v>
      </c>
      <c r="H5470" t="s">
        <v>29</v>
      </c>
      <c r="I5470" t="s">
        <v>186</v>
      </c>
      <c r="J5470" t="s">
        <v>29</v>
      </c>
      <c r="K5470">
        <v>7.9</v>
      </c>
      <c r="L5470">
        <v>7.9</v>
      </c>
      <c r="M5470" t="s">
        <v>26</v>
      </c>
      <c r="N5470" t="s">
        <v>74</v>
      </c>
      <c r="O5470" t="s">
        <v>29</v>
      </c>
      <c r="P5470" t="s">
        <v>29</v>
      </c>
      <c r="Q5470" t="s">
        <v>29</v>
      </c>
      <c r="R5470" t="s">
        <v>29</v>
      </c>
      <c r="S5470" t="s">
        <v>29</v>
      </c>
      <c r="T5470" t="s">
        <v>29</v>
      </c>
      <c r="U5470" t="s">
        <v>5908</v>
      </c>
      <c r="V5470" t="s">
        <v>29</v>
      </c>
      <c r="W5470" t="s">
        <v>5909</v>
      </c>
    </row>
    <row r="5471" spans="1:23">
      <c r="A5471">
        <v>5470</v>
      </c>
      <c r="B5471" t="s">
        <v>5907</v>
      </c>
      <c r="C5471" t="s">
        <v>5907</v>
      </c>
      <c r="D5471">
        <v>144</v>
      </c>
      <c r="E5471" t="s">
        <v>5910</v>
      </c>
      <c r="F5471" t="s">
        <v>51</v>
      </c>
      <c r="G5471" s="1" t="s">
        <v>5910</v>
      </c>
      <c r="H5471" t="s">
        <v>29</v>
      </c>
      <c r="I5471" t="s">
        <v>5910</v>
      </c>
      <c r="J5471" t="s">
        <v>29</v>
      </c>
      <c r="K5471">
        <v>11.8</v>
      </c>
      <c r="L5471">
        <v>11.8</v>
      </c>
      <c r="M5471" t="s">
        <v>26</v>
      </c>
      <c r="N5471" t="s">
        <v>74</v>
      </c>
      <c r="O5471" t="s">
        <v>29</v>
      </c>
      <c r="P5471" t="s">
        <v>29</v>
      </c>
      <c r="Q5471" t="s">
        <v>29</v>
      </c>
      <c r="R5471" t="s">
        <v>29</v>
      </c>
      <c r="S5471" t="s">
        <v>29</v>
      </c>
      <c r="T5471" t="s">
        <v>29</v>
      </c>
      <c r="U5471" t="s">
        <v>5908</v>
      </c>
      <c r="V5471" t="s">
        <v>29</v>
      </c>
      <c r="W5471" t="s">
        <v>5909</v>
      </c>
    </row>
    <row r="5472" spans="1:23">
      <c r="A5472">
        <v>5471</v>
      </c>
      <c r="B5472" t="s">
        <v>5907</v>
      </c>
      <c r="C5472" t="s">
        <v>5907</v>
      </c>
      <c r="D5472">
        <v>144</v>
      </c>
      <c r="E5472" t="s">
        <v>3510</v>
      </c>
      <c r="F5472" t="s">
        <v>1273</v>
      </c>
      <c r="G5472" s="1" t="s">
        <v>3510</v>
      </c>
      <c r="H5472" t="s">
        <v>29</v>
      </c>
      <c r="I5472" t="s">
        <v>3510</v>
      </c>
      <c r="J5472" t="s">
        <v>29</v>
      </c>
      <c r="K5472">
        <v>29.8</v>
      </c>
      <c r="L5472">
        <v>29.8</v>
      </c>
      <c r="M5472" t="s">
        <v>26</v>
      </c>
      <c r="N5472" t="s">
        <v>63</v>
      </c>
      <c r="O5472" t="s">
        <v>29</v>
      </c>
      <c r="P5472" t="s">
        <v>29</v>
      </c>
      <c r="Q5472" t="s">
        <v>29</v>
      </c>
      <c r="R5472" t="s">
        <v>29</v>
      </c>
      <c r="S5472" t="s">
        <v>29</v>
      </c>
      <c r="T5472" t="s">
        <v>29</v>
      </c>
      <c r="U5472" t="s">
        <v>5908</v>
      </c>
      <c r="V5472" t="s">
        <v>29</v>
      </c>
      <c r="W5472" t="s">
        <v>5909</v>
      </c>
    </row>
    <row r="5473" spans="1:23">
      <c r="A5473">
        <v>5472</v>
      </c>
      <c r="B5473" t="s">
        <v>5907</v>
      </c>
      <c r="C5473" t="s">
        <v>5907</v>
      </c>
      <c r="D5473">
        <v>144</v>
      </c>
      <c r="E5473" t="s">
        <v>256</v>
      </c>
      <c r="F5473" t="s">
        <v>255</v>
      </c>
      <c r="G5473" s="1" t="s">
        <v>256</v>
      </c>
      <c r="H5473" t="s">
        <v>29</v>
      </c>
      <c r="I5473" t="s">
        <v>256</v>
      </c>
      <c r="J5473" t="s">
        <v>29</v>
      </c>
      <c r="K5473">
        <v>3.5</v>
      </c>
      <c r="L5473">
        <v>3.5</v>
      </c>
      <c r="M5473" t="s">
        <v>26</v>
      </c>
      <c r="N5473" t="s">
        <v>74</v>
      </c>
      <c r="O5473" t="s">
        <v>29</v>
      </c>
      <c r="P5473" t="s">
        <v>29</v>
      </c>
      <c r="Q5473" t="s">
        <v>29</v>
      </c>
      <c r="R5473" t="s">
        <v>29</v>
      </c>
      <c r="S5473" t="s">
        <v>29</v>
      </c>
      <c r="T5473" t="s">
        <v>29</v>
      </c>
      <c r="U5473" t="s">
        <v>5908</v>
      </c>
      <c r="V5473" t="s">
        <v>29</v>
      </c>
      <c r="W5473" t="s">
        <v>5909</v>
      </c>
    </row>
    <row r="5474" spans="1:23">
      <c r="A5474">
        <v>5473</v>
      </c>
      <c r="B5474" t="s">
        <v>5907</v>
      </c>
      <c r="C5474" t="s">
        <v>5907</v>
      </c>
      <c r="D5474">
        <v>144</v>
      </c>
      <c r="E5474" t="s">
        <v>350</v>
      </c>
      <c r="F5474" t="s">
        <v>23</v>
      </c>
      <c r="G5474" s="1" t="s">
        <v>350</v>
      </c>
      <c r="H5474" t="s">
        <v>29</v>
      </c>
      <c r="I5474" t="s">
        <v>350</v>
      </c>
      <c r="J5474" t="s">
        <v>29</v>
      </c>
      <c r="K5474">
        <v>2.6</v>
      </c>
      <c r="L5474">
        <v>2.6</v>
      </c>
      <c r="M5474" t="s">
        <v>26</v>
      </c>
      <c r="N5474" t="s">
        <v>74</v>
      </c>
      <c r="O5474" t="s">
        <v>29</v>
      </c>
      <c r="P5474" t="s">
        <v>29</v>
      </c>
      <c r="Q5474" t="s">
        <v>29</v>
      </c>
      <c r="R5474" t="s">
        <v>29</v>
      </c>
      <c r="S5474" t="s">
        <v>29</v>
      </c>
      <c r="T5474" t="s">
        <v>29</v>
      </c>
      <c r="U5474" t="s">
        <v>5908</v>
      </c>
      <c r="V5474" t="s">
        <v>29</v>
      </c>
      <c r="W5474" t="s">
        <v>5909</v>
      </c>
    </row>
    <row r="5475" spans="1:23">
      <c r="A5475">
        <v>5474</v>
      </c>
      <c r="B5475" t="s">
        <v>5907</v>
      </c>
      <c r="C5475" t="s">
        <v>5907</v>
      </c>
      <c r="D5475">
        <v>144</v>
      </c>
      <c r="E5475" t="s">
        <v>487</v>
      </c>
      <c r="F5475" t="s">
        <v>251</v>
      </c>
      <c r="G5475" s="1" t="s">
        <v>487</v>
      </c>
      <c r="H5475" t="s">
        <v>29</v>
      </c>
      <c r="I5475" t="s">
        <v>487</v>
      </c>
      <c r="J5475" t="s">
        <v>29</v>
      </c>
      <c r="K5475">
        <v>2.6</v>
      </c>
      <c r="L5475">
        <v>2.6</v>
      </c>
      <c r="M5475" t="s">
        <v>26</v>
      </c>
      <c r="N5475" t="s">
        <v>74</v>
      </c>
      <c r="O5475" t="s">
        <v>29</v>
      </c>
      <c r="P5475" t="s">
        <v>29</v>
      </c>
      <c r="Q5475" t="s">
        <v>29</v>
      </c>
      <c r="R5475" t="s">
        <v>29</v>
      </c>
      <c r="S5475" t="s">
        <v>29</v>
      </c>
      <c r="T5475" t="s">
        <v>29</v>
      </c>
      <c r="U5475" t="s">
        <v>5908</v>
      </c>
      <c r="V5475" t="s">
        <v>29</v>
      </c>
      <c r="W5475" t="s">
        <v>5909</v>
      </c>
    </row>
    <row r="5476" spans="1:23">
      <c r="A5476">
        <v>5475</v>
      </c>
      <c r="B5476" t="s">
        <v>5907</v>
      </c>
      <c r="C5476" t="s">
        <v>5907</v>
      </c>
      <c r="D5476">
        <v>144</v>
      </c>
      <c r="E5476" t="s">
        <v>8941</v>
      </c>
      <c r="F5476" t="s">
        <v>93</v>
      </c>
      <c r="G5476" s="1" t="s">
        <v>29</v>
      </c>
      <c r="H5476" t="s">
        <v>29</v>
      </c>
      <c r="I5476" t="s">
        <v>29</v>
      </c>
      <c r="J5476" t="s">
        <v>29</v>
      </c>
      <c r="K5476">
        <v>14.2</v>
      </c>
      <c r="L5476">
        <v>14.2</v>
      </c>
      <c r="M5476" t="s">
        <v>26</v>
      </c>
      <c r="N5476" t="s">
        <v>29</v>
      </c>
      <c r="O5476" t="s">
        <v>29</v>
      </c>
      <c r="P5476" t="s">
        <v>29</v>
      </c>
      <c r="Q5476" t="s">
        <v>29</v>
      </c>
      <c r="R5476" t="s">
        <v>29</v>
      </c>
      <c r="S5476" t="s">
        <v>29</v>
      </c>
      <c r="T5476" t="s">
        <v>29</v>
      </c>
      <c r="U5476" t="s">
        <v>5908</v>
      </c>
      <c r="V5476" t="s">
        <v>29</v>
      </c>
      <c r="W5476" t="s">
        <v>5909</v>
      </c>
    </row>
    <row r="5477" spans="1:23">
      <c r="A5477">
        <v>5476</v>
      </c>
      <c r="B5477" t="s">
        <v>5907</v>
      </c>
      <c r="C5477" t="s">
        <v>5907</v>
      </c>
      <c r="D5477">
        <v>145</v>
      </c>
      <c r="E5477" t="s">
        <v>326</v>
      </c>
      <c r="F5477" t="s">
        <v>196</v>
      </c>
      <c r="G5477" s="1" t="s">
        <v>326</v>
      </c>
      <c r="H5477" t="s">
        <v>29</v>
      </c>
      <c r="I5477" t="s">
        <v>326</v>
      </c>
      <c r="J5477" t="s">
        <v>29</v>
      </c>
      <c r="K5477">
        <v>12.3</v>
      </c>
      <c r="L5477">
        <v>12.3</v>
      </c>
      <c r="M5477" t="s">
        <v>26</v>
      </c>
      <c r="N5477" t="s">
        <v>74</v>
      </c>
      <c r="O5477" t="s">
        <v>29</v>
      </c>
      <c r="P5477" t="s">
        <v>29</v>
      </c>
      <c r="Q5477" t="s">
        <v>29</v>
      </c>
      <c r="R5477" t="s">
        <v>29</v>
      </c>
      <c r="S5477" t="s">
        <v>29</v>
      </c>
      <c r="T5477" t="s">
        <v>29</v>
      </c>
      <c r="U5477" t="s">
        <v>5911</v>
      </c>
      <c r="V5477" t="s">
        <v>29</v>
      </c>
      <c r="W5477" t="s">
        <v>5909</v>
      </c>
    </row>
    <row r="5478" spans="1:23">
      <c r="A5478">
        <v>5477</v>
      </c>
      <c r="B5478" t="s">
        <v>5907</v>
      </c>
      <c r="C5478" t="s">
        <v>5907</v>
      </c>
      <c r="D5478">
        <v>145</v>
      </c>
      <c r="E5478" t="s">
        <v>1111</v>
      </c>
      <c r="F5478" t="s">
        <v>558</v>
      </c>
      <c r="G5478" s="1" t="s">
        <v>1111</v>
      </c>
      <c r="H5478" t="s">
        <v>29</v>
      </c>
      <c r="I5478" t="s">
        <v>1111</v>
      </c>
      <c r="J5478" t="s">
        <v>29</v>
      </c>
      <c r="K5478">
        <v>8.1999999999999993</v>
      </c>
      <c r="L5478">
        <v>8.1999999999999993</v>
      </c>
      <c r="M5478" t="s">
        <v>26</v>
      </c>
      <c r="N5478" t="s">
        <v>74</v>
      </c>
      <c r="O5478" t="s">
        <v>29</v>
      </c>
      <c r="P5478" t="s">
        <v>29</v>
      </c>
      <c r="Q5478" t="s">
        <v>29</v>
      </c>
      <c r="R5478" t="s">
        <v>29</v>
      </c>
      <c r="S5478" t="s">
        <v>29</v>
      </c>
      <c r="T5478" t="s">
        <v>29</v>
      </c>
      <c r="U5478" t="s">
        <v>5911</v>
      </c>
      <c r="V5478" t="s">
        <v>29</v>
      </c>
      <c r="W5478" t="s">
        <v>5909</v>
      </c>
    </row>
    <row r="5479" spans="1:23">
      <c r="A5479">
        <v>5478</v>
      </c>
      <c r="B5479" t="s">
        <v>5907</v>
      </c>
      <c r="C5479" t="s">
        <v>5907</v>
      </c>
      <c r="D5479">
        <v>145</v>
      </c>
      <c r="E5479" t="s">
        <v>186</v>
      </c>
      <c r="F5479" t="s">
        <v>185</v>
      </c>
      <c r="G5479" s="1" t="s">
        <v>186</v>
      </c>
      <c r="H5479" t="s">
        <v>29</v>
      </c>
      <c r="I5479" t="s">
        <v>186</v>
      </c>
      <c r="J5479" t="s">
        <v>29</v>
      </c>
      <c r="K5479">
        <v>3</v>
      </c>
      <c r="L5479">
        <v>3</v>
      </c>
      <c r="M5479" t="s">
        <v>26</v>
      </c>
      <c r="N5479" t="s">
        <v>74</v>
      </c>
      <c r="O5479" t="s">
        <v>29</v>
      </c>
      <c r="P5479" t="s">
        <v>29</v>
      </c>
      <c r="Q5479" t="s">
        <v>29</v>
      </c>
      <c r="R5479" t="s">
        <v>29</v>
      </c>
      <c r="S5479" t="s">
        <v>29</v>
      </c>
      <c r="T5479" t="s">
        <v>29</v>
      </c>
      <c r="U5479" t="s">
        <v>5911</v>
      </c>
      <c r="V5479" t="s">
        <v>29</v>
      </c>
      <c r="W5479" t="s">
        <v>5909</v>
      </c>
    </row>
    <row r="5480" spans="1:23">
      <c r="A5480">
        <v>5479</v>
      </c>
      <c r="B5480" t="s">
        <v>5907</v>
      </c>
      <c r="C5480" t="s">
        <v>5907</v>
      </c>
      <c r="D5480">
        <v>145</v>
      </c>
      <c r="E5480" t="s">
        <v>5910</v>
      </c>
      <c r="F5480" t="s">
        <v>51</v>
      </c>
      <c r="G5480" s="1" t="s">
        <v>5910</v>
      </c>
      <c r="H5480" t="s">
        <v>29</v>
      </c>
      <c r="I5480" t="s">
        <v>5910</v>
      </c>
      <c r="J5480" t="s">
        <v>29</v>
      </c>
      <c r="K5480">
        <v>14.5</v>
      </c>
      <c r="L5480">
        <v>14.5</v>
      </c>
      <c r="M5480" t="s">
        <v>26</v>
      </c>
      <c r="N5480" t="s">
        <v>74</v>
      </c>
      <c r="O5480" t="s">
        <v>29</v>
      </c>
      <c r="P5480" t="s">
        <v>29</v>
      </c>
      <c r="Q5480" t="s">
        <v>29</v>
      </c>
      <c r="R5480" t="s">
        <v>29</v>
      </c>
      <c r="S5480" t="s">
        <v>29</v>
      </c>
      <c r="T5480" t="s">
        <v>29</v>
      </c>
      <c r="U5480" t="s">
        <v>5911</v>
      </c>
      <c r="V5480" t="s">
        <v>29</v>
      </c>
      <c r="W5480" t="s">
        <v>5909</v>
      </c>
    </row>
    <row r="5481" spans="1:23">
      <c r="A5481">
        <v>5480</v>
      </c>
      <c r="B5481" t="s">
        <v>5907</v>
      </c>
      <c r="C5481" t="s">
        <v>5907</v>
      </c>
      <c r="D5481">
        <v>145</v>
      </c>
      <c r="E5481" t="s">
        <v>3510</v>
      </c>
      <c r="F5481" t="s">
        <v>1273</v>
      </c>
      <c r="G5481" s="1" t="s">
        <v>3510</v>
      </c>
      <c r="H5481" t="s">
        <v>29</v>
      </c>
      <c r="I5481" t="s">
        <v>3510</v>
      </c>
      <c r="J5481" t="s">
        <v>29</v>
      </c>
      <c r="K5481">
        <v>4.5999999999999996</v>
      </c>
      <c r="L5481">
        <v>4.5999999999999996</v>
      </c>
      <c r="M5481" t="s">
        <v>26</v>
      </c>
      <c r="N5481" t="s">
        <v>74</v>
      </c>
      <c r="O5481" t="s">
        <v>29</v>
      </c>
      <c r="P5481" t="s">
        <v>29</v>
      </c>
      <c r="Q5481" t="s">
        <v>29</v>
      </c>
      <c r="R5481" t="s">
        <v>29</v>
      </c>
      <c r="S5481" t="s">
        <v>29</v>
      </c>
      <c r="T5481" t="s">
        <v>29</v>
      </c>
      <c r="U5481" t="s">
        <v>5911</v>
      </c>
      <c r="V5481" t="s">
        <v>29</v>
      </c>
      <c r="W5481" t="s">
        <v>5909</v>
      </c>
    </row>
    <row r="5482" spans="1:23">
      <c r="A5482">
        <v>5481</v>
      </c>
      <c r="B5482" t="s">
        <v>5907</v>
      </c>
      <c r="C5482" t="s">
        <v>5907</v>
      </c>
      <c r="D5482">
        <v>145</v>
      </c>
      <c r="E5482" t="s">
        <v>1089</v>
      </c>
      <c r="F5482" t="s">
        <v>558</v>
      </c>
      <c r="G5482" s="1" t="s">
        <v>1089</v>
      </c>
      <c r="H5482" t="s">
        <v>29</v>
      </c>
      <c r="I5482" t="s">
        <v>1089</v>
      </c>
      <c r="J5482" t="s">
        <v>29</v>
      </c>
      <c r="K5482">
        <v>23.3</v>
      </c>
      <c r="L5482">
        <v>23.3</v>
      </c>
      <c r="M5482" t="s">
        <v>26</v>
      </c>
      <c r="N5482" t="s">
        <v>74</v>
      </c>
      <c r="O5482" t="s">
        <v>29</v>
      </c>
      <c r="P5482" t="s">
        <v>29</v>
      </c>
      <c r="Q5482" t="s">
        <v>29</v>
      </c>
      <c r="R5482" t="s">
        <v>29</v>
      </c>
      <c r="S5482" t="s">
        <v>29</v>
      </c>
      <c r="T5482" t="s">
        <v>29</v>
      </c>
      <c r="U5482" t="s">
        <v>5911</v>
      </c>
      <c r="V5482" t="s">
        <v>29</v>
      </c>
      <c r="W5482" t="s">
        <v>5909</v>
      </c>
    </row>
    <row r="5483" spans="1:23">
      <c r="A5483">
        <v>5482</v>
      </c>
      <c r="B5483" t="s">
        <v>5907</v>
      </c>
      <c r="C5483" t="s">
        <v>5907</v>
      </c>
      <c r="D5483">
        <v>145</v>
      </c>
      <c r="E5483" t="s">
        <v>256</v>
      </c>
      <c r="F5483" t="s">
        <v>255</v>
      </c>
      <c r="G5483" s="1" t="s">
        <v>256</v>
      </c>
      <c r="H5483" t="s">
        <v>29</v>
      </c>
      <c r="I5483" t="s">
        <v>256</v>
      </c>
      <c r="J5483" t="s">
        <v>29</v>
      </c>
      <c r="K5483">
        <v>3.6</v>
      </c>
      <c r="L5483">
        <v>3.6</v>
      </c>
      <c r="M5483" t="s">
        <v>26</v>
      </c>
      <c r="N5483" t="s">
        <v>74</v>
      </c>
      <c r="O5483" t="s">
        <v>29</v>
      </c>
      <c r="P5483" t="s">
        <v>29</v>
      </c>
      <c r="Q5483" t="s">
        <v>29</v>
      </c>
      <c r="R5483" t="s">
        <v>29</v>
      </c>
      <c r="S5483" t="s">
        <v>29</v>
      </c>
      <c r="T5483" t="s">
        <v>29</v>
      </c>
      <c r="U5483" t="s">
        <v>5911</v>
      </c>
      <c r="V5483" t="s">
        <v>29</v>
      </c>
      <c r="W5483" t="s">
        <v>5909</v>
      </c>
    </row>
    <row r="5484" spans="1:23">
      <c r="A5484">
        <v>5483</v>
      </c>
      <c r="B5484" t="s">
        <v>5907</v>
      </c>
      <c r="C5484" t="s">
        <v>5907</v>
      </c>
      <c r="D5484">
        <v>145</v>
      </c>
      <c r="E5484" t="s">
        <v>5912</v>
      </c>
      <c r="F5484" t="s">
        <v>181</v>
      </c>
      <c r="G5484" s="1" t="s">
        <v>5912</v>
      </c>
      <c r="H5484" t="s">
        <v>29</v>
      </c>
      <c r="I5484" t="s">
        <v>5912</v>
      </c>
      <c r="J5484" t="s">
        <v>29</v>
      </c>
      <c r="K5484">
        <v>2.6</v>
      </c>
      <c r="L5484">
        <v>2.6</v>
      </c>
      <c r="M5484" t="s">
        <v>26</v>
      </c>
      <c r="N5484" t="s">
        <v>74</v>
      </c>
      <c r="O5484" t="s">
        <v>29</v>
      </c>
      <c r="P5484" t="s">
        <v>29</v>
      </c>
      <c r="Q5484" t="s">
        <v>29</v>
      </c>
      <c r="R5484" t="s">
        <v>29</v>
      </c>
      <c r="S5484" t="s">
        <v>29</v>
      </c>
      <c r="T5484" t="s">
        <v>29</v>
      </c>
      <c r="U5484" t="s">
        <v>5911</v>
      </c>
      <c r="V5484" t="s">
        <v>29</v>
      </c>
      <c r="W5484" t="s">
        <v>5909</v>
      </c>
    </row>
    <row r="5485" spans="1:23">
      <c r="A5485">
        <v>5484</v>
      </c>
      <c r="B5485" t="s">
        <v>5907</v>
      </c>
      <c r="C5485" t="s">
        <v>5907</v>
      </c>
      <c r="D5485">
        <v>145</v>
      </c>
      <c r="E5485" t="s">
        <v>2006</v>
      </c>
      <c r="F5485" t="s">
        <v>196</v>
      </c>
      <c r="G5485" s="1" t="s">
        <v>2006</v>
      </c>
      <c r="H5485" t="s">
        <v>29</v>
      </c>
      <c r="I5485" t="s">
        <v>2006</v>
      </c>
      <c r="J5485" t="s">
        <v>29</v>
      </c>
      <c r="K5485">
        <v>3.2</v>
      </c>
      <c r="L5485">
        <v>3.2</v>
      </c>
      <c r="M5485" t="s">
        <v>26</v>
      </c>
      <c r="N5485" t="s">
        <v>74</v>
      </c>
      <c r="O5485" t="s">
        <v>29</v>
      </c>
      <c r="P5485" t="s">
        <v>29</v>
      </c>
      <c r="Q5485" t="s">
        <v>29</v>
      </c>
      <c r="R5485" t="s">
        <v>29</v>
      </c>
      <c r="S5485" t="s">
        <v>29</v>
      </c>
      <c r="T5485" t="s">
        <v>29</v>
      </c>
      <c r="U5485" t="s">
        <v>5911</v>
      </c>
      <c r="V5485" t="s">
        <v>29</v>
      </c>
      <c r="W5485" t="s">
        <v>5909</v>
      </c>
    </row>
    <row r="5486" spans="1:23">
      <c r="A5486">
        <v>5485</v>
      </c>
      <c r="B5486" t="s">
        <v>5907</v>
      </c>
      <c r="C5486" t="s">
        <v>5907</v>
      </c>
      <c r="D5486">
        <v>145</v>
      </c>
      <c r="E5486" t="s">
        <v>487</v>
      </c>
      <c r="F5486" t="s">
        <v>251</v>
      </c>
      <c r="G5486" s="1" t="s">
        <v>487</v>
      </c>
      <c r="H5486" t="s">
        <v>29</v>
      </c>
      <c r="I5486" t="s">
        <v>487</v>
      </c>
      <c r="J5486" t="s">
        <v>29</v>
      </c>
      <c r="K5486">
        <v>3.8</v>
      </c>
      <c r="L5486">
        <v>3.8</v>
      </c>
      <c r="M5486" t="s">
        <v>26</v>
      </c>
      <c r="N5486" t="s">
        <v>74</v>
      </c>
      <c r="O5486" t="s">
        <v>29</v>
      </c>
      <c r="P5486" t="s">
        <v>29</v>
      </c>
      <c r="Q5486" t="s">
        <v>29</v>
      </c>
      <c r="R5486" t="s">
        <v>29</v>
      </c>
      <c r="S5486" t="s">
        <v>29</v>
      </c>
      <c r="T5486" t="s">
        <v>29</v>
      </c>
      <c r="U5486" t="s">
        <v>5911</v>
      </c>
      <c r="V5486" t="s">
        <v>29</v>
      </c>
      <c r="W5486" t="s">
        <v>5909</v>
      </c>
    </row>
    <row r="5487" spans="1:23">
      <c r="A5487">
        <v>5486</v>
      </c>
      <c r="B5487" t="s">
        <v>5907</v>
      </c>
      <c r="C5487" t="s">
        <v>5907</v>
      </c>
      <c r="D5487">
        <v>145</v>
      </c>
      <c r="E5487" t="s">
        <v>8941</v>
      </c>
      <c r="F5487" t="s">
        <v>93</v>
      </c>
      <c r="G5487" s="1" t="s">
        <v>29</v>
      </c>
      <c r="H5487" t="s">
        <v>29</v>
      </c>
      <c r="I5487" t="s">
        <v>29</v>
      </c>
      <c r="J5487" t="s">
        <v>29</v>
      </c>
      <c r="K5487">
        <v>20.9</v>
      </c>
      <c r="L5487">
        <v>20.9</v>
      </c>
      <c r="M5487" t="s">
        <v>26</v>
      </c>
      <c r="N5487" t="s">
        <v>29</v>
      </c>
      <c r="O5487" t="s">
        <v>29</v>
      </c>
      <c r="P5487" t="s">
        <v>29</v>
      </c>
      <c r="Q5487" t="s">
        <v>29</v>
      </c>
      <c r="R5487" t="s">
        <v>29</v>
      </c>
      <c r="S5487" t="s">
        <v>29</v>
      </c>
      <c r="T5487" t="s">
        <v>29</v>
      </c>
      <c r="U5487" t="s">
        <v>5911</v>
      </c>
      <c r="V5487" t="s">
        <v>29</v>
      </c>
      <c r="W5487" t="s">
        <v>5909</v>
      </c>
    </row>
    <row r="5488" spans="1:23">
      <c r="A5488">
        <v>5487</v>
      </c>
      <c r="B5488" t="s">
        <v>5907</v>
      </c>
      <c r="C5488" t="s">
        <v>5907</v>
      </c>
      <c r="D5488">
        <v>146</v>
      </c>
      <c r="E5488" t="s">
        <v>1107</v>
      </c>
      <c r="F5488" t="s">
        <v>176</v>
      </c>
      <c r="G5488" s="1" t="s">
        <v>1107</v>
      </c>
      <c r="H5488" t="s">
        <v>29</v>
      </c>
      <c r="I5488" t="s">
        <v>1107</v>
      </c>
      <c r="J5488" t="s">
        <v>29</v>
      </c>
      <c r="K5488">
        <v>6.5</v>
      </c>
      <c r="L5488">
        <v>6.5</v>
      </c>
      <c r="M5488" t="s">
        <v>26</v>
      </c>
      <c r="N5488" t="s">
        <v>74</v>
      </c>
      <c r="O5488" t="s">
        <v>29</v>
      </c>
      <c r="P5488" t="s">
        <v>29</v>
      </c>
      <c r="Q5488" t="s">
        <v>29</v>
      </c>
      <c r="R5488" t="s">
        <v>29</v>
      </c>
      <c r="S5488" t="s">
        <v>29</v>
      </c>
      <c r="T5488" t="s">
        <v>29</v>
      </c>
      <c r="U5488" t="s">
        <v>5913</v>
      </c>
      <c r="V5488" t="s">
        <v>29</v>
      </c>
      <c r="W5488" t="s">
        <v>5909</v>
      </c>
    </row>
    <row r="5489" spans="1:23">
      <c r="A5489">
        <v>5488</v>
      </c>
      <c r="B5489" t="s">
        <v>5907</v>
      </c>
      <c r="C5489" t="s">
        <v>5907</v>
      </c>
      <c r="D5489">
        <v>146</v>
      </c>
      <c r="E5489" t="s">
        <v>2301</v>
      </c>
      <c r="F5489" t="s">
        <v>216</v>
      </c>
      <c r="G5489" s="1" t="s">
        <v>2301</v>
      </c>
      <c r="H5489" t="s">
        <v>29</v>
      </c>
      <c r="I5489" t="s">
        <v>2301</v>
      </c>
      <c r="J5489" t="s">
        <v>29</v>
      </c>
      <c r="K5489">
        <v>2.4</v>
      </c>
      <c r="L5489">
        <v>2.4</v>
      </c>
      <c r="M5489" t="s">
        <v>26</v>
      </c>
      <c r="N5489" t="s">
        <v>74</v>
      </c>
      <c r="O5489" t="s">
        <v>29</v>
      </c>
      <c r="P5489" t="s">
        <v>29</v>
      </c>
      <c r="Q5489" t="s">
        <v>29</v>
      </c>
      <c r="R5489" t="s">
        <v>29</v>
      </c>
      <c r="S5489" t="s">
        <v>29</v>
      </c>
      <c r="T5489" t="s">
        <v>29</v>
      </c>
      <c r="U5489" t="s">
        <v>5913</v>
      </c>
      <c r="V5489" t="s">
        <v>29</v>
      </c>
      <c r="W5489" t="s">
        <v>5909</v>
      </c>
    </row>
    <row r="5490" spans="1:23">
      <c r="A5490">
        <v>5489</v>
      </c>
      <c r="B5490" t="s">
        <v>5907</v>
      </c>
      <c r="C5490" t="s">
        <v>5907</v>
      </c>
      <c r="D5490">
        <v>146</v>
      </c>
      <c r="E5490" t="s">
        <v>5914</v>
      </c>
      <c r="F5490" t="s">
        <v>344</v>
      </c>
      <c r="G5490" s="1" t="s">
        <v>5914</v>
      </c>
      <c r="H5490" t="s">
        <v>29</v>
      </c>
      <c r="I5490" t="s">
        <v>5914</v>
      </c>
      <c r="J5490" t="s">
        <v>29</v>
      </c>
      <c r="K5490">
        <v>5.2</v>
      </c>
      <c r="L5490">
        <v>5.2</v>
      </c>
      <c r="M5490" t="s">
        <v>26</v>
      </c>
      <c r="N5490" t="s">
        <v>74</v>
      </c>
      <c r="O5490" t="s">
        <v>29</v>
      </c>
      <c r="P5490" t="s">
        <v>29</v>
      </c>
      <c r="Q5490" t="s">
        <v>29</v>
      </c>
      <c r="R5490" t="s">
        <v>29</v>
      </c>
      <c r="S5490" t="s">
        <v>29</v>
      </c>
      <c r="T5490" t="s">
        <v>29</v>
      </c>
      <c r="U5490" t="s">
        <v>5913</v>
      </c>
      <c r="V5490" t="s">
        <v>29</v>
      </c>
      <c r="W5490" t="s">
        <v>5909</v>
      </c>
    </row>
    <row r="5491" spans="1:23">
      <c r="A5491">
        <v>5490</v>
      </c>
      <c r="B5491" t="s">
        <v>5907</v>
      </c>
      <c r="C5491" t="s">
        <v>5907</v>
      </c>
      <c r="D5491">
        <v>146</v>
      </c>
      <c r="E5491" t="s">
        <v>326</v>
      </c>
      <c r="F5491" t="s">
        <v>196</v>
      </c>
      <c r="G5491" s="1" t="s">
        <v>326</v>
      </c>
      <c r="H5491" t="s">
        <v>29</v>
      </c>
      <c r="I5491" t="s">
        <v>326</v>
      </c>
      <c r="J5491" t="s">
        <v>29</v>
      </c>
      <c r="K5491">
        <v>22.1</v>
      </c>
      <c r="L5491">
        <v>22.1</v>
      </c>
      <c r="M5491" t="s">
        <v>26</v>
      </c>
      <c r="N5491" t="s">
        <v>74</v>
      </c>
      <c r="O5491" t="s">
        <v>29</v>
      </c>
      <c r="P5491" t="s">
        <v>29</v>
      </c>
      <c r="Q5491" t="s">
        <v>29</v>
      </c>
      <c r="R5491" t="s">
        <v>29</v>
      </c>
      <c r="S5491" t="s">
        <v>29</v>
      </c>
      <c r="T5491" t="s">
        <v>29</v>
      </c>
      <c r="U5491" t="s">
        <v>5913</v>
      </c>
      <c r="V5491" t="s">
        <v>29</v>
      </c>
      <c r="W5491" t="s">
        <v>5909</v>
      </c>
    </row>
    <row r="5492" spans="1:23">
      <c r="A5492">
        <v>5491</v>
      </c>
      <c r="B5492" t="s">
        <v>5907</v>
      </c>
      <c r="C5492" t="s">
        <v>5907</v>
      </c>
      <c r="D5492">
        <v>146</v>
      </c>
      <c r="E5492" t="s">
        <v>249</v>
      </c>
      <c r="F5492" t="s">
        <v>248</v>
      </c>
      <c r="G5492" s="1" t="s">
        <v>249</v>
      </c>
      <c r="H5492" t="s">
        <v>29</v>
      </c>
      <c r="I5492" t="s">
        <v>249</v>
      </c>
      <c r="J5492" t="s">
        <v>29</v>
      </c>
      <c r="K5492">
        <v>5.5</v>
      </c>
      <c r="L5492">
        <v>5.5</v>
      </c>
      <c r="M5492" t="s">
        <v>26</v>
      </c>
      <c r="N5492" t="s">
        <v>74</v>
      </c>
      <c r="O5492" t="s">
        <v>29</v>
      </c>
      <c r="P5492" t="s">
        <v>29</v>
      </c>
      <c r="Q5492" t="s">
        <v>29</v>
      </c>
      <c r="R5492" t="s">
        <v>29</v>
      </c>
      <c r="S5492" t="s">
        <v>29</v>
      </c>
      <c r="T5492" t="s">
        <v>29</v>
      </c>
      <c r="U5492" t="s">
        <v>5913</v>
      </c>
      <c r="V5492" t="s">
        <v>29</v>
      </c>
      <c r="W5492" t="s">
        <v>5909</v>
      </c>
    </row>
    <row r="5493" spans="1:23">
      <c r="A5493">
        <v>5492</v>
      </c>
      <c r="B5493" t="s">
        <v>5907</v>
      </c>
      <c r="C5493" t="s">
        <v>5907</v>
      </c>
      <c r="D5493">
        <v>146</v>
      </c>
      <c r="E5493" t="s">
        <v>5910</v>
      </c>
      <c r="F5493" t="s">
        <v>51</v>
      </c>
      <c r="G5493" s="1" t="s">
        <v>5910</v>
      </c>
      <c r="H5493" t="s">
        <v>29</v>
      </c>
      <c r="I5493" t="s">
        <v>5910</v>
      </c>
      <c r="J5493" t="s">
        <v>29</v>
      </c>
      <c r="K5493">
        <v>6.7</v>
      </c>
      <c r="L5493">
        <v>6.7</v>
      </c>
      <c r="M5493" t="s">
        <v>26</v>
      </c>
      <c r="N5493" t="s">
        <v>74</v>
      </c>
      <c r="O5493" t="s">
        <v>29</v>
      </c>
      <c r="P5493" t="s">
        <v>29</v>
      </c>
      <c r="Q5493" t="s">
        <v>29</v>
      </c>
      <c r="R5493" t="s">
        <v>29</v>
      </c>
      <c r="S5493" t="s">
        <v>29</v>
      </c>
      <c r="T5493" t="s">
        <v>29</v>
      </c>
      <c r="U5493" t="s">
        <v>5913</v>
      </c>
      <c r="V5493" t="s">
        <v>29</v>
      </c>
      <c r="W5493" t="s">
        <v>5909</v>
      </c>
    </row>
    <row r="5494" spans="1:23">
      <c r="A5494">
        <v>5493</v>
      </c>
      <c r="B5494" t="s">
        <v>5907</v>
      </c>
      <c r="C5494" t="s">
        <v>5907</v>
      </c>
      <c r="D5494">
        <v>146</v>
      </c>
      <c r="E5494" t="s">
        <v>1089</v>
      </c>
      <c r="F5494" t="s">
        <v>558</v>
      </c>
      <c r="G5494" s="1" t="s">
        <v>1089</v>
      </c>
      <c r="H5494" t="s">
        <v>29</v>
      </c>
      <c r="I5494" t="s">
        <v>1089</v>
      </c>
      <c r="J5494" t="s">
        <v>29</v>
      </c>
      <c r="K5494">
        <v>9.1</v>
      </c>
      <c r="L5494">
        <v>9.1</v>
      </c>
      <c r="M5494" t="s">
        <v>26</v>
      </c>
      <c r="N5494" t="s">
        <v>74</v>
      </c>
      <c r="O5494" t="s">
        <v>29</v>
      </c>
      <c r="P5494" t="s">
        <v>29</v>
      </c>
      <c r="Q5494" t="s">
        <v>29</v>
      </c>
      <c r="R5494" t="s">
        <v>29</v>
      </c>
      <c r="S5494" t="s">
        <v>29</v>
      </c>
      <c r="T5494" t="s">
        <v>29</v>
      </c>
      <c r="U5494" t="s">
        <v>5913</v>
      </c>
      <c r="V5494" t="s">
        <v>29</v>
      </c>
      <c r="W5494" t="s">
        <v>5909</v>
      </c>
    </row>
    <row r="5495" spans="1:23">
      <c r="A5495">
        <v>5494</v>
      </c>
      <c r="B5495" t="s">
        <v>5907</v>
      </c>
      <c r="C5495" t="s">
        <v>5907</v>
      </c>
      <c r="D5495">
        <v>146</v>
      </c>
      <c r="E5495" t="s">
        <v>5915</v>
      </c>
      <c r="F5495" t="s">
        <v>176</v>
      </c>
      <c r="G5495" s="1" t="s">
        <v>5915</v>
      </c>
      <c r="H5495" t="s">
        <v>29</v>
      </c>
      <c r="I5495" t="s">
        <v>5915</v>
      </c>
      <c r="J5495" t="s">
        <v>29</v>
      </c>
      <c r="K5495">
        <v>22.9</v>
      </c>
      <c r="L5495">
        <v>22.9</v>
      </c>
      <c r="M5495" t="s">
        <v>26</v>
      </c>
      <c r="N5495" t="s">
        <v>74</v>
      </c>
      <c r="O5495" t="s">
        <v>29</v>
      </c>
      <c r="P5495" t="s">
        <v>29</v>
      </c>
      <c r="Q5495" t="s">
        <v>29</v>
      </c>
      <c r="R5495" t="s">
        <v>29</v>
      </c>
      <c r="S5495" t="s">
        <v>29</v>
      </c>
      <c r="T5495" t="s">
        <v>29</v>
      </c>
      <c r="U5495" t="s">
        <v>5913</v>
      </c>
      <c r="V5495" t="s">
        <v>29</v>
      </c>
      <c r="W5495" t="s">
        <v>5909</v>
      </c>
    </row>
    <row r="5496" spans="1:23">
      <c r="A5496">
        <v>5495</v>
      </c>
      <c r="B5496" t="s">
        <v>5907</v>
      </c>
      <c r="C5496" t="s">
        <v>5907</v>
      </c>
      <c r="D5496">
        <v>146</v>
      </c>
      <c r="E5496" t="s">
        <v>256</v>
      </c>
      <c r="F5496" t="s">
        <v>255</v>
      </c>
      <c r="G5496" s="1" t="s">
        <v>256</v>
      </c>
      <c r="H5496" t="s">
        <v>29</v>
      </c>
      <c r="I5496" t="s">
        <v>256</v>
      </c>
      <c r="J5496" t="s">
        <v>29</v>
      </c>
      <c r="K5496">
        <v>3</v>
      </c>
      <c r="L5496">
        <v>3</v>
      </c>
      <c r="M5496" t="s">
        <v>26</v>
      </c>
      <c r="N5496" t="s">
        <v>74</v>
      </c>
      <c r="O5496" t="s">
        <v>29</v>
      </c>
      <c r="P5496" t="s">
        <v>29</v>
      </c>
      <c r="Q5496" t="s">
        <v>29</v>
      </c>
      <c r="R5496" t="s">
        <v>29</v>
      </c>
      <c r="S5496" t="s">
        <v>29</v>
      </c>
      <c r="T5496" t="s">
        <v>29</v>
      </c>
      <c r="U5496" t="s">
        <v>5913</v>
      </c>
      <c r="V5496" t="s">
        <v>29</v>
      </c>
      <c r="W5496" t="s">
        <v>5909</v>
      </c>
    </row>
    <row r="5497" spans="1:23">
      <c r="A5497">
        <v>5496</v>
      </c>
      <c r="B5497" t="s">
        <v>5907</v>
      </c>
      <c r="C5497" t="s">
        <v>5907</v>
      </c>
      <c r="D5497">
        <v>146</v>
      </c>
      <c r="E5497" t="s">
        <v>4152</v>
      </c>
      <c r="F5497" t="s">
        <v>4151</v>
      </c>
      <c r="G5497" s="1" t="s">
        <v>4152</v>
      </c>
      <c r="H5497" t="s">
        <v>29</v>
      </c>
      <c r="I5497" t="s">
        <v>4152</v>
      </c>
      <c r="J5497" t="s">
        <v>29</v>
      </c>
      <c r="K5497">
        <v>3.3</v>
      </c>
      <c r="L5497">
        <v>3.3</v>
      </c>
      <c r="M5497" t="s">
        <v>26</v>
      </c>
      <c r="N5497" t="s">
        <v>219</v>
      </c>
      <c r="O5497" t="s">
        <v>29</v>
      </c>
      <c r="P5497" t="s">
        <v>29</v>
      </c>
      <c r="Q5497" t="s">
        <v>29</v>
      </c>
      <c r="R5497" t="s">
        <v>29</v>
      </c>
      <c r="S5497" t="s">
        <v>29</v>
      </c>
      <c r="T5497" t="s">
        <v>29</v>
      </c>
      <c r="U5497" t="s">
        <v>5913</v>
      </c>
      <c r="V5497" t="s">
        <v>29</v>
      </c>
      <c r="W5497" t="s">
        <v>5909</v>
      </c>
    </row>
    <row r="5498" spans="1:23">
      <c r="A5498">
        <v>5497</v>
      </c>
      <c r="B5498" t="s">
        <v>5907</v>
      </c>
      <c r="C5498" t="s">
        <v>5907</v>
      </c>
      <c r="D5498">
        <v>146</v>
      </c>
      <c r="E5498" t="s">
        <v>8941</v>
      </c>
      <c r="F5498" t="s">
        <v>93</v>
      </c>
      <c r="G5498" s="1" t="s">
        <v>29</v>
      </c>
      <c r="H5498" t="s">
        <v>29</v>
      </c>
      <c r="I5498" t="s">
        <v>29</v>
      </c>
      <c r="J5498" t="s">
        <v>29</v>
      </c>
      <c r="K5498">
        <v>13.3</v>
      </c>
      <c r="L5498">
        <v>13.3</v>
      </c>
      <c r="M5498" t="s">
        <v>26</v>
      </c>
      <c r="N5498" t="s">
        <v>29</v>
      </c>
      <c r="O5498" t="s">
        <v>29</v>
      </c>
      <c r="P5498" t="s">
        <v>29</v>
      </c>
      <c r="Q5498" t="s">
        <v>29</v>
      </c>
      <c r="R5498" t="s">
        <v>29</v>
      </c>
      <c r="S5498" t="s">
        <v>29</v>
      </c>
      <c r="T5498" t="s">
        <v>29</v>
      </c>
      <c r="U5498" t="s">
        <v>5913</v>
      </c>
      <c r="V5498" t="s">
        <v>29</v>
      </c>
      <c r="W5498" t="s">
        <v>5909</v>
      </c>
    </row>
    <row r="5499" spans="1:23">
      <c r="A5499">
        <v>5498</v>
      </c>
      <c r="B5499" t="s">
        <v>5916</v>
      </c>
      <c r="C5499" t="s">
        <v>5916</v>
      </c>
      <c r="D5499">
        <v>147</v>
      </c>
      <c r="E5499" t="s">
        <v>326</v>
      </c>
      <c r="F5499" t="s">
        <v>196</v>
      </c>
      <c r="G5499" s="1" t="s">
        <v>326</v>
      </c>
      <c r="H5499" t="s">
        <v>29</v>
      </c>
      <c r="I5499" t="s">
        <v>326</v>
      </c>
      <c r="J5499" t="s">
        <v>29</v>
      </c>
      <c r="K5499">
        <v>4.3</v>
      </c>
      <c r="L5499">
        <v>4.3</v>
      </c>
      <c r="M5499" t="s">
        <v>26</v>
      </c>
      <c r="N5499" t="s">
        <v>74</v>
      </c>
      <c r="O5499" t="s">
        <v>29</v>
      </c>
      <c r="P5499" t="s">
        <v>29</v>
      </c>
      <c r="Q5499" t="s">
        <v>29</v>
      </c>
      <c r="R5499" t="s">
        <v>29</v>
      </c>
      <c r="S5499" t="s">
        <v>29</v>
      </c>
      <c r="T5499" t="s">
        <v>29</v>
      </c>
      <c r="U5499" t="s">
        <v>5908</v>
      </c>
      <c r="V5499" t="s">
        <v>29</v>
      </c>
      <c r="W5499" t="s">
        <v>5909</v>
      </c>
    </row>
    <row r="5500" spans="1:23">
      <c r="A5500">
        <v>5499</v>
      </c>
      <c r="B5500" t="s">
        <v>5916</v>
      </c>
      <c r="C5500" t="s">
        <v>5916</v>
      </c>
      <c r="D5500">
        <v>147</v>
      </c>
      <c r="E5500" t="s">
        <v>249</v>
      </c>
      <c r="F5500" t="s">
        <v>248</v>
      </c>
      <c r="G5500" s="1" t="s">
        <v>249</v>
      </c>
      <c r="H5500" t="s">
        <v>29</v>
      </c>
      <c r="I5500" t="s">
        <v>249</v>
      </c>
      <c r="J5500" t="s">
        <v>29</v>
      </c>
      <c r="K5500">
        <v>8.6</v>
      </c>
      <c r="L5500">
        <v>8.6</v>
      </c>
      <c r="M5500" t="s">
        <v>26</v>
      </c>
      <c r="N5500" t="s">
        <v>74</v>
      </c>
      <c r="O5500" t="s">
        <v>29</v>
      </c>
      <c r="P5500" t="s">
        <v>29</v>
      </c>
      <c r="Q5500" t="s">
        <v>29</v>
      </c>
      <c r="R5500" t="s">
        <v>29</v>
      </c>
      <c r="S5500" t="s">
        <v>29</v>
      </c>
      <c r="T5500" t="s">
        <v>29</v>
      </c>
      <c r="U5500" t="s">
        <v>5908</v>
      </c>
      <c r="V5500" t="s">
        <v>29</v>
      </c>
      <c r="W5500" t="s">
        <v>5909</v>
      </c>
    </row>
    <row r="5501" spans="1:23">
      <c r="A5501">
        <v>5500</v>
      </c>
      <c r="B5501" t="s">
        <v>5916</v>
      </c>
      <c r="C5501" t="s">
        <v>5916</v>
      </c>
      <c r="D5501">
        <v>147</v>
      </c>
      <c r="E5501" t="s">
        <v>1111</v>
      </c>
      <c r="F5501" t="s">
        <v>558</v>
      </c>
      <c r="G5501" s="1" t="s">
        <v>1111</v>
      </c>
      <c r="H5501" t="s">
        <v>29</v>
      </c>
      <c r="I5501" t="s">
        <v>1111</v>
      </c>
      <c r="J5501" t="s">
        <v>29</v>
      </c>
      <c r="K5501">
        <v>4.9000000000000004</v>
      </c>
      <c r="L5501">
        <v>4.9000000000000004</v>
      </c>
      <c r="M5501" t="s">
        <v>26</v>
      </c>
      <c r="N5501" t="s">
        <v>74</v>
      </c>
      <c r="O5501" t="s">
        <v>29</v>
      </c>
      <c r="P5501" t="s">
        <v>29</v>
      </c>
      <c r="Q5501" t="s">
        <v>29</v>
      </c>
      <c r="R5501" t="s">
        <v>29</v>
      </c>
      <c r="S5501" t="s">
        <v>29</v>
      </c>
      <c r="T5501" t="s">
        <v>29</v>
      </c>
      <c r="U5501" t="s">
        <v>5908</v>
      </c>
      <c r="V5501" t="s">
        <v>29</v>
      </c>
      <c r="W5501" t="s">
        <v>5909</v>
      </c>
    </row>
    <row r="5502" spans="1:23">
      <c r="A5502">
        <v>5501</v>
      </c>
      <c r="B5502" t="s">
        <v>5916</v>
      </c>
      <c r="C5502" t="s">
        <v>5916</v>
      </c>
      <c r="D5502">
        <v>147</v>
      </c>
      <c r="E5502" t="s">
        <v>186</v>
      </c>
      <c r="F5502" t="s">
        <v>185</v>
      </c>
      <c r="G5502" s="1" t="s">
        <v>186</v>
      </c>
      <c r="H5502" t="s">
        <v>29</v>
      </c>
      <c r="I5502" t="s">
        <v>186</v>
      </c>
      <c r="J5502" t="s">
        <v>29</v>
      </c>
      <c r="K5502">
        <v>5.7</v>
      </c>
      <c r="L5502">
        <v>5.7</v>
      </c>
      <c r="M5502" t="s">
        <v>26</v>
      </c>
      <c r="N5502" t="s">
        <v>74</v>
      </c>
      <c r="O5502" t="s">
        <v>29</v>
      </c>
      <c r="P5502" t="s">
        <v>29</v>
      </c>
      <c r="Q5502" t="s">
        <v>29</v>
      </c>
      <c r="R5502" t="s">
        <v>29</v>
      </c>
      <c r="S5502" t="s">
        <v>29</v>
      </c>
      <c r="T5502" t="s">
        <v>29</v>
      </c>
      <c r="U5502" t="s">
        <v>5908</v>
      </c>
      <c r="V5502" t="s">
        <v>29</v>
      </c>
      <c r="W5502" t="s">
        <v>5909</v>
      </c>
    </row>
    <row r="5503" spans="1:23">
      <c r="A5503">
        <v>5502</v>
      </c>
      <c r="B5503" t="s">
        <v>5916</v>
      </c>
      <c r="C5503" t="s">
        <v>5916</v>
      </c>
      <c r="D5503">
        <v>147</v>
      </c>
      <c r="E5503" t="s">
        <v>186</v>
      </c>
      <c r="F5503" t="s">
        <v>185</v>
      </c>
      <c r="G5503" s="1" t="s">
        <v>186</v>
      </c>
      <c r="H5503" t="s">
        <v>29</v>
      </c>
      <c r="I5503" t="s">
        <v>186</v>
      </c>
      <c r="J5503" t="s">
        <v>29</v>
      </c>
      <c r="K5503">
        <v>2.9</v>
      </c>
      <c r="L5503">
        <v>2.9</v>
      </c>
      <c r="M5503" t="s">
        <v>26</v>
      </c>
      <c r="N5503" t="s">
        <v>74</v>
      </c>
      <c r="O5503" t="s">
        <v>29</v>
      </c>
      <c r="P5503" t="s">
        <v>29</v>
      </c>
      <c r="Q5503" t="s">
        <v>29</v>
      </c>
      <c r="R5503" t="s">
        <v>29</v>
      </c>
      <c r="S5503" t="s">
        <v>29</v>
      </c>
      <c r="T5503" t="s">
        <v>29</v>
      </c>
      <c r="U5503" t="s">
        <v>5908</v>
      </c>
      <c r="V5503" t="s">
        <v>29</v>
      </c>
      <c r="W5503" t="s">
        <v>5909</v>
      </c>
    </row>
    <row r="5504" spans="1:23">
      <c r="A5504">
        <v>5503</v>
      </c>
      <c r="B5504" t="s">
        <v>5916</v>
      </c>
      <c r="C5504" t="s">
        <v>5916</v>
      </c>
      <c r="D5504">
        <v>147</v>
      </c>
      <c r="E5504" t="s">
        <v>3510</v>
      </c>
      <c r="F5504" t="s">
        <v>1273</v>
      </c>
      <c r="G5504" s="1" t="s">
        <v>3510</v>
      </c>
      <c r="H5504" t="s">
        <v>29</v>
      </c>
      <c r="I5504" t="s">
        <v>3510</v>
      </c>
      <c r="J5504" t="s">
        <v>29</v>
      </c>
      <c r="K5504">
        <v>35.1</v>
      </c>
      <c r="L5504">
        <v>35.1</v>
      </c>
      <c r="M5504" t="s">
        <v>26</v>
      </c>
      <c r="N5504" t="s">
        <v>63</v>
      </c>
      <c r="O5504" t="s">
        <v>29</v>
      </c>
      <c r="P5504" t="s">
        <v>29</v>
      </c>
      <c r="Q5504" t="s">
        <v>29</v>
      </c>
      <c r="R5504" t="s">
        <v>29</v>
      </c>
      <c r="S5504" t="s">
        <v>29</v>
      </c>
      <c r="T5504" t="s">
        <v>29</v>
      </c>
      <c r="U5504" t="s">
        <v>5908</v>
      </c>
      <c r="V5504" t="s">
        <v>29</v>
      </c>
      <c r="W5504" t="s">
        <v>5909</v>
      </c>
    </row>
    <row r="5505" spans="1:23">
      <c r="A5505">
        <v>5504</v>
      </c>
      <c r="B5505" t="s">
        <v>5916</v>
      </c>
      <c r="C5505" t="s">
        <v>5916</v>
      </c>
      <c r="D5505">
        <v>147</v>
      </c>
      <c r="E5505" t="s">
        <v>1415</v>
      </c>
      <c r="F5505" t="s">
        <v>258</v>
      </c>
      <c r="G5505" s="1" t="s">
        <v>1415</v>
      </c>
      <c r="H5505" t="s">
        <v>29</v>
      </c>
      <c r="I5505" t="s">
        <v>1415</v>
      </c>
      <c r="J5505" t="s">
        <v>29</v>
      </c>
      <c r="K5505">
        <v>2.1</v>
      </c>
      <c r="L5505">
        <v>2.1</v>
      </c>
      <c r="M5505" t="s">
        <v>26</v>
      </c>
      <c r="N5505" t="s">
        <v>74</v>
      </c>
      <c r="O5505" t="s">
        <v>29</v>
      </c>
      <c r="P5505" t="s">
        <v>29</v>
      </c>
      <c r="Q5505" t="s">
        <v>29</v>
      </c>
      <c r="R5505" t="s">
        <v>29</v>
      </c>
      <c r="S5505" t="s">
        <v>29</v>
      </c>
      <c r="T5505" t="s">
        <v>29</v>
      </c>
      <c r="U5505" t="s">
        <v>5908</v>
      </c>
      <c r="V5505" t="s">
        <v>29</v>
      </c>
      <c r="W5505" t="s">
        <v>5909</v>
      </c>
    </row>
    <row r="5506" spans="1:23">
      <c r="A5506">
        <v>5505</v>
      </c>
      <c r="B5506" t="s">
        <v>5916</v>
      </c>
      <c r="C5506" t="s">
        <v>5916</v>
      </c>
      <c r="D5506">
        <v>147</v>
      </c>
      <c r="E5506" t="s">
        <v>5917</v>
      </c>
      <c r="F5506" t="s">
        <v>103</v>
      </c>
      <c r="G5506" s="1" t="s">
        <v>5917</v>
      </c>
      <c r="H5506" t="s">
        <v>29</v>
      </c>
      <c r="I5506" t="s">
        <v>5917</v>
      </c>
      <c r="J5506" t="s">
        <v>29</v>
      </c>
      <c r="K5506">
        <v>7.1</v>
      </c>
      <c r="L5506">
        <v>7.1</v>
      </c>
      <c r="M5506" t="s">
        <v>26</v>
      </c>
      <c r="N5506" t="s">
        <v>74</v>
      </c>
      <c r="O5506" t="s">
        <v>29</v>
      </c>
      <c r="P5506" t="s">
        <v>29</v>
      </c>
      <c r="Q5506" t="s">
        <v>29</v>
      </c>
      <c r="R5506" t="s">
        <v>29</v>
      </c>
      <c r="S5506" t="s">
        <v>29</v>
      </c>
      <c r="T5506" t="s">
        <v>29</v>
      </c>
      <c r="U5506" t="s">
        <v>5908</v>
      </c>
      <c r="V5506" t="s">
        <v>29</v>
      </c>
      <c r="W5506" t="s">
        <v>5909</v>
      </c>
    </row>
    <row r="5507" spans="1:23">
      <c r="A5507">
        <v>5506</v>
      </c>
      <c r="B5507" t="s">
        <v>5916</v>
      </c>
      <c r="C5507" t="s">
        <v>5916</v>
      </c>
      <c r="D5507">
        <v>147</v>
      </c>
      <c r="E5507" t="s">
        <v>487</v>
      </c>
      <c r="F5507" t="s">
        <v>251</v>
      </c>
      <c r="G5507" s="1" t="s">
        <v>487</v>
      </c>
      <c r="H5507" t="s">
        <v>29</v>
      </c>
      <c r="I5507" t="s">
        <v>487</v>
      </c>
      <c r="J5507" t="s">
        <v>29</v>
      </c>
      <c r="K5507">
        <v>2.4</v>
      </c>
      <c r="L5507">
        <v>2.4</v>
      </c>
      <c r="M5507" t="s">
        <v>26</v>
      </c>
      <c r="N5507" t="s">
        <v>74</v>
      </c>
      <c r="O5507" t="s">
        <v>29</v>
      </c>
      <c r="P5507" t="s">
        <v>29</v>
      </c>
      <c r="Q5507" t="s">
        <v>29</v>
      </c>
      <c r="R5507" t="s">
        <v>29</v>
      </c>
      <c r="S5507" t="s">
        <v>29</v>
      </c>
      <c r="T5507" t="s">
        <v>29</v>
      </c>
      <c r="U5507" t="s">
        <v>5908</v>
      </c>
      <c r="V5507" t="s">
        <v>29</v>
      </c>
      <c r="W5507" t="s">
        <v>5909</v>
      </c>
    </row>
    <row r="5508" spans="1:23">
      <c r="A5508">
        <v>5507</v>
      </c>
      <c r="B5508" t="s">
        <v>5916</v>
      </c>
      <c r="C5508" t="s">
        <v>5916</v>
      </c>
      <c r="D5508">
        <v>147</v>
      </c>
      <c r="E5508" t="s">
        <v>5918</v>
      </c>
      <c r="F5508" t="s">
        <v>93</v>
      </c>
      <c r="G5508" s="1" t="s">
        <v>29</v>
      </c>
      <c r="H5508" t="s">
        <v>29</v>
      </c>
      <c r="I5508" t="s">
        <v>29</v>
      </c>
      <c r="J5508" t="s">
        <v>29</v>
      </c>
      <c r="K5508">
        <v>3.5</v>
      </c>
      <c r="L5508">
        <v>3.5</v>
      </c>
      <c r="M5508" t="s">
        <v>26</v>
      </c>
      <c r="N5508" t="s">
        <v>74</v>
      </c>
      <c r="O5508" t="s">
        <v>29</v>
      </c>
      <c r="P5508" t="s">
        <v>29</v>
      </c>
      <c r="Q5508" t="s">
        <v>29</v>
      </c>
      <c r="R5508" t="s">
        <v>29</v>
      </c>
      <c r="S5508" t="s">
        <v>29</v>
      </c>
      <c r="T5508" t="s">
        <v>29</v>
      </c>
      <c r="U5508" t="s">
        <v>5908</v>
      </c>
      <c r="V5508" t="s">
        <v>29</v>
      </c>
      <c r="W5508" t="s">
        <v>5909</v>
      </c>
    </row>
    <row r="5509" spans="1:23">
      <c r="A5509">
        <v>5508</v>
      </c>
      <c r="B5509" t="s">
        <v>5916</v>
      </c>
      <c r="C5509" t="s">
        <v>5916</v>
      </c>
      <c r="D5509">
        <v>147</v>
      </c>
      <c r="E5509" t="s">
        <v>3585</v>
      </c>
      <c r="F5509" t="s">
        <v>76</v>
      </c>
      <c r="G5509" s="1" t="s">
        <v>29</v>
      </c>
      <c r="H5509" t="s">
        <v>29</v>
      </c>
      <c r="I5509" t="s">
        <v>29</v>
      </c>
      <c r="J5509" t="s">
        <v>29</v>
      </c>
      <c r="K5509">
        <v>0.4</v>
      </c>
      <c r="L5509">
        <v>0.4</v>
      </c>
      <c r="M5509" t="s">
        <v>687</v>
      </c>
      <c r="N5509" t="s">
        <v>29</v>
      </c>
      <c r="O5509" t="s">
        <v>29</v>
      </c>
      <c r="P5509" t="s">
        <v>29</v>
      </c>
      <c r="Q5509" t="s">
        <v>29</v>
      </c>
      <c r="R5509" t="s">
        <v>29</v>
      </c>
      <c r="S5509" t="s">
        <v>29</v>
      </c>
      <c r="T5509" t="s">
        <v>29</v>
      </c>
      <c r="U5509" t="s">
        <v>5908</v>
      </c>
      <c r="V5509" t="s">
        <v>29</v>
      </c>
      <c r="W5509" t="s">
        <v>5909</v>
      </c>
    </row>
    <row r="5510" spans="1:23">
      <c r="A5510">
        <v>5509</v>
      </c>
      <c r="B5510" t="s">
        <v>5916</v>
      </c>
      <c r="C5510" t="s">
        <v>5916</v>
      </c>
      <c r="D5510">
        <v>147</v>
      </c>
      <c r="E5510" t="s">
        <v>8941</v>
      </c>
      <c r="F5510" t="s">
        <v>93</v>
      </c>
      <c r="G5510" s="1" t="s">
        <v>29</v>
      </c>
      <c r="H5510" t="s">
        <v>29</v>
      </c>
      <c r="I5510" t="s">
        <v>29</v>
      </c>
      <c r="J5510" t="s">
        <v>29</v>
      </c>
      <c r="K5510">
        <v>23</v>
      </c>
      <c r="L5510">
        <v>23</v>
      </c>
      <c r="M5510" t="s">
        <v>26</v>
      </c>
      <c r="N5510" t="s">
        <v>29</v>
      </c>
      <c r="O5510" t="s">
        <v>29</v>
      </c>
      <c r="P5510" t="s">
        <v>29</v>
      </c>
      <c r="Q5510" t="s">
        <v>29</v>
      </c>
      <c r="R5510" t="s">
        <v>29</v>
      </c>
      <c r="S5510" t="s">
        <v>29</v>
      </c>
      <c r="T5510" t="s">
        <v>29</v>
      </c>
      <c r="U5510" t="s">
        <v>5908</v>
      </c>
      <c r="V5510" t="s">
        <v>29</v>
      </c>
      <c r="W5510" t="s">
        <v>5909</v>
      </c>
    </row>
    <row r="5511" spans="1:23">
      <c r="A5511">
        <v>5510</v>
      </c>
      <c r="B5511" t="s">
        <v>5916</v>
      </c>
      <c r="C5511" t="s">
        <v>5916</v>
      </c>
      <c r="D5511">
        <v>148</v>
      </c>
      <c r="E5511" t="s">
        <v>2843</v>
      </c>
      <c r="F5511" t="s">
        <v>23</v>
      </c>
      <c r="G5511" s="1" t="s">
        <v>2843</v>
      </c>
      <c r="H5511" t="s">
        <v>29</v>
      </c>
      <c r="I5511" t="s">
        <v>2843</v>
      </c>
      <c r="J5511" t="s">
        <v>29</v>
      </c>
      <c r="K5511">
        <v>2.2999999999999998</v>
      </c>
      <c r="L5511">
        <v>2.2999999999999998</v>
      </c>
      <c r="M5511" t="s">
        <v>26</v>
      </c>
      <c r="N5511" t="s">
        <v>74</v>
      </c>
      <c r="O5511" t="s">
        <v>29</v>
      </c>
      <c r="P5511" t="s">
        <v>29</v>
      </c>
      <c r="Q5511" t="s">
        <v>29</v>
      </c>
      <c r="R5511" t="s">
        <v>29</v>
      </c>
      <c r="S5511" t="s">
        <v>29</v>
      </c>
      <c r="T5511" t="s">
        <v>29</v>
      </c>
      <c r="U5511" t="s">
        <v>5911</v>
      </c>
      <c r="V5511" t="s">
        <v>29</v>
      </c>
      <c r="W5511" t="s">
        <v>5909</v>
      </c>
    </row>
    <row r="5512" spans="1:23">
      <c r="A5512">
        <v>5511</v>
      </c>
      <c r="B5512" t="s">
        <v>5916</v>
      </c>
      <c r="C5512" t="s">
        <v>5916</v>
      </c>
      <c r="D5512">
        <v>148</v>
      </c>
      <c r="E5512" t="s">
        <v>326</v>
      </c>
      <c r="F5512" t="s">
        <v>196</v>
      </c>
      <c r="G5512" s="1" t="s">
        <v>326</v>
      </c>
      <c r="H5512" t="s">
        <v>29</v>
      </c>
      <c r="I5512" t="s">
        <v>326</v>
      </c>
      <c r="J5512" t="s">
        <v>29</v>
      </c>
      <c r="K5512">
        <v>15.6</v>
      </c>
      <c r="L5512">
        <v>15.6</v>
      </c>
      <c r="M5512" t="s">
        <v>26</v>
      </c>
      <c r="N5512" t="s">
        <v>74</v>
      </c>
      <c r="O5512" t="s">
        <v>29</v>
      </c>
      <c r="P5512" t="s">
        <v>29</v>
      </c>
      <c r="Q5512" t="s">
        <v>29</v>
      </c>
      <c r="R5512" t="s">
        <v>29</v>
      </c>
      <c r="S5512" t="s">
        <v>29</v>
      </c>
      <c r="T5512" t="s">
        <v>29</v>
      </c>
      <c r="U5512" t="s">
        <v>5911</v>
      </c>
      <c r="V5512" t="s">
        <v>29</v>
      </c>
      <c r="W5512" t="s">
        <v>5909</v>
      </c>
    </row>
    <row r="5513" spans="1:23">
      <c r="A5513">
        <v>5512</v>
      </c>
      <c r="B5513" t="s">
        <v>5916</v>
      </c>
      <c r="C5513" t="s">
        <v>5916</v>
      </c>
      <c r="D5513">
        <v>148</v>
      </c>
      <c r="E5513" t="s">
        <v>249</v>
      </c>
      <c r="F5513" t="s">
        <v>248</v>
      </c>
      <c r="G5513" s="1" t="s">
        <v>249</v>
      </c>
      <c r="H5513" t="s">
        <v>29</v>
      </c>
      <c r="I5513" t="s">
        <v>249</v>
      </c>
      <c r="J5513" t="s">
        <v>29</v>
      </c>
      <c r="K5513">
        <v>7.2</v>
      </c>
      <c r="L5513">
        <v>7.2</v>
      </c>
      <c r="M5513" t="s">
        <v>26</v>
      </c>
      <c r="N5513" t="s">
        <v>74</v>
      </c>
      <c r="O5513" t="s">
        <v>29</v>
      </c>
      <c r="P5513" t="s">
        <v>29</v>
      </c>
      <c r="Q5513" t="s">
        <v>29</v>
      </c>
      <c r="R5513" t="s">
        <v>29</v>
      </c>
      <c r="S5513" t="s">
        <v>29</v>
      </c>
      <c r="T5513" t="s">
        <v>29</v>
      </c>
      <c r="U5513" t="s">
        <v>5911</v>
      </c>
      <c r="V5513" t="s">
        <v>29</v>
      </c>
      <c r="W5513" t="s">
        <v>5909</v>
      </c>
    </row>
    <row r="5514" spans="1:23">
      <c r="A5514">
        <v>5513</v>
      </c>
      <c r="B5514" t="s">
        <v>5916</v>
      </c>
      <c r="C5514" t="s">
        <v>5916</v>
      </c>
      <c r="D5514">
        <v>148</v>
      </c>
      <c r="E5514" t="s">
        <v>1111</v>
      </c>
      <c r="F5514" t="s">
        <v>558</v>
      </c>
      <c r="G5514" s="1" t="s">
        <v>1111</v>
      </c>
      <c r="H5514" t="s">
        <v>29</v>
      </c>
      <c r="I5514" t="s">
        <v>1111</v>
      </c>
      <c r="J5514" t="s">
        <v>29</v>
      </c>
      <c r="K5514">
        <v>3.7</v>
      </c>
      <c r="L5514">
        <v>3.7</v>
      </c>
      <c r="M5514" t="s">
        <v>26</v>
      </c>
      <c r="N5514" t="s">
        <v>74</v>
      </c>
      <c r="O5514" t="s">
        <v>29</v>
      </c>
      <c r="P5514" t="s">
        <v>29</v>
      </c>
      <c r="Q5514" t="s">
        <v>29</v>
      </c>
      <c r="R5514" t="s">
        <v>29</v>
      </c>
      <c r="S5514" t="s">
        <v>29</v>
      </c>
      <c r="T5514" t="s">
        <v>29</v>
      </c>
      <c r="U5514" t="s">
        <v>5911</v>
      </c>
      <c r="V5514" t="s">
        <v>29</v>
      </c>
      <c r="W5514" t="s">
        <v>5909</v>
      </c>
    </row>
    <row r="5515" spans="1:23">
      <c r="A5515">
        <v>5514</v>
      </c>
      <c r="B5515" t="s">
        <v>5916</v>
      </c>
      <c r="C5515" t="s">
        <v>5916</v>
      </c>
      <c r="D5515">
        <v>148</v>
      </c>
      <c r="E5515" t="s">
        <v>186</v>
      </c>
      <c r="F5515" t="s">
        <v>185</v>
      </c>
      <c r="G5515" s="1" t="s">
        <v>186</v>
      </c>
      <c r="H5515" t="s">
        <v>29</v>
      </c>
      <c r="I5515" t="s">
        <v>186</v>
      </c>
      <c r="J5515" t="s">
        <v>29</v>
      </c>
      <c r="K5515">
        <v>4.9000000000000004</v>
      </c>
      <c r="L5515">
        <v>4.9000000000000004</v>
      </c>
      <c r="M5515" t="s">
        <v>26</v>
      </c>
      <c r="N5515" t="s">
        <v>74</v>
      </c>
      <c r="O5515" t="s">
        <v>29</v>
      </c>
      <c r="P5515" t="s">
        <v>29</v>
      </c>
      <c r="Q5515" t="s">
        <v>29</v>
      </c>
      <c r="R5515" t="s">
        <v>29</v>
      </c>
      <c r="S5515" t="s">
        <v>29</v>
      </c>
      <c r="T5515" t="s">
        <v>29</v>
      </c>
      <c r="U5515" t="s">
        <v>5911</v>
      </c>
      <c r="V5515" t="s">
        <v>29</v>
      </c>
      <c r="W5515" t="s">
        <v>5909</v>
      </c>
    </row>
    <row r="5516" spans="1:23">
      <c r="A5516">
        <v>5515</v>
      </c>
      <c r="B5516" t="s">
        <v>5916</v>
      </c>
      <c r="C5516" t="s">
        <v>5916</v>
      </c>
      <c r="D5516">
        <v>148</v>
      </c>
      <c r="E5516" t="s">
        <v>186</v>
      </c>
      <c r="F5516" t="s">
        <v>185</v>
      </c>
      <c r="G5516" s="1" t="s">
        <v>186</v>
      </c>
      <c r="H5516" t="s">
        <v>29</v>
      </c>
      <c r="I5516" t="s">
        <v>186</v>
      </c>
      <c r="J5516" t="s">
        <v>29</v>
      </c>
      <c r="K5516">
        <v>3</v>
      </c>
      <c r="L5516">
        <v>3</v>
      </c>
      <c r="M5516" t="s">
        <v>26</v>
      </c>
      <c r="N5516" t="s">
        <v>74</v>
      </c>
      <c r="O5516" t="s">
        <v>29</v>
      </c>
      <c r="P5516" t="s">
        <v>29</v>
      </c>
      <c r="Q5516" t="s">
        <v>29</v>
      </c>
      <c r="R5516" t="s">
        <v>29</v>
      </c>
      <c r="S5516" t="s">
        <v>29</v>
      </c>
      <c r="T5516" t="s">
        <v>29</v>
      </c>
      <c r="U5516" t="s">
        <v>5911</v>
      </c>
      <c r="V5516" t="s">
        <v>29</v>
      </c>
      <c r="W5516" t="s">
        <v>5909</v>
      </c>
    </row>
    <row r="5517" spans="1:23">
      <c r="A5517">
        <v>5516</v>
      </c>
      <c r="B5517" t="s">
        <v>5916</v>
      </c>
      <c r="C5517" t="s">
        <v>5916</v>
      </c>
      <c r="D5517">
        <v>148</v>
      </c>
      <c r="E5517" t="s">
        <v>5910</v>
      </c>
      <c r="F5517" t="s">
        <v>51</v>
      </c>
      <c r="G5517" s="1" t="s">
        <v>5910</v>
      </c>
      <c r="H5517" t="s">
        <v>29</v>
      </c>
      <c r="I5517" t="s">
        <v>5910</v>
      </c>
      <c r="J5517" t="s">
        <v>29</v>
      </c>
      <c r="K5517">
        <v>19.100000000000001</v>
      </c>
      <c r="L5517">
        <v>19.100000000000001</v>
      </c>
      <c r="M5517" t="s">
        <v>26</v>
      </c>
      <c r="N5517" t="s">
        <v>74</v>
      </c>
      <c r="O5517" t="s">
        <v>29</v>
      </c>
      <c r="P5517" t="s">
        <v>29</v>
      </c>
      <c r="Q5517" t="s">
        <v>29</v>
      </c>
      <c r="R5517" t="s">
        <v>29</v>
      </c>
      <c r="S5517" t="s">
        <v>29</v>
      </c>
      <c r="T5517" t="s">
        <v>29</v>
      </c>
      <c r="U5517" t="s">
        <v>5911</v>
      </c>
      <c r="V5517" t="s">
        <v>29</v>
      </c>
      <c r="W5517" t="s">
        <v>5909</v>
      </c>
    </row>
    <row r="5518" spans="1:23">
      <c r="A5518">
        <v>5517</v>
      </c>
      <c r="B5518" t="s">
        <v>5916</v>
      </c>
      <c r="C5518" t="s">
        <v>5916</v>
      </c>
      <c r="D5518">
        <v>148</v>
      </c>
      <c r="E5518" t="s">
        <v>1089</v>
      </c>
      <c r="F5518" t="s">
        <v>558</v>
      </c>
      <c r="G5518" s="1" t="s">
        <v>1089</v>
      </c>
      <c r="H5518" t="s">
        <v>29</v>
      </c>
      <c r="I5518" t="s">
        <v>1089</v>
      </c>
      <c r="J5518" t="s">
        <v>29</v>
      </c>
      <c r="K5518">
        <v>13.4</v>
      </c>
      <c r="L5518">
        <v>13.4</v>
      </c>
      <c r="M5518" t="s">
        <v>26</v>
      </c>
      <c r="N5518" t="s">
        <v>74</v>
      </c>
      <c r="O5518" t="s">
        <v>29</v>
      </c>
      <c r="P5518" t="s">
        <v>29</v>
      </c>
      <c r="Q5518" t="s">
        <v>29</v>
      </c>
      <c r="R5518" t="s">
        <v>29</v>
      </c>
      <c r="S5518" t="s">
        <v>29</v>
      </c>
      <c r="T5518" t="s">
        <v>29</v>
      </c>
      <c r="U5518" t="s">
        <v>5911</v>
      </c>
      <c r="V5518" t="s">
        <v>29</v>
      </c>
      <c r="W5518" t="s">
        <v>5909</v>
      </c>
    </row>
    <row r="5519" spans="1:23">
      <c r="A5519">
        <v>5518</v>
      </c>
      <c r="B5519" t="s">
        <v>5916</v>
      </c>
      <c r="C5519" t="s">
        <v>5916</v>
      </c>
      <c r="D5519">
        <v>148</v>
      </c>
      <c r="E5519" t="s">
        <v>256</v>
      </c>
      <c r="F5519" t="s">
        <v>255</v>
      </c>
      <c r="G5519" s="1" t="s">
        <v>256</v>
      </c>
      <c r="H5519" t="s">
        <v>29</v>
      </c>
      <c r="I5519" t="s">
        <v>256</v>
      </c>
      <c r="J5519" t="s">
        <v>29</v>
      </c>
      <c r="K5519">
        <v>3.6</v>
      </c>
      <c r="L5519">
        <v>3.6</v>
      </c>
      <c r="M5519" t="s">
        <v>26</v>
      </c>
      <c r="N5519" t="s">
        <v>74</v>
      </c>
      <c r="O5519" t="s">
        <v>29</v>
      </c>
      <c r="P5519" t="s">
        <v>29</v>
      </c>
      <c r="Q5519" t="s">
        <v>29</v>
      </c>
      <c r="R5519" t="s">
        <v>29</v>
      </c>
      <c r="S5519" t="s">
        <v>29</v>
      </c>
      <c r="T5519" t="s">
        <v>29</v>
      </c>
      <c r="U5519" t="s">
        <v>5911</v>
      </c>
      <c r="V5519" t="s">
        <v>29</v>
      </c>
      <c r="W5519" t="s">
        <v>5909</v>
      </c>
    </row>
    <row r="5520" spans="1:23">
      <c r="A5520">
        <v>5519</v>
      </c>
      <c r="B5520" t="s">
        <v>5916</v>
      </c>
      <c r="C5520" t="s">
        <v>5916</v>
      </c>
      <c r="D5520">
        <v>148</v>
      </c>
      <c r="E5520" t="s">
        <v>1356</v>
      </c>
      <c r="F5520" t="s">
        <v>1355</v>
      </c>
      <c r="G5520" s="1" t="s">
        <v>1356</v>
      </c>
      <c r="H5520" t="s">
        <v>29</v>
      </c>
      <c r="I5520" t="s">
        <v>1356</v>
      </c>
      <c r="J5520" t="s">
        <v>29</v>
      </c>
      <c r="K5520">
        <v>4.3</v>
      </c>
      <c r="L5520">
        <v>4.3</v>
      </c>
      <c r="M5520" t="s">
        <v>26</v>
      </c>
      <c r="N5520" t="s">
        <v>74</v>
      </c>
      <c r="O5520" t="s">
        <v>29</v>
      </c>
      <c r="P5520" t="s">
        <v>29</v>
      </c>
      <c r="Q5520" t="s">
        <v>29</v>
      </c>
      <c r="R5520" t="s">
        <v>29</v>
      </c>
      <c r="S5520" t="s">
        <v>29</v>
      </c>
      <c r="T5520" t="s">
        <v>29</v>
      </c>
      <c r="U5520" t="s">
        <v>5911</v>
      </c>
      <c r="V5520" t="s">
        <v>29</v>
      </c>
      <c r="W5520" t="s">
        <v>5909</v>
      </c>
    </row>
    <row r="5521" spans="1:23">
      <c r="A5521">
        <v>5520</v>
      </c>
      <c r="B5521" t="s">
        <v>5916</v>
      </c>
      <c r="C5521" t="s">
        <v>5916</v>
      </c>
      <c r="D5521">
        <v>148</v>
      </c>
      <c r="E5521" t="s">
        <v>3585</v>
      </c>
      <c r="F5521" t="s">
        <v>76</v>
      </c>
      <c r="G5521" t="s">
        <v>29</v>
      </c>
      <c r="H5521" t="s">
        <v>29</v>
      </c>
      <c r="I5521" t="s">
        <v>29</v>
      </c>
      <c r="J5521" t="s">
        <v>29</v>
      </c>
      <c r="K5521">
        <v>0.9</v>
      </c>
      <c r="L5521">
        <v>0.9</v>
      </c>
      <c r="M5521" t="s">
        <v>687</v>
      </c>
      <c r="N5521" t="s">
        <v>29</v>
      </c>
      <c r="O5521" t="s">
        <v>29</v>
      </c>
      <c r="P5521" t="s">
        <v>29</v>
      </c>
      <c r="Q5521" t="s">
        <v>29</v>
      </c>
      <c r="R5521" t="s">
        <v>29</v>
      </c>
      <c r="S5521" t="s">
        <v>29</v>
      </c>
      <c r="T5521" t="s">
        <v>29</v>
      </c>
      <c r="U5521" t="s">
        <v>5911</v>
      </c>
      <c r="V5521" t="s">
        <v>29</v>
      </c>
      <c r="W5521" t="s">
        <v>5909</v>
      </c>
    </row>
    <row r="5522" spans="1:23">
      <c r="A5522">
        <v>5521</v>
      </c>
      <c r="B5522" t="s">
        <v>5916</v>
      </c>
      <c r="C5522" t="s">
        <v>5916</v>
      </c>
      <c r="D5522">
        <v>148</v>
      </c>
      <c r="E5522" t="s">
        <v>8941</v>
      </c>
      <c r="F5522" t="s">
        <v>136</v>
      </c>
      <c r="G5522" s="1" t="s">
        <v>29</v>
      </c>
      <c r="H5522" t="s">
        <v>29</v>
      </c>
      <c r="I5522" t="s">
        <v>29</v>
      </c>
      <c r="J5522" t="s">
        <v>29</v>
      </c>
      <c r="K5522">
        <v>22</v>
      </c>
      <c r="L5522">
        <v>22</v>
      </c>
      <c r="M5522" t="s">
        <v>26</v>
      </c>
      <c r="N5522" t="s">
        <v>29</v>
      </c>
      <c r="O5522" t="s">
        <v>29</v>
      </c>
      <c r="P5522" t="s">
        <v>29</v>
      </c>
      <c r="Q5522" t="s">
        <v>29</v>
      </c>
      <c r="R5522" t="s">
        <v>29</v>
      </c>
      <c r="S5522" t="s">
        <v>29</v>
      </c>
      <c r="T5522" t="s">
        <v>29</v>
      </c>
      <c r="U5522" t="s">
        <v>5911</v>
      </c>
      <c r="V5522" t="s">
        <v>29</v>
      </c>
      <c r="W5522" t="s">
        <v>5909</v>
      </c>
    </row>
    <row r="5523" spans="1:23">
      <c r="A5523">
        <v>5522</v>
      </c>
      <c r="B5523" t="s">
        <v>5916</v>
      </c>
      <c r="C5523" t="s">
        <v>5916</v>
      </c>
      <c r="D5523">
        <v>149</v>
      </c>
      <c r="E5523" t="s">
        <v>326</v>
      </c>
      <c r="F5523" t="s">
        <v>196</v>
      </c>
      <c r="G5523" s="1" t="s">
        <v>326</v>
      </c>
      <c r="H5523" t="s">
        <v>29</v>
      </c>
      <c r="I5523" t="s">
        <v>326</v>
      </c>
      <c r="J5523" t="s">
        <v>29</v>
      </c>
      <c r="K5523">
        <v>9</v>
      </c>
      <c r="L5523">
        <v>9</v>
      </c>
      <c r="M5523" t="s">
        <v>26</v>
      </c>
      <c r="N5523" t="s">
        <v>74</v>
      </c>
      <c r="O5523" t="s">
        <v>29</v>
      </c>
      <c r="P5523" t="s">
        <v>29</v>
      </c>
      <c r="Q5523" t="s">
        <v>29</v>
      </c>
      <c r="R5523" t="s">
        <v>29</v>
      </c>
      <c r="S5523" t="s">
        <v>29</v>
      </c>
      <c r="T5523" t="s">
        <v>29</v>
      </c>
      <c r="U5523" t="s">
        <v>5913</v>
      </c>
      <c r="V5523" t="s">
        <v>29</v>
      </c>
      <c r="W5523" t="s">
        <v>5909</v>
      </c>
    </row>
    <row r="5524" spans="1:23">
      <c r="A5524">
        <v>5523</v>
      </c>
      <c r="B5524" t="s">
        <v>5916</v>
      </c>
      <c r="C5524" t="s">
        <v>5916</v>
      </c>
      <c r="D5524">
        <v>149</v>
      </c>
      <c r="E5524" t="s">
        <v>249</v>
      </c>
      <c r="F5524" t="s">
        <v>248</v>
      </c>
      <c r="G5524" s="1" t="s">
        <v>249</v>
      </c>
      <c r="H5524" t="s">
        <v>29</v>
      </c>
      <c r="I5524" t="s">
        <v>249</v>
      </c>
      <c r="J5524" t="s">
        <v>29</v>
      </c>
      <c r="K5524">
        <v>6</v>
      </c>
      <c r="L5524">
        <v>6</v>
      </c>
      <c r="M5524" t="s">
        <v>26</v>
      </c>
      <c r="N5524" t="s">
        <v>74</v>
      </c>
      <c r="O5524" t="s">
        <v>29</v>
      </c>
      <c r="P5524" t="s">
        <v>29</v>
      </c>
      <c r="Q5524" t="s">
        <v>29</v>
      </c>
      <c r="R5524" t="s">
        <v>29</v>
      </c>
      <c r="S5524" t="s">
        <v>29</v>
      </c>
      <c r="T5524" t="s">
        <v>29</v>
      </c>
      <c r="U5524" t="s">
        <v>5913</v>
      </c>
      <c r="V5524" t="s">
        <v>29</v>
      </c>
      <c r="W5524" t="s">
        <v>5909</v>
      </c>
    </row>
    <row r="5525" spans="1:23">
      <c r="A5525">
        <v>5524</v>
      </c>
      <c r="B5525" t="s">
        <v>5916</v>
      </c>
      <c r="C5525" t="s">
        <v>5916</v>
      </c>
      <c r="D5525">
        <v>149</v>
      </c>
      <c r="E5525" t="s">
        <v>1111</v>
      </c>
      <c r="F5525" t="s">
        <v>558</v>
      </c>
      <c r="G5525" s="1" t="s">
        <v>1111</v>
      </c>
      <c r="H5525" t="s">
        <v>29</v>
      </c>
      <c r="I5525" t="s">
        <v>1111</v>
      </c>
      <c r="J5525" t="s">
        <v>29</v>
      </c>
      <c r="K5525">
        <v>4.3</v>
      </c>
      <c r="L5525">
        <v>4.3</v>
      </c>
      <c r="M5525" t="s">
        <v>26</v>
      </c>
      <c r="N5525" t="s">
        <v>232</v>
      </c>
      <c r="O5525" t="s">
        <v>29</v>
      </c>
      <c r="P5525" t="s">
        <v>29</v>
      </c>
      <c r="Q5525" t="s">
        <v>29</v>
      </c>
      <c r="R5525" t="s">
        <v>29</v>
      </c>
      <c r="S5525" t="s">
        <v>29</v>
      </c>
      <c r="T5525" t="s">
        <v>29</v>
      </c>
      <c r="U5525" t="s">
        <v>5913</v>
      </c>
      <c r="V5525" t="s">
        <v>29</v>
      </c>
      <c r="W5525" t="s">
        <v>5909</v>
      </c>
    </row>
    <row r="5526" spans="1:23">
      <c r="A5526">
        <v>5525</v>
      </c>
      <c r="B5526" t="s">
        <v>5916</v>
      </c>
      <c r="C5526" t="s">
        <v>5916</v>
      </c>
      <c r="D5526">
        <v>149</v>
      </c>
      <c r="E5526" t="s">
        <v>1103</v>
      </c>
      <c r="F5526" t="s">
        <v>1102</v>
      </c>
      <c r="G5526" s="1" t="s">
        <v>1103</v>
      </c>
      <c r="H5526" t="s">
        <v>29</v>
      </c>
      <c r="I5526" t="s">
        <v>1103</v>
      </c>
      <c r="J5526" t="s">
        <v>29</v>
      </c>
      <c r="K5526">
        <v>7.4</v>
      </c>
      <c r="L5526">
        <v>7.4</v>
      </c>
      <c r="M5526" t="s">
        <v>26</v>
      </c>
      <c r="N5526" t="s">
        <v>74</v>
      </c>
      <c r="O5526" t="s">
        <v>29</v>
      </c>
      <c r="P5526" t="s">
        <v>29</v>
      </c>
      <c r="Q5526" t="s">
        <v>29</v>
      </c>
      <c r="R5526" t="s">
        <v>29</v>
      </c>
      <c r="S5526" t="s">
        <v>29</v>
      </c>
      <c r="T5526" t="s">
        <v>29</v>
      </c>
      <c r="U5526" t="s">
        <v>5913</v>
      </c>
      <c r="V5526" t="s">
        <v>29</v>
      </c>
      <c r="W5526" t="s">
        <v>5909</v>
      </c>
    </row>
    <row r="5527" spans="1:23">
      <c r="A5527">
        <v>5526</v>
      </c>
      <c r="B5527" t="s">
        <v>5916</v>
      </c>
      <c r="C5527" t="s">
        <v>5916</v>
      </c>
      <c r="D5527">
        <v>149</v>
      </c>
      <c r="E5527" t="s">
        <v>186</v>
      </c>
      <c r="F5527" t="s">
        <v>185</v>
      </c>
      <c r="G5527" s="1" t="s">
        <v>186</v>
      </c>
      <c r="H5527" t="s">
        <v>29</v>
      </c>
      <c r="I5527" t="s">
        <v>186</v>
      </c>
      <c r="J5527" t="s">
        <v>29</v>
      </c>
      <c r="K5527">
        <v>4.5999999999999996</v>
      </c>
      <c r="L5527">
        <v>4.5999999999999996</v>
      </c>
      <c r="M5527" t="s">
        <v>26</v>
      </c>
      <c r="N5527" t="s">
        <v>74</v>
      </c>
      <c r="O5527" t="s">
        <v>29</v>
      </c>
      <c r="P5527" t="s">
        <v>29</v>
      </c>
      <c r="Q5527" t="s">
        <v>29</v>
      </c>
      <c r="R5527" t="s">
        <v>29</v>
      </c>
      <c r="S5527" t="s">
        <v>29</v>
      </c>
      <c r="T5527" t="s">
        <v>29</v>
      </c>
      <c r="U5527" t="s">
        <v>5913</v>
      </c>
      <c r="V5527" t="s">
        <v>29</v>
      </c>
      <c r="W5527" t="s">
        <v>5909</v>
      </c>
    </row>
    <row r="5528" spans="1:23">
      <c r="A5528">
        <v>5527</v>
      </c>
      <c r="B5528" t="s">
        <v>5916</v>
      </c>
      <c r="C5528" t="s">
        <v>5916</v>
      </c>
      <c r="D5528">
        <v>149</v>
      </c>
      <c r="E5528" t="s">
        <v>499</v>
      </c>
      <c r="F5528" t="s">
        <v>498</v>
      </c>
      <c r="G5528" s="1" t="s">
        <v>499</v>
      </c>
      <c r="H5528" t="s">
        <v>29</v>
      </c>
      <c r="I5528" t="s">
        <v>499</v>
      </c>
      <c r="J5528" t="s">
        <v>29</v>
      </c>
      <c r="K5528">
        <v>4</v>
      </c>
      <c r="L5528">
        <v>4</v>
      </c>
      <c r="M5528" t="s">
        <v>26</v>
      </c>
      <c r="N5528" t="s">
        <v>74</v>
      </c>
      <c r="O5528" t="s">
        <v>29</v>
      </c>
      <c r="P5528" t="s">
        <v>29</v>
      </c>
      <c r="Q5528" t="s">
        <v>29</v>
      </c>
      <c r="R5528" t="s">
        <v>29</v>
      </c>
      <c r="S5528" t="s">
        <v>29</v>
      </c>
      <c r="T5528" t="s">
        <v>29</v>
      </c>
      <c r="U5528" t="s">
        <v>5913</v>
      </c>
      <c r="V5528" t="s">
        <v>29</v>
      </c>
      <c r="W5528" t="s">
        <v>5909</v>
      </c>
    </row>
    <row r="5529" spans="1:23">
      <c r="A5529">
        <v>5528</v>
      </c>
      <c r="B5529" t="s">
        <v>5916</v>
      </c>
      <c r="C5529" t="s">
        <v>5916</v>
      </c>
      <c r="D5529">
        <v>149</v>
      </c>
      <c r="E5529" t="s">
        <v>5910</v>
      </c>
      <c r="F5529" t="s">
        <v>51</v>
      </c>
      <c r="G5529" s="1" t="s">
        <v>5910</v>
      </c>
      <c r="H5529" t="s">
        <v>29</v>
      </c>
      <c r="I5529" t="s">
        <v>5910</v>
      </c>
      <c r="J5529" t="s">
        <v>29</v>
      </c>
      <c r="K5529">
        <v>32.4</v>
      </c>
      <c r="L5529">
        <v>32.4</v>
      </c>
      <c r="M5529" t="s">
        <v>26</v>
      </c>
      <c r="N5529" t="s">
        <v>74</v>
      </c>
      <c r="O5529" t="s">
        <v>29</v>
      </c>
      <c r="P5529" t="s">
        <v>29</v>
      </c>
      <c r="Q5529" t="s">
        <v>29</v>
      </c>
      <c r="R5529" t="s">
        <v>29</v>
      </c>
      <c r="S5529" t="s">
        <v>29</v>
      </c>
      <c r="T5529" t="s">
        <v>29</v>
      </c>
      <c r="U5529" t="s">
        <v>5913</v>
      </c>
      <c r="V5529" t="s">
        <v>29</v>
      </c>
      <c r="W5529" t="s">
        <v>5909</v>
      </c>
    </row>
    <row r="5530" spans="1:23">
      <c r="A5530">
        <v>5529</v>
      </c>
      <c r="B5530" t="s">
        <v>5916</v>
      </c>
      <c r="C5530" t="s">
        <v>5916</v>
      </c>
      <c r="D5530">
        <v>149</v>
      </c>
      <c r="E5530" t="s">
        <v>5915</v>
      </c>
      <c r="F5530" t="s">
        <v>176</v>
      </c>
      <c r="G5530" s="1" t="s">
        <v>5915</v>
      </c>
      <c r="H5530" t="s">
        <v>29</v>
      </c>
      <c r="I5530" t="s">
        <v>5915</v>
      </c>
      <c r="J5530" t="s">
        <v>29</v>
      </c>
      <c r="K5530">
        <v>8</v>
      </c>
      <c r="L5530">
        <v>8</v>
      </c>
      <c r="M5530" t="s">
        <v>26</v>
      </c>
      <c r="N5530" t="s">
        <v>74</v>
      </c>
      <c r="O5530" t="s">
        <v>29</v>
      </c>
      <c r="P5530" t="s">
        <v>29</v>
      </c>
      <c r="Q5530" t="s">
        <v>29</v>
      </c>
      <c r="R5530" t="s">
        <v>29</v>
      </c>
      <c r="S5530" t="s">
        <v>29</v>
      </c>
      <c r="T5530" t="s">
        <v>29</v>
      </c>
      <c r="U5530" t="s">
        <v>5913</v>
      </c>
      <c r="V5530" t="s">
        <v>29</v>
      </c>
      <c r="W5530" t="s">
        <v>5909</v>
      </c>
    </row>
    <row r="5531" spans="1:23">
      <c r="A5531">
        <v>5530</v>
      </c>
      <c r="B5531" t="s">
        <v>5916</v>
      </c>
      <c r="C5531" t="s">
        <v>5916</v>
      </c>
      <c r="D5531">
        <v>149</v>
      </c>
      <c r="E5531" t="s">
        <v>259</v>
      </c>
      <c r="F5531" t="s">
        <v>258</v>
      </c>
      <c r="G5531" s="1" t="s">
        <v>259</v>
      </c>
      <c r="H5531" t="s">
        <v>29</v>
      </c>
      <c r="I5531" t="s">
        <v>259</v>
      </c>
      <c r="J5531" t="s">
        <v>29</v>
      </c>
      <c r="K5531">
        <v>2.8</v>
      </c>
      <c r="L5531">
        <v>2.8</v>
      </c>
      <c r="M5531" t="s">
        <v>26</v>
      </c>
      <c r="N5531" t="s">
        <v>219</v>
      </c>
      <c r="O5531" t="s">
        <v>29</v>
      </c>
      <c r="P5531" t="s">
        <v>29</v>
      </c>
      <c r="Q5531" t="s">
        <v>29</v>
      </c>
      <c r="R5531" t="s">
        <v>29</v>
      </c>
      <c r="S5531" t="s">
        <v>29</v>
      </c>
      <c r="T5531" t="s">
        <v>29</v>
      </c>
      <c r="U5531" t="s">
        <v>5913</v>
      </c>
      <c r="V5531" t="s">
        <v>29</v>
      </c>
      <c r="W5531" t="s">
        <v>5909</v>
      </c>
    </row>
    <row r="5532" spans="1:23">
      <c r="A5532">
        <v>5531</v>
      </c>
      <c r="B5532" t="s">
        <v>5916</v>
      </c>
      <c r="C5532" t="s">
        <v>5916</v>
      </c>
      <c r="D5532">
        <v>149</v>
      </c>
      <c r="E5532" t="s">
        <v>1356</v>
      </c>
      <c r="F5532" t="s">
        <v>1355</v>
      </c>
      <c r="G5532" s="1" t="s">
        <v>1356</v>
      </c>
      <c r="H5532" t="s">
        <v>29</v>
      </c>
      <c r="I5532" t="s">
        <v>1356</v>
      </c>
      <c r="J5532" t="s">
        <v>29</v>
      </c>
      <c r="K5532">
        <v>4.4000000000000004</v>
      </c>
      <c r="L5532">
        <v>4.4000000000000004</v>
      </c>
      <c r="M5532" t="s">
        <v>26</v>
      </c>
      <c r="N5532" t="s">
        <v>232</v>
      </c>
      <c r="O5532" t="s">
        <v>29</v>
      </c>
      <c r="P5532" t="s">
        <v>29</v>
      </c>
      <c r="Q5532" t="s">
        <v>29</v>
      </c>
      <c r="R5532" t="s">
        <v>29</v>
      </c>
      <c r="S5532" t="s">
        <v>29</v>
      </c>
      <c r="T5532" t="s">
        <v>29</v>
      </c>
      <c r="U5532" t="s">
        <v>5913</v>
      </c>
      <c r="V5532" t="s">
        <v>29</v>
      </c>
      <c r="W5532" t="s">
        <v>5909</v>
      </c>
    </row>
    <row r="5533" spans="1:23">
      <c r="A5533">
        <v>5532</v>
      </c>
      <c r="B5533" t="s">
        <v>5916</v>
      </c>
      <c r="C5533" t="s">
        <v>5916</v>
      </c>
      <c r="D5533">
        <v>149</v>
      </c>
      <c r="E5533" t="s">
        <v>8941</v>
      </c>
      <c r="F5533" t="s">
        <v>136</v>
      </c>
      <c r="G5533" s="1" t="s">
        <v>29</v>
      </c>
      <c r="H5533" t="s">
        <v>29</v>
      </c>
      <c r="I5533" t="s">
        <v>29</v>
      </c>
      <c r="J5533" t="s">
        <v>29</v>
      </c>
      <c r="K5533">
        <v>17.100000000000001</v>
      </c>
      <c r="L5533">
        <v>17.100000000000001</v>
      </c>
      <c r="M5533" t="s">
        <v>26</v>
      </c>
      <c r="N5533" t="s">
        <v>29</v>
      </c>
      <c r="O5533" t="s">
        <v>29</v>
      </c>
      <c r="P5533" t="s">
        <v>29</v>
      </c>
      <c r="Q5533" t="s">
        <v>29</v>
      </c>
      <c r="R5533" t="s">
        <v>29</v>
      </c>
      <c r="S5533" t="s">
        <v>29</v>
      </c>
      <c r="T5533" t="s">
        <v>29</v>
      </c>
      <c r="U5533" t="s">
        <v>5913</v>
      </c>
      <c r="V5533" t="s">
        <v>29</v>
      </c>
      <c r="W5533" t="s">
        <v>5909</v>
      </c>
    </row>
    <row r="5534" spans="1:23">
      <c r="A5534">
        <v>5533</v>
      </c>
      <c r="B5534" t="s">
        <v>5919</v>
      </c>
      <c r="C5534" t="s">
        <v>5919</v>
      </c>
      <c r="D5534">
        <v>150</v>
      </c>
      <c r="E5534" t="s">
        <v>1084</v>
      </c>
      <c r="F5534" t="s">
        <v>114</v>
      </c>
      <c r="G5534" s="1" t="s">
        <v>1084</v>
      </c>
      <c r="H5534" t="s">
        <v>29</v>
      </c>
      <c r="I5534" t="s">
        <v>1084</v>
      </c>
      <c r="J5534" t="s">
        <v>29</v>
      </c>
      <c r="K5534">
        <v>2.5</v>
      </c>
      <c r="L5534">
        <v>2.5</v>
      </c>
      <c r="M5534" t="s">
        <v>26</v>
      </c>
      <c r="N5534" t="s">
        <v>74</v>
      </c>
      <c r="O5534" t="s">
        <v>29</v>
      </c>
      <c r="P5534" t="s">
        <v>29</v>
      </c>
      <c r="Q5534" t="s">
        <v>29</v>
      </c>
      <c r="R5534" t="s">
        <v>29</v>
      </c>
      <c r="S5534" t="s">
        <v>29</v>
      </c>
      <c r="T5534" t="s">
        <v>29</v>
      </c>
      <c r="U5534" t="s">
        <v>5908</v>
      </c>
      <c r="V5534" t="s">
        <v>29</v>
      </c>
      <c r="W5534" t="s">
        <v>5909</v>
      </c>
    </row>
    <row r="5535" spans="1:23">
      <c r="A5535">
        <v>5534</v>
      </c>
      <c r="B5535" t="s">
        <v>5919</v>
      </c>
      <c r="C5535" t="s">
        <v>5919</v>
      </c>
      <c r="D5535">
        <v>150</v>
      </c>
      <c r="E5535" t="s">
        <v>1084</v>
      </c>
      <c r="F5535" t="s">
        <v>114</v>
      </c>
      <c r="G5535" s="1" t="s">
        <v>1084</v>
      </c>
      <c r="H5535" t="s">
        <v>29</v>
      </c>
      <c r="I5535" t="s">
        <v>1084</v>
      </c>
      <c r="J5535" t="s">
        <v>29</v>
      </c>
      <c r="K5535">
        <v>11.7</v>
      </c>
      <c r="L5535">
        <v>11.7</v>
      </c>
      <c r="M5535" t="s">
        <v>26</v>
      </c>
      <c r="N5535" t="s">
        <v>219</v>
      </c>
      <c r="O5535" t="s">
        <v>29</v>
      </c>
      <c r="P5535" t="s">
        <v>29</v>
      </c>
      <c r="Q5535" t="s">
        <v>29</v>
      </c>
      <c r="R5535" t="s">
        <v>29</v>
      </c>
      <c r="S5535" t="s">
        <v>29</v>
      </c>
      <c r="T5535" t="s">
        <v>29</v>
      </c>
      <c r="U5535" t="s">
        <v>5908</v>
      </c>
      <c r="V5535" t="s">
        <v>29</v>
      </c>
      <c r="W5535" t="s">
        <v>5909</v>
      </c>
    </row>
    <row r="5536" spans="1:23">
      <c r="A5536">
        <v>5535</v>
      </c>
      <c r="B5536" t="s">
        <v>5919</v>
      </c>
      <c r="C5536" t="s">
        <v>5919</v>
      </c>
      <c r="D5536">
        <v>150</v>
      </c>
      <c r="E5536" t="s">
        <v>5920</v>
      </c>
      <c r="F5536" t="s">
        <v>154</v>
      </c>
      <c r="G5536" s="1" t="s">
        <v>5920</v>
      </c>
      <c r="H5536" t="s">
        <v>29</v>
      </c>
      <c r="I5536" t="s">
        <v>5920</v>
      </c>
      <c r="J5536" t="s">
        <v>29</v>
      </c>
      <c r="K5536">
        <v>2.8</v>
      </c>
      <c r="L5536">
        <v>2.8</v>
      </c>
      <c r="M5536" t="s">
        <v>26</v>
      </c>
      <c r="N5536" t="s">
        <v>219</v>
      </c>
      <c r="O5536" t="s">
        <v>29</v>
      </c>
      <c r="P5536" t="s">
        <v>29</v>
      </c>
      <c r="Q5536" t="s">
        <v>29</v>
      </c>
      <c r="R5536" t="s">
        <v>29</v>
      </c>
      <c r="S5536" t="s">
        <v>29</v>
      </c>
      <c r="T5536" t="s">
        <v>29</v>
      </c>
      <c r="U5536" t="s">
        <v>5908</v>
      </c>
      <c r="V5536" t="s">
        <v>29</v>
      </c>
      <c r="W5536" t="s">
        <v>5909</v>
      </c>
    </row>
    <row r="5537" spans="1:23">
      <c r="A5537">
        <v>5536</v>
      </c>
      <c r="B5537" t="s">
        <v>5919</v>
      </c>
      <c r="C5537" t="s">
        <v>5919</v>
      </c>
      <c r="D5537">
        <v>150</v>
      </c>
      <c r="E5537" t="s">
        <v>326</v>
      </c>
      <c r="F5537" t="s">
        <v>196</v>
      </c>
      <c r="G5537" s="1" t="s">
        <v>326</v>
      </c>
      <c r="H5537" t="s">
        <v>29</v>
      </c>
      <c r="I5537" t="s">
        <v>326</v>
      </c>
      <c r="J5537" t="s">
        <v>29</v>
      </c>
      <c r="K5537">
        <v>5.8</v>
      </c>
      <c r="L5537">
        <v>5.8</v>
      </c>
      <c r="M5537" t="s">
        <v>26</v>
      </c>
      <c r="N5537" t="s">
        <v>118</v>
      </c>
      <c r="O5537" t="s">
        <v>29</v>
      </c>
      <c r="P5537" t="s">
        <v>29</v>
      </c>
      <c r="Q5537" t="s">
        <v>29</v>
      </c>
      <c r="R5537" t="s">
        <v>29</v>
      </c>
      <c r="S5537" t="s">
        <v>29</v>
      </c>
      <c r="T5537" t="s">
        <v>29</v>
      </c>
      <c r="U5537" t="s">
        <v>5908</v>
      </c>
      <c r="V5537" t="s">
        <v>29</v>
      </c>
      <c r="W5537" t="s">
        <v>5909</v>
      </c>
    </row>
    <row r="5538" spans="1:23">
      <c r="A5538">
        <v>5537</v>
      </c>
      <c r="B5538" t="s">
        <v>5919</v>
      </c>
      <c r="C5538" t="s">
        <v>5919</v>
      </c>
      <c r="D5538">
        <v>150</v>
      </c>
      <c r="E5538" t="s">
        <v>5921</v>
      </c>
      <c r="F5538" t="s">
        <v>176</v>
      </c>
      <c r="G5538" s="1" t="s">
        <v>5921</v>
      </c>
      <c r="H5538" t="s">
        <v>29</v>
      </c>
      <c r="I5538" t="s">
        <v>5921</v>
      </c>
      <c r="J5538" t="s">
        <v>29</v>
      </c>
      <c r="K5538">
        <v>3.7</v>
      </c>
      <c r="L5538">
        <v>3.7</v>
      </c>
      <c r="M5538" t="s">
        <v>26</v>
      </c>
      <c r="N5538" t="s">
        <v>219</v>
      </c>
      <c r="O5538" t="s">
        <v>29</v>
      </c>
      <c r="P5538" t="s">
        <v>29</v>
      </c>
      <c r="Q5538" t="s">
        <v>29</v>
      </c>
      <c r="R5538" t="s">
        <v>29</v>
      </c>
      <c r="S5538" t="s">
        <v>29</v>
      </c>
      <c r="T5538" t="s">
        <v>29</v>
      </c>
      <c r="U5538" t="s">
        <v>5908</v>
      </c>
      <c r="V5538" t="s">
        <v>29</v>
      </c>
      <c r="W5538" t="s">
        <v>5909</v>
      </c>
    </row>
    <row r="5539" spans="1:23">
      <c r="A5539">
        <v>5538</v>
      </c>
      <c r="B5539" t="s">
        <v>5919</v>
      </c>
      <c r="C5539" t="s">
        <v>5919</v>
      </c>
      <c r="D5539">
        <v>150</v>
      </c>
      <c r="E5539" t="s">
        <v>1113</v>
      </c>
      <c r="F5539" t="s">
        <v>344</v>
      </c>
      <c r="G5539" s="1" t="s">
        <v>1113</v>
      </c>
      <c r="H5539" t="s">
        <v>29</v>
      </c>
      <c r="I5539" t="s">
        <v>1113</v>
      </c>
      <c r="J5539" t="s">
        <v>29</v>
      </c>
      <c r="K5539">
        <v>7</v>
      </c>
      <c r="L5539">
        <v>7</v>
      </c>
      <c r="M5539" t="s">
        <v>26</v>
      </c>
      <c r="N5539" t="s">
        <v>219</v>
      </c>
      <c r="O5539" t="s">
        <v>29</v>
      </c>
      <c r="P5539" t="s">
        <v>29</v>
      </c>
      <c r="Q5539" t="s">
        <v>29</v>
      </c>
      <c r="R5539" t="s">
        <v>29</v>
      </c>
      <c r="S5539" t="s">
        <v>29</v>
      </c>
      <c r="T5539" t="s">
        <v>29</v>
      </c>
      <c r="U5539" t="s">
        <v>5908</v>
      </c>
      <c r="V5539" t="s">
        <v>29</v>
      </c>
      <c r="W5539" t="s">
        <v>5909</v>
      </c>
    </row>
    <row r="5540" spans="1:23">
      <c r="A5540">
        <v>5539</v>
      </c>
      <c r="B5540" t="s">
        <v>5919</v>
      </c>
      <c r="C5540" t="s">
        <v>5919</v>
      </c>
      <c r="D5540">
        <v>150</v>
      </c>
      <c r="E5540" t="s">
        <v>5922</v>
      </c>
      <c r="F5540" t="s">
        <v>255</v>
      </c>
      <c r="G5540" s="1" t="s">
        <v>5922</v>
      </c>
      <c r="H5540" t="s">
        <v>29</v>
      </c>
      <c r="I5540" t="s">
        <v>5922</v>
      </c>
      <c r="J5540" t="s">
        <v>29</v>
      </c>
      <c r="K5540">
        <v>6.1</v>
      </c>
      <c r="L5540">
        <v>6.1</v>
      </c>
      <c r="M5540" t="s">
        <v>26</v>
      </c>
      <c r="N5540" t="s">
        <v>118</v>
      </c>
      <c r="O5540" t="s">
        <v>29</v>
      </c>
      <c r="P5540" t="s">
        <v>29</v>
      </c>
      <c r="Q5540" t="s">
        <v>29</v>
      </c>
      <c r="R5540" t="s">
        <v>29</v>
      </c>
      <c r="S5540" t="s">
        <v>29</v>
      </c>
      <c r="T5540" t="s">
        <v>29</v>
      </c>
      <c r="U5540" t="s">
        <v>5908</v>
      </c>
      <c r="V5540" t="s">
        <v>29</v>
      </c>
      <c r="W5540" t="s">
        <v>5909</v>
      </c>
    </row>
    <row r="5541" spans="1:23">
      <c r="A5541">
        <v>5540</v>
      </c>
      <c r="B5541" t="s">
        <v>5919</v>
      </c>
      <c r="C5541" t="s">
        <v>5919</v>
      </c>
      <c r="D5541">
        <v>150</v>
      </c>
      <c r="E5541" t="s">
        <v>1116</v>
      </c>
      <c r="F5541" t="s">
        <v>344</v>
      </c>
      <c r="G5541" s="1" t="s">
        <v>1116</v>
      </c>
      <c r="H5541" t="s">
        <v>29</v>
      </c>
      <c r="I5541" t="s">
        <v>1116</v>
      </c>
      <c r="J5541" t="s">
        <v>29</v>
      </c>
      <c r="K5541">
        <v>2.7</v>
      </c>
      <c r="L5541">
        <v>2.7</v>
      </c>
      <c r="M5541" t="s">
        <v>26</v>
      </c>
      <c r="N5541" t="s">
        <v>219</v>
      </c>
      <c r="O5541" t="s">
        <v>29</v>
      </c>
      <c r="P5541" t="s">
        <v>29</v>
      </c>
      <c r="Q5541" t="s">
        <v>29</v>
      </c>
      <c r="R5541" t="s">
        <v>29</v>
      </c>
      <c r="S5541" t="s">
        <v>29</v>
      </c>
      <c r="T5541" t="s">
        <v>29</v>
      </c>
      <c r="U5541" t="s">
        <v>5908</v>
      </c>
      <c r="V5541" t="s">
        <v>29</v>
      </c>
      <c r="W5541" t="s">
        <v>5909</v>
      </c>
    </row>
    <row r="5542" spans="1:23">
      <c r="A5542">
        <v>5541</v>
      </c>
      <c r="B5542" t="s">
        <v>5919</v>
      </c>
      <c r="C5542" t="s">
        <v>5919</v>
      </c>
      <c r="D5542">
        <v>150</v>
      </c>
      <c r="E5542" t="s">
        <v>487</v>
      </c>
      <c r="F5542" t="s">
        <v>251</v>
      </c>
      <c r="G5542" s="1" t="s">
        <v>487</v>
      </c>
      <c r="H5542" t="s">
        <v>29</v>
      </c>
      <c r="I5542" t="s">
        <v>487</v>
      </c>
      <c r="J5542" t="s">
        <v>29</v>
      </c>
      <c r="K5542">
        <v>9.5</v>
      </c>
      <c r="L5542">
        <v>9.5</v>
      </c>
      <c r="M5542" t="s">
        <v>26</v>
      </c>
      <c r="N5542" t="s">
        <v>74</v>
      </c>
      <c r="O5542" t="s">
        <v>29</v>
      </c>
      <c r="P5542" t="s">
        <v>29</v>
      </c>
      <c r="Q5542" t="s">
        <v>29</v>
      </c>
      <c r="R5542" t="s">
        <v>29</v>
      </c>
      <c r="S5542" t="s">
        <v>29</v>
      </c>
      <c r="T5542" t="s">
        <v>29</v>
      </c>
      <c r="U5542" t="s">
        <v>5908</v>
      </c>
      <c r="V5542" t="s">
        <v>29</v>
      </c>
      <c r="W5542" t="s">
        <v>5909</v>
      </c>
    </row>
    <row r="5543" spans="1:23">
      <c r="A5543">
        <v>5542</v>
      </c>
      <c r="B5543" t="s">
        <v>5919</v>
      </c>
      <c r="C5543" t="s">
        <v>5919</v>
      </c>
      <c r="D5543">
        <v>150</v>
      </c>
      <c r="E5543" t="s">
        <v>1499</v>
      </c>
      <c r="F5543" t="s">
        <v>185</v>
      </c>
      <c r="G5543" s="1" t="s">
        <v>1499</v>
      </c>
      <c r="H5543" t="s">
        <v>29</v>
      </c>
      <c r="I5543" t="s">
        <v>1499</v>
      </c>
      <c r="J5543" t="s">
        <v>29</v>
      </c>
      <c r="K5543">
        <v>5.3</v>
      </c>
      <c r="L5543">
        <v>5.3</v>
      </c>
      <c r="M5543" t="s">
        <v>26</v>
      </c>
      <c r="N5543" t="s">
        <v>118</v>
      </c>
      <c r="O5543" t="s">
        <v>29</v>
      </c>
      <c r="P5543" t="s">
        <v>29</v>
      </c>
      <c r="Q5543" t="s">
        <v>29</v>
      </c>
      <c r="R5543" t="s">
        <v>29</v>
      </c>
      <c r="S5543" t="s">
        <v>29</v>
      </c>
      <c r="T5543" t="s">
        <v>29</v>
      </c>
      <c r="U5543" t="s">
        <v>5908</v>
      </c>
      <c r="V5543" t="s">
        <v>29</v>
      </c>
      <c r="W5543" t="s">
        <v>5909</v>
      </c>
    </row>
    <row r="5544" spans="1:23">
      <c r="A5544">
        <v>5543</v>
      </c>
      <c r="B5544" t="s">
        <v>5919</v>
      </c>
      <c r="C5544" t="s">
        <v>5919</v>
      </c>
      <c r="D5544">
        <v>150</v>
      </c>
      <c r="E5544" t="s">
        <v>1610</v>
      </c>
      <c r="F5544" t="s">
        <v>76</v>
      </c>
      <c r="G5544" t="s">
        <v>29</v>
      </c>
      <c r="H5544" t="s">
        <v>29</v>
      </c>
      <c r="I5544" t="s">
        <v>29</v>
      </c>
      <c r="J5544" t="s">
        <v>29</v>
      </c>
      <c r="K5544">
        <v>0.3</v>
      </c>
      <c r="L5544">
        <v>0.3</v>
      </c>
      <c r="M5544" t="s">
        <v>1610</v>
      </c>
      <c r="N5544" t="s">
        <v>29</v>
      </c>
      <c r="O5544" t="s">
        <v>29</v>
      </c>
      <c r="P5544" t="s">
        <v>29</v>
      </c>
      <c r="Q5544" t="s">
        <v>29</v>
      </c>
      <c r="R5544" t="s">
        <v>29</v>
      </c>
      <c r="S5544" t="s">
        <v>29</v>
      </c>
      <c r="T5544" t="s">
        <v>29</v>
      </c>
      <c r="U5544" t="s">
        <v>5908</v>
      </c>
      <c r="V5544" t="s">
        <v>29</v>
      </c>
      <c r="W5544" t="s">
        <v>5909</v>
      </c>
    </row>
    <row r="5545" spans="1:23">
      <c r="A5545">
        <v>5544</v>
      </c>
      <c r="B5545" t="s">
        <v>5919</v>
      </c>
      <c r="C5545" t="s">
        <v>5919</v>
      </c>
      <c r="D5545">
        <v>150</v>
      </c>
      <c r="E5545" t="s">
        <v>8941</v>
      </c>
      <c r="F5545" t="s">
        <v>93</v>
      </c>
      <c r="G5545" s="1" t="s">
        <v>29</v>
      </c>
      <c r="H5545" t="s">
        <v>29</v>
      </c>
      <c r="I5545" t="s">
        <v>29</v>
      </c>
      <c r="J5545" t="s">
        <v>29</v>
      </c>
      <c r="K5545">
        <v>42.6</v>
      </c>
      <c r="L5545">
        <v>42.6</v>
      </c>
      <c r="M5545" t="s">
        <v>26</v>
      </c>
      <c r="N5545" t="s">
        <v>29</v>
      </c>
      <c r="O5545" t="s">
        <v>29</v>
      </c>
      <c r="P5545" t="s">
        <v>29</v>
      </c>
      <c r="Q5545" t="s">
        <v>29</v>
      </c>
      <c r="R5545" t="s">
        <v>29</v>
      </c>
      <c r="S5545" t="s">
        <v>29</v>
      </c>
      <c r="T5545" t="s">
        <v>29</v>
      </c>
      <c r="U5545" t="s">
        <v>5908</v>
      </c>
      <c r="V5545" t="s">
        <v>29</v>
      </c>
      <c r="W5545" t="s">
        <v>5909</v>
      </c>
    </row>
    <row r="5546" spans="1:23">
      <c r="A5546">
        <v>5545</v>
      </c>
      <c r="B5546" t="s">
        <v>5919</v>
      </c>
      <c r="C5546" t="s">
        <v>5919</v>
      </c>
      <c r="D5546">
        <v>151</v>
      </c>
      <c r="E5546" t="s">
        <v>1084</v>
      </c>
      <c r="F5546" t="s">
        <v>114</v>
      </c>
      <c r="G5546" s="1" t="s">
        <v>1084</v>
      </c>
      <c r="H5546" t="s">
        <v>29</v>
      </c>
      <c r="I5546" t="s">
        <v>1084</v>
      </c>
      <c r="J5546" t="s">
        <v>29</v>
      </c>
      <c r="K5546">
        <v>12.1</v>
      </c>
      <c r="L5546">
        <v>12.1</v>
      </c>
      <c r="M5546" t="s">
        <v>26</v>
      </c>
      <c r="N5546" t="s">
        <v>219</v>
      </c>
      <c r="O5546" t="s">
        <v>29</v>
      </c>
      <c r="P5546" t="s">
        <v>29</v>
      </c>
      <c r="Q5546" t="s">
        <v>29</v>
      </c>
      <c r="R5546" t="s">
        <v>29</v>
      </c>
      <c r="S5546" t="s">
        <v>29</v>
      </c>
      <c r="T5546" t="s">
        <v>29</v>
      </c>
      <c r="U5546" t="s">
        <v>5911</v>
      </c>
      <c r="V5546" t="s">
        <v>29</v>
      </c>
      <c r="W5546" t="s">
        <v>5909</v>
      </c>
    </row>
    <row r="5547" spans="1:23">
      <c r="A5547">
        <v>5546</v>
      </c>
      <c r="B5547" t="s">
        <v>5919</v>
      </c>
      <c r="C5547" t="s">
        <v>5919</v>
      </c>
      <c r="D5547">
        <v>151</v>
      </c>
      <c r="E5547" t="s">
        <v>326</v>
      </c>
      <c r="F5547" t="s">
        <v>196</v>
      </c>
      <c r="G5547" s="1" t="s">
        <v>326</v>
      </c>
      <c r="H5547" t="s">
        <v>29</v>
      </c>
      <c r="I5547" t="s">
        <v>326</v>
      </c>
      <c r="J5547" t="s">
        <v>29</v>
      </c>
      <c r="K5547">
        <v>12.9</v>
      </c>
      <c r="L5547">
        <v>12.9</v>
      </c>
      <c r="M5547" t="s">
        <v>26</v>
      </c>
      <c r="N5547" t="s">
        <v>118</v>
      </c>
      <c r="O5547" t="s">
        <v>29</v>
      </c>
      <c r="P5547" t="s">
        <v>29</v>
      </c>
      <c r="Q5547" t="s">
        <v>29</v>
      </c>
      <c r="R5547" t="s">
        <v>29</v>
      </c>
      <c r="S5547" t="s">
        <v>29</v>
      </c>
      <c r="T5547" t="s">
        <v>29</v>
      </c>
      <c r="U5547" t="s">
        <v>5911</v>
      </c>
      <c r="V5547" t="s">
        <v>29</v>
      </c>
      <c r="W5547" t="s">
        <v>5909</v>
      </c>
    </row>
    <row r="5548" spans="1:23">
      <c r="A5548">
        <v>5547</v>
      </c>
      <c r="B5548" t="s">
        <v>5919</v>
      </c>
      <c r="C5548" t="s">
        <v>5919</v>
      </c>
      <c r="D5548">
        <v>151</v>
      </c>
      <c r="E5548" t="s">
        <v>4507</v>
      </c>
      <c r="F5548" t="s">
        <v>3226</v>
      </c>
      <c r="G5548" s="1" t="s">
        <v>4507</v>
      </c>
      <c r="H5548" t="s">
        <v>29</v>
      </c>
      <c r="I5548" t="s">
        <v>4507</v>
      </c>
      <c r="J5548" t="s">
        <v>29</v>
      </c>
      <c r="K5548">
        <v>4</v>
      </c>
      <c r="L5548">
        <v>4</v>
      </c>
      <c r="M5548" t="s">
        <v>26</v>
      </c>
      <c r="N5548" t="s">
        <v>74</v>
      </c>
      <c r="O5548" t="s">
        <v>29</v>
      </c>
      <c r="P5548" t="s">
        <v>29</v>
      </c>
      <c r="Q5548" t="s">
        <v>29</v>
      </c>
      <c r="R5548" t="s">
        <v>29</v>
      </c>
      <c r="S5548" t="s">
        <v>29</v>
      </c>
      <c r="T5548" t="s">
        <v>29</v>
      </c>
      <c r="U5548" t="s">
        <v>5911</v>
      </c>
      <c r="V5548" t="s">
        <v>29</v>
      </c>
      <c r="W5548" t="s">
        <v>5909</v>
      </c>
    </row>
    <row r="5549" spans="1:23">
      <c r="A5549">
        <v>5548</v>
      </c>
      <c r="B5549" t="s">
        <v>5919</v>
      </c>
      <c r="C5549" t="s">
        <v>5919</v>
      </c>
      <c r="D5549">
        <v>151</v>
      </c>
      <c r="E5549" t="s">
        <v>4507</v>
      </c>
      <c r="F5549" t="s">
        <v>3226</v>
      </c>
      <c r="G5549" s="1" t="s">
        <v>4507</v>
      </c>
      <c r="H5549" t="s">
        <v>29</v>
      </c>
      <c r="I5549" t="s">
        <v>4507</v>
      </c>
      <c r="J5549" t="s">
        <v>29</v>
      </c>
      <c r="K5549">
        <v>2.4</v>
      </c>
      <c r="L5549">
        <v>2.4</v>
      </c>
      <c r="M5549" t="s">
        <v>26</v>
      </c>
      <c r="N5549" t="s">
        <v>118</v>
      </c>
      <c r="O5549" t="s">
        <v>29</v>
      </c>
      <c r="P5549" t="s">
        <v>29</v>
      </c>
      <c r="Q5549" t="s">
        <v>29</v>
      </c>
      <c r="R5549" t="s">
        <v>29</v>
      </c>
      <c r="S5549" t="s">
        <v>29</v>
      </c>
      <c r="T5549" t="s">
        <v>29</v>
      </c>
      <c r="U5549" t="s">
        <v>5911</v>
      </c>
      <c r="V5549" t="s">
        <v>29</v>
      </c>
      <c r="W5549" t="s">
        <v>5909</v>
      </c>
    </row>
    <row r="5550" spans="1:23">
      <c r="A5550">
        <v>5549</v>
      </c>
      <c r="B5550" t="s">
        <v>5919</v>
      </c>
      <c r="C5550" t="s">
        <v>5919</v>
      </c>
      <c r="D5550">
        <v>151</v>
      </c>
      <c r="E5550" t="s">
        <v>5923</v>
      </c>
      <c r="F5550" t="s">
        <v>505</v>
      </c>
      <c r="G5550" s="1" t="s">
        <v>5923</v>
      </c>
      <c r="H5550" t="s">
        <v>29</v>
      </c>
      <c r="I5550" t="s">
        <v>5923</v>
      </c>
      <c r="J5550" t="s">
        <v>29</v>
      </c>
      <c r="K5550">
        <v>3.6</v>
      </c>
      <c r="L5550">
        <v>3.6</v>
      </c>
      <c r="M5550" t="s">
        <v>26</v>
      </c>
      <c r="N5550" t="s">
        <v>118</v>
      </c>
      <c r="O5550" t="s">
        <v>29</v>
      </c>
      <c r="P5550" t="s">
        <v>29</v>
      </c>
      <c r="Q5550" t="s">
        <v>29</v>
      </c>
      <c r="R5550" t="s">
        <v>29</v>
      </c>
      <c r="S5550" t="s">
        <v>29</v>
      </c>
      <c r="T5550" t="s">
        <v>29</v>
      </c>
      <c r="U5550" t="s">
        <v>5911</v>
      </c>
      <c r="V5550" t="s">
        <v>29</v>
      </c>
      <c r="W5550" t="s">
        <v>5909</v>
      </c>
    </row>
    <row r="5551" spans="1:23">
      <c r="A5551">
        <v>5550</v>
      </c>
      <c r="B5551" t="s">
        <v>5919</v>
      </c>
      <c r="C5551" t="s">
        <v>5919</v>
      </c>
      <c r="D5551">
        <v>151</v>
      </c>
      <c r="E5551" t="s">
        <v>1113</v>
      </c>
      <c r="F5551" t="s">
        <v>344</v>
      </c>
      <c r="G5551" s="1" t="s">
        <v>1113</v>
      </c>
      <c r="H5551" t="s">
        <v>29</v>
      </c>
      <c r="I5551" t="s">
        <v>1113</v>
      </c>
      <c r="J5551" t="s">
        <v>29</v>
      </c>
      <c r="K5551">
        <v>2.2999999999999998</v>
      </c>
      <c r="L5551">
        <v>2.2999999999999998</v>
      </c>
      <c r="M5551" t="s">
        <v>26</v>
      </c>
      <c r="N5551" t="s">
        <v>219</v>
      </c>
      <c r="O5551" t="s">
        <v>29</v>
      </c>
      <c r="P5551" t="s">
        <v>29</v>
      </c>
      <c r="Q5551" t="s">
        <v>29</v>
      </c>
      <c r="R5551" t="s">
        <v>29</v>
      </c>
      <c r="S5551" t="s">
        <v>29</v>
      </c>
      <c r="T5551" t="s">
        <v>29</v>
      </c>
      <c r="U5551" t="s">
        <v>5911</v>
      </c>
      <c r="V5551" t="s">
        <v>29</v>
      </c>
      <c r="W5551" t="s">
        <v>5909</v>
      </c>
    </row>
    <row r="5552" spans="1:23">
      <c r="A5552">
        <v>5551</v>
      </c>
      <c r="B5552" t="s">
        <v>5919</v>
      </c>
      <c r="C5552" t="s">
        <v>5919</v>
      </c>
      <c r="D5552">
        <v>151</v>
      </c>
      <c r="E5552" t="s">
        <v>1089</v>
      </c>
      <c r="F5552" t="s">
        <v>558</v>
      </c>
      <c r="G5552" s="1" t="s">
        <v>1089</v>
      </c>
      <c r="H5552" t="s">
        <v>29</v>
      </c>
      <c r="I5552" t="s">
        <v>1089</v>
      </c>
      <c r="J5552" t="s">
        <v>29</v>
      </c>
      <c r="K5552">
        <v>5</v>
      </c>
      <c r="L5552">
        <v>5</v>
      </c>
      <c r="M5552" t="s">
        <v>26</v>
      </c>
      <c r="N5552" t="s">
        <v>118</v>
      </c>
      <c r="O5552" t="s">
        <v>29</v>
      </c>
      <c r="P5552" t="s">
        <v>29</v>
      </c>
      <c r="Q5552" t="s">
        <v>29</v>
      </c>
      <c r="R5552" t="s">
        <v>29</v>
      </c>
      <c r="S5552" t="s">
        <v>29</v>
      </c>
      <c r="T5552" t="s">
        <v>29</v>
      </c>
      <c r="U5552" t="s">
        <v>5911</v>
      </c>
      <c r="V5552" t="s">
        <v>29</v>
      </c>
      <c r="W5552" t="s">
        <v>5909</v>
      </c>
    </row>
    <row r="5553" spans="1:23">
      <c r="A5553">
        <v>5552</v>
      </c>
      <c r="B5553" t="s">
        <v>5919</v>
      </c>
      <c r="C5553" t="s">
        <v>5919</v>
      </c>
      <c r="D5553">
        <v>151</v>
      </c>
      <c r="E5553" t="s">
        <v>1116</v>
      </c>
      <c r="F5553" t="s">
        <v>344</v>
      </c>
      <c r="G5553" s="1" t="s">
        <v>1116</v>
      </c>
      <c r="H5553" t="s">
        <v>29</v>
      </c>
      <c r="I5553" t="s">
        <v>1116</v>
      </c>
      <c r="J5553" t="s">
        <v>29</v>
      </c>
      <c r="K5553">
        <v>6</v>
      </c>
      <c r="L5553">
        <v>6</v>
      </c>
      <c r="M5553" t="s">
        <v>26</v>
      </c>
      <c r="N5553" t="s">
        <v>219</v>
      </c>
      <c r="O5553" t="s">
        <v>29</v>
      </c>
      <c r="P5553" t="s">
        <v>29</v>
      </c>
      <c r="Q5553" t="s">
        <v>29</v>
      </c>
      <c r="R5553" t="s">
        <v>29</v>
      </c>
      <c r="S5553" t="s">
        <v>29</v>
      </c>
      <c r="T5553" t="s">
        <v>29</v>
      </c>
      <c r="U5553" t="s">
        <v>5911</v>
      </c>
      <c r="V5553" t="s">
        <v>29</v>
      </c>
      <c r="W5553" t="s">
        <v>5909</v>
      </c>
    </row>
    <row r="5554" spans="1:23">
      <c r="A5554">
        <v>5553</v>
      </c>
      <c r="B5554" t="s">
        <v>5919</v>
      </c>
      <c r="C5554" t="s">
        <v>5919</v>
      </c>
      <c r="D5554">
        <v>151</v>
      </c>
      <c r="E5554" t="s">
        <v>487</v>
      </c>
      <c r="F5554" t="s">
        <v>251</v>
      </c>
      <c r="G5554" s="1" t="s">
        <v>487</v>
      </c>
      <c r="H5554" t="s">
        <v>29</v>
      </c>
      <c r="I5554" t="s">
        <v>487</v>
      </c>
      <c r="J5554" t="s">
        <v>29</v>
      </c>
      <c r="K5554">
        <v>14.2</v>
      </c>
      <c r="L5554">
        <v>14.2</v>
      </c>
      <c r="M5554" t="s">
        <v>26</v>
      </c>
      <c r="N5554" t="s">
        <v>74</v>
      </c>
      <c r="O5554" t="s">
        <v>29</v>
      </c>
      <c r="P5554" t="s">
        <v>29</v>
      </c>
      <c r="Q5554" t="s">
        <v>29</v>
      </c>
      <c r="R5554" t="s">
        <v>29</v>
      </c>
      <c r="S5554" t="s">
        <v>29</v>
      </c>
      <c r="T5554" t="s">
        <v>29</v>
      </c>
      <c r="U5554" t="s">
        <v>5911</v>
      </c>
      <c r="V5554" t="s">
        <v>29</v>
      </c>
      <c r="W5554" t="s">
        <v>5909</v>
      </c>
    </row>
    <row r="5555" spans="1:23">
      <c r="A5555">
        <v>5554</v>
      </c>
      <c r="B5555" t="s">
        <v>5919</v>
      </c>
      <c r="C5555" t="s">
        <v>5919</v>
      </c>
      <c r="D5555">
        <v>151</v>
      </c>
      <c r="E5555" t="s">
        <v>487</v>
      </c>
      <c r="F5555" t="s">
        <v>251</v>
      </c>
      <c r="G5555" s="1" t="s">
        <v>487</v>
      </c>
      <c r="H5555" t="s">
        <v>29</v>
      </c>
      <c r="I5555" t="s">
        <v>487</v>
      </c>
      <c r="J5555" t="s">
        <v>29</v>
      </c>
      <c r="K5555">
        <v>4.2</v>
      </c>
      <c r="L5555">
        <v>4.2</v>
      </c>
      <c r="M5555" t="s">
        <v>26</v>
      </c>
      <c r="N5555" t="s">
        <v>118</v>
      </c>
      <c r="O5555" t="s">
        <v>29</v>
      </c>
      <c r="P5555" t="s">
        <v>29</v>
      </c>
      <c r="Q5555" t="s">
        <v>29</v>
      </c>
      <c r="R5555" t="s">
        <v>29</v>
      </c>
      <c r="S5555" t="s">
        <v>29</v>
      </c>
      <c r="T5555" t="s">
        <v>29</v>
      </c>
      <c r="U5555" t="s">
        <v>5911</v>
      </c>
      <c r="V5555" t="s">
        <v>29</v>
      </c>
      <c r="W5555" t="s">
        <v>5909</v>
      </c>
    </row>
    <row r="5556" spans="1:23">
      <c r="A5556">
        <v>5555</v>
      </c>
      <c r="B5556" t="s">
        <v>5919</v>
      </c>
      <c r="C5556" t="s">
        <v>5919</v>
      </c>
      <c r="D5556">
        <v>151</v>
      </c>
      <c r="E5556" t="s">
        <v>1610</v>
      </c>
      <c r="F5556" t="s">
        <v>76</v>
      </c>
      <c r="G5556" t="s">
        <v>29</v>
      </c>
      <c r="H5556" t="s">
        <v>29</v>
      </c>
      <c r="I5556" t="s">
        <v>29</v>
      </c>
      <c r="J5556" t="s">
        <v>29</v>
      </c>
      <c r="K5556">
        <v>0.2</v>
      </c>
      <c r="L5556">
        <v>0.2</v>
      </c>
      <c r="M5556" t="s">
        <v>1610</v>
      </c>
      <c r="N5556" t="s">
        <v>29</v>
      </c>
      <c r="O5556" t="s">
        <v>29</v>
      </c>
      <c r="P5556" t="s">
        <v>29</v>
      </c>
      <c r="Q5556" t="s">
        <v>29</v>
      </c>
      <c r="R5556" t="s">
        <v>29</v>
      </c>
      <c r="S5556" t="s">
        <v>29</v>
      </c>
      <c r="T5556" t="s">
        <v>29</v>
      </c>
      <c r="U5556" t="s">
        <v>5911</v>
      </c>
      <c r="V5556" t="s">
        <v>29</v>
      </c>
      <c r="W5556" t="s">
        <v>5909</v>
      </c>
    </row>
    <row r="5557" spans="1:23">
      <c r="A5557">
        <v>5556</v>
      </c>
      <c r="B5557" t="s">
        <v>5919</v>
      </c>
      <c r="C5557" t="s">
        <v>5919</v>
      </c>
      <c r="D5557">
        <v>151</v>
      </c>
      <c r="E5557" t="s">
        <v>8941</v>
      </c>
      <c r="F5557" t="s">
        <v>93</v>
      </c>
      <c r="G5557" s="1" t="s">
        <v>29</v>
      </c>
      <c r="H5557" t="s">
        <v>29</v>
      </c>
      <c r="I5557" t="s">
        <v>29</v>
      </c>
      <c r="J5557" t="s">
        <v>29</v>
      </c>
      <c r="K5557">
        <v>33.1</v>
      </c>
      <c r="L5557">
        <v>33.1</v>
      </c>
      <c r="M5557" t="s">
        <v>26</v>
      </c>
      <c r="N5557" t="s">
        <v>29</v>
      </c>
      <c r="O5557" t="s">
        <v>29</v>
      </c>
      <c r="P5557" t="s">
        <v>29</v>
      </c>
      <c r="Q5557" t="s">
        <v>29</v>
      </c>
      <c r="R5557" t="s">
        <v>29</v>
      </c>
      <c r="S5557" t="s">
        <v>29</v>
      </c>
      <c r="T5557" t="s">
        <v>29</v>
      </c>
      <c r="U5557" t="s">
        <v>5911</v>
      </c>
      <c r="V5557" t="s">
        <v>29</v>
      </c>
      <c r="W5557" t="s">
        <v>5909</v>
      </c>
    </row>
    <row r="5558" spans="1:23">
      <c r="A5558">
        <v>5557</v>
      </c>
      <c r="B5558" t="s">
        <v>5919</v>
      </c>
      <c r="C5558" t="s">
        <v>5919</v>
      </c>
      <c r="D5558">
        <v>152</v>
      </c>
      <c r="E5558" t="s">
        <v>1084</v>
      </c>
      <c r="F5558" t="s">
        <v>114</v>
      </c>
      <c r="G5558" s="1" t="s">
        <v>1084</v>
      </c>
      <c r="H5558" t="s">
        <v>29</v>
      </c>
      <c r="I5558" t="s">
        <v>1084</v>
      </c>
      <c r="J5558" t="s">
        <v>29</v>
      </c>
      <c r="K5558">
        <v>15.4</v>
      </c>
      <c r="L5558">
        <v>15.4</v>
      </c>
      <c r="M5558" t="s">
        <v>26</v>
      </c>
      <c r="N5558" t="s">
        <v>219</v>
      </c>
      <c r="O5558" t="s">
        <v>29</v>
      </c>
      <c r="P5558" t="s">
        <v>29</v>
      </c>
      <c r="Q5558" t="s">
        <v>29</v>
      </c>
      <c r="R5558" t="s">
        <v>29</v>
      </c>
      <c r="S5558" t="s">
        <v>29</v>
      </c>
      <c r="T5558" t="s">
        <v>29</v>
      </c>
      <c r="U5558" t="s">
        <v>5913</v>
      </c>
      <c r="V5558" t="s">
        <v>29</v>
      </c>
      <c r="W5558" t="s">
        <v>5909</v>
      </c>
    </row>
    <row r="5559" spans="1:23">
      <c r="A5559">
        <v>5558</v>
      </c>
      <c r="B5559" t="s">
        <v>5919</v>
      </c>
      <c r="C5559" t="s">
        <v>5919</v>
      </c>
      <c r="D5559">
        <v>152</v>
      </c>
      <c r="E5559" t="s">
        <v>326</v>
      </c>
      <c r="F5559" t="s">
        <v>196</v>
      </c>
      <c r="G5559" s="1" t="s">
        <v>326</v>
      </c>
      <c r="H5559" t="s">
        <v>29</v>
      </c>
      <c r="I5559" t="s">
        <v>326</v>
      </c>
      <c r="J5559" t="s">
        <v>29</v>
      </c>
      <c r="K5559">
        <v>4</v>
      </c>
      <c r="L5559">
        <v>4</v>
      </c>
      <c r="M5559" t="s">
        <v>26</v>
      </c>
      <c r="N5559" t="s">
        <v>118</v>
      </c>
      <c r="O5559" t="s">
        <v>29</v>
      </c>
      <c r="P5559" t="s">
        <v>29</v>
      </c>
      <c r="Q5559" t="s">
        <v>29</v>
      </c>
      <c r="R5559" t="s">
        <v>29</v>
      </c>
      <c r="S5559" t="s">
        <v>29</v>
      </c>
      <c r="T5559" t="s">
        <v>29</v>
      </c>
      <c r="U5559" t="s">
        <v>5913</v>
      </c>
      <c r="V5559" t="s">
        <v>29</v>
      </c>
      <c r="W5559" t="s">
        <v>5909</v>
      </c>
    </row>
    <row r="5560" spans="1:23">
      <c r="A5560">
        <v>5559</v>
      </c>
      <c r="B5560" t="s">
        <v>5919</v>
      </c>
      <c r="C5560" t="s">
        <v>5919</v>
      </c>
      <c r="D5560">
        <v>152</v>
      </c>
      <c r="E5560" t="s">
        <v>1103</v>
      </c>
      <c r="F5560" t="s">
        <v>1102</v>
      </c>
      <c r="G5560" s="1" t="s">
        <v>1103</v>
      </c>
      <c r="H5560" t="s">
        <v>29</v>
      </c>
      <c r="I5560" t="s">
        <v>1103</v>
      </c>
      <c r="J5560" t="s">
        <v>29</v>
      </c>
      <c r="K5560">
        <v>5.8</v>
      </c>
      <c r="L5560">
        <v>5.8</v>
      </c>
      <c r="M5560" t="s">
        <v>26</v>
      </c>
      <c r="N5560" t="s">
        <v>118</v>
      </c>
      <c r="O5560" t="s">
        <v>29</v>
      </c>
      <c r="P5560" t="s">
        <v>29</v>
      </c>
      <c r="Q5560" t="s">
        <v>29</v>
      </c>
      <c r="R5560" t="s">
        <v>29</v>
      </c>
      <c r="S5560" t="s">
        <v>29</v>
      </c>
      <c r="T5560" t="s">
        <v>29</v>
      </c>
      <c r="U5560" t="s">
        <v>5913</v>
      </c>
      <c r="V5560" t="s">
        <v>29</v>
      </c>
      <c r="W5560" t="s">
        <v>5909</v>
      </c>
    </row>
    <row r="5561" spans="1:23">
      <c r="A5561">
        <v>5560</v>
      </c>
      <c r="B5561" t="s">
        <v>5919</v>
      </c>
      <c r="C5561" t="s">
        <v>5919</v>
      </c>
      <c r="D5561">
        <v>152</v>
      </c>
      <c r="E5561" t="s">
        <v>1089</v>
      </c>
      <c r="F5561" t="s">
        <v>558</v>
      </c>
      <c r="G5561" s="1" t="s">
        <v>1089</v>
      </c>
      <c r="H5561" t="s">
        <v>29</v>
      </c>
      <c r="I5561" t="s">
        <v>1089</v>
      </c>
      <c r="J5561" t="s">
        <v>29</v>
      </c>
      <c r="K5561">
        <v>7.2</v>
      </c>
      <c r="L5561">
        <v>7.2</v>
      </c>
      <c r="M5561" t="s">
        <v>26</v>
      </c>
      <c r="N5561" t="s">
        <v>74</v>
      </c>
      <c r="O5561" t="s">
        <v>29</v>
      </c>
      <c r="P5561" t="s">
        <v>29</v>
      </c>
      <c r="Q5561" t="s">
        <v>29</v>
      </c>
      <c r="R5561" t="s">
        <v>29</v>
      </c>
      <c r="S5561" t="s">
        <v>29</v>
      </c>
      <c r="T5561" t="s">
        <v>29</v>
      </c>
      <c r="U5561" t="s">
        <v>5913</v>
      </c>
      <c r="V5561" t="s">
        <v>29</v>
      </c>
      <c r="W5561" t="s">
        <v>5909</v>
      </c>
    </row>
    <row r="5562" spans="1:23">
      <c r="A5562">
        <v>5561</v>
      </c>
      <c r="B5562" t="s">
        <v>5919</v>
      </c>
      <c r="C5562" t="s">
        <v>5919</v>
      </c>
      <c r="D5562">
        <v>152</v>
      </c>
      <c r="E5562" t="s">
        <v>5917</v>
      </c>
      <c r="F5562" t="s">
        <v>103</v>
      </c>
      <c r="G5562" s="1" t="s">
        <v>5917</v>
      </c>
      <c r="H5562" t="s">
        <v>29</v>
      </c>
      <c r="I5562" t="s">
        <v>5917</v>
      </c>
      <c r="J5562" t="s">
        <v>29</v>
      </c>
      <c r="K5562">
        <v>4.0999999999999996</v>
      </c>
      <c r="L5562">
        <v>4.0999999999999996</v>
      </c>
      <c r="M5562" t="s">
        <v>26</v>
      </c>
      <c r="N5562" t="s">
        <v>232</v>
      </c>
      <c r="O5562" t="s">
        <v>29</v>
      </c>
      <c r="P5562" t="s">
        <v>29</v>
      </c>
      <c r="Q5562" t="s">
        <v>29</v>
      </c>
      <c r="R5562" t="s">
        <v>29</v>
      </c>
      <c r="S5562" t="s">
        <v>29</v>
      </c>
      <c r="T5562" t="s">
        <v>29</v>
      </c>
      <c r="U5562" t="s">
        <v>5913</v>
      </c>
      <c r="V5562" t="s">
        <v>29</v>
      </c>
      <c r="W5562" t="s">
        <v>5909</v>
      </c>
    </row>
    <row r="5563" spans="1:23">
      <c r="A5563">
        <v>5562</v>
      </c>
      <c r="B5563" t="s">
        <v>5919</v>
      </c>
      <c r="C5563" t="s">
        <v>5919</v>
      </c>
      <c r="D5563">
        <v>152</v>
      </c>
      <c r="E5563" t="s">
        <v>5917</v>
      </c>
      <c r="F5563" t="s">
        <v>103</v>
      </c>
      <c r="G5563" s="1" t="s">
        <v>5917</v>
      </c>
      <c r="H5563" t="s">
        <v>29</v>
      </c>
      <c r="I5563" t="s">
        <v>5917</v>
      </c>
      <c r="J5563" t="s">
        <v>29</v>
      </c>
      <c r="K5563">
        <v>2.7</v>
      </c>
      <c r="L5563">
        <v>2.7</v>
      </c>
      <c r="M5563" t="s">
        <v>26</v>
      </c>
      <c r="N5563" t="s">
        <v>74</v>
      </c>
      <c r="O5563" t="s">
        <v>29</v>
      </c>
      <c r="P5563" t="s">
        <v>29</v>
      </c>
      <c r="Q5563" t="s">
        <v>29</v>
      </c>
      <c r="R5563" t="s">
        <v>29</v>
      </c>
      <c r="S5563" t="s">
        <v>29</v>
      </c>
      <c r="T5563" t="s">
        <v>29</v>
      </c>
      <c r="U5563" t="s">
        <v>5913</v>
      </c>
      <c r="V5563" t="s">
        <v>29</v>
      </c>
      <c r="W5563" t="s">
        <v>5909</v>
      </c>
    </row>
    <row r="5564" spans="1:23">
      <c r="A5564">
        <v>5563</v>
      </c>
      <c r="B5564" t="s">
        <v>5919</v>
      </c>
      <c r="C5564" t="s">
        <v>5919</v>
      </c>
      <c r="D5564">
        <v>152</v>
      </c>
      <c r="E5564" t="s">
        <v>5915</v>
      </c>
      <c r="F5564" t="s">
        <v>176</v>
      </c>
      <c r="G5564" s="1" t="s">
        <v>5915</v>
      </c>
      <c r="H5564" t="s">
        <v>29</v>
      </c>
      <c r="I5564" t="s">
        <v>5915</v>
      </c>
      <c r="J5564" t="s">
        <v>29</v>
      </c>
      <c r="K5564">
        <v>14.1</v>
      </c>
      <c r="L5564">
        <v>14.1</v>
      </c>
      <c r="M5564" t="s">
        <v>26</v>
      </c>
      <c r="N5564" t="s">
        <v>118</v>
      </c>
      <c r="O5564" t="s">
        <v>29</v>
      </c>
      <c r="P5564" t="s">
        <v>29</v>
      </c>
      <c r="Q5564" t="s">
        <v>29</v>
      </c>
      <c r="R5564" t="s">
        <v>29</v>
      </c>
      <c r="S5564" t="s">
        <v>29</v>
      </c>
      <c r="T5564" t="s">
        <v>29</v>
      </c>
      <c r="U5564" t="s">
        <v>5913</v>
      </c>
      <c r="V5564" t="s">
        <v>29</v>
      </c>
      <c r="W5564" t="s">
        <v>5909</v>
      </c>
    </row>
    <row r="5565" spans="1:23">
      <c r="A5565">
        <v>5564</v>
      </c>
      <c r="B5565" t="s">
        <v>5919</v>
      </c>
      <c r="C5565" t="s">
        <v>5919</v>
      </c>
      <c r="D5565">
        <v>152</v>
      </c>
      <c r="E5565" t="s">
        <v>1116</v>
      </c>
      <c r="F5565" t="s">
        <v>344</v>
      </c>
      <c r="G5565" s="1" t="s">
        <v>1116</v>
      </c>
      <c r="H5565" t="s">
        <v>29</v>
      </c>
      <c r="I5565" t="s">
        <v>1116</v>
      </c>
      <c r="J5565" t="s">
        <v>29</v>
      </c>
      <c r="K5565">
        <v>4.0999999999999996</v>
      </c>
      <c r="L5565">
        <v>4.0999999999999996</v>
      </c>
      <c r="M5565" t="s">
        <v>26</v>
      </c>
      <c r="N5565" t="s">
        <v>219</v>
      </c>
      <c r="O5565" t="s">
        <v>29</v>
      </c>
      <c r="P5565" t="s">
        <v>29</v>
      </c>
      <c r="Q5565" t="s">
        <v>29</v>
      </c>
      <c r="R5565" t="s">
        <v>29</v>
      </c>
      <c r="S5565" t="s">
        <v>29</v>
      </c>
      <c r="T5565" t="s">
        <v>29</v>
      </c>
      <c r="U5565" t="s">
        <v>5913</v>
      </c>
      <c r="V5565" t="s">
        <v>29</v>
      </c>
      <c r="W5565" t="s">
        <v>5909</v>
      </c>
    </row>
    <row r="5566" spans="1:23">
      <c r="A5566">
        <v>5565</v>
      </c>
      <c r="B5566" t="s">
        <v>5919</v>
      </c>
      <c r="C5566" t="s">
        <v>5919</v>
      </c>
      <c r="D5566">
        <v>152</v>
      </c>
      <c r="E5566" t="s">
        <v>256</v>
      </c>
      <c r="F5566" t="s">
        <v>255</v>
      </c>
      <c r="G5566" s="1" t="s">
        <v>256</v>
      </c>
      <c r="H5566" t="s">
        <v>29</v>
      </c>
      <c r="I5566" t="s">
        <v>256</v>
      </c>
      <c r="J5566" t="s">
        <v>29</v>
      </c>
      <c r="K5566">
        <v>2.1</v>
      </c>
      <c r="L5566">
        <v>2.1</v>
      </c>
      <c r="M5566" t="s">
        <v>26</v>
      </c>
      <c r="N5566" t="s">
        <v>118</v>
      </c>
      <c r="O5566" t="s">
        <v>29</v>
      </c>
      <c r="P5566" t="s">
        <v>29</v>
      </c>
      <c r="Q5566" t="s">
        <v>29</v>
      </c>
      <c r="R5566" t="s">
        <v>29</v>
      </c>
      <c r="S5566" t="s">
        <v>29</v>
      </c>
      <c r="T5566" t="s">
        <v>29</v>
      </c>
      <c r="U5566" t="s">
        <v>5913</v>
      </c>
      <c r="V5566" t="s">
        <v>29</v>
      </c>
      <c r="W5566" t="s">
        <v>5909</v>
      </c>
    </row>
    <row r="5567" spans="1:23">
      <c r="A5567">
        <v>5566</v>
      </c>
      <c r="B5567" t="s">
        <v>5919</v>
      </c>
      <c r="C5567" t="s">
        <v>5919</v>
      </c>
      <c r="D5567">
        <v>152</v>
      </c>
      <c r="E5567" t="s">
        <v>1873</v>
      </c>
      <c r="F5567" t="s">
        <v>498</v>
      </c>
      <c r="G5567" s="1" t="s">
        <v>1873</v>
      </c>
      <c r="H5567" t="s">
        <v>29</v>
      </c>
      <c r="I5567" t="s">
        <v>499</v>
      </c>
      <c r="J5567" t="s">
        <v>29</v>
      </c>
      <c r="K5567">
        <v>2.2000000000000002</v>
      </c>
      <c r="L5567">
        <v>2.2000000000000002</v>
      </c>
      <c r="M5567" t="s">
        <v>26</v>
      </c>
      <c r="N5567" t="s">
        <v>219</v>
      </c>
      <c r="O5567" t="s">
        <v>29</v>
      </c>
      <c r="P5567" t="s">
        <v>29</v>
      </c>
      <c r="Q5567" t="s">
        <v>29</v>
      </c>
      <c r="R5567" t="s">
        <v>29</v>
      </c>
      <c r="S5567" t="s">
        <v>29</v>
      </c>
      <c r="T5567" t="s">
        <v>29</v>
      </c>
      <c r="U5567" t="s">
        <v>5913</v>
      </c>
      <c r="V5567" t="s">
        <v>29</v>
      </c>
      <c r="W5567" t="s">
        <v>5909</v>
      </c>
    </row>
    <row r="5568" spans="1:23">
      <c r="A5568">
        <v>5567</v>
      </c>
      <c r="B5568" t="s">
        <v>5919</v>
      </c>
      <c r="C5568" t="s">
        <v>5919</v>
      </c>
      <c r="D5568">
        <v>152</v>
      </c>
      <c r="E5568" t="s">
        <v>1610</v>
      </c>
      <c r="F5568" t="s">
        <v>76</v>
      </c>
      <c r="G5568" t="s">
        <v>29</v>
      </c>
      <c r="H5568" t="s">
        <v>29</v>
      </c>
      <c r="I5568" t="s">
        <v>29</v>
      </c>
      <c r="J5568" t="s">
        <v>29</v>
      </c>
      <c r="K5568">
        <v>0.4</v>
      </c>
      <c r="L5568">
        <v>0.4</v>
      </c>
      <c r="M5568" t="s">
        <v>1610</v>
      </c>
      <c r="N5568" t="s">
        <v>29</v>
      </c>
      <c r="O5568" t="s">
        <v>29</v>
      </c>
      <c r="P5568" t="s">
        <v>29</v>
      </c>
      <c r="Q5568" t="s">
        <v>29</v>
      </c>
      <c r="R5568" t="s">
        <v>29</v>
      </c>
      <c r="S5568" t="s">
        <v>29</v>
      </c>
      <c r="T5568" t="s">
        <v>29</v>
      </c>
      <c r="U5568" t="s">
        <v>5913</v>
      </c>
      <c r="V5568" t="s">
        <v>29</v>
      </c>
      <c r="W5568" t="s">
        <v>5909</v>
      </c>
    </row>
    <row r="5569" spans="1:23">
      <c r="A5569">
        <v>5568</v>
      </c>
      <c r="B5569" t="s">
        <v>5919</v>
      </c>
      <c r="C5569" t="s">
        <v>5919</v>
      </c>
      <c r="D5569">
        <v>152</v>
      </c>
      <c r="E5569" t="s">
        <v>8941</v>
      </c>
      <c r="F5569" t="s">
        <v>93</v>
      </c>
      <c r="G5569" s="1" t="s">
        <v>29</v>
      </c>
      <c r="H5569" t="s">
        <v>29</v>
      </c>
      <c r="I5569" t="s">
        <v>29</v>
      </c>
      <c r="J5569" t="s">
        <v>29</v>
      </c>
      <c r="K5569">
        <v>37.9</v>
      </c>
      <c r="L5569">
        <v>37.9</v>
      </c>
      <c r="M5569" t="s">
        <v>26</v>
      </c>
      <c r="N5569" t="s">
        <v>29</v>
      </c>
      <c r="O5569" t="s">
        <v>29</v>
      </c>
      <c r="P5569" t="s">
        <v>29</v>
      </c>
      <c r="Q5569" t="s">
        <v>29</v>
      </c>
      <c r="R5569" t="s">
        <v>29</v>
      </c>
      <c r="S5569" t="s">
        <v>29</v>
      </c>
      <c r="T5569" t="s">
        <v>29</v>
      </c>
      <c r="U5569" t="s">
        <v>5913</v>
      </c>
      <c r="V5569" t="s">
        <v>29</v>
      </c>
      <c r="W5569" t="s">
        <v>5909</v>
      </c>
    </row>
    <row r="5570" spans="1:23">
      <c r="A5570">
        <v>5569</v>
      </c>
      <c r="B5570" t="s">
        <v>5924</v>
      </c>
      <c r="C5570" t="s">
        <v>1480</v>
      </c>
      <c r="D5570">
        <v>153</v>
      </c>
      <c r="E5570" t="s">
        <v>871</v>
      </c>
      <c r="F5570" t="s">
        <v>185</v>
      </c>
      <c r="G5570" s="1" t="s">
        <v>186</v>
      </c>
      <c r="H5570" t="s">
        <v>867</v>
      </c>
      <c r="I5570" t="s">
        <v>186</v>
      </c>
      <c r="J5570" t="s">
        <v>867</v>
      </c>
      <c r="K5570">
        <v>22.12</v>
      </c>
      <c r="L5570">
        <v>22.12</v>
      </c>
      <c r="M5570" t="s">
        <v>26</v>
      </c>
      <c r="N5570" t="s">
        <v>74</v>
      </c>
      <c r="O5570" t="s">
        <v>29</v>
      </c>
      <c r="P5570" t="s">
        <v>29</v>
      </c>
      <c r="Q5570" t="s">
        <v>29</v>
      </c>
      <c r="R5570" t="s">
        <v>29</v>
      </c>
      <c r="S5570" t="s">
        <v>29</v>
      </c>
      <c r="T5570" t="s">
        <v>29</v>
      </c>
      <c r="U5570" t="s">
        <v>29</v>
      </c>
      <c r="V5570" t="s">
        <v>29</v>
      </c>
      <c r="W5570" t="s">
        <v>5925</v>
      </c>
    </row>
    <row r="5571" spans="1:23">
      <c r="A5571">
        <v>5570</v>
      </c>
      <c r="B5571" t="s">
        <v>5924</v>
      </c>
      <c r="C5571" t="s">
        <v>1480</v>
      </c>
      <c r="D5571">
        <v>153</v>
      </c>
      <c r="E5571" t="s">
        <v>486</v>
      </c>
      <c r="F5571" t="s">
        <v>251</v>
      </c>
      <c r="G5571" s="1" t="s">
        <v>487</v>
      </c>
      <c r="H5571" t="s">
        <v>488</v>
      </c>
      <c r="I5571" t="s">
        <v>487</v>
      </c>
      <c r="J5571" t="s">
        <v>488</v>
      </c>
      <c r="K5571">
        <v>14.56</v>
      </c>
      <c r="L5571">
        <v>14.56</v>
      </c>
      <c r="M5571" t="s">
        <v>26</v>
      </c>
      <c r="N5571" t="s">
        <v>74</v>
      </c>
      <c r="O5571" t="s">
        <v>29</v>
      </c>
      <c r="P5571" t="s">
        <v>29</v>
      </c>
      <c r="Q5571" t="s">
        <v>29</v>
      </c>
      <c r="R5571" t="s">
        <v>29</v>
      </c>
      <c r="S5571" t="s">
        <v>29</v>
      </c>
      <c r="T5571" t="s">
        <v>29</v>
      </c>
      <c r="U5571" t="s">
        <v>29</v>
      </c>
      <c r="V5571" t="s">
        <v>29</v>
      </c>
      <c r="W5571" t="s">
        <v>5925</v>
      </c>
    </row>
    <row r="5572" spans="1:23">
      <c r="A5572">
        <v>5571</v>
      </c>
      <c r="B5572" t="s">
        <v>5924</v>
      </c>
      <c r="C5572" t="s">
        <v>1480</v>
      </c>
      <c r="D5572">
        <v>153</v>
      </c>
      <c r="E5572" t="s">
        <v>5926</v>
      </c>
      <c r="F5572" t="s">
        <v>5927</v>
      </c>
      <c r="G5572" s="1" t="s">
        <v>5928</v>
      </c>
      <c r="H5572" t="s">
        <v>3218</v>
      </c>
      <c r="I5572" t="s">
        <v>5928</v>
      </c>
      <c r="J5572" t="s">
        <v>3218</v>
      </c>
      <c r="K5572">
        <v>6.45</v>
      </c>
      <c r="L5572">
        <v>6.45</v>
      </c>
      <c r="M5572" t="s">
        <v>26</v>
      </c>
      <c r="N5572" t="s">
        <v>74</v>
      </c>
      <c r="O5572" t="s">
        <v>29</v>
      </c>
      <c r="P5572" t="s">
        <v>29</v>
      </c>
      <c r="Q5572" t="s">
        <v>29</v>
      </c>
      <c r="R5572" t="s">
        <v>29</v>
      </c>
      <c r="S5572" t="s">
        <v>29</v>
      </c>
      <c r="T5572" t="s">
        <v>29</v>
      </c>
      <c r="U5572" t="s">
        <v>29</v>
      </c>
      <c r="V5572" t="s">
        <v>29</v>
      </c>
      <c r="W5572" t="s">
        <v>5925</v>
      </c>
    </row>
    <row r="5573" spans="1:23">
      <c r="A5573">
        <v>5572</v>
      </c>
      <c r="B5573" t="s">
        <v>5924</v>
      </c>
      <c r="C5573" t="s">
        <v>1480</v>
      </c>
      <c r="D5573">
        <v>153</v>
      </c>
      <c r="E5573" t="s">
        <v>5929</v>
      </c>
      <c r="F5573" t="s">
        <v>438</v>
      </c>
      <c r="G5573" s="1" t="s">
        <v>1041</v>
      </c>
      <c r="H5573" t="s">
        <v>5930</v>
      </c>
      <c r="I5573" t="s">
        <v>1041</v>
      </c>
      <c r="J5573" t="s">
        <v>5930</v>
      </c>
      <c r="K5573">
        <v>6.04</v>
      </c>
      <c r="L5573">
        <v>6.04</v>
      </c>
      <c r="M5573" t="s">
        <v>26</v>
      </c>
      <c r="N5573" t="s">
        <v>74</v>
      </c>
      <c r="O5573" t="s">
        <v>29</v>
      </c>
      <c r="P5573" t="s">
        <v>29</v>
      </c>
      <c r="Q5573" t="s">
        <v>29</v>
      </c>
      <c r="R5573" t="s">
        <v>29</v>
      </c>
      <c r="S5573" t="s">
        <v>29</v>
      </c>
      <c r="T5573" t="s">
        <v>29</v>
      </c>
      <c r="U5573" t="s">
        <v>29</v>
      </c>
      <c r="V5573" t="s">
        <v>29</v>
      </c>
      <c r="W5573" t="s">
        <v>5925</v>
      </c>
    </row>
    <row r="5574" spans="1:23">
      <c r="A5574">
        <v>5573</v>
      </c>
      <c r="B5574" t="s">
        <v>5924</v>
      </c>
      <c r="C5574" t="s">
        <v>1480</v>
      </c>
      <c r="D5574">
        <v>153</v>
      </c>
      <c r="E5574" t="s">
        <v>861</v>
      </c>
      <c r="F5574" t="s">
        <v>185</v>
      </c>
      <c r="G5574" s="1" t="s">
        <v>186</v>
      </c>
      <c r="H5574" t="s">
        <v>862</v>
      </c>
      <c r="I5574" t="s">
        <v>186</v>
      </c>
      <c r="J5574" t="s">
        <v>862</v>
      </c>
      <c r="K5574">
        <v>5.74</v>
      </c>
      <c r="L5574">
        <v>5.74</v>
      </c>
      <c r="M5574" t="s">
        <v>26</v>
      </c>
      <c r="N5574" t="s">
        <v>74</v>
      </c>
      <c r="O5574" t="s">
        <v>29</v>
      </c>
      <c r="P5574" t="s">
        <v>29</v>
      </c>
      <c r="Q5574" t="s">
        <v>29</v>
      </c>
      <c r="R5574" t="s">
        <v>29</v>
      </c>
      <c r="S5574" t="s">
        <v>29</v>
      </c>
      <c r="T5574" t="s">
        <v>29</v>
      </c>
      <c r="U5574" t="s">
        <v>29</v>
      </c>
      <c r="V5574" t="s">
        <v>29</v>
      </c>
      <c r="W5574" t="s">
        <v>5925</v>
      </c>
    </row>
    <row r="5575" spans="1:23">
      <c r="A5575">
        <v>5574</v>
      </c>
      <c r="B5575" t="s">
        <v>5924</v>
      </c>
      <c r="C5575" t="s">
        <v>1480</v>
      </c>
      <c r="D5575">
        <v>153</v>
      </c>
      <c r="E5575" t="s">
        <v>875</v>
      </c>
      <c r="F5575" t="s">
        <v>185</v>
      </c>
      <c r="G5575" s="1" t="s">
        <v>186</v>
      </c>
      <c r="H5575" t="s">
        <v>876</v>
      </c>
      <c r="I5575" t="s">
        <v>186</v>
      </c>
      <c r="J5575" t="s">
        <v>876</v>
      </c>
      <c r="K5575">
        <v>5.05</v>
      </c>
      <c r="L5575">
        <v>5.05</v>
      </c>
      <c r="M5575" t="s">
        <v>26</v>
      </c>
      <c r="N5575" t="s">
        <v>74</v>
      </c>
      <c r="O5575" t="s">
        <v>29</v>
      </c>
      <c r="P5575" t="s">
        <v>29</v>
      </c>
      <c r="Q5575" t="s">
        <v>29</v>
      </c>
      <c r="R5575" t="s">
        <v>29</v>
      </c>
      <c r="S5575" t="s">
        <v>29</v>
      </c>
      <c r="T5575" t="s">
        <v>29</v>
      </c>
      <c r="U5575" t="s">
        <v>29</v>
      </c>
      <c r="V5575" t="s">
        <v>29</v>
      </c>
      <c r="W5575" t="s">
        <v>5925</v>
      </c>
    </row>
    <row r="5576" spans="1:23">
      <c r="A5576">
        <v>5575</v>
      </c>
      <c r="B5576" t="s">
        <v>5924</v>
      </c>
      <c r="C5576" t="s">
        <v>1480</v>
      </c>
      <c r="D5576">
        <v>153</v>
      </c>
      <c r="E5576" t="s">
        <v>3940</v>
      </c>
      <c r="F5576" t="s">
        <v>505</v>
      </c>
      <c r="G5576" s="1" t="s">
        <v>3941</v>
      </c>
      <c r="H5576" t="s">
        <v>865</v>
      </c>
      <c r="I5576" t="s">
        <v>3941</v>
      </c>
      <c r="J5576" t="s">
        <v>865</v>
      </c>
      <c r="K5576">
        <v>2.93</v>
      </c>
      <c r="L5576">
        <v>2.93</v>
      </c>
      <c r="M5576" t="s">
        <v>26</v>
      </c>
      <c r="N5576" t="s">
        <v>74</v>
      </c>
      <c r="O5576" t="s">
        <v>29</v>
      </c>
      <c r="P5576" t="s">
        <v>29</v>
      </c>
      <c r="Q5576" t="s">
        <v>29</v>
      </c>
      <c r="R5576" t="s">
        <v>29</v>
      </c>
      <c r="S5576" t="s">
        <v>29</v>
      </c>
      <c r="T5576" t="s">
        <v>29</v>
      </c>
      <c r="U5576" t="s">
        <v>29</v>
      </c>
      <c r="V5576" t="s">
        <v>29</v>
      </c>
      <c r="W5576" t="s">
        <v>5925</v>
      </c>
    </row>
    <row r="5577" spans="1:23">
      <c r="A5577">
        <v>5576</v>
      </c>
      <c r="B5577" t="s">
        <v>5924</v>
      </c>
      <c r="C5577" t="s">
        <v>1480</v>
      </c>
      <c r="D5577">
        <v>153</v>
      </c>
      <c r="E5577" t="s">
        <v>2175</v>
      </c>
      <c r="F5577" t="s">
        <v>185</v>
      </c>
      <c r="G5577" s="1" t="s">
        <v>186</v>
      </c>
      <c r="H5577" t="s">
        <v>2176</v>
      </c>
      <c r="I5577" t="s">
        <v>186</v>
      </c>
      <c r="J5577" t="s">
        <v>2176</v>
      </c>
      <c r="K5577">
        <v>1.23</v>
      </c>
      <c r="L5577">
        <v>1.23</v>
      </c>
      <c r="M5577" t="s">
        <v>26</v>
      </c>
      <c r="N5577" t="s">
        <v>74</v>
      </c>
      <c r="O5577" t="s">
        <v>29</v>
      </c>
      <c r="P5577" t="s">
        <v>29</v>
      </c>
      <c r="Q5577" t="s">
        <v>29</v>
      </c>
      <c r="R5577" t="s">
        <v>29</v>
      </c>
      <c r="S5577" t="s">
        <v>29</v>
      </c>
      <c r="T5577" t="s">
        <v>29</v>
      </c>
      <c r="U5577" t="s">
        <v>29</v>
      </c>
      <c r="V5577" t="s">
        <v>29</v>
      </c>
      <c r="W5577" t="s">
        <v>5925</v>
      </c>
    </row>
    <row r="5578" spans="1:23">
      <c r="A5578">
        <v>5577</v>
      </c>
      <c r="B5578" t="s">
        <v>5924</v>
      </c>
      <c r="C5578" t="s">
        <v>1480</v>
      </c>
      <c r="D5578">
        <v>153</v>
      </c>
      <c r="E5578" t="s">
        <v>5931</v>
      </c>
      <c r="F5578" t="s">
        <v>364</v>
      </c>
      <c r="G5578" s="1" t="s">
        <v>365</v>
      </c>
      <c r="H5578" t="s">
        <v>5932</v>
      </c>
      <c r="I5578" t="s">
        <v>365</v>
      </c>
      <c r="J5578" t="s">
        <v>5932</v>
      </c>
      <c r="K5578">
        <v>0.86</v>
      </c>
      <c r="L5578">
        <v>0.86</v>
      </c>
      <c r="M5578" t="s">
        <v>26</v>
      </c>
      <c r="N5578" t="s">
        <v>74</v>
      </c>
      <c r="O5578" t="s">
        <v>29</v>
      </c>
      <c r="P5578" t="s">
        <v>29</v>
      </c>
      <c r="Q5578" t="s">
        <v>29</v>
      </c>
      <c r="R5578" t="s">
        <v>29</v>
      </c>
      <c r="S5578" t="s">
        <v>29</v>
      </c>
      <c r="T5578" t="s">
        <v>29</v>
      </c>
      <c r="U5578" t="s">
        <v>29</v>
      </c>
      <c r="V5578" t="s">
        <v>29</v>
      </c>
      <c r="W5578" t="s">
        <v>5925</v>
      </c>
    </row>
    <row r="5579" spans="1:23">
      <c r="A5579">
        <v>5578</v>
      </c>
      <c r="B5579" t="s">
        <v>5924</v>
      </c>
      <c r="C5579" t="s">
        <v>1480</v>
      </c>
      <c r="D5579">
        <v>153</v>
      </c>
      <c r="E5579" t="s">
        <v>5933</v>
      </c>
      <c r="F5579" t="s">
        <v>611</v>
      </c>
      <c r="G5579" s="1" t="s">
        <v>5934</v>
      </c>
      <c r="H5579" t="s">
        <v>5935</v>
      </c>
      <c r="I5579" t="s">
        <v>5934</v>
      </c>
      <c r="J5579" t="s">
        <v>5935</v>
      </c>
      <c r="K5579">
        <v>0.42</v>
      </c>
      <c r="L5579">
        <v>0.42</v>
      </c>
      <c r="M5579" t="s">
        <v>26</v>
      </c>
      <c r="N5579" t="s">
        <v>74</v>
      </c>
      <c r="O5579" t="s">
        <v>29</v>
      </c>
      <c r="P5579" t="s">
        <v>29</v>
      </c>
      <c r="Q5579" t="s">
        <v>29</v>
      </c>
      <c r="R5579" t="s">
        <v>29</v>
      </c>
      <c r="S5579" t="s">
        <v>29</v>
      </c>
      <c r="T5579" t="s">
        <v>29</v>
      </c>
      <c r="U5579" t="s">
        <v>29</v>
      </c>
      <c r="V5579" t="s">
        <v>29</v>
      </c>
      <c r="W5579" t="s">
        <v>5925</v>
      </c>
    </row>
    <row r="5580" spans="1:23">
      <c r="A5580">
        <v>5579</v>
      </c>
      <c r="B5580" t="s">
        <v>5924</v>
      </c>
      <c r="C5580" t="s">
        <v>1480</v>
      </c>
      <c r="D5580">
        <v>153</v>
      </c>
      <c r="E5580" t="s">
        <v>1604</v>
      </c>
      <c r="F5580" t="s">
        <v>41</v>
      </c>
      <c r="G5580" s="1" t="s">
        <v>806</v>
      </c>
      <c r="H5580" t="s">
        <v>1605</v>
      </c>
      <c r="I5580" t="s">
        <v>806</v>
      </c>
      <c r="J5580" t="s">
        <v>1605</v>
      </c>
      <c r="K5580">
        <v>0.39</v>
      </c>
      <c r="L5580">
        <v>0.39</v>
      </c>
      <c r="M5580" t="s">
        <v>26</v>
      </c>
      <c r="N5580" t="s">
        <v>74</v>
      </c>
      <c r="O5580" t="s">
        <v>29</v>
      </c>
      <c r="P5580" t="s">
        <v>29</v>
      </c>
      <c r="Q5580" t="s">
        <v>29</v>
      </c>
      <c r="R5580" t="s">
        <v>29</v>
      </c>
      <c r="S5580" t="s">
        <v>29</v>
      </c>
      <c r="T5580" t="s">
        <v>29</v>
      </c>
      <c r="U5580" t="s">
        <v>29</v>
      </c>
      <c r="V5580" t="s">
        <v>29</v>
      </c>
      <c r="W5580" t="s">
        <v>5925</v>
      </c>
    </row>
    <row r="5581" spans="1:23">
      <c r="A5581">
        <v>5580</v>
      </c>
      <c r="B5581" t="s">
        <v>5924</v>
      </c>
      <c r="C5581" t="s">
        <v>1480</v>
      </c>
      <c r="D5581">
        <v>153</v>
      </c>
      <c r="E5581" t="s">
        <v>5936</v>
      </c>
      <c r="F5581" t="s">
        <v>196</v>
      </c>
      <c r="G5581" s="1" t="s">
        <v>326</v>
      </c>
      <c r="H5581" t="s">
        <v>5937</v>
      </c>
      <c r="I5581" t="s">
        <v>326</v>
      </c>
      <c r="J5581" t="s">
        <v>5937</v>
      </c>
      <c r="K5581">
        <v>0.19</v>
      </c>
      <c r="L5581">
        <v>0.19</v>
      </c>
      <c r="M5581" t="s">
        <v>26</v>
      </c>
      <c r="N5581" t="s">
        <v>74</v>
      </c>
      <c r="O5581" t="s">
        <v>29</v>
      </c>
      <c r="P5581" t="s">
        <v>29</v>
      </c>
      <c r="Q5581" t="s">
        <v>29</v>
      </c>
      <c r="R5581" t="s">
        <v>29</v>
      </c>
      <c r="S5581" t="s">
        <v>29</v>
      </c>
      <c r="T5581" t="s">
        <v>29</v>
      </c>
      <c r="U5581" t="s">
        <v>29</v>
      </c>
      <c r="V5581" t="s">
        <v>29</v>
      </c>
      <c r="W5581" t="s">
        <v>5925</v>
      </c>
    </row>
    <row r="5582" spans="1:23">
      <c r="A5582">
        <v>5581</v>
      </c>
      <c r="B5582" t="s">
        <v>5924</v>
      </c>
      <c r="C5582" t="s">
        <v>1480</v>
      </c>
      <c r="D5582">
        <v>153</v>
      </c>
      <c r="E5582" t="s">
        <v>5938</v>
      </c>
      <c r="F5582" t="s">
        <v>498</v>
      </c>
      <c r="G5582" s="1" t="s">
        <v>1134</v>
      </c>
      <c r="H5582" t="s">
        <v>4957</v>
      </c>
      <c r="I5582" t="s">
        <v>1134</v>
      </c>
      <c r="J5582" t="s">
        <v>4957</v>
      </c>
      <c r="K5582">
        <v>15.8</v>
      </c>
      <c r="L5582">
        <v>15.8</v>
      </c>
      <c r="M5582" t="s">
        <v>26</v>
      </c>
      <c r="N5582" t="s">
        <v>63</v>
      </c>
      <c r="O5582" t="s">
        <v>29</v>
      </c>
      <c r="P5582" t="s">
        <v>29</v>
      </c>
      <c r="Q5582" t="s">
        <v>29</v>
      </c>
      <c r="R5582" t="s">
        <v>29</v>
      </c>
      <c r="S5582" t="s">
        <v>29</v>
      </c>
      <c r="T5582" t="s">
        <v>29</v>
      </c>
      <c r="U5582" t="s">
        <v>29</v>
      </c>
      <c r="V5582" t="s">
        <v>29</v>
      </c>
      <c r="W5582" t="s">
        <v>5925</v>
      </c>
    </row>
    <row r="5583" spans="1:23">
      <c r="A5583">
        <v>5582</v>
      </c>
      <c r="B5583" t="s">
        <v>5924</v>
      </c>
      <c r="C5583" t="s">
        <v>1480</v>
      </c>
      <c r="D5583">
        <v>153</v>
      </c>
      <c r="E5583" t="s">
        <v>8930</v>
      </c>
      <c r="F5583" t="s">
        <v>93</v>
      </c>
      <c r="G5583" s="1" t="s">
        <v>29</v>
      </c>
      <c r="H5583" t="s">
        <v>29</v>
      </c>
      <c r="I5583" t="s">
        <v>29</v>
      </c>
      <c r="J5583" t="s">
        <v>29</v>
      </c>
      <c r="K5583">
        <v>3.0112999999999999</v>
      </c>
      <c r="L5583">
        <v>3.0112999999999999</v>
      </c>
      <c r="M5583" t="s">
        <v>26</v>
      </c>
      <c r="N5583" t="s">
        <v>74</v>
      </c>
      <c r="O5583" t="s">
        <v>29</v>
      </c>
      <c r="P5583" t="s">
        <v>29</v>
      </c>
      <c r="Q5583" t="s">
        <v>29</v>
      </c>
      <c r="R5583" t="s">
        <v>29</v>
      </c>
      <c r="S5583" t="s">
        <v>29</v>
      </c>
      <c r="T5583" t="s">
        <v>29</v>
      </c>
      <c r="U5583" t="s">
        <v>29</v>
      </c>
      <c r="V5583" t="s">
        <v>29</v>
      </c>
      <c r="W5583" t="s">
        <v>5925</v>
      </c>
    </row>
    <row r="5584" spans="1:23">
      <c r="A5584">
        <v>5583</v>
      </c>
      <c r="B5584" t="s">
        <v>5924</v>
      </c>
      <c r="C5584" t="s">
        <v>1480</v>
      </c>
      <c r="D5584">
        <v>153</v>
      </c>
      <c r="E5584" t="s">
        <v>8931</v>
      </c>
      <c r="F5584" t="s">
        <v>93</v>
      </c>
      <c r="G5584" s="1" t="s">
        <v>29</v>
      </c>
      <c r="H5584" t="s">
        <v>29</v>
      </c>
      <c r="I5584" t="s">
        <v>29</v>
      </c>
      <c r="J5584" t="s">
        <v>29</v>
      </c>
      <c r="K5584">
        <v>0.88029999999999997</v>
      </c>
      <c r="L5584">
        <v>0.88029999999999997</v>
      </c>
      <c r="M5584" t="s">
        <v>26</v>
      </c>
      <c r="N5584" t="s">
        <v>63</v>
      </c>
      <c r="O5584" t="s">
        <v>29</v>
      </c>
      <c r="P5584" t="s">
        <v>29</v>
      </c>
      <c r="Q5584" t="s">
        <v>29</v>
      </c>
      <c r="R5584" t="s">
        <v>29</v>
      </c>
      <c r="S5584" t="s">
        <v>29</v>
      </c>
      <c r="T5584" t="s">
        <v>29</v>
      </c>
      <c r="U5584" t="s">
        <v>29</v>
      </c>
      <c r="V5584" t="s">
        <v>29</v>
      </c>
      <c r="W5584" t="s">
        <v>5925</v>
      </c>
    </row>
    <row r="5585" spans="1:23">
      <c r="A5585">
        <v>5584</v>
      </c>
      <c r="B5585" t="s">
        <v>5924</v>
      </c>
      <c r="C5585" t="s">
        <v>1480</v>
      </c>
      <c r="D5585">
        <v>153</v>
      </c>
      <c r="E5585" t="s">
        <v>9013</v>
      </c>
      <c r="F5585" t="s">
        <v>93</v>
      </c>
      <c r="G5585" s="1" t="s">
        <v>29</v>
      </c>
      <c r="H5585" t="s">
        <v>29</v>
      </c>
      <c r="I5585" t="s">
        <v>29</v>
      </c>
      <c r="J5585" t="s">
        <v>29</v>
      </c>
      <c r="K5585">
        <v>9.0803999999999991</v>
      </c>
      <c r="L5585">
        <v>9.0803999999999991</v>
      </c>
      <c r="M5585" t="s">
        <v>26</v>
      </c>
      <c r="N5585" t="s">
        <v>27</v>
      </c>
      <c r="O5585" t="s">
        <v>29</v>
      </c>
      <c r="P5585" t="s">
        <v>29</v>
      </c>
      <c r="Q5585" t="s">
        <v>29</v>
      </c>
      <c r="R5585" t="s">
        <v>29</v>
      </c>
      <c r="S5585" t="s">
        <v>29</v>
      </c>
      <c r="T5585" t="s">
        <v>29</v>
      </c>
      <c r="U5585" t="s">
        <v>29</v>
      </c>
      <c r="V5585" t="s">
        <v>29</v>
      </c>
      <c r="W5585" t="s">
        <v>5925</v>
      </c>
    </row>
    <row r="5586" spans="1:23">
      <c r="A5586">
        <v>5585</v>
      </c>
      <c r="B5586" t="s">
        <v>5924</v>
      </c>
      <c r="C5586" t="s">
        <v>1480</v>
      </c>
      <c r="D5586">
        <v>153</v>
      </c>
      <c r="E5586" t="s">
        <v>9010</v>
      </c>
      <c r="F5586" t="s">
        <v>93</v>
      </c>
      <c r="G5586" s="1" t="s">
        <v>29</v>
      </c>
      <c r="H5586" t="s">
        <v>29</v>
      </c>
      <c r="I5586" t="s">
        <v>29</v>
      </c>
      <c r="J5586" t="s">
        <v>29</v>
      </c>
      <c r="K5586">
        <v>2.9609999999999999</v>
      </c>
      <c r="L5586">
        <v>2.9609999999999999</v>
      </c>
      <c r="M5586" t="s">
        <v>26</v>
      </c>
      <c r="N5586" t="s">
        <v>59</v>
      </c>
      <c r="O5586" t="s">
        <v>28</v>
      </c>
      <c r="P5586" t="s">
        <v>29</v>
      </c>
      <c r="Q5586" t="s">
        <v>29</v>
      </c>
      <c r="R5586" t="s">
        <v>29</v>
      </c>
      <c r="S5586" t="s">
        <v>29</v>
      </c>
      <c r="T5586" t="s">
        <v>29</v>
      </c>
      <c r="U5586" t="s">
        <v>29</v>
      </c>
      <c r="V5586" t="s">
        <v>29</v>
      </c>
      <c r="W5586" t="s">
        <v>5925</v>
      </c>
    </row>
    <row r="5587" spans="1:23">
      <c r="A5587">
        <v>5586</v>
      </c>
      <c r="B5587" t="s">
        <v>5924</v>
      </c>
      <c r="C5587" t="s">
        <v>1480</v>
      </c>
      <c r="D5587">
        <v>153</v>
      </c>
      <c r="E5587" t="s">
        <v>9011</v>
      </c>
      <c r="F5587" t="s">
        <v>93</v>
      </c>
      <c r="G5587" s="1" t="s">
        <v>29</v>
      </c>
      <c r="H5587" t="s">
        <v>29</v>
      </c>
      <c r="I5587" t="s">
        <v>29</v>
      </c>
      <c r="J5587" t="s">
        <v>29</v>
      </c>
      <c r="K5587">
        <v>0.98699999999999999</v>
      </c>
      <c r="L5587">
        <v>0.98699999999999999</v>
      </c>
      <c r="M5587" t="s">
        <v>26</v>
      </c>
      <c r="N5587" t="s">
        <v>53</v>
      </c>
      <c r="O5587" t="s">
        <v>9009</v>
      </c>
      <c r="P5587" t="s">
        <v>112</v>
      </c>
      <c r="Q5587" t="s">
        <v>29</v>
      </c>
      <c r="R5587" t="s">
        <v>29</v>
      </c>
      <c r="S5587" t="s">
        <v>29</v>
      </c>
      <c r="T5587" t="s">
        <v>29</v>
      </c>
      <c r="U5587" t="s">
        <v>29</v>
      </c>
      <c r="V5587" t="s">
        <v>29</v>
      </c>
      <c r="W5587" t="s">
        <v>5925</v>
      </c>
    </row>
    <row r="5588" spans="1:23">
      <c r="A5588">
        <v>5587</v>
      </c>
      <c r="B5588" t="s">
        <v>5924</v>
      </c>
      <c r="C5588" t="s">
        <v>1480</v>
      </c>
      <c r="D5588">
        <v>153</v>
      </c>
      <c r="E5588" t="s">
        <v>9012</v>
      </c>
      <c r="F5588" t="s">
        <v>136</v>
      </c>
      <c r="G5588" s="1" t="s">
        <v>29</v>
      </c>
      <c r="H5588" t="s">
        <v>29</v>
      </c>
      <c r="I5588" t="s">
        <v>29</v>
      </c>
      <c r="J5588" t="s">
        <v>29</v>
      </c>
      <c r="K5588">
        <v>1.3</v>
      </c>
      <c r="L5588">
        <v>1.3</v>
      </c>
      <c r="M5588" t="s">
        <v>136</v>
      </c>
      <c r="N5588" t="s">
        <v>29</v>
      </c>
      <c r="O5588" t="s">
        <v>29</v>
      </c>
      <c r="P5588" t="s">
        <v>29</v>
      </c>
      <c r="Q5588" t="s">
        <v>29</v>
      </c>
      <c r="R5588" t="s">
        <v>29</v>
      </c>
      <c r="S5588" t="s">
        <v>29</v>
      </c>
      <c r="T5588" t="s">
        <v>29</v>
      </c>
      <c r="U5588" t="s">
        <v>29</v>
      </c>
      <c r="V5588" t="s">
        <v>29</v>
      </c>
      <c r="W5588" t="s">
        <v>5925</v>
      </c>
    </row>
    <row r="5589" spans="1:23">
      <c r="A5589">
        <v>5588</v>
      </c>
      <c r="B5589" t="s">
        <v>5939</v>
      </c>
      <c r="C5589" t="s">
        <v>5940</v>
      </c>
      <c r="D5589">
        <v>154</v>
      </c>
      <c r="E5589" t="s">
        <v>5941</v>
      </c>
      <c r="F5589" t="s">
        <v>1062</v>
      </c>
      <c r="G5589" s="1" t="s">
        <v>2055</v>
      </c>
      <c r="H5589" t="s">
        <v>5942</v>
      </c>
      <c r="I5589" t="s">
        <v>2055</v>
      </c>
      <c r="J5589" t="s">
        <v>5942</v>
      </c>
      <c r="K5589">
        <v>0.1</v>
      </c>
      <c r="L5589">
        <v>0.1</v>
      </c>
      <c r="M5589" t="s">
        <v>26</v>
      </c>
      <c r="N5589" t="s">
        <v>118</v>
      </c>
      <c r="O5589" t="s">
        <v>29</v>
      </c>
      <c r="P5589" t="s">
        <v>29</v>
      </c>
      <c r="Q5589" t="s">
        <v>29</v>
      </c>
      <c r="R5589" t="s">
        <v>29</v>
      </c>
      <c r="S5589" t="s">
        <v>29</v>
      </c>
      <c r="T5589" t="s">
        <v>29</v>
      </c>
      <c r="U5589" t="s">
        <v>29</v>
      </c>
      <c r="V5589" t="s">
        <v>29</v>
      </c>
      <c r="W5589" t="s">
        <v>5943</v>
      </c>
    </row>
    <row r="5590" spans="1:23">
      <c r="A5590">
        <v>5589</v>
      </c>
      <c r="B5590" t="s">
        <v>5939</v>
      </c>
      <c r="C5590" t="s">
        <v>5940</v>
      </c>
      <c r="D5590">
        <v>154</v>
      </c>
      <c r="E5590" t="s">
        <v>5944</v>
      </c>
      <c r="F5590" t="s">
        <v>1062</v>
      </c>
      <c r="G5590" s="1" t="s">
        <v>1066</v>
      </c>
      <c r="H5590" t="s">
        <v>5945</v>
      </c>
      <c r="I5590" t="s">
        <v>1066</v>
      </c>
      <c r="J5590" t="s">
        <v>5945</v>
      </c>
      <c r="K5590">
        <v>1.5</v>
      </c>
      <c r="L5590">
        <v>1.5</v>
      </c>
      <c r="M5590" t="s">
        <v>26</v>
      </c>
      <c r="N5590" t="s">
        <v>118</v>
      </c>
      <c r="O5590" t="s">
        <v>29</v>
      </c>
      <c r="P5590" t="s">
        <v>29</v>
      </c>
      <c r="Q5590" t="s">
        <v>29</v>
      </c>
      <c r="R5590" t="s">
        <v>29</v>
      </c>
      <c r="S5590" t="s">
        <v>29</v>
      </c>
      <c r="T5590" t="s">
        <v>29</v>
      </c>
      <c r="U5590" t="s">
        <v>29</v>
      </c>
      <c r="V5590" t="s">
        <v>29</v>
      </c>
      <c r="W5590" t="s">
        <v>5943</v>
      </c>
    </row>
    <row r="5591" spans="1:23">
      <c r="A5591">
        <v>5590</v>
      </c>
      <c r="B5591" t="s">
        <v>5939</v>
      </c>
      <c r="C5591" t="s">
        <v>5940</v>
      </c>
      <c r="D5591">
        <v>154</v>
      </c>
      <c r="E5591" t="s">
        <v>5946</v>
      </c>
      <c r="F5591" t="s">
        <v>344</v>
      </c>
      <c r="G5591" s="1" t="s">
        <v>4598</v>
      </c>
      <c r="H5591" t="s">
        <v>5947</v>
      </c>
      <c r="I5591" t="s">
        <v>4598</v>
      </c>
      <c r="J5591" t="s">
        <v>5947</v>
      </c>
      <c r="K5591">
        <v>0.03</v>
      </c>
      <c r="L5591">
        <v>0.03</v>
      </c>
      <c r="M5591" t="s">
        <v>26</v>
      </c>
      <c r="N5591" t="s">
        <v>74</v>
      </c>
      <c r="O5591" t="s">
        <v>29</v>
      </c>
      <c r="P5591" t="s">
        <v>29</v>
      </c>
      <c r="Q5591" t="s">
        <v>29</v>
      </c>
      <c r="R5591" t="s">
        <v>29</v>
      </c>
      <c r="S5591" t="s">
        <v>29</v>
      </c>
      <c r="T5591" t="s">
        <v>29</v>
      </c>
      <c r="U5591" t="s">
        <v>29</v>
      </c>
      <c r="V5591" t="s">
        <v>29</v>
      </c>
      <c r="W5591" t="s">
        <v>5943</v>
      </c>
    </row>
    <row r="5592" spans="1:23">
      <c r="A5592">
        <v>5591</v>
      </c>
      <c r="B5592" t="s">
        <v>5939</v>
      </c>
      <c r="C5592" t="s">
        <v>5940</v>
      </c>
      <c r="D5592">
        <v>154</v>
      </c>
      <c r="E5592" t="s">
        <v>5948</v>
      </c>
      <c r="F5592" t="s">
        <v>415</v>
      </c>
      <c r="G5592" s="1" t="s">
        <v>1844</v>
      </c>
      <c r="H5592" t="s">
        <v>5949</v>
      </c>
      <c r="I5592" t="s">
        <v>1844</v>
      </c>
      <c r="J5592" t="s">
        <v>5949</v>
      </c>
      <c r="K5592">
        <v>0.9</v>
      </c>
      <c r="L5592">
        <v>0.9</v>
      </c>
      <c r="M5592" t="s">
        <v>26</v>
      </c>
      <c r="N5592" t="s">
        <v>219</v>
      </c>
      <c r="O5592" t="s">
        <v>29</v>
      </c>
      <c r="P5592" t="s">
        <v>29</v>
      </c>
      <c r="Q5592" t="s">
        <v>29</v>
      </c>
      <c r="R5592" t="s">
        <v>29</v>
      </c>
      <c r="S5592" t="s">
        <v>29</v>
      </c>
      <c r="T5592" t="s">
        <v>29</v>
      </c>
      <c r="U5592" t="s">
        <v>29</v>
      </c>
      <c r="V5592" t="s">
        <v>29</v>
      </c>
      <c r="W5592" t="s">
        <v>5943</v>
      </c>
    </row>
    <row r="5593" spans="1:23">
      <c r="A5593">
        <v>5592</v>
      </c>
      <c r="B5593" t="s">
        <v>5939</v>
      </c>
      <c r="C5593" t="s">
        <v>5940</v>
      </c>
      <c r="D5593">
        <v>154</v>
      </c>
      <c r="E5593" t="s">
        <v>5950</v>
      </c>
      <c r="F5593" t="s">
        <v>216</v>
      </c>
      <c r="G5593" s="1" t="s">
        <v>916</v>
      </c>
      <c r="H5593" t="s">
        <v>5951</v>
      </c>
      <c r="I5593" t="s">
        <v>916</v>
      </c>
      <c r="J5593" t="s">
        <v>5951</v>
      </c>
      <c r="K5593">
        <v>0.03</v>
      </c>
      <c r="L5593">
        <v>0.03</v>
      </c>
      <c r="M5593" t="s">
        <v>26</v>
      </c>
      <c r="N5593" t="s">
        <v>74</v>
      </c>
      <c r="O5593" t="s">
        <v>29</v>
      </c>
      <c r="P5593" t="s">
        <v>29</v>
      </c>
      <c r="Q5593" t="s">
        <v>29</v>
      </c>
      <c r="R5593" t="s">
        <v>29</v>
      </c>
      <c r="S5593" t="s">
        <v>29</v>
      </c>
      <c r="T5593" t="s">
        <v>29</v>
      </c>
      <c r="U5593" t="s">
        <v>29</v>
      </c>
      <c r="V5593" t="s">
        <v>29</v>
      </c>
      <c r="W5593" t="s">
        <v>5943</v>
      </c>
    </row>
    <row r="5594" spans="1:23">
      <c r="A5594">
        <v>5593</v>
      </c>
      <c r="B5594" t="s">
        <v>5939</v>
      </c>
      <c r="C5594" t="s">
        <v>5940</v>
      </c>
      <c r="D5594">
        <v>154</v>
      </c>
      <c r="E5594" t="s">
        <v>915</v>
      </c>
      <c r="F5594" t="s">
        <v>216</v>
      </c>
      <c r="G5594" s="1" t="s">
        <v>916</v>
      </c>
      <c r="H5594" t="s">
        <v>29</v>
      </c>
      <c r="I5594" t="s">
        <v>916</v>
      </c>
      <c r="J5594" t="s">
        <v>29</v>
      </c>
      <c r="K5594">
        <v>3.6</v>
      </c>
      <c r="L5594">
        <v>3.6</v>
      </c>
      <c r="M5594" t="s">
        <v>26</v>
      </c>
      <c r="N5594" t="s">
        <v>74</v>
      </c>
      <c r="O5594" t="s">
        <v>29</v>
      </c>
      <c r="P5594" t="s">
        <v>29</v>
      </c>
      <c r="Q5594" t="s">
        <v>29</v>
      </c>
      <c r="R5594" t="s">
        <v>29</v>
      </c>
      <c r="S5594" t="s">
        <v>29</v>
      </c>
      <c r="T5594" t="s">
        <v>29</v>
      </c>
      <c r="U5594" t="s">
        <v>29</v>
      </c>
      <c r="V5594" t="s">
        <v>29</v>
      </c>
      <c r="W5594" t="s">
        <v>5943</v>
      </c>
    </row>
    <row r="5595" spans="1:23">
      <c r="A5595">
        <v>5594</v>
      </c>
      <c r="B5595" t="s">
        <v>5939</v>
      </c>
      <c r="C5595" t="s">
        <v>5940</v>
      </c>
      <c r="D5595">
        <v>154</v>
      </c>
      <c r="E5595" t="s">
        <v>5952</v>
      </c>
      <c r="F5595" t="s">
        <v>154</v>
      </c>
      <c r="G5595" s="1" t="s">
        <v>5953</v>
      </c>
      <c r="H5595" t="s">
        <v>5954</v>
      </c>
      <c r="I5595" t="s">
        <v>5953</v>
      </c>
      <c r="J5595" t="s">
        <v>5954</v>
      </c>
      <c r="K5595">
        <v>6.9</v>
      </c>
      <c r="L5595">
        <v>6.9</v>
      </c>
      <c r="M5595" t="s">
        <v>26</v>
      </c>
      <c r="N5595" t="s">
        <v>118</v>
      </c>
      <c r="O5595" t="s">
        <v>29</v>
      </c>
      <c r="P5595" t="s">
        <v>29</v>
      </c>
      <c r="Q5595" t="s">
        <v>29</v>
      </c>
      <c r="R5595" t="s">
        <v>29</v>
      </c>
      <c r="S5595" t="s">
        <v>29</v>
      </c>
      <c r="T5595" t="s">
        <v>29</v>
      </c>
      <c r="U5595" t="s">
        <v>29</v>
      </c>
      <c r="V5595" t="s">
        <v>29</v>
      </c>
      <c r="W5595" t="s">
        <v>5943</v>
      </c>
    </row>
    <row r="5596" spans="1:23">
      <c r="A5596">
        <v>5595</v>
      </c>
      <c r="B5596" t="s">
        <v>5939</v>
      </c>
      <c r="C5596" t="s">
        <v>5940</v>
      </c>
      <c r="D5596">
        <v>154</v>
      </c>
      <c r="E5596" t="s">
        <v>5955</v>
      </c>
      <c r="F5596" t="s">
        <v>5956</v>
      </c>
      <c r="G5596" s="1" t="s">
        <v>5957</v>
      </c>
      <c r="H5596" t="s">
        <v>5958</v>
      </c>
      <c r="I5596" t="s">
        <v>5957</v>
      </c>
      <c r="J5596" t="s">
        <v>5958</v>
      </c>
      <c r="K5596">
        <v>2.5</v>
      </c>
      <c r="L5596">
        <v>2.5</v>
      </c>
      <c r="M5596" t="s">
        <v>26</v>
      </c>
      <c r="N5596" t="s">
        <v>74</v>
      </c>
      <c r="O5596" t="s">
        <v>29</v>
      </c>
      <c r="P5596" t="s">
        <v>29</v>
      </c>
      <c r="Q5596" t="s">
        <v>29</v>
      </c>
      <c r="R5596" t="s">
        <v>29</v>
      </c>
      <c r="S5596" t="s">
        <v>29</v>
      </c>
      <c r="T5596" t="s">
        <v>29</v>
      </c>
      <c r="U5596" t="s">
        <v>29</v>
      </c>
      <c r="V5596" t="s">
        <v>29</v>
      </c>
      <c r="W5596" t="s">
        <v>5943</v>
      </c>
    </row>
    <row r="5597" spans="1:23">
      <c r="A5597">
        <v>5596</v>
      </c>
      <c r="B5597" t="s">
        <v>5939</v>
      </c>
      <c r="C5597" t="s">
        <v>5940</v>
      </c>
      <c r="D5597">
        <v>154</v>
      </c>
      <c r="E5597" t="s">
        <v>5959</v>
      </c>
      <c r="F5597" t="s">
        <v>438</v>
      </c>
      <c r="G5597" s="1" t="s">
        <v>5960</v>
      </c>
      <c r="H5597" t="s">
        <v>29</v>
      </c>
      <c r="I5597" t="s">
        <v>5960</v>
      </c>
      <c r="J5597" t="s">
        <v>29</v>
      </c>
      <c r="K5597">
        <v>1.5</v>
      </c>
      <c r="L5597">
        <v>1.5</v>
      </c>
      <c r="M5597" t="s">
        <v>26</v>
      </c>
      <c r="N5597" t="s">
        <v>219</v>
      </c>
      <c r="O5597" t="s">
        <v>29</v>
      </c>
      <c r="P5597" t="s">
        <v>29</v>
      </c>
      <c r="Q5597" t="s">
        <v>29</v>
      </c>
      <c r="R5597" t="s">
        <v>29</v>
      </c>
      <c r="S5597" t="s">
        <v>29</v>
      </c>
      <c r="T5597" t="s">
        <v>29</v>
      </c>
      <c r="U5597" t="s">
        <v>29</v>
      </c>
      <c r="V5597" t="s">
        <v>29</v>
      </c>
      <c r="W5597" t="s">
        <v>5943</v>
      </c>
    </row>
    <row r="5598" spans="1:23">
      <c r="A5598">
        <v>5597</v>
      </c>
      <c r="B5598" t="s">
        <v>5939</v>
      </c>
      <c r="C5598" t="s">
        <v>5940</v>
      </c>
      <c r="D5598">
        <v>154</v>
      </c>
      <c r="E5598" t="s">
        <v>5961</v>
      </c>
      <c r="F5598" t="s">
        <v>438</v>
      </c>
      <c r="G5598" s="1" t="s">
        <v>5962</v>
      </c>
      <c r="H5598" t="s">
        <v>5963</v>
      </c>
      <c r="I5598" t="s">
        <v>5962</v>
      </c>
      <c r="J5598" t="s">
        <v>5963</v>
      </c>
      <c r="K5598">
        <v>0.5</v>
      </c>
      <c r="L5598">
        <v>0.5</v>
      </c>
      <c r="M5598" t="s">
        <v>26</v>
      </c>
      <c r="N5598" t="s">
        <v>118</v>
      </c>
      <c r="O5598" t="s">
        <v>29</v>
      </c>
      <c r="P5598" t="s">
        <v>29</v>
      </c>
      <c r="Q5598" t="s">
        <v>29</v>
      </c>
      <c r="R5598" t="s">
        <v>29</v>
      </c>
      <c r="S5598" t="s">
        <v>29</v>
      </c>
      <c r="T5598" t="s">
        <v>29</v>
      </c>
      <c r="U5598" t="s">
        <v>29</v>
      </c>
      <c r="V5598" t="s">
        <v>29</v>
      </c>
      <c r="W5598" t="s">
        <v>5943</v>
      </c>
    </row>
    <row r="5599" spans="1:23">
      <c r="A5599">
        <v>5598</v>
      </c>
      <c r="B5599" t="s">
        <v>5939</v>
      </c>
      <c r="C5599" t="s">
        <v>5940</v>
      </c>
      <c r="D5599">
        <v>154</v>
      </c>
      <c r="E5599" t="s">
        <v>5964</v>
      </c>
      <c r="F5599" t="s">
        <v>438</v>
      </c>
      <c r="G5599" s="1" t="s">
        <v>5965</v>
      </c>
      <c r="H5599" t="s">
        <v>5966</v>
      </c>
      <c r="I5599" t="s">
        <v>5965</v>
      </c>
      <c r="J5599" t="s">
        <v>5966</v>
      </c>
      <c r="K5599">
        <v>1.9</v>
      </c>
      <c r="L5599">
        <v>1.9</v>
      </c>
      <c r="M5599" t="s">
        <v>26</v>
      </c>
      <c r="N5599" t="s">
        <v>118</v>
      </c>
      <c r="O5599" t="s">
        <v>29</v>
      </c>
      <c r="P5599" t="s">
        <v>29</v>
      </c>
      <c r="Q5599" t="s">
        <v>29</v>
      </c>
      <c r="R5599" t="s">
        <v>29</v>
      </c>
      <c r="S5599" t="s">
        <v>29</v>
      </c>
      <c r="T5599" t="s">
        <v>29</v>
      </c>
      <c r="U5599" t="s">
        <v>29</v>
      </c>
      <c r="V5599" t="s">
        <v>29</v>
      </c>
      <c r="W5599" t="s">
        <v>5943</v>
      </c>
    </row>
    <row r="5600" spans="1:23">
      <c r="A5600">
        <v>5599</v>
      </c>
      <c r="B5600" t="s">
        <v>5939</v>
      </c>
      <c r="C5600" t="s">
        <v>5940</v>
      </c>
      <c r="D5600">
        <v>154</v>
      </c>
      <c r="E5600" t="s">
        <v>5967</v>
      </c>
      <c r="F5600" t="s">
        <v>438</v>
      </c>
      <c r="G5600" s="1" t="s">
        <v>5968</v>
      </c>
      <c r="H5600" t="s">
        <v>29</v>
      </c>
      <c r="I5600" t="s">
        <v>5968</v>
      </c>
      <c r="J5600" t="s">
        <v>29</v>
      </c>
      <c r="K5600">
        <v>0.1</v>
      </c>
      <c r="L5600">
        <v>0.1</v>
      </c>
      <c r="M5600" t="s">
        <v>26</v>
      </c>
      <c r="N5600" t="s">
        <v>118</v>
      </c>
      <c r="O5600" t="s">
        <v>29</v>
      </c>
      <c r="P5600" t="s">
        <v>29</v>
      </c>
      <c r="Q5600" t="s">
        <v>29</v>
      </c>
      <c r="R5600" t="s">
        <v>29</v>
      </c>
      <c r="S5600" t="s">
        <v>29</v>
      </c>
      <c r="T5600" t="s">
        <v>29</v>
      </c>
      <c r="U5600" t="s">
        <v>29</v>
      </c>
      <c r="V5600" t="s">
        <v>29</v>
      </c>
      <c r="W5600" t="s">
        <v>5943</v>
      </c>
    </row>
    <row r="5601" spans="1:23">
      <c r="A5601">
        <v>5600</v>
      </c>
      <c r="B5601" t="s">
        <v>5939</v>
      </c>
      <c r="C5601" t="s">
        <v>5940</v>
      </c>
      <c r="D5601">
        <v>154</v>
      </c>
      <c r="E5601" t="s">
        <v>5969</v>
      </c>
      <c r="F5601" t="s">
        <v>498</v>
      </c>
      <c r="G5601" s="1" t="s">
        <v>1873</v>
      </c>
      <c r="H5601" t="s">
        <v>29</v>
      </c>
      <c r="I5601" t="s">
        <v>499</v>
      </c>
      <c r="J5601" t="s">
        <v>29</v>
      </c>
      <c r="K5601">
        <v>0.7</v>
      </c>
      <c r="L5601">
        <v>0.7</v>
      </c>
      <c r="M5601" t="s">
        <v>26</v>
      </c>
      <c r="N5601" t="s">
        <v>74</v>
      </c>
      <c r="O5601" t="s">
        <v>29</v>
      </c>
      <c r="P5601" t="s">
        <v>29</v>
      </c>
      <c r="Q5601" t="s">
        <v>29</v>
      </c>
      <c r="R5601" t="s">
        <v>29</v>
      </c>
      <c r="S5601" t="s">
        <v>29</v>
      </c>
      <c r="T5601" t="s">
        <v>29</v>
      </c>
      <c r="U5601" t="s">
        <v>29</v>
      </c>
      <c r="V5601" t="s">
        <v>29</v>
      </c>
      <c r="W5601" t="s">
        <v>5943</v>
      </c>
    </row>
    <row r="5602" spans="1:23">
      <c r="A5602">
        <v>5601</v>
      </c>
      <c r="B5602" t="s">
        <v>5939</v>
      </c>
      <c r="C5602" t="s">
        <v>5940</v>
      </c>
      <c r="D5602">
        <v>154</v>
      </c>
      <c r="E5602" t="s">
        <v>5970</v>
      </c>
      <c r="F5602" t="s">
        <v>2644</v>
      </c>
      <c r="G5602" s="1" t="s">
        <v>5971</v>
      </c>
      <c r="H5602" t="s">
        <v>331</v>
      </c>
      <c r="I5602" t="s">
        <v>5971</v>
      </c>
      <c r="J5602" t="s">
        <v>331</v>
      </c>
      <c r="K5602">
        <v>0.4</v>
      </c>
      <c r="L5602">
        <v>0.4</v>
      </c>
      <c r="M5602" t="s">
        <v>26</v>
      </c>
      <c r="N5602" t="s">
        <v>74</v>
      </c>
      <c r="O5602" t="s">
        <v>29</v>
      </c>
      <c r="P5602" t="s">
        <v>29</v>
      </c>
      <c r="Q5602" t="s">
        <v>29</v>
      </c>
      <c r="R5602" t="s">
        <v>29</v>
      </c>
      <c r="S5602" t="s">
        <v>29</v>
      </c>
      <c r="T5602" t="s">
        <v>29</v>
      </c>
      <c r="U5602" t="s">
        <v>29</v>
      </c>
      <c r="V5602" t="s">
        <v>29</v>
      </c>
      <c r="W5602" t="s">
        <v>5943</v>
      </c>
    </row>
    <row r="5603" spans="1:23">
      <c r="A5603">
        <v>5602</v>
      </c>
      <c r="B5603" t="s">
        <v>5939</v>
      </c>
      <c r="C5603" t="s">
        <v>5940</v>
      </c>
      <c r="D5603">
        <v>154</v>
      </c>
      <c r="E5603" t="s">
        <v>3703</v>
      </c>
      <c r="F5603" t="s">
        <v>1364</v>
      </c>
      <c r="G5603" s="1" t="s">
        <v>1730</v>
      </c>
      <c r="H5603" t="s">
        <v>1188</v>
      </c>
      <c r="I5603" t="s">
        <v>1730</v>
      </c>
      <c r="J5603" t="s">
        <v>1188</v>
      </c>
      <c r="K5603">
        <v>1.2</v>
      </c>
      <c r="L5603">
        <v>1.2</v>
      </c>
      <c r="M5603" t="s">
        <v>26</v>
      </c>
      <c r="N5603" t="s">
        <v>118</v>
      </c>
      <c r="O5603" t="s">
        <v>29</v>
      </c>
      <c r="P5603" t="s">
        <v>29</v>
      </c>
      <c r="Q5603" t="s">
        <v>29</v>
      </c>
      <c r="R5603" t="s">
        <v>29</v>
      </c>
      <c r="S5603" t="s">
        <v>29</v>
      </c>
      <c r="T5603" t="s">
        <v>29</v>
      </c>
      <c r="U5603" t="s">
        <v>29</v>
      </c>
      <c r="V5603" t="s">
        <v>29</v>
      </c>
      <c r="W5603" t="s">
        <v>5943</v>
      </c>
    </row>
    <row r="5604" spans="1:23">
      <c r="A5604">
        <v>5603</v>
      </c>
      <c r="B5604" t="s">
        <v>5939</v>
      </c>
      <c r="C5604" t="s">
        <v>5940</v>
      </c>
      <c r="D5604">
        <v>154</v>
      </c>
      <c r="E5604" t="s">
        <v>3020</v>
      </c>
      <c r="F5604" t="s">
        <v>1460</v>
      </c>
      <c r="G5604" s="1" t="s">
        <v>1461</v>
      </c>
      <c r="H5604" t="s">
        <v>29</v>
      </c>
      <c r="I5604" t="s">
        <v>1461</v>
      </c>
      <c r="J5604" t="s">
        <v>29</v>
      </c>
      <c r="K5604">
        <v>3.3</v>
      </c>
      <c r="L5604">
        <v>3.3</v>
      </c>
      <c r="M5604" t="s">
        <v>26</v>
      </c>
      <c r="N5604" t="s">
        <v>74</v>
      </c>
      <c r="O5604" t="s">
        <v>29</v>
      </c>
      <c r="P5604" t="s">
        <v>29</v>
      </c>
      <c r="Q5604" t="s">
        <v>29</v>
      </c>
      <c r="R5604" t="s">
        <v>29</v>
      </c>
      <c r="S5604" t="s">
        <v>29</v>
      </c>
      <c r="T5604" t="s">
        <v>29</v>
      </c>
      <c r="U5604" t="s">
        <v>29</v>
      </c>
      <c r="V5604" t="s">
        <v>29</v>
      </c>
      <c r="W5604" t="s">
        <v>5943</v>
      </c>
    </row>
    <row r="5605" spans="1:23">
      <c r="A5605">
        <v>5604</v>
      </c>
      <c r="B5605" t="s">
        <v>5939</v>
      </c>
      <c r="C5605" t="s">
        <v>5940</v>
      </c>
      <c r="D5605">
        <v>154</v>
      </c>
      <c r="E5605" t="s">
        <v>5972</v>
      </c>
      <c r="F5605" t="s">
        <v>391</v>
      </c>
      <c r="G5605" s="1" t="s">
        <v>5973</v>
      </c>
      <c r="H5605" t="s">
        <v>5974</v>
      </c>
      <c r="I5605" t="s">
        <v>5973</v>
      </c>
      <c r="J5605" t="s">
        <v>5974</v>
      </c>
      <c r="K5605">
        <v>0.5</v>
      </c>
      <c r="L5605">
        <v>0.5</v>
      </c>
      <c r="M5605" t="s">
        <v>26</v>
      </c>
      <c r="N5605" t="s">
        <v>74</v>
      </c>
      <c r="O5605" t="s">
        <v>29</v>
      </c>
      <c r="P5605" t="s">
        <v>29</v>
      </c>
      <c r="Q5605" t="s">
        <v>29</v>
      </c>
      <c r="R5605" t="s">
        <v>29</v>
      </c>
      <c r="S5605" t="s">
        <v>29</v>
      </c>
      <c r="T5605" t="s">
        <v>29</v>
      </c>
      <c r="U5605" t="s">
        <v>29</v>
      </c>
      <c r="V5605" t="s">
        <v>29</v>
      </c>
      <c r="W5605" t="s">
        <v>5943</v>
      </c>
    </row>
    <row r="5606" spans="1:23">
      <c r="A5606">
        <v>5605</v>
      </c>
      <c r="B5606" t="s">
        <v>5939</v>
      </c>
      <c r="C5606" t="s">
        <v>5940</v>
      </c>
      <c r="D5606">
        <v>154</v>
      </c>
      <c r="E5606" t="s">
        <v>5975</v>
      </c>
      <c r="F5606" t="s">
        <v>391</v>
      </c>
      <c r="G5606" s="1" t="s">
        <v>392</v>
      </c>
      <c r="H5606" t="s">
        <v>5976</v>
      </c>
      <c r="I5606" t="s">
        <v>392</v>
      </c>
      <c r="J5606" t="s">
        <v>5976</v>
      </c>
      <c r="K5606">
        <v>7.4</v>
      </c>
      <c r="L5606">
        <v>7.4</v>
      </c>
      <c r="M5606" t="s">
        <v>26</v>
      </c>
      <c r="N5606" t="s">
        <v>74</v>
      </c>
      <c r="O5606" t="s">
        <v>29</v>
      </c>
      <c r="P5606" t="s">
        <v>29</v>
      </c>
      <c r="Q5606" t="s">
        <v>29</v>
      </c>
      <c r="R5606" t="s">
        <v>29</v>
      </c>
      <c r="S5606" t="s">
        <v>29</v>
      </c>
      <c r="T5606" t="s">
        <v>29</v>
      </c>
      <c r="U5606" t="s">
        <v>29</v>
      </c>
      <c r="V5606" t="s">
        <v>29</v>
      </c>
      <c r="W5606" t="s">
        <v>5943</v>
      </c>
    </row>
    <row r="5607" spans="1:23">
      <c r="A5607">
        <v>5606</v>
      </c>
      <c r="B5607" t="s">
        <v>5939</v>
      </c>
      <c r="C5607" t="s">
        <v>5940</v>
      </c>
      <c r="D5607">
        <v>154</v>
      </c>
      <c r="E5607" t="s">
        <v>5977</v>
      </c>
      <c r="F5607" t="s">
        <v>391</v>
      </c>
      <c r="G5607" s="1" t="s">
        <v>392</v>
      </c>
      <c r="H5607" t="s">
        <v>5978</v>
      </c>
      <c r="I5607" t="s">
        <v>392</v>
      </c>
      <c r="J5607" t="s">
        <v>5978</v>
      </c>
      <c r="K5607">
        <v>0.8</v>
      </c>
      <c r="L5607">
        <v>0.8</v>
      </c>
      <c r="M5607" t="s">
        <v>26</v>
      </c>
      <c r="N5607" t="s">
        <v>74</v>
      </c>
      <c r="O5607" t="s">
        <v>29</v>
      </c>
      <c r="P5607" t="s">
        <v>29</v>
      </c>
      <c r="Q5607" t="s">
        <v>29</v>
      </c>
      <c r="R5607" t="s">
        <v>29</v>
      </c>
      <c r="S5607" t="s">
        <v>29</v>
      </c>
      <c r="T5607" t="s">
        <v>29</v>
      </c>
      <c r="U5607" t="s">
        <v>29</v>
      </c>
      <c r="V5607" t="s">
        <v>29</v>
      </c>
      <c r="W5607" t="s">
        <v>5943</v>
      </c>
    </row>
    <row r="5608" spans="1:23">
      <c r="A5608">
        <v>5607</v>
      </c>
      <c r="B5608" t="s">
        <v>5939</v>
      </c>
      <c r="C5608" t="s">
        <v>5940</v>
      </c>
      <c r="D5608">
        <v>154</v>
      </c>
      <c r="E5608" t="s">
        <v>3892</v>
      </c>
      <c r="F5608" t="s">
        <v>185</v>
      </c>
      <c r="G5608" s="1" t="s">
        <v>213</v>
      </c>
      <c r="H5608" t="s">
        <v>1071</v>
      </c>
      <c r="I5608" t="s">
        <v>213</v>
      </c>
      <c r="J5608" t="s">
        <v>1071</v>
      </c>
      <c r="K5608">
        <v>2.8</v>
      </c>
      <c r="L5608">
        <v>2.8</v>
      </c>
      <c r="M5608" t="s">
        <v>26</v>
      </c>
      <c r="N5608" t="s">
        <v>118</v>
      </c>
      <c r="O5608" t="s">
        <v>29</v>
      </c>
      <c r="P5608" t="s">
        <v>29</v>
      </c>
      <c r="Q5608" t="s">
        <v>29</v>
      </c>
      <c r="R5608" t="s">
        <v>29</v>
      </c>
      <c r="S5608" t="s">
        <v>29</v>
      </c>
      <c r="T5608" t="s">
        <v>29</v>
      </c>
      <c r="U5608" t="s">
        <v>29</v>
      </c>
      <c r="V5608" t="s">
        <v>29</v>
      </c>
      <c r="W5608" t="s">
        <v>5943</v>
      </c>
    </row>
    <row r="5609" spans="1:23">
      <c r="A5609">
        <v>5608</v>
      </c>
      <c r="B5609" t="s">
        <v>5939</v>
      </c>
      <c r="C5609" t="s">
        <v>5940</v>
      </c>
      <c r="D5609">
        <v>154</v>
      </c>
      <c r="E5609" t="s">
        <v>931</v>
      </c>
      <c r="F5609" t="s">
        <v>185</v>
      </c>
      <c r="G5609" s="1" t="s">
        <v>932</v>
      </c>
      <c r="H5609" t="s">
        <v>933</v>
      </c>
      <c r="I5609" t="s">
        <v>932</v>
      </c>
      <c r="J5609" t="s">
        <v>933</v>
      </c>
      <c r="K5609">
        <v>6.7</v>
      </c>
      <c r="L5609">
        <v>6.7</v>
      </c>
      <c r="M5609" t="s">
        <v>26</v>
      </c>
      <c r="N5609" t="s">
        <v>74</v>
      </c>
      <c r="O5609" t="s">
        <v>29</v>
      </c>
      <c r="P5609" t="s">
        <v>29</v>
      </c>
      <c r="Q5609" t="s">
        <v>29</v>
      </c>
      <c r="R5609" t="s">
        <v>29</v>
      </c>
      <c r="S5609" t="s">
        <v>29</v>
      </c>
      <c r="T5609" t="s">
        <v>29</v>
      </c>
      <c r="U5609" t="s">
        <v>29</v>
      </c>
      <c r="V5609" t="s">
        <v>29</v>
      </c>
      <c r="W5609" t="s">
        <v>5943</v>
      </c>
    </row>
    <row r="5610" spans="1:23">
      <c r="A5610">
        <v>5609</v>
      </c>
      <c r="B5610" t="s">
        <v>5939</v>
      </c>
      <c r="C5610" t="s">
        <v>5940</v>
      </c>
      <c r="D5610">
        <v>154</v>
      </c>
      <c r="E5610" t="s">
        <v>5979</v>
      </c>
      <c r="F5610" t="s">
        <v>459</v>
      </c>
      <c r="G5610" s="1" t="s">
        <v>926</v>
      </c>
      <c r="H5610" t="s">
        <v>5878</v>
      </c>
      <c r="I5610" t="s">
        <v>926</v>
      </c>
      <c r="J5610" t="s">
        <v>5878</v>
      </c>
      <c r="K5610">
        <v>0.9</v>
      </c>
      <c r="L5610">
        <v>0.9</v>
      </c>
      <c r="M5610" t="s">
        <v>26</v>
      </c>
      <c r="N5610" t="s">
        <v>74</v>
      </c>
      <c r="O5610" t="s">
        <v>29</v>
      </c>
      <c r="P5610" t="s">
        <v>29</v>
      </c>
      <c r="Q5610" t="s">
        <v>29</v>
      </c>
      <c r="R5610" t="s">
        <v>29</v>
      </c>
      <c r="S5610" t="s">
        <v>29</v>
      </c>
      <c r="T5610" t="s">
        <v>29</v>
      </c>
      <c r="U5610" t="s">
        <v>29</v>
      </c>
      <c r="V5610" t="s">
        <v>29</v>
      </c>
      <c r="W5610" t="s">
        <v>5943</v>
      </c>
    </row>
    <row r="5611" spans="1:23">
      <c r="A5611">
        <v>5610</v>
      </c>
      <c r="B5611" t="s">
        <v>5939</v>
      </c>
      <c r="C5611" t="s">
        <v>5940</v>
      </c>
      <c r="D5611">
        <v>154</v>
      </c>
      <c r="E5611" t="s">
        <v>5980</v>
      </c>
      <c r="F5611" t="s">
        <v>251</v>
      </c>
      <c r="G5611" s="1" t="s">
        <v>252</v>
      </c>
      <c r="H5611" t="s">
        <v>5981</v>
      </c>
      <c r="I5611" t="s">
        <v>252</v>
      </c>
      <c r="J5611" t="s">
        <v>8865</v>
      </c>
      <c r="K5611">
        <v>0.3</v>
      </c>
      <c r="L5611">
        <v>0.3</v>
      </c>
      <c r="M5611" t="s">
        <v>26</v>
      </c>
      <c r="N5611" t="s">
        <v>74</v>
      </c>
      <c r="O5611" t="s">
        <v>29</v>
      </c>
      <c r="P5611" t="s">
        <v>29</v>
      </c>
      <c r="Q5611" t="s">
        <v>29</v>
      </c>
      <c r="R5611" t="s">
        <v>29</v>
      </c>
      <c r="S5611" t="s">
        <v>29</v>
      </c>
      <c r="T5611" t="s">
        <v>29</v>
      </c>
      <c r="U5611" t="s">
        <v>29</v>
      </c>
      <c r="V5611" t="s">
        <v>29</v>
      </c>
      <c r="W5611" t="s">
        <v>5943</v>
      </c>
    </row>
    <row r="5612" spans="1:23">
      <c r="A5612">
        <v>5611</v>
      </c>
      <c r="B5612" t="s">
        <v>5939</v>
      </c>
      <c r="C5612" t="s">
        <v>5940</v>
      </c>
      <c r="D5612">
        <v>154</v>
      </c>
      <c r="E5612" t="s">
        <v>5982</v>
      </c>
      <c r="F5612" t="s">
        <v>251</v>
      </c>
      <c r="G5612" s="1" t="s">
        <v>29</v>
      </c>
      <c r="H5612" t="s">
        <v>29</v>
      </c>
      <c r="I5612" t="s">
        <v>29</v>
      </c>
      <c r="J5612" t="s">
        <v>29</v>
      </c>
      <c r="K5612">
        <v>0.6</v>
      </c>
      <c r="L5612">
        <v>0.6</v>
      </c>
      <c r="M5612" t="s">
        <v>26</v>
      </c>
      <c r="N5612" t="s">
        <v>118</v>
      </c>
      <c r="O5612" t="s">
        <v>29</v>
      </c>
      <c r="P5612" t="s">
        <v>29</v>
      </c>
      <c r="Q5612" t="s">
        <v>29</v>
      </c>
      <c r="R5612" t="s">
        <v>29</v>
      </c>
      <c r="S5612" t="s">
        <v>29</v>
      </c>
      <c r="T5612" t="s">
        <v>29</v>
      </c>
      <c r="U5612" t="s">
        <v>29</v>
      </c>
      <c r="V5612" t="s">
        <v>29</v>
      </c>
      <c r="W5612" t="s">
        <v>5943</v>
      </c>
    </row>
    <row r="5613" spans="1:23">
      <c r="A5613">
        <v>5612</v>
      </c>
      <c r="B5613" t="s">
        <v>5939</v>
      </c>
      <c r="C5613" t="s">
        <v>5940</v>
      </c>
      <c r="D5613">
        <v>154</v>
      </c>
      <c r="E5613" t="s">
        <v>5983</v>
      </c>
      <c r="F5613" t="s">
        <v>251</v>
      </c>
      <c r="G5613" s="1" t="s">
        <v>29</v>
      </c>
      <c r="H5613" t="s">
        <v>29</v>
      </c>
      <c r="I5613" t="s">
        <v>29</v>
      </c>
      <c r="J5613" t="s">
        <v>29</v>
      </c>
      <c r="K5613">
        <v>1.6</v>
      </c>
      <c r="L5613">
        <v>1.6</v>
      </c>
      <c r="M5613" t="s">
        <v>26</v>
      </c>
      <c r="N5613" t="s">
        <v>74</v>
      </c>
      <c r="O5613" t="s">
        <v>29</v>
      </c>
      <c r="P5613" t="s">
        <v>29</v>
      </c>
      <c r="Q5613" t="s">
        <v>29</v>
      </c>
      <c r="R5613" t="s">
        <v>29</v>
      </c>
      <c r="S5613" t="s">
        <v>29</v>
      </c>
      <c r="T5613" t="s">
        <v>29</v>
      </c>
      <c r="U5613" t="s">
        <v>29</v>
      </c>
      <c r="V5613" t="s">
        <v>29</v>
      </c>
      <c r="W5613" t="s">
        <v>5943</v>
      </c>
    </row>
    <row r="5614" spans="1:23">
      <c r="A5614">
        <v>5613</v>
      </c>
      <c r="B5614" t="s">
        <v>5939</v>
      </c>
      <c r="C5614" t="s">
        <v>5940</v>
      </c>
      <c r="D5614">
        <v>154</v>
      </c>
      <c r="E5614" t="s">
        <v>5984</v>
      </c>
      <c r="F5614" t="s">
        <v>91</v>
      </c>
      <c r="G5614" s="1" t="s">
        <v>210</v>
      </c>
      <c r="H5614" t="s">
        <v>5985</v>
      </c>
      <c r="I5614" t="s">
        <v>210</v>
      </c>
      <c r="J5614" t="s">
        <v>5985</v>
      </c>
      <c r="K5614">
        <v>1.7</v>
      </c>
      <c r="L5614">
        <v>1.7</v>
      </c>
      <c r="M5614" t="s">
        <v>26</v>
      </c>
      <c r="N5614" t="s">
        <v>74</v>
      </c>
      <c r="O5614" t="s">
        <v>29</v>
      </c>
      <c r="P5614" t="s">
        <v>29</v>
      </c>
      <c r="Q5614" t="s">
        <v>29</v>
      </c>
      <c r="R5614" t="s">
        <v>29</v>
      </c>
      <c r="S5614" t="s">
        <v>29</v>
      </c>
      <c r="T5614" t="s">
        <v>29</v>
      </c>
      <c r="U5614" t="s">
        <v>29</v>
      </c>
      <c r="V5614" t="s">
        <v>29</v>
      </c>
      <c r="W5614" t="s">
        <v>5943</v>
      </c>
    </row>
    <row r="5615" spans="1:23">
      <c r="A5615">
        <v>5614</v>
      </c>
      <c r="B5615" t="s">
        <v>5939</v>
      </c>
      <c r="C5615" t="s">
        <v>5940</v>
      </c>
      <c r="D5615">
        <v>154</v>
      </c>
      <c r="E5615" t="s">
        <v>5986</v>
      </c>
      <c r="F5615" t="s">
        <v>91</v>
      </c>
      <c r="G5615" s="1" t="s">
        <v>210</v>
      </c>
      <c r="H5615" t="s">
        <v>29</v>
      </c>
      <c r="I5615" t="s">
        <v>210</v>
      </c>
      <c r="J5615" t="s">
        <v>29</v>
      </c>
      <c r="K5615">
        <v>4.4000000000000004</v>
      </c>
      <c r="L5615">
        <v>4.4000000000000004</v>
      </c>
      <c r="M5615" t="s">
        <v>26</v>
      </c>
      <c r="N5615" t="s">
        <v>74</v>
      </c>
      <c r="O5615" t="s">
        <v>29</v>
      </c>
      <c r="P5615" t="s">
        <v>29</v>
      </c>
      <c r="Q5615" t="s">
        <v>29</v>
      </c>
      <c r="R5615" t="s">
        <v>29</v>
      </c>
      <c r="S5615" t="s">
        <v>29</v>
      </c>
      <c r="T5615" t="s">
        <v>29</v>
      </c>
      <c r="U5615" t="s">
        <v>29</v>
      </c>
      <c r="V5615" t="s">
        <v>29</v>
      </c>
      <c r="W5615" t="s">
        <v>5943</v>
      </c>
    </row>
    <row r="5616" spans="1:23">
      <c r="A5616">
        <v>5615</v>
      </c>
      <c r="B5616" t="s">
        <v>5939</v>
      </c>
      <c r="C5616" t="s">
        <v>5940</v>
      </c>
      <c r="D5616">
        <v>154</v>
      </c>
      <c r="E5616" t="s">
        <v>3412</v>
      </c>
      <c r="F5616" t="s">
        <v>23</v>
      </c>
      <c r="G5616" s="1" t="s">
        <v>350</v>
      </c>
      <c r="H5616" t="s">
        <v>3239</v>
      </c>
      <c r="I5616" t="s">
        <v>8526</v>
      </c>
      <c r="J5616" t="s">
        <v>3239</v>
      </c>
      <c r="K5616">
        <v>0.8</v>
      </c>
      <c r="L5616">
        <v>0.8</v>
      </c>
      <c r="M5616" t="s">
        <v>26</v>
      </c>
      <c r="N5616" t="s">
        <v>74</v>
      </c>
      <c r="O5616" t="s">
        <v>29</v>
      </c>
      <c r="P5616" t="s">
        <v>29</v>
      </c>
      <c r="Q5616" t="s">
        <v>29</v>
      </c>
      <c r="R5616" t="s">
        <v>29</v>
      </c>
      <c r="S5616" t="s">
        <v>29</v>
      </c>
      <c r="T5616" t="s">
        <v>29</v>
      </c>
      <c r="U5616" t="s">
        <v>29</v>
      </c>
      <c r="V5616" t="s">
        <v>29</v>
      </c>
      <c r="W5616" t="s">
        <v>5943</v>
      </c>
    </row>
    <row r="5617" spans="1:23">
      <c r="A5617">
        <v>5616</v>
      </c>
      <c r="B5617" t="s">
        <v>5939</v>
      </c>
      <c r="C5617" t="s">
        <v>5940</v>
      </c>
      <c r="D5617">
        <v>154</v>
      </c>
      <c r="E5617" t="s">
        <v>5987</v>
      </c>
      <c r="F5617" t="s">
        <v>23</v>
      </c>
      <c r="G5617" s="1" t="s">
        <v>350</v>
      </c>
      <c r="H5617" t="s">
        <v>29</v>
      </c>
      <c r="I5617" t="s">
        <v>350</v>
      </c>
      <c r="J5617" t="s">
        <v>29</v>
      </c>
      <c r="K5617">
        <v>0.2</v>
      </c>
      <c r="L5617">
        <v>0.2</v>
      </c>
      <c r="M5617" t="s">
        <v>26</v>
      </c>
      <c r="N5617" t="s">
        <v>219</v>
      </c>
      <c r="O5617" t="s">
        <v>29</v>
      </c>
      <c r="P5617" t="s">
        <v>29</v>
      </c>
      <c r="Q5617" t="s">
        <v>29</v>
      </c>
      <c r="R5617" t="s">
        <v>29</v>
      </c>
      <c r="S5617" t="s">
        <v>29</v>
      </c>
      <c r="T5617" t="s">
        <v>29</v>
      </c>
      <c r="U5617" t="s">
        <v>29</v>
      </c>
      <c r="V5617" t="s">
        <v>29</v>
      </c>
      <c r="W5617" t="s">
        <v>5943</v>
      </c>
    </row>
    <row r="5618" spans="1:23">
      <c r="A5618">
        <v>5617</v>
      </c>
      <c r="B5618" t="s">
        <v>5939</v>
      </c>
      <c r="C5618" t="s">
        <v>5940</v>
      </c>
      <c r="D5618">
        <v>154</v>
      </c>
      <c r="E5618" t="s">
        <v>5988</v>
      </c>
      <c r="F5618" t="s">
        <v>23</v>
      </c>
      <c r="G5618" s="1" t="s">
        <v>350</v>
      </c>
      <c r="H5618" t="s">
        <v>29</v>
      </c>
      <c r="I5618" t="s">
        <v>350</v>
      </c>
      <c r="J5618" t="s">
        <v>29</v>
      </c>
      <c r="K5618">
        <v>1.3</v>
      </c>
      <c r="L5618">
        <v>1.3</v>
      </c>
      <c r="M5618" t="s">
        <v>26</v>
      </c>
      <c r="N5618" t="s">
        <v>219</v>
      </c>
      <c r="O5618" t="s">
        <v>29</v>
      </c>
      <c r="P5618" t="s">
        <v>29</v>
      </c>
      <c r="Q5618" t="s">
        <v>29</v>
      </c>
      <c r="R5618" t="s">
        <v>29</v>
      </c>
      <c r="S5618" t="s">
        <v>29</v>
      </c>
      <c r="T5618" t="s">
        <v>29</v>
      </c>
      <c r="U5618" t="s">
        <v>29</v>
      </c>
      <c r="V5618" t="s">
        <v>29</v>
      </c>
      <c r="W5618" t="s">
        <v>5943</v>
      </c>
    </row>
    <row r="5619" spans="1:23">
      <c r="A5619">
        <v>5618</v>
      </c>
      <c r="B5619" t="s">
        <v>5939</v>
      </c>
      <c r="C5619" t="s">
        <v>5940</v>
      </c>
      <c r="D5619">
        <v>154</v>
      </c>
      <c r="E5619" t="s">
        <v>5989</v>
      </c>
      <c r="F5619" t="s">
        <v>23</v>
      </c>
      <c r="G5619" s="1" t="s">
        <v>5990</v>
      </c>
      <c r="H5619" t="s">
        <v>29</v>
      </c>
      <c r="I5619" t="s">
        <v>5990</v>
      </c>
      <c r="J5619" t="s">
        <v>29</v>
      </c>
      <c r="K5619">
        <v>0.1</v>
      </c>
      <c r="L5619">
        <v>0.1</v>
      </c>
      <c r="M5619" t="s">
        <v>26</v>
      </c>
      <c r="N5619" t="s">
        <v>74</v>
      </c>
      <c r="O5619" t="s">
        <v>29</v>
      </c>
      <c r="P5619" t="s">
        <v>29</v>
      </c>
      <c r="Q5619" t="s">
        <v>29</v>
      </c>
      <c r="R5619" t="s">
        <v>29</v>
      </c>
      <c r="S5619" t="s">
        <v>29</v>
      </c>
      <c r="T5619" t="s">
        <v>29</v>
      </c>
      <c r="U5619" t="s">
        <v>29</v>
      </c>
      <c r="V5619" t="s">
        <v>29</v>
      </c>
      <c r="W5619" t="s">
        <v>5943</v>
      </c>
    </row>
    <row r="5620" spans="1:23">
      <c r="A5620">
        <v>5619</v>
      </c>
      <c r="B5620" t="s">
        <v>5939</v>
      </c>
      <c r="C5620" t="s">
        <v>5940</v>
      </c>
      <c r="D5620">
        <v>154</v>
      </c>
      <c r="E5620" t="s">
        <v>5991</v>
      </c>
      <c r="F5620" t="s">
        <v>5992</v>
      </c>
      <c r="G5620" s="1" t="s">
        <v>5993</v>
      </c>
      <c r="H5620" t="s">
        <v>29</v>
      </c>
      <c r="I5620" t="s">
        <v>5993</v>
      </c>
      <c r="J5620" t="s">
        <v>29</v>
      </c>
      <c r="K5620">
        <v>1.9</v>
      </c>
      <c r="L5620">
        <v>1.9</v>
      </c>
      <c r="M5620" t="s">
        <v>26</v>
      </c>
      <c r="N5620" t="s">
        <v>74</v>
      </c>
      <c r="O5620" t="s">
        <v>29</v>
      </c>
      <c r="P5620" t="s">
        <v>29</v>
      </c>
      <c r="Q5620" t="s">
        <v>29</v>
      </c>
      <c r="R5620" t="s">
        <v>29</v>
      </c>
      <c r="S5620" t="s">
        <v>29</v>
      </c>
      <c r="T5620" t="s">
        <v>29</v>
      </c>
      <c r="U5620" t="s">
        <v>29</v>
      </c>
      <c r="V5620" t="s">
        <v>29</v>
      </c>
      <c r="W5620" t="s">
        <v>5943</v>
      </c>
    </row>
    <row r="5621" spans="1:23">
      <c r="A5621">
        <v>5620</v>
      </c>
      <c r="B5621" t="s">
        <v>5939</v>
      </c>
      <c r="C5621" t="s">
        <v>5940</v>
      </c>
      <c r="D5621">
        <v>154</v>
      </c>
      <c r="E5621" t="s">
        <v>5994</v>
      </c>
      <c r="F5621" t="s">
        <v>283</v>
      </c>
      <c r="G5621" s="1" t="s">
        <v>5995</v>
      </c>
      <c r="H5621" t="s">
        <v>5996</v>
      </c>
      <c r="I5621" t="s">
        <v>5995</v>
      </c>
      <c r="J5621" t="s">
        <v>5996</v>
      </c>
      <c r="K5621">
        <v>0.4</v>
      </c>
      <c r="L5621">
        <v>0.4</v>
      </c>
      <c r="M5621" t="s">
        <v>26</v>
      </c>
      <c r="N5621" t="s">
        <v>219</v>
      </c>
      <c r="O5621" t="s">
        <v>29</v>
      </c>
      <c r="P5621" t="s">
        <v>29</v>
      </c>
      <c r="Q5621" t="s">
        <v>29</v>
      </c>
      <c r="R5621" t="s">
        <v>29</v>
      </c>
      <c r="S5621" t="s">
        <v>29</v>
      </c>
      <c r="T5621" t="s">
        <v>29</v>
      </c>
      <c r="U5621" t="s">
        <v>29</v>
      </c>
      <c r="V5621" t="s">
        <v>29</v>
      </c>
      <c r="W5621" t="s">
        <v>5943</v>
      </c>
    </row>
    <row r="5622" spans="1:23">
      <c r="A5622">
        <v>5621</v>
      </c>
      <c r="B5622" t="s">
        <v>5939</v>
      </c>
      <c r="C5622" t="s">
        <v>5940</v>
      </c>
      <c r="D5622">
        <v>154</v>
      </c>
      <c r="E5622" t="s">
        <v>5997</v>
      </c>
      <c r="F5622" t="s">
        <v>3056</v>
      </c>
      <c r="G5622" s="1" t="s">
        <v>3434</v>
      </c>
      <c r="H5622" t="s">
        <v>5998</v>
      </c>
      <c r="I5622" t="s">
        <v>3434</v>
      </c>
      <c r="J5622" t="s">
        <v>8745</v>
      </c>
      <c r="K5622">
        <v>0.3</v>
      </c>
      <c r="L5622">
        <v>0.3</v>
      </c>
      <c r="M5622" t="s">
        <v>26</v>
      </c>
      <c r="N5622" t="s">
        <v>118</v>
      </c>
      <c r="O5622" t="s">
        <v>29</v>
      </c>
      <c r="P5622" t="s">
        <v>29</v>
      </c>
      <c r="Q5622" t="s">
        <v>29</v>
      </c>
      <c r="R5622" t="s">
        <v>29</v>
      </c>
      <c r="S5622" t="s">
        <v>29</v>
      </c>
      <c r="T5622" t="s">
        <v>29</v>
      </c>
      <c r="U5622" t="s">
        <v>29</v>
      </c>
      <c r="V5622" t="s">
        <v>29</v>
      </c>
      <c r="W5622" t="s">
        <v>5943</v>
      </c>
    </row>
    <row r="5623" spans="1:23">
      <c r="A5623">
        <v>5622</v>
      </c>
      <c r="B5623" t="s">
        <v>5939</v>
      </c>
      <c r="C5623" t="s">
        <v>5940</v>
      </c>
      <c r="D5623">
        <v>154</v>
      </c>
      <c r="E5623" t="s">
        <v>5999</v>
      </c>
      <c r="F5623" t="s">
        <v>3056</v>
      </c>
      <c r="G5623" s="1" t="s">
        <v>3434</v>
      </c>
      <c r="H5623" t="s">
        <v>6000</v>
      </c>
      <c r="I5623" t="s">
        <v>3434</v>
      </c>
      <c r="J5623" t="s">
        <v>8897</v>
      </c>
      <c r="K5623">
        <v>6.7</v>
      </c>
      <c r="L5623">
        <v>6.7</v>
      </c>
      <c r="M5623" t="s">
        <v>26</v>
      </c>
      <c r="N5623" t="s">
        <v>118</v>
      </c>
      <c r="O5623" t="s">
        <v>29</v>
      </c>
      <c r="P5623" t="s">
        <v>29</v>
      </c>
      <c r="Q5623" t="s">
        <v>29</v>
      </c>
      <c r="R5623" t="s">
        <v>29</v>
      </c>
      <c r="S5623" t="s">
        <v>29</v>
      </c>
      <c r="T5623" t="s">
        <v>29</v>
      </c>
      <c r="U5623" t="s">
        <v>29</v>
      </c>
      <c r="V5623" t="s">
        <v>29</v>
      </c>
      <c r="W5623" t="s">
        <v>5943</v>
      </c>
    </row>
    <row r="5624" spans="1:23">
      <c r="A5624">
        <v>5623</v>
      </c>
      <c r="B5624" t="s">
        <v>5939</v>
      </c>
      <c r="C5624" t="s">
        <v>5940</v>
      </c>
      <c r="D5624">
        <v>154</v>
      </c>
      <c r="E5624" t="s">
        <v>8930</v>
      </c>
      <c r="F5624" t="s">
        <v>93</v>
      </c>
      <c r="G5624" s="1" t="s">
        <v>29</v>
      </c>
      <c r="H5624" t="s">
        <v>29</v>
      </c>
      <c r="I5624" t="s">
        <v>29</v>
      </c>
      <c r="J5624" t="s">
        <v>29</v>
      </c>
      <c r="K5624">
        <v>21.14</v>
      </c>
      <c r="L5624">
        <v>21.14</v>
      </c>
      <c r="M5624" t="s">
        <v>26</v>
      </c>
      <c r="N5624" t="s">
        <v>74</v>
      </c>
      <c r="O5624" t="s">
        <v>29</v>
      </c>
      <c r="P5624" t="s">
        <v>29</v>
      </c>
      <c r="Q5624" t="s">
        <v>29</v>
      </c>
      <c r="R5624" t="s">
        <v>29</v>
      </c>
      <c r="S5624" t="s">
        <v>29</v>
      </c>
      <c r="T5624" t="s">
        <v>29</v>
      </c>
      <c r="U5624" t="s">
        <v>29</v>
      </c>
      <c r="V5624" t="s">
        <v>29</v>
      </c>
      <c r="W5624" t="s">
        <v>5943</v>
      </c>
    </row>
    <row r="5625" spans="1:23">
      <c r="A5625">
        <v>5624</v>
      </c>
      <c r="B5625" t="s">
        <v>5939</v>
      </c>
      <c r="C5625" t="s">
        <v>5940</v>
      </c>
      <c r="D5625">
        <v>154</v>
      </c>
      <c r="E5625" t="s">
        <v>8944</v>
      </c>
      <c r="F5625" t="s">
        <v>93</v>
      </c>
      <c r="G5625" s="1" t="s">
        <v>29</v>
      </c>
      <c r="H5625" s="1" t="s">
        <v>29</v>
      </c>
      <c r="I5625" s="1" t="s">
        <v>29</v>
      </c>
      <c r="J5625" s="1" t="s">
        <v>29</v>
      </c>
      <c r="K5625">
        <v>3.8</v>
      </c>
      <c r="L5625">
        <v>3.8</v>
      </c>
      <c r="M5625" t="s">
        <v>26</v>
      </c>
      <c r="N5625" t="s">
        <v>118</v>
      </c>
      <c r="O5625" t="s">
        <v>29</v>
      </c>
      <c r="P5625" t="s">
        <v>29</v>
      </c>
      <c r="Q5625" t="s">
        <v>29</v>
      </c>
      <c r="R5625" t="s">
        <v>29</v>
      </c>
      <c r="S5625" t="s">
        <v>29</v>
      </c>
      <c r="T5625" t="s">
        <v>29</v>
      </c>
      <c r="U5625" t="s">
        <v>29</v>
      </c>
      <c r="V5625" t="s">
        <v>29</v>
      </c>
      <c r="W5625" t="s">
        <v>5943</v>
      </c>
    </row>
    <row r="5626" spans="1:23">
      <c r="A5626">
        <v>5625</v>
      </c>
      <c r="B5626" t="s">
        <v>5939</v>
      </c>
      <c r="C5626" t="s">
        <v>5940</v>
      </c>
      <c r="D5626">
        <v>154</v>
      </c>
      <c r="E5626" t="s">
        <v>8932</v>
      </c>
      <c r="F5626" t="s">
        <v>93</v>
      </c>
      <c r="G5626" s="1" t="s">
        <v>29</v>
      </c>
      <c r="H5626" s="1" t="s">
        <v>29</v>
      </c>
      <c r="I5626" s="1" t="s">
        <v>29</v>
      </c>
      <c r="J5626" s="1" t="s">
        <v>29</v>
      </c>
      <c r="K5626">
        <v>9.8000000000000007</v>
      </c>
      <c r="L5626">
        <v>9.8000000000000007</v>
      </c>
      <c r="M5626" t="s">
        <v>26</v>
      </c>
      <c r="N5626" t="s">
        <v>27</v>
      </c>
      <c r="O5626" t="s">
        <v>29</v>
      </c>
      <c r="P5626" t="s">
        <v>29</v>
      </c>
      <c r="Q5626" t="s">
        <v>29</v>
      </c>
      <c r="R5626" t="s">
        <v>29</v>
      </c>
      <c r="S5626" t="s">
        <v>29</v>
      </c>
      <c r="T5626" t="s">
        <v>29</v>
      </c>
      <c r="U5626" t="s">
        <v>29</v>
      </c>
      <c r="V5626" t="s">
        <v>29</v>
      </c>
      <c r="W5626" t="s">
        <v>5943</v>
      </c>
    </row>
    <row r="5627" spans="1:23">
      <c r="A5627">
        <v>5626</v>
      </c>
      <c r="B5627" t="s">
        <v>5939</v>
      </c>
      <c r="C5627" t="s">
        <v>5940</v>
      </c>
      <c r="D5627">
        <v>154</v>
      </c>
      <c r="E5627" t="s">
        <v>9014</v>
      </c>
      <c r="F5627" t="s">
        <v>136</v>
      </c>
      <c r="G5627" s="1" t="s">
        <v>29</v>
      </c>
      <c r="H5627" s="1" t="s">
        <v>29</v>
      </c>
      <c r="I5627" s="1" t="s">
        <v>29</v>
      </c>
      <c r="J5627" s="1" t="s">
        <v>29</v>
      </c>
      <c r="K5627">
        <v>0.7</v>
      </c>
      <c r="L5627">
        <v>0.7</v>
      </c>
      <c r="M5627" s="1" t="s">
        <v>136</v>
      </c>
      <c r="N5627" t="s">
        <v>29</v>
      </c>
      <c r="O5627" t="s">
        <v>29</v>
      </c>
      <c r="P5627" t="s">
        <v>29</v>
      </c>
      <c r="Q5627" t="s">
        <v>29</v>
      </c>
      <c r="R5627" t="s">
        <v>29</v>
      </c>
      <c r="S5627" t="s">
        <v>29</v>
      </c>
      <c r="T5627" t="s">
        <v>29</v>
      </c>
      <c r="U5627" t="s">
        <v>29</v>
      </c>
      <c r="V5627" t="s">
        <v>29</v>
      </c>
      <c r="W5627" t="s">
        <v>5943</v>
      </c>
    </row>
    <row r="5628" spans="1:23">
      <c r="A5628">
        <v>5627</v>
      </c>
      <c r="B5628" t="s">
        <v>231</v>
      </c>
      <c r="C5628" t="s">
        <v>231</v>
      </c>
      <c r="D5628">
        <v>155</v>
      </c>
      <c r="E5628" t="s">
        <v>9038</v>
      </c>
      <c r="F5628" t="s">
        <v>1062</v>
      </c>
      <c r="G5628" t="s">
        <v>1474</v>
      </c>
      <c r="H5628" t="s">
        <v>9100</v>
      </c>
      <c r="I5628" t="s">
        <v>1474</v>
      </c>
      <c r="J5628" t="s">
        <v>9100</v>
      </c>
      <c r="K5628">
        <v>0.1</v>
      </c>
      <c r="L5628">
        <v>0.1</v>
      </c>
      <c r="M5628" t="s">
        <v>26</v>
      </c>
      <c r="N5628" t="s">
        <v>219</v>
      </c>
      <c r="O5628" t="s">
        <v>29</v>
      </c>
      <c r="P5628" t="s">
        <v>29</v>
      </c>
      <c r="Q5628" t="s">
        <v>29</v>
      </c>
      <c r="R5628" t="s">
        <v>29</v>
      </c>
      <c r="S5628" t="s">
        <v>29</v>
      </c>
      <c r="T5628" t="s">
        <v>29</v>
      </c>
      <c r="U5628" t="s">
        <v>29</v>
      </c>
      <c r="V5628" t="s">
        <v>6001</v>
      </c>
      <c r="W5628" t="s">
        <v>6002</v>
      </c>
    </row>
    <row r="5629" spans="1:23">
      <c r="A5629">
        <v>5628</v>
      </c>
      <c r="B5629" t="s">
        <v>231</v>
      </c>
      <c r="C5629" t="s">
        <v>231</v>
      </c>
      <c r="D5629">
        <v>155</v>
      </c>
      <c r="E5629" t="s">
        <v>9039</v>
      </c>
      <c r="F5629" t="s">
        <v>344</v>
      </c>
      <c r="G5629" t="s">
        <v>345</v>
      </c>
      <c r="H5629" t="s">
        <v>1408</v>
      </c>
      <c r="I5629" t="s">
        <v>345</v>
      </c>
      <c r="J5629" t="s">
        <v>9101</v>
      </c>
      <c r="K5629">
        <v>0.6</v>
      </c>
      <c r="L5629">
        <v>0.6</v>
      </c>
      <c r="M5629" t="s">
        <v>26</v>
      </c>
      <c r="N5629" t="s">
        <v>219</v>
      </c>
      <c r="O5629" t="s">
        <v>63</v>
      </c>
      <c r="P5629" t="s">
        <v>29</v>
      </c>
      <c r="Q5629" t="s">
        <v>29</v>
      </c>
      <c r="R5629" t="s">
        <v>29</v>
      </c>
      <c r="S5629" t="s">
        <v>29</v>
      </c>
      <c r="T5629" t="s">
        <v>29</v>
      </c>
      <c r="U5629" t="s">
        <v>29</v>
      </c>
      <c r="V5629" t="s">
        <v>6001</v>
      </c>
      <c r="W5629" t="s">
        <v>6002</v>
      </c>
    </row>
    <row r="5630" spans="1:23">
      <c r="A5630">
        <v>5629</v>
      </c>
      <c r="B5630" t="s">
        <v>231</v>
      </c>
      <c r="C5630" t="s">
        <v>231</v>
      </c>
      <c r="D5630">
        <v>155</v>
      </c>
      <c r="E5630" t="s">
        <v>9102</v>
      </c>
      <c r="F5630" t="s">
        <v>344</v>
      </c>
      <c r="G5630" t="s">
        <v>1934</v>
      </c>
      <c r="H5630" t="s">
        <v>8819</v>
      </c>
      <c r="I5630" t="s">
        <v>3318</v>
      </c>
      <c r="J5630" t="s">
        <v>8819</v>
      </c>
      <c r="K5630">
        <v>0.1</v>
      </c>
      <c r="L5630">
        <v>0.1</v>
      </c>
      <c r="M5630" t="s">
        <v>26</v>
      </c>
      <c r="N5630" t="s">
        <v>63</v>
      </c>
      <c r="O5630" t="s">
        <v>29</v>
      </c>
      <c r="P5630" t="s">
        <v>29</v>
      </c>
      <c r="Q5630" t="s">
        <v>29</v>
      </c>
      <c r="R5630" t="s">
        <v>29</v>
      </c>
      <c r="S5630" t="s">
        <v>29</v>
      </c>
      <c r="T5630" t="s">
        <v>29</v>
      </c>
      <c r="U5630" t="s">
        <v>29</v>
      </c>
      <c r="V5630" t="s">
        <v>6001</v>
      </c>
      <c r="W5630" t="s">
        <v>6002</v>
      </c>
    </row>
    <row r="5631" spans="1:23">
      <c r="A5631">
        <v>5630</v>
      </c>
      <c r="B5631" t="s">
        <v>231</v>
      </c>
      <c r="C5631" t="s">
        <v>231</v>
      </c>
      <c r="D5631">
        <v>155</v>
      </c>
      <c r="E5631" t="s">
        <v>9040</v>
      </c>
      <c r="F5631" t="s">
        <v>344</v>
      </c>
      <c r="G5631" t="s">
        <v>3318</v>
      </c>
      <c r="H5631" t="s">
        <v>9103</v>
      </c>
      <c r="I5631" t="s">
        <v>3318</v>
      </c>
      <c r="J5631" t="s">
        <v>9103</v>
      </c>
      <c r="K5631">
        <v>0.1</v>
      </c>
      <c r="L5631">
        <v>0.1</v>
      </c>
      <c r="M5631" t="s">
        <v>26</v>
      </c>
      <c r="N5631" t="s">
        <v>219</v>
      </c>
      <c r="O5631" t="s">
        <v>29</v>
      </c>
      <c r="P5631" t="s">
        <v>29</v>
      </c>
      <c r="Q5631" t="s">
        <v>29</v>
      </c>
      <c r="R5631" t="s">
        <v>29</v>
      </c>
      <c r="S5631" t="s">
        <v>29</v>
      </c>
      <c r="T5631" t="s">
        <v>29</v>
      </c>
      <c r="U5631" t="s">
        <v>29</v>
      </c>
      <c r="V5631" t="s">
        <v>6001</v>
      </c>
      <c r="W5631" t="s">
        <v>6002</v>
      </c>
    </row>
    <row r="5632" spans="1:23">
      <c r="A5632">
        <v>5631</v>
      </c>
      <c r="B5632" t="s">
        <v>231</v>
      </c>
      <c r="C5632" t="s">
        <v>231</v>
      </c>
      <c r="D5632">
        <v>155</v>
      </c>
      <c r="E5632" t="s">
        <v>9041</v>
      </c>
      <c r="F5632" t="s">
        <v>1378</v>
      </c>
      <c r="G5632" t="s">
        <v>1379</v>
      </c>
      <c r="H5632" t="s">
        <v>8867</v>
      </c>
      <c r="I5632" t="s">
        <v>1379</v>
      </c>
      <c r="J5632" t="s">
        <v>8867</v>
      </c>
      <c r="K5632">
        <v>3</v>
      </c>
      <c r="L5632">
        <v>3</v>
      </c>
      <c r="M5632" t="s">
        <v>26</v>
      </c>
      <c r="N5632" t="s">
        <v>5868</v>
      </c>
      <c r="O5632" t="s">
        <v>219</v>
      </c>
      <c r="P5632" t="s">
        <v>29</v>
      </c>
      <c r="Q5632" t="s">
        <v>29</v>
      </c>
      <c r="R5632" t="s">
        <v>29</v>
      </c>
      <c r="S5632" t="s">
        <v>29</v>
      </c>
      <c r="T5632" t="s">
        <v>29</v>
      </c>
      <c r="U5632" t="s">
        <v>29</v>
      </c>
      <c r="V5632" t="s">
        <v>6001</v>
      </c>
      <c r="W5632" t="s">
        <v>6002</v>
      </c>
    </row>
    <row r="5633" spans="1:23">
      <c r="A5633">
        <v>5632</v>
      </c>
      <c r="B5633" t="s">
        <v>231</v>
      </c>
      <c r="C5633" t="s">
        <v>231</v>
      </c>
      <c r="D5633">
        <v>155</v>
      </c>
      <c r="E5633" t="s">
        <v>7053</v>
      </c>
      <c r="F5633" t="s">
        <v>415</v>
      </c>
      <c r="G5633" t="s">
        <v>1841</v>
      </c>
      <c r="H5633" t="s">
        <v>29</v>
      </c>
      <c r="I5633" t="s">
        <v>1841</v>
      </c>
      <c r="J5633" t="s">
        <v>29</v>
      </c>
      <c r="K5633">
        <v>0.2</v>
      </c>
      <c r="L5633">
        <v>0.2</v>
      </c>
      <c r="M5633" t="s">
        <v>26</v>
      </c>
      <c r="N5633" t="s">
        <v>219</v>
      </c>
      <c r="O5633" t="s">
        <v>232</v>
      </c>
      <c r="P5633" t="s">
        <v>29</v>
      </c>
      <c r="Q5633" t="s">
        <v>29</v>
      </c>
      <c r="R5633" t="s">
        <v>29</v>
      </c>
      <c r="S5633" t="s">
        <v>29</v>
      </c>
      <c r="T5633" t="s">
        <v>29</v>
      </c>
      <c r="U5633" t="s">
        <v>29</v>
      </c>
      <c r="V5633" t="s">
        <v>6001</v>
      </c>
      <c r="W5633" t="s">
        <v>6002</v>
      </c>
    </row>
    <row r="5634" spans="1:23">
      <c r="A5634">
        <v>5633</v>
      </c>
      <c r="B5634" t="s">
        <v>231</v>
      </c>
      <c r="C5634" t="s">
        <v>231</v>
      </c>
      <c r="D5634">
        <v>155</v>
      </c>
      <c r="E5634" t="s">
        <v>6114</v>
      </c>
      <c r="F5634" t="s">
        <v>415</v>
      </c>
      <c r="G5634" t="s">
        <v>1844</v>
      </c>
      <c r="H5634" t="s">
        <v>29</v>
      </c>
      <c r="I5634" t="s">
        <v>1844</v>
      </c>
      <c r="J5634" t="s">
        <v>29</v>
      </c>
      <c r="K5634">
        <v>0.2</v>
      </c>
      <c r="L5634">
        <v>0.2</v>
      </c>
      <c r="M5634" t="s">
        <v>26</v>
      </c>
      <c r="N5634" t="s">
        <v>219</v>
      </c>
      <c r="O5634" t="s">
        <v>232</v>
      </c>
      <c r="P5634" t="s">
        <v>29</v>
      </c>
      <c r="Q5634" t="s">
        <v>29</v>
      </c>
      <c r="R5634" t="s">
        <v>29</v>
      </c>
      <c r="S5634" t="s">
        <v>29</v>
      </c>
      <c r="T5634" t="s">
        <v>29</v>
      </c>
      <c r="U5634" t="s">
        <v>29</v>
      </c>
      <c r="V5634" t="s">
        <v>6001</v>
      </c>
      <c r="W5634" t="s">
        <v>6002</v>
      </c>
    </row>
    <row r="5635" spans="1:23">
      <c r="A5635">
        <v>5634</v>
      </c>
      <c r="B5635" t="s">
        <v>231</v>
      </c>
      <c r="C5635" t="s">
        <v>231</v>
      </c>
      <c r="D5635">
        <v>155</v>
      </c>
      <c r="E5635" t="s">
        <v>9042</v>
      </c>
      <c r="F5635" t="s">
        <v>289</v>
      </c>
      <c r="G5635" t="s">
        <v>951</v>
      </c>
      <c r="H5635" t="s">
        <v>9104</v>
      </c>
      <c r="I5635" t="s">
        <v>951</v>
      </c>
      <c r="J5635" t="s">
        <v>952</v>
      </c>
      <c r="K5635">
        <v>0.2</v>
      </c>
      <c r="L5635">
        <v>0.2</v>
      </c>
      <c r="M5635" t="s">
        <v>26</v>
      </c>
      <c r="N5635" t="s">
        <v>74</v>
      </c>
      <c r="O5635" t="s">
        <v>29</v>
      </c>
      <c r="P5635" t="s">
        <v>29</v>
      </c>
      <c r="Q5635" t="s">
        <v>29</v>
      </c>
      <c r="R5635" t="s">
        <v>29</v>
      </c>
      <c r="S5635" t="s">
        <v>29</v>
      </c>
      <c r="T5635" t="s">
        <v>29</v>
      </c>
      <c r="U5635" t="s">
        <v>29</v>
      </c>
      <c r="V5635" t="s">
        <v>6001</v>
      </c>
      <c r="W5635" t="s">
        <v>6002</v>
      </c>
    </row>
    <row r="5636" spans="1:23">
      <c r="A5636">
        <v>5635</v>
      </c>
      <c r="B5636" t="s">
        <v>231</v>
      </c>
      <c r="C5636" t="s">
        <v>231</v>
      </c>
      <c r="D5636">
        <v>155</v>
      </c>
      <c r="E5636" t="s">
        <v>9043</v>
      </c>
      <c r="F5636" t="s">
        <v>181</v>
      </c>
      <c r="G5636" t="s">
        <v>7783</v>
      </c>
      <c r="H5636" t="s">
        <v>9105</v>
      </c>
      <c r="I5636" t="s">
        <v>7783</v>
      </c>
      <c r="J5636" t="s">
        <v>201</v>
      </c>
      <c r="K5636">
        <v>0.1</v>
      </c>
      <c r="L5636">
        <v>0.1</v>
      </c>
      <c r="M5636" t="s">
        <v>26</v>
      </c>
      <c r="N5636" t="s">
        <v>232</v>
      </c>
      <c r="O5636" t="s">
        <v>29</v>
      </c>
      <c r="P5636" t="s">
        <v>29</v>
      </c>
      <c r="Q5636" t="s">
        <v>29</v>
      </c>
      <c r="R5636" t="s">
        <v>29</v>
      </c>
      <c r="S5636" t="s">
        <v>29</v>
      </c>
      <c r="T5636" t="s">
        <v>29</v>
      </c>
      <c r="U5636" t="s">
        <v>29</v>
      </c>
      <c r="V5636" t="s">
        <v>6001</v>
      </c>
      <c r="W5636" t="s">
        <v>6002</v>
      </c>
    </row>
    <row r="5637" spans="1:23">
      <c r="A5637">
        <v>5636</v>
      </c>
      <c r="B5637" t="s">
        <v>231</v>
      </c>
      <c r="C5637" t="s">
        <v>231</v>
      </c>
      <c r="D5637">
        <v>155</v>
      </c>
      <c r="E5637" t="s">
        <v>9044</v>
      </c>
      <c r="F5637" t="s">
        <v>1850</v>
      </c>
      <c r="G5637" t="s">
        <v>1851</v>
      </c>
      <c r="H5637" t="s">
        <v>29</v>
      </c>
      <c r="I5637" t="s">
        <v>1851</v>
      </c>
      <c r="J5637" t="s">
        <v>29</v>
      </c>
      <c r="K5637">
        <v>0.1</v>
      </c>
      <c r="L5637">
        <v>0.1</v>
      </c>
      <c r="M5637" t="s">
        <v>26</v>
      </c>
      <c r="N5637" t="s">
        <v>219</v>
      </c>
      <c r="O5637" t="s">
        <v>29</v>
      </c>
      <c r="P5637" t="s">
        <v>29</v>
      </c>
      <c r="Q5637" t="s">
        <v>29</v>
      </c>
      <c r="R5637" t="s">
        <v>29</v>
      </c>
      <c r="S5637" t="s">
        <v>29</v>
      </c>
      <c r="T5637" t="s">
        <v>29</v>
      </c>
      <c r="U5637" t="s">
        <v>29</v>
      </c>
      <c r="V5637" t="s">
        <v>6001</v>
      </c>
      <c r="W5637" t="s">
        <v>6002</v>
      </c>
    </row>
    <row r="5638" spans="1:23">
      <c r="A5638">
        <v>5637</v>
      </c>
      <c r="B5638" t="s">
        <v>231</v>
      </c>
      <c r="C5638" t="s">
        <v>231</v>
      </c>
      <c r="D5638">
        <v>155</v>
      </c>
      <c r="E5638" t="s">
        <v>3338</v>
      </c>
      <c r="F5638" t="s">
        <v>33</v>
      </c>
      <c r="G5638" t="s">
        <v>2206</v>
      </c>
      <c r="H5638" t="s">
        <v>29</v>
      </c>
      <c r="I5638" t="s">
        <v>2206</v>
      </c>
      <c r="J5638" t="s">
        <v>29</v>
      </c>
      <c r="K5638">
        <v>0.1</v>
      </c>
      <c r="L5638">
        <v>0.1</v>
      </c>
      <c r="M5638" t="s">
        <v>26</v>
      </c>
      <c r="N5638" t="s">
        <v>63</v>
      </c>
      <c r="O5638" t="s">
        <v>29</v>
      </c>
      <c r="P5638" t="s">
        <v>29</v>
      </c>
      <c r="Q5638" t="s">
        <v>29</v>
      </c>
      <c r="R5638" t="s">
        <v>29</v>
      </c>
      <c r="S5638" t="s">
        <v>29</v>
      </c>
      <c r="T5638" t="s">
        <v>29</v>
      </c>
      <c r="U5638" t="s">
        <v>29</v>
      </c>
      <c r="V5638" t="s">
        <v>6001</v>
      </c>
      <c r="W5638" t="s">
        <v>6002</v>
      </c>
    </row>
    <row r="5639" spans="1:23">
      <c r="A5639">
        <v>5638</v>
      </c>
      <c r="B5639" t="s">
        <v>231</v>
      </c>
      <c r="C5639" t="s">
        <v>231</v>
      </c>
      <c r="D5639">
        <v>155</v>
      </c>
      <c r="E5639" t="s">
        <v>9045</v>
      </c>
      <c r="F5639" t="s">
        <v>206</v>
      </c>
      <c r="G5639" t="s">
        <v>6578</v>
      </c>
      <c r="H5639" t="s">
        <v>9106</v>
      </c>
      <c r="I5639" t="s">
        <v>6578</v>
      </c>
      <c r="J5639" t="s">
        <v>9106</v>
      </c>
      <c r="K5639">
        <v>0.1</v>
      </c>
      <c r="L5639">
        <v>0.1</v>
      </c>
      <c r="M5639" t="s">
        <v>26</v>
      </c>
      <c r="N5639" t="s">
        <v>219</v>
      </c>
      <c r="O5639" t="s">
        <v>63</v>
      </c>
      <c r="P5639" t="s">
        <v>29</v>
      </c>
      <c r="Q5639" t="s">
        <v>29</v>
      </c>
      <c r="R5639" t="s">
        <v>29</v>
      </c>
      <c r="S5639" t="s">
        <v>29</v>
      </c>
      <c r="T5639" t="s">
        <v>29</v>
      </c>
      <c r="U5639" t="s">
        <v>29</v>
      </c>
      <c r="V5639" t="s">
        <v>6001</v>
      </c>
      <c r="W5639" t="s">
        <v>6002</v>
      </c>
    </row>
    <row r="5640" spans="1:23">
      <c r="A5640">
        <v>5639</v>
      </c>
      <c r="B5640" t="s">
        <v>231</v>
      </c>
      <c r="C5640" t="s">
        <v>231</v>
      </c>
      <c r="D5640">
        <v>155</v>
      </c>
      <c r="E5640" t="s">
        <v>9046</v>
      </c>
      <c r="F5640" t="s">
        <v>206</v>
      </c>
      <c r="G5640" t="s">
        <v>9107</v>
      </c>
      <c r="H5640" t="s">
        <v>29</v>
      </c>
      <c r="I5640" t="s">
        <v>1343</v>
      </c>
      <c r="J5640" t="s">
        <v>29</v>
      </c>
      <c r="K5640">
        <v>0.5</v>
      </c>
      <c r="L5640">
        <v>0.5</v>
      </c>
      <c r="M5640" t="s">
        <v>26</v>
      </c>
      <c r="N5640" t="s">
        <v>219</v>
      </c>
      <c r="O5640" t="s">
        <v>63</v>
      </c>
      <c r="P5640" t="s">
        <v>29</v>
      </c>
      <c r="Q5640" t="s">
        <v>29</v>
      </c>
      <c r="R5640" t="s">
        <v>29</v>
      </c>
      <c r="S5640" t="s">
        <v>29</v>
      </c>
      <c r="T5640" t="s">
        <v>29</v>
      </c>
      <c r="U5640" t="s">
        <v>29</v>
      </c>
      <c r="V5640" t="s">
        <v>6001</v>
      </c>
      <c r="W5640" t="s">
        <v>6002</v>
      </c>
    </row>
    <row r="5641" spans="1:23">
      <c r="A5641">
        <v>5640</v>
      </c>
      <c r="B5641" t="s">
        <v>231</v>
      </c>
      <c r="C5641" t="s">
        <v>231</v>
      </c>
      <c r="D5641">
        <v>155</v>
      </c>
      <c r="E5641" t="s">
        <v>9047</v>
      </c>
      <c r="F5641" t="s">
        <v>9111</v>
      </c>
      <c r="G5641" t="s">
        <v>9108</v>
      </c>
      <c r="H5641" t="s">
        <v>9109</v>
      </c>
      <c r="I5641" t="s">
        <v>9108</v>
      </c>
      <c r="J5641" t="s">
        <v>9110</v>
      </c>
      <c r="K5641">
        <v>0.6</v>
      </c>
      <c r="L5641">
        <v>0.6</v>
      </c>
      <c r="M5641" t="s">
        <v>26</v>
      </c>
      <c r="N5641" t="s">
        <v>219</v>
      </c>
      <c r="O5641" t="s">
        <v>63</v>
      </c>
      <c r="P5641" t="s">
        <v>29</v>
      </c>
      <c r="Q5641" t="s">
        <v>29</v>
      </c>
      <c r="R5641" t="s">
        <v>29</v>
      </c>
      <c r="S5641" t="s">
        <v>29</v>
      </c>
      <c r="T5641" t="s">
        <v>29</v>
      </c>
      <c r="U5641" t="s">
        <v>29</v>
      </c>
      <c r="V5641" t="s">
        <v>6001</v>
      </c>
      <c r="W5641" t="s">
        <v>6002</v>
      </c>
    </row>
    <row r="5642" spans="1:23">
      <c r="A5642">
        <v>5641</v>
      </c>
      <c r="B5642" t="s">
        <v>231</v>
      </c>
      <c r="C5642" t="s">
        <v>231</v>
      </c>
      <c r="D5642">
        <v>155</v>
      </c>
      <c r="E5642" t="s">
        <v>9112</v>
      </c>
      <c r="F5642" t="s">
        <v>9111</v>
      </c>
      <c r="G5642" t="s">
        <v>9108</v>
      </c>
      <c r="H5642" t="s">
        <v>29</v>
      </c>
      <c r="I5642" t="s">
        <v>9108</v>
      </c>
      <c r="J5642" t="s">
        <v>29</v>
      </c>
      <c r="K5642">
        <v>0.1</v>
      </c>
      <c r="L5642">
        <v>0.1</v>
      </c>
      <c r="M5642" t="s">
        <v>26</v>
      </c>
      <c r="N5642" t="s">
        <v>219</v>
      </c>
      <c r="O5642" t="s">
        <v>63</v>
      </c>
      <c r="P5642" t="s">
        <v>29</v>
      </c>
      <c r="Q5642" t="s">
        <v>29</v>
      </c>
      <c r="R5642" t="s">
        <v>29</v>
      </c>
      <c r="S5642" t="s">
        <v>29</v>
      </c>
      <c r="T5642" t="s">
        <v>29</v>
      </c>
      <c r="U5642" t="s">
        <v>29</v>
      </c>
      <c r="V5642" t="s">
        <v>6001</v>
      </c>
      <c r="W5642" t="s">
        <v>6002</v>
      </c>
    </row>
    <row r="5643" spans="1:23">
      <c r="A5643">
        <v>5642</v>
      </c>
      <c r="B5643" t="s">
        <v>231</v>
      </c>
      <c r="C5643" t="s">
        <v>231</v>
      </c>
      <c r="D5643">
        <v>155</v>
      </c>
      <c r="E5643" t="s">
        <v>9048</v>
      </c>
      <c r="F5643" t="s">
        <v>206</v>
      </c>
      <c r="G5643" t="s">
        <v>29</v>
      </c>
      <c r="H5643" t="s">
        <v>29</v>
      </c>
      <c r="I5643" t="s">
        <v>29</v>
      </c>
      <c r="J5643" t="s">
        <v>29</v>
      </c>
      <c r="K5643">
        <v>0.1</v>
      </c>
      <c r="L5643">
        <v>0.1</v>
      </c>
      <c r="M5643" t="s">
        <v>26</v>
      </c>
      <c r="N5643" t="s">
        <v>219</v>
      </c>
      <c r="O5643" t="s">
        <v>29</v>
      </c>
      <c r="P5643" t="s">
        <v>29</v>
      </c>
      <c r="Q5643" t="s">
        <v>29</v>
      </c>
      <c r="R5643" t="s">
        <v>29</v>
      </c>
      <c r="S5643" t="s">
        <v>29</v>
      </c>
      <c r="T5643" t="s">
        <v>29</v>
      </c>
      <c r="U5643" t="s">
        <v>29</v>
      </c>
      <c r="V5643" t="s">
        <v>6001</v>
      </c>
      <c r="W5643" t="s">
        <v>6002</v>
      </c>
    </row>
    <row r="5644" spans="1:23">
      <c r="A5644">
        <v>5643</v>
      </c>
      <c r="B5644" t="s">
        <v>231</v>
      </c>
      <c r="C5644" t="s">
        <v>231</v>
      </c>
      <c r="D5644">
        <v>155</v>
      </c>
      <c r="E5644" t="s">
        <v>1853</v>
      </c>
      <c r="F5644" t="s">
        <v>67</v>
      </c>
      <c r="G5644" t="s">
        <v>1336</v>
      </c>
      <c r="H5644" t="s">
        <v>1854</v>
      </c>
      <c r="I5644" t="s">
        <v>1336</v>
      </c>
      <c r="J5644" t="s">
        <v>1854</v>
      </c>
      <c r="K5644">
        <v>0.8</v>
      </c>
      <c r="L5644">
        <v>0.8</v>
      </c>
      <c r="M5644" t="s">
        <v>26</v>
      </c>
      <c r="N5644" t="s">
        <v>219</v>
      </c>
      <c r="O5644" t="s">
        <v>63</v>
      </c>
      <c r="P5644" t="s">
        <v>29</v>
      </c>
      <c r="Q5644" t="s">
        <v>29</v>
      </c>
      <c r="R5644" t="s">
        <v>29</v>
      </c>
      <c r="S5644" t="s">
        <v>29</v>
      </c>
      <c r="T5644" t="s">
        <v>29</v>
      </c>
      <c r="U5644" t="s">
        <v>29</v>
      </c>
      <c r="V5644" t="s">
        <v>6001</v>
      </c>
      <c r="W5644" t="s">
        <v>6002</v>
      </c>
    </row>
    <row r="5645" spans="1:23">
      <c r="A5645">
        <v>5644</v>
      </c>
      <c r="B5645" t="s">
        <v>231</v>
      </c>
      <c r="C5645" t="s">
        <v>231</v>
      </c>
      <c r="D5645">
        <v>155</v>
      </c>
      <c r="E5645" t="s">
        <v>7363</v>
      </c>
      <c r="F5645" t="s">
        <v>67</v>
      </c>
      <c r="G5645" t="s">
        <v>1336</v>
      </c>
      <c r="H5645" t="s">
        <v>804</v>
      </c>
      <c r="I5645" t="s">
        <v>1336</v>
      </c>
      <c r="J5645" t="s">
        <v>804</v>
      </c>
      <c r="K5645">
        <v>0.1</v>
      </c>
      <c r="L5645">
        <v>0.1</v>
      </c>
      <c r="M5645" t="s">
        <v>26</v>
      </c>
      <c r="N5645" t="s">
        <v>219</v>
      </c>
      <c r="O5645" t="s">
        <v>63</v>
      </c>
      <c r="P5645" t="s">
        <v>29</v>
      </c>
      <c r="Q5645" t="s">
        <v>29</v>
      </c>
      <c r="R5645" t="s">
        <v>29</v>
      </c>
      <c r="S5645" t="s">
        <v>29</v>
      </c>
      <c r="T5645" t="s">
        <v>29</v>
      </c>
      <c r="U5645" t="s">
        <v>29</v>
      </c>
      <c r="V5645" t="s">
        <v>6001</v>
      </c>
      <c r="W5645" t="s">
        <v>6002</v>
      </c>
    </row>
    <row r="5646" spans="1:23">
      <c r="A5646">
        <v>5645</v>
      </c>
      <c r="B5646" t="s">
        <v>231</v>
      </c>
      <c r="C5646" t="s">
        <v>231</v>
      </c>
      <c r="D5646">
        <v>155</v>
      </c>
      <c r="E5646" t="s">
        <v>9049</v>
      </c>
      <c r="F5646" t="s">
        <v>6928</v>
      </c>
      <c r="G5646" t="s">
        <v>9113</v>
      </c>
      <c r="H5646" t="s">
        <v>29</v>
      </c>
      <c r="I5646" t="s">
        <v>9113</v>
      </c>
      <c r="J5646" t="s">
        <v>29</v>
      </c>
      <c r="K5646">
        <v>0.2</v>
      </c>
      <c r="L5646">
        <v>0.2</v>
      </c>
      <c r="M5646" t="s">
        <v>26</v>
      </c>
      <c r="N5646" t="s">
        <v>121</v>
      </c>
      <c r="O5646" t="s">
        <v>29</v>
      </c>
      <c r="P5646" t="s">
        <v>29</v>
      </c>
      <c r="Q5646" t="s">
        <v>29</v>
      </c>
      <c r="R5646" t="s">
        <v>29</v>
      </c>
      <c r="S5646" t="s">
        <v>29</v>
      </c>
      <c r="T5646" t="s">
        <v>29</v>
      </c>
      <c r="U5646" t="s">
        <v>29</v>
      </c>
      <c r="V5646" t="s">
        <v>6001</v>
      </c>
      <c r="W5646" t="s">
        <v>6002</v>
      </c>
    </row>
    <row r="5647" spans="1:23">
      <c r="A5647">
        <v>5646</v>
      </c>
      <c r="B5647" t="s">
        <v>231</v>
      </c>
      <c r="C5647" t="s">
        <v>231</v>
      </c>
      <c r="D5647">
        <v>155</v>
      </c>
      <c r="E5647" t="s">
        <v>9050</v>
      </c>
      <c r="F5647" t="s">
        <v>6928</v>
      </c>
      <c r="G5647" t="s">
        <v>29</v>
      </c>
      <c r="H5647" t="s">
        <v>29</v>
      </c>
      <c r="I5647" t="s">
        <v>29</v>
      </c>
      <c r="J5647" t="s">
        <v>29</v>
      </c>
      <c r="K5647">
        <v>0.1</v>
      </c>
      <c r="L5647">
        <v>0.1</v>
      </c>
      <c r="M5647" t="s">
        <v>26</v>
      </c>
      <c r="N5647" t="s">
        <v>121</v>
      </c>
      <c r="O5647" t="s">
        <v>29</v>
      </c>
      <c r="P5647" t="s">
        <v>29</v>
      </c>
      <c r="Q5647" t="s">
        <v>29</v>
      </c>
      <c r="R5647" t="s">
        <v>29</v>
      </c>
      <c r="S5647" t="s">
        <v>29</v>
      </c>
      <c r="T5647" t="s">
        <v>29</v>
      </c>
      <c r="U5647" t="s">
        <v>29</v>
      </c>
      <c r="V5647" t="s">
        <v>6001</v>
      </c>
      <c r="W5647" t="s">
        <v>6002</v>
      </c>
    </row>
    <row r="5648" spans="1:23">
      <c r="A5648">
        <v>5647</v>
      </c>
      <c r="B5648" t="s">
        <v>231</v>
      </c>
      <c r="C5648" t="s">
        <v>231</v>
      </c>
      <c r="D5648">
        <v>155</v>
      </c>
      <c r="E5648" t="s">
        <v>9051</v>
      </c>
      <c r="F5648" t="s">
        <v>216</v>
      </c>
      <c r="G5648" t="s">
        <v>916</v>
      </c>
      <c r="H5648" t="s">
        <v>9114</v>
      </c>
      <c r="I5648" t="s">
        <v>916</v>
      </c>
      <c r="J5648" t="s">
        <v>4521</v>
      </c>
      <c r="K5648">
        <v>1.9</v>
      </c>
      <c r="L5648">
        <v>1.9</v>
      </c>
      <c r="M5648" t="s">
        <v>26</v>
      </c>
      <c r="N5648" t="s">
        <v>5868</v>
      </c>
      <c r="O5648" t="s">
        <v>219</v>
      </c>
      <c r="P5648" t="s">
        <v>29</v>
      </c>
      <c r="Q5648" t="s">
        <v>29</v>
      </c>
      <c r="R5648" t="s">
        <v>29</v>
      </c>
      <c r="S5648" t="s">
        <v>29</v>
      </c>
      <c r="T5648" t="s">
        <v>29</v>
      </c>
      <c r="U5648" t="s">
        <v>29</v>
      </c>
      <c r="V5648" t="s">
        <v>6001</v>
      </c>
      <c r="W5648" t="s">
        <v>6002</v>
      </c>
    </row>
    <row r="5649" spans="1:23">
      <c r="A5649">
        <v>5648</v>
      </c>
      <c r="B5649" t="s">
        <v>231</v>
      </c>
      <c r="C5649" t="s">
        <v>231</v>
      </c>
      <c r="D5649">
        <v>155</v>
      </c>
      <c r="E5649" t="s">
        <v>9052</v>
      </c>
      <c r="F5649" t="s">
        <v>216</v>
      </c>
      <c r="G5649" t="s">
        <v>916</v>
      </c>
      <c r="H5649" t="s">
        <v>1262</v>
      </c>
      <c r="I5649" t="s">
        <v>916</v>
      </c>
      <c r="J5649" t="s">
        <v>1262</v>
      </c>
      <c r="K5649">
        <v>2</v>
      </c>
      <c r="L5649">
        <v>2</v>
      </c>
      <c r="M5649" t="s">
        <v>26</v>
      </c>
      <c r="N5649" t="s">
        <v>5868</v>
      </c>
      <c r="O5649" t="s">
        <v>219</v>
      </c>
      <c r="P5649" t="s">
        <v>29</v>
      </c>
      <c r="Q5649" t="s">
        <v>29</v>
      </c>
      <c r="R5649" t="s">
        <v>29</v>
      </c>
      <c r="S5649" t="s">
        <v>29</v>
      </c>
      <c r="T5649" t="s">
        <v>29</v>
      </c>
      <c r="U5649" t="s">
        <v>29</v>
      </c>
      <c r="V5649" t="s">
        <v>6001</v>
      </c>
      <c r="W5649" t="s">
        <v>6002</v>
      </c>
    </row>
    <row r="5650" spans="1:23">
      <c r="A5650">
        <v>5649</v>
      </c>
      <c r="B5650" t="s">
        <v>231</v>
      </c>
      <c r="C5650" t="s">
        <v>231</v>
      </c>
      <c r="D5650">
        <v>155</v>
      </c>
      <c r="E5650" t="s">
        <v>915</v>
      </c>
      <c r="F5650" t="s">
        <v>216</v>
      </c>
      <c r="G5650" t="s">
        <v>916</v>
      </c>
      <c r="H5650" t="s">
        <v>29</v>
      </c>
      <c r="I5650" t="s">
        <v>916</v>
      </c>
      <c r="J5650" t="s">
        <v>29</v>
      </c>
      <c r="K5650">
        <v>0.1</v>
      </c>
      <c r="L5650">
        <v>0.1</v>
      </c>
      <c r="M5650" t="s">
        <v>26</v>
      </c>
      <c r="N5650" t="s">
        <v>5868</v>
      </c>
      <c r="O5650" t="s">
        <v>219</v>
      </c>
      <c r="P5650" t="s">
        <v>29</v>
      </c>
      <c r="Q5650" t="s">
        <v>29</v>
      </c>
      <c r="R5650" t="s">
        <v>29</v>
      </c>
      <c r="S5650" t="s">
        <v>29</v>
      </c>
      <c r="T5650" t="s">
        <v>29</v>
      </c>
      <c r="U5650" t="s">
        <v>29</v>
      </c>
      <c r="V5650" t="s">
        <v>6001</v>
      </c>
      <c r="W5650" t="s">
        <v>6002</v>
      </c>
    </row>
    <row r="5651" spans="1:23">
      <c r="A5651">
        <v>5650</v>
      </c>
      <c r="B5651" t="s">
        <v>231</v>
      </c>
      <c r="C5651" t="s">
        <v>231</v>
      </c>
      <c r="D5651">
        <v>155</v>
      </c>
      <c r="E5651" t="s">
        <v>9053</v>
      </c>
      <c r="F5651" t="s">
        <v>682</v>
      </c>
      <c r="G5651" t="s">
        <v>6840</v>
      </c>
      <c r="H5651" t="s">
        <v>1018</v>
      </c>
      <c r="I5651" t="s">
        <v>6840</v>
      </c>
      <c r="J5651" t="s">
        <v>1018</v>
      </c>
      <c r="K5651">
        <v>0.1</v>
      </c>
      <c r="L5651">
        <v>0.1</v>
      </c>
      <c r="M5651" t="s">
        <v>26</v>
      </c>
      <c r="N5651" t="s">
        <v>74</v>
      </c>
      <c r="O5651" t="s">
        <v>29</v>
      </c>
      <c r="P5651" t="s">
        <v>29</v>
      </c>
      <c r="Q5651" t="s">
        <v>29</v>
      </c>
      <c r="R5651" t="s">
        <v>29</v>
      </c>
      <c r="S5651" t="s">
        <v>29</v>
      </c>
      <c r="T5651" t="s">
        <v>29</v>
      </c>
      <c r="U5651" t="s">
        <v>29</v>
      </c>
      <c r="V5651" t="s">
        <v>6001</v>
      </c>
      <c r="W5651" t="s">
        <v>6002</v>
      </c>
    </row>
    <row r="5652" spans="1:23">
      <c r="A5652">
        <v>5651</v>
      </c>
      <c r="B5652" t="s">
        <v>231</v>
      </c>
      <c r="C5652" t="s">
        <v>231</v>
      </c>
      <c r="D5652">
        <v>155</v>
      </c>
      <c r="E5652" t="s">
        <v>9054</v>
      </c>
      <c r="F5652" t="s">
        <v>154</v>
      </c>
      <c r="G5652" t="s">
        <v>2194</v>
      </c>
      <c r="H5652" t="s">
        <v>331</v>
      </c>
      <c r="I5652" t="s">
        <v>9115</v>
      </c>
      <c r="J5652" t="s">
        <v>331</v>
      </c>
      <c r="K5652">
        <v>0.7</v>
      </c>
      <c r="L5652">
        <v>0.7</v>
      </c>
      <c r="M5652" t="s">
        <v>26</v>
      </c>
      <c r="N5652" t="s">
        <v>219</v>
      </c>
      <c r="O5652" t="s">
        <v>63</v>
      </c>
      <c r="P5652" t="s">
        <v>29</v>
      </c>
      <c r="Q5652" t="s">
        <v>29</v>
      </c>
      <c r="R5652" t="s">
        <v>29</v>
      </c>
      <c r="S5652" t="s">
        <v>29</v>
      </c>
      <c r="T5652" t="s">
        <v>29</v>
      </c>
      <c r="U5652" t="s">
        <v>29</v>
      </c>
      <c r="V5652" t="s">
        <v>6001</v>
      </c>
      <c r="W5652" t="s">
        <v>6002</v>
      </c>
    </row>
    <row r="5653" spans="1:23">
      <c r="A5653">
        <v>5652</v>
      </c>
      <c r="B5653" t="s">
        <v>231</v>
      </c>
      <c r="C5653" t="s">
        <v>231</v>
      </c>
      <c r="D5653">
        <v>155</v>
      </c>
      <c r="E5653" t="s">
        <v>9055</v>
      </c>
      <c r="F5653" t="s">
        <v>41</v>
      </c>
      <c r="G5653" t="s">
        <v>408</v>
      </c>
      <c r="H5653" t="s">
        <v>2746</v>
      </c>
      <c r="I5653" t="s">
        <v>408</v>
      </c>
      <c r="J5653" t="s">
        <v>2746</v>
      </c>
      <c r="K5653">
        <v>0.7</v>
      </c>
      <c r="L5653">
        <v>0.7</v>
      </c>
      <c r="M5653" t="s">
        <v>26</v>
      </c>
      <c r="N5653" t="s">
        <v>219</v>
      </c>
      <c r="O5653" t="s">
        <v>121</v>
      </c>
      <c r="P5653" t="s">
        <v>74</v>
      </c>
      <c r="Q5653" t="s">
        <v>29</v>
      </c>
      <c r="R5653" t="s">
        <v>29</v>
      </c>
      <c r="S5653" t="s">
        <v>29</v>
      </c>
      <c r="T5653" t="s">
        <v>29</v>
      </c>
      <c r="U5653" t="s">
        <v>29</v>
      </c>
      <c r="V5653" t="s">
        <v>6001</v>
      </c>
      <c r="W5653" t="s">
        <v>6002</v>
      </c>
    </row>
    <row r="5654" spans="1:23">
      <c r="A5654">
        <v>5653</v>
      </c>
      <c r="B5654" t="s">
        <v>231</v>
      </c>
      <c r="C5654" t="s">
        <v>231</v>
      </c>
      <c r="D5654">
        <v>155</v>
      </c>
      <c r="E5654" t="s">
        <v>1858</v>
      </c>
      <c r="F5654" t="s">
        <v>41</v>
      </c>
      <c r="G5654" t="s">
        <v>408</v>
      </c>
      <c r="H5654" t="s">
        <v>514</v>
      </c>
      <c r="I5654" t="s">
        <v>408</v>
      </c>
      <c r="J5654" t="s">
        <v>514</v>
      </c>
      <c r="K5654">
        <v>2.5</v>
      </c>
      <c r="L5654">
        <v>2.5</v>
      </c>
      <c r="M5654" t="s">
        <v>26</v>
      </c>
      <c r="N5654" t="s">
        <v>219</v>
      </c>
      <c r="O5654" t="s">
        <v>121</v>
      </c>
      <c r="P5654" t="s">
        <v>74</v>
      </c>
      <c r="Q5654" t="s">
        <v>29</v>
      </c>
      <c r="R5654" t="s">
        <v>29</v>
      </c>
      <c r="S5654" t="s">
        <v>29</v>
      </c>
      <c r="T5654" t="s">
        <v>29</v>
      </c>
      <c r="U5654" t="s">
        <v>29</v>
      </c>
      <c r="V5654" t="s">
        <v>6001</v>
      </c>
      <c r="W5654" t="s">
        <v>6002</v>
      </c>
    </row>
    <row r="5655" spans="1:23">
      <c r="A5655">
        <v>5654</v>
      </c>
      <c r="B5655" t="s">
        <v>231</v>
      </c>
      <c r="C5655" t="s">
        <v>231</v>
      </c>
      <c r="D5655">
        <v>155</v>
      </c>
      <c r="E5655" t="s">
        <v>9116</v>
      </c>
      <c r="F5655" t="s">
        <v>41</v>
      </c>
      <c r="G5655" t="s">
        <v>9117</v>
      </c>
      <c r="H5655" t="s">
        <v>372</v>
      </c>
      <c r="I5655" t="s">
        <v>371</v>
      </c>
      <c r="J5655" t="s">
        <v>372</v>
      </c>
      <c r="K5655">
        <v>0.5</v>
      </c>
      <c r="L5655">
        <v>0.5</v>
      </c>
      <c r="M5655" t="s">
        <v>26</v>
      </c>
      <c r="N5655" t="s">
        <v>219</v>
      </c>
      <c r="O5655" t="s">
        <v>29</v>
      </c>
      <c r="P5655" t="s">
        <v>29</v>
      </c>
      <c r="Q5655" t="s">
        <v>29</v>
      </c>
      <c r="R5655" t="s">
        <v>29</v>
      </c>
      <c r="S5655" t="s">
        <v>29</v>
      </c>
      <c r="T5655" t="s">
        <v>29</v>
      </c>
      <c r="U5655" t="s">
        <v>29</v>
      </c>
      <c r="V5655" t="s">
        <v>6001</v>
      </c>
      <c r="W5655" t="s">
        <v>6002</v>
      </c>
    </row>
    <row r="5656" spans="1:23">
      <c r="A5656">
        <v>5655</v>
      </c>
      <c r="B5656" t="s">
        <v>231</v>
      </c>
      <c r="C5656" t="s">
        <v>231</v>
      </c>
      <c r="D5656">
        <v>155</v>
      </c>
      <c r="E5656" t="s">
        <v>9056</v>
      </c>
      <c r="F5656" t="s">
        <v>297</v>
      </c>
      <c r="G5656" t="s">
        <v>1713</v>
      </c>
      <c r="H5656" t="s">
        <v>5976</v>
      </c>
      <c r="I5656" t="s">
        <v>1713</v>
      </c>
      <c r="J5656" t="s">
        <v>5976</v>
      </c>
      <c r="K5656">
        <v>0.5</v>
      </c>
      <c r="L5656">
        <v>0.5</v>
      </c>
      <c r="M5656" t="s">
        <v>26</v>
      </c>
      <c r="N5656" t="s">
        <v>63</v>
      </c>
      <c r="O5656" t="s">
        <v>219</v>
      </c>
      <c r="P5656" t="s">
        <v>29</v>
      </c>
      <c r="Q5656" t="s">
        <v>29</v>
      </c>
      <c r="R5656" t="s">
        <v>29</v>
      </c>
      <c r="S5656" t="s">
        <v>29</v>
      </c>
      <c r="T5656" t="s">
        <v>29</v>
      </c>
      <c r="U5656" t="s">
        <v>29</v>
      </c>
      <c r="V5656" t="s">
        <v>6001</v>
      </c>
      <c r="W5656" t="s">
        <v>6002</v>
      </c>
    </row>
    <row r="5657" spans="1:23">
      <c r="A5657">
        <v>5656</v>
      </c>
      <c r="B5657" t="s">
        <v>231</v>
      </c>
      <c r="C5657" t="s">
        <v>231</v>
      </c>
      <c r="D5657">
        <v>155</v>
      </c>
      <c r="E5657" t="s">
        <v>9057</v>
      </c>
      <c r="F5657" t="s">
        <v>498</v>
      </c>
      <c r="G5657" t="s">
        <v>6499</v>
      </c>
      <c r="H5657" t="s">
        <v>9118</v>
      </c>
      <c r="I5657" t="s">
        <v>6499</v>
      </c>
      <c r="J5657" t="s">
        <v>9118</v>
      </c>
      <c r="K5657">
        <v>0.2</v>
      </c>
      <c r="L5657">
        <v>0.2</v>
      </c>
      <c r="M5657" t="s">
        <v>26</v>
      </c>
      <c r="N5657" t="s">
        <v>121</v>
      </c>
      <c r="O5657" t="s">
        <v>29</v>
      </c>
      <c r="P5657" t="s">
        <v>29</v>
      </c>
      <c r="Q5657" t="s">
        <v>29</v>
      </c>
      <c r="R5657" t="s">
        <v>29</v>
      </c>
      <c r="S5657" t="s">
        <v>29</v>
      </c>
      <c r="T5657" t="s">
        <v>29</v>
      </c>
      <c r="U5657" t="s">
        <v>29</v>
      </c>
      <c r="V5657" t="s">
        <v>6001</v>
      </c>
      <c r="W5657" t="s">
        <v>6002</v>
      </c>
    </row>
    <row r="5658" spans="1:23">
      <c r="A5658">
        <v>5657</v>
      </c>
      <c r="B5658" t="s">
        <v>231</v>
      </c>
      <c r="C5658" t="s">
        <v>231</v>
      </c>
      <c r="D5658">
        <v>155</v>
      </c>
      <c r="E5658" t="s">
        <v>9058</v>
      </c>
      <c r="F5658" t="s">
        <v>358</v>
      </c>
      <c r="G5658" t="s">
        <v>1860</v>
      </c>
      <c r="H5658" t="s">
        <v>29</v>
      </c>
      <c r="I5658" t="s">
        <v>1860</v>
      </c>
      <c r="J5658" t="s">
        <v>29</v>
      </c>
      <c r="K5658">
        <v>1.6</v>
      </c>
      <c r="L5658">
        <v>1.6</v>
      </c>
      <c r="M5658" t="s">
        <v>26</v>
      </c>
      <c r="N5658" t="s">
        <v>219</v>
      </c>
      <c r="O5658" t="s">
        <v>29</v>
      </c>
      <c r="P5658" t="s">
        <v>29</v>
      </c>
      <c r="Q5658" t="s">
        <v>29</v>
      </c>
      <c r="R5658" t="s">
        <v>29</v>
      </c>
      <c r="S5658" t="s">
        <v>29</v>
      </c>
      <c r="T5658" t="s">
        <v>29</v>
      </c>
      <c r="U5658" t="s">
        <v>29</v>
      </c>
      <c r="V5658" t="s">
        <v>6001</v>
      </c>
      <c r="W5658" t="s">
        <v>6002</v>
      </c>
    </row>
    <row r="5659" spans="1:23">
      <c r="A5659">
        <v>5658</v>
      </c>
      <c r="B5659" t="s">
        <v>231</v>
      </c>
      <c r="C5659" t="s">
        <v>231</v>
      </c>
      <c r="D5659">
        <v>155</v>
      </c>
      <c r="E5659" t="s">
        <v>9059</v>
      </c>
      <c r="F5659" t="s">
        <v>1955</v>
      </c>
      <c r="G5659" t="s">
        <v>7477</v>
      </c>
      <c r="H5659" t="s">
        <v>29</v>
      </c>
      <c r="I5659" t="s">
        <v>7477</v>
      </c>
      <c r="J5659" t="s">
        <v>29</v>
      </c>
      <c r="K5659">
        <v>0.2</v>
      </c>
      <c r="L5659">
        <v>0.2</v>
      </c>
      <c r="M5659" t="s">
        <v>26</v>
      </c>
      <c r="N5659" t="s">
        <v>219</v>
      </c>
      <c r="O5659" t="s">
        <v>29</v>
      </c>
      <c r="P5659" t="s">
        <v>29</v>
      </c>
      <c r="Q5659" t="s">
        <v>29</v>
      </c>
      <c r="R5659" t="s">
        <v>29</v>
      </c>
      <c r="S5659" t="s">
        <v>29</v>
      </c>
      <c r="T5659" t="s">
        <v>29</v>
      </c>
      <c r="U5659" t="s">
        <v>29</v>
      </c>
      <c r="V5659" t="s">
        <v>6001</v>
      </c>
      <c r="W5659" t="s">
        <v>6002</v>
      </c>
    </row>
    <row r="5660" spans="1:23">
      <c r="A5660">
        <v>5659</v>
      </c>
      <c r="B5660" t="s">
        <v>231</v>
      </c>
      <c r="C5660" t="s">
        <v>231</v>
      </c>
      <c r="D5660">
        <v>155</v>
      </c>
      <c r="E5660" t="s">
        <v>9060</v>
      </c>
      <c r="F5660" t="s">
        <v>2077</v>
      </c>
      <c r="G5660" t="s">
        <v>9119</v>
      </c>
      <c r="H5660" t="s">
        <v>5096</v>
      </c>
      <c r="I5660" t="s">
        <v>5095</v>
      </c>
      <c r="J5660" t="s">
        <v>5096</v>
      </c>
      <c r="K5660">
        <v>0.9</v>
      </c>
      <c r="L5660">
        <v>0.9</v>
      </c>
      <c r="M5660" t="s">
        <v>26</v>
      </c>
      <c r="N5660" t="s">
        <v>219</v>
      </c>
      <c r="O5660" t="s">
        <v>232</v>
      </c>
      <c r="P5660" t="s">
        <v>29</v>
      </c>
      <c r="Q5660" t="s">
        <v>29</v>
      </c>
      <c r="R5660" t="s">
        <v>29</v>
      </c>
      <c r="S5660" t="s">
        <v>29</v>
      </c>
      <c r="T5660" t="s">
        <v>29</v>
      </c>
      <c r="U5660" t="s">
        <v>29</v>
      </c>
      <c r="V5660" t="s">
        <v>6001</v>
      </c>
      <c r="W5660" t="s">
        <v>6002</v>
      </c>
    </row>
    <row r="5661" spans="1:23">
      <c r="A5661">
        <v>5660</v>
      </c>
      <c r="B5661" t="s">
        <v>231</v>
      </c>
      <c r="C5661" t="s">
        <v>231</v>
      </c>
      <c r="D5661">
        <v>155</v>
      </c>
      <c r="E5661" t="s">
        <v>8270</v>
      </c>
      <c r="F5661" t="s">
        <v>2077</v>
      </c>
      <c r="G5661" t="s">
        <v>6005</v>
      </c>
      <c r="H5661" t="s">
        <v>183</v>
      </c>
      <c r="I5661" t="s">
        <v>6005</v>
      </c>
      <c r="J5661" t="s">
        <v>183</v>
      </c>
      <c r="K5661">
        <v>3</v>
      </c>
      <c r="L5661">
        <v>3</v>
      </c>
      <c r="M5661" t="s">
        <v>26</v>
      </c>
      <c r="N5661" t="s">
        <v>219</v>
      </c>
      <c r="O5661" t="s">
        <v>29</v>
      </c>
      <c r="P5661" t="s">
        <v>29</v>
      </c>
      <c r="Q5661" t="s">
        <v>29</v>
      </c>
      <c r="R5661" t="s">
        <v>29</v>
      </c>
      <c r="S5661" t="s">
        <v>29</v>
      </c>
      <c r="T5661" t="s">
        <v>29</v>
      </c>
      <c r="U5661" t="s">
        <v>29</v>
      </c>
      <c r="V5661" t="s">
        <v>6001</v>
      </c>
      <c r="W5661" t="s">
        <v>6002</v>
      </c>
    </row>
    <row r="5662" spans="1:23">
      <c r="A5662">
        <v>5661</v>
      </c>
      <c r="B5662" t="s">
        <v>231</v>
      </c>
      <c r="C5662" t="s">
        <v>231</v>
      </c>
      <c r="D5662">
        <v>155</v>
      </c>
      <c r="E5662" t="s">
        <v>9061</v>
      </c>
      <c r="F5662" t="s">
        <v>522</v>
      </c>
      <c r="G5662" t="s">
        <v>1466</v>
      </c>
      <c r="H5662" t="s">
        <v>7485</v>
      </c>
      <c r="I5662" t="s">
        <v>7484</v>
      </c>
      <c r="J5662" t="s">
        <v>7485</v>
      </c>
      <c r="K5662">
        <v>0.2</v>
      </c>
      <c r="L5662">
        <v>0.2</v>
      </c>
      <c r="M5662" t="s">
        <v>26</v>
      </c>
      <c r="N5662" t="s">
        <v>74</v>
      </c>
      <c r="O5662" t="s">
        <v>29</v>
      </c>
      <c r="P5662" t="s">
        <v>29</v>
      </c>
      <c r="Q5662" t="s">
        <v>29</v>
      </c>
      <c r="R5662" t="s">
        <v>29</v>
      </c>
      <c r="S5662" t="s">
        <v>29</v>
      </c>
      <c r="T5662" t="s">
        <v>29</v>
      </c>
      <c r="U5662" t="s">
        <v>29</v>
      </c>
      <c r="V5662" t="s">
        <v>6001</v>
      </c>
      <c r="W5662" t="s">
        <v>6002</v>
      </c>
    </row>
    <row r="5663" spans="1:23">
      <c r="A5663">
        <v>5662</v>
      </c>
      <c r="B5663" t="s">
        <v>231</v>
      </c>
      <c r="C5663" t="s">
        <v>231</v>
      </c>
      <c r="D5663">
        <v>155</v>
      </c>
      <c r="E5663" t="s">
        <v>387</v>
      </c>
      <c r="F5663" t="s">
        <v>154</v>
      </c>
      <c r="G5663" t="s">
        <v>388</v>
      </c>
      <c r="H5663" t="s">
        <v>389</v>
      </c>
      <c r="I5663" t="s">
        <v>388</v>
      </c>
      <c r="J5663" t="s">
        <v>389</v>
      </c>
      <c r="K5663">
        <v>0.1</v>
      </c>
      <c r="L5663">
        <v>0.1</v>
      </c>
      <c r="M5663" t="s">
        <v>26</v>
      </c>
      <c r="N5663" t="s">
        <v>219</v>
      </c>
      <c r="O5663" t="s">
        <v>29</v>
      </c>
      <c r="P5663" t="s">
        <v>29</v>
      </c>
      <c r="Q5663" t="s">
        <v>29</v>
      </c>
      <c r="R5663" t="s">
        <v>29</v>
      </c>
      <c r="S5663" t="s">
        <v>29</v>
      </c>
      <c r="T5663" t="s">
        <v>29</v>
      </c>
      <c r="U5663" t="s">
        <v>29</v>
      </c>
      <c r="V5663" t="s">
        <v>6001</v>
      </c>
      <c r="W5663" t="s">
        <v>6002</v>
      </c>
    </row>
    <row r="5664" spans="1:23">
      <c r="A5664">
        <v>5663</v>
      </c>
      <c r="B5664" t="s">
        <v>231</v>
      </c>
      <c r="C5664" t="s">
        <v>231</v>
      </c>
      <c r="D5664">
        <v>155</v>
      </c>
      <c r="E5664" t="s">
        <v>9062</v>
      </c>
      <c r="F5664" t="s">
        <v>154</v>
      </c>
      <c r="G5664" t="s">
        <v>6613</v>
      </c>
      <c r="H5664" t="s">
        <v>104</v>
      </c>
      <c r="I5664" t="s">
        <v>6613</v>
      </c>
      <c r="J5664" t="s">
        <v>104</v>
      </c>
      <c r="K5664">
        <v>1.4</v>
      </c>
      <c r="L5664">
        <v>1.4</v>
      </c>
      <c r="M5664" t="s">
        <v>26</v>
      </c>
      <c r="N5664" t="s">
        <v>219</v>
      </c>
      <c r="O5664" t="s">
        <v>29</v>
      </c>
      <c r="P5664" t="s">
        <v>29</v>
      </c>
      <c r="Q5664" t="s">
        <v>29</v>
      </c>
      <c r="R5664" t="s">
        <v>29</v>
      </c>
      <c r="S5664" t="s">
        <v>29</v>
      </c>
      <c r="T5664" t="s">
        <v>29</v>
      </c>
      <c r="U5664" t="s">
        <v>29</v>
      </c>
      <c r="V5664" t="s">
        <v>6001</v>
      </c>
      <c r="W5664" t="s">
        <v>6002</v>
      </c>
    </row>
    <row r="5665" spans="1:23">
      <c r="A5665">
        <v>5664</v>
      </c>
      <c r="B5665" t="s">
        <v>231</v>
      </c>
      <c r="C5665" t="s">
        <v>231</v>
      </c>
      <c r="D5665">
        <v>155</v>
      </c>
      <c r="E5665" t="s">
        <v>9063</v>
      </c>
      <c r="F5665" t="s">
        <v>154</v>
      </c>
      <c r="G5665" t="s">
        <v>3012</v>
      </c>
      <c r="H5665" t="s">
        <v>1702</v>
      </c>
      <c r="I5665" t="s">
        <v>3012</v>
      </c>
      <c r="J5665" t="s">
        <v>2024</v>
      </c>
      <c r="K5665">
        <v>0.1</v>
      </c>
      <c r="L5665">
        <v>0.1</v>
      </c>
      <c r="M5665" t="s">
        <v>26</v>
      </c>
      <c r="N5665" t="s">
        <v>219</v>
      </c>
      <c r="O5665" t="s">
        <v>29</v>
      </c>
      <c r="P5665" t="s">
        <v>29</v>
      </c>
      <c r="Q5665" t="s">
        <v>29</v>
      </c>
      <c r="R5665" t="s">
        <v>29</v>
      </c>
      <c r="S5665" t="s">
        <v>29</v>
      </c>
      <c r="T5665" t="s">
        <v>29</v>
      </c>
      <c r="U5665" t="s">
        <v>29</v>
      </c>
      <c r="V5665" t="s">
        <v>6001</v>
      </c>
      <c r="W5665" t="s">
        <v>6002</v>
      </c>
    </row>
    <row r="5666" spans="1:23">
      <c r="A5666">
        <v>5665</v>
      </c>
      <c r="B5666" t="s">
        <v>231</v>
      </c>
      <c r="C5666" t="s">
        <v>231</v>
      </c>
      <c r="D5666">
        <v>155</v>
      </c>
      <c r="E5666" t="s">
        <v>9064</v>
      </c>
      <c r="F5666" t="s">
        <v>154</v>
      </c>
      <c r="G5666" t="s">
        <v>2026</v>
      </c>
      <c r="H5666" t="s">
        <v>8866</v>
      </c>
      <c r="I5666" t="s">
        <v>2026</v>
      </c>
      <c r="J5666" t="s">
        <v>8866</v>
      </c>
      <c r="K5666">
        <v>3.9</v>
      </c>
      <c r="L5666">
        <v>3.9</v>
      </c>
      <c r="M5666" t="s">
        <v>26</v>
      </c>
      <c r="N5666" t="s">
        <v>5868</v>
      </c>
      <c r="O5666" t="s">
        <v>219</v>
      </c>
      <c r="P5666" t="s">
        <v>63</v>
      </c>
      <c r="Q5666" t="s">
        <v>29</v>
      </c>
      <c r="R5666" t="s">
        <v>29</v>
      </c>
      <c r="S5666" t="s">
        <v>29</v>
      </c>
      <c r="T5666" t="s">
        <v>29</v>
      </c>
      <c r="U5666" t="s">
        <v>29</v>
      </c>
      <c r="V5666" t="s">
        <v>6001</v>
      </c>
      <c r="W5666" t="s">
        <v>6002</v>
      </c>
    </row>
    <row r="5667" spans="1:23">
      <c r="A5667">
        <v>5666</v>
      </c>
      <c r="B5667" t="s">
        <v>231</v>
      </c>
      <c r="C5667" t="s">
        <v>231</v>
      </c>
      <c r="D5667">
        <v>155</v>
      </c>
      <c r="E5667" t="s">
        <v>9065</v>
      </c>
      <c r="F5667" t="s">
        <v>154</v>
      </c>
      <c r="G5667" t="s">
        <v>976</v>
      </c>
      <c r="H5667" t="s">
        <v>9120</v>
      </c>
      <c r="I5667" t="s">
        <v>976</v>
      </c>
      <c r="J5667" t="s">
        <v>9121</v>
      </c>
      <c r="K5667">
        <v>0.1</v>
      </c>
      <c r="L5667">
        <v>0.1</v>
      </c>
      <c r="M5667" t="s">
        <v>26</v>
      </c>
      <c r="N5667" t="s">
        <v>219</v>
      </c>
      <c r="O5667" t="s">
        <v>29</v>
      </c>
      <c r="P5667" t="s">
        <v>29</v>
      </c>
      <c r="Q5667" t="s">
        <v>29</v>
      </c>
      <c r="R5667" t="s">
        <v>29</v>
      </c>
      <c r="S5667" t="s">
        <v>29</v>
      </c>
      <c r="T5667" t="s">
        <v>29</v>
      </c>
      <c r="U5667" t="s">
        <v>29</v>
      </c>
      <c r="V5667" t="s">
        <v>6001</v>
      </c>
      <c r="W5667" t="s">
        <v>6002</v>
      </c>
    </row>
    <row r="5668" spans="1:23">
      <c r="A5668">
        <v>5667</v>
      </c>
      <c r="B5668" t="s">
        <v>231</v>
      </c>
      <c r="C5668" t="s">
        <v>231</v>
      </c>
      <c r="D5668">
        <v>155</v>
      </c>
      <c r="E5668" t="s">
        <v>8075</v>
      </c>
      <c r="F5668" t="s">
        <v>154</v>
      </c>
      <c r="G5668" t="s">
        <v>449</v>
      </c>
      <c r="H5668" t="s">
        <v>5878</v>
      </c>
      <c r="I5668" t="s">
        <v>449</v>
      </c>
      <c r="J5668" t="s">
        <v>5878</v>
      </c>
      <c r="K5668">
        <v>0.4</v>
      </c>
      <c r="L5668">
        <v>0.4</v>
      </c>
      <c r="M5668" t="s">
        <v>26</v>
      </c>
      <c r="N5668" t="s">
        <v>5868</v>
      </c>
      <c r="O5668" t="s">
        <v>219</v>
      </c>
      <c r="P5668" t="s">
        <v>74</v>
      </c>
      <c r="Q5668" t="s">
        <v>29</v>
      </c>
      <c r="R5668" t="s">
        <v>29</v>
      </c>
      <c r="S5668" t="s">
        <v>29</v>
      </c>
      <c r="T5668" t="s">
        <v>29</v>
      </c>
      <c r="U5668" t="s">
        <v>29</v>
      </c>
      <c r="V5668" t="s">
        <v>6001</v>
      </c>
      <c r="W5668" t="s">
        <v>6002</v>
      </c>
    </row>
    <row r="5669" spans="1:23">
      <c r="A5669">
        <v>5668</v>
      </c>
      <c r="B5669" t="s">
        <v>231</v>
      </c>
      <c r="C5669" t="s">
        <v>231</v>
      </c>
      <c r="D5669">
        <v>155</v>
      </c>
      <c r="E5669" t="s">
        <v>1868</v>
      </c>
      <c r="F5669" t="s">
        <v>154</v>
      </c>
      <c r="G5669" t="s">
        <v>449</v>
      </c>
      <c r="H5669" t="s">
        <v>1869</v>
      </c>
      <c r="I5669" t="s">
        <v>449</v>
      </c>
      <c r="J5669" t="s">
        <v>1869</v>
      </c>
      <c r="K5669">
        <v>17</v>
      </c>
      <c r="L5669">
        <v>17</v>
      </c>
      <c r="M5669" t="s">
        <v>26</v>
      </c>
      <c r="N5669" t="s">
        <v>5868</v>
      </c>
      <c r="O5669" t="s">
        <v>219</v>
      </c>
      <c r="P5669" t="s">
        <v>74</v>
      </c>
      <c r="Q5669" t="s">
        <v>29</v>
      </c>
      <c r="R5669" t="s">
        <v>29</v>
      </c>
      <c r="S5669" t="s">
        <v>29</v>
      </c>
      <c r="T5669" t="s">
        <v>29</v>
      </c>
      <c r="U5669" t="s">
        <v>29</v>
      </c>
      <c r="V5669" t="s">
        <v>6001</v>
      </c>
      <c r="W5669" t="s">
        <v>6002</v>
      </c>
    </row>
    <row r="5670" spans="1:23">
      <c r="A5670">
        <v>5669</v>
      </c>
      <c r="B5670" t="s">
        <v>231</v>
      </c>
      <c r="C5670" t="s">
        <v>231</v>
      </c>
      <c r="D5670">
        <v>155</v>
      </c>
      <c r="E5670" t="s">
        <v>6970</v>
      </c>
      <c r="F5670" t="s">
        <v>154</v>
      </c>
      <c r="G5670" t="s">
        <v>276</v>
      </c>
      <c r="H5670" t="s">
        <v>29</v>
      </c>
      <c r="I5670" t="s">
        <v>276</v>
      </c>
      <c r="J5670" t="s">
        <v>29</v>
      </c>
      <c r="K5670">
        <v>0.7</v>
      </c>
      <c r="L5670">
        <v>0.7</v>
      </c>
      <c r="M5670" t="s">
        <v>26</v>
      </c>
      <c r="N5670" t="s">
        <v>219</v>
      </c>
      <c r="O5670" t="s">
        <v>29</v>
      </c>
      <c r="P5670" t="s">
        <v>29</v>
      </c>
      <c r="Q5670" t="s">
        <v>29</v>
      </c>
      <c r="R5670" t="s">
        <v>29</v>
      </c>
      <c r="S5670" t="s">
        <v>29</v>
      </c>
      <c r="T5670" t="s">
        <v>29</v>
      </c>
      <c r="U5670" t="s">
        <v>29</v>
      </c>
      <c r="V5670" t="s">
        <v>6001</v>
      </c>
      <c r="W5670" t="s">
        <v>6002</v>
      </c>
    </row>
    <row r="5671" spans="1:23">
      <c r="A5671">
        <v>5670</v>
      </c>
      <c r="B5671" t="s">
        <v>231</v>
      </c>
      <c r="C5671" t="s">
        <v>231</v>
      </c>
      <c r="D5671">
        <v>155</v>
      </c>
      <c r="E5671" t="s">
        <v>1721</v>
      </c>
      <c r="F5671" t="s">
        <v>293</v>
      </c>
      <c r="G5671" t="s">
        <v>1722</v>
      </c>
      <c r="H5671" t="s">
        <v>1723</v>
      </c>
      <c r="I5671" t="s">
        <v>4627</v>
      </c>
      <c r="J5671" t="s">
        <v>804</v>
      </c>
      <c r="K5671">
        <v>1</v>
      </c>
      <c r="L5671">
        <v>1</v>
      </c>
      <c r="M5671" t="s">
        <v>26</v>
      </c>
      <c r="N5671" t="s">
        <v>74</v>
      </c>
      <c r="O5671" t="s">
        <v>29</v>
      </c>
      <c r="P5671" t="s">
        <v>29</v>
      </c>
      <c r="Q5671" t="s">
        <v>29</v>
      </c>
      <c r="R5671" t="s">
        <v>29</v>
      </c>
      <c r="S5671" t="s">
        <v>29</v>
      </c>
      <c r="T5671" t="s">
        <v>29</v>
      </c>
      <c r="U5671" t="s">
        <v>29</v>
      </c>
      <c r="V5671" t="s">
        <v>6001</v>
      </c>
      <c r="W5671" t="s">
        <v>6002</v>
      </c>
    </row>
    <row r="5672" spans="1:23">
      <c r="A5672">
        <v>5671</v>
      </c>
      <c r="B5672" t="s">
        <v>231</v>
      </c>
      <c r="C5672" t="s">
        <v>231</v>
      </c>
      <c r="D5672">
        <v>155</v>
      </c>
      <c r="E5672" t="s">
        <v>9066</v>
      </c>
      <c r="F5672" t="s">
        <v>1460</v>
      </c>
      <c r="G5672" t="s">
        <v>1461</v>
      </c>
      <c r="H5672" t="s">
        <v>9122</v>
      </c>
      <c r="I5672" t="s">
        <v>1461</v>
      </c>
      <c r="J5672" t="s">
        <v>9122</v>
      </c>
      <c r="K5672">
        <v>0.8</v>
      </c>
      <c r="L5672">
        <v>0.8</v>
      </c>
      <c r="M5672" t="s">
        <v>26</v>
      </c>
      <c r="N5672" t="s">
        <v>74</v>
      </c>
      <c r="O5672" t="s">
        <v>29</v>
      </c>
      <c r="P5672" t="s">
        <v>29</v>
      </c>
      <c r="Q5672" t="s">
        <v>29</v>
      </c>
      <c r="R5672" t="s">
        <v>29</v>
      </c>
      <c r="S5672" t="s">
        <v>29</v>
      </c>
      <c r="T5672" t="s">
        <v>29</v>
      </c>
      <c r="U5672" t="s">
        <v>29</v>
      </c>
      <c r="V5672" t="s">
        <v>6001</v>
      </c>
      <c r="W5672" t="s">
        <v>6002</v>
      </c>
    </row>
    <row r="5673" spans="1:23">
      <c r="A5673">
        <v>5672</v>
      </c>
      <c r="B5673" t="s">
        <v>231</v>
      </c>
      <c r="C5673" t="s">
        <v>231</v>
      </c>
      <c r="D5673">
        <v>155</v>
      </c>
      <c r="E5673" t="s">
        <v>9067</v>
      </c>
      <c r="F5673" t="s">
        <v>1460</v>
      </c>
      <c r="G5673" t="s">
        <v>9123</v>
      </c>
      <c r="H5673" t="s">
        <v>9124</v>
      </c>
      <c r="I5673" t="s">
        <v>9123</v>
      </c>
      <c r="J5673" t="s">
        <v>9125</v>
      </c>
      <c r="K5673">
        <v>0.1</v>
      </c>
      <c r="L5673">
        <v>0.1</v>
      </c>
      <c r="M5673" t="s">
        <v>26</v>
      </c>
      <c r="N5673" t="s">
        <v>219</v>
      </c>
      <c r="O5673" t="s">
        <v>29</v>
      </c>
      <c r="P5673" t="s">
        <v>29</v>
      </c>
      <c r="Q5673" t="s">
        <v>29</v>
      </c>
      <c r="R5673" t="s">
        <v>29</v>
      </c>
      <c r="S5673" t="s">
        <v>29</v>
      </c>
      <c r="T5673" t="s">
        <v>29</v>
      </c>
      <c r="U5673" t="s">
        <v>29</v>
      </c>
      <c r="V5673" t="s">
        <v>6001</v>
      </c>
      <c r="W5673" t="s">
        <v>6002</v>
      </c>
    </row>
    <row r="5674" spans="1:23">
      <c r="A5674">
        <v>5673</v>
      </c>
      <c r="B5674" t="s">
        <v>231</v>
      </c>
      <c r="C5674" t="s">
        <v>231</v>
      </c>
      <c r="D5674">
        <v>155</v>
      </c>
      <c r="E5674" t="s">
        <v>9068</v>
      </c>
      <c r="F5674" t="s">
        <v>168</v>
      </c>
      <c r="G5674" t="s">
        <v>9126</v>
      </c>
      <c r="H5674" t="s">
        <v>1801</v>
      </c>
      <c r="I5674" t="s">
        <v>9126</v>
      </c>
      <c r="J5674" t="s">
        <v>1801</v>
      </c>
      <c r="K5674">
        <v>0.4</v>
      </c>
      <c r="L5674">
        <v>0.4</v>
      </c>
      <c r="M5674" t="s">
        <v>26</v>
      </c>
      <c r="N5674" t="s">
        <v>74</v>
      </c>
      <c r="O5674" t="s">
        <v>29</v>
      </c>
      <c r="P5674" t="s">
        <v>29</v>
      </c>
      <c r="Q5674" t="s">
        <v>29</v>
      </c>
      <c r="R5674" t="s">
        <v>29</v>
      </c>
      <c r="S5674" t="s">
        <v>29</v>
      </c>
      <c r="T5674" t="s">
        <v>29</v>
      </c>
      <c r="U5674" t="s">
        <v>29</v>
      </c>
      <c r="V5674" t="s">
        <v>6001</v>
      </c>
      <c r="W5674" t="s">
        <v>6002</v>
      </c>
    </row>
    <row r="5675" spans="1:23">
      <c r="A5675">
        <v>5674</v>
      </c>
      <c r="B5675" t="s">
        <v>231</v>
      </c>
      <c r="C5675" t="s">
        <v>231</v>
      </c>
      <c r="D5675">
        <v>155</v>
      </c>
      <c r="E5675" t="s">
        <v>9069</v>
      </c>
      <c r="F5675" t="s">
        <v>2031</v>
      </c>
      <c r="G5675" t="s">
        <v>2032</v>
      </c>
      <c r="H5675" t="s">
        <v>9127</v>
      </c>
      <c r="I5675" t="s">
        <v>2032</v>
      </c>
      <c r="J5675" t="s">
        <v>9127</v>
      </c>
      <c r="K5675">
        <v>0.1</v>
      </c>
      <c r="L5675">
        <v>0.1</v>
      </c>
      <c r="M5675" t="s">
        <v>26</v>
      </c>
      <c r="N5675" t="s">
        <v>121</v>
      </c>
      <c r="O5675" t="s">
        <v>29</v>
      </c>
      <c r="P5675" t="s">
        <v>29</v>
      </c>
      <c r="Q5675" t="s">
        <v>29</v>
      </c>
      <c r="R5675" t="s">
        <v>29</v>
      </c>
      <c r="S5675" t="s">
        <v>29</v>
      </c>
      <c r="T5675" t="s">
        <v>29</v>
      </c>
      <c r="U5675" t="s">
        <v>29</v>
      </c>
      <c r="V5675" t="s">
        <v>6001</v>
      </c>
      <c r="W5675" t="s">
        <v>6002</v>
      </c>
    </row>
    <row r="5676" spans="1:23">
      <c r="A5676">
        <v>5675</v>
      </c>
      <c r="B5676" t="s">
        <v>231</v>
      </c>
      <c r="C5676" t="s">
        <v>231</v>
      </c>
      <c r="D5676">
        <v>155</v>
      </c>
      <c r="E5676" t="s">
        <v>9070</v>
      </c>
      <c r="F5676" t="s">
        <v>391</v>
      </c>
      <c r="G5676" t="s">
        <v>392</v>
      </c>
      <c r="H5676" t="s">
        <v>9128</v>
      </c>
      <c r="I5676" t="s">
        <v>392</v>
      </c>
      <c r="J5676" t="s">
        <v>9128</v>
      </c>
      <c r="K5676">
        <v>1.7</v>
      </c>
      <c r="L5676">
        <v>1.7</v>
      </c>
      <c r="M5676" t="s">
        <v>26</v>
      </c>
      <c r="N5676" t="s">
        <v>74</v>
      </c>
      <c r="O5676" t="s">
        <v>29</v>
      </c>
      <c r="P5676" t="s">
        <v>29</v>
      </c>
      <c r="Q5676" t="s">
        <v>29</v>
      </c>
      <c r="R5676" t="s">
        <v>29</v>
      </c>
      <c r="S5676" t="s">
        <v>29</v>
      </c>
      <c r="T5676" t="s">
        <v>29</v>
      </c>
      <c r="U5676" t="s">
        <v>29</v>
      </c>
      <c r="V5676" t="s">
        <v>6001</v>
      </c>
      <c r="W5676" t="s">
        <v>6002</v>
      </c>
    </row>
    <row r="5677" spans="1:23">
      <c r="A5677">
        <v>5676</v>
      </c>
      <c r="B5677" t="s">
        <v>231</v>
      </c>
      <c r="C5677" t="s">
        <v>231</v>
      </c>
      <c r="D5677">
        <v>155</v>
      </c>
      <c r="E5677" t="s">
        <v>9071</v>
      </c>
      <c r="F5677" t="s">
        <v>391</v>
      </c>
      <c r="G5677" t="s">
        <v>9129</v>
      </c>
      <c r="H5677" t="s">
        <v>29</v>
      </c>
      <c r="I5677" t="s">
        <v>9130</v>
      </c>
      <c r="J5677" t="s">
        <v>29</v>
      </c>
      <c r="K5677">
        <v>0.1</v>
      </c>
      <c r="L5677">
        <v>0.1</v>
      </c>
      <c r="M5677" t="s">
        <v>26</v>
      </c>
      <c r="N5677" t="s">
        <v>74</v>
      </c>
      <c r="O5677" t="s">
        <v>29</v>
      </c>
      <c r="P5677" t="s">
        <v>29</v>
      </c>
      <c r="Q5677" t="s">
        <v>29</v>
      </c>
      <c r="R5677" t="s">
        <v>29</v>
      </c>
      <c r="S5677" t="s">
        <v>29</v>
      </c>
      <c r="T5677" t="s">
        <v>29</v>
      </c>
      <c r="U5677" t="s">
        <v>29</v>
      </c>
      <c r="V5677" t="s">
        <v>6001</v>
      </c>
      <c r="W5677" t="s">
        <v>6002</v>
      </c>
    </row>
    <row r="5678" spans="1:23">
      <c r="A5678">
        <v>5677</v>
      </c>
      <c r="B5678" t="s">
        <v>231</v>
      </c>
      <c r="C5678" t="s">
        <v>231</v>
      </c>
      <c r="D5678">
        <v>155</v>
      </c>
      <c r="E5678" t="s">
        <v>9072</v>
      </c>
      <c r="F5678" t="s">
        <v>505</v>
      </c>
      <c r="G5678" t="s">
        <v>1472</v>
      </c>
      <c r="H5678" t="s">
        <v>9131</v>
      </c>
      <c r="I5678" t="s">
        <v>1472</v>
      </c>
      <c r="J5678" t="s">
        <v>9131</v>
      </c>
      <c r="K5678">
        <v>0.3</v>
      </c>
      <c r="L5678">
        <v>0.3</v>
      </c>
      <c r="M5678" t="s">
        <v>26</v>
      </c>
      <c r="N5678" t="s">
        <v>219</v>
      </c>
      <c r="O5678" t="s">
        <v>29</v>
      </c>
      <c r="P5678" t="s">
        <v>29</v>
      </c>
      <c r="Q5678" t="s">
        <v>29</v>
      </c>
      <c r="R5678" t="s">
        <v>29</v>
      </c>
      <c r="S5678" t="s">
        <v>29</v>
      </c>
      <c r="T5678" t="s">
        <v>29</v>
      </c>
      <c r="U5678" t="s">
        <v>29</v>
      </c>
      <c r="V5678" t="s">
        <v>6001</v>
      </c>
      <c r="W5678" t="s">
        <v>6002</v>
      </c>
    </row>
    <row r="5679" spans="1:23">
      <c r="A5679">
        <v>5678</v>
      </c>
      <c r="B5679" t="s">
        <v>231</v>
      </c>
      <c r="C5679" t="s">
        <v>231</v>
      </c>
      <c r="D5679">
        <v>155</v>
      </c>
      <c r="E5679" t="s">
        <v>5616</v>
      </c>
      <c r="F5679" t="s">
        <v>1976</v>
      </c>
      <c r="G5679" t="s">
        <v>5617</v>
      </c>
      <c r="H5679" t="s">
        <v>5618</v>
      </c>
      <c r="I5679" t="s">
        <v>5617</v>
      </c>
      <c r="J5679" t="s">
        <v>5618</v>
      </c>
      <c r="K5679">
        <v>1.8</v>
      </c>
      <c r="L5679">
        <v>1.8</v>
      </c>
      <c r="M5679" t="s">
        <v>26</v>
      </c>
      <c r="N5679" t="s">
        <v>219</v>
      </c>
      <c r="O5679" t="s">
        <v>29</v>
      </c>
      <c r="P5679" t="s">
        <v>29</v>
      </c>
      <c r="Q5679" t="s">
        <v>29</v>
      </c>
      <c r="R5679" t="s">
        <v>29</v>
      </c>
      <c r="S5679" t="s">
        <v>29</v>
      </c>
      <c r="T5679" t="s">
        <v>29</v>
      </c>
      <c r="U5679" t="s">
        <v>29</v>
      </c>
      <c r="V5679" t="s">
        <v>6001</v>
      </c>
      <c r="W5679" t="s">
        <v>6002</v>
      </c>
    </row>
    <row r="5680" spans="1:23">
      <c r="A5680">
        <v>5679</v>
      </c>
      <c r="B5680" t="s">
        <v>231</v>
      </c>
      <c r="C5680" t="s">
        <v>231</v>
      </c>
      <c r="D5680">
        <v>155</v>
      </c>
      <c r="E5680" t="s">
        <v>9133</v>
      </c>
      <c r="F5680" t="s">
        <v>154</v>
      </c>
      <c r="G5680" t="s">
        <v>368</v>
      </c>
      <c r="H5680" t="s">
        <v>9132</v>
      </c>
      <c r="I5680" t="s">
        <v>368</v>
      </c>
      <c r="J5680" t="s">
        <v>9132</v>
      </c>
      <c r="K5680">
        <v>0.3</v>
      </c>
      <c r="L5680">
        <v>0.3</v>
      </c>
      <c r="M5680" t="s">
        <v>26</v>
      </c>
      <c r="N5680" t="s">
        <v>5868</v>
      </c>
      <c r="O5680" t="s">
        <v>219</v>
      </c>
      <c r="P5680" t="s">
        <v>63</v>
      </c>
      <c r="Q5680" t="s">
        <v>74</v>
      </c>
      <c r="R5680" t="s">
        <v>29</v>
      </c>
      <c r="S5680" t="s">
        <v>29</v>
      </c>
      <c r="T5680" t="s">
        <v>29</v>
      </c>
      <c r="U5680" t="s">
        <v>29</v>
      </c>
      <c r="V5680" t="s">
        <v>6001</v>
      </c>
      <c r="W5680" t="s">
        <v>6002</v>
      </c>
    </row>
    <row r="5681" spans="1:23">
      <c r="A5681">
        <v>5680</v>
      </c>
      <c r="B5681" t="s">
        <v>231</v>
      </c>
      <c r="C5681" t="s">
        <v>231</v>
      </c>
      <c r="D5681">
        <v>155</v>
      </c>
      <c r="E5681" t="s">
        <v>7641</v>
      </c>
      <c r="F5681" t="s">
        <v>154</v>
      </c>
      <c r="G5681" t="s">
        <v>368</v>
      </c>
      <c r="H5681" t="s">
        <v>7642</v>
      </c>
      <c r="I5681" t="s">
        <v>368</v>
      </c>
      <c r="J5681" t="s">
        <v>7642</v>
      </c>
      <c r="K5681">
        <v>0.2</v>
      </c>
      <c r="L5681">
        <v>0.2</v>
      </c>
      <c r="M5681" t="s">
        <v>26</v>
      </c>
      <c r="N5681" t="s">
        <v>5868</v>
      </c>
      <c r="O5681" t="s">
        <v>219</v>
      </c>
      <c r="P5681" t="s">
        <v>63</v>
      </c>
      <c r="Q5681" t="s">
        <v>74</v>
      </c>
      <c r="R5681" t="s">
        <v>29</v>
      </c>
      <c r="S5681" t="s">
        <v>29</v>
      </c>
      <c r="T5681" t="s">
        <v>29</v>
      </c>
      <c r="U5681" t="s">
        <v>29</v>
      </c>
      <c r="V5681" t="s">
        <v>6001</v>
      </c>
      <c r="W5681" t="s">
        <v>6002</v>
      </c>
    </row>
    <row r="5682" spans="1:23">
      <c r="A5682">
        <v>5681</v>
      </c>
      <c r="B5682" t="s">
        <v>231</v>
      </c>
      <c r="C5682" t="s">
        <v>231</v>
      </c>
      <c r="D5682">
        <v>155</v>
      </c>
      <c r="E5682" t="s">
        <v>9074</v>
      </c>
      <c r="F5682" t="s">
        <v>154</v>
      </c>
      <c r="G5682" t="s">
        <v>368</v>
      </c>
      <c r="H5682" t="s">
        <v>5500</v>
      </c>
      <c r="I5682" t="s">
        <v>368</v>
      </c>
      <c r="J5682" t="s">
        <v>5500</v>
      </c>
      <c r="K5682">
        <v>0.7</v>
      </c>
      <c r="L5682">
        <v>0.7</v>
      </c>
      <c r="M5682" t="s">
        <v>26</v>
      </c>
      <c r="N5682" t="s">
        <v>5868</v>
      </c>
      <c r="O5682" t="s">
        <v>219</v>
      </c>
      <c r="P5682" t="s">
        <v>63</v>
      </c>
      <c r="Q5682" t="s">
        <v>74</v>
      </c>
      <c r="R5682" t="s">
        <v>29</v>
      </c>
      <c r="S5682" t="s">
        <v>29</v>
      </c>
      <c r="T5682" t="s">
        <v>29</v>
      </c>
      <c r="U5682" t="s">
        <v>29</v>
      </c>
      <c r="V5682" t="s">
        <v>6001</v>
      </c>
      <c r="W5682" t="s">
        <v>6002</v>
      </c>
    </row>
    <row r="5683" spans="1:23">
      <c r="A5683">
        <v>5682</v>
      </c>
      <c r="B5683" t="s">
        <v>231</v>
      </c>
      <c r="C5683" t="s">
        <v>231</v>
      </c>
      <c r="D5683">
        <v>155</v>
      </c>
      <c r="E5683" t="s">
        <v>9075</v>
      </c>
      <c r="F5683" t="s">
        <v>154</v>
      </c>
      <c r="G5683" t="s">
        <v>368</v>
      </c>
      <c r="H5683" t="s">
        <v>7293</v>
      </c>
      <c r="I5683" t="s">
        <v>368</v>
      </c>
      <c r="J5683" t="s">
        <v>7293</v>
      </c>
      <c r="K5683">
        <v>2.6</v>
      </c>
      <c r="L5683">
        <v>2.6</v>
      </c>
      <c r="M5683" t="s">
        <v>26</v>
      </c>
      <c r="N5683" t="s">
        <v>5868</v>
      </c>
      <c r="O5683" t="s">
        <v>219</v>
      </c>
      <c r="P5683" t="s">
        <v>63</v>
      </c>
      <c r="Q5683" t="s">
        <v>74</v>
      </c>
      <c r="R5683" t="s">
        <v>29</v>
      </c>
      <c r="S5683" t="s">
        <v>29</v>
      </c>
      <c r="T5683" t="s">
        <v>29</v>
      </c>
      <c r="U5683" t="s">
        <v>29</v>
      </c>
      <c r="V5683" t="s">
        <v>6001</v>
      </c>
      <c r="W5683" t="s">
        <v>6002</v>
      </c>
    </row>
    <row r="5684" spans="1:23">
      <c r="A5684">
        <v>5683</v>
      </c>
      <c r="B5684" t="s">
        <v>231</v>
      </c>
      <c r="C5684" t="s">
        <v>231</v>
      </c>
      <c r="D5684">
        <v>155</v>
      </c>
      <c r="E5684" t="s">
        <v>9076</v>
      </c>
      <c r="F5684" t="s">
        <v>154</v>
      </c>
      <c r="G5684" t="s">
        <v>368</v>
      </c>
      <c r="H5684" t="s">
        <v>9134</v>
      </c>
      <c r="I5684" t="s">
        <v>368</v>
      </c>
      <c r="J5684" t="s">
        <v>9134</v>
      </c>
      <c r="K5684">
        <v>0.7</v>
      </c>
      <c r="L5684">
        <v>0.7</v>
      </c>
      <c r="M5684" t="s">
        <v>26</v>
      </c>
      <c r="N5684" t="s">
        <v>5868</v>
      </c>
      <c r="O5684" t="s">
        <v>219</v>
      </c>
      <c r="P5684" t="s">
        <v>63</v>
      </c>
      <c r="Q5684" t="s">
        <v>74</v>
      </c>
      <c r="R5684" t="s">
        <v>29</v>
      </c>
      <c r="S5684" t="s">
        <v>29</v>
      </c>
      <c r="T5684" t="s">
        <v>29</v>
      </c>
      <c r="U5684" t="s">
        <v>29</v>
      </c>
      <c r="V5684" t="s">
        <v>6001</v>
      </c>
      <c r="W5684" t="s">
        <v>6002</v>
      </c>
    </row>
    <row r="5685" spans="1:23">
      <c r="A5685">
        <v>5684</v>
      </c>
      <c r="B5685" t="s">
        <v>231</v>
      </c>
      <c r="C5685" t="s">
        <v>231</v>
      </c>
      <c r="D5685">
        <v>155</v>
      </c>
      <c r="E5685" t="s">
        <v>3001</v>
      </c>
      <c r="F5685" t="s">
        <v>154</v>
      </c>
      <c r="G5685" t="s">
        <v>368</v>
      </c>
      <c r="H5685" t="s">
        <v>3002</v>
      </c>
      <c r="I5685" t="s">
        <v>368</v>
      </c>
      <c r="J5685" t="s">
        <v>3002</v>
      </c>
      <c r="K5685">
        <v>0.1</v>
      </c>
      <c r="L5685">
        <v>0.1</v>
      </c>
      <c r="M5685" t="s">
        <v>26</v>
      </c>
      <c r="N5685" t="s">
        <v>5868</v>
      </c>
      <c r="O5685" t="s">
        <v>219</v>
      </c>
      <c r="P5685" t="s">
        <v>63</v>
      </c>
      <c r="Q5685" t="s">
        <v>74</v>
      </c>
      <c r="R5685" t="s">
        <v>29</v>
      </c>
      <c r="S5685" t="s">
        <v>29</v>
      </c>
      <c r="T5685" t="s">
        <v>29</v>
      </c>
      <c r="U5685" t="s">
        <v>29</v>
      </c>
      <c r="V5685" t="s">
        <v>6001</v>
      </c>
      <c r="W5685" t="s">
        <v>6002</v>
      </c>
    </row>
    <row r="5686" spans="1:23">
      <c r="A5686">
        <v>5685</v>
      </c>
      <c r="B5686" t="s">
        <v>231</v>
      </c>
      <c r="C5686" t="s">
        <v>231</v>
      </c>
      <c r="D5686">
        <v>155</v>
      </c>
      <c r="E5686" t="s">
        <v>1463</v>
      </c>
      <c r="F5686" t="s">
        <v>154</v>
      </c>
      <c r="G5686" t="s">
        <v>368</v>
      </c>
      <c r="H5686" t="s">
        <v>1464</v>
      </c>
      <c r="I5686" t="s">
        <v>368</v>
      </c>
      <c r="J5686" t="s">
        <v>1464</v>
      </c>
      <c r="K5686">
        <v>1.8</v>
      </c>
      <c r="L5686">
        <v>1.8</v>
      </c>
      <c r="M5686" t="s">
        <v>26</v>
      </c>
      <c r="N5686" t="s">
        <v>5868</v>
      </c>
      <c r="O5686" t="s">
        <v>219</v>
      </c>
      <c r="P5686" t="s">
        <v>63</v>
      </c>
      <c r="Q5686" t="s">
        <v>74</v>
      </c>
      <c r="R5686" t="s">
        <v>29</v>
      </c>
      <c r="S5686" t="s">
        <v>29</v>
      </c>
      <c r="T5686" t="s">
        <v>29</v>
      </c>
      <c r="U5686" t="s">
        <v>29</v>
      </c>
      <c r="V5686" t="s">
        <v>6001</v>
      </c>
      <c r="W5686" t="s">
        <v>6002</v>
      </c>
    </row>
    <row r="5687" spans="1:23">
      <c r="A5687">
        <v>5686</v>
      </c>
      <c r="B5687" t="s">
        <v>231</v>
      </c>
      <c r="C5687" t="s">
        <v>231</v>
      </c>
      <c r="D5687">
        <v>155</v>
      </c>
      <c r="E5687" t="s">
        <v>9077</v>
      </c>
      <c r="F5687" t="s">
        <v>154</v>
      </c>
      <c r="G5687" t="s">
        <v>368</v>
      </c>
      <c r="H5687" t="s">
        <v>9135</v>
      </c>
      <c r="I5687" t="s">
        <v>368</v>
      </c>
      <c r="J5687" t="s">
        <v>9135</v>
      </c>
      <c r="K5687">
        <v>0.5</v>
      </c>
      <c r="L5687">
        <v>0.5</v>
      </c>
      <c r="M5687" t="s">
        <v>26</v>
      </c>
      <c r="N5687" t="s">
        <v>5868</v>
      </c>
      <c r="O5687" t="s">
        <v>219</v>
      </c>
      <c r="P5687" t="s">
        <v>63</v>
      </c>
      <c r="Q5687" t="s">
        <v>74</v>
      </c>
      <c r="R5687" t="s">
        <v>29</v>
      </c>
      <c r="S5687" t="s">
        <v>29</v>
      </c>
      <c r="T5687" t="s">
        <v>29</v>
      </c>
      <c r="U5687" t="s">
        <v>29</v>
      </c>
      <c r="V5687" t="s">
        <v>6001</v>
      </c>
      <c r="W5687" t="s">
        <v>6002</v>
      </c>
    </row>
    <row r="5688" spans="1:23">
      <c r="A5688">
        <v>5687</v>
      </c>
      <c r="B5688" t="s">
        <v>231</v>
      </c>
      <c r="C5688" t="s">
        <v>231</v>
      </c>
      <c r="D5688">
        <v>155</v>
      </c>
      <c r="E5688" t="s">
        <v>1302</v>
      </c>
      <c r="F5688" t="s">
        <v>154</v>
      </c>
      <c r="G5688" t="s">
        <v>368</v>
      </c>
      <c r="H5688" t="s">
        <v>29</v>
      </c>
      <c r="I5688" t="s">
        <v>368</v>
      </c>
      <c r="J5688" t="s">
        <v>29</v>
      </c>
      <c r="K5688">
        <v>2.2000000000000002</v>
      </c>
      <c r="L5688">
        <v>2.2000000000000002</v>
      </c>
      <c r="M5688" t="s">
        <v>26</v>
      </c>
      <c r="N5688" t="s">
        <v>5868</v>
      </c>
      <c r="O5688" t="s">
        <v>219</v>
      </c>
      <c r="P5688" t="s">
        <v>63</v>
      </c>
      <c r="Q5688" t="s">
        <v>74</v>
      </c>
      <c r="R5688" t="s">
        <v>29</v>
      </c>
      <c r="S5688" t="s">
        <v>29</v>
      </c>
      <c r="T5688" t="s">
        <v>29</v>
      </c>
      <c r="U5688" t="s">
        <v>29</v>
      </c>
      <c r="V5688" t="s">
        <v>6001</v>
      </c>
      <c r="W5688" t="s">
        <v>6002</v>
      </c>
    </row>
    <row r="5689" spans="1:23">
      <c r="A5689">
        <v>5688</v>
      </c>
      <c r="B5689" t="s">
        <v>231</v>
      </c>
      <c r="C5689" t="s">
        <v>231</v>
      </c>
      <c r="D5689">
        <v>155</v>
      </c>
      <c r="E5689" t="s">
        <v>7301</v>
      </c>
      <c r="F5689" t="s">
        <v>154</v>
      </c>
      <c r="G5689" t="s">
        <v>368</v>
      </c>
      <c r="H5689" t="s">
        <v>7302</v>
      </c>
      <c r="I5689" t="s">
        <v>368</v>
      </c>
      <c r="J5689" t="s">
        <v>7302</v>
      </c>
      <c r="K5689">
        <v>0.2</v>
      </c>
      <c r="L5689">
        <v>0.2</v>
      </c>
      <c r="M5689" t="s">
        <v>26</v>
      </c>
      <c r="N5689" t="s">
        <v>5868</v>
      </c>
      <c r="O5689" t="s">
        <v>219</v>
      </c>
      <c r="P5689" t="s">
        <v>63</v>
      </c>
      <c r="Q5689" t="s">
        <v>74</v>
      </c>
      <c r="R5689" t="s">
        <v>29</v>
      </c>
      <c r="S5689" t="s">
        <v>29</v>
      </c>
      <c r="T5689" t="s">
        <v>29</v>
      </c>
      <c r="U5689" t="s">
        <v>29</v>
      </c>
      <c r="V5689" t="s">
        <v>6001</v>
      </c>
      <c r="W5689" t="s">
        <v>6002</v>
      </c>
    </row>
    <row r="5690" spans="1:23">
      <c r="A5690">
        <v>5689</v>
      </c>
      <c r="B5690" t="s">
        <v>231</v>
      </c>
      <c r="C5690" t="s">
        <v>231</v>
      </c>
      <c r="D5690">
        <v>155</v>
      </c>
      <c r="E5690" t="s">
        <v>9078</v>
      </c>
      <c r="F5690" t="s">
        <v>154</v>
      </c>
      <c r="G5690" t="s">
        <v>786</v>
      </c>
      <c r="H5690" t="s">
        <v>9136</v>
      </c>
      <c r="I5690" t="s">
        <v>786</v>
      </c>
      <c r="J5690" t="s">
        <v>9136</v>
      </c>
      <c r="K5690">
        <v>0.1</v>
      </c>
      <c r="L5690">
        <v>0.1</v>
      </c>
      <c r="M5690" t="s">
        <v>26</v>
      </c>
      <c r="N5690" t="s">
        <v>232</v>
      </c>
      <c r="O5690" t="s">
        <v>29</v>
      </c>
      <c r="P5690" t="s">
        <v>29</v>
      </c>
      <c r="Q5690" t="s">
        <v>29</v>
      </c>
      <c r="R5690" t="s">
        <v>29</v>
      </c>
      <c r="S5690" t="s">
        <v>29</v>
      </c>
      <c r="T5690" t="s">
        <v>29</v>
      </c>
      <c r="U5690" t="s">
        <v>29</v>
      </c>
      <c r="V5690" t="s">
        <v>6001</v>
      </c>
      <c r="W5690" t="s">
        <v>6002</v>
      </c>
    </row>
    <row r="5691" spans="1:23">
      <c r="A5691">
        <v>5690</v>
      </c>
      <c r="B5691" t="s">
        <v>231</v>
      </c>
      <c r="C5691" t="s">
        <v>231</v>
      </c>
      <c r="D5691">
        <v>155</v>
      </c>
      <c r="E5691" t="s">
        <v>9137</v>
      </c>
      <c r="F5691" t="s">
        <v>154</v>
      </c>
      <c r="G5691" t="s">
        <v>203</v>
      </c>
      <c r="H5691" t="s">
        <v>1005</v>
      </c>
      <c r="I5691" t="s">
        <v>8558</v>
      </c>
      <c r="J5691" t="s">
        <v>1005</v>
      </c>
      <c r="K5691">
        <v>0.2</v>
      </c>
      <c r="L5691">
        <v>0.2</v>
      </c>
      <c r="M5691" t="s">
        <v>26</v>
      </c>
      <c r="N5691" t="s">
        <v>5868</v>
      </c>
      <c r="O5691" t="s">
        <v>219</v>
      </c>
      <c r="P5691" t="s">
        <v>29</v>
      </c>
      <c r="Q5691" t="s">
        <v>29</v>
      </c>
      <c r="R5691" t="s">
        <v>29</v>
      </c>
      <c r="S5691" t="s">
        <v>29</v>
      </c>
      <c r="T5691" t="s">
        <v>29</v>
      </c>
      <c r="U5691" t="s">
        <v>29</v>
      </c>
      <c r="V5691" t="s">
        <v>6001</v>
      </c>
      <c r="W5691" t="s">
        <v>6002</v>
      </c>
    </row>
    <row r="5692" spans="1:23">
      <c r="A5692">
        <v>5691</v>
      </c>
      <c r="B5692" t="s">
        <v>231</v>
      </c>
      <c r="C5692" t="s">
        <v>231</v>
      </c>
      <c r="D5692">
        <v>155</v>
      </c>
      <c r="E5692" t="s">
        <v>9079</v>
      </c>
      <c r="F5692" t="s">
        <v>154</v>
      </c>
      <c r="G5692" t="s">
        <v>203</v>
      </c>
      <c r="H5692" t="s">
        <v>9138</v>
      </c>
      <c r="I5692" t="s">
        <v>203</v>
      </c>
      <c r="J5692" t="s">
        <v>9138</v>
      </c>
      <c r="K5692">
        <v>0.5</v>
      </c>
      <c r="L5692">
        <v>0.5</v>
      </c>
      <c r="M5692" t="s">
        <v>26</v>
      </c>
      <c r="N5692" t="s">
        <v>5868</v>
      </c>
      <c r="O5692" t="s">
        <v>219</v>
      </c>
      <c r="P5692" t="s">
        <v>29</v>
      </c>
      <c r="Q5692" t="s">
        <v>29</v>
      </c>
      <c r="R5692" t="s">
        <v>29</v>
      </c>
      <c r="S5692" t="s">
        <v>29</v>
      </c>
      <c r="T5692" t="s">
        <v>29</v>
      </c>
      <c r="U5692" t="s">
        <v>29</v>
      </c>
      <c r="V5692" t="s">
        <v>6001</v>
      </c>
      <c r="W5692" t="s">
        <v>6002</v>
      </c>
    </row>
    <row r="5693" spans="1:23">
      <c r="A5693">
        <v>5692</v>
      </c>
      <c r="B5693" t="s">
        <v>231</v>
      </c>
      <c r="C5693" t="s">
        <v>231</v>
      </c>
      <c r="D5693">
        <v>155</v>
      </c>
      <c r="E5693" t="s">
        <v>6003</v>
      </c>
      <c r="F5693" t="s">
        <v>154</v>
      </c>
      <c r="G5693" t="s">
        <v>3006</v>
      </c>
      <c r="H5693" t="s">
        <v>291</v>
      </c>
      <c r="I5693" t="s">
        <v>3006</v>
      </c>
      <c r="J5693" t="s">
        <v>8746</v>
      </c>
      <c r="K5693">
        <v>3.2</v>
      </c>
      <c r="L5693">
        <v>3.2</v>
      </c>
      <c r="M5693" t="s">
        <v>26</v>
      </c>
      <c r="N5693" t="s">
        <v>5868</v>
      </c>
      <c r="O5693" t="s">
        <v>219</v>
      </c>
      <c r="P5693" t="s">
        <v>29</v>
      </c>
      <c r="Q5693" t="s">
        <v>29</v>
      </c>
      <c r="R5693" t="s">
        <v>29</v>
      </c>
      <c r="S5693" t="s">
        <v>29</v>
      </c>
      <c r="T5693" t="s">
        <v>29</v>
      </c>
      <c r="U5693" t="s">
        <v>29</v>
      </c>
      <c r="V5693" t="s">
        <v>6001</v>
      </c>
      <c r="W5693" t="s">
        <v>6002</v>
      </c>
    </row>
    <row r="5694" spans="1:23">
      <c r="A5694">
        <v>5693</v>
      </c>
      <c r="B5694" t="s">
        <v>231</v>
      </c>
      <c r="C5694" t="s">
        <v>231</v>
      </c>
      <c r="D5694">
        <v>155</v>
      </c>
      <c r="E5694" t="s">
        <v>1427</v>
      </c>
      <c r="F5694" t="s">
        <v>185</v>
      </c>
      <c r="G5694" t="s">
        <v>213</v>
      </c>
      <c r="H5694" t="s">
        <v>1428</v>
      </c>
      <c r="I5694" t="s">
        <v>213</v>
      </c>
      <c r="J5694" t="s">
        <v>1428</v>
      </c>
      <c r="K5694">
        <v>5.3</v>
      </c>
      <c r="L5694">
        <v>5.3</v>
      </c>
      <c r="M5694" t="s">
        <v>26</v>
      </c>
      <c r="N5694" t="s">
        <v>219</v>
      </c>
      <c r="O5694" t="s">
        <v>63</v>
      </c>
      <c r="P5694" t="s">
        <v>74</v>
      </c>
      <c r="Q5694" t="s">
        <v>29</v>
      </c>
      <c r="R5694" t="s">
        <v>29</v>
      </c>
      <c r="S5694" t="s">
        <v>29</v>
      </c>
      <c r="T5694" t="s">
        <v>29</v>
      </c>
      <c r="U5694" t="s">
        <v>29</v>
      </c>
      <c r="V5694" t="s">
        <v>6001</v>
      </c>
      <c r="W5694" t="s">
        <v>6002</v>
      </c>
    </row>
    <row r="5695" spans="1:23">
      <c r="A5695">
        <v>5694</v>
      </c>
      <c r="B5695" t="s">
        <v>231</v>
      </c>
      <c r="C5695" t="s">
        <v>231</v>
      </c>
      <c r="D5695">
        <v>155</v>
      </c>
      <c r="E5695" t="s">
        <v>235</v>
      </c>
      <c r="F5695" t="s">
        <v>185</v>
      </c>
      <c r="G5695" t="s">
        <v>236</v>
      </c>
      <c r="H5695" t="s">
        <v>237</v>
      </c>
      <c r="I5695" t="s">
        <v>236</v>
      </c>
      <c r="J5695" t="s">
        <v>237</v>
      </c>
      <c r="K5695">
        <v>7.2</v>
      </c>
      <c r="L5695">
        <v>7.2</v>
      </c>
      <c r="M5695" t="s">
        <v>26</v>
      </c>
      <c r="N5695" t="s">
        <v>219</v>
      </c>
      <c r="O5695" t="s">
        <v>121</v>
      </c>
      <c r="P5695" t="s">
        <v>74</v>
      </c>
      <c r="Q5695" t="s">
        <v>29</v>
      </c>
      <c r="R5695" t="s">
        <v>29</v>
      </c>
      <c r="S5695" t="s">
        <v>29</v>
      </c>
      <c r="T5695" t="s">
        <v>29</v>
      </c>
      <c r="U5695" t="s">
        <v>29</v>
      </c>
      <c r="V5695" t="s">
        <v>6001</v>
      </c>
      <c r="W5695" t="s">
        <v>6002</v>
      </c>
    </row>
    <row r="5696" spans="1:23">
      <c r="A5696">
        <v>5695</v>
      </c>
      <c r="B5696" t="s">
        <v>231</v>
      </c>
      <c r="C5696" t="s">
        <v>231</v>
      </c>
      <c r="D5696">
        <v>155</v>
      </c>
      <c r="E5696" t="s">
        <v>9080</v>
      </c>
      <c r="F5696" t="s">
        <v>185</v>
      </c>
      <c r="G5696" t="s">
        <v>186</v>
      </c>
      <c r="H5696" t="s">
        <v>9139</v>
      </c>
      <c r="I5696" t="s">
        <v>186</v>
      </c>
      <c r="J5696" t="s">
        <v>9139</v>
      </c>
      <c r="K5696">
        <v>0.3</v>
      </c>
      <c r="L5696">
        <v>0.3</v>
      </c>
      <c r="M5696" t="s">
        <v>26</v>
      </c>
      <c r="N5696" t="s">
        <v>74</v>
      </c>
      <c r="O5696" t="s">
        <v>29</v>
      </c>
      <c r="P5696" t="s">
        <v>29</v>
      </c>
      <c r="Q5696" t="s">
        <v>29</v>
      </c>
      <c r="R5696" t="s">
        <v>29</v>
      </c>
      <c r="S5696" t="s">
        <v>29</v>
      </c>
      <c r="T5696" t="s">
        <v>29</v>
      </c>
      <c r="U5696" t="s">
        <v>29</v>
      </c>
      <c r="V5696" t="s">
        <v>6001</v>
      </c>
      <c r="W5696" t="s">
        <v>6002</v>
      </c>
    </row>
    <row r="5697" spans="1:23">
      <c r="A5697">
        <v>5696</v>
      </c>
      <c r="B5697" t="s">
        <v>231</v>
      </c>
      <c r="C5697" t="s">
        <v>231</v>
      </c>
      <c r="D5697">
        <v>155</v>
      </c>
      <c r="E5697" t="s">
        <v>9081</v>
      </c>
      <c r="F5697" t="s">
        <v>185</v>
      </c>
      <c r="G5697" t="s">
        <v>186</v>
      </c>
      <c r="H5697" t="s">
        <v>9140</v>
      </c>
      <c r="I5697" t="s">
        <v>186</v>
      </c>
      <c r="J5697" t="s">
        <v>9140</v>
      </c>
      <c r="K5697">
        <v>0.2</v>
      </c>
      <c r="L5697">
        <v>0.2</v>
      </c>
      <c r="M5697" t="s">
        <v>26</v>
      </c>
      <c r="N5697" t="s">
        <v>74</v>
      </c>
      <c r="O5697" t="s">
        <v>29</v>
      </c>
      <c r="P5697" t="s">
        <v>29</v>
      </c>
      <c r="Q5697" t="s">
        <v>29</v>
      </c>
      <c r="R5697" t="s">
        <v>29</v>
      </c>
      <c r="S5697" t="s">
        <v>29</v>
      </c>
      <c r="T5697" t="s">
        <v>29</v>
      </c>
      <c r="U5697" t="s">
        <v>29</v>
      </c>
      <c r="V5697" t="s">
        <v>6001</v>
      </c>
      <c r="W5697" t="s">
        <v>6002</v>
      </c>
    </row>
    <row r="5698" spans="1:23">
      <c r="A5698">
        <v>5697</v>
      </c>
      <c r="B5698" t="s">
        <v>231</v>
      </c>
      <c r="C5698" t="s">
        <v>231</v>
      </c>
      <c r="D5698">
        <v>155</v>
      </c>
      <c r="E5698" t="s">
        <v>6004</v>
      </c>
      <c r="F5698" t="s">
        <v>185</v>
      </c>
      <c r="G5698" t="s">
        <v>186</v>
      </c>
      <c r="H5698" t="s">
        <v>8849</v>
      </c>
      <c r="I5698" t="s">
        <v>186</v>
      </c>
      <c r="J5698" t="s">
        <v>8819</v>
      </c>
      <c r="K5698">
        <v>3</v>
      </c>
      <c r="L5698">
        <v>3</v>
      </c>
      <c r="M5698" t="s">
        <v>26</v>
      </c>
      <c r="N5698" t="s">
        <v>74</v>
      </c>
      <c r="O5698" t="s">
        <v>29</v>
      </c>
      <c r="P5698" t="s">
        <v>29</v>
      </c>
      <c r="Q5698" t="s">
        <v>29</v>
      </c>
      <c r="R5698" t="s">
        <v>29</v>
      </c>
      <c r="S5698" t="s">
        <v>29</v>
      </c>
      <c r="T5698" t="s">
        <v>29</v>
      </c>
      <c r="U5698" t="s">
        <v>29</v>
      </c>
      <c r="V5698" t="s">
        <v>6001</v>
      </c>
      <c r="W5698" t="s">
        <v>6002</v>
      </c>
    </row>
    <row r="5699" spans="1:23">
      <c r="A5699">
        <v>5698</v>
      </c>
      <c r="B5699" t="s">
        <v>231</v>
      </c>
      <c r="C5699" t="s">
        <v>231</v>
      </c>
      <c r="D5699">
        <v>155</v>
      </c>
      <c r="E5699" t="s">
        <v>381</v>
      </c>
      <c r="F5699" t="s">
        <v>185</v>
      </c>
      <c r="G5699" t="s">
        <v>186</v>
      </c>
      <c r="H5699" t="s">
        <v>382</v>
      </c>
      <c r="I5699" t="s">
        <v>186</v>
      </c>
      <c r="J5699" t="s">
        <v>382</v>
      </c>
      <c r="K5699">
        <v>0.4</v>
      </c>
      <c r="L5699">
        <v>0.4</v>
      </c>
      <c r="M5699" t="s">
        <v>26</v>
      </c>
      <c r="N5699" t="s">
        <v>74</v>
      </c>
      <c r="O5699" t="s">
        <v>29</v>
      </c>
      <c r="P5699" t="s">
        <v>29</v>
      </c>
      <c r="Q5699" t="s">
        <v>29</v>
      </c>
      <c r="R5699" t="s">
        <v>29</v>
      </c>
      <c r="S5699" t="s">
        <v>29</v>
      </c>
      <c r="T5699" t="s">
        <v>29</v>
      </c>
      <c r="U5699" t="s">
        <v>29</v>
      </c>
      <c r="V5699" t="s">
        <v>6001</v>
      </c>
      <c r="W5699" t="s">
        <v>6002</v>
      </c>
    </row>
    <row r="5700" spans="1:23">
      <c r="A5700">
        <v>5699</v>
      </c>
      <c r="B5700" t="s">
        <v>231</v>
      </c>
      <c r="C5700" t="s">
        <v>231</v>
      </c>
      <c r="D5700">
        <v>155</v>
      </c>
      <c r="E5700" t="s">
        <v>189</v>
      </c>
      <c r="F5700" t="s">
        <v>185</v>
      </c>
      <c r="G5700" t="s">
        <v>186</v>
      </c>
      <c r="H5700" t="s">
        <v>29</v>
      </c>
      <c r="I5700" t="s">
        <v>186</v>
      </c>
      <c r="J5700" t="s">
        <v>29</v>
      </c>
      <c r="K5700">
        <v>0.5</v>
      </c>
      <c r="L5700">
        <v>0.5</v>
      </c>
      <c r="M5700" t="s">
        <v>26</v>
      </c>
      <c r="N5700" t="s">
        <v>74</v>
      </c>
      <c r="O5700" t="s">
        <v>29</v>
      </c>
      <c r="P5700" t="s">
        <v>29</v>
      </c>
      <c r="Q5700" t="s">
        <v>29</v>
      </c>
      <c r="R5700" t="s">
        <v>29</v>
      </c>
      <c r="S5700" t="s">
        <v>29</v>
      </c>
      <c r="T5700" t="s">
        <v>29</v>
      </c>
      <c r="U5700" t="s">
        <v>29</v>
      </c>
      <c r="V5700" t="s">
        <v>6001</v>
      </c>
      <c r="W5700" t="s">
        <v>6002</v>
      </c>
    </row>
    <row r="5701" spans="1:23">
      <c r="A5701">
        <v>5700</v>
      </c>
      <c r="B5701" t="s">
        <v>231</v>
      </c>
      <c r="C5701" t="s">
        <v>231</v>
      </c>
      <c r="D5701">
        <v>155</v>
      </c>
      <c r="E5701" t="s">
        <v>9082</v>
      </c>
      <c r="F5701" t="s">
        <v>185</v>
      </c>
      <c r="G5701" t="s">
        <v>186</v>
      </c>
      <c r="H5701" t="s">
        <v>6279</v>
      </c>
      <c r="I5701" t="s">
        <v>186</v>
      </c>
      <c r="J5701" t="s">
        <v>6279</v>
      </c>
      <c r="K5701">
        <v>0.4</v>
      </c>
      <c r="L5701">
        <v>0.4</v>
      </c>
      <c r="M5701" t="s">
        <v>26</v>
      </c>
      <c r="N5701" t="s">
        <v>74</v>
      </c>
      <c r="O5701" t="s">
        <v>29</v>
      </c>
      <c r="P5701" t="s">
        <v>29</v>
      </c>
      <c r="Q5701" t="s">
        <v>29</v>
      </c>
      <c r="R5701" t="s">
        <v>29</v>
      </c>
      <c r="S5701" t="s">
        <v>29</v>
      </c>
      <c r="T5701" t="s">
        <v>29</v>
      </c>
      <c r="U5701" t="s">
        <v>29</v>
      </c>
      <c r="V5701" t="s">
        <v>6001</v>
      </c>
      <c r="W5701" t="s">
        <v>6002</v>
      </c>
    </row>
    <row r="5702" spans="1:23">
      <c r="A5702">
        <v>5701</v>
      </c>
      <c r="B5702" t="s">
        <v>231</v>
      </c>
      <c r="C5702" t="s">
        <v>231</v>
      </c>
      <c r="D5702">
        <v>155</v>
      </c>
      <c r="E5702" t="s">
        <v>9083</v>
      </c>
      <c r="F5702" t="s">
        <v>185</v>
      </c>
      <c r="G5702" t="s">
        <v>1424</v>
      </c>
      <c r="H5702" t="s">
        <v>9141</v>
      </c>
      <c r="I5702" t="s">
        <v>1424</v>
      </c>
      <c r="J5702" t="s">
        <v>9141</v>
      </c>
      <c r="K5702">
        <v>0.3</v>
      </c>
      <c r="L5702">
        <v>0.3</v>
      </c>
      <c r="M5702" t="s">
        <v>26</v>
      </c>
      <c r="N5702" t="s">
        <v>219</v>
      </c>
      <c r="O5702" t="s">
        <v>29</v>
      </c>
      <c r="P5702" t="s">
        <v>29</v>
      </c>
      <c r="Q5702" t="s">
        <v>29</v>
      </c>
      <c r="R5702" t="s">
        <v>29</v>
      </c>
      <c r="S5702" t="s">
        <v>29</v>
      </c>
      <c r="T5702" t="s">
        <v>29</v>
      </c>
      <c r="U5702" t="s">
        <v>29</v>
      </c>
      <c r="V5702" t="s">
        <v>6001</v>
      </c>
      <c r="W5702" t="s">
        <v>6002</v>
      </c>
    </row>
    <row r="5703" spans="1:23">
      <c r="A5703">
        <v>5702</v>
      </c>
      <c r="B5703" t="s">
        <v>231</v>
      </c>
      <c r="C5703" t="s">
        <v>231</v>
      </c>
      <c r="D5703">
        <v>155</v>
      </c>
      <c r="E5703" t="s">
        <v>9084</v>
      </c>
      <c r="F5703" t="s">
        <v>185</v>
      </c>
      <c r="G5703" t="s">
        <v>3043</v>
      </c>
      <c r="H5703" t="s">
        <v>2525</v>
      </c>
      <c r="I5703" t="s">
        <v>3043</v>
      </c>
      <c r="J5703" t="s">
        <v>2525</v>
      </c>
      <c r="K5703">
        <v>0.1</v>
      </c>
      <c r="L5703">
        <v>0.1</v>
      </c>
      <c r="M5703" t="s">
        <v>26</v>
      </c>
      <c r="N5703" t="s">
        <v>219</v>
      </c>
      <c r="O5703" t="s">
        <v>29</v>
      </c>
      <c r="P5703" t="s">
        <v>29</v>
      </c>
      <c r="Q5703" t="s">
        <v>29</v>
      </c>
      <c r="R5703" t="s">
        <v>29</v>
      </c>
      <c r="S5703" t="s">
        <v>29</v>
      </c>
      <c r="T5703" t="s">
        <v>29</v>
      </c>
      <c r="U5703" t="s">
        <v>29</v>
      </c>
      <c r="V5703" t="s">
        <v>6001</v>
      </c>
      <c r="W5703" t="s">
        <v>6002</v>
      </c>
    </row>
    <row r="5704" spans="1:23">
      <c r="A5704">
        <v>5703</v>
      </c>
      <c r="B5704" t="s">
        <v>231</v>
      </c>
      <c r="C5704" t="s">
        <v>231</v>
      </c>
      <c r="D5704">
        <v>155</v>
      </c>
      <c r="E5704" t="s">
        <v>1988</v>
      </c>
      <c r="F5704" t="s">
        <v>185</v>
      </c>
      <c r="G5704" t="s">
        <v>1989</v>
      </c>
      <c r="H5704" t="s">
        <v>299</v>
      </c>
      <c r="I5704" t="s">
        <v>1989</v>
      </c>
      <c r="J5704" t="s">
        <v>299</v>
      </c>
      <c r="K5704">
        <v>2.8</v>
      </c>
      <c r="L5704">
        <v>2.8</v>
      </c>
      <c r="M5704" t="s">
        <v>26</v>
      </c>
      <c r="N5704" t="s">
        <v>5868</v>
      </c>
      <c r="O5704" t="s">
        <v>219</v>
      </c>
      <c r="P5704" t="s">
        <v>63</v>
      </c>
      <c r="Q5704" t="s">
        <v>29</v>
      </c>
      <c r="R5704" t="s">
        <v>29</v>
      </c>
      <c r="S5704" t="s">
        <v>29</v>
      </c>
      <c r="T5704" t="s">
        <v>29</v>
      </c>
      <c r="U5704" t="s">
        <v>29</v>
      </c>
      <c r="V5704" t="s">
        <v>6001</v>
      </c>
      <c r="W5704" t="s">
        <v>6002</v>
      </c>
    </row>
    <row r="5705" spans="1:23">
      <c r="A5705">
        <v>5704</v>
      </c>
      <c r="B5705" t="s">
        <v>231</v>
      </c>
      <c r="C5705" t="s">
        <v>231</v>
      </c>
      <c r="D5705">
        <v>155</v>
      </c>
      <c r="E5705" t="s">
        <v>996</v>
      </c>
      <c r="F5705" t="s">
        <v>459</v>
      </c>
      <c r="G5705" t="s">
        <v>926</v>
      </c>
      <c r="H5705" t="s">
        <v>997</v>
      </c>
      <c r="I5705" t="s">
        <v>926</v>
      </c>
      <c r="J5705" t="s">
        <v>997</v>
      </c>
      <c r="K5705">
        <v>1.7</v>
      </c>
      <c r="L5705">
        <v>1.7</v>
      </c>
      <c r="M5705" t="s">
        <v>26</v>
      </c>
      <c r="N5705" t="s">
        <v>219</v>
      </c>
      <c r="O5705" t="s">
        <v>29</v>
      </c>
      <c r="P5705" t="s">
        <v>29</v>
      </c>
      <c r="Q5705" t="s">
        <v>29</v>
      </c>
      <c r="R5705" t="s">
        <v>29</v>
      </c>
      <c r="S5705" t="s">
        <v>29</v>
      </c>
      <c r="T5705" t="s">
        <v>29</v>
      </c>
      <c r="U5705" t="s">
        <v>29</v>
      </c>
      <c r="V5705" t="s">
        <v>6001</v>
      </c>
      <c r="W5705" t="s">
        <v>6002</v>
      </c>
    </row>
    <row r="5706" spans="1:23">
      <c r="A5706">
        <v>5705</v>
      </c>
      <c r="B5706" t="s">
        <v>231</v>
      </c>
      <c r="C5706" t="s">
        <v>231</v>
      </c>
      <c r="D5706">
        <v>155</v>
      </c>
      <c r="E5706" t="s">
        <v>9085</v>
      </c>
      <c r="F5706" t="s">
        <v>1001</v>
      </c>
      <c r="G5706" t="s">
        <v>9142</v>
      </c>
      <c r="H5706" t="s">
        <v>602</v>
      </c>
      <c r="I5706" t="s">
        <v>9142</v>
      </c>
      <c r="J5706" t="s">
        <v>9143</v>
      </c>
      <c r="K5706">
        <v>0.2</v>
      </c>
      <c r="L5706">
        <v>0.2</v>
      </c>
      <c r="M5706" t="s">
        <v>26</v>
      </c>
      <c r="N5706" t="s">
        <v>63</v>
      </c>
      <c r="O5706" t="s">
        <v>29</v>
      </c>
      <c r="P5706" t="s">
        <v>29</v>
      </c>
      <c r="Q5706" t="s">
        <v>29</v>
      </c>
      <c r="R5706" t="s">
        <v>29</v>
      </c>
      <c r="S5706" t="s">
        <v>29</v>
      </c>
      <c r="T5706" t="s">
        <v>29</v>
      </c>
      <c r="U5706" t="s">
        <v>29</v>
      </c>
      <c r="V5706" t="s">
        <v>6001</v>
      </c>
      <c r="W5706" t="s">
        <v>6002</v>
      </c>
    </row>
    <row r="5707" spans="1:23">
      <c r="A5707">
        <v>5706</v>
      </c>
      <c r="B5707" t="s">
        <v>231</v>
      </c>
      <c r="C5707" t="s">
        <v>231</v>
      </c>
      <c r="D5707">
        <v>155</v>
      </c>
      <c r="E5707" t="s">
        <v>9086</v>
      </c>
      <c r="F5707" t="s">
        <v>4164</v>
      </c>
      <c r="G5707" t="s">
        <v>1076</v>
      </c>
      <c r="H5707" t="s">
        <v>29</v>
      </c>
      <c r="I5707" t="s">
        <v>9144</v>
      </c>
      <c r="J5707" t="s">
        <v>29</v>
      </c>
      <c r="K5707">
        <v>0.1</v>
      </c>
      <c r="L5707">
        <v>0.1</v>
      </c>
      <c r="M5707" t="s">
        <v>26</v>
      </c>
      <c r="N5707" t="s">
        <v>219</v>
      </c>
      <c r="O5707" t="s">
        <v>29</v>
      </c>
      <c r="P5707" t="s">
        <v>29</v>
      </c>
      <c r="Q5707" t="s">
        <v>29</v>
      </c>
      <c r="R5707" t="s">
        <v>29</v>
      </c>
      <c r="S5707" t="s">
        <v>29</v>
      </c>
      <c r="T5707" t="s">
        <v>29</v>
      </c>
      <c r="U5707" t="s">
        <v>29</v>
      </c>
      <c r="V5707" t="s">
        <v>6001</v>
      </c>
      <c r="W5707" t="s">
        <v>6002</v>
      </c>
    </row>
    <row r="5708" spans="1:23">
      <c r="A5708">
        <v>5707</v>
      </c>
      <c r="B5708" t="s">
        <v>231</v>
      </c>
      <c r="C5708" t="s">
        <v>231</v>
      </c>
      <c r="D5708">
        <v>155</v>
      </c>
      <c r="E5708" t="s">
        <v>9087</v>
      </c>
      <c r="F5708" t="s">
        <v>1314</v>
      </c>
      <c r="G5708" t="s">
        <v>1766</v>
      </c>
      <c r="H5708" t="s">
        <v>9145</v>
      </c>
      <c r="I5708" t="s">
        <v>1766</v>
      </c>
      <c r="J5708" t="s">
        <v>7582</v>
      </c>
      <c r="K5708">
        <v>0.1</v>
      </c>
      <c r="L5708">
        <v>0.1</v>
      </c>
      <c r="M5708" t="s">
        <v>26</v>
      </c>
      <c r="N5708" t="s">
        <v>219</v>
      </c>
      <c r="O5708" t="s">
        <v>29</v>
      </c>
      <c r="P5708" t="s">
        <v>29</v>
      </c>
      <c r="Q5708" t="s">
        <v>29</v>
      </c>
      <c r="R5708" t="s">
        <v>29</v>
      </c>
      <c r="S5708" t="s">
        <v>29</v>
      </c>
      <c r="T5708" t="s">
        <v>29</v>
      </c>
      <c r="U5708" t="s">
        <v>29</v>
      </c>
      <c r="V5708" t="s">
        <v>6001</v>
      </c>
      <c r="W5708" t="s">
        <v>6002</v>
      </c>
    </row>
    <row r="5709" spans="1:23">
      <c r="A5709">
        <v>5708</v>
      </c>
      <c r="B5709" t="s">
        <v>231</v>
      </c>
      <c r="C5709" t="s">
        <v>231</v>
      </c>
      <c r="D5709">
        <v>155</v>
      </c>
      <c r="E5709" t="s">
        <v>9088</v>
      </c>
      <c r="F5709" t="s">
        <v>851</v>
      </c>
      <c r="G5709" t="s">
        <v>9146</v>
      </c>
      <c r="H5709" t="s">
        <v>29</v>
      </c>
      <c r="I5709" t="s">
        <v>9146</v>
      </c>
      <c r="J5709" t="s">
        <v>29</v>
      </c>
      <c r="K5709">
        <v>0.1</v>
      </c>
      <c r="L5709">
        <v>0.1</v>
      </c>
      <c r="M5709" t="s">
        <v>26</v>
      </c>
      <c r="N5709" t="s">
        <v>219</v>
      </c>
      <c r="O5709" t="s">
        <v>29</v>
      </c>
      <c r="P5709" t="s">
        <v>29</v>
      </c>
      <c r="Q5709" t="s">
        <v>29</v>
      </c>
      <c r="R5709" t="s">
        <v>29</v>
      </c>
      <c r="S5709" t="s">
        <v>29</v>
      </c>
      <c r="T5709" t="s">
        <v>29</v>
      </c>
      <c r="U5709" t="s">
        <v>29</v>
      </c>
      <c r="V5709" t="s">
        <v>6001</v>
      </c>
      <c r="W5709" t="s">
        <v>6002</v>
      </c>
    </row>
    <row r="5710" spans="1:23">
      <c r="A5710">
        <v>5709</v>
      </c>
      <c r="B5710" t="s">
        <v>231</v>
      </c>
      <c r="C5710" t="s">
        <v>231</v>
      </c>
      <c r="D5710">
        <v>155</v>
      </c>
      <c r="E5710" t="s">
        <v>9089</v>
      </c>
      <c r="F5710" t="s">
        <v>851</v>
      </c>
      <c r="G5710" t="s">
        <v>852</v>
      </c>
      <c r="H5710" t="s">
        <v>9147</v>
      </c>
      <c r="I5710" t="s">
        <v>852</v>
      </c>
      <c r="J5710" t="s">
        <v>9147</v>
      </c>
      <c r="K5710">
        <v>0.1</v>
      </c>
      <c r="L5710">
        <v>0.1</v>
      </c>
      <c r="M5710" t="s">
        <v>26</v>
      </c>
      <c r="N5710" t="s">
        <v>219</v>
      </c>
      <c r="O5710" t="s">
        <v>29</v>
      </c>
      <c r="P5710" t="s">
        <v>29</v>
      </c>
      <c r="Q5710" t="s">
        <v>29</v>
      </c>
      <c r="R5710" t="s">
        <v>29</v>
      </c>
      <c r="S5710" t="s">
        <v>29</v>
      </c>
      <c r="T5710" t="s">
        <v>29</v>
      </c>
      <c r="U5710" t="s">
        <v>29</v>
      </c>
      <c r="V5710" t="s">
        <v>6001</v>
      </c>
      <c r="W5710" t="s">
        <v>6002</v>
      </c>
    </row>
    <row r="5711" spans="1:23">
      <c r="A5711">
        <v>5710</v>
      </c>
      <c r="B5711" t="s">
        <v>231</v>
      </c>
      <c r="C5711" t="s">
        <v>231</v>
      </c>
      <c r="D5711">
        <v>155</v>
      </c>
      <c r="E5711" t="s">
        <v>9090</v>
      </c>
      <c r="F5711" t="s">
        <v>1396</v>
      </c>
      <c r="G5711" t="s">
        <v>2832</v>
      </c>
      <c r="H5711" t="s">
        <v>9148</v>
      </c>
      <c r="I5711" t="s">
        <v>2832</v>
      </c>
      <c r="J5711" t="s">
        <v>9148</v>
      </c>
      <c r="K5711">
        <v>1</v>
      </c>
      <c r="L5711">
        <v>1</v>
      </c>
      <c r="M5711" t="s">
        <v>26</v>
      </c>
      <c r="N5711" t="s">
        <v>219</v>
      </c>
      <c r="O5711" t="s">
        <v>29</v>
      </c>
      <c r="P5711" t="s">
        <v>29</v>
      </c>
      <c r="Q5711" t="s">
        <v>29</v>
      </c>
      <c r="R5711" t="s">
        <v>29</v>
      </c>
      <c r="S5711" t="s">
        <v>29</v>
      </c>
      <c r="T5711" t="s">
        <v>29</v>
      </c>
      <c r="U5711" t="s">
        <v>29</v>
      </c>
      <c r="V5711" t="s">
        <v>6001</v>
      </c>
      <c r="W5711" t="s">
        <v>6002</v>
      </c>
    </row>
    <row r="5712" spans="1:23">
      <c r="A5712">
        <v>5711</v>
      </c>
      <c r="B5712" t="s">
        <v>231</v>
      </c>
      <c r="C5712" t="s">
        <v>231</v>
      </c>
      <c r="D5712">
        <v>155</v>
      </c>
      <c r="E5712" t="s">
        <v>9091</v>
      </c>
      <c r="F5712" t="s">
        <v>23</v>
      </c>
      <c r="G5712" t="s">
        <v>9149</v>
      </c>
      <c r="H5712" t="s">
        <v>9150</v>
      </c>
      <c r="I5712" t="s">
        <v>9149</v>
      </c>
      <c r="J5712" t="s">
        <v>9150</v>
      </c>
      <c r="K5712">
        <v>0.1</v>
      </c>
      <c r="L5712">
        <v>0.1</v>
      </c>
      <c r="M5712" t="s">
        <v>26</v>
      </c>
      <c r="N5712" t="s">
        <v>219</v>
      </c>
      <c r="O5712" t="s">
        <v>29</v>
      </c>
      <c r="P5712" t="s">
        <v>29</v>
      </c>
      <c r="Q5712" t="s">
        <v>29</v>
      </c>
      <c r="R5712" t="s">
        <v>29</v>
      </c>
      <c r="S5712" t="s">
        <v>29</v>
      </c>
      <c r="T5712" t="s">
        <v>29</v>
      </c>
      <c r="U5712" t="s">
        <v>29</v>
      </c>
      <c r="V5712" t="s">
        <v>6001</v>
      </c>
      <c r="W5712" t="s">
        <v>6002</v>
      </c>
    </row>
    <row r="5713" spans="1:23">
      <c r="A5713">
        <v>5712</v>
      </c>
      <c r="B5713" t="s">
        <v>231</v>
      </c>
      <c r="C5713" t="s">
        <v>231</v>
      </c>
      <c r="D5713">
        <v>155</v>
      </c>
      <c r="E5713" t="s">
        <v>9092</v>
      </c>
      <c r="F5713" t="s">
        <v>176</v>
      </c>
      <c r="G5713" t="s">
        <v>1998</v>
      </c>
      <c r="H5713" t="s">
        <v>9151</v>
      </c>
      <c r="I5713" t="s">
        <v>1998</v>
      </c>
      <c r="J5713" t="s">
        <v>9151</v>
      </c>
      <c r="K5713">
        <v>0.2</v>
      </c>
      <c r="L5713">
        <v>0.2</v>
      </c>
      <c r="M5713" t="s">
        <v>26</v>
      </c>
      <c r="N5713" t="s">
        <v>219</v>
      </c>
      <c r="O5713" t="s">
        <v>29</v>
      </c>
      <c r="P5713" t="s">
        <v>29</v>
      </c>
      <c r="Q5713" t="s">
        <v>29</v>
      </c>
      <c r="R5713" t="s">
        <v>29</v>
      </c>
      <c r="S5713" t="s">
        <v>29</v>
      </c>
      <c r="T5713" t="s">
        <v>29</v>
      </c>
      <c r="U5713" t="s">
        <v>29</v>
      </c>
      <c r="V5713" t="s">
        <v>6001</v>
      </c>
      <c r="W5713" t="s">
        <v>6002</v>
      </c>
    </row>
    <row r="5714" spans="1:23">
      <c r="A5714">
        <v>5713</v>
      </c>
      <c r="B5714" t="s">
        <v>231</v>
      </c>
      <c r="C5714" t="s">
        <v>231</v>
      </c>
      <c r="D5714">
        <v>155</v>
      </c>
      <c r="E5714" t="s">
        <v>9093</v>
      </c>
      <c r="F5714" t="s">
        <v>176</v>
      </c>
      <c r="G5714" t="s">
        <v>9152</v>
      </c>
      <c r="H5714" t="s">
        <v>29</v>
      </c>
      <c r="I5714" t="s">
        <v>410</v>
      </c>
      <c r="J5714" t="s">
        <v>29</v>
      </c>
      <c r="K5714">
        <v>1.6</v>
      </c>
      <c r="L5714">
        <v>1.6</v>
      </c>
      <c r="M5714" t="s">
        <v>26</v>
      </c>
      <c r="N5714" t="s">
        <v>219</v>
      </c>
      <c r="O5714" t="s">
        <v>29</v>
      </c>
      <c r="P5714" t="s">
        <v>29</v>
      </c>
      <c r="Q5714" t="s">
        <v>29</v>
      </c>
      <c r="R5714" t="s">
        <v>29</v>
      </c>
      <c r="S5714" t="s">
        <v>29</v>
      </c>
      <c r="T5714" t="s">
        <v>29</v>
      </c>
      <c r="U5714" t="s">
        <v>29</v>
      </c>
      <c r="V5714" t="s">
        <v>6001</v>
      </c>
      <c r="W5714" t="s">
        <v>6002</v>
      </c>
    </row>
    <row r="5715" spans="1:23">
      <c r="A5715">
        <v>5714</v>
      </c>
      <c r="B5715" t="s">
        <v>231</v>
      </c>
      <c r="C5715" t="s">
        <v>231</v>
      </c>
      <c r="D5715">
        <v>155</v>
      </c>
      <c r="E5715" t="s">
        <v>9094</v>
      </c>
      <c r="F5715" t="s">
        <v>196</v>
      </c>
      <c r="G5715" t="s">
        <v>928</v>
      </c>
      <c r="H5715" t="s">
        <v>3957</v>
      </c>
      <c r="I5715" t="s">
        <v>928</v>
      </c>
      <c r="J5715" t="s">
        <v>6682</v>
      </c>
      <c r="K5715">
        <v>0.2</v>
      </c>
      <c r="L5715">
        <v>0.2</v>
      </c>
      <c r="M5715" t="s">
        <v>26</v>
      </c>
      <c r="N5715" t="s">
        <v>219</v>
      </c>
      <c r="O5715" t="s">
        <v>29</v>
      </c>
      <c r="P5715" t="s">
        <v>29</v>
      </c>
      <c r="Q5715" t="s">
        <v>29</v>
      </c>
      <c r="R5715" t="s">
        <v>29</v>
      </c>
      <c r="S5715" t="s">
        <v>29</v>
      </c>
      <c r="T5715" t="s">
        <v>29</v>
      </c>
      <c r="U5715" t="s">
        <v>29</v>
      </c>
      <c r="V5715" t="s">
        <v>6001</v>
      </c>
      <c r="W5715" t="s">
        <v>6002</v>
      </c>
    </row>
    <row r="5716" spans="1:23">
      <c r="A5716">
        <v>5715</v>
      </c>
      <c r="B5716" t="s">
        <v>231</v>
      </c>
      <c r="C5716" t="s">
        <v>231</v>
      </c>
      <c r="D5716">
        <v>155</v>
      </c>
      <c r="E5716" t="s">
        <v>9095</v>
      </c>
      <c r="F5716" t="s">
        <v>196</v>
      </c>
      <c r="G5716" t="s">
        <v>928</v>
      </c>
      <c r="H5716" t="s">
        <v>9153</v>
      </c>
      <c r="I5716" t="s">
        <v>928</v>
      </c>
      <c r="J5716" t="s">
        <v>1223</v>
      </c>
      <c r="K5716">
        <v>0.1</v>
      </c>
      <c r="L5716">
        <v>0.1</v>
      </c>
      <c r="M5716" t="s">
        <v>26</v>
      </c>
      <c r="N5716" t="s">
        <v>219</v>
      </c>
      <c r="O5716" t="s">
        <v>29</v>
      </c>
      <c r="P5716" t="s">
        <v>29</v>
      </c>
      <c r="Q5716" t="s">
        <v>29</v>
      </c>
      <c r="R5716" t="s">
        <v>29</v>
      </c>
      <c r="S5716" t="s">
        <v>29</v>
      </c>
      <c r="T5716" t="s">
        <v>29</v>
      </c>
      <c r="U5716" t="s">
        <v>29</v>
      </c>
      <c r="V5716" t="s">
        <v>6001</v>
      </c>
      <c r="W5716" t="s">
        <v>6002</v>
      </c>
    </row>
    <row r="5717" spans="1:23">
      <c r="A5717">
        <v>5716</v>
      </c>
      <c r="B5717" t="s">
        <v>231</v>
      </c>
      <c r="C5717" t="s">
        <v>231</v>
      </c>
      <c r="D5717">
        <v>155</v>
      </c>
      <c r="E5717" t="s">
        <v>1476</v>
      </c>
      <c r="F5717" t="s">
        <v>283</v>
      </c>
      <c r="G5717" t="s">
        <v>218</v>
      </c>
      <c r="H5717" t="s">
        <v>1477</v>
      </c>
      <c r="I5717" t="s">
        <v>218</v>
      </c>
      <c r="J5717" t="s">
        <v>1477</v>
      </c>
      <c r="K5717">
        <v>0.2</v>
      </c>
      <c r="L5717">
        <v>0.2</v>
      </c>
      <c r="M5717" t="s">
        <v>26</v>
      </c>
      <c r="N5717" t="s">
        <v>74</v>
      </c>
      <c r="O5717" t="s">
        <v>29</v>
      </c>
      <c r="P5717" t="s">
        <v>29</v>
      </c>
      <c r="Q5717" t="s">
        <v>29</v>
      </c>
      <c r="R5717" t="s">
        <v>29</v>
      </c>
      <c r="S5717" t="s">
        <v>29</v>
      </c>
      <c r="T5717" t="s">
        <v>29</v>
      </c>
      <c r="U5717" t="s">
        <v>29</v>
      </c>
      <c r="V5717" t="s">
        <v>6001</v>
      </c>
      <c r="W5717" t="s">
        <v>6002</v>
      </c>
    </row>
    <row r="5718" spans="1:23">
      <c r="A5718">
        <v>5717</v>
      </c>
      <c r="B5718" t="s">
        <v>231</v>
      </c>
      <c r="C5718" t="s">
        <v>231</v>
      </c>
      <c r="D5718">
        <v>155</v>
      </c>
      <c r="E5718" t="s">
        <v>9096</v>
      </c>
      <c r="F5718" t="s">
        <v>72</v>
      </c>
      <c r="G5718" t="s">
        <v>356</v>
      </c>
      <c r="H5718" t="s">
        <v>9155</v>
      </c>
      <c r="I5718" t="s">
        <v>356</v>
      </c>
      <c r="J5718" t="s">
        <v>9154</v>
      </c>
      <c r="K5718">
        <v>0.1</v>
      </c>
      <c r="L5718">
        <v>0.1</v>
      </c>
      <c r="M5718" t="s">
        <v>26</v>
      </c>
      <c r="N5718" t="s">
        <v>219</v>
      </c>
      <c r="O5718" t="s">
        <v>29</v>
      </c>
      <c r="P5718" t="s">
        <v>29</v>
      </c>
      <c r="Q5718" t="s">
        <v>29</v>
      </c>
      <c r="R5718" t="s">
        <v>29</v>
      </c>
      <c r="S5718" t="s">
        <v>29</v>
      </c>
      <c r="T5718" t="s">
        <v>29</v>
      </c>
      <c r="U5718" t="s">
        <v>29</v>
      </c>
      <c r="V5718" t="s">
        <v>6001</v>
      </c>
      <c r="W5718" t="s">
        <v>6002</v>
      </c>
    </row>
    <row r="5719" spans="1:23">
      <c r="A5719">
        <v>5718</v>
      </c>
      <c r="B5719" t="s">
        <v>231</v>
      </c>
      <c r="C5719" t="s">
        <v>231</v>
      </c>
      <c r="D5719">
        <v>155</v>
      </c>
      <c r="E5719" t="s">
        <v>9097</v>
      </c>
      <c r="F5719" t="s">
        <v>168</v>
      </c>
      <c r="G5719" t="s">
        <v>9156</v>
      </c>
      <c r="H5719" t="s">
        <v>9158</v>
      </c>
      <c r="I5719" t="s">
        <v>9156</v>
      </c>
      <c r="J5719" t="s">
        <v>9157</v>
      </c>
      <c r="K5719">
        <v>0.4</v>
      </c>
      <c r="L5719">
        <v>0.4</v>
      </c>
      <c r="M5719" t="s">
        <v>26</v>
      </c>
      <c r="N5719" t="s">
        <v>219</v>
      </c>
      <c r="O5719" t="s">
        <v>29</v>
      </c>
      <c r="P5719" t="s">
        <v>29</v>
      </c>
      <c r="Q5719" t="s">
        <v>29</v>
      </c>
      <c r="R5719" t="s">
        <v>29</v>
      </c>
      <c r="S5719" t="s">
        <v>29</v>
      </c>
      <c r="T5719" t="s">
        <v>29</v>
      </c>
      <c r="U5719" t="s">
        <v>29</v>
      </c>
      <c r="V5719" t="s">
        <v>6001</v>
      </c>
      <c r="W5719" t="s">
        <v>6002</v>
      </c>
    </row>
    <row r="5720" spans="1:23">
      <c r="A5720">
        <v>5719</v>
      </c>
      <c r="B5720" t="s">
        <v>231</v>
      </c>
      <c r="C5720" t="s">
        <v>231</v>
      </c>
      <c r="D5720">
        <v>155</v>
      </c>
      <c r="E5720" t="s">
        <v>9098</v>
      </c>
      <c r="F5720" t="s">
        <v>516</v>
      </c>
      <c r="G5720" t="s">
        <v>3432</v>
      </c>
      <c r="H5720" t="s">
        <v>29</v>
      </c>
      <c r="I5720" t="s">
        <v>3432</v>
      </c>
      <c r="J5720" t="s">
        <v>29</v>
      </c>
      <c r="K5720">
        <v>0.6</v>
      </c>
      <c r="L5720">
        <v>0.6</v>
      </c>
      <c r="M5720" t="s">
        <v>26</v>
      </c>
      <c r="N5720" t="s">
        <v>219</v>
      </c>
      <c r="O5720" t="s">
        <v>29</v>
      </c>
      <c r="P5720" t="s">
        <v>29</v>
      </c>
      <c r="Q5720" t="s">
        <v>29</v>
      </c>
      <c r="R5720" t="s">
        <v>29</v>
      </c>
      <c r="S5720" t="s">
        <v>29</v>
      </c>
      <c r="T5720" t="s">
        <v>29</v>
      </c>
      <c r="U5720" t="s">
        <v>29</v>
      </c>
      <c r="V5720" t="s">
        <v>6001</v>
      </c>
      <c r="W5720" t="s">
        <v>6002</v>
      </c>
    </row>
    <row r="5721" spans="1:23">
      <c r="A5721">
        <v>5720</v>
      </c>
      <c r="B5721" t="s">
        <v>231</v>
      </c>
      <c r="C5721" t="s">
        <v>231</v>
      </c>
      <c r="D5721">
        <v>155</v>
      </c>
      <c r="E5721" t="s">
        <v>9099</v>
      </c>
      <c r="F5721" t="s">
        <v>516</v>
      </c>
      <c r="G5721" t="s">
        <v>517</v>
      </c>
      <c r="H5721" t="s">
        <v>9159</v>
      </c>
      <c r="I5721" t="s">
        <v>517</v>
      </c>
      <c r="J5721" t="s">
        <v>8747</v>
      </c>
      <c r="K5721">
        <v>4</v>
      </c>
      <c r="L5721">
        <v>4</v>
      </c>
      <c r="M5721" t="s">
        <v>26</v>
      </c>
      <c r="N5721" t="s">
        <v>74</v>
      </c>
      <c r="O5721" t="s">
        <v>29</v>
      </c>
      <c r="P5721" t="s">
        <v>29</v>
      </c>
      <c r="Q5721" t="s">
        <v>29</v>
      </c>
      <c r="R5721" t="s">
        <v>29</v>
      </c>
      <c r="S5721" t="s">
        <v>29</v>
      </c>
      <c r="T5721" t="s">
        <v>29</v>
      </c>
      <c r="U5721" t="s">
        <v>29</v>
      </c>
      <c r="V5721" t="s">
        <v>6001</v>
      </c>
      <c r="W5721" t="s">
        <v>6002</v>
      </c>
    </row>
    <row r="5722" spans="1:23">
      <c r="A5722">
        <v>5721</v>
      </c>
      <c r="B5722" t="s">
        <v>231</v>
      </c>
      <c r="C5722" t="s">
        <v>231</v>
      </c>
      <c r="D5722">
        <v>155</v>
      </c>
      <c r="E5722" t="s">
        <v>1677</v>
      </c>
      <c r="F5722" t="s">
        <v>93</v>
      </c>
      <c r="G5722" t="s">
        <v>29</v>
      </c>
      <c r="H5722" t="s">
        <v>29</v>
      </c>
      <c r="I5722" t="s">
        <v>29</v>
      </c>
      <c r="J5722" t="s">
        <v>29</v>
      </c>
      <c r="K5722">
        <v>2.9</v>
      </c>
      <c r="L5722">
        <v>2.9</v>
      </c>
      <c r="M5722" t="s">
        <v>26</v>
      </c>
      <c r="N5722" t="s">
        <v>219</v>
      </c>
      <c r="O5722" t="s">
        <v>29</v>
      </c>
      <c r="P5722" t="s">
        <v>29</v>
      </c>
      <c r="Q5722" t="s">
        <v>29</v>
      </c>
      <c r="R5722" t="s">
        <v>29</v>
      </c>
      <c r="S5722" t="s">
        <v>29</v>
      </c>
      <c r="T5722" t="s">
        <v>29</v>
      </c>
      <c r="U5722" t="s">
        <v>29</v>
      </c>
      <c r="V5722" t="s">
        <v>6001</v>
      </c>
      <c r="W5722" t="s">
        <v>6002</v>
      </c>
    </row>
    <row r="5723" spans="1:23">
      <c r="A5723">
        <v>5722</v>
      </c>
      <c r="B5723" t="s">
        <v>231</v>
      </c>
      <c r="C5723" t="s">
        <v>231</v>
      </c>
      <c r="D5723">
        <v>156</v>
      </c>
      <c r="E5723" t="s">
        <v>6009</v>
      </c>
      <c r="F5723" t="s">
        <v>1062</v>
      </c>
      <c r="G5723" t="s">
        <v>1390</v>
      </c>
      <c r="H5723" t="s">
        <v>6010</v>
      </c>
      <c r="I5723" t="s">
        <v>1368</v>
      </c>
      <c r="J5723" t="s">
        <v>9171</v>
      </c>
      <c r="K5723">
        <v>1.4</v>
      </c>
      <c r="L5723">
        <v>1.4</v>
      </c>
      <c r="M5723" t="s">
        <v>26</v>
      </c>
      <c r="N5723" t="s">
        <v>63</v>
      </c>
      <c r="O5723" t="s">
        <v>29</v>
      </c>
      <c r="P5723" t="s">
        <v>29</v>
      </c>
      <c r="Q5723" t="s">
        <v>29</v>
      </c>
      <c r="R5723" t="s">
        <v>29</v>
      </c>
      <c r="S5723" t="s">
        <v>29</v>
      </c>
      <c r="T5723" t="s">
        <v>29</v>
      </c>
      <c r="U5723" t="s">
        <v>29</v>
      </c>
      <c r="V5723" t="s">
        <v>6006</v>
      </c>
      <c r="W5723" t="s">
        <v>6002</v>
      </c>
    </row>
    <row r="5724" spans="1:23">
      <c r="A5724">
        <v>5723</v>
      </c>
      <c r="B5724" t="s">
        <v>231</v>
      </c>
      <c r="C5724" t="s">
        <v>231</v>
      </c>
      <c r="D5724">
        <v>156</v>
      </c>
      <c r="E5724" t="s">
        <v>9039</v>
      </c>
      <c r="F5724" t="s">
        <v>344</v>
      </c>
      <c r="G5724" t="s">
        <v>345</v>
      </c>
      <c r="H5724" t="s">
        <v>1408</v>
      </c>
      <c r="I5724" t="s">
        <v>345</v>
      </c>
      <c r="J5724" t="s">
        <v>9101</v>
      </c>
      <c r="K5724">
        <v>0.6</v>
      </c>
      <c r="L5724">
        <v>0.6</v>
      </c>
      <c r="M5724" t="s">
        <v>26</v>
      </c>
      <c r="N5724" t="s">
        <v>219</v>
      </c>
      <c r="O5724" t="s">
        <v>63</v>
      </c>
      <c r="P5724" t="s">
        <v>29</v>
      </c>
      <c r="Q5724" t="s">
        <v>29</v>
      </c>
      <c r="R5724" t="s">
        <v>29</v>
      </c>
      <c r="S5724" t="s">
        <v>29</v>
      </c>
      <c r="T5724" t="s">
        <v>29</v>
      </c>
      <c r="U5724" t="s">
        <v>29</v>
      </c>
      <c r="V5724" t="s">
        <v>6006</v>
      </c>
      <c r="W5724" t="s">
        <v>6002</v>
      </c>
    </row>
    <row r="5725" spans="1:23">
      <c r="A5725">
        <v>5724</v>
      </c>
      <c r="B5725" t="s">
        <v>231</v>
      </c>
      <c r="C5725" t="s">
        <v>231</v>
      </c>
      <c r="D5725">
        <v>156</v>
      </c>
      <c r="E5725" t="s">
        <v>9041</v>
      </c>
      <c r="F5725" t="s">
        <v>1378</v>
      </c>
      <c r="G5725" t="s">
        <v>1379</v>
      </c>
      <c r="H5725" t="s">
        <v>8867</v>
      </c>
      <c r="I5725" t="s">
        <v>1379</v>
      </c>
      <c r="J5725" t="s">
        <v>8867</v>
      </c>
      <c r="K5725">
        <v>0.1</v>
      </c>
      <c r="L5725">
        <v>0.1</v>
      </c>
      <c r="M5725" t="s">
        <v>26</v>
      </c>
      <c r="N5725" t="s">
        <v>5868</v>
      </c>
      <c r="O5725" t="s">
        <v>219</v>
      </c>
      <c r="P5725" t="s">
        <v>29</v>
      </c>
      <c r="Q5725" t="s">
        <v>29</v>
      </c>
      <c r="R5725" t="s">
        <v>29</v>
      </c>
      <c r="S5725" t="s">
        <v>29</v>
      </c>
      <c r="T5725" t="s">
        <v>29</v>
      </c>
      <c r="U5725" t="s">
        <v>29</v>
      </c>
      <c r="V5725" t="s">
        <v>6006</v>
      </c>
      <c r="W5725" t="s">
        <v>6002</v>
      </c>
    </row>
    <row r="5726" spans="1:23">
      <c r="A5726">
        <v>5725</v>
      </c>
      <c r="B5726" t="s">
        <v>231</v>
      </c>
      <c r="C5726" t="s">
        <v>231</v>
      </c>
      <c r="D5726">
        <v>156</v>
      </c>
      <c r="E5726" t="s">
        <v>7053</v>
      </c>
      <c r="F5726" t="s">
        <v>415</v>
      </c>
      <c r="G5726" t="s">
        <v>1841</v>
      </c>
      <c r="H5726" t="s">
        <v>29</v>
      </c>
      <c r="I5726" t="s">
        <v>1841</v>
      </c>
      <c r="J5726" t="s">
        <v>29</v>
      </c>
      <c r="K5726">
        <v>0.2</v>
      </c>
      <c r="L5726">
        <v>0.2</v>
      </c>
      <c r="M5726" t="s">
        <v>26</v>
      </c>
      <c r="N5726" t="s">
        <v>219</v>
      </c>
      <c r="O5726" t="s">
        <v>29</v>
      </c>
      <c r="P5726" t="s">
        <v>29</v>
      </c>
      <c r="Q5726" t="s">
        <v>29</v>
      </c>
      <c r="R5726" t="s">
        <v>29</v>
      </c>
      <c r="S5726" t="s">
        <v>29</v>
      </c>
      <c r="T5726" t="s">
        <v>29</v>
      </c>
      <c r="U5726" t="s">
        <v>29</v>
      </c>
      <c r="V5726" t="s">
        <v>6006</v>
      </c>
      <c r="W5726" t="s">
        <v>6002</v>
      </c>
    </row>
    <row r="5727" spans="1:23">
      <c r="A5727">
        <v>5726</v>
      </c>
      <c r="B5727" t="s">
        <v>231</v>
      </c>
      <c r="C5727" t="s">
        <v>231</v>
      </c>
      <c r="D5727">
        <v>156</v>
      </c>
      <c r="E5727" t="s">
        <v>9042</v>
      </c>
      <c r="F5727" t="s">
        <v>289</v>
      </c>
      <c r="G5727" t="s">
        <v>951</v>
      </c>
      <c r="H5727" t="s">
        <v>9104</v>
      </c>
      <c r="I5727" t="s">
        <v>951</v>
      </c>
      <c r="J5727" t="s">
        <v>952</v>
      </c>
      <c r="K5727">
        <v>0.2</v>
      </c>
      <c r="L5727">
        <v>0.2</v>
      </c>
      <c r="M5727" t="s">
        <v>26</v>
      </c>
      <c r="N5727" t="s">
        <v>74</v>
      </c>
      <c r="O5727" t="s">
        <v>29</v>
      </c>
      <c r="P5727" t="s">
        <v>29</v>
      </c>
      <c r="Q5727" t="s">
        <v>29</v>
      </c>
      <c r="R5727" t="s">
        <v>29</v>
      </c>
      <c r="S5727" t="s">
        <v>29</v>
      </c>
      <c r="T5727" t="s">
        <v>29</v>
      </c>
      <c r="U5727" t="s">
        <v>29</v>
      </c>
      <c r="V5727" t="s">
        <v>6006</v>
      </c>
      <c r="W5727" t="s">
        <v>6002</v>
      </c>
    </row>
    <row r="5728" spans="1:23">
      <c r="A5728">
        <v>5727</v>
      </c>
      <c r="B5728" t="s">
        <v>231</v>
      </c>
      <c r="C5728" t="s">
        <v>231</v>
      </c>
      <c r="D5728">
        <v>156</v>
      </c>
      <c r="E5728" t="s">
        <v>6537</v>
      </c>
      <c r="F5728" t="s">
        <v>181</v>
      </c>
      <c r="G5728" t="s">
        <v>960</v>
      </c>
      <c r="H5728" t="s">
        <v>6538</v>
      </c>
      <c r="I5728" t="s">
        <v>960</v>
      </c>
      <c r="J5728" t="s">
        <v>6538</v>
      </c>
      <c r="K5728">
        <v>0.3</v>
      </c>
      <c r="L5728">
        <v>0.3</v>
      </c>
      <c r="M5728" t="s">
        <v>26</v>
      </c>
      <c r="N5728" t="s">
        <v>74</v>
      </c>
      <c r="O5728" t="s">
        <v>29</v>
      </c>
      <c r="P5728" t="s">
        <v>29</v>
      </c>
      <c r="Q5728" t="s">
        <v>29</v>
      </c>
      <c r="R5728" t="s">
        <v>29</v>
      </c>
      <c r="S5728" t="s">
        <v>29</v>
      </c>
      <c r="T5728" t="s">
        <v>29</v>
      </c>
      <c r="U5728" t="s">
        <v>29</v>
      </c>
      <c r="V5728" t="s">
        <v>6006</v>
      </c>
      <c r="W5728" t="s">
        <v>6002</v>
      </c>
    </row>
    <row r="5729" spans="1:23">
      <c r="A5729">
        <v>5728</v>
      </c>
      <c r="B5729" t="s">
        <v>231</v>
      </c>
      <c r="C5729" t="s">
        <v>231</v>
      </c>
      <c r="D5729">
        <v>156</v>
      </c>
      <c r="E5729" t="s">
        <v>9047</v>
      </c>
      <c r="F5729" t="s">
        <v>9111</v>
      </c>
      <c r="G5729" t="s">
        <v>9108</v>
      </c>
      <c r="H5729" t="s">
        <v>9109</v>
      </c>
      <c r="I5729" t="s">
        <v>9108</v>
      </c>
      <c r="J5729" t="s">
        <v>9110</v>
      </c>
      <c r="K5729">
        <v>0.2</v>
      </c>
      <c r="L5729">
        <v>0.2</v>
      </c>
      <c r="M5729" t="s">
        <v>26</v>
      </c>
      <c r="N5729" t="s">
        <v>219</v>
      </c>
      <c r="O5729" t="s">
        <v>63</v>
      </c>
      <c r="P5729" t="s">
        <v>29</v>
      </c>
      <c r="Q5729" t="s">
        <v>29</v>
      </c>
      <c r="R5729" t="s">
        <v>29</v>
      </c>
      <c r="S5729" t="s">
        <v>29</v>
      </c>
      <c r="T5729" t="s">
        <v>29</v>
      </c>
      <c r="U5729" t="s">
        <v>29</v>
      </c>
      <c r="V5729" t="s">
        <v>6006</v>
      </c>
      <c r="W5729" t="s">
        <v>6002</v>
      </c>
    </row>
    <row r="5730" spans="1:23">
      <c r="A5730">
        <v>5729</v>
      </c>
      <c r="B5730" t="s">
        <v>231</v>
      </c>
      <c r="C5730" t="s">
        <v>231</v>
      </c>
      <c r="D5730">
        <v>156</v>
      </c>
      <c r="E5730" t="s">
        <v>9048</v>
      </c>
      <c r="F5730" t="s">
        <v>206</v>
      </c>
      <c r="G5730" t="s">
        <v>29</v>
      </c>
      <c r="H5730" t="s">
        <v>29</v>
      </c>
      <c r="I5730" t="s">
        <v>29</v>
      </c>
      <c r="J5730" t="s">
        <v>29</v>
      </c>
      <c r="K5730">
        <v>0.3</v>
      </c>
      <c r="L5730">
        <v>0.3</v>
      </c>
      <c r="M5730" t="s">
        <v>26</v>
      </c>
      <c r="N5730" t="s">
        <v>219</v>
      </c>
      <c r="O5730" t="s">
        <v>29</v>
      </c>
      <c r="P5730" t="s">
        <v>29</v>
      </c>
      <c r="Q5730" t="s">
        <v>29</v>
      </c>
      <c r="R5730" t="s">
        <v>29</v>
      </c>
      <c r="S5730" t="s">
        <v>29</v>
      </c>
      <c r="T5730" t="s">
        <v>29</v>
      </c>
      <c r="U5730" t="s">
        <v>29</v>
      </c>
      <c r="V5730" t="s">
        <v>6006</v>
      </c>
      <c r="W5730" t="s">
        <v>6002</v>
      </c>
    </row>
    <row r="5731" spans="1:23">
      <c r="A5731">
        <v>5730</v>
      </c>
      <c r="B5731" t="s">
        <v>231</v>
      </c>
      <c r="C5731" t="s">
        <v>231</v>
      </c>
      <c r="D5731">
        <v>156</v>
      </c>
      <c r="E5731" t="s">
        <v>1853</v>
      </c>
      <c r="F5731" t="s">
        <v>67</v>
      </c>
      <c r="G5731" t="s">
        <v>1336</v>
      </c>
      <c r="H5731" t="s">
        <v>1854</v>
      </c>
      <c r="I5731" t="s">
        <v>1336</v>
      </c>
      <c r="J5731" t="s">
        <v>1854</v>
      </c>
      <c r="K5731">
        <v>0.4</v>
      </c>
      <c r="L5731">
        <v>0.4</v>
      </c>
      <c r="M5731" t="s">
        <v>26</v>
      </c>
      <c r="N5731" t="s">
        <v>219</v>
      </c>
      <c r="O5731" t="s">
        <v>63</v>
      </c>
      <c r="P5731" t="s">
        <v>29</v>
      </c>
      <c r="Q5731" t="s">
        <v>29</v>
      </c>
      <c r="R5731" t="s">
        <v>29</v>
      </c>
      <c r="S5731" t="s">
        <v>29</v>
      </c>
      <c r="T5731" t="s">
        <v>29</v>
      </c>
      <c r="U5731" t="s">
        <v>29</v>
      </c>
      <c r="V5731" t="s">
        <v>6006</v>
      </c>
      <c r="W5731" t="s">
        <v>6002</v>
      </c>
    </row>
    <row r="5732" spans="1:23">
      <c r="A5732">
        <v>5731</v>
      </c>
      <c r="B5732" t="s">
        <v>231</v>
      </c>
      <c r="C5732" t="s">
        <v>231</v>
      </c>
      <c r="D5732">
        <v>156</v>
      </c>
      <c r="E5732" t="s">
        <v>9050</v>
      </c>
      <c r="F5732" t="s">
        <v>6928</v>
      </c>
      <c r="G5732" t="s">
        <v>29</v>
      </c>
      <c r="H5732" t="s">
        <v>29</v>
      </c>
      <c r="I5732" t="s">
        <v>29</v>
      </c>
      <c r="J5732" t="s">
        <v>29</v>
      </c>
      <c r="K5732">
        <v>0.1</v>
      </c>
      <c r="L5732">
        <v>0.1</v>
      </c>
      <c r="M5732" t="s">
        <v>26</v>
      </c>
      <c r="N5732" t="s">
        <v>121</v>
      </c>
      <c r="O5732" t="s">
        <v>29</v>
      </c>
      <c r="P5732" t="s">
        <v>29</v>
      </c>
      <c r="Q5732" t="s">
        <v>29</v>
      </c>
      <c r="R5732" t="s">
        <v>29</v>
      </c>
      <c r="S5732" t="s">
        <v>29</v>
      </c>
      <c r="T5732" t="s">
        <v>29</v>
      </c>
      <c r="U5732" t="s">
        <v>29</v>
      </c>
      <c r="V5732" t="s">
        <v>6006</v>
      </c>
      <c r="W5732" t="s">
        <v>6002</v>
      </c>
    </row>
    <row r="5733" spans="1:23">
      <c r="A5733">
        <v>5732</v>
      </c>
      <c r="B5733" t="s">
        <v>231</v>
      </c>
      <c r="C5733" t="s">
        <v>231</v>
      </c>
      <c r="D5733">
        <v>156</v>
      </c>
      <c r="E5733" t="s">
        <v>9051</v>
      </c>
      <c r="F5733" t="s">
        <v>216</v>
      </c>
      <c r="G5733" t="s">
        <v>916</v>
      </c>
      <c r="H5733" t="s">
        <v>9114</v>
      </c>
      <c r="I5733" t="s">
        <v>916</v>
      </c>
      <c r="J5733" t="s">
        <v>4521</v>
      </c>
      <c r="K5733">
        <v>0.1</v>
      </c>
      <c r="L5733">
        <v>0.1</v>
      </c>
      <c r="M5733" t="s">
        <v>26</v>
      </c>
      <c r="N5733" t="s">
        <v>5868</v>
      </c>
      <c r="O5733" t="s">
        <v>219</v>
      </c>
      <c r="P5733" t="s">
        <v>29</v>
      </c>
      <c r="Q5733" t="s">
        <v>29</v>
      </c>
      <c r="R5733" t="s">
        <v>29</v>
      </c>
      <c r="S5733" t="s">
        <v>29</v>
      </c>
      <c r="T5733" t="s">
        <v>29</v>
      </c>
      <c r="U5733" t="s">
        <v>29</v>
      </c>
      <c r="V5733" t="s">
        <v>6006</v>
      </c>
      <c r="W5733" t="s">
        <v>6002</v>
      </c>
    </row>
    <row r="5734" spans="1:23">
      <c r="A5734">
        <v>5733</v>
      </c>
      <c r="B5734" t="s">
        <v>231</v>
      </c>
      <c r="C5734" t="s">
        <v>231</v>
      </c>
      <c r="D5734">
        <v>156</v>
      </c>
      <c r="E5734" t="s">
        <v>9052</v>
      </c>
      <c r="F5734" t="s">
        <v>216</v>
      </c>
      <c r="G5734" t="s">
        <v>916</v>
      </c>
      <c r="H5734" t="s">
        <v>1262</v>
      </c>
      <c r="I5734" t="s">
        <v>916</v>
      </c>
      <c r="J5734" t="s">
        <v>1262</v>
      </c>
      <c r="K5734">
        <v>0.3</v>
      </c>
      <c r="L5734">
        <v>0.3</v>
      </c>
      <c r="M5734" t="s">
        <v>26</v>
      </c>
      <c r="N5734" t="s">
        <v>5868</v>
      </c>
      <c r="O5734" t="s">
        <v>219</v>
      </c>
      <c r="P5734" t="s">
        <v>29</v>
      </c>
      <c r="Q5734" t="s">
        <v>29</v>
      </c>
      <c r="R5734" t="s">
        <v>29</v>
      </c>
      <c r="S5734" t="s">
        <v>29</v>
      </c>
      <c r="T5734" t="s">
        <v>29</v>
      </c>
      <c r="U5734" t="s">
        <v>29</v>
      </c>
      <c r="V5734" t="s">
        <v>6006</v>
      </c>
      <c r="W5734" t="s">
        <v>6002</v>
      </c>
    </row>
    <row r="5735" spans="1:23">
      <c r="A5735">
        <v>5734</v>
      </c>
      <c r="B5735" t="s">
        <v>231</v>
      </c>
      <c r="C5735" t="s">
        <v>231</v>
      </c>
      <c r="D5735">
        <v>156</v>
      </c>
      <c r="E5735" t="s">
        <v>9054</v>
      </c>
      <c r="F5735" t="s">
        <v>154</v>
      </c>
      <c r="G5735" t="s">
        <v>2194</v>
      </c>
      <c r="H5735" t="s">
        <v>331</v>
      </c>
      <c r="I5735" t="s">
        <v>9115</v>
      </c>
      <c r="J5735" t="s">
        <v>331</v>
      </c>
      <c r="K5735">
        <v>0.1</v>
      </c>
      <c r="L5735">
        <v>0.1</v>
      </c>
      <c r="M5735" t="s">
        <v>26</v>
      </c>
      <c r="N5735" t="s">
        <v>219</v>
      </c>
      <c r="O5735" t="s">
        <v>63</v>
      </c>
      <c r="P5735" t="s">
        <v>29</v>
      </c>
      <c r="Q5735" t="s">
        <v>29</v>
      </c>
      <c r="R5735" t="s">
        <v>29</v>
      </c>
      <c r="S5735" t="s">
        <v>29</v>
      </c>
      <c r="T5735" t="s">
        <v>29</v>
      </c>
      <c r="U5735" t="s">
        <v>29</v>
      </c>
      <c r="V5735" t="s">
        <v>6006</v>
      </c>
      <c r="W5735" t="s">
        <v>6002</v>
      </c>
    </row>
    <row r="5736" spans="1:23">
      <c r="A5736">
        <v>5735</v>
      </c>
      <c r="B5736" t="s">
        <v>231</v>
      </c>
      <c r="C5736" t="s">
        <v>231</v>
      </c>
      <c r="D5736">
        <v>156</v>
      </c>
      <c r="E5736" t="s">
        <v>9055</v>
      </c>
      <c r="F5736" t="s">
        <v>41</v>
      </c>
      <c r="G5736" t="s">
        <v>408</v>
      </c>
      <c r="H5736" t="s">
        <v>2746</v>
      </c>
      <c r="I5736" t="s">
        <v>408</v>
      </c>
      <c r="J5736" t="s">
        <v>2746</v>
      </c>
      <c r="K5736">
        <v>0.1</v>
      </c>
      <c r="L5736">
        <v>0.1</v>
      </c>
      <c r="M5736" t="s">
        <v>26</v>
      </c>
      <c r="N5736" t="s">
        <v>219</v>
      </c>
      <c r="O5736" t="s">
        <v>121</v>
      </c>
      <c r="P5736" t="s">
        <v>74</v>
      </c>
      <c r="Q5736" t="s">
        <v>29</v>
      </c>
      <c r="R5736" t="s">
        <v>29</v>
      </c>
      <c r="S5736" t="s">
        <v>29</v>
      </c>
      <c r="T5736" t="s">
        <v>29</v>
      </c>
      <c r="U5736" t="s">
        <v>29</v>
      </c>
      <c r="V5736" t="s">
        <v>6006</v>
      </c>
      <c r="W5736" t="s">
        <v>6002</v>
      </c>
    </row>
    <row r="5737" spans="1:23">
      <c r="A5737">
        <v>5736</v>
      </c>
      <c r="B5737" t="s">
        <v>231</v>
      </c>
      <c r="C5737" t="s">
        <v>231</v>
      </c>
      <c r="D5737">
        <v>156</v>
      </c>
      <c r="E5737" t="s">
        <v>1858</v>
      </c>
      <c r="F5737" t="s">
        <v>41</v>
      </c>
      <c r="G5737" t="s">
        <v>408</v>
      </c>
      <c r="H5737" t="s">
        <v>514</v>
      </c>
      <c r="I5737" t="s">
        <v>408</v>
      </c>
      <c r="J5737" t="s">
        <v>514</v>
      </c>
      <c r="K5737">
        <v>2.5</v>
      </c>
      <c r="L5737">
        <v>2.5</v>
      </c>
      <c r="M5737" t="s">
        <v>26</v>
      </c>
      <c r="N5737" t="s">
        <v>219</v>
      </c>
      <c r="O5737" t="s">
        <v>121</v>
      </c>
      <c r="P5737" t="s">
        <v>74</v>
      </c>
      <c r="Q5737" t="s">
        <v>29</v>
      </c>
      <c r="R5737" t="s">
        <v>29</v>
      </c>
      <c r="S5737" t="s">
        <v>29</v>
      </c>
      <c r="T5737" t="s">
        <v>29</v>
      </c>
      <c r="U5737" t="s">
        <v>29</v>
      </c>
      <c r="V5737" t="s">
        <v>6006</v>
      </c>
      <c r="W5737" t="s">
        <v>6002</v>
      </c>
    </row>
    <row r="5738" spans="1:23">
      <c r="A5738">
        <v>5737</v>
      </c>
      <c r="B5738" t="s">
        <v>231</v>
      </c>
      <c r="C5738" t="s">
        <v>231</v>
      </c>
      <c r="D5738">
        <v>156</v>
      </c>
      <c r="E5738" t="s">
        <v>9160</v>
      </c>
      <c r="F5738" t="s">
        <v>41</v>
      </c>
      <c r="G5738" t="s">
        <v>9117</v>
      </c>
      <c r="H5738" t="s">
        <v>3304</v>
      </c>
      <c r="I5738" t="s">
        <v>371</v>
      </c>
      <c r="J5738" t="s">
        <v>804</v>
      </c>
      <c r="K5738">
        <v>0.2</v>
      </c>
      <c r="L5738">
        <v>0.2</v>
      </c>
      <c r="M5738" t="s">
        <v>26</v>
      </c>
      <c r="N5738" t="s">
        <v>74</v>
      </c>
      <c r="O5738" t="s">
        <v>29</v>
      </c>
      <c r="P5738" t="s">
        <v>29</v>
      </c>
      <c r="Q5738" t="s">
        <v>29</v>
      </c>
      <c r="R5738" t="s">
        <v>29</v>
      </c>
      <c r="S5738" t="s">
        <v>29</v>
      </c>
      <c r="T5738" t="s">
        <v>29</v>
      </c>
      <c r="U5738" t="s">
        <v>29</v>
      </c>
      <c r="V5738" t="s">
        <v>6006</v>
      </c>
      <c r="W5738" t="s">
        <v>6002</v>
      </c>
    </row>
    <row r="5739" spans="1:23">
      <c r="A5739">
        <v>5738</v>
      </c>
      <c r="B5739" t="s">
        <v>231</v>
      </c>
      <c r="C5739" t="s">
        <v>231</v>
      </c>
      <c r="D5739">
        <v>156</v>
      </c>
      <c r="E5739" t="s">
        <v>7767</v>
      </c>
      <c r="F5739" t="s">
        <v>498</v>
      </c>
      <c r="G5739" t="s">
        <v>6499</v>
      </c>
      <c r="H5739" t="s">
        <v>29</v>
      </c>
      <c r="I5739" t="s">
        <v>6499</v>
      </c>
      <c r="J5739" t="s">
        <v>29</v>
      </c>
      <c r="K5739">
        <v>0.1</v>
      </c>
      <c r="L5739">
        <v>0.1</v>
      </c>
      <c r="M5739" t="s">
        <v>26</v>
      </c>
      <c r="N5739" t="s">
        <v>121</v>
      </c>
      <c r="O5739" t="s">
        <v>29</v>
      </c>
      <c r="P5739" t="s">
        <v>29</v>
      </c>
      <c r="Q5739" t="s">
        <v>29</v>
      </c>
      <c r="R5739" t="s">
        <v>29</v>
      </c>
      <c r="S5739" t="s">
        <v>29</v>
      </c>
      <c r="T5739" t="s">
        <v>29</v>
      </c>
      <c r="U5739" t="s">
        <v>29</v>
      </c>
      <c r="V5739" t="s">
        <v>6006</v>
      </c>
      <c r="W5739" t="s">
        <v>6002</v>
      </c>
    </row>
    <row r="5740" spans="1:23">
      <c r="A5740">
        <v>5739</v>
      </c>
      <c r="B5740" t="s">
        <v>231</v>
      </c>
      <c r="C5740" t="s">
        <v>231</v>
      </c>
      <c r="D5740">
        <v>156</v>
      </c>
      <c r="E5740" t="s">
        <v>9161</v>
      </c>
      <c r="F5740" t="s">
        <v>401</v>
      </c>
      <c r="G5740" t="s">
        <v>793</v>
      </c>
      <c r="H5740" t="s">
        <v>7485</v>
      </c>
      <c r="I5740" t="s">
        <v>793</v>
      </c>
      <c r="J5740" t="s">
        <v>7485</v>
      </c>
      <c r="K5740">
        <v>0.3</v>
      </c>
      <c r="L5740">
        <v>0.3</v>
      </c>
      <c r="M5740" t="s">
        <v>26</v>
      </c>
      <c r="N5740" t="s">
        <v>219</v>
      </c>
      <c r="O5740" t="s">
        <v>29</v>
      </c>
      <c r="P5740" t="s">
        <v>29</v>
      </c>
      <c r="Q5740" t="s">
        <v>29</v>
      </c>
      <c r="R5740" t="s">
        <v>29</v>
      </c>
      <c r="S5740" t="s">
        <v>29</v>
      </c>
      <c r="T5740" t="s">
        <v>29</v>
      </c>
      <c r="U5740" t="s">
        <v>29</v>
      </c>
      <c r="V5740" t="s">
        <v>6006</v>
      </c>
      <c r="W5740" t="s">
        <v>6002</v>
      </c>
    </row>
    <row r="5741" spans="1:23">
      <c r="A5741">
        <v>5740</v>
      </c>
      <c r="B5741" t="s">
        <v>231</v>
      </c>
      <c r="C5741" t="s">
        <v>231</v>
      </c>
      <c r="D5741">
        <v>156</v>
      </c>
      <c r="E5741" t="s">
        <v>9058</v>
      </c>
      <c r="F5741" t="s">
        <v>358</v>
      </c>
      <c r="G5741" t="s">
        <v>1860</v>
      </c>
      <c r="H5741" t="s">
        <v>29</v>
      </c>
      <c r="I5741" t="s">
        <v>1860</v>
      </c>
      <c r="J5741" t="s">
        <v>29</v>
      </c>
      <c r="K5741">
        <v>0.6</v>
      </c>
      <c r="L5741">
        <v>0.6</v>
      </c>
      <c r="M5741" t="s">
        <v>26</v>
      </c>
      <c r="N5741" t="s">
        <v>219</v>
      </c>
      <c r="O5741" t="s">
        <v>29</v>
      </c>
      <c r="P5741" t="s">
        <v>29</v>
      </c>
      <c r="Q5741" t="s">
        <v>29</v>
      </c>
      <c r="R5741" t="s">
        <v>29</v>
      </c>
      <c r="S5741" t="s">
        <v>29</v>
      </c>
      <c r="T5741" t="s">
        <v>29</v>
      </c>
      <c r="U5741" t="s">
        <v>29</v>
      </c>
      <c r="V5741" t="s">
        <v>6006</v>
      </c>
      <c r="W5741" t="s">
        <v>6002</v>
      </c>
    </row>
    <row r="5742" spans="1:23">
      <c r="A5742">
        <v>5741</v>
      </c>
      <c r="B5742" t="s">
        <v>231</v>
      </c>
      <c r="C5742" t="s">
        <v>231</v>
      </c>
      <c r="D5742">
        <v>156</v>
      </c>
      <c r="E5742" t="s">
        <v>9060</v>
      </c>
      <c r="F5742" t="s">
        <v>2077</v>
      </c>
      <c r="G5742" t="s">
        <v>9119</v>
      </c>
      <c r="H5742" t="s">
        <v>5096</v>
      </c>
      <c r="I5742" t="s">
        <v>5095</v>
      </c>
      <c r="J5742" t="s">
        <v>5096</v>
      </c>
      <c r="K5742">
        <v>0.1</v>
      </c>
      <c r="L5742">
        <v>0.1</v>
      </c>
      <c r="M5742" t="s">
        <v>26</v>
      </c>
      <c r="N5742" t="s">
        <v>219</v>
      </c>
      <c r="O5742" t="s">
        <v>29</v>
      </c>
      <c r="P5742" t="s">
        <v>29</v>
      </c>
      <c r="Q5742" t="s">
        <v>29</v>
      </c>
      <c r="R5742" t="s">
        <v>29</v>
      </c>
      <c r="S5742" t="s">
        <v>29</v>
      </c>
      <c r="T5742" t="s">
        <v>29</v>
      </c>
      <c r="U5742" t="s">
        <v>29</v>
      </c>
      <c r="V5742" t="s">
        <v>6006</v>
      </c>
      <c r="W5742" t="s">
        <v>6002</v>
      </c>
    </row>
    <row r="5743" spans="1:23">
      <c r="A5743">
        <v>5742</v>
      </c>
      <c r="B5743" t="s">
        <v>231</v>
      </c>
      <c r="C5743" t="s">
        <v>231</v>
      </c>
      <c r="D5743">
        <v>156</v>
      </c>
      <c r="E5743" t="s">
        <v>9061</v>
      </c>
      <c r="F5743" t="s">
        <v>522</v>
      </c>
      <c r="G5743" t="s">
        <v>1466</v>
      </c>
      <c r="H5743" t="s">
        <v>7485</v>
      </c>
      <c r="I5743" t="s">
        <v>7484</v>
      </c>
      <c r="J5743" t="s">
        <v>7485</v>
      </c>
      <c r="K5743">
        <v>0.4</v>
      </c>
      <c r="L5743">
        <v>0.4</v>
      </c>
      <c r="M5743" t="s">
        <v>26</v>
      </c>
      <c r="N5743" t="s">
        <v>74</v>
      </c>
      <c r="O5743" t="s">
        <v>29</v>
      </c>
      <c r="P5743" t="s">
        <v>29</v>
      </c>
      <c r="Q5743" t="s">
        <v>29</v>
      </c>
      <c r="R5743" t="s">
        <v>29</v>
      </c>
      <c r="S5743" t="s">
        <v>29</v>
      </c>
      <c r="T5743" t="s">
        <v>29</v>
      </c>
      <c r="U5743" t="s">
        <v>29</v>
      </c>
      <c r="V5743" t="s">
        <v>6006</v>
      </c>
      <c r="W5743" t="s">
        <v>6002</v>
      </c>
    </row>
    <row r="5744" spans="1:23">
      <c r="A5744">
        <v>5743</v>
      </c>
      <c r="B5744" t="s">
        <v>231</v>
      </c>
      <c r="C5744" t="s">
        <v>231</v>
      </c>
      <c r="D5744">
        <v>156</v>
      </c>
      <c r="E5744" t="s">
        <v>9062</v>
      </c>
      <c r="F5744" t="s">
        <v>154</v>
      </c>
      <c r="G5744" t="s">
        <v>6613</v>
      </c>
      <c r="H5744" t="s">
        <v>104</v>
      </c>
      <c r="I5744" t="s">
        <v>6613</v>
      </c>
      <c r="J5744" t="s">
        <v>104</v>
      </c>
      <c r="K5744">
        <v>0.6</v>
      </c>
      <c r="L5744">
        <v>0.6</v>
      </c>
      <c r="M5744" t="s">
        <v>26</v>
      </c>
      <c r="N5744" t="s">
        <v>219</v>
      </c>
      <c r="O5744" t="s">
        <v>29</v>
      </c>
      <c r="P5744" t="s">
        <v>29</v>
      </c>
      <c r="Q5744" t="s">
        <v>29</v>
      </c>
      <c r="R5744" t="s">
        <v>29</v>
      </c>
      <c r="S5744" t="s">
        <v>29</v>
      </c>
      <c r="T5744" t="s">
        <v>29</v>
      </c>
      <c r="U5744" t="s">
        <v>29</v>
      </c>
      <c r="V5744" t="s">
        <v>6006</v>
      </c>
      <c r="W5744" t="s">
        <v>6002</v>
      </c>
    </row>
    <row r="5745" spans="1:23">
      <c r="A5745">
        <v>5744</v>
      </c>
      <c r="B5745" t="s">
        <v>231</v>
      </c>
      <c r="C5745" t="s">
        <v>231</v>
      </c>
      <c r="D5745">
        <v>156</v>
      </c>
      <c r="E5745" t="s">
        <v>9063</v>
      </c>
      <c r="F5745" t="s">
        <v>154</v>
      </c>
      <c r="G5745" t="s">
        <v>3012</v>
      </c>
      <c r="H5745" t="s">
        <v>1702</v>
      </c>
      <c r="I5745" t="s">
        <v>3012</v>
      </c>
      <c r="J5745" t="s">
        <v>2024</v>
      </c>
      <c r="K5745">
        <v>0.1</v>
      </c>
      <c r="L5745">
        <v>0.1</v>
      </c>
      <c r="M5745" t="s">
        <v>26</v>
      </c>
      <c r="N5745" t="s">
        <v>219</v>
      </c>
      <c r="O5745" t="s">
        <v>29</v>
      </c>
      <c r="P5745" t="s">
        <v>29</v>
      </c>
      <c r="Q5745" t="s">
        <v>29</v>
      </c>
      <c r="R5745" t="s">
        <v>29</v>
      </c>
      <c r="S5745" t="s">
        <v>29</v>
      </c>
      <c r="T5745" t="s">
        <v>29</v>
      </c>
      <c r="U5745" t="s">
        <v>29</v>
      </c>
      <c r="V5745" t="s">
        <v>6006</v>
      </c>
      <c r="W5745" t="s">
        <v>6002</v>
      </c>
    </row>
    <row r="5746" spans="1:23">
      <c r="A5746">
        <v>5745</v>
      </c>
      <c r="B5746" t="s">
        <v>231</v>
      </c>
      <c r="C5746" t="s">
        <v>231</v>
      </c>
      <c r="D5746">
        <v>156</v>
      </c>
      <c r="E5746" t="s">
        <v>9064</v>
      </c>
      <c r="F5746" t="s">
        <v>154</v>
      </c>
      <c r="G5746" t="s">
        <v>2026</v>
      </c>
      <c r="H5746" t="s">
        <v>8866</v>
      </c>
      <c r="I5746" t="s">
        <v>2026</v>
      </c>
      <c r="J5746" t="s">
        <v>8866</v>
      </c>
      <c r="K5746">
        <v>2.2000000000000002</v>
      </c>
      <c r="L5746">
        <v>2.2000000000000002</v>
      </c>
      <c r="M5746" t="s">
        <v>26</v>
      </c>
      <c r="N5746" t="s">
        <v>5868</v>
      </c>
      <c r="O5746" t="s">
        <v>219</v>
      </c>
      <c r="P5746" t="s">
        <v>63</v>
      </c>
      <c r="Q5746" t="s">
        <v>29</v>
      </c>
      <c r="R5746" t="s">
        <v>29</v>
      </c>
      <c r="S5746" t="s">
        <v>29</v>
      </c>
      <c r="T5746" t="s">
        <v>29</v>
      </c>
      <c r="U5746" t="s">
        <v>29</v>
      </c>
      <c r="V5746" t="s">
        <v>6006</v>
      </c>
      <c r="W5746" t="s">
        <v>6002</v>
      </c>
    </row>
    <row r="5747" spans="1:23">
      <c r="A5747">
        <v>5746</v>
      </c>
      <c r="B5747" t="s">
        <v>231</v>
      </c>
      <c r="C5747" t="s">
        <v>231</v>
      </c>
      <c r="D5747">
        <v>156</v>
      </c>
      <c r="E5747" t="s">
        <v>9065</v>
      </c>
      <c r="F5747" t="s">
        <v>154</v>
      </c>
      <c r="G5747" t="s">
        <v>976</v>
      </c>
      <c r="H5747" t="s">
        <v>9120</v>
      </c>
      <c r="I5747" t="s">
        <v>976</v>
      </c>
      <c r="J5747" t="s">
        <v>9121</v>
      </c>
      <c r="K5747">
        <v>0.2</v>
      </c>
      <c r="L5747">
        <v>0.2</v>
      </c>
      <c r="M5747" t="s">
        <v>26</v>
      </c>
      <c r="N5747" t="s">
        <v>219</v>
      </c>
      <c r="O5747" t="s">
        <v>29</v>
      </c>
      <c r="P5747" t="s">
        <v>29</v>
      </c>
      <c r="Q5747" t="s">
        <v>29</v>
      </c>
      <c r="R5747" t="s">
        <v>29</v>
      </c>
      <c r="S5747" t="s">
        <v>29</v>
      </c>
      <c r="T5747" t="s">
        <v>29</v>
      </c>
      <c r="U5747" t="s">
        <v>29</v>
      </c>
      <c r="V5747" t="s">
        <v>6006</v>
      </c>
      <c r="W5747" t="s">
        <v>6002</v>
      </c>
    </row>
    <row r="5748" spans="1:23">
      <c r="A5748">
        <v>5747</v>
      </c>
      <c r="B5748" t="s">
        <v>231</v>
      </c>
      <c r="C5748" t="s">
        <v>231</v>
      </c>
      <c r="D5748">
        <v>156</v>
      </c>
      <c r="E5748" t="s">
        <v>9162</v>
      </c>
      <c r="F5748" t="s">
        <v>154</v>
      </c>
      <c r="G5748" t="s">
        <v>3839</v>
      </c>
      <c r="H5748" t="s">
        <v>9172</v>
      </c>
      <c r="I5748" t="s">
        <v>3839</v>
      </c>
      <c r="J5748" t="s">
        <v>9172</v>
      </c>
      <c r="K5748">
        <v>0.7</v>
      </c>
      <c r="L5748">
        <v>0.7</v>
      </c>
      <c r="M5748" t="s">
        <v>26</v>
      </c>
      <c r="N5748" t="s">
        <v>63</v>
      </c>
      <c r="O5748" t="s">
        <v>29</v>
      </c>
      <c r="P5748" t="s">
        <v>29</v>
      </c>
      <c r="Q5748" t="s">
        <v>29</v>
      </c>
      <c r="R5748" t="s">
        <v>29</v>
      </c>
      <c r="S5748" t="s">
        <v>29</v>
      </c>
      <c r="T5748" t="s">
        <v>29</v>
      </c>
      <c r="U5748" t="s">
        <v>29</v>
      </c>
      <c r="V5748" t="s">
        <v>6006</v>
      </c>
      <c r="W5748" t="s">
        <v>6002</v>
      </c>
    </row>
    <row r="5749" spans="1:23">
      <c r="A5749">
        <v>5748</v>
      </c>
      <c r="B5749" t="s">
        <v>231</v>
      </c>
      <c r="C5749" t="s">
        <v>231</v>
      </c>
      <c r="D5749">
        <v>156</v>
      </c>
      <c r="E5749" t="s">
        <v>1868</v>
      </c>
      <c r="F5749" t="s">
        <v>154</v>
      </c>
      <c r="G5749" t="s">
        <v>449</v>
      </c>
      <c r="H5749" t="s">
        <v>1869</v>
      </c>
      <c r="I5749" t="s">
        <v>449</v>
      </c>
      <c r="J5749" t="s">
        <v>1869</v>
      </c>
      <c r="K5749">
        <v>1.8</v>
      </c>
      <c r="L5749">
        <v>1.8</v>
      </c>
      <c r="M5749" t="s">
        <v>26</v>
      </c>
      <c r="N5749" t="s">
        <v>5868</v>
      </c>
      <c r="O5749" t="s">
        <v>219</v>
      </c>
      <c r="P5749" t="s">
        <v>74</v>
      </c>
      <c r="Q5749" t="s">
        <v>29</v>
      </c>
      <c r="R5749" t="s">
        <v>29</v>
      </c>
      <c r="S5749" t="s">
        <v>29</v>
      </c>
      <c r="T5749" t="s">
        <v>29</v>
      </c>
      <c r="U5749" t="s">
        <v>29</v>
      </c>
      <c r="V5749" t="s">
        <v>6006</v>
      </c>
      <c r="W5749" t="s">
        <v>6002</v>
      </c>
    </row>
    <row r="5750" spans="1:23">
      <c r="A5750">
        <v>5749</v>
      </c>
      <c r="B5750" t="s">
        <v>231</v>
      </c>
      <c r="C5750" t="s">
        <v>231</v>
      </c>
      <c r="D5750">
        <v>156</v>
      </c>
      <c r="E5750" t="s">
        <v>9163</v>
      </c>
      <c r="F5750" t="s">
        <v>558</v>
      </c>
      <c r="G5750" t="s">
        <v>1089</v>
      </c>
      <c r="H5750" t="s">
        <v>2659</v>
      </c>
      <c r="I5750" t="s">
        <v>1089</v>
      </c>
      <c r="J5750" t="s">
        <v>2659</v>
      </c>
      <c r="K5750">
        <v>0.1</v>
      </c>
      <c r="L5750">
        <v>0.1</v>
      </c>
      <c r="M5750" t="s">
        <v>26</v>
      </c>
      <c r="N5750" t="s">
        <v>219</v>
      </c>
      <c r="O5750" t="s">
        <v>29</v>
      </c>
      <c r="P5750" t="s">
        <v>29</v>
      </c>
      <c r="Q5750" t="s">
        <v>29</v>
      </c>
      <c r="R5750" t="s">
        <v>29</v>
      </c>
      <c r="S5750" t="s">
        <v>29</v>
      </c>
      <c r="T5750" t="s">
        <v>29</v>
      </c>
      <c r="U5750" t="s">
        <v>29</v>
      </c>
      <c r="V5750" t="s">
        <v>6006</v>
      </c>
      <c r="W5750" t="s">
        <v>6002</v>
      </c>
    </row>
    <row r="5751" spans="1:23">
      <c r="A5751">
        <v>5750</v>
      </c>
      <c r="B5751" t="s">
        <v>231</v>
      </c>
      <c r="C5751" t="s">
        <v>231</v>
      </c>
      <c r="D5751">
        <v>156</v>
      </c>
      <c r="E5751" t="s">
        <v>6007</v>
      </c>
      <c r="F5751" t="s">
        <v>114</v>
      </c>
      <c r="G5751" t="s">
        <v>6008</v>
      </c>
      <c r="H5751" t="s">
        <v>5932</v>
      </c>
      <c r="I5751" t="s">
        <v>6008</v>
      </c>
      <c r="J5751" t="s">
        <v>5932</v>
      </c>
      <c r="K5751">
        <v>1.6</v>
      </c>
      <c r="L5751">
        <v>1.6</v>
      </c>
      <c r="M5751" t="s">
        <v>26</v>
      </c>
      <c r="N5751" t="s">
        <v>219</v>
      </c>
      <c r="O5751" t="s">
        <v>29</v>
      </c>
      <c r="P5751" t="s">
        <v>29</v>
      </c>
      <c r="Q5751" t="s">
        <v>29</v>
      </c>
      <c r="R5751" t="s">
        <v>29</v>
      </c>
      <c r="S5751" t="s">
        <v>29</v>
      </c>
      <c r="T5751" t="s">
        <v>29</v>
      </c>
      <c r="U5751" t="s">
        <v>29</v>
      </c>
      <c r="V5751" t="s">
        <v>6006</v>
      </c>
      <c r="W5751" t="s">
        <v>6002</v>
      </c>
    </row>
    <row r="5752" spans="1:23">
      <c r="A5752">
        <v>5751</v>
      </c>
      <c r="B5752" t="s">
        <v>231</v>
      </c>
      <c r="C5752" t="s">
        <v>231</v>
      </c>
      <c r="D5752">
        <v>156</v>
      </c>
      <c r="E5752" t="s">
        <v>7524</v>
      </c>
      <c r="F5752" t="s">
        <v>114</v>
      </c>
      <c r="G5752" t="s">
        <v>7525</v>
      </c>
      <c r="H5752" t="s">
        <v>245</v>
      </c>
      <c r="I5752" t="s">
        <v>9173</v>
      </c>
      <c r="J5752" t="s">
        <v>245</v>
      </c>
      <c r="K5752">
        <v>0.8</v>
      </c>
      <c r="L5752">
        <v>0.8</v>
      </c>
      <c r="M5752" t="s">
        <v>26</v>
      </c>
      <c r="N5752" t="s">
        <v>219</v>
      </c>
      <c r="O5752" t="s">
        <v>29</v>
      </c>
      <c r="P5752" t="s">
        <v>29</v>
      </c>
      <c r="Q5752" t="s">
        <v>29</v>
      </c>
      <c r="R5752" t="s">
        <v>29</v>
      </c>
      <c r="S5752" t="s">
        <v>29</v>
      </c>
      <c r="T5752" t="s">
        <v>29</v>
      </c>
      <c r="U5752" t="s">
        <v>29</v>
      </c>
      <c r="V5752" t="s">
        <v>6006</v>
      </c>
      <c r="W5752" t="s">
        <v>6002</v>
      </c>
    </row>
    <row r="5753" spans="1:23">
      <c r="A5753">
        <v>5752</v>
      </c>
      <c r="B5753" t="s">
        <v>231</v>
      </c>
      <c r="C5753" t="s">
        <v>231</v>
      </c>
      <c r="D5753">
        <v>156</v>
      </c>
      <c r="E5753" t="s">
        <v>9066</v>
      </c>
      <c r="F5753" t="s">
        <v>1460</v>
      </c>
      <c r="G5753" t="s">
        <v>1461</v>
      </c>
      <c r="H5753" t="s">
        <v>9122</v>
      </c>
      <c r="I5753" t="s">
        <v>1461</v>
      </c>
      <c r="J5753" t="s">
        <v>9122</v>
      </c>
      <c r="K5753">
        <v>0.3</v>
      </c>
      <c r="L5753">
        <v>0.3</v>
      </c>
      <c r="M5753" t="s">
        <v>26</v>
      </c>
      <c r="N5753" t="s">
        <v>74</v>
      </c>
      <c r="O5753" t="s">
        <v>29</v>
      </c>
      <c r="P5753" t="s">
        <v>29</v>
      </c>
      <c r="Q5753" t="s">
        <v>29</v>
      </c>
      <c r="R5753" t="s">
        <v>29</v>
      </c>
      <c r="S5753" t="s">
        <v>29</v>
      </c>
      <c r="T5753" t="s">
        <v>29</v>
      </c>
      <c r="U5753" t="s">
        <v>29</v>
      </c>
      <c r="V5753" t="s">
        <v>6006</v>
      </c>
      <c r="W5753" t="s">
        <v>6002</v>
      </c>
    </row>
    <row r="5754" spans="1:23">
      <c r="A5754">
        <v>5753</v>
      </c>
      <c r="B5754" t="s">
        <v>231</v>
      </c>
      <c r="C5754" t="s">
        <v>231</v>
      </c>
      <c r="D5754">
        <v>156</v>
      </c>
      <c r="E5754" t="s">
        <v>9067</v>
      </c>
      <c r="F5754" t="s">
        <v>1460</v>
      </c>
      <c r="G5754" t="s">
        <v>9123</v>
      </c>
      <c r="H5754" t="s">
        <v>9124</v>
      </c>
      <c r="I5754" t="s">
        <v>9123</v>
      </c>
      <c r="J5754" t="s">
        <v>9125</v>
      </c>
      <c r="K5754">
        <v>0.4</v>
      </c>
      <c r="L5754">
        <v>0.4</v>
      </c>
      <c r="M5754" t="s">
        <v>26</v>
      </c>
      <c r="N5754" t="s">
        <v>219</v>
      </c>
      <c r="O5754" t="s">
        <v>29</v>
      </c>
      <c r="P5754" t="s">
        <v>29</v>
      </c>
      <c r="Q5754" t="s">
        <v>29</v>
      </c>
      <c r="R5754" t="s">
        <v>29</v>
      </c>
      <c r="S5754" t="s">
        <v>29</v>
      </c>
      <c r="T5754" t="s">
        <v>29</v>
      </c>
      <c r="U5754" t="s">
        <v>29</v>
      </c>
      <c r="V5754" t="s">
        <v>6006</v>
      </c>
      <c r="W5754" t="s">
        <v>6002</v>
      </c>
    </row>
    <row r="5755" spans="1:23">
      <c r="A5755">
        <v>5754</v>
      </c>
      <c r="B5755" t="s">
        <v>231</v>
      </c>
      <c r="C5755" t="s">
        <v>231</v>
      </c>
      <c r="D5755">
        <v>156</v>
      </c>
      <c r="E5755" t="s">
        <v>9071</v>
      </c>
      <c r="F5755" t="s">
        <v>391</v>
      </c>
      <c r="G5755" t="s">
        <v>9129</v>
      </c>
      <c r="H5755" t="s">
        <v>29</v>
      </c>
      <c r="I5755" t="s">
        <v>9130</v>
      </c>
      <c r="J5755" t="s">
        <v>29</v>
      </c>
      <c r="K5755">
        <v>0.1</v>
      </c>
      <c r="L5755">
        <v>0.1</v>
      </c>
      <c r="M5755" t="s">
        <v>26</v>
      </c>
      <c r="N5755" t="s">
        <v>74</v>
      </c>
      <c r="O5755" t="s">
        <v>29</v>
      </c>
      <c r="P5755" t="s">
        <v>29</v>
      </c>
      <c r="Q5755" t="s">
        <v>29</v>
      </c>
      <c r="R5755" t="s">
        <v>29</v>
      </c>
      <c r="S5755" t="s">
        <v>29</v>
      </c>
      <c r="T5755" t="s">
        <v>29</v>
      </c>
      <c r="U5755" t="s">
        <v>29</v>
      </c>
      <c r="V5755" t="s">
        <v>6006</v>
      </c>
      <c r="W5755" t="s">
        <v>6002</v>
      </c>
    </row>
    <row r="5756" spans="1:23">
      <c r="A5756">
        <v>5755</v>
      </c>
      <c r="B5756" t="s">
        <v>231</v>
      </c>
      <c r="C5756" t="s">
        <v>231</v>
      </c>
      <c r="D5756">
        <v>156</v>
      </c>
      <c r="E5756" t="s">
        <v>9164</v>
      </c>
      <c r="F5756" t="s">
        <v>154</v>
      </c>
      <c r="G5756" t="s">
        <v>155</v>
      </c>
      <c r="H5756" t="s">
        <v>5783</v>
      </c>
      <c r="I5756" t="s">
        <v>9174</v>
      </c>
      <c r="J5756" t="s">
        <v>5783</v>
      </c>
      <c r="K5756">
        <v>0.2</v>
      </c>
      <c r="L5756">
        <v>0.2</v>
      </c>
      <c r="M5756" t="s">
        <v>26</v>
      </c>
      <c r="N5756" t="s">
        <v>63</v>
      </c>
      <c r="O5756" t="s">
        <v>29</v>
      </c>
      <c r="P5756" t="s">
        <v>29</v>
      </c>
      <c r="Q5756" t="s">
        <v>29</v>
      </c>
      <c r="R5756" t="s">
        <v>29</v>
      </c>
      <c r="S5756" t="s">
        <v>29</v>
      </c>
      <c r="T5756" t="s">
        <v>29</v>
      </c>
      <c r="U5756" t="s">
        <v>29</v>
      </c>
      <c r="V5756" t="s">
        <v>6006</v>
      </c>
      <c r="W5756" t="s">
        <v>6002</v>
      </c>
    </row>
    <row r="5757" spans="1:23">
      <c r="A5757">
        <v>5756</v>
      </c>
      <c r="B5757" t="s">
        <v>231</v>
      </c>
      <c r="C5757" t="s">
        <v>231</v>
      </c>
      <c r="D5757">
        <v>156</v>
      </c>
      <c r="E5757" t="s">
        <v>9073</v>
      </c>
      <c r="F5757" t="s">
        <v>154</v>
      </c>
      <c r="G5757" t="s">
        <v>368</v>
      </c>
      <c r="H5757" t="s">
        <v>9132</v>
      </c>
      <c r="I5757" t="s">
        <v>368</v>
      </c>
      <c r="J5757" t="s">
        <v>9132</v>
      </c>
      <c r="K5757">
        <v>1</v>
      </c>
      <c r="L5757">
        <v>1</v>
      </c>
      <c r="M5757" t="s">
        <v>26</v>
      </c>
      <c r="N5757" t="s">
        <v>63</v>
      </c>
      <c r="O5757" t="s">
        <v>219</v>
      </c>
      <c r="P5757" t="s">
        <v>63</v>
      </c>
      <c r="Q5757" t="s">
        <v>74</v>
      </c>
      <c r="R5757" t="s">
        <v>29</v>
      </c>
      <c r="S5757" t="s">
        <v>29</v>
      </c>
      <c r="T5757" t="s">
        <v>29</v>
      </c>
      <c r="U5757" t="s">
        <v>29</v>
      </c>
      <c r="V5757" t="s">
        <v>6006</v>
      </c>
      <c r="W5757" t="s">
        <v>6002</v>
      </c>
    </row>
    <row r="5758" spans="1:23">
      <c r="A5758">
        <v>5757</v>
      </c>
      <c r="B5758" t="s">
        <v>231</v>
      </c>
      <c r="C5758" t="s">
        <v>231</v>
      </c>
      <c r="D5758">
        <v>156</v>
      </c>
      <c r="E5758" t="s">
        <v>9075</v>
      </c>
      <c r="F5758" t="s">
        <v>154</v>
      </c>
      <c r="G5758" t="s">
        <v>368</v>
      </c>
      <c r="H5758" t="s">
        <v>7293</v>
      </c>
      <c r="I5758" t="s">
        <v>368</v>
      </c>
      <c r="J5758" t="s">
        <v>7293</v>
      </c>
      <c r="K5758">
        <v>0.3</v>
      </c>
      <c r="L5758">
        <v>0.3</v>
      </c>
      <c r="M5758" t="s">
        <v>26</v>
      </c>
      <c r="N5758" t="s">
        <v>63</v>
      </c>
      <c r="O5758" t="s">
        <v>219</v>
      </c>
      <c r="P5758" t="s">
        <v>63</v>
      </c>
      <c r="Q5758" t="s">
        <v>74</v>
      </c>
      <c r="R5758" t="s">
        <v>29</v>
      </c>
      <c r="S5758" t="s">
        <v>29</v>
      </c>
      <c r="T5758" t="s">
        <v>29</v>
      </c>
      <c r="U5758" t="s">
        <v>29</v>
      </c>
      <c r="V5758" t="s">
        <v>6006</v>
      </c>
      <c r="W5758" t="s">
        <v>6002</v>
      </c>
    </row>
    <row r="5759" spans="1:23">
      <c r="A5759">
        <v>5758</v>
      </c>
      <c r="B5759" t="s">
        <v>231</v>
      </c>
      <c r="C5759" t="s">
        <v>231</v>
      </c>
      <c r="D5759">
        <v>156</v>
      </c>
      <c r="E5759" t="s">
        <v>9076</v>
      </c>
      <c r="F5759" t="s">
        <v>154</v>
      </c>
      <c r="G5759" t="s">
        <v>368</v>
      </c>
      <c r="H5759" t="s">
        <v>9134</v>
      </c>
      <c r="I5759" t="s">
        <v>368</v>
      </c>
      <c r="J5759" t="s">
        <v>9134</v>
      </c>
      <c r="K5759">
        <v>4.7</v>
      </c>
      <c r="L5759">
        <v>4.7</v>
      </c>
      <c r="M5759" t="s">
        <v>26</v>
      </c>
      <c r="N5759" t="s">
        <v>63</v>
      </c>
      <c r="O5759" t="s">
        <v>219</v>
      </c>
      <c r="P5759" t="s">
        <v>63</v>
      </c>
      <c r="Q5759" t="s">
        <v>74</v>
      </c>
      <c r="R5759" t="s">
        <v>29</v>
      </c>
      <c r="S5759" t="s">
        <v>29</v>
      </c>
      <c r="T5759" t="s">
        <v>29</v>
      </c>
      <c r="U5759" t="s">
        <v>29</v>
      </c>
      <c r="V5759" t="s">
        <v>6006</v>
      </c>
      <c r="W5759" t="s">
        <v>6002</v>
      </c>
    </row>
    <row r="5760" spans="1:23">
      <c r="A5760">
        <v>5759</v>
      </c>
      <c r="B5760" t="s">
        <v>231</v>
      </c>
      <c r="C5760" t="s">
        <v>231</v>
      </c>
      <c r="D5760">
        <v>156</v>
      </c>
      <c r="E5760" t="s">
        <v>3001</v>
      </c>
      <c r="F5760" t="s">
        <v>154</v>
      </c>
      <c r="G5760" t="s">
        <v>368</v>
      </c>
      <c r="H5760" t="s">
        <v>3002</v>
      </c>
      <c r="I5760" t="s">
        <v>368</v>
      </c>
      <c r="J5760" t="s">
        <v>3002</v>
      </c>
      <c r="K5760">
        <v>0.2</v>
      </c>
      <c r="L5760">
        <v>0.2</v>
      </c>
      <c r="M5760" t="s">
        <v>26</v>
      </c>
      <c r="N5760" t="s">
        <v>63</v>
      </c>
      <c r="O5760" t="s">
        <v>219</v>
      </c>
      <c r="P5760" t="s">
        <v>63</v>
      </c>
      <c r="Q5760" t="s">
        <v>74</v>
      </c>
      <c r="R5760" t="s">
        <v>29</v>
      </c>
      <c r="S5760" t="s">
        <v>29</v>
      </c>
      <c r="T5760" t="s">
        <v>29</v>
      </c>
      <c r="U5760" t="s">
        <v>29</v>
      </c>
      <c r="V5760" t="s">
        <v>6006</v>
      </c>
      <c r="W5760" t="s">
        <v>6002</v>
      </c>
    </row>
    <row r="5761" spans="1:23">
      <c r="A5761">
        <v>5760</v>
      </c>
      <c r="B5761" t="s">
        <v>231</v>
      </c>
      <c r="C5761" t="s">
        <v>231</v>
      </c>
      <c r="D5761">
        <v>156</v>
      </c>
      <c r="E5761" t="s">
        <v>1463</v>
      </c>
      <c r="F5761" t="s">
        <v>154</v>
      </c>
      <c r="G5761" t="s">
        <v>368</v>
      </c>
      <c r="H5761" t="s">
        <v>1464</v>
      </c>
      <c r="I5761" t="s">
        <v>368</v>
      </c>
      <c r="J5761" t="s">
        <v>1464</v>
      </c>
      <c r="K5761">
        <v>0.3</v>
      </c>
      <c r="L5761">
        <v>0.3</v>
      </c>
      <c r="M5761" t="s">
        <v>26</v>
      </c>
      <c r="N5761" t="s">
        <v>63</v>
      </c>
      <c r="O5761" t="s">
        <v>219</v>
      </c>
      <c r="P5761" t="s">
        <v>63</v>
      </c>
      <c r="Q5761" t="s">
        <v>74</v>
      </c>
      <c r="R5761" t="s">
        <v>29</v>
      </c>
      <c r="S5761" t="s">
        <v>29</v>
      </c>
      <c r="T5761" t="s">
        <v>29</v>
      </c>
      <c r="U5761" t="s">
        <v>29</v>
      </c>
      <c r="V5761" t="s">
        <v>6006</v>
      </c>
      <c r="W5761" t="s">
        <v>6002</v>
      </c>
    </row>
    <row r="5762" spans="1:23">
      <c r="A5762">
        <v>5761</v>
      </c>
      <c r="B5762" t="s">
        <v>231</v>
      </c>
      <c r="C5762" t="s">
        <v>231</v>
      </c>
      <c r="D5762">
        <v>156</v>
      </c>
      <c r="E5762" t="s">
        <v>9077</v>
      </c>
      <c r="F5762" t="s">
        <v>154</v>
      </c>
      <c r="G5762" t="s">
        <v>368</v>
      </c>
      <c r="H5762" t="s">
        <v>9135</v>
      </c>
      <c r="I5762" t="s">
        <v>368</v>
      </c>
      <c r="J5762" t="s">
        <v>9135</v>
      </c>
      <c r="K5762">
        <v>0.1</v>
      </c>
      <c r="L5762">
        <v>0.1</v>
      </c>
      <c r="M5762" t="s">
        <v>26</v>
      </c>
      <c r="N5762" t="s">
        <v>63</v>
      </c>
      <c r="O5762" t="s">
        <v>219</v>
      </c>
      <c r="P5762" t="s">
        <v>63</v>
      </c>
      <c r="Q5762" t="s">
        <v>74</v>
      </c>
      <c r="R5762" t="s">
        <v>29</v>
      </c>
      <c r="S5762" t="s">
        <v>29</v>
      </c>
      <c r="T5762" t="s">
        <v>29</v>
      </c>
      <c r="U5762" t="s">
        <v>29</v>
      </c>
      <c r="V5762" t="s">
        <v>6006</v>
      </c>
      <c r="W5762" t="s">
        <v>6002</v>
      </c>
    </row>
    <row r="5763" spans="1:23">
      <c r="A5763">
        <v>5762</v>
      </c>
      <c r="B5763" t="s">
        <v>231</v>
      </c>
      <c r="C5763" t="s">
        <v>231</v>
      </c>
      <c r="D5763">
        <v>156</v>
      </c>
      <c r="E5763" t="s">
        <v>1302</v>
      </c>
      <c r="F5763" t="s">
        <v>154</v>
      </c>
      <c r="G5763" t="s">
        <v>368</v>
      </c>
      <c r="H5763" t="s">
        <v>29</v>
      </c>
      <c r="I5763" t="s">
        <v>368</v>
      </c>
      <c r="J5763" t="s">
        <v>29</v>
      </c>
      <c r="K5763">
        <v>0.1</v>
      </c>
      <c r="L5763">
        <v>0.1</v>
      </c>
      <c r="M5763" t="s">
        <v>26</v>
      </c>
      <c r="N5763" t="s">
        <v>63</v>
      </c>
      <c r="O5763" t="s">
        <v>219</v>
      </c>
      <c r="P5763" t="s">
        <v>63</v>
      </c>
      <c r="Q5763" t="s">
        <v>74</v>
      </c>
      <c r="R5763" t="s">
        <v>29</v>
      </c>
      <c r="S5763" t="s">
        <v>29</v>
      </c>
      <c r="T5763" t="s">
        <v>29</v>
      </c>
      <c r="U5763" t="s">
        <v>29</v>
      </c>
      <c r="V5763" t="s">
        <v>6006</v>
      </c>
      <c r="W5763" t="s">
        <v>6002</v>
      </c>
    </row>
    <row r="5764" spans="1:23">
      <c r="A5764">
        <v>5763</v>
      </c>
      <c r="B5764" t="s">
        <v>231</v>
      </c>
      <c r="C5764" t="s">
        <v>231</v>
      </c>
      <c r="D5764">
        <v>156</v>
      </c>
      <c r="E5764" t="s">
        <v>9165</v>
      </c>
      <c r="F5764" t="s">
        <v>154</v>
      </c>
      <c r="G5764" t="s">
        <v>203</v>
      </c>
      <c r="H5764" t="s">
        <v>1005</v>
      </c>
      <c r="I5764" t="s">
        <v>2152</v>
      </c>
      <c r="J5764" t="s">
        <v>2389</v>
      </c>
      <c r="K5764">
        <v>2</v>
      </c>
      <c r="L5764">
        <v>2</v>
      </c>
      <c r="M5764" t="s">
        <v>26</v>
      </c>
      <c r="N5764" t="s">
        <v>5868</v>
      </c>
      <c r="O5764" t="s">
        <v>219</v>
      </c>
      <c r="P5764" t="s">
        <v>29</v>
      </c>
      <c r="Q5764" t="s">
        <v>29</v>
      </c>
      <c r="R5764" t="s">
        <v>29</v>
      </c>
      <c r="S5764" t="s">
        <v>29</v>
      </c>
      <c r="T5764" t="s">
        <v>29</v>
      </c>
      <c r="U5764" t="s">
        <v>29</v>
      </c>
      <c r="V5764" t="s">
        <v>6006</v>
      </c>
      <c r="W5764" t="s">
        <v>6002</v>
      </c>
    </row>
    <row r="5765" spans="1:23">
      <c r="A5765">
        <v>5764</v>
      </c>
      <c r="B5765" t="s">
        <v>231</v>
      </c>
      <c r="C5765" t="s">
        <v>231</v>
      </c>
      <c r="D5765">
        <v>156</v>
      </c>
      <c r="E5765" t="s">
        <v>9079</v>
      </c>
      <c r="F5765" t="s">
        <v>154</v>
      </c>
      <c r="G5765" t="s">
        <v>203</v>
      </c>
      <c r="H5765" t="s">
        <v>9138</v>
      </c>
      <c r="I5765" t="s">
        <v>203</v>
      </c>
      <c r="J5765" t="s">
        <v>9138</v>
      </c>
      <c r="K5765">
        <v>0.4</v>
      </c>
      <c r="L5765">
        <v>0.4</v>
      </c>
      <c r="M5765" t="s">
        <v>26</v>
      </c>
      <c r="N5765" t="s">
        <v>5868</v>
      </c>
      <c r="O5765" t="s">
        <v>219</v>
      </c>
      <c r="P5765" t="s">
        <v>29</v>
      </c>
      <c r="Q5765" t="s">
        <v>29</v>
      </c>
      <c r="R5765" t="s">
        <v>29</v>
      </c>
      <c r="S5765" t="s">
        <v>29</v>
      </c>
      <c r="T5765" t="s">
        <v>29</v>
      </c>
      <c r="U5765" t="s">
        <v>29</v>
      </c>
      <c r="V5765" t="s">
        <v>6006</v>
      </c>
      <c r="W5765" t="s">
        <v>6002</v>
      </c>
    </row>
    <row r="5766" spans="1:23">
      <c r="A5766">
        <v>5765</v>
      </c>
      <c r="B5766" t="s">
        <v>231</v>
      </c>
      <c r="C5766" t="s">
        <v>231</v>
      </c>
      <c r="D5766">
        <v>156</v>
      </c>
      <c r="E5766" t="s">
        <v>6003</v>
      </c>
      <c r="F5766" t="s">
        <v>154</v>
      </c>
      <c r="G5766" t="s">
        <v>3006</v>
      </c>
      <c r="H5766" t="s">
        <v>291</v>
      </c>
      <c r="I5766" t="s">
        <v>3006</v>
      </c>
      <c r="J5766" t="s">
        <v>8746</v>
      </c>
      <c r="K5766">
        <v>0.8</v>
      </c>
      <c r="L5766">
        <v>0.8</v>
      </c>
      <c r="M5766" t="s">
        <v>26</v>
      </c>
      <c r="N5766" t="s">
        <v>5868</v>
      </c>
      <c r="O5766" t="s">
        <v>219</v>
      </c>
      <c r="P5766" t="s">
        <v>29</v>
      </c>
      <c r="Q5766" t="s">
        <v>29</v>
      </c>
      <c r="R5766" t="s">
        <v>29</v>
      </c>
      <c r="S5766" t="s">
        <v>29</v>
      </c>
      <c r="T5766" t="s">
        <v>29</v>
      </c>
      <c r="U5766" t="s">
        <v>29</v>
      </c>
      <c r="V5766" t="s">
        <v>6006</v>
      </c>
      <c r="W5766" t="s">
        <v>6002</v>
      </c>
    </row>
    <row r="5767" spans="1:23">
      <c r="A5767">
        <v>5766</v>
      </c>
      <c r="B5767" t="s">
        <v>231</v>
      </c>
      <c r="C5767" t="s">
        <v>231</v>
      </c>
      <c r="D5767">
        <v>156</v>
      </c>
      <c r="E5767" t="s">
        <v>1427</v>
      </c>
      <c r="F5767" t="s">
        <v>185</v>
      </c>
      <c r="G5767" t="s">
        <v>213</v>
      </c>
      <c r="H5767" t="s">
        <v>1428</v>
      </c>
      <c r="I5767" t="s">
        <v>213</v>
      </c>
      <c r="J5767" t="s">
        <v>1428</v>
      </c>
      <c r="K5767">
        <v>1.8</v>
      </c>
      <c r="L5767">
        <v>1.8</v>
      </c>
      <c r="M5767" t="s">
        <v>26</v>
      </c>
      <c r="N5767" t="s">
        <v>219</v>
      </c>
      <c r="O5767" t="s">
        <v>63</v>
      </c>
      <c r="P5767" t="s">
        <v>74</v>
      </c>
      <c r="Q5767" t="s">
        <v>29</v>
      </c>
      <c r="R5767" t="s">
        <v>29</v>
      </c>
      <c r="S5767" t="s">
        <v>29</v>
      </c>
      <c r="T5767" t="s">
        <v>29</v>
      </c>
      <c r="U5767" t="s">
        <v>29</v>
      </c>
      <c r="V5767" t="s">
        <v>6006</v>
      </c>
      <c r="W5767" t="s">
        <v>6002</v>
      </c>
    </row>
    <row r="5768" spans="1:23">
      <c r="A5768">
        <v>5767</v>
      </c>
      <c r="B5768" t="s">
        <v>231</v>
      </c>
      <c r="C5768" t="s">
        <v>231</v>
      </c>
      <c r="D5768">
        <v>156</v>
      </c>
      <c r="E5768" t="s">
        <v>235</v>
      </c>
      <c r="F5768" t="s">
        <v>185</v>
      </c>
      <c r="G5768" t="s">
        <v>236</v>
      </c>
      <c r="H5768" t="s">
        <v>237</v>
      </c>
      <c r="I5768" t="s">
        <v>236</v>
      </c>
      <c r="J5768" t="s">
        <v>237</v>
      </c>
      <c r="K5768">
        <v>8.1</v>
      </c>
      <c r="L5768">
        <v>8.1</v>
      </c>
      <c r="M5768" t="s">
        <v>26</v>
      </c>
      <c r="N5768" t="s">
        <v>219</v>
      </c>
      <c r="O5768" t="s">
        <v>121</v>
      </c>
      <c r="P5768" t="s">
        <v>74</v>
      </c>
      <c r="Q5768" t="s">
        <v>29</v>
      </c>
      <c r="R5768" t="s">
        <v>29</v>
      </c>
      <c r="S5768" t="s">
        <v>29</v>
      </c>
      <c r="T5768" t="s">
        <v>29</v>
      </c>
      <c r="U5768" t="s">
        <v>29</v>
      </c>
      <c r="V5768" t="s">
        <v>6006</v>
      </c>
      <c r="W5768" t="s">
        <v>6002</v>
      </c>
    </row>
    <row r="5769" spans="1:23">
      <c r="A5769">
        <v>5768</v>
      </c>
      <c r="B5769" t="s">
        <v>231</v>
      </c>
      <c r="C5769" t="s">
        <v>231</v>
      </c>
      <c r="D5769">
        <v>156</v>
      </c>
      <c r="E5769" t="s">
        <v>5822</v>
      </c>
      <c r="F5769" t="s">
        <v>185</v>
      </c>
      <c r="G5769" t="s">
        <v>186</v>
      </c>
      <c r="H5769" t="s">
        <v>5823</v>
      </c>
      <c r="I5769" t="s">
        <v>186</v>
      </c>
      <c r="J5769" t="s">
        <v>5823</v>
      </c>
      <c r="K5769">
        <v>2.1</v>
      </c>
      <c r="L5769">
        <v>2.1</v>
      </c>
      <c r="M5769" t="s">
        <v>26</v>
      </c>
      <c r="N5769" t="s">
        <v>74</v>
      </c>
      <c r="O5769" t="s">
        <v>29</v>
      </c>
      <c r="P5769" t="s">
        <v>29</v>
      </c>
      <c r="Q5769" t="s">
        <v>29</v>
      </c>
      <c r="R5769" t="s">
        <v>29</v>
      </c>
      <c r="S5769" t="s">
        <v>29</v>
      </c>
      <c r="T5769" t="s">
        <v>29</v>
      </c>
      <c r="U5769" t="s">
        <v>29</v>
      </c>
      <c r="V5769" t="s">
        <v>6006</v>
      </c>
      <c r="W5769" t="s">
        <v>6002</v>
      </c>
    </row>
    <row r="5770" spans="1:23">
      <c r="A5770">
        <v>5769</v>
      </c>
      <c r="B5770" t="s">
        <v>231</v>
      </c>
      <c r="C5770" t="s">
        <v>231</v>
      </c>
      <c r="D5770">
        <v>156</v>
      </c>
      <c r="E5770" t="s">
        <v>6004</v>
      </c>
      <c r="F5770" t="s">
        <v>185</v>
      </c>
      <c r="G5770" t="s">
        <v>186</v>
      </c>
      <c r="H5770" t="s">
        <v>8849</v>
      </c>
      <c r="I5770" t="s">
        <v>186</v>
      </c>
      <c r="J5770" t="s">
        <v>8819</v>
      </c>
      <c r="K5770">
        <v>0.2</v>
      </c>
      <c r="L5770">
        <v>0.2</v>
      </c>
      <c r="M5770" t="s">
        <v>26</v>
      </c>
      <c r="N5770" t="s">
        <v>74</v>
      </c>
      <c r="O5770" t="s">
        <v>29</v>
      </c>
      <c r="P5770" t="s">
        <v>29</v>
      </c>
      <c r="Q5770" t="s">
        <v>29</v>
      </c>
      <c r="R5770" t="s">
        <v>29</v>
      </c>
      <c r="S5770" t="s">
        <v>29</v>
      </c>
      <c r="T5770" t="s">
        <v>29</v>
      </c>
      <c r="U5770" t="s">
        <v>29</v>
      </c>
      <c r="V5770" t="s">
        <v>6006</v>
      </c>
      <c r="W5770" t="s">
        <v>6002</v>
      </c>
    </row>
    <row r="5771" spans="1:23">
      <c r="A5771">
        <v>5770</v>
      </c>
      <c r="B5771" t="s">
        <v>231</v>
      </c>
      <c r="C5771" t="s">
        <v>231</v>
      </c>
      <c r="D5771">
        <v>156</v>
      </c>
      <c r="E5771" t="s">
        <v>398</v>
      </c>
      <c r="F5771" t="s">
        <v>185</v>
      </c>
      <c r="G5771" t="s">
        <v>186</v>
      </c>
      <c r="H5771" t="s">
        <v>399</v>
      </c>
      <c r="I5771" t="s">
        <v>186</v>
      </c>
      <c r="J5771" t="s">
        <v>399</v>
      </c>
      <c r="K5771">
        <v>45.7</v>
      </c>
      <c r="L5771">
        <v>45.7</v>
      </c>
      <c r="M5771" t="s">
        <v>26</v>
      </c>
      <c r="N5771" t="s">
        <v>74</v>
      </c>
      <c r="O5771" t="s">
        <v>219</v>
      </c>
      <c r="P5771" t="s">
        <v>232</v>
      </c>
      <c r="Q5771" t="s">
        <v>29</v>
      </c>
      <c r="R5771" t="s">
        <v>29</v>
      </c>
      <c r="S5771" t="s">
        <v>29</v>
      </c>
      <c r="T5771" t="s">
        <v>29</v>
      </c>
      <c r="U5771" t="s">
        <v>29</v>
      </c>
      <c r="V5771" t="s">
        <v>6006</v>
      </c>
      <c r="W5771" t="s">
        <v>6002</v>
      </c>
    </row>
    <row r="5772" spans="1:23">
      <c r="A5772">
        <v>5771</v>
      </c>
      <c r="B5772" t="s">
        <v>231</v>
      </c>
      <c r="C5772" t="s">
        <v>231</v>
      </c>
      <c r="D5772">
        <v>156</v>
      </c>
      <c r="E5772" t="s">
        <v>9166</v>
      </c>
      <c r="F5772" t="s">
        <v>185</v>
      </c>
      <c r="G5772" t="s">
        <v>186</v>
      </c>
      <c r="H5772" t="s">
        <v>382</v>
      </c>
      <c r="I5772" t="s">
        <v>186</v>
      </c>
      <c r="J5772" t="s">
        <v>382</v>
      </c>
      <c r="K5772">
        <v>0.5</v>
      </c>
      <c r="L5772">
        <v>0.5</v>
      </c>
      <c r="M5772" t="s">
        <v>26</v>
      </c>
      <c r="N5772" t="s">
        <v>74</v>
      </c>
      <c r="O5772" t="s">
        <v>29</v>
      </c>
      <c r="P5772" t="s">
        <v>29</v>
      </c>
      <c r="Q5772" t="s">
        <v>29</v>
      </c>
      <c r="R5772" t="s">
        <v>29</v>
      </c>
      <c r="S5772" t="s">
        <v>29</v>
      </c>
      <c r="T5772" t="s">
        <v>29</v>
      </c>
      <c r="U5772" t="s">
        <v>29</v>
      </c>
      <c r="V5772" t="s">
        <v>6006</v>
      </c>
      <c r="W5772" t="s">
        <v>6002</v>
      </c>
    </row>
    <row r="5773" spans="1:23">
      <c r="A5773">
        <v>5772</v>
      </c>
      <c r="B5773" t="s">
        <v>231</v>
      </c>
      <c r="C5773" t="s">
        <v>231</v>
      </c>
      <c r="D5773">
        <v>156</v>
      </c>
      <c r="E5773" t="s">
        <v>1988</v>
      </c>
      <c r="F5773" t="s">
        <v>185</v>
      </c>
      <c r="G5773" t="s">
        <v>1989</v>
      </c>
      <c r="H5773" t="s">
        <v>299</v>
      </c>
      <c r="I5773" t="s">
        <v>1989</v>
      </c>
      <c r="J5773" t="s">
        <v>299</v>
      </c>
      <c r="K5773">
        <v>3.5</v>
      </c>
      <c r="L5773">
        <v>3.5</v>
      </c>
      <c r="M5773" t="s">
        <v>26</v>
      </c>
      <c r="N5773" t="s">
        <v>5868</v>
      </c>
      <c r="O5773" t="s">
        <v>219</v>
      </c>
      <c r="P5773" t="s">
        <v>63</v>
      </c>
      <c r="Q5773" t="s">
        <v>29</v>
      </c>
      <c r="R5773" t="s">
        <v>29</v>
      </c>
      <c r="S5773" t="s">
        <v>29</v>
      </c>
      <c r="T5773" t="s">
        <v>29</v>
      </c>
      <c r="U5773" t="s">
        <v>29</v>
      </c>
      <c r="V5773" t="s">
        <v>6006</v>
      </c>
      <c r="W5773" t="s">
        <v>6002</v>
      </c>
    </row>
    <row r="5774" spans="1:23">
      <c r="A5774">
        <v>5773</v>
      </c>
      <c r="B5774" t="s">
        <v>231</v>
      </c>
      <c r="C5774" t="s">
        <v>231</v>
      </c>
      <c r="D5774">
        <v>156</v>
      </c>
      <c r="E5774" t="s">
        <v>996</v>
      </c>
      <c r="F5774" t="s">
        <v>459</v>
      </c>
      <c r="G5774" t="s">
        <v>926</v>
      </c>
      <c r="H5774" t="s">
        <v>997</v>
      </c>
      <c r="I5774" t="s">
        <v>926</v>
      </c>
      <c r="J5774" t="s">
        <v>997</v>
      </c>
      <c r="K5774">
        <v>0.4</v>
      </c>
      <c r="L5774">
        <v>0.4</v>
      </c>
      <c r="M5774" t="s">
        <v>26</v>
      </c>
      <c r="N5774" t="s">
        <v>219</v>
      </c>
      <c r="O5774" t="s">
        <v>29</v>
      </c>
      <c r="P5774" t="s">
        <v>29</v>
      </c>
      <c r="Q5774" t="s">
        <v>29</v>
      </c>
      <c r="R5774" t="s">
        <v>29</v>
      </c>
      <c r="S5774" t="s">
        <v>29</v>
      </c>
      <c r="T5774" t="s">
        <v>29</v>
      </c>
      <c r="U5774" t="s">
        <v>29</v>
      </c>
      <c r="V5774" t="s">
        <v>6006</v>
      </c>
      <c r="W5774" t="s">
        <v>6002</v>
      </c>
    </row>
    <row r="5775" spans="1:23">
      <c r="A5775">
        <v>5774</v>
      </c>
      <c r="B5775" t="s">
        <v>231</v>
      </c>
      <c r="C5775" t="s">
        <v>231</v>
      </c>
      <c r="D5775">
        <v>156</v>
      </c>
      <c r="E5775" t="s">
        <v>9167</v>
      </c>
      <c r="F5775" t="s">
        <v>858</v>
      </c>
      <c r="G5775" t="s">
        <v>7006</v>
      </c>
      <c r="H5775" t="s">
        <v>9175</v>
      </c>
      <c r="I5775" t="s">
        <v>7006</v>
      </c>
      <c r="J5775" t="s">
        <v>331</v>
      </c>
      <c r="K5775">
        <v>0.1</v>
      </c>
      <c r="L5775">
        <v>0.1</v>
      </c>
      <c r="M5775" t="s">
        <v>26</v>
      </c>
      <c r="N5775" t="s">
        <v>219</v>
      </c>
      <c r="O5775" t="s">
        <v>29</v>
      </c>
      <c r="P5775" t="s">
        <v>29</v>
      </c>
      <c r="Q5775" t="s">
        <v>29</v>
      </c>
      <c r="R5775" t="s">
        <v>29</v>
      </c>
      <c r="S5775" t="s">
        <v>29</v>
      </c>
      <c r="T5775" t="s">
        <v>29</v>
      </c>
      <c r="U5775" t="s">
        <v>29</v>
      </c>
      <c r="V5775" t="s">
        <v>6006</v>
      </c>
      <c r="W5775" t="s">
        <v>6002</v>
      </c>
    </row>
    <row r="5776" spans="1:23">
      <c r="A5776">
        <v>5775</v>
      </c>
      <c r="B5776" t="s">
        <v>231</v>
      </c>
      <c r="C5776" t="s">
        <v>231</v>
      </c>
      <c r="D5776">
        <v>156</v>
      </c>
      <c r="E5776" t="s">
        <v>9090</v>
      </c>
      <c r="F5776" t="s">
        <v>1396</v>
      </c>
      <c r="G5776" t="s">
        <v>2832</v>
      </c>
      <c r="H5776" t="s">
        <v>9148</v>
      </c>
      <c r="I5776" t="s">
        <v>2832</v>
      </c>
      <c r="J5776" t="s">
        <v>9148</v>
      </c>
      <c r="K5776">
        <v>0.5</v>
      </c>
      <c r="L5776">
        <v>0.5</v>
      </c>
      <c r="M5776" t="s">
        <v>26</v>
      </c>
      <c r="N5776" t="s">
        <v>219</v>
      </c>
      <c r="O5776" t="s">
        <v>29</v>
      </c>
      <c r="P5776" t="s">
        <v>29</v>
      </c>
      <c r="Q5776" t="s">
        <v>29</v>
      </c>
      <c r="R5776" t="s">
        <v>29</v>
      </c>
      <c r="S5776" t="s">
        <v>29</v>
      </c>
      <c r="T5776" t="s">
        <v>29</v>
      </c>
      <c r="U5776" t="s">
        <v>29</v>
      </c>
      <c r="V5776" t="s">
        <v>6006</v>
      </c>
      <c r="W5776" t="s">
        <v>6002</v>
      </c>
    </row>
    <row r="5777" spans="1:23">
      <c r="A5777">
        <v>5776</v>
      </c>
      <c r="B5777" t="s">
        <v>231</v>
      </c>
      <c r="C5777" t="s">
        <v>231</v>
      </c>
      <c r="D5777">
        <v>156</v>
      </c>
      <c r="E5777" t="s">
        <v>9168</v>
      </c>
      <c r="F5777" t="s">
        <v>312</v>
      </c>
      <c r="G5777" t="s">
        <v>1339</v>
      </c>
      <c r="H5777" t="s">
        <v>9176</v>
      </c>
      <c r="I5777" t="s">
        <v>1339</v>
      </c>
      <c r="J5777" t="s">
        <v>9176</v>
      </c>
      <c r="K5777">
        <v>0.5</v>
      </c>
      <c r="L5777">
        <v>0.5</v>
      </c>
      <c r="M5777" t="s">
        <v>26</v>
      </c>
      <c r="N5777" t="s">
        <v>219</v>
      </c>
      <c r="O5777" t="s">
        <v>29</v>
      </c>
      <c r="P5777" t="s">
        <v>29</v>
      </c>
      <c r="Q5777" t="s">
        <v>29</v>
      </c>
      <c r="R5777" t="s">
        <v>29</v>
      </c>
      <c r="S5777" t="s">
        <v>29</v>
      </c>
      <c r="T5777" t="s">
        <v>29</v>
      </c>
      <c r="U5777" t="s">
        <v>29</v>
      </c>
      <c r="V5777" t="s">
        <v>6006</v>
      </c>
      <c r="W5777" t="s">
        <v>6002</v>
      </c>
    </row>
    <row r="5778" spans="1:23">
      <c r="A5778">
        <v>5777</v>
      </c>
      <c r="B5778" t="s">
        <v>231</v>
      </c>
      <c r="C5778" t="s">
        <v>231</v>
      </c>
      <c r="D5778">
        <v>156</v>
      </c>
      <c r="E5778" t="s">
        <v>279</v>
      </c>
      <c r="F5778" t="s">
        <v>23</v>
      </c>
      <c r="G5778" t="s">
        <v>280</v>
      </c>
      <c r="H5778" t="s">
        <v>281</v>
      </c>
      <c r="I5778" t="s">
        <v>280</v>
      </c>
      <c r="J5778" t="s">
        <v>281</v>
      </c>
      <c r="K5778">
        <v>0.1</v>
      </c>
      <c r="L5778">
        <v>0.1</v>
      </c>
      <c r="M5778" t="s">
        <v>26</v>
      </c>
      <c r="N5778" t="s">
        <v>219</v>
      </c>
      <c r="O5778" t="s">
        <v>29</v>
      </c>
      <c r="P5778" t="s">
        <v>29</v>
      </c>
      <c r="Q5778" t="s">
        <v>29</v>
      </c>
      <c r="R5778" t="s">
        <v>29</v>
      </c>
      <c r="S5778" t="s">
        <v>29</v>
      </c>
      <c r="T5778" t="s">
        <v>29</v>
      </c>
      <c r="U5778" t="s">
        <v>29</v>
      </c>
      <c r="V5778" t="s">
        <v>6006</v>
      </c>
      <c r="W5778" t="s">
        <v>6002</v>
      </c>
    </row>
    <row r="5779" spans="1:23">
      <c r="A5779">
        <v>5778</v>
      </c>
      <c r="B5779" t="s">
        <v>231</v>
      </c>
      <c r="C5779" t="s">
        <v>231</v>
      </c>
      <c r="D5779">
        <v>156</v>
      </c>
      <c r="E5779" t="s">
        <v>9093</v>
      </c>
      <c r="F5779" t="s">
        <v>176</v>
      </c>
      <c r="G5779" t="s">
        <v>9152</v>
      </c>
      <c r="H5779" t="s">
        <v>29</v>
      </c>
      <c r="I5779" t="s">
        <v>410</v>
      </c>
      <c r="J5779" t="s">
        <v>29</v>
      </c>
      <c r="K5779">
        <v>0.4</v>
      </c>
      <c r="L5779">
        <v>0.4</v>
      </c>
      <c r="M5779" t="s">
        <v>26</v>
      </c>
      <c r="N5779" t="s">
        <v>219</v>
      </c>
      <c r="O5779" t="s">
        <v>29</v>
      </c>
      <c r="P5779" t="s">
        <v>29</v>
      </c>
      <c r="Q5779" t="s">
        <v>29</v>
      </c>
      <c r="R5779" t="s">
        <v>29</v>
      </c>
      <c r="S5779" t="s">
        <v>29</v>
      </c>
      <c r="T5779" t="s">
        <v>29</v>
      </c>
      <c r="U5779" t="s">
        <v>29</v>
      </c>
      <c r="V5779" t="s">
        <v>6006</v>
      </c>
      <c r="W5779" t="s">
        <v>6002</v>
      </c>
    </row>
    <row r="5780" spans="1:23">
      <c r="A5780">
        <v>5779</v>
      </c>
      <c r="B5780" t="s">
        <v>231</v>
      </c>
      <c r="C5780" t="s">
        <v>231</v>
      </c>
      <c r="D5780">
        <v>156</v>
      </c>
      <c r="E5780" t="s">
        <v>9094</v>
      </c>
      <c r="F5780" t="s">
        <v>196</v>
      </c>
      <c r="G5780" t="s">
        <v>928</v>
      </c>
      <c r="H5780" t="s">
        <v>3957</v>
      </c>
      <c r="I5780" t="s">
        <v>928</v>
      </c>
      <c r="J5780" t="s">
        <v>6682</v>
      </c>
      <c r="K5780">
        <v>0.7</v>
      </c>
      <c r="L5780">
        <v>0.7</v>
      </c>
      <c r="M5780" t="s">
        <v>26</v>
      </c>
      <c r="N5780" t="s">
        <v>219</v>
      </c>
      <c r="O5780" t="s">
        <v>29</v>
      </c>
      <c r="P5780" t="s">
        <v>29</v>
      </c>
      <c r="Q5780" t="s">
        <v>29</v>
      </c>
      <c r="R5780" t="s">
        <v>29</v>
      </c>
      <c r="S5780" t="s">
        <v>29</v>
      </c>
      <c r="T5780" t="s">
        <v>29</v>
      </c>
      <c r="U5780" t="s">
        <v>29</v>
      </c>
      <c r="V5780" t="s">
        <v>6006</v>
      </c>
      <c r="W5780" t="s">
        <v>6002</v>
      </c>
    </row>
    <row r="5781" spans="1:23">
      <c r="A5781">
        <v>5780</v>
      </c>
      <c r="B5781" t="s">
        <v>231</v>
      </c>
      <c r="C5781" t="s">
        <v>231</v>
      </c>
      <c r="D5781">
        <v>156</v>
      </c>
      <c r="E5781" t="s">
        <v>1476</v>
      </c>
      <c r="F5781" t="s">
        <v>283</v>
      </c>
      <c r="G5781" t="s">
        <v>218</v>
      </c>
      <c r="H5781" t="s">
        <v>1477</v>
      </c>
      <c r="I5781" t="s">
        <v>218</v>
      </c>
      <c r="J5781" t="s">
        <v>1477</v>
      </c>
      <c r="K5781">
        <v>1</v>
      </c>
      <c r="L5781">
        <v>1</v>
      </c>
      <c r="M5781" t="s">
        <v>26</v>
      </c>
      <c r="N5781" t="s">
        <v>74</v>
      </c>
      <c r="O5781" t="s">
        <v>29</v>
      </c>
      <c r="P5781" t="s">
        <v>29</v>
      </c>
      <c r="Q5781" t="s">
        <v>29</v>
      </c>
      <c r="R5781" t="s">
        <v>29</v>
      </c>
      <c r="S5781" t="s">
        <v>29</v>
      </c>
      <c r="T5781" t="s">
        <v>29</v>
      </c>
      <c r="U5781" t="s">
        <v>29</v>
      </c>
      <c r="V5781" t="s">
        <v>6006</v>
      </c>
      <c r="W5781" t="s">
        <v>6002</v>
      </c>
    </row>
    <row r="5782" spans="1:23">
      <c r="A5782">
        <v>5781</v>
      </c>
      <c r="B5782" t="s">
        <v>231</v>
      </c>
      <c r="C5782" t="s">
        <v>231</v>
      </c>
      <c r="D5782">
        <v>156</v>
      </c>
      <c r="E5782" t="s">
        <v>9096</v>
      </c>
      <c r="F5782" t="s">
        <v>72</v>
      </c>
      <c r="G5782" t="s">
        <v>356</v>
      </c>
      <c r="H5782" t="s">
        <v>9155</v>
      </c>
      <c r="I5782" t="s">
        <v>356</v>
      </c>
      <c r="J5782" t="s">
        <v>9154</v>
      </c>
      <c r="K5782">
        <v>0.3</v>
      </c>
      <c r="L5782">
        <v>0.3</v>
      </c>
      <c r="M5782" t="s">
        <v>26</v>
      </c>
      <c r="N5782" t="s">
        <v>219</v>
      </c>
      <c r="O5782" t="s">
        <v>29</v>
      </c>
      <c r="P5782" t="s">
        <v>29</v>
      </c>
      <c r="Q5782" t="s">
        <v>29</v>
      </c>
      <c r="R5782" t="s">
        <v>29</v>
      </c>
      <c r="S5782" t="s">
        <v>29</v>
      </c>
      <c r="T5782" t="s">
        <v>29</v>
      </c>
      <c r="U5782" t="s">
        <v>29</v>
      </c>
      <c r="V5782" t="s">
        <v>6006</v>
      </c>
      <c r="W5782" t="s">
        <v>6002</v>
      </c>
    </row>
    <row r="5783" spans="1:23">
      <c r="A5783">
        <v>5782</v>
      </c>
      <c r="B5783" t="s">
        <v>231</v>
      </c>
      <c r="C5783" t="s">
        <v>231</v>
      </c>
      <c r="D5783">
        <v>156</v>
      </c>
      <c r="E5783" t="s">
        <v>9169</v>
      </c>
      <c r="F5783" t="s">
        <v>168</v>
      </c>
      <c r="G5783" t="s">
        <v>6140</v>
      </c>
      <c r="H5783" t="s">
        <v>9177</v>
      </c>
      <c r="I5783" t="s">
        <v>6140</v>
      </c>
      <c r="J5783" t="s">
        <v>9177</v>
      </c>
      <c r="K5783">
        <v>0.6</v>
      </c>
      <c r="L5783">
        <v>0.6</v>
      </c>
      <c r="M5783" t="s">
        <v>26</v>
      </c>
      <c r="N5783" t="s">
        <v>219</v>
      </c>
      <c r="O5783" t="s">
        <v>29</v>
      </c>
      <c r="P5783" t="s">
        <v>29</v>
      </c>
      <c r="Q5783" t="s">
        <v>29</v>
      </c>
      <c r="R5783" t="s">
        <v>29</v>
      </c>
      <c r="S5783" t="s">
        <v>29</v>
      </c>
      <c r="T5783" t="s">
        <v>29</v>
      </c>
      <c r="U5783" t="s">
        <v>29</v>
      </c>
      <c r="V5783" t="s">
        <v>6006</v>
      </c>
      <c r="W5783" t="s">
        <v>6002</v>
      </c>
    </row>
    <row r="5784" spans="1:23">
      <c r="A5784">
        <v>5783</v>
      </c>
      <c r="B5784" t="s">
        <v>231</v>
      </c>
      <c r="C5784" t="s">
        <v>231</v>
      </c>
      <c r="D5784">
        <v>156</v>
      </c>
      <c r="E5784" t="s">
        <v>9097</v>
      </c>
      <c r="F5784" t="s">
        <v>168</v>
      </c>
      <c r="G5784" t="s">
        <v>9156</v>
      </c>
      <c r="H5784" t="s">
        <v>9158</v>
      </c>
      <c r="I5784" t="s">
        <v>9156</v>
      </c>
      <c r="J5784" t="s">
        <v>9157</v>
      </c>
      <c r="K5784">
        <v>0.1</v>
      </c>
      <c r="L5784">
        <v>0.1</v>
      </c>
      <c r="M5784" t="s">
        <v>26</v>
      </c>
      <c r="N5784" t="s">
        <v>219</v>
      </c>
      <c r="O5784" t="s">
        <v>29</v>
      </c>
      <c r="P5784" t="s">
        <v>29</v>
      </c>
      <c r="Q5784" t="s">
        <v>29</v>
      </c>
      <c r="R5784" t="s">
        <v>29</v>
      </c>
      <c r="S5784" t="s">
        <v>29</v>
      </c>
      <c r="T5784" t="s">
        <v>29</v>
      </c>
      <c r="U5784" t="s">
        <v>29</v>
      </c>
      <c r="V5784" t="s">
        <v>6006</v>
      </c>
      <c r="W5784" t="s">
        <v>6002</v>
      </c>
    </row>
    <row r="5785" spans="1:23">
      <c r="A5785">
        <v>5784</v>
      </c>
      <c r="B5785" t="s">
        <v>231</v>
      </c>
      <c r="C5785" t="s">
        <v>231</v>
      </c>
      <c r="D5785">
        <v>156</v>
      </c>
      <c r="E5785" t="s">
        <v>9170</v>
      </c>
      <c r="F5785" t="s">
        <v>731</v>
      </c>
      <c r="G5785" t="s">
        <v>845</v>
      </c>
      <c r="H5785" t="s">
        <v>9178</v>
      </c>
      <c r="I5785" t="s">
        <v>845</v>
      </c>
      <c r="J5785" t="s">
        <v>9178</v>
      </c>
      <c r="K5785">
        <v>0.3</v>
      </c>
      <c r="L5785">
        <v>0.3</v>
      </c>
      <c r="M5785" t="s">
        <v>26</v>
      </c>
      <c r="N5785" t="s">
        <v>219</v>
      </c>
      <c r="O5785" t="s">
        <v>29</v>
      </c>
      <c r="P5785" t="s">
        <v>29</v>
      </c>
      <c r="Q5785" t="s">
        <v>29</v>
      </c>
      <c r="R5785" t="s">
        <v>29</v>
      </c>
      <c r="S5785" t="s">
        <v>29</v>
      </c>
      <c r="T5785" t="s">
        <v>29</v>
      </c>
      <c r="U5785" t="s">
        <v>29</v>
      </c>
      <c r="V5785" t="s">
        <v>6006</v>
      </c>
      <c r="W5785" t="s">
        <v>6002</v>
      </c>
    </row>
    <row r="5786" spans="1:23">
      <c r="A5786">
        <v>5785</v>
      </c>
      <c r="B5786" t="s">
        <v>231</v>
      </c>
      <c r="C5786" t="s">
        <v>231</v>
      </c>
      <c r="D5786">
        <v>156</v>
      </c>
      <c r="E5786" t="s">
        <v>9099</v>
      </c>
      <c r="F5786" t="s">
        <v>516</v>
      </c>
      <c r="G5786" t="s">
        <v>517</v>
      </c>
      <c r="H5786" t="s">
        <v>9159</v>
      </c>
      <c r="I5786" t="s">
        <v>517</v>
      </c>
      <c r="J5786" t="s">
        <v>8747</v>
      </c>
      <c r="K5786">
        <v>3.3</v>
      </c>
      <c r="L5786">
        <v>3.3</v>
      </c>
      <c r="M5786" t="s">
        <v>26</v>
      </c>
      <c r="N5786" t="s">
        <v>74</v>
      </c>
      <c r="O5786" t="s">
        <v>29</v>
      </c>
      <c r="P5786" t="s">
        <v>29</v>
      </c>
      <c r="Q5786" t="s">
        <v>29</v>
      </c>
      <c r="R5786" t="s">
        <v>29</v>
      </c>
      <c r="S5786" t="s">
        <v>29</v>
      </c>
      <c r="T5786" t="s">
        <v>29</v>
      </c>
      <c r="U5786" t="s">
        <v>29</v>
      </c>
      <c r="V5786" t="s">
        <v>6006</v>
      </c>
      <c r="W5786" t="s">
        <v>6002</v>
      </c>
    </row>
    <row r="5787" spans="1:23">
      <c r="A5787">
        <v>5786</v>
      </c>
      <c r="B5787" t="s">
        <v>231</v>
      </c>
      <c r="C5787" t="s">
        <v>231</v>
      </c>
      <c r="D5787">
        <v>156</v>
      </c>
      <c r="E5787" t="s">
        <v>1677</v>
      </c>
      <c r="F5787" t="s">
        <v>93</v>
      </c>
      <c r="G5787" t="s">
        <v>29</v>
      </c>
      <c r="H5787" t="s">
        <v>29</v>
      </c>
      <c r="I5787" t="s">
        <v>29</v>
      </c>
      <c r="J5787" t="s">
        <v>29</v>
      </c>
      <c r="K5787">
        <v>2.2000000000000002</v>
      </c>
      <c r="L5787">
        <v>2.2000000000000002</v>
      </c>
      <c r="M5787" t="s">
        <v>26</v>
      </c>
      <c r="N5787" t="s">
        <v>219</v>
      </c>
      <c r="O5787" t="s">
        <v>29</v>
      </c>
      <c r="P5787" t="s">
        <v>29</v>
      </c>
      <c r="Q5787" t="s">
        <v>29</v>
      </c>
      <c r="R5787" t="s">
        <v>29</v>
      </c>
      <c r="S5787" t="s">
        <v>29</v>
      </c>
      <c r="T5787" t="s">
        <v>29</v>
      </c>
      <c r="U5787" t="s">
        <v>29</v>
      </c>
      <c r="V5787" t="s">
        <v>6006</v>
      </c>
      <c r="W5787" t="s">
        <v>6002</v>
      </c>
    </row>
    <row r="5788" spans="1:23">
      <c r="A5788">
        <v>5787</v>
      </c>
      <c r="B5788" t="s">
        <v>6011</v>
      </c>
      <c r="C5788" t="s">
        <v>21</v>
      </c>
      <c r="D5788">
        <v>157</v>
      </c>
      <c r="E5788" t="s">
        <v>4981</v>
      </c>
      <c r="F5788" t="s">
        <v>23</v>
      </c>
      <c r="G5788" s="1" t="s">
        <v>24</v>
      </c>
      <c r="H5788" t="s">
        <v>29</v>
      </c>
      <c r="I5788" t="s">
        <v>24</v>
      </c>
      <c r="J5788" t="s">
        <v>29</v>
      </c>
      <c r="K5788">
        <v>27</v>
      </c>
      <c r="L5788">
        <v>27</v>
      </c>
      <c r="M5788" t="s">
        <v>26</v>
      </c>
      <c r="N5788" t="s">
        <v>29</v>
      </c>
      <c r="O5788" t="s">
        <v>29</v>
      </c>
      <c r="P5788" t="s">
        <v>29</v>
      </c>
      <c r="Q5788" t="s">
        <v>29</v>
      </c>
      <c r="R5788" t="s">
        <v>29</v>
      </c>
      <c r="S5788" t="s">
        <v>29</v>
      </c>
      <c r="T5788" t="s">
        <v>29</v>
      </c>
      <c r="U5788" t="s">
        <v>29</v>
      </c>
      <c r="V5788" t="s">
        <v>29</v>
      </c>
      <c r="W5788" t="s">
        <v>6012</v>
      </c>
    </row>
    <row r="5789" spans="1:23">
      <c r="A5789">
        <v>5788</v>
      </c>
      <c r="B5789" t="s">
        <v>6011</v>
      </c>
      <c r="C5789" t="s">
        <v>21</v>
      </c>
      <c r="D5789">
        <v>157</v>
      </c>
      <c r="E5789" t="s">
        <v>32</v>
      </c>
      <c r="F5789" t="s">
        <v>33</v>
      </c>
      <c r="G5789" s="1" t="s">
        <v>34</v>
      </c>
      <c r="H5789" t="s">
        <v>29</v>
      </c>
      <c r="I5789" t="s">
        <v>34</v>
      </c>
      <c r="J5789" t="s">
        <v>29</v>
      </c>
      <c r="K5789">
        <v>20.100000000000001</v>
      </c>
      <c r="L5789">
        <v>20.100000000000001</v>
      </c>
      <c r="M5789" t="s">
        <v>26</v>
      </c>
      <c r="N5789" t="s">
        <v>29</v>
      </c>
      <c r="O5789" t="s">
        <v>29</v>
      </c>
      <c r="P5789" t="s">
        <v>29</v>
      </c>
      <c r="Q5789" t="s">
        <v>29</v>
      </c>
      <c r="R5789" t="s">
        <v>29</v>
      </c>
      <c r="S5789" t="s">
        <v>29</v>
      </c>
      <c r="T5789" t="s">
        <v>29</v>
      </c>
      <c r="U5789" t="s">
        <v>29</v>
      </c>
      <c r="V5789" t="s">
        <v>29</v>
      </c>
      <c r="W5789" t="s">
        <v>6012</v>
      </c>
    </row>
    <row r="5790" spans="1:23">
      <c r="A5790">
        <v>5789</v>
      </c>
      <c r="B5790" t="s">
        <v>6011</v>
      </c>
      <c r="C5790" t="s">
        <v>21</v>
      </c>
      <c r="D5790">
        <v>157</v>
      </c>
      <c r="E5790" t="s">
        <v>36</v>
      </c>
      <c r="F5790" t="s">
        <v>37</v>
      </c>
      <c r="G5790" s="1" t="s">
        <v>38</v>
      </c>
      <c r="H5790" t="s">
        <v>39</v>
      </c>
      <c r="I5790" t="s">
        <v>8487</v>
      </c>
      <c r="J5790" t="s">
        <v>39</v>
      </c>
      <c r="K5790">
        <v>18.7</v>
      </c>
      <c r="L5790">
        <v>18.7</v>
      </c>
      <c r="M5790" t="s">
        <v>26</v>
      </c>
      <c r="N5790" t="s">
        <v>29</v>
      </c>
      <c r="O5790" t="s">
        <v>29</v>
      </c>
      <c r="P5790" t="s">
        <v>29</v>
      </c>
      <c r="Q5790" t="s">
        <v>29</v>
      </c>
      <c r="R5790" t="s">
        <v>29</v>
      </c>
      <c r="S5790" t="s">
        <v>29</v>
      </c>
      <c r="T5790" t="s">
        <v>29</v>
      </c>
      <c r="U5790" t="s">
        <v>29</v>
      </c>
      <c r="V5790" t="s">
        <v>29</v>
      </c>
      <c r="W5790" t="s">
        <v>6012</v>
      </c>
    </row>
    <row r="5791" spans="1:23">
      <c r="A5791">
        <v>5790</v>
      </c>
      <c r="B5791" t="s">
        <v>6011</v>
      </c>
      <c r="C5791" t="s">
        <v>21</v>
      </c>
      <c r="D5791">
        <v>157</v>
      </c>
      <c r="E5791" t="s">
        <v>6013</v>
      </c>
      <c r="F5791" t="s">
        <v>108</v>
      </c>
      <c r="G5791" s="1" t="s">
        <v>6014</v>
      </c>
      <c r="H5791" t="s">
        <v>109</v>
      </c>
      <c r="I5791" t="s">
        <v>6014</v>
      </c>
      <c r="J5791" t="s">
        <v>109</v>
      </c>
      <c r="K5791">
        <v>14.8</v>
      </c>
      <c r="L5791">
        <v>14.8</v>
      </c>
      <c r="M5791" t="s">
        <v>26</v>
      </c>
      <c r="N5791" t="s">
        <v>29</v>
      </c>
      <c r="O5791" t="s">
        <v>29</v>
      </c>
      <c r="P5791" t="s">
        <v>29</v>
      </c>
      <c r="Q5791" t="s">
        <v>29</v>
      </c>
      <c r="R5791" t="s">
        <v>29</v>
      </c>
      <c r="S5791" t="s">
        <v>29</v>
      </c>
      <c r="T5791" t="s">
        <v>29</v>
      </c>
      <c r="U5791" t="s">
        <v>29</v>
      </c>
      <c r="V5791" t="s">
        <v>29</v>
      </c>
      <c r="W5791" t="s">
        <v>6012</v>
      </c>
    </row>
    <row r="5792" spans="1:23">
      <c r="A5792">
        <v>5791</v>
      </c>
      <c r="B5792" t="s">
        <v>6011</v>
      </c>
      <c r="C5792" t="s">
        <v>21</v>
      </c>
      <c r="D5792">
        <v>157</v>
      </c>
      <c r="E5792" t="s">
        <v>40</v>
      </c>
      <c r="F5792" t="s">
        <v>41</v>
      </c>
      <c r="G5792" s="1" t="s">
        <v>6015</v>
      </c>
      <c r="H5792" t="s">
        <v>45</v>
      </c>
      <c r="I5792" t="s">
        <v>6015</v>
      </c>
      <c r="J5792" t="s">
        <v>45</v>
      </c>
      <c r="K5792">
        <v>2.9</v>
      </c>
      <c r="L5792">
        <v>2.9</v>
      </c>
      <c r="M5792" t="s">
        <v>26</v>
      </c>
      <c r="N5792" t="s">
        <v>29</v>
      </c>
      <c r="O5792" t="s">
        <v>29</v>
      </c>
      <c r="P5792" t="s">
        <v>29</v>
      </c>
      <c r="Q5792" t="s">
        <v>29</v>
      </c>
      <c r="R5792" t="s">
        <v>29</v>
      </c>
      <c r="S5792" t="s">
        <v>29</v>
      </c>
      <c r="T5792" t="s">
        <v>29</v>
      </c>
      <c r="U5792" t="s">
        <v>29</v>
      </c>
      <c r="V5792" t="s">
        <v>29</v>
      </c>
      <c r="W5792" t="s">
        <v>6012</v>
      </c>
    </row>
    <row r="5793" spans="1:23">
      <c r="A5793">
        <v>5792</v>
      </c>
      <c r="B5793" t="s">
        <v>6011</v>
      </c>
      <c r="C5793" t="s">
        <v>21</v>
      </c>
      <c r="D5793">
        <v>157</v>
      </c>
      <c r="E5793" t="s">
        <v>6016</v>
      </c>
      <c r="F5793" t="s">
        <v>43</v>
      </c>
      <c r="G5793" s="1" t="s">
        <v>1680</v>
      </c>
      <c r="H5793" t="s">
        <v>29</v>
      </c>
      <c r="I5793" t="s">
        <v>1680</v>
      </c>
      <c r="J5793" t="s">
        <v>29</v>
      </c>
      <c r="K5793">
        <v>3.6</v>
      </c>
      <c r="L5793">
        <v>3.6</v>
      </c>
      <c r="M5793" t="s">
        <v>26</v>
      </c>
      <c r="N5793" t="s">
        <v>29</v>
      </c>
      <c r="O5793" t="s">
        <v>29</v>
      </c>
      <c r="P5793" t="s">
        <v>29</v>
      </c>
      <c r="Q5793" t="s">
        <v>29</v>
      </c>
      <c r="R5793" t="s">
        <v>29</v>
      </c>
      <c r="S5793" t="s">
        <v>29</v>
      </c>
      <c r="T5793" t="s">
        <v>29</v>
      </c>
      <c r="U5793" t="s">
        <v>29</v>
      </c>
      <c r="V5793" t="s">
        <v>29</v>
      </c>
      <c r="W5793" t="s">
        <v>6012</v>
      </c>
    </row>
    <row r="5794" spans="1:23">
      <c r="A5794">
        <v>5793</v>
      </c>
      <c r="B5794" t="s">
        <v>6011</v>
      </c>
      <c r="C5794" t="s">
        <v>21</v>
      </c>
      <c r="D5794">
        <v>157</v>
      </c>
      <c r="E5794" t="s">
        <v>6017</v>
      </c>
      <c r="F5794" t="s">
        <v>33</v>
      </c>
      <c r="G5794" s="1" t="s">
        <v>138</v>
      </c>
      <c r="H5794" t="s">
        <v>6018</v>
      </c>
      <c r="I5794" t="s">
        <v>8556</v>
      </c>
      <c r="J5794" t="s">
        <v>8748</v>
      </c>
      <c r="K5794">
        <v>2.5</v>
      </c>
      <c r="L5794">
        <v>2.5</v>
      </c>
      <c r="M5794" t="s">
        <v>26</v>
      </c>
      <c r="N5794" t="s">
        <v>29</v>
      </c>
      <c r="O5794" t="s">
        <v>29</v>
      </c>
      <c r="P5794" t="s">
        <v>29</v>
      </c>
      <c r="Q5794" t="s">
        <v>29</v>
      </c>
      <c r="R5794" t="s">
        <v>29</v>
      </c>
      <c r="S5794" t="s">
        <v>29</v>
      </c>
      <c r="T5794" t="s">
        <v>29</v>
      </c>
      <c r="U5794" t="s">
        <v>29</v>
      </c>
      <c r="V5794" t="s">
        <v>29</v>
      </c>
      <c r="W5794" t="s">
        <v>6012</v>
      </c>
    </row>
    <row r="5795" spans="1:23">
      <c r="A5795">
        <v>5794</v>
      </c>
      <c r="B5795" t="s">
        <v>6011</v>
      </c>
      <c r="C5795" t="s">
        <v>21</v>
      </c>
      <c r="D5795">
        <v>157</v>
      </c>
      <c r="E5795" t="s">
        <v>6019</v>
      </c>
      <c r="F5795" t="s">
        <v>41</v>
      </c>
      <c r="G5795" s="1" t="s">
        <v>6020</v>
      </c>
      <c r="H5795" t="s">
        <v>70</v>
      </c>
      <c r="I5795" t="s">
        <v>6020</v>
      </c>
      <c r="J5795" t="s">
        <v>70</v>
      </c>
      <c r="K5795">
        <v>2</v>
      </c>
      <c r="L5795">
        <v>2</v>
      </c>
      <c r="M5795" t="s">
        <v>26</v>
      </c>
      <c r="N5795" t="s">
        <v>29</v>
      </c>
      <c r="O5795" t="s">
        <v>29</v>
      </c>
      <c r="P5795" t="s">
        <v>29</v>
      </c>
      <c r="Q5795" t="s">
        <v>29</v>
      </c>
      <c r="R5795" t="s">
        <v>29</v>
      </c>
      <c r="S5795" t="s">
        <v>29</v>
      </c>
      <c r="T5795" t="s">
        <v>29</v>
      </c>
      <c r="U5795" t="s">
        <v>29</v>
      </c>
      <c r="V5795" t="s">
        <v>29</v>
      </c>
      <c r="W5795" t="s">
        <v>6012</v>
      </c>
    </row>
    <row r="5796" spans="1:23">
      <c r="A5796">
        <v>5795</v>
      </c>
      <c r="B5796" t="s">
        <v>6011</v>
      </c>
      <c r="C5796" t="s">
        <v>21</v>
      </c>
      <c r="D5796">
        <v>157</v>
      </c>
      <c r="E5796" t="s">
        <v>6021</v>
      </c>
      <c r="F5796" t="s">
        <v>33</v>
      </c>
      <c r="G5796" s="1" t="s">
        <v>6022</v>
      </c>
      <c r="H5796" t="s">
        <v>6023</v>
      </c>
      <c r="I5796" t="s">
        <v>6022</v>
      </c>
      <c r="J5796" t="s">
        <v>6023</v>
      </c>
      <c r="K5796">
        <v>2</v>
      </c>
      <c r="L5796">
        <v>2</v>
      </c>
      <c r="M5796" t="s">
        <v>26</v>
      </c>
      <c r="N5796" t="s">
        <v>29</v>
      </c>
      <c r="O5796" t="s">
        <v>29</v>
      </c>
      <c r="P5796" t="s">
        <v>29</v>
      </c>
      <c r="Q5796" t="s">
        <v>29</v>
      </c>
      <c r="R5796" t="s">
        <v>29</v>
      </c>
      <c r="S5796" t="s">
        <v>29</v>
      </c>
      <c r="T5796" t="s">
        <v>29</v>
      </c>
      <c r="U5796" t="s">
        <v>29</v>
      </c>
      <c r="V5796" t="s">
        <v>29</v>
      </c>
      <c r="W5796" t="s">
        <v>6012</v>
      </c>
    </row>
    <row r="5797" spans="1:23">
      <c r="A5797">
        <v>5796</v>
      </c>
      <c r="B5797" t="s">
        <v>6011</v>
      </c>
      <c r="C5797" t="s">
        <v>21</v>
      </c>
      <c r="D5797">
        <v>157</v>
      </c>
      <c r="E5797" t="s">
        <v>88</v>
      </c>
      <c r="F5797" t="s">
        <v>37</v>
      </c>
      <c r="G5797" s="1" t="s">
        <v>38</v>
      </c>
      <c r="H5797" t="s">
        <v>89</v>
      </c>
      <c r="I5797" t="s">
        <v>8491</v>
      </c>
      <c r="J5797" t="s">
        <v>89</v>
      </c>
      <c r="K5797">
        <v>0.4</v>
      </c>
      <c r="L5797">
        <v>0.4</v>
      </c>
      <c r="M5797" t="s">
        <v>26</v>
      </c>
      <c r="N5797" t="s">
        <v>29</v>
      </c>
      <c r="O5797" t="s">
        <v>29</v>
      </c>
      <c r="P5797" t="s">
        <v>29</v>
      </c>
      <c r="Q5797" t="s">
        <v>29</v>
      </c>
      <c r="R5797" t="s">
        <v>29</v>
      </c>
      <c r="S5797" t="s">
        <v>29</v>
      </c>
      <c r="T5797" t="s">
        <v>29</v>
      </c>
      <c r="U5797" t="s">
        <v>29</v>
      </c>
      <c r="V5797" t="s">
        <v>29</v>
      </c>
      <c r="W5797" t="s">
        <v>6012</v>
      </c>
    </row>
    <row r="5798" spans="1:23">
      <c r="A5798">
        <v>5797</v>
      </c>
      <c r="B5798" t="s">
        <v>6011</v>
      </c>
      <c r="C5798" t="s">
        <v>21</v>
      </c>
      <c r="D5798">
        <v>157</v>
      </c>
      <c r="E5798" t="s">
        <v>6024</v>
      </c>
      <c r="F5798" t="s">
        <v>33</v>
      </c>
      <c r="G5798" s="1" t="s">
        <v>6025</v>
      </c>
      <c r="H5798" t="s">
        <v>6026</v>
      </c>
      <c r="I5798" t="s">
        <v>6025</v>
      </c>
      <c r="J5798" t="s">
        <v>6026</v>
      </c>
      <c r="K5798">
        <v>0.3</v>
      </c>
      <c r="L5798">
        <v>0.3</v>
      </c>
      <c r="M5798" t="s">
        <v>26</v>
      </c>
      <c r="N5798" t="s">
        <v>29</v>
      </c>
      <c r="O5798" t="s">
        <v>29</v>
      </c>
      <c r="P5798" t="s">
        <v>29</v>
      </c>
      <c r="Q5798" t="s">
        <v>29</v>
      </c>
      <c r="R5798" t="s">
        <v>29</v>
      </c>
      <c r="S5798" t="s">
        <v>29</v>
      </c>
      <c r="T5798" t="s">
        <v>29</v>
      </c>
      <c r="U5798" t="s">
        <v>29</v>
      </c>
      <c r="V5798" t="s">
        <v>29</v>
      </c>
      <c r="W5798" t="s">
        <v>6012</v>
      </c>
    </row>
    <row r="5799" spans="1:23">
      <c r="A5799">
        <v>5798</v>
      </c>
      <c r="B5799" t="s">
        <v>6011</v>
      </c>
      <c r="C5799" t="s">
        <v>21</v>
      </c>
      <c r="D5799">
        <v>157</v>
      </c>
      <c r="E5799" t="s">
        <v>6027</v>
      </c>
      <c r="F5799" t="s">
        <v>33</v>
      </c>
      <c r="G5799" s="1" t="s">
        <v>6028</v>
      </c>
      <c r="H5799" t="s">
        <v>49</v>
      </c>
      <c r="I5799" t="s">
        <v>6028</v>
      </c>
      <c r="J5799" t="s">
        <v>8578</v>
      </c>
      <c r="K5799">
        <v>0.1</v>
      </c>
      <c r="L5799">
        <v>0.1</v>
      </c>
      <c r="M5799" t="s">
        <v>26</v>
      </c>
      <c r="N5799" t="s">
        <v>29</v>
      </c>
      <c r="O5799" t="s">
        <v>29</v>
      </c>
      <c r="P5799" t="s">
        <v>29</v>
      </c>
      <c r="Q5799" t="s">
        <v>29</v>
      </c>
      <c r="R5799" t="s">
        <v>29</v>
      </c>
      <c r="S5799" t="s">
        <v>29</v>
      </c>
      <c r="T5799" t="s">
        <v>29</v>
      </c>
      <c r="U5799" t="s">
        <v>29</v>
      </c>
      <c r="V5799" t="s">
        <v>29</v>
      </c>
      <c r="W5799" t="s">
        <v>6012</v>
      </c>
    </row>
    <row r="5800" spans="1:23">
      <c r="A5800">
        <v>5799</v>
      </c>
      <c r="B5800" t="s">
        <v>6011</v>
      </c>
      <c r="C5800" t="s">
        <v>21</v>
      </c>
      <c r="D5800">
        <v>157</v>
      </c>
      <c r="E5800" t="s">
        <v>6029</v>
      </c>
      <c r="F5800" t="s">
        <v>33</v>
      </c>
      <c r="G5800" s="1" t="s">
        <v>6030</v>
      </c>
      <c r="H5800" t="s">
        <v>6031</v>
      </c>
      <c r="I5800" t="s">
        <v>6030</v>
      </c>
      <c r="J5800" t="s">
        <v>6031</v>
      </c>
      <c r="K5800">
        <v>0.1</v>
      </c>
      <c r="L5800">
        <v>0.1</v>
      </c>
      <c r="M5800" t="s">
        <v>26</v>
      </c>
      <c r="N5800" t="s">
        <v>29</v>
      </c>
      <c r="O5800" t="s">
        <v>29</v>
      </c>
      <c r="P5800" t="s">
        <v>29</v>
      </c>
      <c r="Q5800" t="s">
        <v>29</v>
      </c>
      <c r="R5800" t="s">
        <v>29</v>
      </c>
      <c r="S5800" t="s">
        <v>29</v>
      </c>
      <c r="T5800" t="s">
        <v>29</v>
      </c>
      <c r="U5800" t="s">
        <v>29</v>
      </c>
      <c r="V5800" t="s">
        <v>29</v>
      </c>
      <c r="W5800" t="s">
        <v>6012</v>
      </c>
    </row>
    <row r="5801" spans="1:23">
      <c r="A5801">
        <v>5800</v>
      </c>
      <c r="B5801" t="s">
        <v>6011</v>
      </c>
      <c r="C5801" t="s">
        <v>21</v>
      </c>
      <c r="D5801">
        <v>157</v>
      </c>
      <c r="E5801" t="s">
        <v>46</v>
      </c>
      <c r="F5801" t="s">
        <v>41</v>
      </c>
      <c r="G5801" s="1" t="s">
        <v>6032</v>
      </c>
      <c r="H5801" t="s">
        <v>47</v>
      </c>
      <c r="I5801" t="s">
        <v>6032</v>
      </c>
      <c r="J5801" t="s">
        <v>47</v>
      </c>
      <c r="K5801">
        <v>0.1</v>
      </c>
      <c r="L5801">
        <v>0.1</v>
      </c>
      <c r="M5801" t="s">
        <v>26</v>
      </c>
      <c r="N5801" t="s">
        <v>29</v>
      </c>
      <c r="O5801" t="s">
        <v>29</v>
      </c>
      <c r="P5801" t="s">
        <v>29</v>
      </c>
      <c r="Q5801" t="s">
        <v>29</v>
      </c>
      <c r="R5801" t="s">
        <v>29</v>
      </c>
      <c r="S5801" t="s">
        <v>29</v>
      </c>
      <c r="T5801" t="s">
        <v>29</v>
      </c>
      <c r="U5801" t="s">
        <v>29</v>
      </c>
      <c r="V5801" t="s">
        <v>29</v>
      </c>
      <c r="W5801" t="s">
        <v>6012</v>
      </c>
    </row>
    <row r="5802" spans="1:23">
      <c r="A5802">
        <v>5801</v>
      </c>
      <c r="B5802" t="s">
        <v>6011</v>
      </c>
      <c r="C5802" t="s">
        <v>21</v>
      </c>
      <c r="D5802">
        <v>157</v>
      </c>
      <c r="E5802" t="s">
        <v>90</v>
      </c>
      <c r="F5802" t="s">
        <v>91</v>
      </c>
      <c r="G5802" s="1" t="s">
        <v>6033</v>
      </c>
      <c r="H5802" t="s">
        <v>25</v>
      </c>
      <c r="I5802" t="s">
        <v>6033</v>
      </c>
      <c r="J5802" t="s">
        <v>98</v>
      </c>
      <c r="K5802">
        <v>0.1</v>
      </c>
      <c r="L5802">
        <v>0.1</v>
      </c>
      <c r="M5802" t="s">
        <v>26</v>
      </c>
      <c r="N5802" t="s">
        <v>29</v>
      </c>
      <c r="O5802" t="s">
        <v>29</v>
      </c>
      <c r="P5802" t="s">
        <v>29</v>
      </c>
      <c r="Q5802" t="s">
        <v>29</v>
      </c>
      <c r="R5802" t="s">
        <v>29</v>
      </c>
      <c r="S5802" t="s">
        <v>29</v>
      </c>
      <c r="T5802" t="s">
        <v>29</v>
      </c>
      <c r="U5802" t="s">
        <v>29</v>
      </c>
      <c r="V5802" t="s">
        <v>29</v>
      </c>
      <c r="W5802" t="s">
        <v>6012</v>
      </c>
    </row>
    <row r="5803" spans="1:23">
      <c r="A5803">
        <v>5802</v>
      </c>
      <c r="B5803" t="s">
        <v>6011</v>
      </c>
      <c r="C5803" t="s">
        <v>21</v>
      </c>
      <c r="D5803">
        <v>157</v>
      </c>
      <c r="E5803" t="s">
        <v>64</v>
      </c>
      <c r="F5803" t="s">
        <v>43</v>
      </c>
      <c r="G5803" s="1" t="s">
        <v>6034</v>
      </c>
      <c r="H5803" t="s">
        <v>65</v>
      </c>
      <c r="I5803" t="s">
        <v>6034</v>
      </c>
      <c r="J5803" t="s">
        <v>65</v>
      </c>
      <c r="K5803">
        <v>0.1</v>
      </c>
      <c r="L5803">
        <v>0.1</v>
      </c>
      <c r="M5803" t="s">
        <v>26</v>
      </c>
      <c r="N5803" t="s">
        <v>29</v>
      </c>
      <c r="O5803" t="s">
        <v>29</v>
      </c>
      <c r="P5803" t="s">
        <v>29</v>
      </c>
      <c r="Q5803" t="s">
        <v>29</v>
      </c>
      <c r="R5803" t="s">
        <v>29</v>
      </c>
      <c r="S5803" t="s">
        <v>29</v>
      </c>
      <c r="T5803" t="s">
        <v>29</v>
      </c>
      <c r="U5803" t="s">
        <v>29</v>
      </c>
      <c r="V5803" t="s">
        <v>29</v>
      </c>
      <c r="W5803" t="s">
        <v>6012</v>
      </c>
    </row>
    <row r="5804" spans="1:23">
      <c r="A5804">
        <v>5803</v>
      </c>
      <c r="B5804" t="s">
        <v>6011</v>
      </c>
      <c r="C5804" t="s">
        <v>21</v>
      </c>
      <c r="D5804">
        <v>157</v>
      </c>
      <c r="E5804" t="s">
        <v>6035</v>
      </c>
      <c r="F5804" t="s">
        <v>61</v>
      </c>
      <c r="G5804" s="1" t="s">
        <v>6036</v>
      </c>
      <c r="H5804" t="s">
        <v>6037</v>
      </c>
      <c r="I5804" t="s">
        <v>6036</v>
      </c>
      <c r="J5804" t="s">
        <v>6037</v>
      </c>
      <c r="K5804">
        <v>0.1</v>
      </c>
      <c r="L5804">
        <v>0.1</v>
      </c>
      <c r="M5804" t="s">
        <v>26</v>
      </c>
      <c r="N5804" t="s">
        <v>29</v>
      </c>
      <c r="O5804" t="s">
        <v>29</v>
      </c>
      <c r="P5804" t="s">
        <v>29</v>
      </c>
      <c r="Q5804" t="s">
        <v>29</v>
      </c>
      <c r="R5804" t="s">
        <v>29</v>
      </c>
      <c r="S5804" t="s">
        <v>29</v>
      </c>
      <c r="T5804" t="s">
        <v>29</v>
      </c>
      <c r="U5804" t="s">
        <v>29</v>
      </c>
      <c r="V5804" t="s">
        <v>29</v>
      </c>
      <c r="W5804" t="s">
        <v>6012</v>
      </c>
    </row>
    <row r="5805" spans="1:23">
      <c r="A5805">
        <v>5804</v>
      </c>
      <c r="B5805" t="s">
        <v>6011</v>
      </c>
      <c r="C5805" t="s">
        <v>21</v>
      </c>
      <c r="D5805">
        <v>157</v>
      </c>
      <c r="E5805" t="s">
        <v>8941</v>
      </c>
      <c r="F5805" t="s">
        <v>136</v>
      </c>
      <c r="G5805" s="1" t="s">
        <v>29</v>
      </c>
      <c r="H5805" t="s">
        <v>29</v>
      </c>
      <c r="I5805" t="s">
        <v>29</v>
      </c>
      <c r="J5805" t="s">
        <v>29</v>
      </c>
      <c r="K5805">
        <v>5.0999999999999996</v>
      </c>
      <c r="L5805">
        <v>5.0999999999999996</v>
      </c>
      <c r="M5805" t="s">
        <v>136</v>
      </c>
      <c r="N5805" t="s">
        <v>29</v>
      </c>
      <c r="O5805" t="s">
        <v>29</v>
      </c>
      <c r="P5805" t="s">
        <v>29</v>
      </c>
      <c r="Q5805" t="s">
        <v>29</v>
      </c>
      <c r="R5805" t="s">
        <v>29</v>
      </c>
      <c r="S5805" t="s">
        <v>29</v>
      </c>
      <c r="T5805" t="s">
        <v>29</v>
      </c>
      <c r="U5805" t="s">
        <v>29</v>
      </c>
      <c r="V5805" t="s">
        <v>29</v>
      </c>
      <c r="W5805" t="s">
        <v>6012</v>
      </c>
    </row>
    <row r="5806" spans="1:23">
      <c r="A5806">
        <v>5805</v>
      </c>
      <c r="B5806" t="s">
        <v>6038</v>
      </c>
      <c r="C5806" t="s">
        <v>6038</v>
      </c>
      <c r="D5806">
        <v>158</v>
      </c>
      <c r="E5806" t="s">
        <v>6039</v>
      </c>
      <c r="F5806" t="s">
        <v>154</v>
      </c>
      <c r="G5806" s="1" t="s">
        <v>435</v>
      </c>
      <c r="H5806" t="s">
        <v>6040</v>
      </c>
      <c r="I5806" t="s">
        <v>435</v>
      </c>
      <c r="J5806" t="s">
        <v>6040</v>
      </c>
      <c r="K5806">
        <v>1.4</v>
      </c>
      <c r="L5806">
        <v>1.4</v>
      </c>
      <c r="M5806" t="s">
        <v>26</v>
      </c>
      <c r="N5806" t="s">
        <v>29</v>
      </c>
      <c r="O5806" t="s">
        <v>29</v>
      </c>
      <c r="P5806" t="s">
        <v>29</v>
      </c>
      <c r="Q5806" t="s">
        <v>29</v>
      </c>
      <c r="R5806" t="s">
        <v>29</v>
      </c>
      <c r="S5806" t="s">
        <v>29</v>
      </c>
      <c r="T5806" t="s">
        <v>29</v>
      </c>
      <c r="U5806" t="s">
        <v>29</v>
      </c>
      <c r="V5806" t="s">
        <v>6041</v>
      </c>
      <c r="W5806" t="s">
        <v>6042</v>
      </c>
    </row>
    <row r="5807" spans="1:23">
      <c r="A5807">
        <v>5806</v>
      </c>
      <c r="B5807" t="s">
        <v>6038</v>
      </c>
      <c r="C5807" t="s">
        <v>6038</v>
      </c>
      <c r="D5807">
        <v>158</v>
      </c>
      <c r="E5807" t="s">
        <v>3772</v>
      </c>
      <c r="F5807" t="s">
        <v>168</v>
      </c>
      <c r="G5807" s="1" t="s">
        <v>3773</v>
      </c>
      <c r="H5807" t="s">
        <v>3774</v>
      </c>
      <c r="I5807" t="s">
        <v>3773</v>
      </c>
      <c r="J5807" t="s">
        <v>3774</v>
      </c>
      <c r="K5807">
        <v>6.6</v>
      </c>
      <c r="L5807">
        <v>6.6</v>
      </c>
      <c r="M5807" t="s">
        <v>26</v>
      </c>
      <c r="N5807" t="s">
        <v>29</v>
      </c>
      <c r="O5807" t="s">
        <v>29</v>
      </c>
      <c r="P5807" t="s">
        <v>29</v>
      </c>
      <c r="Q5807" t="s">
        <v>29</v>
      </c>
      <c r="R5807" t="s">
        <v>29</v>
      </c>
      <c r="S5807" t="s">
        <v>29</v>
      </c>
      <c r="T5807" t="s">
        <v>29</v>
      </c>
      <c r="U5807" t="s">
        <v>29</v>
      </c>
      <c r="V5807" t="s">
        <v>6041</v>
      </c>
      <c r="W5807" t="s">
        <v>6042</v>
      </c>
    </row>
    <row r="5808" spans="1:23">
      <c r="A5808">
        <v>5807</v>
      </c>
      <c r="B5808" t="s">
        <v>6038</v>
      </c>
      <c r="C5808" t="s">
        <v>6038</v>
      </c>
      <c r="D5808">
        <v>158</v>
      </c>
      <c r="E5808" t="s">
        <v>478</v>
      </c>
      <c r="F5808" t="s">
        <v>185</v>
      </c>
      <c r="G5808" s="1" t="s">
        <v>479</v>
      </c>
      <c r="H5808" t="s">
        <v>480</v>
      </c>
      <c r="I5808" t="s">
        <v>479</v>
      </c>
      <c r="J5808" t="s">
        <v>480</v>
      </c>
      <c r="K5808">
        <v>4.5999999999999996</v>
      </c>
      <c r="L5808">
        <v>4.5999999999999996</v>
      </c>
      <c r="M5808" t="s">
        <v>26</v>
      </c>
      <c r="N5808" t="s">
        <v>29</v>
      </c>
      <c r="O5808" t="s">
        <v>29</v>
      </c>
      <c r="P5808" t="s">
        <v>29</v>
      </c>
      <c r="Q5808" t="s">
        <v>29</v>
      </c>
      <c r="R5808" t="s">
        <v>29</v>
      </c>
      <c r="S5808" t="s">
        <v>29</v>
      </c>
      <c r="T5808" t="s">
        <v>29</v>
      </c>
      <c r="U5808" t="s">
        <v>29</v>
      </c>
      <c r="V5808" t="s">
        <v>6041</v>
      </c>
      <c r="W5808" t="s">
        <v>6042</v>
      </c>
    </row>
    <row r="5809" spans="1:23">
      <c r="A5809">
        <v>5808</v>
      </c>
      <c r="B5809" t="s">
        <v>6038</v>
      </c>
      <c r="C5809" t="s">
        <v>6038</v>
      </c>
      <c r="D5809">
        <v>158</v>
      </c>
      <c r="E5809" t="s">
        <v>6043</v>
      </c>
      <c r="F5809" t="s">
        <v>154</v>
      </c>
      <c r="G5809" s="1" t="s">
        <v>6044</v>
      </c>
      <c r="H5809" t="s">
        <v>6045</v>
      </c>
      <c r="I5809" t="s">
        <v>6044</v>
      </c>
      <c r="J5809" t="s">
        <v>6045</v>
      </c>
      <c r="K5809">
        <v>12.1</v>
      </c>
      <c r="L5809">
        <v>12.1</v>
      </c>
      <c r="M5809" t="s">
        <v>26</v>
      </c>
      <c r="N5809" t="s">
        <v>29</v>
      </c>
      <c r="O5809" t="s">
        <v>29</v>
      </c>
      <c r="P5809" t="s">
        <v>29</v>
      </c>
      <c r="Q5809" t="s">
        <v>29</v>
      </c>
      <c r="R5809" t="s">
        <v>29</v>
      </c>
      <c r="S5809" t="s">
        <v>29</v>
      </c>
      <c r="T5809" t="s">
        <v>29</v>
      </c>
      <c r="U5809" t="s">
        <v>29</v>
      </c>
      <c r="V5809" t="s">
        <v>6041</v>
      </c>
      <c r="W5809" t="s">
        <v>6042</v>
      </c>
    </row>
    <row r="5810" spans="1:23">
      <c r="A5810">
        <v>5809</v>
      </c>
      <c r="B5810" t="s">
        <v>6038</v>
      </c>
      <c r="C5810" t="s">
        <v>6038</v>
      </c>
      <c r="D5810">
        <v>158</v>
      </c>
      <c r="E5810" t="s">
        <v>841</v>
      </c>
      <c r="F5810" t="s">
        <v>185</v>
      </c>
      <c r="G5810" s="1" t="s">
        <v>842</v>
      </c>
      <c r="H5810" t="s">
        <v>843</v>
      </c>
      <c r="I5810" t="s">
        <v>842</v>
      </c>
      <c r="J5810" t="s">
        <v>843</v>
      </c>
      <c r="K5810">
        <v>7.9</v>
      </c>
      <c r="L5810">
        <v>7.9</v>
      </c>
      <c r="M5810" t="s">
        <v>26</v>
      </c>
      <c r="N5810" t="s">
        <v>29</v>
      </c>
      <c r="O5810" t="s">
        <v>29</v>
      </c>
      <c r="P5810" t="s">
        <v>29</v>
      </c>
      <c r="Q5810" t="s">
        <v>29</v>
      </c>
      <c r="R5810" t="s">
        <v>29</v>
      </c>
      <c r="S5810" t="s">
        <v>29</v>
      </c>
      <c r="T5810" t="s">
        <v>29</v>
      </c>
      <c r="U5810" t="s">
        <v>29</v>
      </c>
      <c r="V5810" t="s">
        <v>6041</v>
      </c>
      <c r="W5810" t="s">
        <v>6042</v>
      </c>
    </row>
    <row r="5811" spans="1:23">
      <c r="A5811">
        <v>5810</v>
      </c>
      <c r="B5811" t="s">
        <v>6038</v>
      </c>
      <c r="C5811" t="s">
        <v>6038</v>
      </c>
      <c r="D5811">
        <v>158</v>
      </c>
      <c r="E5811" t="s">
        <v>6046</v>
      </c>
      <c r="F5811" t="s">
        <v>438</v>
      </c>
      <c r="G5811" s="1" t="s">
        <v>6047</v>
      </c>
      <c r="H5811" t="s">
        <v>6048</v>
      </c>
      <c r="I5811" t="s">
        <v>6047</v>
      </c>
      <c r="J5811" t="s">
        <v>6048</v>
      </c>
      <c r="K5811">
        <v>11</v>
      </c>
      <c r="L5811">
        <v>11</v>
      </c>
      <c r="M5811" t="s">
        <v>26</v>
      </c>
      <c r="N5811" t="s">
        <v>29</v>
      </c>
      <c r="O5811" t="s">
        <v>29</v>
      </c>
      <c r="P5811" t="s">
        <v>29</v>
      </c>
      <c r="Q5811" t="s">
        <v>29</v>
      </c>
      <c r="R5811" t="s">
        <v>29</v>
      </c>
      <c r="S5811" t="s">
        <v>29</v>
      </c>
      <c r="T5811" t="s">
        <v>29</v>
      </c>
      <c r="U5811" t="s">
        <v>29</v>
      </c>
      <c r="V5811" t="s">
        <v>6041</v>
      </c>
      <c r="W5811" t="s">
        <v>6042</v>
      </c>
    </row>
    <row r="5812" spans="1:23">
      <c r="A5812">
        <v>5811</v>
      </c>
      <c r="B5812" t="s">
        <v>6038</v>
      </c>
      <c r="C5812" t="s">
        <v>6038</v>
      </c>
      <c r="D5812">
        <v>158</v>
      </c>
      <c r="E5812" t="s">
        <v>979</v>
      </c>
      <c r="F5812" t="s">
        <v>168</v>
      </c>
      <c r="G5812" s="1" t="s">
        <v>980</v>
      </c>
      <c r="H5812" t="s">
        <v>981</v>
      </c>
      <c r="I5812" t="s">
        <v>980</v>
      </c>
      <c r="J5812" t="s">
        <v>981</v>
      </c>
      <c r="K5812">
        <v>2.2000000000000002</v>
      </c>
      <c r="L5812">
        <v>2.2000000000000002</v>
      </c>
      <c r="M5812" t="s">
        <v>26</v>
      </c>
      <c r="N5812" t="s">
        <v>29</v>
      </c>
      <c r="O5812" t="s">
        <v>29</v>
      </c>
      <c r="P5812" t="s">
        <v>29</v>
      </c>
      <c r="Q5812" t="s">
        <v>29</v>
      </c>
      <c r="R5812" t="s">
        <v>29</v>
      </c>
      <c r="S5812" t="s">
        <v>29</v>
      </c>
      <c r="T5812" t="s">
        <v>29</v>
      </c>
      <c r="U5812" t="s">
        <v>29</v>
      </c>
      <c r="V5812" t="s">
        <v>6041</v>
      </c>
      <c r="W5812" t="s">
        <v>6042</v>
      </c>
    </row>
    <row r="5813" spans="1:23">
      <c r="A5813">
        <v>5812</v>
      </c>
      <c r="B5813" t="s">
        <v>6038</v>
      </c>
      <c r="C5813" t="s">
        <v>6038</v>
      </c>
      <c r="D5813">
        <v>158</v>
      </c>
      <c r="E5813" t="s">
        <v>6049</v>
      </c>
      <c r="F5813" t="s">
        <v>168</v>
      </c>
      <c r="G5813" s="1" t="s">
        <v>3797</v>
      </c>
      <c r="H5813" t="s">
        <v>6050</v>
      </c>
      <c r="I5813" t="s">
        <v>3797</v>
      </c>
      <c r="J5813" t="s">
        <v>6050</v>
      </c>
      <c r="K5813">
        <v>3.1</v>
      </c>
      <c r="L5813">
        <v>3.1</v>
      </c>
      <c r="M5813" t="s">
        <v>26</v>
      </c>
      <c r="N5813" t="s">
        <v>29</v>
      </c>
      <c r="O5813" t="s">
        <v>29</v>
      </c>
      <c r="P5813" t="s">
        <v>29</v>
      </c>
      <c r="Q5813" t="s">
        <v>29</v>
      </c>
      <c r="R5813" t="s">
        <v>29</v>
      </c>
      <c r="S5813" t="s">
        <v>29</v>
      </c>
      <c r="T5813" t="s">
        <v>29</v>
      </c>
      <c r="U5813" t="s">
        <v>29</v>
      </c>
      <c r="V5813" t="s">
        <v>6041</v>
      </c>
      <c r="W5813" t="s">
        <v>6042</v>
      </c>
    </row>
    <row r="5814" spans="1:23">
      <c r="A5814">
        <v>5813</v>
      </c>
      <c r="B5814" t="s">
        <v>6038</v>
      </c>
      <c r="C5814" t="s">
        <v>6038</v>
      </c>
      <c r="D5814">
        <v>158</v>
      </c>
      <c r="E5814" t="s">
        <v>535</v>
      </c>
      <c r="F5814" t="s">
        <v>23</v>
      </c>
      <c r="G5814" s="1" t="s">
        <v>536</v>
      </c>
      <c r="H5814" t="s">
        <v>537</v>
      </c>
      <c r="I5814" t="s">
        <v>536</v>
      </c>
      <c r="J5814" t="s">
        <v>537</v>
      </c>
      <c r="K5814">
        <v>0.2</v>
      </c>
      <c r="L5814">
        <v>0.2</v>
      </c>
      <c r="M5814" t="s">
        <v>26</v>
      </c>
      <c r="N5814" t="s">
        <v>29</v>
      </c>
      <c r="O5814" t="s">
        <v>29</v>
      </c>
      <c r="P5814" t="s">
        <v>29</v>
      </c>
      <c r="Q5814" t="s">
        <v>29</v>
      </c>
      <c r="R5814" t="s">
        <v>29</v>
      </c>
      <c r="S5814" t="s">
        <v>29</v>
      </c>
      <c r="T5814" t="s">
        <v>29</v>
      </c>
      <c r="U5814" t="s">
        <v>29</v>
      </c>
      <c r="V5814" t="s">
        <v>6041</v>
      </c>
      <c r="W5814" t="s">
        <v>6042</v>
      </c>
    </row>
    <row r="5815" spans="1:23">
      <c r="A5815">
        <v>5814</v>
      </c>
      <c r="B5815" t="s">
        <v>6038</v>
      </c>
      <c r="C5815" t="s">
        <v>6038</v>
      </c>
      <c r="D5815">
        <v>158</v>
      </c>
      <c r="E5815" t="s">
        <v>6051</v>
      </c>
      <c r="F5815" t="s">
        <v>185</v>
      </c>
      <c r="G5815" s="1" t="s">
        <v>6052</v>
      </c>
      <c r="H5815" t="s">
        <v>543</v>
      </c>
      <c r="I5815" t="s">
        <v>6052</v>
      </c>
      <c r="J5815" t="s">
        <v>543</v>
      </c>
      <c r="K5815">
        <v>3.1</v>
      </c>
      <c r="L5815">
        <v>3.1</v>
      </c>
      <c r="M5815" t="s">
        <v>26</v>
      </c>
      <c r="N5815" t="s">
        <v>29</v>
      </c>
      <c r="O5815" t="s">
        <v>29</v>
      </c>
      <c r="P5815" t="s">
        <v>29</v>
      </c>
      <c r="Q5815" t="s">
        <v>29</v>
      </c>
      <c r="R5815" t="s">
        <v>29</v>
      </c>
      <c r="S5815" t="s">
        <v>29</v>
      </c>
      <c r="T5815" t="s">
        <v>29</v>
      </c>
      <c r="U5815" t="s">
        <v>29</v>
      </c>
      <c r="V5815" t="s">
        <v>6041</v>
      </c>
      <c r="W5815" t="s">
        <v>6042</v>
      </c>
    </row>
    <row r="5816" spans="1:23">
      <c r="A5816">
        <v>5815</v>
      </c>
      <c r="B5816" t="s">
        <v>6038</v>
      </c>
      <c r="C5816" t="s">
        <v>6038</v>
      </c>
      <c r="D5816">
        <v>158</v>
      </c>
      <c r="E5816" t="s">
        <v>846</v>
      </c>
      <c r="F5816" t="s">
        <v>185</v>
      </c>
      <c r="G5816" s="1" t="s">
        <v>633</v>
      </c>
      <c r="H5816" t="s">
        <v>847</v>
      </c>
      <c r="I5816" t="s">
        <v>633</v>
      </c>
      <c r="J5816" t="s">
        <v>847</v>
      </c>
      <c r="K5816">
        <v>3.7</v>
      </c>
      <c r="L5816">
        <v>3.7</v>
      </c>
      <c r="M5816" t="s">
        <v>26</v>
      </c>
      <c r="N5816" t="s">
        <v>29</v>
      </c>
      <c r="O5816" t="s">
        <v>29</v>
      </c>
      <c r="P5816" t="s">
        <v>29</v>
      </c>
      <c r="Q5816" t="s">
        <v>29</v>
      </c>
      <c r="R5816" t="s">
        <v>29</v>
      </c>
      <c r="S5816" t="s">
        <v>29</v>
      </c>
      <c r="T5816" t="s">
        <v>29</v>
      </c>
      <c r="U5816" t="s">
        <v>29</v>
      </c>
      <c r="V5816" t="s">
        <v>6041</v>
      </c>
      <c r="W5816" t="s">
        <v>6042</v>
      </c>
    </row>
    <row r="5817" spans="1:23">
      <c r="A5817">
        <v>5816</v>
      </c>
      <c r="B5817" t="s">
        <v>6038</v>
      </c>
      <c r="C5817" t="s">
        <v>6038</v>
      </c>
      <c r="D5817">
        <v>158</v>
      </c>
      <c r="E5817" t="s">
        <v>3448</v>
      </c>
      <c r="F5817" t="s">
        <v>185</v>
      </c>
      <c r="G5817" s="1" t="s">
        <v>186</v>
      </c>
      <c r="H5817" t="s">
        <v>3449</v>
      </c>
      <c r="I5817" t="s">
        <v>186</v>
      </c>
      <c r="J5817" t="s">
        <v>3449</v>
      </c>
      <c r="K5817">
        <v>3.3</v>
      </c>
      <c r="L5817">
        <v>3.3</v>
      </c>
      <c r="M5817" t="s">
        <v>26</v>
      </c>
      <c r="N5817" t="s">
        <v>29</v>
      </c>
      <c r="O5817" t="s">
        <v>29</v>
      </c>
      <c r="P5817" t="s">
        <v>29</v>
      </c>
      <c r="Q5817" t="s">
        <v>29</v>
      </c>
      <c r="R5817" t="s">
        <v>29</v>
      </c>
      <c r="S5817" t="s">
        <v>29</v>
      </c>
      <c r="T5817" t="s">
        <v>29</v>
      </c>
      <c r="U5817" t="s">
        <v>29</v>
      </c>
      <c r="V5817" t="s">
        <v>6041</v>
      </c>
      <c r="W5817" t="s">
        <v>6042</v>
      </c>
    </row>
    <row r="5818" spans="1:23">
      <c r="A5818">
        <v>5817</v>
      </c>
      <c r="B5818" t="s">
        <v>6038</v>
      </c>
      <c r="C5818" t="s">
        <v>6038</v>
      </c>
      <c r="D5818">
        <v>158</v>
      </c>
      <c r="E5818" t="s">
        <v>836</v>
      </c>
      <c r="F5818" t="s">
        <v>185</v>
      </c>
      <c r="G5818" s="1" t="s">
        <v>186</v>
      </c>
      <c r="H5818" t="s">
        <v>837</v>
      </c>
      <c r="I5818" t="s">
        <v>186</v>
      </c>
      <c r="J5818" t="s">
        <v>837</v>
      </c>
      <c r="K5818">
        <v>1.9</v>
      </c>
      <c r="L5818">
        <v>1.9</v>
      </c>
      <c r="M5818" t="s">
        <v>26</v>
      </c>
      <c r="N5818" t="s">
        <v>29</v>
      </c>
      <c r="O5818" t="s">
        <v>29</v>
      </c>
      <c r="P5818" t="s">
        <v>29</v>
      </c>
      <c r="Q5818" t="s">
        <v>29</v>
      </c>
      <c r="R5818" t="s">
        <v>29</v>
      </c>
      <c r="S5818" t="s">
        <v>29</v>
      </c>
      <c r="T5818" t="s">
        <v>29</v>
      </c>
      <c r="U5818" t="s">
        <v>29</v>
      </c>
      <c r="V5818" t="s">
        <v>6041</v>
      </c>
      <c r="W5818" t="s">
        <v>6042</v>
      </c>
    </row>
    <row r="5819" spans="1:23">
      <c r="A5819">
        <v>5818</v>
      </c>
      <c r="B5819" t="s">
        <v>6038</v>
      </c>
      <c r="C5819" t="s">
        <v>6038</v>
      </c>
      <c r="D5819">
        <v>158</v>
      </c>
      <c r="E5819" t="s">
        <v>6053</v>
      </c>
      <c r="F5819" t="s">
        <v>168</v>
      </c>
      <c r="G5819" s="1" t="s">
        <v>6054</v>
      </c>
      <c r="H5819" t="s">
        <v>6055</v>
      </c>
      <c r="I5819" t="s">
        <v>6054</v>
      </c>
      <c r="J5819" t="s">
        <v>6055</v>
      </c>
      <c r="K5819">
        <v>3.7</v>
      </c>
      <c r="L5819">
        <v>3.7</v>
      </c>
      <c r="M5819" t="s">
        <v>26</v>
      </c>
      <c r="N5819" t="s">
        <v>29</v>
      </c>
      <c r="O5819" t="s">
        <v>29</v>
      </c>
      <c r="P5819" t="s">
        <v>29</v>
      </c>
      <c r="Q5819" t="s">
        <v>29</v>
      </c>
      <c r="R5819" t="s">
        <v>29</v>
      </c>
      <c r="S5819" t="s">
        <v>29</v>
      </c>
      <c r="T5819" t="s">
        <v>29</v>
      </c>
      <c r="U5819" t="s">
        <v>29</v>
      </c>
      <c r="V5819" t="s">
        <v>6041</v>
      </c>
      <c r="W5819" t="s">
        <v>6042</v>
      </c>
    </row>
    <row r="5820" spans="1:23">
      <c r="A5820">
        <v>5819</v>
      </c>
      <c r="B5820" t="s">
        <v>6038</v>
      </c>
      <c r="C5820" t="s">
        <v>6038</v>
      </c>
      <c r="D5820">
        <v>158</v>
      </c>
      <c r="E5820" t="s">
        <v>489</v>
      </c>
      <c r="F5820" t="s">
        <v>168</v>
      </c>
      <c r="G5820" s="1" t="s">
        <v>301</v>
      </c>
      <c r="H5820" t="s">
        <v>490</v>
      </c>
      <c r="I5820" t="s">
        <v>301</v>
      </c>
      <c r="J5820" t="s">
        <v>490</v>
      </c>
      <c r="K5820">
        <v>2.8</v>
      </c>
      <c r="L5820">
        <v>2.8</v>
      </c>
      <c r="M5820" t="s">
        <v>26</v>
      </c>
      <c r="N5820" t="s">
        <v>29</v>
      </c>
      <c r="O5820" t="s">
        <v>29</v>
      </c>
      <c r="P5820" t="s">
        <v>29</v>
      </c>
      <c r="Q5820" t="s">
        <v>29</v>
      </c>
      <c r="R5820" t="s">
        <v>29</v>
      </c>
      <c r="S5820" t="s">
        <v>29</v>
      </c>
      <c r="T5820" t="s">
        <v>29</v>
      </c>
      <c r="U5820" t="s">
        <v>29</v>
      </c>
      <c r="V5820" t="s">
        <v>6041</v>
      </c>
      <c r="W5820" t="s">
        <v>6042</v>
      </c>
    </row>
    <row r="5821" spans="1:23">
      <c r="A5821">
        <v>5820</v>
      </c>
      <c r="B5821" t="s">
        <v>6038</v>
      </c>
      <c r="C5821" t="s">
        <v>6038</v>
      </c>
      <c r="D5821">
        <v>158</v>
      </c>
      <c r="E5821" t="s">
        <v>6056</v>
      </c>
      <c r="F5821" t="s">
        <v>344</v>
      </c>
      <c r="G5821" s="1" t="s">
        <v>6057</v>
      </c>
      <c r="H5821" t="s">
        <v>2158</v>
      </c>
      <c r="I5821" t="s">
        <v>8557</v>
      </c>
      <c r="J5821" t="s">
        <v>8749</v>
      </c>
      <c r="K5821">
        <v>3.4</v>
      </c>
      <c r="L5821">
        <v>3.4</v>
      </c>
      <c r="M5821" t="s">
        <v>26</v>
      </c>
      <c r="N5821" t="s">
        <v>29</v>
      </c>
      <c r="O5821" t="s">
        <v>29</v>
      </c>
      <c r="P5821" t="s">
        <v>29</v>
      </c>
      <c r="Q5821" t="s">
        <v>29</v>
      </c>
      <c r="R5821" t="s">
        <v>29</v>
      </c>
      <c r="S5821" t="s">
        <v>29</v>
      </c>
      <c r="T5821" t="s">
        <v>29</v>
      </c>
      <c r="U5821" t="s">
        <v>29</v>
      </c>
      <c r="V5821" t="s">
        <v>6041</v>
      </c>
      <c r="W5821" t="s">
        <v>6042</v>
      </c>
    </row>
    <row r="5822" spans="1:23">
      <c r="A5822">
        <v>5821</v>
      </c>
      <c r="B5822" t="s">
        <v>6038</v>
      </c>
      <c r="C5822" t="s">
        <v>6038</v>
      </c>
      <c r="D5822">
        <v>158</v>
      </c>
      <c r="E5822" t="s">
        <v>4608</v>
      </c>
      <c r="F5822" t="s">
        <v>731</v>
      </c>
      <c r="G5822" s="1" t="s">
        <v>845</v>
      </c>
      <c r="H5822" t="s">
        <v>3833</v>
      </c>
      <c r="I5822" t="s">
        <v>845</v>
      </c>
      <c r="J5822" t="s">
        <v>3833</v>
      </c>
      <c r="K5822">
        <v>3.1</v>
      </c>
      <c r="L5822">
        <v>3.1</v>
      </c>
      <c r="M5822" t="s">
        <v>26</v>
      </c>
      <c r="N5822" t="s">
        <v>29</v>
      </c>
      <c r="O5822" t="s">
        <v>29</v>
      </c>
      <c r="P5822" t="s">
        <v>29</v>
      </c>
      <c r="Q5822" t="s">
        <v>29</v>
      </c>
      <c r="R5822" t="s">
        <v>29</v>
      </c>
      <c r="S5822" t="s">
        <v>29</v>
      </c>
      <c r="T5822" t="s">
        <v>29</v>
      </c>
      <c r="U5822" t="s">
        <v>29</v>
      </c>
      <c r="V5822" t="s">
        <v>6041</v>
      </c>
      <c r="W5822" t="s">
        <v>6042</v>
      </c>
    </row>
    <row r="5823" spans="1:23">
      <c r="A5823">
        <v>5822</v>
      </c>
      <c r="B5823" t="s">
        <v>6038</v>
      </c>
      <c r="C5823" t="s">
        <v>6038</v>
      </c>
      <c r="D5823">
        <v>158</v>
      </c>
      <c r="E5823" t="s">
        <v>6058</v>
      </c>
      <c r="F5823" t="s">
        <v>505</v>
      </c>
      <c r="G5823" s="1" t="s">
        <v>3804</v>
      </c>
      <c r="H5823" t="s">
        <v>6059</v>
      </c>
      <c r="I5823" t="s">
        <v>3804</v>
      </c>
      <c r="J5823" t="s">
        <v>6059</v>
      </c>
      <c r="K5823">
        <v>0.8</v>
      </c>
      <c r="L5823">
        <v>0.8</v>
      </c>
      <c r="M5823" t="s">
        <v>26</v>
      </c>
      <c r="N5823" t="s">
        <v>29</v>
      </c>
      <c r="O5823" t="s">
        <v>29</v>
      </c>
      <c r="P5823" t="s">
        <v>29</v>
      </c>
      <c r="Q5823" t="s">
        <v>29</v>
      </c>
      <c r="R5823" t="s">
        <v>29</v>
      </c>
      <c r="S5823" t="s">
        <v>29</v>
      </c>
      <c r="T5823" t="s">
        <v>29</v>
      </c>
      <c r="U5823" t="s">
        <v>29</v>
      </c>
      <c r="V5823" t="s">
        <v>6041</v>
      </c>
      <c r="W5823" t="s">
        <v>6042</v>
      </c>
    </row>
    <row r="5824" spans="1:23">
      <c r="A5824">
        <v>5823</v>
      </c>
      <c r="B5824" t="s">
        <v>6038</v>
      </c>
      <c r="C5824" t="s">
        <v>6038</v>
      </c>
      <c r="D5824">
        <v>158</v>
      </c>
      <c r="E5824" t="s">
        <v>6060</v>
      </c>
      <c r="F5824" t="s">
        <v>176</v>
      </c>
      <c r="G5824" s="1" t="s">
        <v>4114</v>
      </c>
      <c r="H5824" t="s">
        <v>6061</v>
      </c>
      <c r="I5824" t="s">
        <v>4114</v>
      </c>
      <c r="J5824" t="s">
        <v>6061</v>
      </c>
      <c r="K5824">
        <v>2</v>
      </c>
      <c r="L5824">
        <v>2</v>
      </c>
      <c r="M5824" t="s">
        <v>26</v>
      </c>
      <c r="N5824" t="s">
        <v>29</v>
      </c>
      <c r="O5824" t="s">
        <v>29</v>
      </c>
      <c r="P5824" t="s">
        <v>29</v>
      </c>
      <c r="Q5824" t="s">
        <v>29</v>
      </c>
      <c r="R5824" t="s">
        <v>29</v>
      </c>
      <c r="S5824" t="s">
        <v>29</v>
      </c>
      <c r="T5824" t="s">
        <v>29</v>
      </c>
      <c r="U5824" t="s">
        <v>29</v>
      </c>
      <c r="V5824" t="s">
        <v>6041</v>
      </c>
      <c r="W5824" t="s">
        <v>6042</v>
      </c>
    </row>
    <row r="5825" spans="1:23">
      <c r="A5825">
        <v>5824</v>
      </c>
      <c r="B5825" t="s">
        <v>6038</v>
      </c>
      <c r="C5825" t="s">
        <v>6038</v>
      </c>
      <c r="D5825">
        <v>158</v>
      </c>
      <c r="E5825" t="s">
        <v>6062</v>
      </c>
      <c r="F5825" t="s">
        <v>1718</v>
      </c>
      <c r="G5825" s="1" t="s">
        <v>3857</v>
      </c>
      <c r="H5825" t="s">
        <v>6063</v>
      </c>
      <c r="I5825" t="s">
        <v>3857</v>
      </c>
      <c r="J5825" t="s">
        <v>6063</v>
      </c>
      <c r="K5825">
        <v>1.6</v>
      </c>
      <c r="L5825">
        <v>1.6</v>
      </c>
      <c r="M5825" t="s">
        <v>26</v>
      </c>
      <c r="N5825" t="s">
        <v>29</v>
      </c>
      <c r="O5825" t="s">
        <v>29</v>
      </c>
      <c r="P5825" t="s">
        <v>29</v>
      </c>
      <c r="Q5825" t="s">
        <v>29</v>
      </c>
      <c r="R5825" t="s">
        <v>29</v>
      </c>
      <c r="S5825" t="s">
        <v>29</v>
      </c>
      <c r="T5825" t="s">
        <v>29</v>
      </c>
      <c r="U5825" t="s">
        <v>29</v>
      </c>
      <c r="V5825" t="s">
        <v>6041</v>
      </c>
      <c r="W5825" t="s">
        <v>6042</v>
      </c>
    </row>
    <row r="5826" spans="1:23">
      <c r="A5826">
        <v>5825</v>
      </c>
      <c r="B5826" t="s">
        <v>6038</v>
      </c>
      <c r="C5826" t="s">
        <v>6038</v>
      </c>
      <c r="D5826">
        <v>158</v>
      </c>
      <c r="E5826" t="s">
        <v>6064</v>
      </c>
      <c r="F5826" t="s">
        <v>154</v>
      </c>
      <c r="G5826" s="1" t="s">
        <v>6065</v>
      </c>
      <c r="H5826" t="s">
        <v>6066</v>
      </c>
      <c r="I5826" t="s">
        <v>6065</v>
      </c>
      <c r="J5826" t="s">
        <v>6066</v>
      </c>
      <c r="K5826">
        <v>1.6</v>
      </c>
      <c r="L5826">
        <v>1.6</v>
      </c>
      <c r="M5826" t="s">
        <v>26</v>
      </c>
      <c r="N5826" t="s">
        <v>29</v>
      </c>
      <c r="O5826" t="s">
        <v>29</v>
      </c>
      <c r="P5826" t="s">
        <v>29</v>
      </c>
      <c r="Q5826" t="s">
        <v>29</v>
      </c>
      <c r="R5826" t="s">
        <v>29</v>
      </c>
      <c r="S5826" t="s">
        <v>29</v>
      </c>
      <c r="T5826" t="s">
        <v>29</v>
      </c>
      <c r="U5826" t="s">
        <v>29</v>
      </c>
      <c r="V5826" t="s">
        <v>6041</v>
      </c>
      <c r="W5826" t="s">
        <v>6042</v>
      </c>
    </row>
    <row r="5827" spans="1:23">
      <c r="A5827">
        <v>5826</v>
      </c>
      <c r="B5827" t="s">
        <v>6038</v>
      </c>
      <c r="C5827" t="s">
        <v>6038</v>
      </c>
      <c r="D5827">
        <v>158</v>
      </c>
      <c r="E5827" t="s">
        <v>6067</v>
      </c>
      <c r="F5827" t="s">
        <v>93</v>
      </c>
      <c r="G5827" s="1" t="s">
        <v>29</v>
      </c>
      <c r="H5827" t="s">
        <v>29</v>
      </c>
      <c r="I5827" t="s">
        <v>29</v>
      </c>
      <c r="J5827" t="s">
        <v>29</v>
      </c>
      <c r="K5827">
        <v>0.6</v>
      </c>
      <c r="L5827">
        <v>0.6</v>
      </c>
      <c r="M5827" t="s">
        <v>26</v>
      </c>
      <c r="N5827" t="s">
        <v>29</v>
      </c>
      <c r="O5827" t="s">
        <v>29</v>
      </c>
      <c r="P5827" t="s">
        <v>29</v>
      </c>
      <c r="Q5827" t="s">
        <v>29</v>
      </c>
      <c r="R5827" t="s">
        <v>29</v>
      </c>
      <c r="S5827" t="s">
        <v>29</v>
      </c>
      <c r="T5827" t="s">
        <v>29</v>
      </c>
      <c r="U5827" t="s">
        <v>29</v>
      </c>
      <c r="V5827" t="s">
        <v>6041</v>
      </c>
      <c r="W5827" t="s">
        <v>6042</v>
      </c>
    </row>
    <row r="5828" spans="1:23">
      <c r="A5828">
        <v>5827</v>
      </c>
      <c r="B5828" t="s">
        <v>6038</v>
      </c>
      <c r="C5828" t="s">
        <v>6038</v>
      </c>
      <c r="D5828">
        <v>158</v>
      </c>
      <c r="E5828" t="s">
        <v>3796</v>
      </c>
      <c r="F5828" t="s">
        <v>168</v>
      </c>
      <c r="G5828" s="1" t="s">
        <v>3797</v>
      </c>
      <c r="H5828" t="s">
        <v>3798</v>
      </c>
      <c r="I5828" t="s">
        <v>3797</v>
      </c>
      <c r="J5828" t="s">
        <v>3798</v>
      </c>
      <c r="K5828">
        <v>1.5</v>
      </c>
      <c r="L5828">
        <v>1.5</v>
      </c>
      <c r="M5828" t="s">
        <v>26</v>
      </c>
      <c r="N5828" t="s">
        <v>29</v>
      </c>
      <c r="O5828" t="s">
        <v>29</v>
      </c>
      <c r="P5828" t="s">
        <v>29</v>
      </c>
      <c r="Q5828" t="s">
        <v>29</v>
      </c>
      <c r="R5828" t="s">
        <v>29</v>
      </c>
      <c r="S5828" t="s">
        <v>29</v>
      </c>
      <c r="T5828" t="s">
        <v>29</v>
      </c>
      <c r="U5828" t="s">
        <v>29</v>
      </c>
      <c r="V5828" t="s">
        <v>6041</v>
      </c>
      <c r="W5828" t="s">
        <v>6042</v>
      </c>
    </row>
    <row r="5829" spans="1:23">
      <c r="A5829">
        <v>5828</v>
      </c>
      <c r="B5829" t="s">
        <v>6038</v>
      </c>
      <c r="C5829" t="s">
        <v>6038</v>
      </c>
      <c r="D5829">
        <v>158</v>
      </c>
      <c r="E5829" t="s">
        <v>6068</v>
      </c>
      <c r="F5829" t="s">
        <v>93</v>
      </c>
      <c r="G5829" s="1" t="s">
        <v>29</v>
      </c>
      <c r="H5829" t="s">
        <v>29</v>
      </c>
      <c r="I5829" t="s">
        <v>29</v>
      </c>
      <c r="J5829" t="s">
        <v>29</v>
      </c>
      <c r="K5829">
        <v>0.2</v>
      </c>
      <c r="L5829">
        <v>0.2</v>
      </c>
      <c r="M5829" t="s">
        <v>26</v>
      </c>
      <c r="N5829" t="s">
        <v>29</v>
      </c>
      <c r="O5829" t="s">
        <v>29</v>
      </c>
      <c r="P5829" t="s">
        <v>29</v>
      </c>
      <c r="Q5829" t="s">
        <v>29</v>
      </c>
      <c r="R5829" t="s">
        <v>29</v>
      </c>
      <c r="S5829" t="s">
        <v>29</v>
      </c>
      <c r="T5829" t="s">
        <v>29</v>
      </c>
      <c r="U5829" t="s">
        <v>29</v>
      </c>
      <c r="V5829" t="s">
        <v>6041</v>
      </c>
      <c r="W5829" t="s">
        <v>6042</v>
      </c>
    </row>
    <row r="5830" spans="1:23">
      <c r="A5830">
        <v>5829</v>
      </c>
      <c r="B5830" t="s">
        <v>6038</v>
      </c>
      <c r="C5830" t="s">
        <v>6038</v>
      </c>
      <c r="D5830">
        <v>158</v>
      </c>
      <c r="E5830" t="s">
        <v>6069</v>
      </c>
      <c r="F5830" t="s">
        <v>93</v>
      </c>
      <c r="G5830" s="1" t="s">
        <v>29</v>
      </c>
      <c r="H5830" t="s">
        <v>29</v>
      </c>
      <c r="I5830" t="s">
        <v>29</v>
      </c>
      <c r="J5830" t="s">
        <v>29</v>
      </c>
      <c r="K5830">
        <v>0.6</v>
      </c>
      <c r="L5830">
        <v>0.6</v>
      </c>
      <c r="M5830" t="s">
        <v>26</v>
      </c>
      <c r="N5830" t="s">
        <v>29</v>
      </c>
      <c r="O5830" t="s">
        <v>29</v>
      </c>
      <c r="P5830" t="s">
        <v>29</v>
      </c>
      <c r="Q5830" t="s">
        <v>29</v>
      </c>
      <c r="R5830" t="s">
        <v>29</v>
      </c>
      <c r="S5830" t="s">
        <v>29</v>
      </c>
      <c r="T5830" t="s">
        <v>29</v>
      </c>
      <c r="U5830" t="s">
        <v>29</v>
      </c>
      <c r="V5830" t="s">
        <v>6041</v>
      </c>
      <c r="W5830" t="s">
        <v>6042</v>
      </c>
    </row>
    <row r="5831" spans="1:23">
      <c r="A5831">
        <v>5830</v>
      </c>
      <c r="B5831" t="s">
        <v>6038</v>
      </c>
      <c r="C5831" t="s">
        <v>6038</v>
      </c>
      <c r="D5831">
        <v>158</v>
      </c>
      <c r="E5831" t="s">
        <v>895</v>
      </c>
      <c r="F5831" t="s">
        <v>206</v>
      </c>
      <c r="G5831" s="1" t="s">
        <v>896</v>
      </c>
      <c r="H5831" t="s">
        <v>897</v>
      </c>
      <c r="I5831" t="s">
        <v>896</v>
      </c>
      <c r="J5831" t="s">
        <v>897</v>
      </c>
      <c r="K5831">
        <v>0.2</v>
      </c>
      <c r="L5831">
        <v>0.2</v>
      </c>
      <c r="M5831" t="s">
        <v>26</v>
      </c>
      <c r="N5831" t="s">
        <v>29</v>
      </c>
      <c r="O5831" t="s">
        <v>29</v>
      </c>
      <c r="P5831" t="s">
        <v>29</v>
      </c>
      <c r="Q5831" t="s">
        <v>29</v>
      </c>
      <c r="R5831" t="s">
        <v>29</v>
      </c>
      <c r="S5831" t="s">
        <v>29</v>
      </c>
      <c r="T5831" t="s">
        <v>29</v>
      </c>
      <c r="U5831" t="s">
        <v>29</v>
      </c>
      <c r="V5831" t="s">
        <v>6041</v>
      </c>
      <c r="W5831" t="s">
        <v>6042</v>
      </c>
    </row>
    <row r="5832" spans="1:23">
      <c r="A5832">
        <v>5831</v>
      </c>
      <c r="B5832" t="s">
        <v>6038</v>
      </c>
      <c r="C5832" t="s">
        <v>6038</v>
      </c>
      <c r="D5832">
        <v>158</v>
      </c>
      <c r="E5832" t="s">
        <v>861</v>
      </c>
      <c r="F5832" t="s">
        <v>185</v>
      </c>
      <c r="G5832" s="1" t="s">
        <v>186</v>
      </c>
      <c r="H5832" t="s">
        <v>862</v>
      </c>
      <c r="I5832" t="s">
        <v>186</v>
      </c>
      <c r="J5832" t="s">
        <v>862</v>
      </c>
      <c r="K5832">
        <v>0.9</v>
      </c>
      <c r="L5832">
        <v>0.9</v>
      </c>
      <c r="M5832" t="s">
        <v>26</v>
      </c>
      <c r="N5832" t="s">
        <v>29</v>
      </c>
      <c r="O5832" t="s">
        <v>29</v>
      </c>
      <c r="P5832" t="s">
        <v>29</v>
      </c>
      <c r="Q5832" t="s">
        <v>29</v>
      </c>
      <c r="R5832" t="s">
        <v>29</v>
      </c>
      <c r="S5832" t="s">
        <v>29</v>
      </c>
      <c r="T5832" t="s">
        <v>29</v>
      </c>
      <c r="U5832" t="s">
        <v>29</v>
      </c>
      <c r="V5832" t="s">
        <v>6041</v>
      </c>
      <c r="W5832" t="s">
        <v>6042</v>
      </c>
    </row>
    <row r="5833" spans="1:23">
      <c r="A5833">
        <v>5832</v>
      </c>
      <c r="B5833" t="s">
        <v>6038</v>
      </c>
      <c r="C5833" t="s">
        <v>6038</v>
      </c>
      <c r="D5833">
        <v>158</v>
      </c>
      <c r="E5833" t="s">
        <v>6070</v>
      </c>
      <c r="F5833" t="s">
        <v>185</v>
      </c>
      <c r="G5833" s="1" t="s">
        <v>186</v>
      </c>
      <c r="H5833" t="s">
        <v>29</v>
      </c>
      <c r="I5833" t="s">
        <v>186</v>
      </c>
      <c r="J5833" t="s">
        <v>29</v>
      </c>
      <c r="K5833">
        <v>0.7</v>
      </c>
      <c r="L5833">
        <v>0.7</v>
      </c>
      <c r="M5833" t="s">
        <v>26</v>
      </c>
      <c r="N5833" t="s">
        <v>29</v>
      </c>
      <c r="O5833" t="s">
        <v>29</v>
      </c>
      <c r="P5833" t="s">
        <v>29</v>
      </c>
      <c r="Q5833" t="s">
        <v>29</v>
      </c>
      <c r="R5833" t="s">
        <v>29</v>
      </c>
      <c r="S5833" t="s">
        <v>29</v>
      </c>
      <c r="T5833" t="s">
        <v>29</v>
      </c>
      <c r="U5833" t="s">
        <v>29</v>
      </c>
      <c r="V5833" t="s">
        <v>6041</v>
      </c>
      <c r="W5833" t="s">
        <v>6042</v>
      </c>
    </row>
    <row r="5834" spans="1:23">
      <c r="A5834">
        <v>5833</v>
      </c>
      <c r="B5834" t="s">
        <v>6038</v>
      </c>
      <c r="C5834" t="s">
        <v>6038</v>
      </c>
      <c r="D5834">
        <v>158</v>
      </c>
      <c r="E5834" t="s">
        <v>458</v>
      </c>
      <c r="F5834" t="s">
        <v>459</v>
      </c>
      <c r="G5834" s="1" t="s">
        <v>460</v>
      </c>
      <c r="H5834" t="s">
        <v>450</v>
      </c>
      <c r="I5834" t="s">
        <v>460</v>
      </c>
      <c r="J5834" t="s">
        <v>450</v>
      </c>
      <c r="K5834">
        <v>0.3</v>
      </c>
      <c r="L5834">
        <v>0.3</v>
      </c>
      <c r="M5834" t="s">
        <v>26</v>
      </c>
      <c r="N5834" t="s">
        <v>29</v>
      </c>
      <c r="O5834" t="s">
        <v>29</v>
      </c>
      <c r="P5834" t="s">
        <v>29</v>
      </c>
      <c r="Q5834" t="s">
        <v>29</v>
      </c>
      <c r="R5834" t="s">
        <v>29</v>
      </c>
      <c r="S5834" t="s">
        <v>29</v>
      </c>
      <c r="T5834" t="s">
        <v>29</v>
      </c>
      <c r="U5834" t="s">
        <v>29</v>
      </c>
      <c r="V5834" t="s">
        <v>6041</v>
      </c>
      <c r="W5834" t="s">
        <v>6042</v>
      </c>
    </row>
    <row r="5835" spans="1:23">
      <c r="A5835">
        <v>5834</v>
      </c>
      <c r="B5835" t="s">
        <v>6038</v>
      </c>
      <c r="C5835" t="s">
        <v>6038</v>
      </c>
      <c r="D5835">
        <v>158</v>
      </c>
      <c r="E5835" t="s">
        <v>6071</v>
      </c>
      <c r="F5835" t="s">
        <v>505</v>
      </c>
      <c r="G5835" s="1" t="s">
        <v>506</v>
      </c>
      <c r="H5835" t="s">
        <v>6072</v>
      </c>
      <c r="I5835" t="s">
        <v>506</v>
      </c>
      <c r="J5835" t="s">
        <v>6072</v>
      </c>
      <c r="K5835">
        <v>0.8</v>
      </c>
      <c r="L5835">
        <v>0.8</v>
      </c>
      <c r="M5835" t="s">
        <v>26</v>
      </c>
      <c r="N5835" t="s">
        <v>29</v>
      </c>
      <c r="O5835" t="s">
        <v>29</v>
      </c>
      <c r="P5835" t="s">
        <v>29</v>
      </c>
      <c r="Q5835" t="s">
        <v>29</v>
      </c>
      <c r="R5835" t="s">
        <v>29</v>
      </c>
      <c r="S5835" t="s">
        <v>29</v>
      </c>
      <c r="T5835" t="s">
        <v>29</v>
      </c>
      <c r="U5835" t="s">
        <v>29</v>
      </c>
      <c r="V5835" t="s">
        <v>6041</v>
      </c>
      <c r="W5835" t="s">
        <v>6042</v>
      </c>
    </row>
    <row r="5836" spans="1:23">
      <c r="A5836">
        <v>5835</v>
      </c>
      <c r="B5836" t="s">
        <v>6038</v>
      </c>
      <c r="C5836" t="s">
        <v>6038</v>
      </c>
      <c r="D5836">
        <v>158</v>
      </c>
      <c r="E5836" t="s">
        <v>6073</v>
      </c>
      <c r="F5836" t="s">
        <v>154</v>
      </c>
      <c r="G5836" s="1" t="s">
        <v>3068</v>
      </c>
      <c r="H5836" t="s">
        <v>6074</v>
      </c>
      <c r="I5836" t="s">
        <v>3068</v>
      </c>
      <c r="J5836" t="s">
        <v>6074</v>
      </c>
      <c r="K5836">
        <v>0.6</v>
      </c>
      <c r="L5836">
        <v>0.6</v>
      </c>
      <c r="M5836" t="s">
        <v>26</v>
      </c>
      <c r="N5836" t="s">
        <v>29</v>
      </c>
      <c r="O5836" t="s">
        <v>29</v>
      </c>
      <c r="P5836" t="s">
        <v>29</v>
      </c>
      <c r="Q5836" t="s">
        <v>29</v>
      </c>
      <c r="R5836" t="s">
        <v>29</v>
      </c>
      <c r="S5836" t="s">
        <v>29</v>
      </c>
      <c r="T5836" t="s">
        <v>29</v>
      </c>
      <c r="U5836" t="s">
        <v>29</v>
      </c>
      <c r="V5836" t="s">
        <v>6041</v>
      </c>
      <c r="W5836" t="s">
        <v>6042</v>
      </c>
    </row>
    <row r="5837" spans="1:23">
      <c r="A5837">
        <v>5836</v>
      </c>
      <c r="B5837" t="s">
        <v>6038</v>
      </c>
      <c r="C5837" t="s">
        <v>6038</v>
      </c>
      <c r="D5837">
        <v>158</v>
      </c>
      <c r="E5837" t="s">
        <v>6075</v>
      </c>
      <c r="F5837" t="s">
        <v>154</v>
      </c>
      <c r="G5837" s="1" t="s">
        <v>435</v>
      </c>
      <c r="H5837" t="s">
        <v>518</v>
      </c>
      <c r="I5837" t="s">
        <v>435</v>
      </c>
      <c r="J5837" t="s">
        <v>518</v>
      </c>
      <c r="K5837">
        <v>0.3</v>
      </c>
      <c r="L5837">
        <v>0.3</v>
      </c>
      <c r="M5837" t="s">
        <v>26</v>
      </c>
      <c r="N5837" t="s">
        <v>29</v>
      </c>
      <c r="O5837" t="s">
        <v>29</v>
      </c>
      <c r="P5837" t="s">
        <v>29</v>
      </c>
      <c r="Q5837" t="s">
        <v>29</v>
      </c>
      <c r="R5837" t="s">
        <v>29</v>
      </c>
      <c r="S5837" t="s">
        <v>29</v>
      </c>
      <c r="T5837" t="s">
        <v>29</v>
      </c>
      <c r="U5837" t="s">
        <v>29</v>
      </c>
      <c r="V5837" t="s">
        <v>6041</v>
      </c>
      <c r="W5837" t="s">
        <v>6042</v>
      </c>
    </row>
    <row r="5838" spans="1:23">
      <c r="A5838">
        <v>5837</v>
      </c>
      <c r="B5838" t="s">
        <v>6038</v>
      </c>
      <c r="C5838" t="s">
        <v>6038</v>
      </c>
      <c r="D5838">
        <v>158</v>
      </c>
      <c r="E5838" t="s">
        <v>6076</v>
      </c>
      <c r="F5838" t="s">
        <v>206</v>
      </c>
      <c r="G5838" s="1" t="s">
        <v>6077</v>
      </c>
      <c r="H5838" t="s">
        <v>6078</v>
      </c>
      <c r="I5838" t="s">
        <v>6077</v>
      </c>
      <c r="J5838" t="s">
        <v>6078</v>
      </c>
      <c r="K5838">
        <v>0.7</v>
      </c>
      <c r="L5838">
        <v>0.7</v>
      </c>
      <c r="M5838" t="s">
        <v>26</v>
      </c>
      <c r="N5838" t="s">
        <v>29</v>
      </c>
      <c r="O5838" t="s">
        <v>29</v>
      </c>
      <c r="P5838" t="s">
        <v>29</v>
      </c>
      <c r="Q5838" t="s">
        <v>29</v>
      </c>
      <c r="R5838" t="s">
        <v>29</v>
      </c>
      <c r="S5838" t="s">
        <v>29</v>
      </c>
      <c r="T5838" t="s">
        <v>29</v>
      </c>
      <c r="U5838" t="s">
        <v>29</v>
      </c>
      <c r="V5838" t="s">
        <v>6041</v>
      </c>
      <c r="W5838" t="s">
        <v>6042</v>
      </c>
    </row>
    <row r="5839" spans="1:23">
      <c r="A5839">
        <v>5838</v>
      </c>
      <c r="B5839" t="s">
        <v>6038</v>
      </c>
      <c r="C5839" t="s">
        <v>6038</v>
      </c>
      <c r="D5839">
        <v>158</v>
      </c>
      <c r="E5839" t="s">
        <v>6079</v>
      </c>
      <c r="F5839" t="s">
        <v>438</v>
      </c>
      <c r="G5839" s="1" t="s">
        <v>6080</v>
      </c>
      <c r="H5839" t="s">
        <v>3756</v>
      </c>
      <c r="I5839" t="s">
        <v>6080</v>
      </c>
      <c r="J5839" t="s">
        <v>3756</v>
      </c>
      <c r="K5839">
        <v>0.6</v>
      </c>
      <c r="L5839">
        <v>0.6</v>
      </c>
      <c r="M5839" t="s">
        <v>26</v>
      </c>
      <c r="N5839" t="s">
        <v>29</v>
      </c>
      <c r="O5839" t="s">
        <v>29</v>
      </c>
      <c r="P5839" t="s">
        <v>29</v>
      </c>
      <c r="Q5839" t="s">
        <v>29</v>
      </c>
      <c r="R5839" t="s">
        <v>29</v>
      </c>
      <c r="S5839" t="s">
        <v>29</v>
      </c>
      <c r="T5839" t="s">
        <v>29</v>
      </c>
      <c r="U5839" t="s">
        <v>29</v>
      </c>
      <c r="V5839" t="s">
        <v>6041</v>
      </c>
      <c r="W5839" t="s">
        <v>6042</v>
      </c>
    </row>
    <row r="5840" spans="1:23">
      <c r="A5840">
        <v>5839</v>
      </c>
      <c r="B5840" t="s">
        <v>6038</v>
      </c>
      <c r="C5840" t="s">
        <v>6038</v>
      </c>
      <c r="D5840">
        <v>158</v>
      </c>
      <c r="E5840" t="s">
        <v>6081</v>
      </c>
      <c r="F5840" t="s">
        <v>154</v>
      </c>
      <c r="G5840" s="1" t="s">
        <v>6082</v>
      </c>
      <c r="H5840" t="s">
        <v>6083</v>
      </c>
      <c r="I5840" t="s">
        <v>6082</v>
      </c>
      <c r="J5840" t="s">
        <v>6083</v>
      </c>
      <c r="K5840">
        <v>0.6</v>
      </c>
      <c r="L5840">
        <v>0.6</v>
      </c>
      <c r="M5840" t="s">
        <v>26</v>
      </c>
      <c r="N5840" t="s">
        <v>29</v>
      </c>
      <c r="O5840" t="s">
        <v>29</v>
      </c>
      <c r="P5840" t="s">
        <v>29</v>
      </c>
      <c r="Q5840" t="s">
        <v>29</v>
      </c>
      <c r="R5840" t="s">
        <v>29</v>
      </c>
      <c r="S5840" t="s">
        <v>29</v>
      </c>
      <c r="T5840" t="s">
        <v>29</v>
      </c>
      <c r="U5840" t="s">
        <v>29</v>
      </c>
      <c r="V5840" t="s">
        <v>6041</v>
      </c>
      <c r="W5840" t="s">
        <v>6042</v>
      </c>
    </row>
    <row r="5841" spans="1:23">
      <c r="A5841">
        <v>5840</v>
      </c>
      <c r="B5841" t="s">
        <v>6038</v>
      </c>
      <c r="C5841" t="s">
        <v>6038</v>
      </c>
      <c r="D5841">
        <v>158</v>
      </c>
      <c r="E5841" t="s">
        <v>6084</v>
      </c>
      <c r="F5841" t="s">
        <v>93</v>
      </c>
      <c r="G5841" s="1" t="s">
        <v>29</v>
      </c>
      <c r="H5841" t="s">
        <v>29</v>
      </c>
      <c r="I5841" t="s">
        <v>29</v>
      </c>
      <c r="J5841" t="s">
        <v>29</v>
      </c>
      <c r="K5841">
        <v>0.4</v>
      </c>
      <c r="L5841">
        <v>0.4</v>
      </c>
      <c r="M5841" t="s">
        <v>26</v>
      </c>
      <c r="N5841" t="s">
        <v>29</v>
      </c>
      <c r="O5841" t="s">
        <v>29</v>
      </c>
      <c r="P5841" t="s">
        <v>29</v>
      </c>
      <c r="Q5841" t="s">
        <v>29</v>
      </c>
      <c r="R5841" t="s">
        <v>29</v>
      </c>
      <c r="S5841" t="s">
        <v>29</v>
      </c>
      <c r="T5841" t="s">
        <v>29</v>
      </c>
      <c r="U5841" t="s">
        <v>29</v>
      </c>
      <c r="V5841" t="s">
        <v>6041</v>
      </c>
      <c r="W5841" t="s">
        <v>6042</v>
      </c>
    </row>
    <row r="5842" spans="1:23">
      <c r="A5842">
        <v>5841</v>
      </c>
      <c r="B5842" t="s">
        <v>6038</v>
      </c>
      <c r="C5842" t="s">
        <v>6038</v>
      </c>
      <c r="D5842">
        <v>158</v>
      </c>
      <c r="E5842" t="s">
        <v>787</v>
      </c>
      <c r="F5842" t="s">
        <v>154</v>
      </c>
      <c r="G5842" s="1" t="s">
        <v>788</v>
      </c>
      <c r="H5842" t="s">
        <v>95</v>
      </c>
      <c r="I5842" t="s">
        <v>788</v>
      </c>
      <c r="J5842" t="s">
        <v>95</v>
      </c>
      <c r="K5842">
        <v>0.4</v>
      </c>
      <c r="L5842">
        <v>0.4</v>
      </c>
      <c r="M5842" t="s">
        <v>26</v>
      </c>
      <c r="N5842" t="s">
        <v>29</v>
      </c>
      <c r="O5842" t="s">
        <v>29</v>
      </c>
      <c r="P5842" t="s">
        <v>29</v>
      </c>
      <c r="Q5842" t="s">
        <v>29</v>
      </c>
      <c r="R5842" t="s">
        <v>29</v>
      </c>
      <c r="S5842" t="s">
        <v>29</v>
      </c>
      <c r="T5842" t="s">
        <v>29</v>
      </c>
      <c r="U5842" t="s">
        <v>29</v>
      </c>
      <c r="V5842" t="s">
        <v>6041</v>
      </c>
      <c r="W5842" t="s">
        <v>6042</v>
      </c>
    </row>
    <row r="5843" spans="1:23">
      <c r="A5843">
        <v>5842</v>
      </c>
      <c r="B5843" t="s">
        <v>6038</v>
      </c>
      <c r="C5843" t="s">
        <v>6038</v>
      </c>
      <c r="D5843">
        <v>158</v>
      </c>
      <c r="E5843" t="s">
        <v>6085</v>
      </c>
      <c r="F5843" t="s">
        <v>185</v>
      </c>
      <c r="G5843" s="1" t="s">
        <v>186</v>
      </c>
      <c r="H5843" t="s">
        <v>6086</v>
      </c>
      <c r="I5843" t="s">
        <v>186</v>
      </c>
      <c r="J5843" t="s">
        <v>6086</v>
      </c>
      <c r="K5843">
        <v>0.4</v>
      </c>
      <c r="L5843">
        <v>0.4</v>
      </c>
      <c r="M5843" t="s">
        <v>26</v>
      </c>
      <c r="N5843" t="s">
        <v>29</v>
      </c>
      <c r="O5843" t="s">
        <v>29</v>
      </c>
      <c r="P5843" t="s">
        <v>29</v>
      </c>
      <c r="Q5843" t="s">
        <v>29</v>
      </c>
      <c r="R5843" t="s">
        <v>29</v>
      </c>
      <c r="S5843" t="s">
        <v>29</v>
      </c>
      <c r="T5843" t="s">
        <v>29</v>
      </c>
      <c r="U5843" t="s">
        <v>29</v>
      </c>
      <c r="V5843" t="s">
        <v>6041</v>
      </c>
      <c r="W5843" t="s">
        <v>6042</v>
      </c>
    </row>
    <row r="5844" spans="1:23">
      <c r="A5844">
        <v>5843</v>
      </c>
      <c r="B5844" t="s">
        <v>6038</v>
      </c>
      <c r="C5844" t="s">
        <v>6038</v>
      </c>
      <c r="D5844">
        <v>158</v>
      </c>
      <c r="E5844" t="s">
        <v>6087</v>
      </c>
      <c r="F5844" t="s">
        <v>168</v>
      </c>
      <c r="G5844" s="1" t="s">
        <v>1512</v>
      </c>
      <c r="H5844" t="s">
        <v>5118</v>
      </c>
      <c r="I5844" t="s">
        <v>1512</v>
      </c>
      <c r="J5844" t="s">
        <v>5118</v>
      </c>
      <c r="K5844">
        <v>0.4</v>
      </c>
      <c r="L5844">
        <v>0.4</v>
      </c>
      <c r="M5844" t="s">
        <v>26</v>
      </c>
      <c r="N5844" t="s">
        <v>29</v>
      </c>
      <c r="O5844" t="s">
        <v>29</v>
      </c>
      <c r="P5844" t="s">
        <v>29</v>
      </c>
      <c r="Q5844" t="s">
        <v>29</v>
      </c>
      <c r="R5844" t="s">
        <v>29</v>
      </c>
      <c r="S5844" t="s">
        <v>29</v>
      </c>
      <c r="T5844" t="s">
        <v>29</v>
      </c>
      <c r="U5844" t="s">
        <v>29</v>
      </c>
      <c r="V5844" t="s">
        <v>6041</v>
      </c>
      <c r="W5844" t="s">
        <v>6042</v>
      </c>
    </row>
    <row r="5845" spans="1:23">
      <c r="A5845">
        <v>5844</v>
      </c>
      <c r="B5845" t="s">
        <v>6038</v>
      </c>
      <c r="C5845" t="s">
        <v>6038</v>
      </c>
      <c r="D5845">
        <v>158</v>
      </c>
      <c r="E5845" t="s">
        <v>6088</v>
      </c>
      <c r="F5845" t="s">
        <v>1049</v>
      </c>
      <c r="G5845" s="1" t="s">
        <v>1050</v>
      </c>
      <c r="H5845" t="s">
        <v>6089</v>
      </c>
      <c r="I5845" t="s">
        <v>1050</v>
      </c>
      <c r="J5845" t="s">
        <v>6089</v>
      </c>
      <c r="K5845">
        <v>0.2</v>
      </c>
      <c r="L5845">
        <v>0.2</v>
      </c>
      <c r="M5845" t="s">
        <v>26</v>
      </c>
      <c r="N5845" t="s">
        <v>29</v>
      </c>
      <c r="O5845" t="s">
        <v>29</v>
      </c>
      <c r="P5845" t="s">
        <v>29</v>
      </c>
      <c r="Q5845" t="s">
        <v>29</v>
      </c>
      <c r="R5845" t="s">
        <v>29</v>
      </c>
      <c r="S5845" t="s">
        <v>29</v>
      </c>
      <c r="T5845" t="s">
        <v>29</v>
      </c>
      <c r="U5845" t="s">
        <v>29</v>
      </c>
      <c r="V5845" t="s">
        <v>6041</v>
      </c>
      <c r="W5845" t="s">
        <v>6042</v>
      </c>
    </row>
    <row r="5846" spans="1:23">
      <c r="A5846">
        <v>5845</v>
      </c>
      <c r="B5846" t="s">
        <v>6038</v>
      </c>
      <c r="C5846" t="s">
        <v>6038</v>
      </c>
      <c r="D5846">
        <v>158</v>
      </c>
      <c r="E5846" t="s">
        <v>6090</v>
      </c>
      <c r="F5846" t="s">
        <v>72</v>
      </c>
      <c r="G5846" s="1" t="s">
        <v>356</v>
      </c>
      <c r="H5846" t="s">
        <v>6091</v>
      </c>
      <c r="I5846" t="s">
        <v>356</v>
      </c>
      <c r="J5846" t="s">
        <v>8908</v>
      </c>
      <c r="K5846">
        <v>0.1</v>
      </c>
      <c r="L5846">
        <v>0.1</v>
      </c>
      <c r="M5846" t="s">
        <v>26</v>
      </c>
      <c r="N5846" t="s">
        <v>29</v>
      </c>
      <c r="O5846" t="s">
        <v>29</v>
      </c>
      <c r="P5846" t="s">
        <v>29</v>
      </c>
      <c r="Q5846" t="s">
        <v>29</v>
      </c>
      <c r="R5846" t="s">
        <v>29</v>
      </c>
      <c r="S5846" t="s">
        <v>29</v>
      </c>
      <c r="T5846" t="s">
        <v>29</v>
      </c>
      <c r="U5846" t="s">
        <v>29</v>
      </c>
      <c r="V5846" t="s">
        <v>6041</v>
      </c>
      <c r="W5846" t="s">
        <v>6042</v>
      </c>
    </row>
    <row r="5847" spans="1:23">
      <c r="A5847">
        <v>5846</v>
      </c>
      <c r="B5847" t="s">
        <v>6038</v>
      </c>
      <c r="C5847" t="s">
        <v>6038</v>
      </c>
      <c r="D5847">
        <v>158</v>
      </c>
      <c r="E5847" t="s">
        <v>6092</v>
      </c>
      <c r="F5847" t="s">
        <v>3226</v>
      </c>
      <c r="G5847" s="1" t="s">
        <v>4507</v>
      </c>
      <c r="H5847" t="s">
        <v>488</v>
      </c>
      <c r="I5847" t="s">
        <v>4507</v>
      </c>
      <c r="J5847" t="s">
        <v>843</v>
      </c>
      <c r="K5847">
        <v>0.2</v>
      </c>
      <c r="L5847">
        <v>0.2</v>
      </c>
      <c r="M5847" t="s">
        <v>26</v>
      </c>
      <c r="N5847" t="s">
        <v>29</v>
      </c>
      <c r="O5847" t="s">
        <v>29</v>
      </c>
      <c r="P5847" t="s">
        <v>29</v>
      </c>
      <c r="Q5847" t="s">
        <v>29</v>
      </c>
      <c r="R5847" t="s">
        <v>29</v>
      </c>
      <c r="S5847" t="s">
        <v>29</v>
      </c>
      <c r="T5847" t="s">
        <v>29</v>
      </c>
      <c r="U5847" t="s">
        <v>29</v>
      </c>
      <c r="V5847" t="s">
        <v>6041</v>
      </c>
      <c r="W5847" t="s">
        <v>6042</v>
      </c>
    </row>
    <row r="5848" spans="1:23">
      <c r="A5848">
        <v>5847</v>
      </c>
      <c r="B5848" t="s">
        <v>6038</v>
      </c>
      <c r="C5848" t="s">
        <v>6038</v>
      </c>
      <c r="D5848">
        <v>158</v>
      </c>
      <c r="E5848" t="s">
        <v>6093</v>
      </c>
      <c r="F5848" t="s">
        <v>154</v>
      </c>
      <c r="G5848" s="1" t="s">
        <v>803</v>
      </c>
      <c r="H5848" t="s">
        <v>6094</v>
      </c>
      <c r="I5848" t="s">
        <v>803</v>
      </c>
      <c r="J5848" t="s">
        <v>6094</v>
      </c>
      <c r="K5848">
        <v>7.0000000000000007E-2</v>
      </c>
      <c r="L5848">
        <v>7.0000000000000007E-2</v>
      </c>
      <c r="M5848" t="s">
        <v>26</v>
      </c>
      <c r="N5848" t="s">
        <v>29</v>
      </c>
      <c r="O5848" t="s">
        <v>29</v>
      </c>
      <c r="P5848" t="s">
        <v>29</v>
      </c>
      <c r="Q5848" t="s">
        <v>29</v>
      </c>
      <c r="R5848" t="s">
        <v>29</v>
      </c>
      <c r="S5848" t="s">
        <v>29</v>
      </c>
      <c r="T5848" t="s">
        <v>29</v>
      </c>
      <c r="U5848" t="s">
        <v>29</v>
      </c>
      <c r="V5848" t="s">
        <v>6041</v>
      </c>
      <c r="W5848" t="s">
        <v>6042</v>
      </c>
    </row>
    <row r="5849" spans="1:23">
      <c r="A5849">
        <v>5848</v>
      </c>
      <c r="B5849" t="s">
        <v>6038</v>
      </c>
      <c r="C5849" t="s">
        <v>6038</v>
      </c>
      <c r="D5849">
        <v>158</v>
      </c>
      <c r="E5849" t="s">
        <v>6095</v>
      </c>
      <c r="F5849" t="s">
        <v>5098</v>
      </c>
      <c r="G5849" s="1" t="s">
        <v>5099</v>
      </c>
      <c r="H5849" t="s">
        <v>6096</v>
      </c>
      <c r="I5849" t="s">
        <v>5099</v>
      </c>
      <c r="J5849" t="s">
        <v>6096</v>
      </c>
      <c r="K5849">
        <v>0.06</v>
      </c>
      <c r="L5849">
        <v>0.06</v>
      </c>
      <c r="M5849" t="s">
        <v>26</v>
      </c>
      <c r="N5849" t="s">
        <v>29</v>
      </c>
      <c r="O5849" t="s">
        <v>29</v>
      </c>
      <c r="P5849" t="s">
        <v>29</v>
      </c>
      <c r="Q5849" t="s">
        <v>29</v>
      </c>
      <c r="R5849" t="s">
        <v>29</v>
      </c>
      <c r="S5849" t="s">
        <v>29</v>
      </c>
      <c r="T5849" t="s">
        <v>29</v>
      </c>
      <c r="U5849" t="s">
        <v>29</v>
      </c>
      <c r="V5849" t="s">
        <v>6041</v>
      </c>
      <c r="W5849" t="s">
        <v>6042</v>
      </c>
    </row>
    <row r="5850" spans="1:23">
      <c r="A5850">
        <v>5849</v>
      </c>
      <c r="B5850" t="s">
        <v>6038</v>
      </c>
      <c r="C5850" t="s">
        <v>6038</v>
      </c>
      <c r="D5850">
        <v>158</v>
      </c>
      <c r="E5850" t="s">
        <v>6097</v>
      </c>
      <c r="F5850" t="s">
        <v>168</v>
      </c>
      <c r="G5850" s="1" t="s">
        <v>1491</v>
      </c>
      <c r="H5850" t="s">
        <v>2129</v>
      </c>
      <c r="I5850" t="s">
        <v>1491</v>
      </c>
      <c r="J5850" t="s">
        <v>2129</v>
      </c>
      <c r="K5850">
        <v>0.02</v>
      </c>
      <c r="L5850">
        <v>0.02</v>
      </c>
      <c r="M5850" t="s">
        <v>26</v>
      </c>
      <c r="N5850" t="s">
        <v>29</v>
      </c>
      <c r="O5850" t="s">
        <v>29</v>
      </c>
      <c r="P5850" t="s">
        <v>29</v>
      </c>
      <c r="Q5850" t="s">
        <v>29</v>
      </c>
      <c r="R5850" t="s">
        <v>29</v>
      </c>
      <c r="S5850" t="s">
        <v>29</v>
      </c>
      <c r="T5850" t="s">
        <v>29</v>
      </c>
      <c r="U5850" t="s">
        <v>29</v>
      </c>
      <c r="V5850" t="s">
        <v>6041</v>
      </c>
      <c r="W5850" t="s">
        <v>6042</v>
      </c>
    </row>
    <row r="5851" spans="1:23">
      <c r="A5851">
        <v>5850</v>
      </c>
      <c r="B5851" t="s">
        <v>6038</v>
      </c>
      <c r="C5851" t="s">
        <v>6038</v>
      </c>
      <c r="D5851">
        <v>158</v>
      </c>
      <c r="E5851" t="s">
        <v>6098</v>
      </c>
      <c r="F5851" t="s">
        <v>598</v>
      </c>
      <c r="G5851" s="1" t="s">
        <v>1100</v>
      </c>
      <c r="H5851" t="s">
        <v>29</v>
      </c>
      <c r="I5851" t="s">
        <v>1100</v>
      </c>
      <c r="J5851" t="s">
        <v>29</v>
      </c>
      <c r="K5851">
        <v>0.01</v>
      </c>
      <c r="L5851">
        <v>0.01</v>
      </c>
      <c r="M5851" t="s">
        <v>26</v>
      </c>
      <c r="N5851" t="s">
        <v>29</v>
      </c>
      <c r="O5851" t="s">
        <v>29</v>
      </c>
      <c r="P5851" t="s">
        <v>29</v>
      </c>
      <c r="Q5851" t="s">
        <v>29</v>
      </c>
      <c r="R5851" t="s">
        <v>29</v>
      </c>
      <c r="S5851" t="s">
        <v>29</v>
      </c>
      <c r="T5851" t="s">
        <v>29</v>
      </c>
      <c r="U5851" t="s">
        <v>29</v>
      </c>
      <c r="V5851" t="s">
        <v>6041</v>
      </c>
      <c r="W5851" t="s">
        <v>6042</v>
      </c>
    </row>
    <row r="5852" spans="1:23">
      <c r="A5852">
        <v>5851</v>
      </c>
      <c r="B5852" t="s">
        <v>6038</v>
      </c>
      <c r="C5852" t="s">
        <v>6038</v>
      </c>
      <c r="D5852">
        <v>158</v>
      </c>
      <c r="E5852" t="s">
        <v>8941</v>
      </c>
      <c r="F5852" t="s">
        <v>93</v>
      </c>
      <c r="G5852" s="1" t="s">
        <v>29</v>
      </c>
      <c r="H5852" t="s">
        <v>29</v>
      </c>
      <c r="I5852" t="s">
        <v>29</v>
      </c>
      <c r="J5852" t="s">
        <v>29</v>
      </c>
      <c r="K5852">
        <v>9.0399999999999991</v>
      </c>
      <c r="L5852">
        <v>9.0399999999999991</v>
      </c>
      <c r="M5852" t="s">
        <v>26</v>
      </c>
      <c r="N5852" t="s">
        <v>29</v>
      </c>
      <c r="O5852" t="s">
        <v>29</v>
      </c>
      <c r="P5852" t="s">
        <v>29</v>
      </c>
      <c r="Q5852" t="s">
        <v>29</v>
      </c>
      <c r="R5852" t="s">
        <v>29</v>
      </c>
      <c r="S5852" t="s">
        <v>29</v>
      </c>
      <c r="T5852" t="s">
        <v>29</v>
      </c>
      <c r="U5852" t="s">
        <v>29</v>
      </c>
      <c r="V5852" t="s">
        <v>6041</v>
      </c>
      <c r="W5852" t="s">
        <v>6042</v>
      </c>
    </row>
    <row r="5853" spans="1:23">
      <c r="A5853">
        <v>5852</v>
      </c>
      <c r="B5853" t="s">
        <v>6038</v>
      </c>
      <c r="C5853" t="s">
        <v>6038</v>
      </c>
      <c r="D5853">
        <v>159</v>
      </c>
      <c r="E5853" t="s">
        <v>6039</v>
      </c>
      <c r="F5853" t="s">
        <v>154</v>
      </c>
      <c r="G5853" s="1" t="s">
        <v>435</v>
      </c>
      <c r="H5853" t="s">
        <v>6040</v>
      </c>
      <c r="I5853" t="s">
        <v>435</v>
      </c>
      <c r="J5853" t="s">
        <v>6040</v>
      </c>
      <c r="K5853">
        <v>7.4</v>
      </c>
      <c r="L5853">
        <v>7.4</v>
      </c>
      <c r="M5853" t="s">
        <v>26</v>
      </c>
      <c r="N5853" t="s">
        <v>29</v>
      </c>
      <c r="O5853" t="s">
        <v>29</v>
      </c>
      <c r="P5853" t="s">
        <v>29</v>
      </c>
      <c r="Q5853" t="s">
        <v>29</v>
      </c>
      <c r="R5853" t="s">
        <v>29</v>
      </c>
      <c r="S5853" t="s">
        <v>29</v>
      </c>
      <c r="T5853" t="s">
        <v>29</v>
      </c>
      <c r="U5853" t="s">
        <v>29</v>
      </c>
      <c r="V5853" t="s">
        <v>6041</v>
      </c>
      <c r="W5853" t="s">
        <v>6042</v>
      </c>
    </row>
    <row r="5854" spans="1:23">
      <c r="A5854">
        <v>5853</v>
      </c>
      <c r="B5854" t="s">
        <v>6038</v>
      </c>
      <c r="C5854" t="s">
        <v>6038</v>
      </c>
      <c r="D5854">
        <v>159</v>
      </c>
      <c r="E5854" t="s">
        <v>3772</v>
      </c>
      <c r="F5854" t="s">
        <v>168</v>
      </c>
      <c r="G5854" s="1" t="s">
        <v>3773</v>
      </c>
      <c r="H5854" t="s">
        <v>3774</v>
      </c>
      <c r="I5854" t="s">
        <v>3773</v>
      </c>
      <c r="J5854" t="s">
        <v>3774</v>
      </c>
      <c r="K5854">
        <v>11</v>
      </c>
      <c r="L5854">
        <v>11</v>
      </c>
      <c r="M5854" t="s">
        <v>26</v>
      </c>
      <c r="N5854" t="s">
        <v>29</v>
      </c>
      <c r="O5854" t="s">
        <v>29</v>
      </c>
      <c r="P5854" t="s">
        <v>29</v>
      </c>
      <c r="Q5854" t="s">
        <v>29</v>
      </c>
      <c r="R5854" t="s">
        <v>29</v>
      </c>
      <c r="S5854" t="s">
        <v>29</v>
      </c>
      <c r="T5854" t="s">
        <v>29</v>
      </c>
      <c r="U5854" t="s">
        <v>29</v>
      </c>
      <c r="V5854" t="s">
        <v>6041</v>
      </c>
      <c r="W5854" t="s">
        <v>6042</v>
      </c>
    </row>
    <row r="5855" spans="1:23">
      <c r="A5855">
        <v>5854</v>
      </c>
      <c r="B5855" t="s">
        <v>6038</v>
      </c>
      <c r="C5855" t="s">
        <v>6038</v>
      </c>
      <c r="D5855">
        <v>159</v>
      </c>
      <c r="E5855" t="s">
        <v>478</v>
      </c>
      <c r="F5855" t="s">
        <v>185</v>
      </c>
      <c r="G5855" s="1" t="s">
        <v>479</v>
      </c>
      <c r="H5855" t="s">
        <v>480</v>
      </c>
      <c r="I5855" t="s">
        <v>479</v>
      </c>
      <c r="J5855" t="s">
        <v>480</v>
      </c>
      <c r="K5855">
        <v>11.1</v>
      </c>
      <c r="L5855">
        <v>11.1</v>
      </c>
      <c r="M5855" t="s">
        <v>26</v>
      </c>
      <c r="N5855" t="s">
        <v>29</v>
      </c>
      <c r="O5855" t="s">
        <v>29</v>
      </c>
      <c r="P5855" t="s">
        <v>29</v>
      </c>
      <c r="Q5855" t="s">
        <v>29</v>
      </c>
      <c r="R5855" t="s">
        <v>29</v>
      </c>
      <c r="S5855" t="s">
        <v>29</v>
      </c>
      <c r="T5855" t="s">
        <v>29</v>
      </c>
      <c r="U5855" t="s">
        <v>29</v>
      </c>
      <c r="V5855" t="s">
        <v>6099</v>
      </c>
      <c r="W5855" t="s">
        <v>6042</v>
      </c>
    </row>
    <row r="5856" spans="1:23">
      <c r="A5856">
        <v>5855</v>
      </c>
      <c r="B5856" t="s">
        <v>6038</v>
      </c>
      <c r="C5856" t="s">
        <v>6038</v>
      </c>
      <c r="D5856">
        <v>159</v>
      </c>
      <c r="E5856" t="s">
        <v>3190</v>
      </c>
      <c r="F5856" t="s">
        <v>154</v>
      </c>
      <c r="G5856" s="1" t="s">
        <v>3191</v>
      </c>
      <c r="H5856" t="s">
        <v>763</v>
      </c>
      <c r="I5856" t="s">
        <v>3191</v>
      </c>
      <c r="J5856" t="s">
        <v>763</v>
      </c>
      <c r="K5856">
        <v>16.100000000000001</v>
      </c>
      <c r="L5856">
        <v>16.100000000000001</v>
      </c>
      <c r="M5856" t="s">
        <v>26</v>
      </c>
      <c r="N5856" t="s">
        <v>29</v>
      </c>
      <c r="O5856" t="s">
        <v>29</v>
      </c>
      <c r="P5856" t="s">
        <v>29</v>
      </c>
      <c r="Q5856" t="s">
        <v>29</v>
      </c>
      <c r="R5856" t="s">
        <v>29</v>
      </c>
      <c r="S5856" t="s">
        <v>29</v>
      </c>
      <c r="T5856" t="s">
        <v>29</v>
      </c>
      <c r="U5856" t="s">
        <v>29</v>
      </c>
      <c r="V5856" t="s">
        <v>6099</v>
      </c>
      <c r="W5856" t="s">
        <v>6042</v>
      </c>
    </row>
    <row r="5857" spans="1:23">
      <c r="A5857">
        <v>5856</v>
      </c>
      <c r="B5857" t="s">
        <v>6038</v>
      </c>
      <c r="C5857" t="s">
        <v>6038</v>
      </c>
      <c r="D5857">
        <v>159</v>
      </c>
      <c r="E5857" t="s">
        <v>6043</v>
      </c>
      <c r="F5857" t="s">
        <v>154</v>
      </c>
      <c r="G5857" s="1" t="s">
        <v>6044</v>
      </c>
      <c r="H5857" t="s">
        <v>6045</v>
      </c>
      <c r="I5857" t="s">
        <v>6044</v>
      </c>
      <c r="J5857" t="s">
        <v>6045</v>
      </c>
      <c r="K5857">
        <v>0.6</v>
      </c>
      <c r="L5857">
        <v>0.6</v>
      </c>
      <c r="M5857" t="s">
        <v>26</v>
      </c>
      <c r="N5857" t="s">
        <v>29</v>
      </c>
      <c r="O5857" t="s">
        <v>29</v>
      </c>
      <c r="P5857" t="s">
        <v>29</v>
      </c>
      <c r="Q5857" t="s">
        <v>29</v>
      </c>
      <c r="R5857" t="s">
        <v>29</v>
      </c>
      <c r="S5857" t="s">
        <v>29</v>
      </c>
      <c r="T5857" t="s">
        <v>29</v>
      </c>
      <c r="U5857" t="s">
        <v>29</v>
      </c>
      <c r="V5857" t="s">
        <v>6099</v>
      </c>
      <c r="W5857" t="s">
        <v>6042</v>
      </c>
    </row>
    <row r="5858" spans="1:23">
      <c r="A5858">
        <v>5857</v>
      </c>
      <c r="B5858" t="s">
        <v>6038</v>
      </c>
      <c r="C5858" t="s">
        <v>6038</v>
      </c>
      <c r="D5858">
        <v>159</v>
      </c>
      <c r="E5858" t="s">
        <v>841</v>
      </c>
      <c r="F5858" t="s">
        <v>185</v>
      </c>
      <c r="G5858" s="1" t="s">
        <v>842</v>
      </c>
      <c r="H5858" t="s">
        <v>843</v>
      </c>
      <c r="I5858" t="s">
        <v>842</v>
      </c>
      <c r="J5858" t="s">
        <v>843</v>
      </c>
      <c r="K5858">
        <v>4.7</v>
      </c>
      <c r="L5858">
        <v>4.7</v>
      </c>
      <c r="M5858" t="s">
        <v>26</v>
      </c>
      <c r="N5858" t="s">
        <v>29</v>
      </c>
      <c r="O5858" t="s">
        <v>29</v>
      </c>
      <c r="P5858" t="s">
        <v>29</v>
      </c>
      <c r="Q5858" t="s">
        <v>29</v>
      </c>
      <c r="R5858" t="s">
        <v>29</v>
      </c>
      <c r="S5858" t="s">
        <v>29</v>
      </c>
      <c r="T5858" t="s">
        <v>29</v>
      </c>
      <c r="U5858" t="s">
        <v>29</v>
      </c>
      <c r="V5858" t="s">
        <v>6099</v>
      </c>
      <c r="W5858" t="s">
        <v>6042</v>
      </c>
    </row>
    <row r="5859" spans="1:23">
      <c r="A5859">
        <v>5858</v>
      </c>
      <c r="B5859" t="s">
        <v>6038</v>
      </c>
      <c r="C5859" t="s">
        <v>6038</v>
      </c>
      <c r="D5859">
        <v>159</v>
      </c>
      <c r="E5859" t="s">
        <v>979</v>
      </c>
      <c r="F5859" t="s">
        <v>168</v>
      </c>
      <c r="G5859" s="1" t="s">
        <v>980</v>
      </c>
      <c r="H5859" t="s">
        <v>981</v>
      </c>
      <c r="I5859" t="s">
        <v>980</v>
      </c>
      <c r="J5859" t="s">
        <v>981</v>
      </c>
      <c r="K5859">
        <v>8.1999999999999993</v>
      </c>
      <c r="L5859">
        <v>8.1999999999999993</v>
      </c>
      <c r="M5859" t="s">
        <v>26</v>
      </c>
      <c r="N5859" t="s">
        <v>29</v>
      </c>
      <c r="O5859" t="s">
        <v>29</v>
      </c>
      <c r="P5859" t="s">
        <v>29</v>
      </c>
      <c r="Q5859" t="s">
        <v>29</v>
      </c>
      <c r="R5859" t="s">
        <v>29</v>
      </c>
      <c r="S5859" t="s">
        <v>29</v>
      </c>
      <c r="T5859" t="s">
        <v>29</v>
      </c>
      <c r="U5859" t="s">
        <v>29</v>
      </c>
      <c r="V5859" t="s">
        <v>6099</v>
      </c>
      <c r="W5859" t="s">
        <v>6042</v>
      </c>
    </row>
    <row r="5860" spans="1:23">
      <c r="A5860">
        <v>5859</v>
      </c>
      <c r="B5860" t="s">
        <v>6038</v>
      </c>
      <c r="C5860" t="s">
        <v>6038</v>
      </c>
      <c r="D5860">
        <v>159</v>
      </c>
      <c r="E5860" t="s">
        <v>6049</v>
      </c>
      <c r="F5860" t="s">
        <v>168</v>
      </c>
      <c r="G5860" s="1" t="s">
        <v>3797</v>
      </c>
      <c r="H5860" t="s">
        <v>6050</v>
      </c>
      <c r="I5860" t="s">
        <v>3797</v>
      </c>
      <c r="J5860" t="s">
        <v>6050</v>
      </c>
      <c r="K5860">
        <v>5.4</v>
      </c>
      <c r="L5860">
        <v>5.4</v>
      </c>
      <c r="M5860" t="s">
        <v>26</v>
      </c>
      <c r="N5860" t="s">
        <v>29</v>
      </c>
      <c r="O5860" t="s">
        <v>29</v>
      </c>
      <c r="P5860" t="s">
        <v>29</v>
      </c>
      <c r="Q5860" t="s">
        <v>29</v>
      </c>
      <c r="R5860" t="s">
        <v>29</v>
      </c>
      <c r="S5860" t="s">
        <v>29</v>
      </c>
      <c r="T5860" t="s">
        <v>29</v>
      </c>
      <c r="U5860" t="s">
        <v>29</v>
      </c>
      <c r="V5860" t="s">
        <v>6099</v>
      </c>
      <c r="W5860" t="s">
        <v>6042</v>
      </c>
    </row>
    <row r="5861" spans="1:23">
      <c r="A5861">
        <v>5860</v>
      </c>
      <c r="B5861" t="s">
        <v>6038</v>
      </c>
      <c r="C5861" t="s">
        <v>6038</v>
      </c>
      <c r="D5861">
        <v>159</v>
      </c>
      <c r="E5861" t="s">
        <v>535</v>
      </c>
      <c r="F5861" t="s">
        <v>23</v>
      </c>
      <c r="G5861" s="1" t="s">
        <v>536</v>
      </c>
      <c r="H5861" t="s">
        <v>537</v>
      </c>
      <c r="I5861" t="s">
        <v>536</v>
      </c>
      <c r="J5861" t="s">
        <v>537</v>
      </c>
      <c r="K5861">
        <v>8.6999999999999993</v>
      </c>
      <c r="L5861">
        <v>8.6999999999999993</v>
      </c>
      <c r="M5861" t="s">
        <v>26</v>
      </c>
      <c r="N5861" t="s">
        <v>29</v>
      </c>
      <c r="O5861" t="s">
        <v>29</v>
      </c>
      <c r="P5861" t="s">
        <v>29</v>
      </c>
      <c r="Q5861" t="s">
        <v>29</v>
      </c>
      <c r="R5861" t="s">
        <v>29</v>
      </c>
      <c r="S5861" t="s">
        <v>29</v>
      </c>
      <c r="T5861" t="s">
        <v>29</v>
      </c>
      <c r="U5861" t="s">
        <v>29</v>
      </c>
      <c r="V5861" t="s">
        <v>6099</v>
      </c>
      <c r="W5861" t="s">
        <v>6042</v>
      </c>
    </row>
    <row r="5862" spans="1:23">
      <c r="A5862">
        <v>5861</v>
      </c>
      <c r="B5862" t="s">
        <v>6038</v>
      </c>
      <c r="C5862" t="s">
        <v>6038</v>
      </c>
      <c r="D5862">
        <v>159</v>
      </c>
      <c r="E5862" t="s">
        <v>6051</v>
      </c>
      <c r="F5862" t="s">
        <v>185</v>
      </c>
      <c r="G5862" s="1" t="s">
        <v>6052</v>
      </c>
      <c r="H5862" t="s">
        <v>543</v>
      </c>
      <c r="I5862" t="s">
        <v>6052</v>
      </c>
      <c r="J5862" t="s">
        <v>543</v>
      </c>
      <c r="K5862">
        <v>4.4000000000000004</v>
      </c>
      <c r="L5862">
        <v>4.4000000000000004</v>
      </c>
      <c r="M5862" t="s">
        <v>26</v>
      </c>
      <c r="N5862" t="s">
        <v>29</v>
      </c>
      <c r="O5862" t="s">
        <v>29</v>
      </c>
      <c r="P5862" t="s">
        <v>29</v>
      </c>
      <c r="Q5862" t="s">
        <v>29</v>
      </c>
      <c r="R5862" t="s">
        <v>29</v>
      </c>
      <c r="S5862" t="s">
        <v>29</v>
      </c>
      <c r="T5862" t="s">
        <v>29</v>
      </c>
      <c r="U5862" t="s">
        <v>29</v>
      </c>
      <c r="V5862" t="s">
        <v>6099</v>
      </c>
      <c r="W5862" t="s">
        <v>6042</v>
      </c>
    </row>
    <row r="5863" spans="1:23">
      <c r="A5863">
        <v>5862</v>
      </c>
      <c r="B5863" t="s">
        <v>6038</v>
      </c>
      <c r="C5863" t="s">
        <v>6038</v>
      </c>
      <c r="D5863">
        <v>159</v>
      </c>
      <c r="E5863" t="s">
        <v>846</v>
      </c>
      <c r="F5863" t="s">
        <v>185</v>
      </c>
      <c r="G5863" s="1" t="s">
        <v>633</v>
      </c>
      <c r="H5863" t="s">
        <v>847</v>
      </c>
      <c r="I5863" t="s">
        <v>633</v>
      </c>
      <c r="J5863" t="s">
        <v>847</v>
      </c>
      <c r="K5863">
        <v>2.5</v>
      </c>
      <c r="L5863">
        <v>2.5</v>
      </c>
      <c r="M5863" t="s">
        <v>26</v>
      </c>
      <c r="N5863" t="s">
        <v>29</v>
      </c>
      <c r="O5863" t="s">
        <v>29</v>
      </c>
      <c r="P5863" t="s">
        <v>29</v>
      </c>
      <c r="Q5863" t="s">
        <v>29</v>
      </c>
      <c r="R5863" t="s">
        <v>29</v>
      </c>
      <c r="S5863" t="s">
        <v>29</v>
      </c>
      <c r="T5863" t="s">
        <v>29</v>
      </c>
      <c r="U5863" t="s">
        <v>29</v>
      </c>
      <c r="V5863" t="s">
        <v>6099</v>
      </c>
      <c r="W5863" t="s">
        <v>6042</v>
      </c>
    </row>
    <row r="5864" spans="1:23">
      <c r="A5864">
        <v>5863</v>
      </c>
      <c r="B5864" t="s">
        <v>6038</v>
      </c>
      <c r="C5864" t="s">
        <v>6038</v>
      </c>
      <c r="D5864">
        <v>159</v>
      </c>
      <c r="E5864" t="s">
        <v>3448</v>
      </c>
      <c r="F5864" t="s">
        <v>185</v>
      </c>
      <c r="G5864" s="1" t="s">
        <v>186</v>
      </c>
      <c r="H5864" t="s">
        <v>3449</v>
      </c>
      <c r="I5864" t="s">
        <v>186</v>
      </c>
      <c r="J5864" t="s">
        <v>3449</v>
      </c>
      <c r="K5864">
        <v>1.3</v>
      </c>
      <c r="L5864">
        <v>1.3</v>
      </c>
      <c r="M5864" t="s">
        <v>26</v>
      </c>
      <c r="N5864" t="s">
        <v>29</v>
      </c>
      <c r="O5864" t="s">
        <v>29</v>
      </c>
      <c r="P5864" t="s">
        <v>29</v>
      </c>
      <c r="Q5864" t="s">
        <v>29</v>
      </c>
      <c r="R5864" t="s">
        <v>29</v>
      </c>
      <c r="S5864" t="s">
        <v>29</v>
      </c>
      <c r="T5864" t="s">
        <v>29</v>
      </c>
      <c r="U5864" t="s">
        <v>29</v>
      </c>
      <c r="V5864" t="s">
        <v>6099</v>
      </c>
      <c r="W5864" t="s">
        <v>6042</v>
      </c>
    </row>
    <row r="5865" spans="1:23">
      <c r="A5865">
        <v>5864</v>
      </c>
      <c r="B5865" t="s">
        <v>6038</v>
      </c>
      <c r="C5865" t="s">
        <v>6038</v>
      </c>
      <c r="D5865">
        <v>159</v>
      </c>
      <c r="E5865" t="s">
        <v>836</v>
      </c>
      <c r="F5865" t="s">
        <v>185</v>
      </c>
      <c r="G5865" s="1" t="s">
        <v>186</v>
      </c>
      <c r="H5865" t="s">
        <v>837</v>
      </c>
      <c r="I5865" t="s">
        <v>186</v>
      </c>
      <c r="J5865" t="s">
        <v>837</v>
      </c>
      <c r="K5865">
        <v>2.4</v>
      </c>
      <c r="L5865">
        <v>2.4</v>
      </c>
      <c r="M5865" t="s">
        <v>26</v>
      </c>
      <c r="N5865" t="s">
        <v>29</v>
      </c>
      <c r="O5865" t="s">
        <v>29</v>
      </c>
      <c r="P5865" t="s">
        <v>29</v>
      </c>
      <c r="Q5865" t="s">
        <v>29</v>
      </c>
      <c r="R5865" t="s">
        <v>29</v>
      </c>
      <c r="S5865" t="s">
        <v>29</v>
      </c>
      <c r="T5865" t="s">
        <v>29</v>
      </c>
      <c r="U5865" t="s">
        <v>29</v>
      </c>
      <c r="V5865" t="s">
        <v>6099</v>
      </c>
      <c r="W5865" t="s">
        <v>6042</v>
      </c>
    </row>
    <row r="5866" spans="1:23">
      <c r="A5866">
        <v>5865</v>
      </c>
      <c r="B5866" t="s">
        <v>6038</v>
      </c>
      <c r="C5866" t="s">
        <v>6038</v>
      </c>
      <c r="D5866">
        <v>159</v>
      </c>
      <c r="E5866" t="s">
        <v>489</v>
      </c>
      <c r="F5866" t="s">
        <v>168</v>
      </c>
      <c r="G5866" s="1" t="s">
        <v>301</v>
      </c>
      <c r="H5866" t="s">
        <v>490</v>
      </c>
      <c r="I5866" t="s">
        <v>301</v>
      </c>
      <c r="J5866" t="s">
        <v>490</v>
      </c>
      <c r="K5866">
        <v>1.1000000000000001</v>
      </c>
      <c r="L5866">
        <v>1.1000000000000001</v>
      </c>
      <c r="M5866" t="s">
        <v>26</v>
      </c>
      <c r="N5866" t="s">
        <v>29</v>
      </c>
      <c r="O5866" t="s">
        <v>29</v>
      </c>
      <c r="P5866" t="s">
        <v>29</v>
      </c>
      <c r="Q5866" t="s">
        <v>29</v>
      </c>
      <c r="R5866" t="s">
        <v>29</v>
      </c>
      <c r="S5866" t="s">
        <v>29</v>
      </c>
      <c r="T5866" t="s">
        <v>29</v>
      </c>
      <c r="U5866" t="s">
        <v>29</v>
      </c>
      <c r="V5866" t="s">
        <v>6099</v>
      </c>
      <c r="W5866" t="s">
        <v>6042</v>
      </c>
    </row>
    <row r="5867" spans="1:23">
      <c r="A5867">
        <v>5866</v>
      </c>
      <c r="B5867" t="s">
        <v>6038</v>
      </c>
      <c r="C5867" t="s">
        <v>6038</v>
      </c>
      <c r="D5867">
        <v>159</v>
      </c>
      <c r="E5867" t="s">
        <v>4608</v>
      </c>
      <c r="F5867" t="s">
        <v>731</v>
      </c>
      <c r="G5867" s="1" t="s">
        <v>845</v>
      </c>
      <c r="H5867" t="s">
        <v>3833</v>
      </c>
      <c r="I5867" t="s">
        <v>845</v>
      </c>
      <c r="J5867" t="s">
        <v>3833</v>
      </c>
      <c r="K5867">
        <v>7.0000000000000007E-2</v>
      </c>
      <c r="L5867">
        <v>7.0000000000000007E-2</v>
      </c>
      <c r="M5867" t="s">
        <v>26</v>
      </c>
      <c r="N5867" t="s">
        <v>29</v>
      </c>
      <c r="O5867" t="s">
        <v>29</v>
      </c>
      <c r="P5867" t="s">
        <v>29</v>
      </c>
      <c r="Q5867" t="s">
        <v>29</v>
      </c>
      <c r="R5867" t="s">
        <v>29</v>
      </c>
      <c r="S5867" t="s">
        <v>29</v>
      </c>
      <c r="T5867" t="s">
        <v>29</v>
      </c>
      <c r="U5867" t="s">
        <v>29</v>
      </c>
      <c r="V5867" t="s">
        <v>6099</v>
      </c>
      <c r="W5867" t="s">
        <v>6042</v>
      </c>
    </row>
    <row r="5868" spans="1:23">
      <c r="A5868">
        <v>5867</v>
      </c>
      <c r="B5868" t="s">
        <v>6038</v>
      </c>
      <c r="C5868" t="s">
        <v>6038</v>
      </c>
      <c r="D5868">
        <v>159</v>
      </c>
      <c r="E5868" t="s">
        <v>6100</v>
      </c>
      <c r="F5868" t="s">
        <v>196</v>
      </c>
      <c r="G5868" s="1" t="s">
        <v>928</v>
      </c>
      <c r="H5868" t="s">
        <v>6101</v>
      </c>
      <c r="I5868" t="s">
        <v>928</v>
      </c>
      <c r="J5868" t="s">
        <v>6101</v>
      </c>
      <c r="K5868">
        <v>3.8</v>
      </c>
      <c r="L5868">
        <v>3.8</v>
      </c>
      <c r="M5868" t="s">
        <v>26</v>
      </c>
      <c r="N5868" t="s">
        <v>29</v>
      </c>
      <c r="O5868" t="s">
        <v>29</v>
      </c>
      <c r="P5868" t="s">
        <v>29</v>
      </c>
      <c r="Q5868" t="s">
        <v>29</v>
      </c>
      <c r="R5868" t="s">
        <v>29</v>
      </c>
      <c r="S5868" t="s">
        <v>29</v>
      </c>
      <c r="T5868" t="s">
        <v>29</v>
      </c>
      <c r="U5868" t="s">
        <v>29</v>
      </c>
      <c r="V5868" t="s">
        <v>6099</v>
      </c>
      <c r="W5868" t="s">
        <v>6042</v>
      </c>
    </row>
    <row r="5869" spans="1:23">
      <c r="A5869">
        <v>5868</v>
      </c>
      <c r="B5869" t="s">
        <v>6038</v>
      </c>
      <c r="C5869" t="s">
        <v>6038</v>
      </c>
      <c r="D5869">
        <v>159</v>
      </c>
      <c r="E5869" t="s">
        <v>6058</v>
      </c>
      <c r="F5869" t="s">
        <v>505</v>
      </c>
      <c r="G5869" s="1" t="s">
        <v>3804</v>
      </c>
      <c r="H5869" t="s">
        <v>6059</v>
      </c>
      <c r="I5869" t="s">
        <v>3804</v>
      </c>
      <c r="J5869" t="s">
        <v>6059</v>
      </c>
      <c r="K5869">
        <v>1.9</v>
      </c>
      <c r="L5869">
        <v>1.9</v>
      </c>
      <c r="M5869" t="s">
        <v>26</v>
      </c>
      <c r="N5869" t="s">
        <v>29</v>
      </c>
      <c r="O5869" t="s">
        <v>29</v>
      </c>
      <c r="P5869" t="s">
        <v>29</v>
      </c>
      <c r="Q5869" t="s">
        <v>29</v>
      </c>
      <c r="R5869" t="s">
        <v>29</v>
      </c>
      <c r="S5869" t="s">
        <v>29</v>
      </c>
      <c r="T5869" t="s">
        <v>29</v>
      </c>
      <c r="U5869" t="s">
        <v>29</v>
      </c>
      <c r="V5869" t="s">
        <v>6099</v>
      </c>
      <c r="W5869" t="s">
        <v>6042</v>
      </c>
    </row>
    <row r="5870" spans="1:23">
      <c r="A5870">
        <v>5869</v>
      </c>
      <c r="B5870" t="s">
        <v>6038</v>
      </c>
      <c r="C5870" t="s">
        <v>6038</v>
      </c>
      <c r="D5870">
        <v>159</v>
      </c>
      <c r="E5870" t="s">
        <v>6062</v>
      </c>
      <c r="F5870" t="s">
        <v>1718</v>
      </c>
      <c r="G5870" s="1" t="s">
        <v>3857</v>
      </c>
      <c r="H5870" t="s">
        <v>6063</v>
      </c>
      <c r="I5870" t="s">
        <v>3857</v>
      </c>
      <c r="J5870" t="s">
        <v>6063</v>
      </c>
      <c r="K5870">
        <v>0.1</v>
      </c>
      <c r="L5870">
        <v>0.1</v>
      </c>
      <c r="M5870" t="s">
        <v>26</v>
      </c>
      <c r="N5870" t="s">
        <v>29</v>
      </c>
      <c r="O5870" t="s">
        <v>29</v>
      </c>
      <c r="P5870" t="s">
        <v>29</v>
      </c>
      <c r="Q5870" t="s">
        <v>29</v>
      </c>
      <c r="R5870" t="s">
        <v>29</v>
      </c>
      <c r="S5870" t="s">
        <v>29</v>
      </c>
      <c r="T5870" t="s">
        <v>29</v>
      </c>
      <c r="U5870" t="s">
        <v>29</v>
      </c>
      <c r="V5870" t="s">
        <v>6099</v>
      </c>
      <c r="W5870" t="s">
        <v>6042</v>
      </c>
    </row>
    <row r="5871" spans="1:23">
      <c r="A5871">
        <v>5870</v>
      </c>
      <c r="B5871" t="s">
        <v>6038</v>
      </c>
      <c r="C5871" t="s">
        <v>6038</v>
      </c>
      <c r="D5871">
        <v>159</v>
      </c>
      <c r="E5871" t="s">
        <v>6067</v>
      </c>
      <c r="F5871" t="s">
        <v>93</v>
      </c>
      <c r="G5871" s="1" t="s">
        <v>29</v>
      </c>
      <c r="H5871" t="s">
        <v>29</v>
      </c>
      <c r="I5871" t="s">
        <v>29</v>
      </c>
      <c r="J5871" t="s">
        <v>29</v>
      </c>
      <c r="K5871">
        <v>0.6</v>
      </c>
      <c r="L5871">
        <v>0.6</v>
      </c>
      <c r="M5871" t="s">
        <v>26</v>
      </c>
      <c r="N5871" t="s">
        <v>29</v>
      </c>
      <c r="O5871" t="s">
        <v>29</v>
      </c>
      <c r="P5871" t="s">
        <v>29</v>
      </c>
      <c r="Q5871" t="s">
        <v>29</v>
      </c>
      <c r="R5871" t="s">
        <v>29</v>
      </c>
      <c r="S5871" t="s">
        <v>29</v>
      </c>
      <c r="T5871" t="s">
        <v>29</v>
      </c>
      <c r="U5871" t="s">
        <v>29</v>
      </c>
      <c r="V5871" t="s">
        <v>6099</v>
      </c>
      <c r="W5871" t="s">
        <v>6042</v>
      </c>
    </row>
    <row r="5872" spans="1:23">
      <c r="A5872">
        <v>5871</v>
      </c>
      <c r="B5872" t="s">
        <v>6038</v>
      </c>
      <c r="C5872" t="s">
        <v>6038</v>
      </c>
      <c r="D5872">
        <v>159</v>
      </c>
      <c r="E5872" t="s">
        <v>6068</v>
      </c>
      <c r="F5872" t="s">
        <v>93</v>
      </c>
      <c r="G5872" s="1" t="s">
        <v>29</v>
      </c>
      <c r="H5872" t="s">
        <v>29</v>
      </c>
      <c r="I5872" t="s">
        <v>29</v>
      </c>
      <c r="J5872" t="s">
        <v>29</v>
      </c>
      <c r="K5872">
        <v>1.5</v>
      </c>
      <c r="L5872">
        <v>1.5</v>
      </c>
      <c r="M5872" t="s">
        <v>26</v>
      </c>
      <c r="N5872" t="s">
        <v>29</v>
      </c>
      <c r="O5872" t="s">
        <v>29</v>
      </c>
      <c r="P5872" t="s">
        <v>29</v>
      </c>
      <c r="Q5872" t="s">
        <v>29</v>
      </c>
      <c r="R5872" t="s">
        <v>29</v>
      </c>
      <c r="S5872" t="s">
        <v>29</v>
      </c>
      <c r="T5872" t="s">
        <v>29</v>
      </c>
      <c r="U5872" t="s">
        <v>29</v>
      </c>
      <c r="V5872" t="s">
        <v>6099</v>
      </c>
      <c r="W5872" t="s">
        <v>6042</v>
      </c>
    </row>
    <row r="5873" spans="1:23">
      <c r="A5873">
        <v>5872</v>
      </c>
      <c r="B5873" t="s">
        <v>6038</v>
      </c>
      <c r="C5873" t="s">
        <v>6038</v>
      </c>
      <c r="D5873">
        <v>159</v>
      </c>
      <c r="E5873" t="s">
        <v>6069</v>
      </c>
      <c r="F5873" t="s">
        <v>93</v>
      </c>
      <c r="G5873" s="1" t="s">
        <v>29</v>
      </c>
      <c r="H5873" t="s">
        <v>29</v>
      </c>
      <c r="I5873" t="s">
        <v>29</v>
      </c>
      <c r="J5873" t="s">
        <v>29</v>
      </c>
      <c r="K5873">
        <v>0.6</v>
      </c>
      <c r="L5873">
        <v>0.6</v>
      </c>
      <c r="M5873" t="s">
        <v>26</v>
      </c>
      <c r="N5873" t="s">
        <v>29</v>
      </c>
      <c r="O5873" t="s">
        <v>29</v>
      </c>
      <c r="P5873" t="s">
        <v>29</v>
      </c>
      <c r="Q5873" t="s">
        <v>29</v>
      </c>
      <c r="R5873" t="s">
        <v>29</v>
      </c>
      <c r="S5873" t="s">
        <v>29</v>
      </c>
      <c r="T5873" t="s">
        <v>29</v>
      </c>
      <c r="U5873" t="s">
        <v>29</v>
      </c>
      <c r="V5873" t="s">
        <v>6099</v>
      </c>
      <c r="W5873" t="s">
        <v>6042</v>
      </c>
    </row>
    <row r="5874" spans="1:23">
      <c r="A5874">
        <v>5873</v>
      </c>
      <c r="B5874" t="s">
        <v>6038</v>
      </c>
      <c r="C5874" t="s">
        <v>6038</v>
      </c>
      <c r="D5874">
        <v>159</v>
      </c>
      <c r="E5874" t="s">
        <v>895</v>
      </c>
      <c r="F5874" t="s">
        <v>206</v>
      </c>
      <c r="G5874" s="1" t="s">
        <v>896</v>
      </c>
      <c r="H5874" t="s">
        <v>897</v>
      </c>
      <c r="I5874" t="s">
        <v>896</v>
      </c>
      <c r="J5874" t="s">
        <v>897</v>
      </c>
      <c r="K5874">
        <v>1.2</v>
      </c>
      <c r="L5874">
        <v>1.2</v>
      </c>
      <c r="M5874" t="s">
        <v>26</v>
      </c>
      <c r="N5874" t="s">
        <v>29</v>
      </c>
      <c r="O5874" t="s">
        <v>29</v>
      </c>
      <c r="P5874" t="s">
        <v>29</v>
      </c>
      <c r="Q5874" t="s">
        <v>29</v>
      </c>
      <c r="R5874" t="s">
        <v>29</v>
      </c>
      <c r="S5874" t="s">
        <v>29</v>
      </c>
      <c r="T5874" t="s">
        <v>29</v>
      </c>
      <c r="U5874" t="s">
        <v>29</v>
      </c>
      <c r="V5874" t="s">
        <v>6099</v>
      </c>
      <c r="W5874" t="s">
        <v>6042</v>
      </c>
    </row>
    <row r="5875" spans="1:23">
      <c r="A5875">
        <v>5874</v>
      </c>
      <c r="B5875" t="s">
        <v>6038</v>
      </c>
      <c r="C5875" t="s">
        <v>6038</v>
      </c>
      <c r="D5875">
        <v>159</v>
      </c>
      <c r="E5875" t="s">
        <v>6070</v>
      </c>
      <c r="F5875" t="s">
        <v>185</v>
      </c>
      <c r="G5875" s="1" t="s">
        <v>186</v>
      </c>
      <c r="H5875" t="s">
        <v>29</v>
      </c>
      <c r="I5875" t="s">
        <v>186</v>
      </c>
      <c r="J5875" t="s">
        <v>29</v>
      </c>
      <c r="K5875">
        <v>0.1</v>
      </c>
      <c r="L5875">
        <v>0.1</v>
      </c>
      <c r="M5875" t="s">
        <v>26</v>
      </c>
      <c r="N5875" t="s">
        <v>29</v>
      </c>
      <c r="O5875" t="s">
        <v>29</v>
      </c>
      <c r="P5875" t="s">
        <v>29</v>
      </c>
      <c r="Q5875" t="s">
        <v>29</v>
      </c>
      <c r="R5875" t="s">
        <v>29</v>
      </c>
      <c r="S5875" t="s">
        <v>29</v>
      </c>
      <c r="T5875" t="s">
        <v>29</v>
      </c>
      <c r="U5875" t="s">
        <v>29</v>
      </c>
      <c r="V5875" t="s">
        <v>6099</v>
      </c>
      <c r="W5875" t="s">
        <v>6042</v>
      </c>
    </row>
    <row r="5876" spans="1:23">
      <c r="A5876">
        <v>5875</v>
      </c>
      <c r="B5876" t="s">
        <v>6038</v>
      </c>
      <c r="C5876" t="s">
        <v>6038</v>
      </c>
      <c r="D5876">
        <v>159</v>
      </c>
      <c r="E5876" t="s">
        <v>458</v>
      </c>
      <c r="F5876" t="s">
        <v>459</v>
      </c>
      <c r="G5876" s="1" t="s">
        <v>460</v>
      </c>
      <c r="H5876" t="s">
        <v>450</v>
      </c>
      <c r="I5876" t="s">
        <v>460</v>
      </c>
      <c r="J5876" t="s">
        <v>450</v>
      </c>
      <c r="K5876">
        <v>0.6</v>
      </c>
      <c r="L5876">
        <v>0.6</v>
      </c>
      <c r="M5876" t="s">
        <v>26</v>
      </c>
      <c r="N5876" t="s">
        <v>29</v>
      </c>
      <c r="O5876" t="s">
        <v>29</v>
      </c>
      <c r="P5876" t="s">
        <v>29</v>
      </c>
      <c r="Q5876" t="s">
        <v>29</v>
      </c>
      <c r="R5876" t="s">
        <v>29</v>
      </c>
      <c r="S5876" t="s">
        <v>29</v>
      </c>
      <c r="T5876" t="s">
        <v>29</v>
      </c>
      <c r="U5876" t="s">
        <v>29</v>
      </c>
      <c r="V5876" t="s">
        <v>6099</v>
      </c>
      <c r="W5876" t="s">
        <v>6042</v>
      </c>
    </row>
    <row r="5877" spans="1:23">
      <c r="A5877">
        <v>5876</v>
      </c>
      <c r="B5877" t="s">
        <v>6038</v>
      </c>
      <c r="C5877" t="s">
        <v>6038</v>
      </c>
      <c r="D5877">
        <v>159</v>
      </c>
      <c r="E5877" t="s">
        <v>6073</v>
      </c>
      <c r="F5877" t="s">
        <v>154</v>
      </c>
      <c r="G5877" s="1" t="s">
        <v>3068</v>
      </c>
      <c r="H5877" t="s">
        <v>6074</v>
      </c>
      <c r="I5877" t="s">
        <v>3068</v>
      </c>
      <c r="J5877" t="s">
        <v>6074</v>
      </c>
      <c r="K5877">
        <v>0.1</v>
      </c>
      <c r="L5877">
        <v>0.1</v>
      </c>
      <c r="M5877" t="s">
        <v>26</v>
      </c>
      <c r="N5877" t="s">
        <v>29</v>
      </c>
      <c r="O5877" t="s">
        <v>29</v>
      </c>
      <c r="P5877" t="s">
        <v>29</v>
      </c>
      <c r="Q5877" t="s">
        <v>29</v>
      </c>
      <c r="R5877" t="s">
        <v>29</v>
      </c>
      <c r="S5877" t="s">
        <v>29</v>
      </c>
      <c r="T5877" t="s">
        <v>29</v>
      </c>
      <c r="U5877" t="s">
        <v>29</v>
      </c>
      <c r="V5877" t="s">
        <v>6099</v>
      </c>
      <c r="W5877" t="s">
        <v>6042</v>
      </c>
    </row>
    <row r="5878" spans="1:23">
      <c r="A5878">
        <v>5877</v>
      </c>
      <c r="B5878" t="s">
        <v>6038</v>
      </c>
      <c r="C5878" t="s">
        <v>6038</v>
      </c>
      <c r="D5878">
        <v>159</v>
      </c>
      <c r="E5878" t="s">
        <v>6075</v>
      </c>
      <c r="F5878" t="s">
        <v>154</v>
      </c>
      <c r="G5878" s="1" t="s">
        <v>435</v>
      </c>
      <c r="H5878" t="s">
        <v>518</v>
      </c>
      <c r="I5878" t="s">
        <v>435</v>
      </c>
      <c r="J5878" t="s">
        <v>518</v>
      </c>
      <c r="K5878">
        <v>0.6</v>
      </c>
      <c r="L5878">
        <v>0.6</v>
      </c>
      <c r="M5878" t="s">
        <v>26</v>
      </c>
      <c r="N5878" t="s">
        <v>29</v>
      </c>
      <c r="O5878" t="s">
        <v>29</v>
      </c>
      <c r="P5878" t="s">
        <v>29</v>
      </c>
      <c r="Q5878" t="s">
        <v>29</v>
      </c>
      <c r="R5878" t="s">
        <v>29</v>
      </c>
      <c r="S5878" t="s">
        <v>29</v>
      </c>
      <c r="T5878" t="s">
        <v>29</v>
      </c>
      <c r="U5878" t="s">
        <v>29</v>
      </c>
      <c r="V5878" t="s">
        <v>6099</v>
      </c>
      <c r="W5878" t="s">
        <v>6042</v>
      </c>
    </row>
    <row r="5879" spans="1:23">
      <c r="A5879">
        <v>5878</v>
      </c>
      <c r="B5879" t="s">
        <v>6038</v>
      </c>
      <c r="C5879" t="s">
        <v>6038</v>
      </c>
      <c r="D5879">
        <v>159</v>
      </c>
      <c r="E5879" t="s">
        <v>3326</v>
      </c>
      <c r="F5879" t="s">
        <v>154</v>
      </c>
      <c r="G5879" s="1" t="s">
        <v>435</v>
      </c>
      <c r="H5879" t="s">
        <v>3327</v>
      </c>
      <c r="I5879" t="s">
        <v>435</v>
      </c>
      <c r="J5879" t="s">
        <v>3327</v>
      </c>
      <c r="K5879">
        <v>0.6</v>
      </c>
      <c r="L5879">
        <v>0.6</v>
      </c>
      <c r="M5879" t="s">
        <v>26</v>
      </c>
      <c r="N5879" t="s">
        <v>29</v>
      </c>
      <c r="O5879" t="s">
        <v>29</v>
      </c>
      <c r="P5879" t="s">
        <v>29</v>
      </c>
      <c r="Q5879" t="s">
        <v>29</v>
      </c>
      <c r="R5879" t="s">
        <v>29</v>
      </c>
      <c r="S5879" t="s">
        <v>29</v>
      </c>
      <c r="T5879" t="s">
        <v>29</v>
      </c>
      <c r="U5879" t="s">
        <v>29</v>
      </c>
      <c r="V5879" t="s">
        <v>6099</v>
      </c>
      <c r="W5879" t="s">
        <v>6042</v>
      </c>
    </row>
    <row r="5880" spans="1:23">
      <c r="A5880">
        <v>5879</v>
      </c>
      <c r="B5880" t="s">
        <v>6038</v>
      </c>
      <c r="C5880" t="s">
        <v>6038</v>
      </c>
      <c r="D5880">
        <v>159</v>
      </c>
      <c r="E5880" t="s">
        <v>6084</v>
      </c>
      <c r="F5880" t="s">
        <v>93</v>
      </c>
      <c r="G5880" s="1" t="s">
        <v>29</v>
      </c>
      <c r="H5880" t="s">
        <v>29</v>
      </c>
      <c r="I5880" t="s">
        <v>29</v>
      </c>
      <c r="J5880" t="s">
        <v>29</v>
      </c>
      <c r="K5880">
        <v>0.05</v>
      </c>
      <c r="L5880">
        <v>0.05</v>
      </c>
      <c r="M5880" t="s">
        <v>26</v>
      </c>
      <c r="N5880" t="s">
        <v>29</v>
      </c>
      <c r="O5880" t="s">
        <v>29</v>
      </c>
      <c r="P5880" t="s">
        <v>29</v>
      </c>
      <c r="Q5880" t="s">
        <v>29</v>
      </c>
      <c r="R5880" t="s">
        <v>29</v>
      </c>
      <c r="S5880" t="s">
        <v>29</v>
      </c>
      <c r="T5880" t="s">
        <v>29</v>
      </c>
      <c r="U5880" t="s">
        <v>29</v>
      </c>
      <c r="V5880" t="s">
        <v>6099</v>
      </c>
      <c r="W5880" t="s">
        <v>6042</v>
      </c>
    </row>
    <row r="5881" spans="1:23">
      <c r="A5881">
        <v>5880</v>
      </c>
      <c r="B5881" t="s">
        <v>6038</v>
      </c>
      <c r="C5881" t="s">
        <v>6038</v>
      </c>
      <c r="D5881">
        <v>159</v>
      </c>
      <c r="E5881" t="s">
        <v>6102</v>
      </c>
      <c r="F5881" t="s">
        <v>93</v>
      </c>
      <c r="G5881" s="1" t="s">
        <v>29</v>
      </c>
      <c r="H5881" t="s">
        <v>29</v>
      </c>
      <c r="I5881" t="s">
        <v>29</v>
      </c>
      <c r="J5881" t="s">
        <v>29</v>
      </c>
      <c r="K5881">
        <v>0.6</v>
      </c>
      <c r="L5881">
        <v>0.6</v>
      </c>
      <c r="M5881" t="s">
        <v>26</v>
      </c>
      <c r="N5881" t="s">
        <v>29</v>
      </c>
      <c r="O5881" t="s">
        <v>29</v>
      </c>
      <c r="P5881" t="s">
        <v>29</v>
      </c>
      <c r="Q5881" t="s">
        <v>29</v>
      </c>
      <c r="R5881" t="s">
        <v>29</v>
      </c>
      <c r="S5881" t="s">
        <v>29</v>
      </c>
      <c r="T5881" t="s">
        <v>29</v>
      </c>
      <c r="U5881" t="s">
        <v>29</v>
      </c>
      <c r="V5881" t="s">
        <v>6099</v>
      </c>
      <c r="W5881" t="s">
        <v>6042</v>
      </c>
    </row>
    <row r="5882" spans="1:23">
      <c r="A5882">
        <v>5881</v>
      </c>
      <c r="B5882" t="s">
        <v>6038</v>
      </c>
      <c r="C5882" t="s">
        <v>6038</v>
      </c>
      <c r="D5882">
        <v>159</v>
      </c>
      <c r="E5882" t="s">
        <v>6103</v>
      </c>
      <c r="F5882" t="s">
        <v>516</v>
      </c>
      <c r="G5882" s="1" t="s">
        <v>517</v>
      </c>
      <c r="H5882" t="s">
        <v>6104</v>
      </c>
      <c r="I5882" t="s">
        <v>517</v>
      </c>
      <c r="J5882" t="s">
        <v>3779</v>
      </c>
      <c r="K5882">
        <v>0.4</v>
      </c>
      <c r="L5882">
        <v>0.4</v>
      </c>
      <c r="M5882" t="s">
        <v>26</v>
      </c>
      <c r="N5882" t="s">
        <v>29</v>
      </c>
      <c r="O5882" t="s">
        <v>29</v>
      </c>
      <c r="P5882" t="s">
        <v>29</v>
      </c>
      <c r="Q5882" t="s">
        <v>29</v>
      </c>
      <c r="R5882" t="s">
        <v>29</v>
      </c>
      <c r="S5882" t="s">
        <v>29</v>
      </c>
      <c r="T5882" t="s">
        <v>29</v>
      </c>
      <c r="U5882" t="s">
        <v>29</v>
      </c>
      <c r="V5882" t="s">
        <v>6099</v>
      </c>
      <c r="W5882" t="s">
        <v>6042</v>
      </c>
    </row>
    <row r="5883" spans="1:23">
      <c r="A5883">
        <v>5882</v>
      </c>
      <c r="B5883" t="s">
        <v>6038</v>
      </c>
      <c r="C5883" t="s">
        <v>6038</v>
      </c>
      <c r="D5883">
        <v>159</v>
      </c>
      <c r="E5883" t="s">
        <v>6105</v>
      </c>
      <c r="F5883" t="s">
        <v>1062</v>
      </c>
      <c r="G5883" s="1" t="s">
        <v>6106</v>
      </c>
      <c r="H5883" t="s">
        <v>6107</v>
      </c>
      <c r="I5883" t="s">
        <v>6106</v>
      </c>
      <c r="J5883" t="s">
        <v>6107</v>
      </c>
      <c r="K5883">
        <v>0.4</v>
      </c>
      <c r="L5883">
        <v>0.4</v>
      </c>
      <c r="M5883" t="s">
        <v>26</v>
      </c>
      <c r="N5883" t="s">
        <v>29</v>
      </c>
      <c r="O5883" t="s">
        <v>29</v>
      </c>
      <c r="P5883" t="s">
        <v>29</v>
      </c>
      <c r="Q5883" t="s">
        <v>29</v>
      </c>
      <c r="R5883" t="s">
        <v>29</v>
      </c>
      <c r="S5883" t="s">
        <v>29</v>
      </c>
      <c r="T5883" t="s">
        <v>29</v>
      </c>
      <c r="U5883" t="s">
        <v>29</v>
      </c>
      <c r="V5883" t="s">
        <v>6099</v>
      </c>
      <c r="W5883" t="s">
        <v>6042</v>
      </c>
    </row>
    <row r="5884" spans="1:23">
      <c r="A5884">
        <v>5883</v>
      </c>
      <c r="B5884" t="s">
        <v>6038</v>
      </c>
      <c r="C5884" t="s">
        <v>6038</v>
      </c>
      <c r="D5884">
        <v>159</v>
      </c>
      <c r="E5884" t="s">
        <v>6088</v>
      </c>
      <c r="F5884" t="s">
        <v>1049</v>
      </c>
      <c r="G5884" s="1" t="s">
        <v>1050</v>
      </c>
      <c r="H5884" t="s">
        <v>6089</v>
      </c>
      <c r="I5884" t="s">
        <v>1050</v>
      </c>
      <c r="J5884" t="s">
        <v>6089</v>
      </c>
      <c r="K5884">
        <v>0.2</v>
      </c>
      <c r="L5884">
        <v>0.2</v>
      </c>
      <c r="M5884" t="s">
        <v>26</v>
      </c>
      <c r="N5884" t="s">
        <v>29</v>
      </c>
      <c r="O5884" t="s">
        <v>29</v>
      </c>
      <c r="P5884" t="s">
        <v>29</v>
      </c>
      <c r="Q5884" t="s">
        <v>29</v>
      </c>
      <c r="R5884" t="s">
        <v>29</v>
      </c>
      <c r="S5884" t="s">
        <v>29</v>
      </c>
      <c r="T5884" t="s">
        <v>29</v>
      </c>
      <c r="U5884" t="s">
        <v>29</v>
      </c>
      <c r="V5884" t="s">
        <v>6099</v>
      </c>
      <c r="W5884" t="s">
        <v>6042</v>
      </c>
    </row>
    <row r="5885" spans="1:23">
      <c r="A5885">
        <v>5884</v>
      </c>
      <c r="B5885" t="s">
        <v>6038</v>
      </c>
      <c r="C5885" t="s">
        <v>6038</v>
      </c>
      <c r="D5885">
        <v>159</v>
      </c>
      <c r="E5885" t="s">
        <v>6108</v>
      </c>
      <c r="F5885" t="s">
        <v>505</v>
      </c>
      <c r="G5885" s="1" t="s">
        <v>29</v>
      </c>
      <c r="H5885" t="s">
        <v>29</v>
      </c>
      <c r="I5885" t="s">
        <v>29</v>
      </c>
      <c r="J5885" t="s">
        <v>29</v>
      </c>
      <c r="K5885">
        <v>0.4</v>
      </c>
      <c r="L5885">
        <v>0.4</v>
      </c>
      <c r="M5885" t="s">
        <v>26</v>
      </c>
      <c r="N5885" t="s">
        <v>29</v>
      </c>
      <c r="O5885" t="s">
        <v>29</v>
      </c>
      <c r="P5885" t="s">
        <v>29</v>
      </c>
      <c r="Q5885" t="s">
        <v>29</v>
      </c>
      <c r="R5885" t="s">
        <v>29</v>
      </c>
      <c r="S5885" t="s">
        <v>29</v>
      </c>
      <c r="T5885" t="s">
        <v>29</v>
      </c>
      <c r="U5885" t="s">
        <v>29</v>
      </c>
      <c r="V5885" t="s">
        <v>6099</v>
      </c>
      <c r="W5885" t="s">
        <v>6042</v>
      </c>
    </row>
    <row r="5886" spans="1:23">
      <c r="A5886">
        <v>5885</v>
      </c>
      <c r="B5886" t="s">
        <v>6038</v>
      </c>
      <c r="C5886" t="s">
        <v>6038</v>
      </c>
      <c r="D5886">
        <v>159</v>
      </c>
      <c r="E5886" t="s">
        <v>6090</v>
      </c>
      <c r="F5886" t="s">
        <v>72</v>
      </c>
      <c r="G5886" s="1" t="s">
        <v>356</v>
      </c>
      <c r="H5886" t="s">
        <v>6091</v>
      </c>
      <c r="I5886" t="s">
        <v>356</v>
      </c>
      <c r="J5886" t="s">
        <v>29</v>
      </c>
      <c r="K5886">
        <v>0.1</v>
      </c>
      <c r="L5886">
        <v>0.1</v>
      </c>
      <c r="M5886" t="s">
        <v>26</v>
      </c>
      <c r="N5886" t="s">
        <v>29</v>
      </c>
      <c r="O5886" t="s">
        <v>29</v>
      </c>
      <c r="P5886" t="s">
        <v>29</v>
      </c>
      <c r="Q5886" t="s">
        <v>29</v>
      </c>
      <c r="R5886" t="s">
        <v>29</v>
      </c>
      <c r="S5886" t="s">
        <v>29</v>
      </c>
      <c r="T5886" t="s">
        <v>29</v>
      </c>
      <c r="U5886" t="s">
        <v>29</v>
      </c>
      <c r="V5886" t="s">
        <v>6099</v>
      </c>
      <c r="W5886" t="s">
        <v>6042</v>
      </c>
    </row>
    <row r="5887" spans="1:23">
      <c r="A5887">
        <v>5886</v>
      </c>
      <c r="B5887" t="s">
        <v>6038</v>
      </c>
      <c r="C5887" t="s">
        <v>6038</v>
      </c>
      <c r="D5887">
        <v>159</v>
      </c>
      <c r="E5887" t="s">
        <v>6109</v>
      </c>
      <c r="F5887" t="s">
        <v>154</v>
      </c>
      <c r="G5887" s="1" t="s">
        <v>234</v>
      </c>
      <c r="H5887" t="s">
        <v>6110</v>
      </c>
      <c r="I5887" t="s">
        <v>234</v>
      </c>
      <c r="J5887" t="s">
        <v>6110</v>
      </c>
      <c r="K5887">
        <v>0.3</v>
      </c>
      <c r="L5887">
        <v>0.3</v>
      </c>
      <c r="M5887" t="s">
        <v>26</v>
      </c>
      <c r="N5887" t="s">
        <v>29</v>
      </c>
      <c r="O5887" t="s">
        <v>29</v>
      </c>
      <c r="P5887" t="s">
        <v>29</v>
      </c>
      <c r="Q5887" t="s">
        <v>29</v>
      </c>
      <c r="R5887" t="s">
        <v>29</v>
      </c>
      <c r="S5887" t="s">
        <v>29</v>
      </c>
      <c r="T5887" t="s">
        <v>29</v>
      </c>
      <c r="U5887" t="s">
        <v>29</v>
      </c>
      <c r="V5887" t="s">
        <v>6099</v>
      </c>
      <c r="W5887" t="s">
        <v>6042</v>
      </c>
    </row>
    <row r="5888" spans="1:23">
      <c r="A5888">
        <v>5887</v>
      </c>
      <c r="B5888" t="s">
        <v>6038</v>
      </c>
      <c r="C5888" t="s">
        <v>6038</v>
      </c>
      <c r="D5888">
        <v>159</v>
      </c>
      <c r="E5888" t="s">
        <v>6093</v>
      </c>
      <c r="F5888" t="s">
        <v>154</v>
      </c>
      <c r="G5888" s="1" t="s">
        <v>803</v>
      </c>
      <c r="H5888" t="s">
        <v>6094</v>
      </c>
      <c r="I5888" t="s">
        <v>803</v>
      </c>
      <c r="J5888" t="s">
        <v>6094</v>
      </c>
      <c r="K5888">
        <v>0.04</v>
      </c>
      <c r="L5888">
        <v>0.04</v>
      </c>
      <c r="M5888" t="s">
        <v>26</v>
      </c>
      <c r="N5888" t="s">
        <v>29</v>
      </c>
      <c r="O5888" t="s">
        <v>29</v>
      </c>
      <c r="P5888" t="s">
        <v>29</v>
      </c>
      <c r="Q5888" t="s">
        <v>29</v>
      </c>
      <c r="R5888" t="s">
        <v>29</v>
      </c>
      <c r="S5888" t="s">
        <v>29</v>
      </c>
      <c r="T5888" t="s">
        <v>29</v>
      </c>
      <c r="U5888" t="s">
        <v>29</v>
      </c>
      <c r="V5888" t="s">
        <v>6099</v>
      </c>
      <c r="W5888" t="s">
        <v>6042</v>
      </c>
    </row>
    <row r="5889" spans="1:23">
      <c r="A5889">
        <v>5888</v>
      </c>
      <c r="B5889" t="s">
        <v>6038</v>
      </c>
      <c r="C5889" t="s">
        <v>6038</v>
      </c>
      <c r="D5889">
        <v>159</v>
      </c>
      <c r="E5889" t="s">
        <v>6111</v>
      </c>
      <c r="F5889" t="s">
        <v>185</v>
      </c>
      <c r="G5889" s="1" t="s">
        <v>186</v>
      </c>
      <c r="H5889" t="s">
        <v>6112</v>
      </c>
      <c r="I5889" t="s">
        <v>186</v>
      </c>
      <c r="J5889" t="s">
        <v>6112</v>
      </c>
      <c r="K5889">
        <v>0.09</v>
      </c>
      <c r="L5889">
        <v>0.09</v>
      </c>
      <c r="M5889" t="s">
        <v>26</v>
      </c>
      <c r="N5889" t="s">
        <v>29</v>
      </c>
      <c r="O5889" t="s">
        <v>29</v>
      </c>
      <c r="P5889" t="s">
        <v>29</v>
      </c>
      <c r="Q5889" t="s">
        <v>29</v>
      </c>
      <c r="R5889" t="s">
        <v>29</v>
      </c>
      <c r="S5889" t="s">
        <v>29</v>
      </c>
      <c r="T5889" t="s">
        <v>29</v>
      </c>
      <c r="U5889" t="s">
        <v>29</v>
      </c>
      <c r="V5889" t="s">
        <v>6099</v>
      </c>
      <c r="W5889" t="s">
        <v>6042</v>
      </c>
    </row>
    <row r="5890" spans="1:23">
      <c r="A5890">
        <v>5889</v>
      </c>
      <c r="B5890" t="s">
        <v>6038</v>
      </c>
      <c r="C5890" t="s">
        <v>6038</v>
      </c>
      <c r="D5890">
        <v>159</v>
      </c>
      <c r="E5890" t="s">
        <v>6113</v>
      </c>
      <c r="F5890" t="s">
        <v>154</v>
      </c>
      <c r="G5890" s="1" t="s">
        <v>435</v>
      </c>
      <c r="H5890" t="s">
        <v>779</v>
      </c>
      <c r="I5890" t="s">
        <v>435</v>
      </c>
      <c r="J5890" t="s">
        <v>779</v>
      </c>
      <c r="K5890">
        <v>0.08</v>
      </c>
      <c r="L5890">
        <v>0.08</v>
      </c>
      <c r="M5890" t="s">
        <v>26</v>
      </c>
      <c r="N5890" t="s">
        <v>29</v>
      </c>
      <c r="O5890" t="s">
        <v>29</v>
      </c>
      <c r="P5890" t="s">
        <v>29</v>
      </c>
      <c r="Q5890" t="s">
        <v>29</v>
      </c>
      <c r="R5890" t="s">
        <v>29</v>
      </c>
      <c r="S5890" t="s">
        <v>29</v>
      </c>
      <c r="T5890" t="s">
        <v>29</v>
      </c>
      <c r="U5890" t="s">
        <v>29</v>
      </c>
      <c r="V5890" t="s">
        <v>6099</v>
      </c>
      <c r="W5890" t="s">
        <v>6042</v>
      </c>
    </row>
    <row r="5891" spans="1:23">
      <c r="A5891">
        <v>5890</v>
      </c>
      <c r="B5891" t="s">
        <v>6038</v>
      </c>
      <c r="C5891" t="s">
        <v>6038</v>
      </c>
      <c r="D5891">
        <v>159</v>
      </c>
      <c r="E5891" t="s">
        <v>8941</v>
      </c>
      <c r="F5891" t="s">
        <v>136</v>
      </c>
      <c r="G5891" s="1" t="s">
        <v>29</v>
      </c>
      <c r="H5891" t="s">
        <v>29</v>
      </c>
      <c r="I5891" t="s">
        <v>29</v>
      </c>
      <c r="J5891" t="s">
        <v>29</v>
      </c>
      <c r="K5891">
        <v>0.67</v>
      </c>
      <c r="L5891">
        <v>0.67</v>
      </c>
      <c r="M5891" t="s">
        <v>26</v>
      </c>
      <c r="N5891" t="s">
        <v>29</v>
      </c>
      <c r="O5891" t="s">
        <v>29</v>
      </c>
      <c r="P5891" t="s">
        <v>29</v>
      </c>
      <c r="Q5891" t="s">
        <v>29</v>
      </c>
      <c r="R5891" t="s">
        <v>29</v>
      </c>
      <c r="S5891" t="s">
        <v>29</v>
      </c>
      <c r="T5891" t="s">
        <v>29</v>
      </c>
      <c r="U5891" t="s">
        <v>29</v>
      </c>
      <c r="V5891" t="s">
        <v>6099</v>
      </c>
      <c r="W5891" t="s">
        <v>6042</v>
      </c>
    </row>
    <row r="5892" spans="1:23">
      <c r="A5892">
        <v>5891</v>
      </c>
      <c r="B5892" t="s">
        <v>945</v>
      </c>
      <c r="C5892" t="s">
        <v>945</v>
      </c>
      <c r="D5892">
        <v>160</v>
      </c>
      <c r="E5892" t="s">
        <v>6114</v>
      </c>
      <c r="F5892" t="s">
        <v>415</v>
      </c>
      <c r="G5892" s="1" t="s">
        <v>1844</v>
      </c>
      <c r="H5892" t="s">
        <v>29</v>
      </c>
      <c r="I5892" t="s">
        <v>1844</v>
      </c>
      <c r="J5892" t="s">
        <v>29</v>
      </c>
      <c r="K5892">
        <v>2.9</v>
      </c>
      <c r="L5892">
        <v>2.9</v>
      </c>
      <c r="M5892" t="s">
        <v>26</v>
      </c>
      <c r="N5892" t="s">
        <v>74</v>
      </c>
      <c r="O5892" t="s">
        <v>29</v>
      </c>
      <c r="P5892" t="s">
        <v>29</v>
      </c>
      <c r="Q5892" t="s">
        <v>29</v>
      </c>
      <c r="R5892" t="s">
        <v>29</v>
      </c>
      <c r="S5892" t="s">
        <v>29</v>
      </c>
      <c r="T5892" t="s">
        <v>29</v>
      </c>
      <c r="U5892" t="s">
        <v>29</v>
      </c>
      <c r="V5892" t="s">
        <v>29</v>
      </c>
      <c r="W5892" t="s">
        <v>6115</v>
      </c>
    </row>
    <row r="5893" spans="1:23">
      <c r="A5893">
        <v>5892</v>
      </c>
      <c r="B5893" t="s">
        <v>945</v>
      </c>
      <c r="C5893" t="s">
        <v>945</v>
      </c>
      <c r="D5893">
        <v>160</v>
      </c>
      <c r="E5893" t="s">
        <v>1614</v>
      </c>
      <c r="F5893" t="s">
        <v>181</v>
      </c>
      <c r="G5893" s="1" t="s">
        <v>1615</v>
      </c>
      <c r="H5893" t="s">
        <v>1616</v>
      </c>
      <c r="I5893" t="s">
        <v>1615</v>
      </c>
      <c r="J5893" t="s">
        <v>1616</v>
      </c>
      <c r="K5893">
        <v>5.9</v>
      </c>
      <c r="L5893">
        <v>5.9</v>
      </c>
      <c r="M5893" t="s">
        <v>26</v>
      </c>
      <c r="N5893" t="s">
        <v>323</v>
      </c>
      <c r="O5893" t="s">
        <v>29</v>
      </c>
      <c r="P5893" t="s">
        <v>29</v>
      </c>
      <c r="Q5893" t="s">
        <v>29</v>
      </c>
      <c r="R5893" t="s">
        <v>29</v>
      </c>
      <c r="S5893" t="s">
        <v>29</v>
      </c>
      <c r="T5893" t="s">
        <v>29</v>
      </c>
      <c r="U5893" t="s">
        <v>29</v>
      </c>
      <c r="V5893" t="s">
        <v>29</v>
      </c>
      <c r="W5893" t="s">
        <v>6115</v>
      </c>
    </row>
    <row r="5894" spans="1:23">
      <c r="A5894">
        <v>5893</v>
      </c>
      <c r="B5894" t="s">
        <v>945</v>
      </c>
      <c r="C5894" t="s">
        <v>945</v>
      </c>
      <c r="D5894">
        <v>160</v>
      </c>
      <c r="E5894" t="s">
        <v>6116</v>
      </c>
      <c r="F5894" t="s">
        <v>168</v>
      </c>
      <c r="G5894" s="1" t="s">
        <v>3797</v>
      </c>
      <c r="H5894" t="s">
        <v>29</v>
      </c>
      <c r="I5894" t="s">
        <v>3797</v>
      </c>
      <c r="J5894" t="s">
        <v>29</v>
      </c>
      <c r="K5894">
        <v>5.9</v>
      </c>
      <c r="L5894">
        <v>5.9</v>
      </c>
      <c r="M5894" t="s">
        <v>26</v>
      </c>
      <c r="N5894" t="s">
        <v>323</v>
      </c>
      <c r="O5894" t="s">
        <v>29</v>
      </c>
      <c r="P5894" t="s">
        <v>29</v>
      </c>
      <c r="Q5894" t="s">
        <v>29</v>
      </c>
      <c r="R5894" t="s">
        <v>29</v>
      </c>
      <c r="S5894" t="s">
        <v>29</v>
      </c>
      <c r="T5894" t="s">
        <v>29</v>
      </c>
      <c r="U5894" t="s">
        <v>29</v>
      </c>
      <c r="V5894" t="s">
        <v>29</v>
      </c>
      <c r="W5894" t="s">
        <v>6115</v>
      </c>
    </row>
    <row r="5895" spans="1:23">
      <c r="A5895">
        <v>5894</v>
      </c>
      <c r="B5895" t="s">
        <v>945</v>
      </c>
      <c r="C5895" t="s">
        <v>945</v>
      </c>
      <c r="D5895">
        <v>160</v>
      </c>
      <c r="E5895" t="s">
        <v>6117</v>
      </c>
      <c r="F5895" t="s">
        <v>154</v>
      </c>
      <c r="G5895" s="1" t="s">
        <v>228</v>
      </c>
      <c r="H5895" t="s">
        <v>6118</v>
      </c>
      <c r="I5895" t="s">
        <v>228</v>
      </c>
      <c r="J5895" t="s">
        <v>6118</v>
      </c>
      <c r="K5895">
        <v>11.8</v>
      </c>
      <c r="L5895">
        <v>11.8</v>
      </c>
      <c r="M5895" t="s">
        <v>26</v>
      </c>
      <c r="N5895" t="s">
        <v>328</v>
      </c>
      <c r="O5895" t="s">
        <v>323</v>
      </c>
      <c r="P5895" t="s">
        <v>29</v>
      </c>
      <c r="Q5895" t="s">
        <v>29</v>
      </c>
      <c r="R5895" t="s">
        <v>29</v>
      </c>
      <c r="S5895" t="s">
        <v>29</v>
      </c>
      <c r="T5895" t="s">
        <v>29</v>
      </c>
      <c r="U5895" t="s">
        <v>29</v>
      </c>
      <c r="V5895" t="s">
        <v>29</v>
      </c>
      <c r="W5895" t="s">
        <v>6115</v>
      </c>
    </row>
    <row r="5896" spans="1:23">
      <c r="A5896">
        <v>5895</v>
      </c>
      <c r="B5896" t="s">
        <v>945</v>
      </c>
      <c r="C5896" t="s">
        <v>945</v>
      </c>
      <c r="D5896">
        <v>160</v>
      </c>
      <c r="E5896" t="s">
        <v>6119</v>
      </c>
      <c r="F5896" t="s">
        <v>2077</v>
      </c>
      <c r="G5896" s="1" t="s">
        <v>5095</v>
      </c>
      <c r="H5896" t="s">
        <v>29</v>
      </c>
      <c r="I5896" t="s">
        <v>5095</v>
      </c>
      <c r="J5896" t="s">
        <v>29</v>
      </c>
      <c r="K5896">
        <v>5.9</v>
      </c>
      <c r="L5896">
        <v>5.9</v>
      </c>
      <c r="M5896" t="s">
        <v>26</v>
      </c>
      <c r="N5896" t="s">
        <v>323</v>
      </c>
      <c r="O5896" t="s">
        <v>29</v>
      </c>
      <c r="P5896" t="s">
        <v>29</v>
      </c>
      <c r="Q5896" t="s">
        <v>29</v>
      </c>
      <c r="R5896" t="s">
        <v>29</v>
      </c>
      <c r="S5896" t="s">
        <v>29</v>
      </c>
      <c r="T5896" t="s">
        <v>29</v>
      </c>
      <c r="U5896" t="s">
        <v>29</v>
      </c>
      <c r="V5896" t="s">
        <v>29</v>
      </c>
      <c r="W5896" t="s">
        <v>6115</v>
      </c>
    </row>
    <row r="5897" spans="1:23">
      <c r="A5897">
        <v>5896</v>
      </c>
      <c r="B5897" t="s">
        <v>945</v>
      </c>
      <c r="C5897" t="s">
        <v>945</v>
      </c>
      <c r="D5897">
        <v>160</v>
      </c>
      <c r="E5897" t="s">
        <v>1724</v>
      </c>
      <c r="F5897" t="s">
        <v>598</v>
      </c>
      <c r="G5897" s="1" t="s">
        <v>914</v>
      </c>
      <c r="H5897" t="s">
        <v>1725</v>
      </c>
      <c r="I5897" t="s">
        <v>914</v>
      </c>
      <c r="J5897" t="s">
        <v>1725</v>
      </c>
      <c r="K5897">
        <v>5.9</v>
      </c>
      <c r="L5897">
        <v>5.9</v>
      </c>
      <c r="M5897" t="s">
        <v>26</v>
      </c>
      <c r="N5897" t="s">
        <v>328</v>
      </c>
      <c r="O5897" t="s">
        <v>323</v>
      </c>
      <c r="P5897" t="s">
        <v>29</v>
      </c>
      <c r="Q5897" t="s">
        <v>29</v>
      </c>
      <c r="R5897" t="s">
        <v>29</v>
      </c>
      <c r="S5897" t="s">
        <v>29</v>
      </c>
      <c r="T5897" t="s">
        <v>29</v>
      </c>
      <c r="U5897" t="s">
        <v>29</v>
      </c>
      <c r="V5897" t="s">
        <v>29</v>
      </c>
      <c r="W5897" t="s">
        <v>6115</v>
      </c>
    </row>
    <row r="5898" spans="1:23">
      <c r="A5898">
        <v>5897</v>
      </c>
      <c r="B5898" t="s">
        <v>945</v>
      </c>
      <c r="C5898" t="s">
        <v>945</v>
      </c>
      <c r="D5898">
        <v>160</v>
      </c>
      <c r="E5898" t="s">
        <v>6120</v>
      </c>
      <c r="F5898" t="s">
        <v>1976</v>
      </c>
      <c r="G5898" s="1" t="s">
        <v>5617</v>
      </c>
      <c r="H5898" t="s">
        <v>29</v>
      </c>
      <c r="I5898" t="s">
        <v>5617</v>
      </c>
      <c r="J5898" t="s">
        <v>29</v>
      </c>
      <c r="K5898">
        <v>2.9</v>
      </c>
      <c r="L5898">
        <v>2.9</v>
      </c>
      <c r="M5898" t="s">
        <v>26</v>
      </c>
      <c r="N5898" t="s">
        <v>323</v>
      </c>
      <c r="O5898" t="s">
        <v>29</v>
      </c>
      <c r="P5898" t="s">
        <v>29</v>
      </c>
      <c r="Q5898" t="s">
        <v>29</v>
      </c>
      <c r="R5898" t="s">
        <v>29</v>
      </c>
      <c r="S5898" t="s">
        <v>29</v>
      </c>
      <c r="T5898" t="s">
        <v>29</v>
      </c>
      <c r="U5898" t="s">
        <v>29</v>
      </c>
      <c r="V5898" t="s">
        <v>29</v>
      </c>
      <c r="W5898" t="s">
        <v>6115</v>
      </c>
    </row>
    <row r="5899" spans="1:23">
      <c r="A5899">
        <v>5898</v>
      </c>
      <c r="B5899" t="s">
        <v>945</v>
      </c>
      <c r="C5899" t="s">
        <v>945</v>
      </c>
      <c r="D5899">
        <v>160</v>
      </c>
      <c r="E5899" t="s">
        <v>6121</v>
      </c>
      <c r="F5899" t="s">
        <v>185</v>
      </c>
      <c r="G5899" s="1" t="s">
        <v>213</v>
      </c>
      <c r="H5899" t="s">
        <v>29</v>
      </c>
      <c r="I5899" t="s">
        <v>213</v>
      </c>
      <c r="J5899" t="s">
        <v>29</v>
      </c>
      <c r="K5899">
        <v>11.8</v>
      </c>
      <c r="L5899">
        <v>11.8</v>
      </c>
      <c r="M5899" t="s">
        <v>26</v>
      </c>
      <c r="N5899" t="s">
        <v>74</v>
      </c>
      <c r="O5899" t="s">
        <v>29</v>
      </c>
      <c r="P5899" t="s">
        <v>29</v>
      </c>
      <c r="Q5899" t="s">
        <v>29</v>
      </c>
      <c r="R5899" t="s">
        <v>29</v>
      </c>
      <c r="S5899" t="s">
        <v>29</v>
      </c>
      <c r="T5899" t="s">
        <v>29</v>
      </c>
      <c r="U5899" t="s">
        <v>29</v>
      </c>
      <c r="V5899" t="s">
        <v>29</v>
      </c>
      <c r="W5899" t="s">
        <v>6115</v>
      </c>
    </row>
    <row r="5900" spans="1:23">
      <c r="A5900">
        <v>5899</v>
      </c>
      <c r="B5900" t="s">
        <v>945</v>
      </c>
      <c r="C5900" t="s">
        <v>945</v>
      </c>
      <c r="D5900">
        <v>160</v>
      </c>
      <c r="E5900" t="s">
        <v>1749</v>
      </c>
      <c r="F5900" t="s">
        <v>185</v>
      </c>
      <c r="G5900" s="1" t="s">
        <v>213</v>
      </c>
      <c r="H5900" t="s">
        <v>1739</v>
      </c>
      <c r="I5900" t="s">
        <v>213</v>
      </c>
      <c r="J5900" t="s">
        <v>1739</v>
      </c>
      <c r="K5900">
        <v>8.8000000000000007</v>
      </c>
      <c r="L5900">
        <v>8.8000000000000007</v>
      </c>
      <c r="M5900" t="s">
        <v>26</v>
      </c>
      <c r="N5900" t="s">
        <v>74</v>
      </c>
      <c r="O5900" t="s">
        <v>29</v>
      </c>
      <c r="P5900" t="s">
        <v>29</v>
      </c>
      <c r="Q5900" t="s">
        <v>29</v>
      </c>
      <c r="R5900" t="s">
        <v>29</v>
      </c>
      <c r="S5900" t="s">
        <v>29</v>
      </c>
      <c r="T5900" t="s">
        <v>29</v>
      </c>
      <c r="U5900" t="s">
        <v>29</v>
      </c>
      <c r="V5900" t="s">
        <v>29</v>
      </c>
      <c r="W5900" t="s">
        <v>6115</v>
      </c>
    </row>
    <row r="5901" spans="1:23">
      <c r="A5901">
        <v>5900</v>
      </c>
      <c r="B5901" t="s">
        <v>945</v>
      </c>
      <c r="C5901" t="s">
        <v>945</v>
      </c>
      <c r="D5901">
        <v>160</v>
      </c>
      <c r="E5901" t="s">
        <v>938</v>
      </c>
      <c r="F5901" t="s">
        <v>185</v>
      </c>
      <c r="G5901" s="1" t="s">
        <v>186</v>
      </c>
      <c r="H5901" t="s">
        <v>331</v>
      </c>
      <c r="I5901" t="s">
        <v>186</v>
      </c>
      <c r="J5901" t="s">
        <v>281</v>
      </c>
      <c r="K5901">
        <v>8.8000000000000007</v>
      </c>
      <c r="L5901">
        <v>8.8000000000000007</v>
      </c>
      <c r="M5901" t="s">
        <v>26</v>
      </c>
      <c r="N5901" t="s">
        <v>323</v>
      </c>
      <c r="O5901" t="s">
        <v>29</v>
      </c>
      <c r="P5901" t="s">
        <v>29</v>
      </c>
      <c r="Q5901" t="s">
        <v>29</v>
      </c>
      <c r="R5901" t="s">
        <v>29</v>
      </c>
      <c r="S5901" t="s">
        <v>29</v>
      </c>
      <c r="T5901" t="s">
        <v>29</v>
      </c>
      <c r="U5901" t="s">
        <v>29</v>
      </c>
      <c r="V5901" t="s">
        <v>29</v>
      </c>
      <c r="W5901" t="s">
        <v>6115</v>
      </c>
    </row>
    <row r="5902" spans="1:23">
      <c r="A5902">
        <v>5901</v>
      </c>
      <c r="B5902" t="s">
        <v>945</v>
      </c>
      <c r="C5902" t="s">
        <v>945</v>
      </c>
      <c r="D5902">
        <v>160</v>
      </c>
      <c r="E5902" t="s">
        <v>381</v>
      </c>
      <c r="F5902" t="s">
        <v>185</v>
      </c>
      <c r="G5902" s="1" t="s">
        <v>186</v>
      </c>
      <c r="H5902" t="s">
        <v>382</v>
      </c>
      <c r="I5902" t="s">
        <v>186</v>
      </c>
      <c r="J5902" t="s">
        <v>382</v>
      </c>
      <c r="K5902">
        <v>5.9</v>
      </c>
      <c r="L5902">
        <v>5.9</v>
      </c>
      <c r="M5902" t="s">
        <v>26</v>
      </c>
      <c r="N5902" t="s">
        <v>323</v>
      </c>
      <c r="O5902" t="s">
        <v>29</v>
      </c>
      <c r="P5902" t="s">
        <v>29</v>
      </c>
      <c r="Q5902" t="s">
        <v>29</v>
      </c>
      <c r="R5902" t="s">
        <v>29</v>
      </c>
      <c r="S5902" t="s">
        <v>29</v>
      </c>
      <c r="T5902" t="s">
        <v>29</v>
      </c>
      <c r="U5902" t="s">
        <v>29</v>
      </c>
      <c r="V5902" t="s">
        <v>29</v>
      </c>
      <c r="W5902" t="s">
        <v>6115</v>
      </c>
    </row>
    <row r="5903" spans="1:23">
      <c r="A5903">
        <v>5902</v>
      </c>
      <c r="B5903" t="s">
        <v>945</v>
      </c>
      <c r="C5903" t="s">
        <v>945</v>
      </c>
      <c r="D5903">
        <v>160</v>
      </c>
      <c r="E5903" t="s">
        <v>1431</v>
      </c>
      <c r="F5903" t="s">
        <v>185</v>
      </c>
      <c r="G5903" s="1" t="s">
        <v>994</v>
      </c>
      <c r="H5903" t="s">
        <v>1432</v>
      </c>
      <c r="I5903" t="s">
        <v>994</v>
      </c>
      <c r="J5903" t="s">
        <v>1432</v>
      </c>
      <c r="K5903">
        <v>5.9</v>
      </c>
      <c r="L5903">
        <v>5.9</v>
      </c>
      <c r="M5903" t="s">
        <v>26</v>
      </c>
      <c r="N5903" t="s">
        <v>323</v>
      </c>
      <c r="O5903" t="s">
        <v>29</v>
      </c>
      <c r="P5903" t="s">
        <v>29</v>
      </c>
      <c r="Q5903" t="s">
        <v>29</v>
      </c>
      <c r="R5903" t="s">
        <v>29</v>
      </c>
      <c r="S5903" t="s">
        <v>29</v>
      </c>
      <c r="T5903" t="s">
        <v>29</v>
      </c>
      <c r="U5903" t="s">
        <v>29</v>
      </c>
      <c r="V5903" t="s">
        <v>29</v>
      </c>
      <c r="W5903" t="s">
        <v>6115</v>
      </c>
    </row>
    <row r="5904" spans="1:23">
      <c r="A5904">
        <v>5903</v>
      </c>
      <c r="B5904" t="s">
        <v>945</v>
      </c>
      <c r="C5904" t="s">
        <v>945</v>
      </c>
      <c r="D5904">
        <v>160</v>
      </c>
      <c r="E5904" t="s">
        <v>6122</v>
      </c>
      <c r="F5904" t="s">
        <v>185</v>
      </c>
      <c r="G5904" s="1" t="s">
        <v>994</v>
      </c>
      <c r="H5904" t="s">
        <v>6123</v>
      </c>
      <c r="I5904" t="s">
        <v>994</v>
      </c>
      <c r="J5904" t="s">
        <v>602</v>
      </c>
      <c r="K5904">
        <v>11.8</v>
      </c>
      <c r="L5904">
        <v>11.8</v>
      </c>
      <c r="M5904" t="s">
        <v>26</v>
      </c>
      <c r="N5904" t="s">
        <v>323</v>
      </c>
      <c r="O5904" t="s">
        <v>29</v>
      </c>
      <c r="P5904" t="s">
        <v>29</v>
      </c>
      <c r="Q5904" t="s">
        <v>29</v>
      </c>
      <c r="R5904" t="s">
        <v>29</v>
      </c>
      <c r="S5904" t="s">
        <v>29</v>
      </c>
      <c r="T5904" t="s">
        <v>29</v>
      </c>
      <c r="U5904" t="s">
        <v>29</v>
      </c>
      <c r="V5904" t="s">
        <v>29</v>
      </c>
      <c r="W5904" t="s">
        <v>6115</v>
      </c>
    </row>
    <row r="5905" spans="1:23">
      <c r="A5905">
        <v>5904</v>
      </c>
      <c r="B5905" t="s">
        <v>945</v>
      </c>
      <c r="C5905" t="s">
        <v>945</v>
      </c>
      <c r="D5905">
        <v>160</v>
      </c>
      <c r="E5905" t="s">
        <v>6124</v>
      </c>
      <c r="F5905" t="s">
        <v>196</v>
      </c>
      <c r="G5905" s="1" t="s">
        <v>928</v>
      </c>
      <c r="H5905" t="s">
        <v>29</v>
      </c>
      <c r="I5905" t="s">
        <v>928</v>
      </c>
      <c r="J5905" t="s">
        <v>29</v>
      </c>
      <c r="K5905">
        <v>2.9</v>
      </c>
      <c r="L5905">
        <v>2.9</v>
      </c>
      <c r="M5905" t="s">
        <v>26</v>
      </c>
      <c r="N5905" t="s">
        <v>323</v>
      </c>
      <c r="O5905" t="s">
        <v>29</v>
      </c>
      <c r="P5905" t="s">
        <v>29</v>
      </c>
      <c r="Q5905" t="s">
        <v>29</v>
      </c>
      <c r="R5905" t="s">
        <v>29</v>
      </c>
      <c r="S5905" t="s">
        <v>29</v>
      </c>
      <c r="T5905" t="s">
        <v>29</v>
      </c>
      <c r="U5905" t="s">
        <v>29</v>
      </c>
      <c r="V5905" t="s">
        <v>29</v>
      </c>
      <c r="W5905" t="s">
        <v>6115</v>
      </c>
    </row>
    <row r="5906" spans="1:23">
      <c r="A5906">
        <v>5905</v>
      </c>
      <c r="B5906" t="s">
        <v>945</v>
      </c>
      <c r="C5906" t="s">
        <v>945</v>
      </c>
      <c r="D5906">
        <v>160</v>
      </c>
      <c r="E5906" t="s">
        <v>8941</v>
      </c>
      <c r="F5906" t="s">
        <v>93</v>
      </c>
      <c r="G5906" s="1" t="s">
        <v>29</v>
      </c>
      <c r="H5906" t="s">
        <v>29</v>
      </c>
      <c r="I5906" t="s">
        <v>29</v>
      </c>
      <c r="J5906" t="s">
        <v>29</v>
      </c>
      <c r="K5906">
        <v>2.9</v>
      </c>
      <c r="L5906">
        <v>2.9</v>
      </c>
      <c r="M5906" t="s">
        <v>26</v>
      </c>
      <c r="N5906" t="s">
        <v>29</v>
      </c>
      <c r="O5906" t="s">
        <v>29</v>
      </c>
      <c r="P5906" t="s">
        <v>29</v>
      </c>
      <c r="Q5906" t="s">
        <v>29</v>
      </c>
      <c r="R5906" t="s">
        <v>29</v>
      </c>
      <c r="S5906" t="s">
        <v>29</v>
      </c>
      <c r="T5906" t="s">
        <v>29</v>
      </c>
      <c r="U5906" t="s">
        <v>29</v>
      </c>
      <c r="V5906" t="s">
        <v>29</v>
      </c>
      <c r="W5906" t="s">
        <v>6115</v>
      </c>
    </row>
    <row r="5907" spans="1:23">
      <c r="A5907">
        <v>5906</v>
      </c>
      <c r="B5907" t="s">
        <v>6125</v>
      </c>
      <c r="C5907" t="s">
        <v>6125</v>
      </c>
      <c r="D5907">
        <v>161</v>
      </c>
      <c r="E5907" t="s">
        <v>1127</v>
      </c>
      <c r="F5907" t="s">
        <v>289</v>
      </c>
      <c r="G5907" s="1" t="s">
        <v>741</v>
      </c>
      <c r="H5907" t="s">
        <v>29</v>
      </c>
      <c r="I5907" t="s">
        <v>741</v>
      </c>
      <c r="J5907" t="s">
        <v>29</v>
      </c>
      <c r="K5907">
        <v>0.9</v>
      </c>
      <c r="L5907">
        <v>0.9</v>
      </c>
      <c r="M5907" t="s">
        <v>26</v>
      </c>
      <c r="N5907" t="s">
        <v>323</v>
      </c>
      <c r="O5907" t="s">
        <v>29</v>
      </c>
      <c r="P5907" t="s">
        <v>29</v>
      </c>
      <c r="Q5907" t="s">
        <v>29</v>
      </c>
      <c r="R5907" t="s">
        <v>29</v>
      </c>
      <c r="S5907" t="s">
        <v>29</v>
      </c>
      <c r="T5907" t="s">
        <v>29</v>
      </c>
      <c r="U5907" t="s">
        <v>29</v>
      </c>
      <c r="V5907" t="s">
        <v>29</v>
      </c>
      <c r="W5907" t="s">
        <v>6115</v>
      </c>
    </row>
    <row r="5908" spans="1:23">
      <c r="A5908">
        <v>5907</v>
      </c>
      <c r="B5908" t="s">
        <v>6125</v>
      </c>
      <c r="C5908" t="s">
        <v>6125</v>
      </c>
      <c r="D5908">
        <v>161</v>
      </c>
      <c r="E5908" t="s">
        <v>1677</v>
      </c>
      <c r="F5908" t="s">
        <v>206</v>
      </c>
      <c r="G5908" s="1" t="s">
        <v>29</v>
      </c>
      <c r="H5908" t="s">
        <v>29</v>
      </c>
      <c r="I5908" t="s">
        <v>29</v>
      </c>
      <c r="J5908" t="s">
        <v>29</v>
      </c>
      <c r="K5908">
        <v>1.8</v>
      </c>
      <c r="L5908">
        <v>1.8</v>
      </c>
      <c r="M5908" t="s">
        <v>26</v>
      </c>
      <c r="N5908" t="s">
        <v>63</v>
      </c>
      <c r="O5908" t="s">
        <v>219</v>
      </c>
      <c r="P5908" t="s">
        <v>29</v>
      </c>
      <c r="Q5908" t="s">
        <v>29</v>
      </c>
      <c r="R5908" t="s">
        <v>29</v>
      </c>
      <c r="S5908" t="s">
        <v>29</v>
      </c>
      <c r="T5908" t="s">
        <v>29</v>
      </c>
      <c r="U5908" t="s">
        <v>29</v>
      </c>
      <c r="V5908" t="s">
        <v>29</v>
      </c>
      <c r="W5908" t="s">
        <v>6115</v>
      </c>
    </row>
    <row r="5909" spans="1:23">
      <c r="A5909">
        <v>5908</v>
      </c>
      <c r="B5909" t="s">
        <v>6125</v>
      </c>
      <c r="C5909" t="s">
        <v>6125</v>
      </c>
      <c r="D5909">
        <v>161</v>
      </c>
      <c r="E5909" t="s">
        <v>6126</v>
      </c>
      <c r="F5909" t="s">
        <v>67</v>
      </c>
      <c r="G5909" s="1" t="s">
        <v>1336</v>
      </c>
      <c r="H5909" t="s">
        <v>29</v>
      </c>
      <c r="I5909" t="s">
        <v>1336</v>
      </c>
      <c r="J5909" t="s">
        <v>29</v>
      </c>
      <c r="K5909">
        <v>0.9</v>
      </c>
      <c r="L5909">
        <v>0.9</v>
      </c>
      <c r="M5909" t="s">
        <v>26</v>
      </c>
      <c r="N5909" t="s">
        <v>323</v>
      </c>
      <c r="O5909" t="s">
        <v>29</v>
      </c>
      <c r="P5909" t="s">
        <v>29</v>
      </c>
      <c r="Q5909" t="s">
        <v>29</v>
      </c>
      <c r="R5909" t="s">
        <v>29</v>
      </c>
      <c r="S5909" t="s">
        <v>29</v>
      </c>
      <c r="T5909" t="s">
        <v>29</v>
      </c>
      <c r="U5909" t="s">
        <v>29</v>
      </c>
      <c r="V5909" t="s">
        <v>29</v>
      </c>
      <c r="W5909" t="s">
        <v>6115</v>
      </c>
    </row>
    <row r="5910" spans="1:23">
      <c r="A5910">
        <v>5909</v>
      </c>
      <c r="B5910" t="s">
        <v>6125</v>
      </c>
      <c r="C5910" t="s">
        <v>6125</v>
      </c>
      <c r="D5910">
        <v>161</v>
      </c>
      <c r="E5910" t="s">
        <v>915</v>
      </c>
      <c r="F5910" t="s">
        <v>216</v>
      </c>
      <c r="G5910" s="1" t="s">
        <v>916</v>
      </c>
      <c r="H5910" t="s">
        <v>29</v>
      </c>
      <c r="I5910" t="s">
        <v>916</v>
      </c>
      <c r="J5910" t="s">
        <v>29</v>
      </c>
      <c r="K5910">
        <v>0.9</v>
      </c>
      <c r="L5910">
        <v>0.9</v>
      </c>
      <c r="M5910" t="s">
        <v>26</v>
      </c>
      <c r="N5910" t="s">
        <v>328</v>
      </c>
      <c r="O5910" t="s">
        <v>29</v>
      </c>
      <c r="P5910" t="s">
        <v>29</v>
      </c>
      <c r="Q5910" t="s">
        <v>29</v>
      </c>
      <c r="R5910" t="s">
        <v>29</v>
      </c>
      <c r="S5910" t="s">
        <v>29</v>
      </c>
      <c r="T5910" t="s">
        <v>29</v>
      </c>
      <c r="U5910" t="s">
        <v>29</v>
      </c>
      <c r="V5910" t="s">
        <v>29</v>
      </c>
      <c r="W5910" t="s">
        <v>6115</v>
      </c>
    </row>
    <row r="5911" spans="1:23">
      <c r="A5911">
        <v>5910</v>
      </c>
      <c r="B5911" t="s">
        <v>6125</v>
      </c>
      <c r="C5911" t="s">
        <v>6125</v>
      </c>
      <c r="D5911">
        <v>161</v>
      </c>
      <c r="E5911" t="s">
        <v>6127</v>
      </c>
      <c r="F5911" t="s">
        <v>154</v>
      </c>
      <c r="G5911" s="1" t="s">
        <v>6128</v>
      </c>
      <c r="H5911" t="s">
        <v>29</v>
      </c>
      <c r="I5911" t="s">
        <v>6128</v>
      </c>
      <c r="J5911" t="s">
        <v>29</v>
      </c>
      <c r="K5911">
        <v>3.6</v>
      </c>
      <c r="L5911">
        <v>3.6</v>
      </c>
      <c r="M5911" t="s">
        <v>26</v>
      </c>
      <c r="N5911" t="s">
        <v>323</v>
      </c>
      <c r="O5911" t="s">
        <v>29</v>
      </c>
      <c r="P5911" t="s">
        <v>29</v>
      </c>
      <c r="Q5911" t="s">
        <v>29</v>
      </c>
      <c r="R5911" t="s">
        <v>29</v>
      </c>
      <c r="S5911" t="s">
        <v>29</v>
      </c>
      <c r="T5911" t="s">
        <v>29</v>
      </c>
      <c r="U5911" t="s">
        <v>29</v>
      </c>
      <c r="V5911" t="s">
        <v>29</v>
      </c>
      <c r="W5911" t="s">
        <v>6115</v>
      </c>
    </row>
    <row r="5912" spans="1:23">
      <c r="A5912">
        <v>5911</v>
      </c>
      <c r="B5912" t="s">
        <v>6125</v>
      </c>
      <c r="C5912" t="s">
        <v>6125</v>
      </c>
      <c r="D5912">
        <v>161</v>
      </c>
      <c r="E5912" t="s">
        <v>6129</v>
      </c>
      <c r="F5912" t="s">
        <v>154</v>
      </c>
      <c r="G5912" s="1" t="s">
        <v>6128</v>
      </c>
      <c r="H5912" t="s">
        <v>29</v>
      </c>
      <c r="I5912" t="s">
        <v>6128</v>
      </c>
      <c r="J5912" t="s">
        <v>29</v>
      </c>
      <c r="K5912">
        <v>0.9</v>
      </c>
      <c r="L5912">
        <v>0.9</v>
      </c>
      <c r="M5912" t="s">
        <v>26</v>
      </c>
      <c r="N5912" t="s">
        <v>323</v>
      </c>
      <c r="O5912" t="s">
        <v>29</v>
      </c>
      <c r="P5912" t="s">
        <v>29</v>
      </c>
      <c r="Q5912" t="s">
        <v>29</v>
      </c>
      <c r="R5912" t="s">
        <v>29</v>
      </c>
      <c r="S5912" t="s">
        <v>29</v>
      </c>
      <c r="T5912" t="s">
        <v>29</v>
      </c>
      <c r="U5912" t="s">
        <v>29</v>
      </c>
      <c r="V5912" t="s">
        <v>29</v>
      </c>
      <c r="W5912" t="s">
        <v>6115</v>
      </c>
    </row>
    <row r="5913" spans="1:23">
      <c r="A5913">
        <v>5912</v>
      </c>
      <c r="B5913" t="s">
        <v>6125</v>
      </c>
      <c r="C5913" t="s">
        <v>6125</v>
      </c>
      <c r="D5913">
        <v>161</v>
      </c>
      <c r="E5913" t="s">
        <v>6117</v>
      </c>
      <c r="F5913" t="s">
        <v>154</v>
      </c>
      <c r="G5913" s="1" t="s">
        <v>228</v>
      </c>
      <c r="H5913" t="s">
        <v>6118</v>
      </c>
      <c r="I5913" t="s">
        <v>228</v>
      </c>
      <c r="J5913" t="s">
        <v>6118</v>
      </c>
      <c r="K5913">
        <v>23.2</v>
      </c>
      <c r="L5913">
        <v>23.2</v>
      </c>
      <c r="M5913" t="s">
        <v>26</v>
      </c>
      <c r="N5913" t="s">
        <v>328</v>
      </c>
      <c r="O5913" t="s">
        <v>323</v>
      </c>
      <c r="P5913" t="s">
        <v>29</v>
      </c>
      <c r="Q5913" t="s">
        <v>29</v>
      </c>
      <c r="R5913" t="s">
        <v>29</v>
      </c>
      <c r="S5913" t="s">
        <v>29</v>
      </c>
      <c r="T5913" t="s">
        <v>29</v>
      </c>
      <c r="U5913" t="s">
        <v>29</v>
      </c>
      <c r="V5913" t="s">
        <v>29</v>
      </c>
      <c r="W5913" t="s">
        <v>6115</v>
      </c>
    </row>
    <row r="5914" spans="1:23">
      <c r="A5914">
        <v>5913</v>
      </c>
      <c r="B5914" t="s">
        <v>6125</v>
      </c>
      <c r="C5914" t="s">
        <v>6125</v>
      </c>
      <c r="D5914">
        <v>161</v>
      </c>
      <c r="E5914" t="s">
        <v>6130</v>
      </c>
      <c r="F5914" t="s">
        <v>2119</v>
      </c>
      <c r="G5914" s="1" t="s">
        <v>6131</v>
      </c>
      <c r="H5914" t="s">
        <v>29</v>
      </c>
      <c r="I5914" t="s">
        <v>6131</v>
      </c>
      <c r="J5914" t="s">
        <v>29</v>
      </c>
      <c r="K5914">
        <v>0.9</v>
      </c>
      <c r="L5914">
        <v>0.9</v>
      </c>
      <c r="M5914" t="s">
        <v>26</v>
      </c>
      <c r="N5914" t="s">
        <v>219</v>
      </c>
      <c r="O5914" t="s">
        <v>29</v>
      </c>
      <c r="P5914" t="s">
        <v>29</v>
      </c>
      <c r="Q5914" t="s">
        <v>29</v>
      </c>
      <c r="R5914" t="s">
        <v>29</v>
      </c>
      <c r="S5914" t="s">
        <v>29</v>
      </c>
      <c r="T5914" t="s">
        <v>29</v>
      </c>
      <c r="U5914" t="s">
        <v>29</v>
      </c>
      <c r="V5914" t="s">
        <v>29</v>
      </c>
      <c r="W5914" t="s">
        <v>6115</v>
      </c>
    </row>
    <row r="5915" spans="1:23">
      <c r="A5915">
        <v>5914</v>
      </c>
      <c r="B5915" t="s">
        <v>6125</v>
      </c>
      <c r="C5915" t="s">
        <v>6125</v>
      </c>
      <c r="D5915">
        <v>161</v>
      </c>
      <c r="E5915" t="s">
        <v>6119</v>
      </c>
      <c r="F5915" t="s">
        <v>2077</v>
      </c>
      <c r="G5915" s="1" t="s">
        <v>5095</v>
      </c>
      <c r="H5915" t="s">
        <v>29</v>
      </c>
      <c r="I5915" t="s">
        <v>5095</v>
      </c>
      <c r="J5915" t="s">
        <v>29</v>
      </c>
      <c r="K5915">
        <v>4.4000000000000004</v>
      </c>
      <c r="L5915">
        <v>4.4000000000000004</v>
      </c>
      <c r="M5915" t="s">
        <v>26</v>
      </c>
      <c r="N5915" t="s">
        <v>323</v>
      </c>
      <c r="O5915" t="s">
        <v>29</v>
      </c>
      <c r="P5915" t="s">
        <v>29</v>
      </c>
      <c r="Q5915" t="s">
        <v>29</v>
      </c>
      <c r="R5915" t="s">
        <v>29</v>
      </c>
      <c r="S5915" t="s">
        <v>29</v>
      </c>
      <c r="T5915" t="s">
        <v>29</v>
      </c>
      <c r="U5915" t="s">
        <v>29</v>
      </c>
      <c r="V5915" t="s">
        <v>29</v>
      </c>
      <c r="W5915" t="s">
        <v>6115</v>
      </c>
    </row>
    <row r="5916" spans="1:23">
      <c r="A5916">
        <v>5915</v>
      </c>
      <c r="B5916" t="s">
        <v>6125</v>
      </c>
      <c r="C5916" t="s">
        <v>6125</v>
      </c>
      <c r="D5916">
        <v>161</v>
      </c>
      <c r="E5916" t="s">
        <v>6132</v>
      </c>
      <c r="F5916" t="s">
        <v>154</v>
      </c>
      <c r="G5916" t="s">
        <v>6133</v>
      </c>
      <c r="H5916" t="s">
        <v>6134</v>
      </c>
      <c r="I5916" t="s">
        <v>8898</v>
      </c>
      <c r="J5916" t="s">
        <v>6134</v>
      </c>
      <c r="K5916">
        <v>0.9</v>
      </c>
      <c r="L5916">
        <v>0.9</v>
      </c>
      <c r="M5916" t="s">
        <v>26</v>
      </c>
      <c r="N5916" t="s">
        <v>219</v>
      </c>
      <c r="O5916" t="s">
        <v>29</v>
      </c>
      <c r="P5916" t="s">
        <v>29</v>
      </c>
      <c r="Q5916" t="s">
        <v>29</v>
      </c>
      <c r="R5916" t="s">
        <v>29</v>
      </c>
      <c r="S5916" t="s">
        <v>29</v>
      </c>
      <c r="T5916" t="s">
        <v>29</v>
      </c>
      <c r="U5916" t="s">
        <v>29</v>
      </c>
      <c r="V5916" t="s">
        <v>29</v>
      </c>
      <c r="W5916" t="s">
        <v>6115</v>
      </c>
    </row>
    <row r="5917" spans="1:23">
      <c r="A5917">
        <v>5916</v>
      </c>
      <c r="B5917" t="s">
        <v>6125</v>
      </c>
      <c r="C5917" t="s">
        <v>6125</v>
      </c>
      <c r="D5917">
        <v>161</v>
      </c>
      <c r="E5917" t="s">
        <v>6098</v>
      </c>
      <c r="F5917" t="s">
        <v>598</v>
      </c>
      <c r="G5917" s="1" t="s">
        <v>1100</v>
      </c>
      <c r="H5917" t="s">
        <v>29</v>
      </c>
      <c r="I5917" t="s">
        <v>1100</v>
      </c>
      <c r="J5917" t="s">
        <v>29</v>
      </c>
      <c r="K5917">
        <v>0.9</v>
      </c>
      <c r="L5917">
        <v>0.9</v>
      </c>
      <c r="M5917" t="s">
        <v>26</v>
      </c>
      <c r="N5917" t="s">
        <v>323</v>
      </c>
      <c r="O5917" t="s">
        <v>29</v>
      </c>
      <c r="P5917" t="s">
        <v>29</v>
      </c>
      <c r="Q5917" t="s">
        <v>29</v>
      </c>
      <c r="R5917" t="s">
        <v>29</v>
      </c>
      <c r="S5917" t="s">
        <v>29</v>
      </c>
      <c r="T5917" t="s">
        <v>29</v>
      </c>
      <c r="U5917" t="s">
        <v>29</v>
      </c>
      <c r="V5917" t="s">
        <v>29</v>
      </c>
      <c r="W5917" t="s">
        <v>6115</v>
      </c>
    </row>
    <row r="5918" spans="1:23">
      <c r="A5918">
        <v>5917</v>
      </c>
      <c r="B5918" t="s">
        <v>6125</v>
      </c>
      <c r="C5918" t="s">
        <v>6125</v>
      </c>
      <c r="D5918">
        <v>161</v>
      </c>
      <c r="E5918" t="s">
        <v>6135</v>
      </c>
      <c r="F5918" t="s">
        <v>558</v>
      </c>
      <c r="G5918" s="1" t="s">
        <v>6136</v>
      </c>
      <c r="H5918" t="s">
        <v>29</v>
      </c>
      <c r="I5918" t="s">
        <v>6136</v>
      </c>
      <c r="J5918" t="s">
        <v>29</v>
      </c>
      <c r="K5918">
        <v>1.8</v>
      </c>
      <c r="L5918">
        <v>1.8</v>
      </c>
      <c r="M5918" t="s">
        <v>26</v>
      </c>
      <c r="N5918" t="s">
        <v>323</v>
      </c>
      <c r="O5918" t="s">
        <v>29</v>
      </c>
      <c r="P5918" t="s">
        <v>29</v>
      </c>
      <c r="Q5918" t="s">
        <v>29</v>
      </c>
      <c r="R5918" t="s">
        <v>29</v>
      </c>
      <c r="S5918" t="s">
        <v>29</v>
      </c>
      <c r="T5918" t="s">
        <v>29</v>
      </c>
      <c r="U5918" t="s">
        <v>29</v>
      </c>
      <c r="V5918" t="s">
        <v>29</v>
      </c>
      <c r="W5918" t="s">
        <v>6115</v>
      </c>
    </row>
    <row r="5919" spans="1:23">
      <c r="A5919">
        <v>5918</v>
      </c>
      <c r="B5919" t="s">
        <v>6125</v>
      </c>
      <c r="C5919" t="s">
        <v>6125</v>
      </c>
      <c r="D5919">
        <v>161</v>
      </c>
      <c r="E5919" t="s">
        <v>6137</v>
      </c>
      <c r="F5919" t="s">
        <v>558</v>
      </c>
      <c r="G5919" s="1" t="s">
        <v>6138</v>
      </c>
      <c r="H5919" t="s">
        <v>29</v>
      </c>
      <c r="I5919" t="s">
        <v>6138</v>
      </c>
      <c r="J5919" t="s">
        <v>29</v>
      </c>
      <c r="K5919">
        <v>0.9</v>
      </c>
      <c r="L5919">
        <v>0.9</v>
      </c>
      <c r="M5919" t="s">
        <v>26</v>
      </c>
      <c r="N5919" t="s">
        <v>323</v>
      </c>
      <c r="O5919" t="s">
        <v>29</v>
      </c>
      <c r="P5919" t="s">
        <v>29</v>
      </c>
      <c r="Q5919" t="s">
        <v>29</v>
      </c>
      <c r="R5919" t="s">
        <v>29</v>
      </c>
      <c r="S5919" t="s">
        <v>29</v>
      </c>
      <c r="T5919" t="s">
        <v>29</v>
      </c>
      <c r="U5919" t="s">
        <v>29</v>
      </c>
      <c r="V5919" t="s">
        <v>29</v>
      </c>
      <c r="W5919" t="s">
        <v>6115</v>
      </c>
    </row>
    <row r="5920" spans="1:23">
      <c r="A5920">
        <v>5919</v>
      </c>
      <c r="B5920" t="s">
        <v>6125</v>
      </c>
      <c r="C5920" t="s">
        <v>6125</v>
      </c>
      <c r="D5920">
        <v>161</v>
      </c>
      <c r="E5920" t="s">
        <v>6121</v>
      </c>
      <c r="F5920" t="s">
        <v>185</v>
      </c>
      <c r="G5920" s="1" t="s">
        <v>213</v>
      </c>
      <c r="H5920" t="s">
        <v>29</v>
      </c>
      <c r="I5920" t="s">
        <v>213</v>
      </c>
      <c r="J5920" t="s">
        <v>29</v>
      </c>
      <c r="K5920">
        <v>12.5</v>
      </c>
      <c r="L5920">
        <v>12.5</v>
      </c>
      <c r="M5920" t="s">
        <v>26</v>
      </c>
      <c r="N5920" t="s">
        <v>74</v>
      </c>
      <c r="O5920" t="s">
        <v>29</v>
      </c>
      <c r="P5920" t="s">
        <v>29</v>
      </c>
      <c r="Q5920" t="s">
        <v>29</v>
      </c>
      <c r="R5920" t="s">
        <v>29</v>
      </c>
      <c r="S5920" t="s">
        <v>29</v>
      </c>
      <c r="T5920" t="s">
        <v>29</v>
      </c>
      <c r="U5920" t="s">
        <v>29</v>
      </c>
      <c r="V5920" t="s">
        <v>29</v>
      </c>
      <c r="W5920" t="s">
        <v>6115</v>
      </c>
    </row>
    <row r="5921" spans="1:23">
      <c r="A5921">
        <v>5920</v>
      </c>
      <c r="B5921" t="s">
        <v>6125</v>
      </c>
      <c r="C5921" t="s">
        <v>6125</v>
      </c>
      <c r="D5921">
        <v>161</v>
      </c>
      <c r="E5921" t="s">
        <v>1749</v>
      </c>
      <c r="F5921" t="s">
        <v>185</v>
      </c>
      <c r="G5921" s="1" t="s">
        <v>213</v>
      </c>
      <c r="H5921" t="s">
        <v>1739</v>
      </c>
      <c r="I5921" t="s">
        <v>213</v>
      </c>
      <c r="J5921" t="s">
        <v>1739</v>
      </c>
      <c r="K5921">
        <v>4.4000000000000004</v>
      </c>
      <c r="L5921">
        <v>4.4000000000000004</v>
      </c>
      <c r="M5921" t="s">
        <v>26</v>
      </c>
      <c r="N5921" t="s">
        <v>74</v>
      </c>
      <c r="O5921" t="s">
        <v>29</v>
      </c>
      <c r="P5921" t="s">
        <v>29</v>
      </c>
      <c r="Q5921" t="s">
        <v>29</v>
      </c>
      <c r="R5921" t="s">
        <v>29</v>
      </c>
      <c r="S5921" t="s">
        <v>29</v>
      </c>
      <c r="T5921" t="s">
        <v>29</v>
      </c>
      <c r="U5921" t="s">
        <v>29</v>
      </c>
      <c r="V5921" t="s">
        <v>29</v>
      </c>
      <c r="W5921" t="s">
        <v>6115</v>
      </c>
    </row>
    <row r="5922" spans="1:23">
      <c r="A5922">
        <v>5921</v>
      </c>
      <c r="B5922" t="s">
        <v>6125</v>
      </c>
      <c r="C5922" t="s">
        <v>6125</v>
      </c>
      <c r="D5922">
        <v>161</v>
      </c>
      <c r="E5922" t="s">
        <v>381</v>
      </c>
      <c r="F5922" t="s">
        <v>185</v>
      </c>
      <c r="G5922" s="1" t="s">
        <v>186</v>
      </c>
      <c r="H5922" t="s">
        <v>382</v>
      </c>
      <c r="I5922" t="s">
        <v>186</v>
      </c>
      <c r="J5922" t="s">
        <v>382</v>
      </c>
      <c r="K5922">
        <v>1.8</v>
      </c>
      <c r="L5922">
        <v>1.8</v>
      </c>
      <c r="M5922" t="s">
        <v>26</v>
      </c>
      <c r="N5922" t="s">
        <v>323</v>
      </c>
      <c r="O5922" t="s">
        <v>29</v>
      </c>
      <c r="P5922" t="s">
        <v>29</v>
      </c>
      <c r="Q5922" t="s">
        <v>29</v>
      </c>
      <c r="R5922" t="s">
        <v>29</v>
      </c>
      <c r="S5922" t="s">
        <v>29</v>
      </c>
      <c r="T5922" t="s">
        <v>29</v>
      </c>
      <c r="U5922" t="s">
        <v>29</v>
      </c>
      <c r="V5922" t="s">
        <v>29</v>
      </c>
      <c r="W5922" t="s">
        <v>6115</v>
      </c>
    </row>
    <row r="5923" spans="1:23">
      <c r="A5923">
        <v>5922</v>
      </c>
      <c r="B5923" t="s">
        <v>6125</v>
      </c>
      <c r="C5923" t="s">
        <v>6125</v>
      </c>
      <c r="D5923">
        <v>161</v>
      </c>
      <c r="E5923" t="s">
        <v>189</v>
      </c>
      <c r="F5923" t="s">
        <v>185</v>
      </c>
      <c r="G5923" s="1" t="s">
        <v>186</v>
      </c>
      <c r="H5923" t="s">
        <v>29</v>
      </c>
      <c r="I5923" t="s">
        <v>186</v>
      </c>
      <c r="J5923" t="s">
        <v>29</v>
      </c>
      <c r="K5923">
        <v>0.9</v>
      </c>
      <c r="L5923">
        <v>0.9</v>
      </c>
      <c r="M5923" t="s">
        <v>26</v>
      </c>
      <c r="N5923" t="s">
        <v>323</v>
      </c>
      <c r="O5923" t="s">
        <v>29</v>
      </c>
      <c r="P5923" t="s">
        <v>29</v>
      </c>
      <c r="Q5923" t="s">
        <v>29</v>
      </c>
      <c r="R5923" t="s">
        <v>29</v>
      </c>
      <c r="S5923" t="s">
        <v>29</v>
      </c>
      <c r="T5923" t="s">
        <v>29</v>
      </c>
      <c r="U5923" t="s">
        <v>29</v>
      </c>
      <c r="V5923" t="s">
        <v>29</v>
      </c>
      <c r="W5923" t="s">
        <v>6115</v>
      </c>
    </row>
    <row r="5924" spans="1:23">
      <c r="A5924">
        <v>5923</v>
      </c>
      <c r="B5924" t="s">
        <v>6125</v>
      </c>
      <c r="C5924" t="s">
        <v>6125</v>
      </c>
      <c r="D5924">
        <v>161</v>
      </c>
      <c r="E5924" t="s">
        <v>1431</v>
      </c>
      <c r="F5924" t="s">
        <v>185</v>
      </c>
      <c r="G5924" s="1" t="s">
        <v>994</v>
      </c>
      <c r="H5924" t="s">
        <v>1432</v>
      </c>
      <c r="I5924" t="s">
        <v>994</v>
      </c>
      <c r="J5924" t="s">
        <v>1432</v>
      </c>
      <c r="K5924">
        <v>14.3</v>
      </c>
      <c r="L5924">
        <v>14.3</v>
      </c>
      <c r="M5924" t="s">
        <v>26</v>
      </c>
      <c r="N5924" t="s">
        <v>323</v>
      </c>
      <c r="O5924" t="s">
        <v>29</v>
      </c>
      <c r="P5924" t="s">
        <v>29</v>
      </c>
      <c r="Q5924" t="s">
        <v>29</v>
      </c>
      <c r="R5924" t="s">
        <v>29</v>
      </c>
      <c r="S5924" t="s">
        <v>29</v>
      </c>
      <c r="T5924" t="s">
        <v>29</v>
      </c>
      <c r="U5924" t="s">
        <v>29</v>
      </c>
      <c r="V5924" t="s">
        <v>29</v>
      </c>
      <c r="W5924" t="s">
        <v>6115</v>
      </c>
    </row>
    <row r="5925" spans="1:23">
      <c r="A5925">
        <v>5924</v>
      </c>
      <c r="B5925" t="s">
        <v>6125</v>
      </c>
      <c r="C5925" t="s">
        <v>6125</v>
      </c>
      <c r="D5925">
        <v>161</v>
      </c>
      <c r="E5925" t="s">
        <v>6122</v>
      </c>
      <c r="F5925" t="s">
        <v>185</v>
      </c>
      <c r="G5925" s="1" t="s">
        <v>994</v>
      </c>
      <c r="H5925" t="s">
        <v>6123</v>
      </c>
      <c r="I5925" t="s">
        <v>994</v>
      </c>
      <c r="J5925" t="s">
        <v>602</v>
      </c>
      <c r="K5925">
        <v>0.9</v>
      </c>
      <c r="L5925">
        <v>0.9</v>
      </c>
      <c r="M5925" t="s">
        <v>26</v>
      </c>
      <c r="N5925" t="s">
        <v>323</v>
      </c>
      <c r="O5925" t="s">
        <v>29</v>
      </c>
      <c r="P5925" t="s">
        <v>29</v>
      </c>
      <c r="Q5925" t="s">
        <v>29</v>
      </c>
      <c r="R5925" t="s">
        <v>29</v>
      </c>
      <c r="S5925" t="s">
        <v>29</v>
      </c>
      <c r="T5925" t="s">
        <v>29</v>
      </c>
      <c r="U5925" t="s">
        <v>29</v>
      </c>
      <c r="V5925" t="s">
        <v>29</v>
      </c>
      <c r="W5925" t="s">
        <v>6115</v>
      </c>
    </row>
    <row r="5926" spans="1:23">
      <c r="A5926">
        <v>5925</v>
      </c>
      <c r="B5926" t="s">
        <v>6125</v>
      </c>
      <c r="C5926" t="s">
        <v>6125</v>
      </c>
      <c r="D5926">
        <v>161</v>
      </c>
      <c r="E5926" t="s">
        <v>5061</v>
      </c>
      <c r="F5926" t="s">
        <v>196</v>
      </c>
      <c r="G5926" s="1" t="s">
        <v>928</v>
      </c>
      <c r="H5926" t="s">
        <v>29</v>
      </c>
      <c r="I5926" t="s">
        <v>928</v>
      </c>
      <c r="J5926" t="s">
        <v>29</v>
      </c>
      <c r="K5926">
        <v>6.2</v>
      </c>
      <c r="L5926">
        <v>6.2</v>
      </c>
      <c r="M5926" t="s">
        <v>26</v>
      </c>
      <c r="N5926" t="s">
        <v>323</v>
      </c>
      <c r="O5926" t="s">
        <v>29</v>
      </c>
      <c r="P5926" t="s">
        <v>29</v>
      </c>
      <c r="Q5926" t="s">
        <v>29</v>
      </c>
      <c r="R5926" t="s">
        <v>29</v>
      </c>
      <c r="S5926" t="s">
        <v>29</v>
      </c>
      <c r="T5926" t="s">
        <v>29</v>
      </c>
      <c r="U5926" t="s">
        <v>29</v>
      </c>
      <c r="V5926" t="s">
        <v>29</v>
      </c>
      <c r="W5926" t="s">
        <v>6115</v>
      </c>
    </row>
    <row r="5927" spans="1:23">
      <c r="A5927">
        <v>5926</v>
      </c>
      <c r="B5927" t="s">
        <v>6125</v>
      </c>
      <c r="C5927" t="s">
        <v>6125</v>
      </c>
      <c r="D5927">
        <v>161</v>
      </c>
      <c r="E5927" t="s">
        <v>6124</v>
      </c>
      <c r="F5927" t="s">
        <v>196</v>
      </c>
      <c r="G5927" s="1" t="s">
        <v>928</v>
      </c>
      <c r="H5927" t="s">
        <v>29</v>
      </c>
      <c r="I5927" t="s">
        <v>928</v>
      </c>
      <c r="J5927" t="s">
        <v>29</v>
      </c>
      <c r="K5927">
        <v>1.8</v>
      </c>
      <c r="L5927">
        <v>1.8</v>
      </c>
      <c r="M5927" t="s">
        <v>26</v>
      </c>
      <c r="N5927" t="s">
        <v>323</v>
      </c>
      <c r="O5927" t="s">
        <v>29</v>
      </c>
      <c r="P5927" t="s">
        <v>29</v>
      </c>
      <c r="Q5927" t="s">
        <v>29</v>
      </c>
      <c r="R5927" t="s">
        <v>29</v>
      </c>
      <c r="S5927" t="s">
        <v>29</v>
      </c>
      <c r="T5927" t="s">
        <v>29</v>
      </c>
      <c r="U5927" t="s">
        <v>29</v>
      </c>
      <c r="V5927" t="s">
        <v>29</v>
      </c>
      <c r="W5927" t="s">
        <v>6115</v>
      </c>
    </row>
    <row r="5928" spans="1:23">
      <c r="A5928">
        <v>5927</v>
      </c>
      <c r="B5928" t="s">
        <v>6125</v>
      </c>
      <c r="C5928" t="s">
        <v>6125</v>
      </c>
      <c r="D5928">
        <v>161</v>
      </c>
      <c r="E5928" t="s">
        <v>6139</v>
      </c>
      <c r="F5928" t="s">
        <v>168</v>
      </c>
      <c r="G5928" s="1" t="s">
        <v>6140</v>
      </c>
      <c r="H5928" t="s">
        <v>6141</v>
      </c>
      <c r="I5928" t="s">
        <v>6140</v>
      </c>
      <c r="J5928" t="s">
        <v>8750</v>
      </c>
      <c r="K5928">
        <v>0.9</v>
      </c>
      <c r="L5928">
        <v>0.9</v>
      </c>
      <c r="M5928" t="s">
        <v>26</v>
      </c>
      <c r="N5928" t="s">
        <v>323</v>
      </c>
      <c r="O5928" t="s">
        <v>219</v>
      </c>
      <c r="P5928" t="s">
        <v>29</v>
      </c>
      <c r="Q5928" t="s">
        <v>29</v>
      </c>
      <c r="R5928" t="s">
        <v>29</v>
      </c>
      <c r="S5928" t="s">
        <v>29</v>
      </c>
      <c r="T5928" t="s">
        <v>29</v>
      </c>
      <c r="U5928" t="s">
        <v>29</v>
      </c>
      <c r="V5928" t="s">
        <v>29</v>
      </c>
      <c r="W5928" t="s">
        <v>6115</v>
      </c>
    </row>
    <row r="5929" spans="1:23">
      <c r="A5929">
        <v>5928</v>
      </c>
      <c r="B5929" t="s">
        <v>6125</v>
      </c>
      <c r="C5929" t="s">
        <v>6125</v>
      </c>
      <c r="D5929">
        <v>161</v>
      </c>
      <c r="E5929" t="s">
        <v>8941</v>
      </c>
      <c r="F5929" t="s">
        <v>93</v>
      </c>
      <c r="G5929" s="1" t="s">
        <v>29</v>
      </c>
      <c r="H5929" t="s">
        <v>29</v>
      </c>
      <c r="I5929" t="s">
        <v>29</v>
      </c>
      <c r="J5929" t="s">
        <v>29</v>
      </c>
      <c r="K5929">
        <v>14.3</v>
      </c>
      <c r="L5929">
        <v>14.3</v>
      </c>
      <c r="M5929" t="s">
        <v>26</v>
      </c>
      <c r="N5929" t="s">
        <v>29</v>
      </c>
      <c r="O5929" t="s">
        <v>29</v>
      </c>
      <c r="P5929" t="s">
        <v>29</v>
      </c>
      <c r="Q5929" t="s">
        <v>29</v>
      </c>
      <c r="R5929" t="s">
        <v>29</v>
      </c>
      <c r="S5929" t="s">
        <v>29</v>
      </c>
      <c r="T5929" t="s">
        <v>29</v>
      </c>
      <c r="U5929" t="s">
        <v>29</v>
      </c>
      <c r="V5929" t="s">
        <v>29</v>
      </c>
      <c r="W5929" t="s">
        <v>6115</v>
      </c>
    </row>
    <row r="5930" spans="1:23">
      <c r="A5930">
        <v>5929</v>
      </c>
      <c r="B5930" t="s">
        <v>375</v>
      </c>
      <c r="C5930" t="s">
        <v>375</v>
      </c>
      <c r="D5930">
        <v>162</v>
      </c>
      <c r="E5930" t="s">
        <v>978</v>
      </c>
      <c r="F5930" t="s">
        <v>154</v>
      </c>
      <c r="G5930" s="1" t="s">
        <v>368</v>
      </c>
      <c r="H5930" t="s">
        <v>485</v>
      </c>
      <c r="I5930" t="s">
        <v>368</v>
      </c>
      <c r="J5930" t="s">
        <v>485</v>
      </c>
      <c r="K5930">
        <v>34.5</v>
      </c>
      <c r="L5930">
        <f>K5930/SUM($K$5930:$K$5945)*100</f>
        <v>33.923303834808259</v>
      </c>
      <c r="M5930" t="s">
        <v>26</v>
      </c>
      <c r="N5930" t="s">
        <v>232</v>
      </c>
      <c r="O5930" t="s">
        <v>219</v>
      </c>
      <c r="P5930" t="s">
        <v>323</v>
      </c>
      <c r="Q5930" t="s">
        <v>29</v>
      </c>
      <c r="R5930" t="s">
        <v>29</v>
      </c>
      <c r="S5930" t="s">
        <v>29</v>
      </c>
      <c r="T5930" t="s">
        <v>29</v>
      </c>
      <c r="U5930" t="s">
        <v>29</v>
      </c>
      <c r="V5930" t="s">
        <v>29</v>
      </c>
      <c r="W5930" t="s">
        <v>6142</v>
      </c>
    </row>
    <row r="5931" spans="1:23">
      <c r="A5931">
        <v>5930</v>
      </c>
      <c r="B5931" t="s">
        <v>375</v>
      </c>
      <c r="C5931" t="s">
        <v>375</v>
      </c>
      <c r="D5931">
        <v>162</v>
      </c>
      <c r="E5931" t="s">
        <v>6143</v>
      </c>
      <c r="F5931" t="s">
        <v>154</v>
      </c>
      <c r="G5931" s="1" t="s">
        <v>435</v>
      </c>
      <c r="H5931" t="s">
        <v>6144</v>
      </c>
      <c r="I5931" t="s">
        <v>8558</v>
      </c>
      <c r="J5931" t="s">
        <v>6144</v>
      </c>
      <c r="K5931">
        <v>23.1</v>
      </c>
      <c r="L5931">
        <f t="shared" ref="L5931:L5945" si="20">K5931/SUM($K$5930:$K$5945)*100</f>
        <v>22.713864306784661</v>
      </c>
      <c r="M5931" t="s">
        <v>26</v>
      </c>
      <c r="N5931" t="s">
        <v>232</v>
      </c>
      <c r="O5931" t="s">
        <v>219</v>
      </c>
      <c r="P5931" t="s">
        <v>63</v>
      </c>
      <c r="Q5931" t="s">
        <v>29</v>
      </c>
      <c r="R5931" t="s">
        <v>29</v>
      </c>
      <c r="S5931" t="s">
        <v>29</v>
      </c>
      <c r="T5931" t="s">
        <v>29</v>
      </c>
      <c r="U5931" t="s">
        <v>29</v>
      </c>
      <c r="V5931" t="s">
        <v>29</v>
      </c>
      <c r="W5931" t="s">
        <v>6142</v>
      </c>
    </row>
    <row r="5932" spans="1:23">
      <c r="A5932">
        <v>5931</v>
      </c>
      <c r="B5932" t="s">
        <v>375</v>
      </c>
      <c r="C5932" t="s">
        <v>375</v>
      </c>
      <c r="D5932">
        <v>162</v>
      </c>
      <c r="E5932" t="s">
        <v>1196</v>
      </c>
      <c r="F5932" t="s">
        <v>255</v>
      </c>
      <c r="G5932" s="1" t="s">
        <v>1197</v>
      </c>
      <c r="H5932" t="s">
        <v>1198</v>
      </c>
      <c r="I5932" t="s">
        <v>1197</v>
      </c>
      <c r="J5932" t="s">
        <v>1198</v>
      </c>
      <c r="K5932">
        <v>11.1</v>
      </c>
      <c r="L5932">
        <f t="shared" si="20"/>
        <v>10.914454277286136</v>
      </c>
      <c r="M5932" t="s">
        <v>26</v>
      </c>
      <c r="N5932" t="s">
        <v>232</v>
      </c>
      <c r="O5932" t="s">
        <v>328</v>
      </c>
      <c r="P5932" t="s">
        <v>29</v>
      </c>
      <c r="Q5932" t="s">
        <v>29</v>
      </c>
      <c r="R5932" t="s">
        <v>29</v>
      </c>
      <c r="S5932" t="s">
        <v>29</v>
      </c>
      <c r="T5932" t="s">
        <v>29</v>
      </c>
      <c r="U5932" t="s">
        <v>29</v>
      </c>
      <c r="V5932" t="s">
        <v>29</v>
      </c>
      <c r="W5932" t="s">
        <v>6142</v>
      </c>
    </row>
    <row r="5933" spans="1:23">
      <c r="A5933">
        <v>5932</v>
      </c>
      <c r="B5933" t="s">
        <v>375</v>
      </c>
      <c r="C5933" t="s">
        <v>375</v>
      </c>
      <c r="D5933">
        <v>162</v>
      </c>
      <c r="E5933" t="s">
        <v>383</v>
      </c>
      <c r="F5933" t="s">
        <v>168</v>
      </c>
      <c r="G5933" s="1" t="s">
        <v>384</v>
      </c>
      <c r="H5933" t="s">
        <v>385</v>
      </c>
      <c r="I5933" t="s">
        <v>384</v>
      </c>
      <c r="J5933" t="s">
        <v>385</v>
      </c>
      <c r="K5933">
        <v>6.4</v>
      </c>
      <c r="L5933">
        <f t="shared" si="20"/>
        <v>6.2930186823992136</v>
      </c>
      <c r="M5933" t="s">
        <v>26</v>
      </c>
      <c r="N5933" t="s">
        <v>232</v>
      </c>
      <c r="O5933" t="s">
        <v>219</v>
      </c>
      <c r="P5933" t="s">
        <v>323</v>
      </c>
      <c r="Q5933" t="s">
        <v>328</v>
      </c>
      <c r="R5933" t="s">
        <v>29</v>
      </c>
      <c r="S5933" t="s">
        <v>29</v>
      </c>
      <c r="T5933" t="s">
        <v>29</v>
      </c>
      <c r="U5933" t="s">
        <v>29</v>
      </c>
      <c r="V5933" t="s">
        <v>29</v>
      </c>
      <c r="W5933" t="s">
        <v>6142</v>
      </c>
    </row>
    <row r="5934" spans="1:23">
      <c r="A5934">
        <v>5933</v>
      </c>
      <c r="B5934" t="s">
        <v>375</v>
      </c>
      <c r="C5934" t="s">
        <v>375</v>
      </c>
      <c r="D5934">
        <v>162</v>
      </c>
      <c r="E5934" t="s">
        <v>6145</v>
      </c>
      <c r="F5934" t="s">
        <v>206</v>
      </c>
      <c r="G5934" s="1" t="s">
        <v>207</v>
      </c>
      <c r="H5934" t="s">
        <v>2248</v>
      </c>
      <c r="I5934" t="s">
        <v>207</v>
      </c>
      <c r="J5934" t="s">
        <v>2248</v>
      </c>
      <c r="K5934">
        <v>6.3</v>
      </c>
      <c r="L5934">
        <f t="shared" si="20"/>
        <v>6.1946902654867255</v>
      </c>
      <c r="M5934" t="s">
        <v>26</v>
      </c>
      <c r="N5934" t="s">
        <v>232</v>
      </c>
      <c r="O5934" t="s">
        <v>219</v>
      </c>
      <c r="P5934" t="s">
        <v>63</v>
      </c>
      <c r="Q5934" t="s">
        <v>29</v>
      </c>
      <c r="R5934" t="s">
        <v>29</v>
      </c>
      <c r="S5934" t="s">
        <v>29</v>
      </c>
      <c r="T5934" t="s">
        <v>29</v>
      </c>
      <c r="U5934" t="s">
        <v>29</v>
      </c>
      <c r="V5934" t="s">
        <v>29</v>
      </c>
      <c r="W5934" t="s">
        <v>6142</v>
      </c>
    </row>
    <row r="5935" spans="1:23">
      <c r="A5935">
        <v>5934</v>
      </c>
      <c r="B5935" t="s">
        <v>375</v>
      </c>
      <c r="C5935" t="s">
        <v>375</v>
      </c>
      <c r="D5935">
        <v>162</v>
      </c>
      <c r="E5935" t="s">
        <v>3294</v>
      </c>
      <c r="F5935" t="s">
        <v>251</v>
      </c>
      <c r="G5935" s="1" t="s">
        <v>1758</v>
      </c>
      <c r="H5935" t="s">
        <v>3295</v>
      </c>
      <c r="I5935" t="s">
        <v>1758</v>
      </c>
      <c r="J5935" t="s">
        <v>3295</v>
      </c>
      <c r="K5935">
        <v>4.4000000000000004</v>
      </c>
      <c r="L5935">
        <f t="shared" si="20"/>
        <v>4.3264503441494595</v>
      </c>
      <c r="M5935" t="s">
        <v>26</v>
      </c>
      <c r="N5935" t="s">
        <v>219</v>
      </c>
      <c r="O5935" t="s">
        <v>232</v>
      </c>
      <c r="P5935" t="s">
        <v>328</v>
      </c>
      <c r="Q5935" t="s">
        <v>29</v>
      </c>
      <c r="R5935" t="s">
        <v>29</v>
      </c>
      <c r="S5935" t="s">
        <v>29</v>
      </c>
      <c r="T5935" t="s">
        <v>29</v>
      </c>
      <c r="U5935" t="s">
        <v>29</v>
      </c>
      <c r="V5935" t="s">
        <v>29</v>
      </c>
      <c r="W5935" t="s">
        <v>6142</v>
      </c>
    </row>
    <row r="5936" spans="1:23">
      <c r="A5936">
        <v>5935</v>
      </c>
      <c r="B5936" t="s">
        <v>375</v>
      </c>
      <c r="C5936" t="s">
        <v>375</v>
      </c>
      <c r="D5936">
        <v>162</v>
      </c>
      <c r="E5936" t="s">
        <v>6146</v>
      </c>
      <c r="F5936" t="s">
        <v>611</v>
      </c>
      <c r="G5936" s="1" t="s">
        <v>612</v>
      </c>
      <c r="H5936" t="s">
        <v>6147</v>
      </c>
      <c r="I5936" t="s">
        <v>612</v>
      </c>
      <c r="J5936" t="s">
        <v>6147</v>
      </c>
      <c r="K5936">
        <v>4.2</v>
      </c>
      <c r="L5936">
        <f t="shared" si="20"/>
        <v>4.1297935103244834</v>
      </c>
      <c r="M5936" t="s">
        <v>26</v>
      </c>
      <c r="N5936" t="s">
        <v>219</v>
      </c>
      <c r="O5936" t="s">
        <v>29</v>
      </c>
      <c r="P5936" t="s">
        <v>29</v>
      </c>
      <c r="Q5936" t="s">
        <v>29</v>
      </c>
      <c r="R5936" t="s">
        <v>29</v>
      </c>
      <c r="S5936" t="s">
        <v>29</v>
      </c>
      <c r="T5936" t="s">
        <v>29</v>
      </c>
      <c r="U5936" t="s">
        <v>29</v>
      </c>
      <c r="V5936" t="s">
        <v>29</v>
      </c>
      <c r="W5936" t="s">
        <v>6142</v>
      </c>
    </row>
    <row r="5937" spans="1:23">
      <c r="A5937">
        <v>5936</v>
      </c>
      <c r="B5937" t="s">
        <v>375</v>
      </c>
      <c r="C5937" t="s">
        <v>375</v>
      </c>
      <c r="D5937">
        <v>162</v>
      </c>
      <c r="E5937" t="s">
        <v>5151</v>
      </c>
      <c r="F5937" t="s">
        <v>185</v>
      </c>
      <c r="G5937" s="1" t="s">
        <v>5152</v>
      </c>
      <c r="H5937" t="s">
        <v>1983</v>
      </c>
      <c r="I5937" t="s">
        <v>5152</v>
      </c>
      <c r="J5937" t="s">
        <v>1983</v>
      </c>
      <c r="K5937">
        <v>2.6</v>
      </c>
      <c r="L5937">
        <f t="shared" si="20"/>
        <v>2.5565388397246802</v>
      </c>
      <c r="M5937" t="s">
        <v>26</v>
      </c>
      <c r="N5937" t="s">
        <v>232</v>
      </c>
      <c r="O5937" t="s">
        <v>29</v>
      </c>
      <c r="P5937" t="s">
        <v>29</v>
      </c>
      <c r="Q5937" t="s">
        <v>29</v>
      </c>
      <c r="R5937" t="s">
        <v>29</v>
      </c>
      <c r="S5937" t="s">
        <v>29</v>
      </c>
      <c r="T5937" t="s">
        <v>29</v>
      </c>
      <c r="U5937" t="s">
        <v>29</v>
      </c>
      <c r="V5937" t="s">
        <v>29</v>
      </c>
      <c r="W5937" t="s">
        <v>6142</v>
      </c>
    </row>
    <row r="5938" spans="1:23">
      <c r="A5938">
        <v>5937</v>
      </c>
      <c r="B5938" t="s">
        <v>375</v>
      </c>
      <c r="C5938" t="s">
        <v>375</v>
      </c>
      <c r="D5938">
        <v>162</v>
      </c>
      <c r="E5938" t="s">
        <v>6148</v>
      </c>
      <c r="F5938" t="s">
        <v>415</v>
      </c>
      <c r="G5938" s="1" t="s">
        <v>416</v>
      </c>
      <c r="H5938" t="s">
        <v>29</v>
      </c>
      <c r="I5938" t="s">
        <v>416</v>
      </c>
      <c r="J5938" t="s">
        <v>29</v>
      </c>
      <c r="K5938">
        <v>1.7</v>
      </c>
      <c r="L5938">
        <f t="shared" si="20"/>
        <v>1.671583087512291</v>
      </c>
      <c r="M5938" t="s">
        <v>26</v>
      </c>
      <c r="N5938" t="s">
        <v>219</v>
      </c>
      <c r="O5938" t="s">
        <v>4484</v>
      </c>
      <c r="P5938" t="s">
        <v>29</v>
      </c>
      <c r="Q5938" t="s">
        <v>29</v>
      </c>
      <c r="R5938" t="s">
        <v>29</v>
      </c>
      <c r="S5938" t="s">
        <v>29</v>
      </c>
      <c r="T5938" t="s">
        <v>29</v>
      </c>
      <c r="U5938" t="s">
        <v>29</v>
      </c>
      <c r="V5938" t="s">
        <v>29</v>
      </c>
      <c r="W5938" t="s">
        <v>6142</v>
      </c>
    </row>
    <row r="5939" spans="1:23">
      <c r="A5939">
        <v>5938</v>
      </c>
      <c r="B5939" t="s">
        <v>375</v>
      </c>
      <c r="C5939" t="s">
        <v>375</v>
      </c>
      <c r="D5939">
        <v>162</v>
      </c>
      <c r="E5939" t="s">
        <v>6149</v>
      </c>
      <c r="F5939" t="s">
        <v>154</v>
      </c>
      <c r="G5939" s="1" t="s">
        <v>6150</v>
      </c>
      <c r="H5939" t="s">
        <v>120</v>
      </c>
      <c r="I5939" t="s">
        <v>203</v>
      </c>
      <c r="J5939" t="s">
        <v>120</v>
      </c>
      <c r="K5939">
        <v>1.3</v>
      </c>
      <c r="L5939">
        <f t="shared" si="20"/>
        <v>1.2782694198623401</v>
      </c>
      <c r="M5939" t="s">
        <v>26</v>
      </c>
      <c r="N5939" t="s">
        <v>232</v>
      </c>
      <c r="O5939" t="s">
        <v>219</v>
      </c>
      <c r="P5939" t="s">
        <v>29</v>
      </c>
      <c r="Q5939" t="s">
        <v>29</v>
      </c>
      <c r="R5939" t="s">
        <v>29</v>
      </c>
      <c r="S5939" t="s">
        <v>29</v>
      </c>
      <c r="T5939" t="s">
        <v>29</v>
      </c>
      <c r="U5939" t="s">
        <v>29</v>
      </c>
      <c r="V5939" t="s">
        <v>29</v>
      </c>
      <c r="W5939" t="s">
        <v>6142</v>
      </c>
    </row>
    <row r="5940" spans="1:23">
      <c r="A5940">
        <v>5939</v>
      </c>
      <c r="B5940" t="s">
        <v>375</v>
      </c>
      <c r="C5940" t="s">
        <v>375</v>
      </c>
      <c r="D5940">
        <v>162</v>
      </c>
      <c r="E5940" t="s">
        <v>6151</v>
      </c>
      <c r="F5940" t="s">
        <v>181</v>
      </c>
      <c r="G5940" s="1" t="s">
        <v>6152</v>
      </c>
      <c r="H5940" t="s">
        <v>1834</v>
      </c>
      <c r="I5940" t="s">
        <v>6152</v>
      </c>
      <c r="J5940" t="s">
        <v>1834</v>
      </c>
      <c r="K5940">
        <v>1.1000000000000001</v>
      </c>
      <c r="L5940">
        <f t="shared" si="20"/>
        <v>1.0816125860373649</v>
      </c>
      <c r="M5940" t="s">
        <v>26</v>
      </c>
      <c r="N5940" t="s">
        <v>328</v>
      </c>
      <c r="O5940" t="s">
        <v>63</v>
      </c>
      <c r="P5940" t="s">
        <v>29</v>
      </c>
      <c r="Q5940" t="s">
        <v>29</v>
      </c>
      <c r="R5940" t="s">
        <v>29</v>
      </c>
      <c r="S5940" t="s">
        <v>29</v>
      </c>
      <c r="T5940" t="s">
        <v>29</v>
      </c>
      <c r="U5940" t="s">
        <v>29</v>
      </c>
      <c r="V5940" t="s">
        <v>29</v>
      </c>
      <c r="W5940" t="s">
        <v>6142</v>
      </c>
    </row>
    <row r="5941" spans="1:23">
      <c r="A5941">
        <v>5940</v>
      </c>
      <c r="B5941" t="s">
        <v>375</v>
      </c>
      <c r="C5941" t="s">
        <v>375</v>
      </c>
      <c r="D5941">
        <v>162</v>
      </c>
      <c r="E5941" t="s">
        <v>6153</v>
      </c>
      <c r="F5941" t="s">
        <v>114</v>
      </c>
      <c r="G5941" s="1" t="s">
        <v>6154</v>
      </c>
      <c r="H5941" t="s">
        <v>6155</v>
      </c>
      <c r="I5941" t="s">
        <v>3380</v>
      </c>
      <c r="J5941" t="s">
        <v>8741</v>
      </c>
      <c r="K5941">
        <v>1</v>
      </c>
      <c r="L5941">
        <f t="shared" si="20"/>
        <v>0.98328416912487704</v>
      </c>
      <c r="M5941" t="s">
        <v>26</v>
      </c>
      <c r="N5941" t="s">
        <v>232</v>
      </c>
      <c r="O5941" t="s">
        <v>63</v>
      </c>
      <c r="P5941" t="s">
        <v>29</v>
      </c>
      <c r="Q5941" t="s">
        <v>29</v>
      </c>
      <c r="R5941" t="s">
        <v>29</v>
      </c>
      <c r="S5941" t="s">
        <v>29</v>
      </c>
      <c r="T5941" t="s">
        <v>29</v>
      </c>
      <c r="U5941" t="s">
        <v>29</v>
      </c>
      <c r="V5941" t="s">
        <v>29</v>
      </c>
      <c r="W5941" t="s">
        <v>6142</v>
      </c>
    </row>
    <row r="5942" spans="1:23">
      <c r="A5942">
        <v>5941</v>
      </c>
      <c r="B5942" t="s">
        <v>375</v>
      </c>
      <c r="C5942" t="s">
        <v>375</v>
      </c>
      <c r="D5942">
        <v>162</v>
      </c>
      <c r="E5942" t="s">
        <v>6156</v>
      </c>
      <c r="F5942" t="s">
        <v>154</v>
      </c>
      <c r="G5942" s="1" t="s">
        <v>5673</v>
      </c>
      <c r="H5942" t="s">
        <v>6157</v>
      </c>
      <c r="I5942" t="s">
        <v>5673</v>
      </c>
      <c r="J5942" t="s">
        <v>6157</v>
      </c>
      <c r="K5942">
        <v>1</v>
      </c>
      <c r="L5942">
        <f t="shared" si="20"/>
        <v>0.98328416912487704</v>
      </c>
      <c r="M5942" t="s">
        <v>26</v>
      </c>
      <c r="N5942" t="s">
        <v>232</v>
      </c>
      <c r="O5942" t="s">
        <v>219</v>
      </c>
      <c r="P5942" t="s">
        <v>29</v>
      </c>
      <c r="Q5942" t="s">
        <v>29</v>
      </c>
      <c r="R5942" t="s">
        <v>29</v>
      </c>
      <c r="S5942" t="s">
        <v>29</v>
      </c>
      <c r="T5942" t="s">
        <v>29</v>
      </c>
      <c r="U5942" t="s">
        <v>29</v>
      </c>
      <c r="V5942" t="s">
        <v>29</v>
      </c>
      <c r="W5942" t="s">
        <v>6142</v>
      </c>
    </row>
    <row r="5943" spans="1:23">
      <c r="A5943">
        <v>5942</v>
      </c>
      <c r="B5943" t="s">
        <v>375</v>
      </c>
      <c r="C5943" t="s">
        <v>375</v>
      </c>
      <c r="D5943">
        <v>162</v>
      </c>
      <c r="E5943" t="s">
        <v>6158</v>
      </c>
      <c r="F5943" t="s">
        <v>196</v>
      </c>
      <c r="G5943" s="1" t="s">
        <v>326</v>
      </c>
      <c r="H5943" t="s">
        <v>6159</v>
      </c>
      <c r="I5943" t="s">
        <v>326</v>
      </c>
      <c r="J5943" t="s">
        <v>6159</v>
      </c>
      <c r="K5943">
        <v>1</v>
      </c>
      <c r="L5943">
        <f t="shared" si="20"/>
        <v>0.98328416912487704</v>
      </c>
      <c r="M5943" t="s">
        <v>26</v>
      </c>
      <c r="N5943" t="s">
        <v>232</v>
      </c>
      <c r="O5943" t="s">
        <v>29</v>
      </c>
      <c r="P5943" t="s">
        <v>29</v>
      </c>
      <c r="Q5943" t="s">
        <v>29</v>
      </c>
      <c r="R5943" t="s">
        <v>29</v>
      </c>
      <c r="S5943" t="s">
        <v>29</v>
      </c>
      <c r="T5943" t="s">
        <v>29</v>
      </c>
      <c r="U5943" t="s">
        <v>29</v>
      </c>
      <c r="V5943" t="s">
        <v>29</v>
      </c>
      <c r="W5943" t="s">
        <v>6142</v>
      </c>
    </row>
    <row r="5944" spans="1:23">
      <c r="A5944">
        <v>5943</v>
      </c>
      <c r="B5944" t="s">
        <v>375</v>
      </c>
      <c r="C5944" t="s">
        <v>375</v>
      </c>
      <c r="D5944">
        <v>162</v>
      </c>
      <c r="E5944" t="s">
        <v>6160</v>
      </c>
      <c r="F5944" t="s">
        <v>1955</v>
      </c>
      <c r="G5944" s="1" t="s">
        <v>6161</v>
      </c>
      <c r="H5944" t="s">
        <v>3004</v>
      </c>
      <c r="I5944" t="s">
        <v>6161</v>
      </c>
      <c r="J5944" t="s">
        <v>3004</v>
      </c>
      <c r="K5944">
        <v>1</v>
      </c>
      <c r="L5944">
        <f t="shared" si="20"/>
        <v>0.98328416912487704</v>
      </c>
      <c r="M5944" t="s">
        <v>26</v>
      </c>
      <c r="N5944" t="s">
        <v>219</v>
      </c>
      <c r="O5944" t="s">
        <v>29</v>
      </c>
      <c r="P5944" t="s">
        <v>29</v>
      </c>
      <c r="Q5944" t="s">
        <v>29</v>
      </c>
      <c r="R5944" t="s">
        <v>29</v>
      </c>
      <c r="S5944" t="s">
        <v>29</v>
      </c>
      <c r="T5944" t="s">
        <v>29</v>
      </c>
      <c r="U5944" t="s">
        <v>29</v>
      </c>
      <c r="V5944" t="s">
        <v>29</v>
      </c>
      <c r="W5944" t="s">
        <v>6142</v>
      </c>
    </row>
    <row r="5945" spans="1:23">
      <c r="A5945">
        <v>5944</v>
      </c>
      <c r="B5945" t="s">
        <v>375</v>
      </c>
      <c r="C5945" t="s">
        <v>375</v>
      </c>
      <c r="D5945">
        <v>162</v>
      </c>
      <c r="E5945" t="s">
        <v>6162</v>
      </c>
      <c r="F5945" t="s">
        <v>1314</v>
      </c>
      <c r="G5945" s="1" t="s">
        <v>1766</v>
      </c>
      <c r="H5945" t="s">
        <v>362</v>
      </c>
      <c r="I5945" t="s">
        <v>1766</v>
      </c>
      <c r="J5945" t="s">
        <v>362</v>
      </c>
      <c r="K5945">
        <v>1</v>
      </c>
      <c r="L5945">
        <f t="shared" si="20"/>
        <v>0.98328416912487704</v>
      </c>
      <c r="M5945" t="s">
        <v>26</v>
      </c>
      <c r="N5945" t="s">
        <v>219</v>
      </c>
      <c r="O5945" t="s">
        <v>4484</v>
      </c>
      <c r="P5945" t="s">
        <v>29</v>
      </c>
      <c r="Q5945" t="s">
        <v>29</v>
      </c>
      <c r="R5945" t="s">
        <v>29</v>
      </c>
      <c r="S5945" t="s">
        <v>29</v>
      </c>
      <c r="T5945" t="s">
        <v>29</v>
      </c>
      <c r="U5945" t="s">
        <v>29</v>
      </c>
      <c r="V5945" t="s">
        <v>29</v>
      </c>
      <c r="W5945" t="s">
        <v>6142</v>
      </c>
    </row>
    <row r="5946" spans="1:23">
      <c r="A5946">
        <v>5945</v>
      </c>
      <c r="B5946" t="s">
        <v>3063</v>
      </c>
      <c r="C5946" t="s">
        <v>3063</v>
      </c>
      <c r="D5946">
        <v>163</v>
      </c>
      <c r="E5946" t="s">
        <v>6163</v>
      </c>
      <c r="F5946" t="s">
        <v>731</v>
      </c>
      <c r="G5946" s="1" t="s">
        <v>6164</v>
      </c>
      <c r="H5946" t="s">
        <v>3304</v>
      </c>
      <c r="I5946" t="s">
        <v>6164</v>
      </c>
      <c r="J5946" t="s">
        <v>3304</v>
      </c>
      <c r="K5946">
        <v>16.149999999999999</v>
      </c>
      <c r="L5946">
        <v>16.149999999999999</v>
      </c>
      <c r="M5946" t="s">
        <v>26</v>
      </c>
      <c r="N5946" t="s">
        <v>219</v>
      </c>
      <c r="O5946" t="s">
        <v>232</v>
      </c>
      <c r="P5946" t="s">
        <v>29</v>
      </c>
      <c r="Q5946" t="s">
        <v>29</v>
      </c>
      <c r="R5946" t="s">
        <v>29</v>
      </c>
      <c r="S5946" t="s">
        <v>29</v>
      </c>
      <c r="T5946" t="s">
        <v>29</v>
      </c>
      <c r="U5946" t="s">
        <v>29</v>
      </c>
      <c r="V5946" t="s">
        <v>6165</v>
      </c>
      <c r="W5946" t="s">
        <v>6166</v>
      </c>
    </row>
    <row r="5947" spans="1:23">
      <c r="A5947">
        <v>5946</v>
      </c>
      <c r="B5947" t="s">
        <v>3063</v>
      </c>
      <c r="C5947" t="s">
        <v>3063</v>
      </c>
      <c r="D5947">
        <v>163</v>
      </c>
      <c r="E5947" t="s">
        <v>2475</v>
      </c>
      <c r="F5947" t="s">
        <v>185</v>
      </c>
      <c r="G5947" s="1" t="s">
        <v>186</v>
      </c>
      <c r="H5947" t="s">
        <v>466</v>
      </c>
      <c r="I5947" t="s">
        <v>186</v>
      </c>
      <c r="J5947" t="s">
        <v>466</v>
      </c>
      <c r="K5947">
        <v>11.41</v>
      </c>
      <c r="L5947">
        <v>11.41</v>
      </c>
      <c r="M5947" t="s">
        <v>26</v>
      </c>
      <c r="N5947" t="s">
        <v>219</v>
      </c>
      <c r="O5947" t="s">
        <v>232</v>
      </c>
      <c r="P5947" t="s">
        <v>74</v>
      </c>
      <c r="Q5947" t="s">
        <v>29</v>
      </c>
      <c r="R5947" t="s">
        <v>29</v>
      </c>
      <c r="S5947" t="s">
        <v>29</v>
      </c>
      <c r="T5947" t="s">
        <v>29</v>
      </c>
      <c r="U5947" t="s">
        <v>29</v>
      </c>
      <c r="V5947" t="s">
        <v>6165</v>
      </c>
      <c r="W5947" t="s">
        <v>6166</v>
      </c>
    </row>
    <row r="5948" spans="1:23">
      <c r="A5948">
        <v>5947</v>
      </c>
      <c r="B5948" t="s">
        <v>3063</v>
      </c>
      <c r="C5948" t="s">
        <v>3063</v>
      </c>
      <c r="D5948">
        <v>163</v>
      </c>
      <c r="E5948" t="s">
        <v>4769</v>
      </c>
      <c r="F5948" t="s">
        <v>196</v>
      </c>
      <c r="G5948" s="1" t="s">
        <v>2856</v>
      </c>
      <c r="H5948" t="s">
        <v>29</v>
      </c>
      <c r="I5948" t="s">
        <v>2856</v>
      </c>
      <c r="J5948" t="s">
        <v>29</v>
      </c>
      <c r="K5948">
        <v>4.59</v>
      </c>
      <c r="L5948">
        <v>4.59</v>
      </c>
      <c r="M5948" t="s">
        <v>26</v>
      </c>
      <c r="N5948" t="s">
        <v>219</v>
      </c>
      <c r="O5948" t="s">
        <v>232</v>
      </c>
      <c r="P5948" t="s">
        <v>28</v>
      </c>
      <c r="Q5948" t="s">
        <v>29</v>
      </c>
      <c r="R5948" t="s">
        <v>29</v>
      </c>
      <c r="S5948" t="s">
        <v>29</v>
      </c>
      <c r="T5948" t="s">
        <v>29</v>
      </c>
      <c r="U5948" t="s">
        <v>29</v>
      </c>
      <c r="V5948" t="s">
        <v>6165</v>
      </c>
      <c r="W5948" t="s">
        <v>6166</v>
      </c>
    </row>
    <row r="5949" spans="1:23">
      <c r="A5949">
        <v>5948</v>
      </c>
      <c r="B5949" t="s">
        <v>3063</v>
      </c>
      <c r="C5949" t="s">
        <v>3063</v>
      </c>
      <c r="D5949">
        <v>163</v>
      </c>
      <c r="E5949" t="s">
        <v>6167</v>
      </c>
      <c r="F5949" t="s">
        <v>248</v>
      </c>
      <c r="G5949" s="1" t="s">
        <v>2581</v>
      </c>
      <c r="H5949" t="s">
        <v>6168</v>
      </c>
      <c r="I5949" t="s">
        <v>2581</v>
      </c>
      <c r="J5949" t="s">
        <v>6168</v>
      </c>
      <c r="K5949">
        <v>4.59</v>
      </c>
      <c r="L5949">
        <v>4.59</v>
      </c>
      <c r="M5949" t="s">
        <v>26</v>
      </c>
      <c r="N5949" t="s">
        <v>219</v>
      </c>
      <c r="O5949" t="s">
        <v>232</v>
      </c>
      <c r="P5949" t="s">
        <v>74</v>
      </c>
      <c r="Q5949" t="s">
        <v>29</v>
      </c>
      <c r="R5949" t="s">
        <v>29</v>
      </c>
      <c r="S5949" t="s">
        <v>29</v>
      </c>
      <c r="T5949" t="s">
        <v>29</v>
      </c>
      <c r="U5949" t="s">
        <v>29</v>
      </c>
      <c r="V5949" t="s">
        <v>6165</v>
      </c>
      <c r="W5949" t="s">
        <v>6166</v>
      </c>
    </row>
    <row r="5950" spans="1:23">
      <c r="A5950">
        <v>5949</v>
      </c>
      <c r="B5950" t="s">
        <v>3063</v>
      </c>
      <c r="C5950" t="s">
        <v>3063</v>
      </c>
      <c r="D5950">
        <v>163</v>
      </c>
      <c r="E5950" t="s">
        <v>6169</v>
      </c>
      <c r="F5950" t="s">
        <v>731</v>
      </c>
      <c r="G5950" s="1" t="s">
        <v>845</v>
      </c>
      <c r="H5950" t="s">
        <v>6170</v>
      </c>
      <c r="I5950" t="s">
        <v>845</v>
      </c>
      <c r="J5950" t="s">
        <v>5327</v>
      </c>
      <c r="K5950">
        <v>4.21</v>
      </c>
      <c r="L5950">
        <v>4.21</v>
      </c>
      <c r="M5950" t="s">
        <v>26</v>
      </c>
      <c r="N5950" t="s">
        <v>219</v>
      </c>
      <c r="O5950" t="s">
        <v>232</v>
      </c>
      <c r="P5950" t="s">
        <v>74</v>
      </c>
      <c r="Q5950" t="s">
        <v>63</v>
      </c>
      <c r="R5950" t="s">
        <v>29</v>
      </c>
      <c r="S5950" t="s">
        <v>29</v>
      </c>
      <c r="T5950" t="s">
        <v>29</v>
      </c>
      <c r="U5950" t="s">
        <v>29</v>
      </c>
      <c r="V5950" t="s">
        <v>6165</v>
      </c>
      <c r="W5950" t="s">
        <v>6166</v>
      </c>
    </row>
    <row r="5951" spans="1:23">
      <c r="A5951">
        <v>5950</v>
      </c>
      <c r="B5951" t="s">
        <v>3063</v>
      </c>
      <c r="C5951" t="s">
        <v>3063</v>
      </c>
      <c r="D5951">
        <v>163</v>
      </c>
      <c r="E5951" t="s">
        <v>6171</v>
      </c>
      <c r="F5951" t="s">
        <v>154</v>
      </c>
      <c r="G5951" s="1" t="s">
        <v>3491</v>
      </c>
      <c r="H5951" t="s">
        <v>6172</v>
      </c>
      <c r="I5951" t="s">
        <v>3493</v>
      </c>
      <c r="J5951" t="s">
        <v>6172</v>
      </c>
      <c r="K5951">
        <v>3.94</v>
      </c>
      <c r="L5951">
        <v>3.94</v>
      </c>
      <c r="M5951" t="s">
        <v>26</v>
      </c>
      <c r="N5951" t="s">
        <v>219</v>
      </c>
      <c r="O5951" t="s">
        <v>232</v>
      </c>
      <c r="P5951" t="s">
        <v>74</v>
      </c>
      <c r="Q5951" t="s">
        <v>29</v>
      </c>
      <c r="R5951" t="s">
        <v>29</v>
      </c>
      <c r="S5951" t="s">
        <v>29</v>
      </c>
      <c r="T5951" t="s">
        <v>29</v>
      </c>
      <c r="U5951" t="s">
        <v>29</v>
      </c>
      <c r="V5951" t="s">
        <v>6165</v>
      </c>
      <c r="W5951" t="s">
        <v>6166</v>
      </c>
    </row>
    <row r="5952" spans="1:23">
      <c r="A5952">
        <v>5951</v>
      </c>
      <c r="B5952" t="s">
        <v>3063</v>
      </c>
      <c r="C5952" t="s">
        <v>3063</v>
      </c>
      <c r="D5952">
        <v>163</v>
      </c>
      <c r="E5952" t="s">
        <v>3578</v>
      </c>
      <c r="F5952" t="s">
        <v>185</v>
      </c>
      <c r="G5952" s="1" t="s">
        <v>633</v>
      </c>
      <c r="H5952" t="s">
        <v>144</v>
      </c>
      <c r="I5952" t="s">
        <v>633</v>
      </c>
      <c r="J5952" t="s">
        <v>144</v>
      </c>
      <c r="K5952">
        <v>3.36</v>
      </c>
      <c r="L5952">
        <v>3.36</v>
      </c>
      <c r="M5952" t="s">
        <v>26</v>
      </c>
      <c r="N5952" t="s">
        <v>219</v>
      </c>
      <c r="O5952" t="s">
        <v>232</v>
      </c>
      <c r="P5952" t="s">
        <v>29</v>
      </c>
      <c r="Q5952" t="s">
        <v>29</v>
      </c>
      <c r="R5952" t="s">
        <v>29</v>
      </c>
      <c r="S5952" t="s">
        <v>29</v>
      </c>
      <c r="T5952" t="s">
        <v>29</v>
      </c>
      <c r="U5952" t="s">
        <v>29</v>
      </c>
      <c r="V5952" t="s">
        <v>6165</v>
      </c>
      <c r="W5952" t="s">
        <v>6166</v>
      </c>
    </row>
    <row r="5953" spans="1:23">
      <c r="A5953">
        <v>5952</v>
      </c>
      <c r="B5953" t="s">
        <v>3063</v>
      </c>
      <c r="C5953" t="s">
        <v>3063</v>
      </c>
      <c r="D5953">
        <v>163</v>
      </c>
      <c r="E5953" t="s">
        <v>5323</v>
      </c>
      <c r="F5953" t="s">
        <v>168</v>
      </c>
      <c r="G5953" s="1" t="s">
        <v>301</v>
      </c>
      <c r="H5953" t="s">
        <v>840</v>
      </c>
      <c r="I5953" t="s">
        <v>301</v>
      </c>
      <c r="J5953" t="s">
        <v>840</v>
      </c>
      <c r="K5953">
        <v>2.62</v>
      </c>
      <c r="L5953">
        <v>2.62</v>
      </c>
      <c r="M5953" t="s">
        <v>26</v>
      </c>
      <c r="N5953" t="s">
        <v>219</v>
      </c>
      <c r="O5953" t="s">
        <v>74</v>
      </c>
      <c r="P5953" t="s">
        <v>28</v>
      </c>
      <c r="Q5953" t="s">
        <v>29</v>
      </c>
      <c r="R5953" t="s">
        <v>29</v>
      </c>
      <c r="S5953" t="s">
        <v>29</v>
      </c>
      <c r="T5953" t="s">
        <v>29</v>
      </c>
      <c r="U5953" t="s">
        <v>29</v>
      </c>
      <c r="V5953" t="s">
        <v>6165</v>
      </c>
      <c r="W5953" t="s">
        <v>6166</v>
      </c>
    </row>
    <row r="5954" spans="1:23">
      <c r="A5954">
        <v>5953</v>
      </c>
      <c r="B5954" t="s">
        <v>3063</v>
      </c>
      <c r="C5954" t="s">
        <v>3063</v>
      </c>
      <c r="D5954">
        <v>163</v>
      </c>
      <c r="E5954" t="s">
        <v>2804</v>
      </c>
      <c r="F5954" t="s">
        <v>185</v>
      </c>
      <c r="G5954" s="1" t="s">
        <v>2805</v>
      </c>
      <c r="H5954" t="s">
        <v>2806</v>
      </c>
      <c r="I5954" t="s">
        <v>2805</v>
      </c>
      <c r="J5954" t="s">
        <v>2806</v>
      </c>
      <c r="K5954">
        <v>2.4700000000000002</v>
      </c>
      <c r="L5954">
        <v>2.4700000000000002</v>
      </c>
      <c r="M5954" t="s">
        <v>26</v>
      </c>
      <c r="N5954" t="s">
        <v>219</v>
      </c>
      <c r="O5954" t="s">
        <v>232</v>
      </c>
      <c r="P5954" t="s">
        <v>74</v>
      </c>
      <c r="Q5954" t="s">
        <v>28</v>
      </c>
      <c r="R5954" t="s">
        <v>29</v>
      </c>
      <c r="S5954" t="s">
        <v>29</v>
      </c>
      <c r="T5954" t="s">
        <v>29</v>
      </c>
      <c r="U5954" t="s">
        <v>29</v>
      </c>
      <c r="V5954" t="s">
        <v>6165</v>
      </c>
      <c r="W5954" t="s">
        <v>6166</v>
      </c>
    </row>
    <row r="5955" spans="1:23">
      <c r="A5955">
        <v>5954</v>
      </c>
      <c r="B5955" t="s">
        <v>3063</v>
      </c>
      <c r="C5955" t="s">
        <v>3063</v>
      </c>
      <c r="D5955">
        <v>163</v>
      </c>
      <c r="E5955" t="s">
        <v>6173</v>
      </c>
      <c r="F5955" t="s">
        <v>3071</v>
      </c>
      <c r="G5955" s="1" t="s">
        <v>3072</v>
      </c>
      <c r="H5955" t="s">
        <v>6174</v>
      </c>
      <c r="I5955" t="s">
        <v>3072</v>
      </c>
      <c r="J5955" t="s">
        <v>8751</v>
      </c>
      <c r="K5955">
        <v>2.27</v>
      </c>
      <c r="L5955">
        <v>2.27</v>
      </c>
      <c r="M5955" t="s">
        <v>26</v>
      </c>
      <c r="N5955" t="s">
        <v>219</v>
      </c>
      <c r="O5955" t="s">
        <v>232</v>
      </c>
      <c r="P5955" t="s">
        <v>63</v>
      </c>
      <c r="Q5955" t="s">
        <v>29</v>
      </c>
      <c r="R5955" t="s">
        <v>29</v>
      </c>
      <c r="S5955" t="s">
        <v>29</v>
      </c>
      <c r="T5955" t="s">
        <v>29</v>
      </c>
      <c r="U5955" t="s">
        <v>29</v>
      </c>
      <c r="V5955" t="s">
        <v>6165</v>
      </c>
      <c r="W5955" t="s">
        <v>6166</v>
      </c>
    </row>
    <row r="5956" spans="1:23">
      <c r="A5956">
        <v>5955</v>
      </c>
      <c r="B5956" t="s">
        <v>3063</v>
      </c>
      <c r="C5956" t="s">
        <v>3063</v>
      </c>
      <c r="D5956">
        <v>163</v>
      </c>
      <c r="E5956" t="s">
        <v>6175</v>
      </c>
      <c r="F5956" t="s">
        <v>185</v>
      </c>
      <c r="G5956" s="1" t="s">
        <v>186</v>
      </c>
      <c r="H5956" t="s">
        <v>1983</v>
      </c>
      <c r="I5956" t="s">
        <v>186</v>
      </c>
      <c r="J5956" t="s">
        <v>1983</v>
      </c>
      <c r="K5956">
        <v>2.12</v>
      </c>
      <c r="L5956">
        <v>2.12</v>
      </c>
      <c r="M5956" t="s">
        <v>26</v>
      </c>
      <c r="N5956" t="s">
        <v>219</v>
      </c>
      <c r="O5956" t="s">
        <v>232</v>
      </c>
      <c r="P5956" t="s">
        <v>74</v>
      </c>
      <c r="Q5956" t="s">
        <v>29</v>
      </c>
      <c r="R5956" t="s">
        <v>29</v>
      </c>
      <c r="S5956" t="s">
        <v>29</v>
      </c>
      <c r="T5956" t="s">
        <v>29</v>
      </c>
      <c r="U5956" t="s">
        <v>29</v>
      </c>
      <c r="V5956" t="s">
        <v>6165</v>
      </c>
      <c r="W5956" t="s">
        <v>6166</v>
      </c>
    </row>
    <row r="5957" spans="1:23">
      <c r="A5957">
        <v>5956</v>
      </c>
      <c r="B5957" t="s">
        <v>3063</v>
      </c>
      <c r="C5957" t="s">
        <v>3063</v>
      </c>
      <c r="D5957">
        <v>163</v>
      </c>
      <c r="E5957" t="s">
        <v>6176</v>
      </c>
      <c r="F5957" t="s">
        <v>2769</v>
      </c>
      <c r="G5957" s="1" t="s">
        <v>2773</v>
      </c>
      <c r="H5957" t="s">
        <v>6177</v>
      </c>
      <c r="I5957" t="s">
        <v>2773</v>
      </c>
      <c r="J5957" t="s">
        <v>6177</v>
      </c>
      <c r="K5957">
        <v>1.97</v>
      </c>
      <c r="L5957">
        <v>1.97</v>
      </c>
      <c r="M5957" t="s">
        <v>26</v>
      </c>
      <c r="N5957" t="s">
        <v>219</v>
      </c>
      <c r="O5957" t="s">
        <v>232</v>
      </c>
      <c r="P5957" t="s">
        <v>28</v>
      </c>
      <c r="Q5957" t="s">
        <v>29</v>
      </c>
      <c r="R5957" t="s">
        <v>29</v>
      </c>
      <c r="S5957" t="s">
        <v>29</v>
      </c>
      <c r="T5957" t="s">
        <v>29</v>
      </c>
      <c r="U5957" t="s">
        <v>29</v>
      </c>
      <c r="V5957" t="s">
        <v>6165</v>
      </c>
      <c r="W5957" t="s">
        <v>6166</v>
      </c>
    </row>
    <row r="5958" spans="1:23">
      <c r="A5958">
        <v>5957</v>
      </c>
      <c r="B5958" t="s">
        <v>3063</v>
      </c>
      <c r="C5958" t="s">
        <v>3063</v>
      </c>
      <c r="D5958">
        <v>163</v>
      </c>
      <c r="E5958" t="s">
        <v>6178</v>
      </c>
      <c r="F5958" t="s">
        <v>185</v>
      </c>
      <c r="G5958" s="1" t="s">
        <v>5152</v>
      </c>
      <c r="H5958" t="s">
        <v>3103</v>
      </c>
      <c r="I5958" t="s">
        <v>5152</v>
      </c>
      <c r="J5958" t="s">
        <v>3103</v>
      </c>
      <c r="K5958">
        <v>1.79</v>
      </c>
      <c r="L5958">
        <v>1.79</v>
      </c>
      <c r="M5958" t="s">
        <v>26</v>
      </c>
      <c r="N5958" t="s">
        <v>219</v>
      </c>
      <c r="O5958" t="s">
        <v>232</v>
      </c>
      <c r="P5958" t="s">
        <v>74</v>
      </c>
      <c r="Q5958" t="s">
        <v>29</v>
      </c>
      <c r="R5958" t="s">
        <v>29</v>
      </c>
      <c r="S5958" t="s">
        <v>29</v>
      </c>
      <c r="T5958" t="s">
        <v>29</v>
      </c>
      <c r="U5958" t="s">
        <v>29</v>
      </c>
      <c r="V5958" t="s">
        <v>6165</v>
      </c>
      <c r="W5958" t="s">
        <v>6166</v>
      </c>
    </row>
    <row r="5959" spans="1:23">
      <c r="A5959">
        <v>5958</v>
      </c>
      <c r="B5959" t="s">
        <v>3063</v>
      </c>
      <c r="C5959" t="s">
        <v>3063</v>
      </c>
      <c r="D5959">
        <v>163</v>
      </c>
      <c r="E5959" t="s">
        <v>5278</v>
      </c>
      <c r="F5959" t="s">
        <v>358</v>
      </c>
      <c r="G5959" s="1" t="s">
        <v>2753</v>
      </c>
      <c r="H5959" t="s">
        <v>615</v>
      </c>
      <c r="I5959" t="s">
        <v>2753</v>
      </c>
      <c r="J5959" t="s">
        <v>615</v>
      </c>
      <c r="K5959">
        <v>1.69</v>
      </c>
      <c r="L5959">
        <v>1.69</v>
      </c>
      <c r="M5959" t="s">
        <v>26</v>
      </c>
      <c r="N5959" t="s">
        <v>28</v>
      </c>
      <c r="O5959" t="s">
        <v>29</v>
      </c>
      <c r="P5959" t="s">
        <v>29</v>
      </c>
      <c r="Q5959" t="s">
        <v>29</v>
      </c>
      <c r="R5959" t="s">
        <v>29</v>
      </c>
      <c r="S5959" t="s">
        <v>29</v>
      </c>
      <c r="T5959" t="s">
        <v>29</v>
      </c>
      <c r="U5959" t="s">
        <v>29</v>
      </c>
      <c r="V5959" t="s">
        <v>6165</v>
      </c>
      <c r="W5959" t="s">
        <v>6166</v>
      </c>
    </row>
    <row r="5960" spans="1:23">
      <c r="A5960">
        <v>5959</v>
      </c>
      <c r="B5960" t="s">
        <v>3063</v>
      </c>
      <c r="C5960" t="s">
        <v>3063</v>
      </c>
      <c r="D5960">
        <v>163</v>
      </c>
      <c r="E5960" t="s">
        <v>2796</v>
      </c>
      <c r="F5960" t="s">
        <v>154</v>
      </c>
      <c r="G5960" s="1" t="s">
        <v>435</v>
      </c>
      <c r="H5960" t="s">
        <v>2797</v>
      </c>
      <c r="I5960" t="s">
        <v>435</v>
      </c>
      <c r="J5960" t="s">
        <v>2797</v>
      </c>
      <c r="K5960">
        <v>1.29</v>
      </c>
      <c r="L5960">
        <v>1.29</v>
      </c>
      <c r="M5960" t="s">
        <v>26</v>
      </c>
      <c r="N5960" t="s">
        <v>219</v>
      </c>
      <c r="O5960" t="s">
        <v>29</v>
      </c>
      <c r="P5960" t="s">
        <v>29</v>
      </c>
      <c r="Q5960" t="s">
        <v>29</v>
      </c>
      <c r="R5960" t="s">
        <v>29</v>
      </c>
      <c r="S5960" t="s">
        <v>29</v>
      </c>
      <c r="T5960" t="s">
        <v>29</v>
      </c>
      <c r="U5960" t="s">
        <v>29</v>
      </c>
      <c r="V5960" t="s">
        <v>6165</v>
      </c>
      <c r="W5960" t="s">
        <v>6166</v>
      </c>
    </row>
    <row r="5961" spans="1:23">
      <c r="A5961">
        <v>5960</v>
      </c>
      <c r="B5961" t="s">
        <v>3063</v>
      </c>
      <c r="C5961" t="s">
        <v>3063</v>
      </c>
      <c r="D5961">
        <v>163</v>
      </c>
      <c r="E5961" t="s">
        <v>5267</v>
      </c>
      <c r="F5961" t="s">
        <v>255</v>
      </c>
      <c r="G5961" s="1" t="s">
        <v>696</v>
      </c>
      <c r="H5961" t="s">
        <v>2754</v>
      </c>
      <c r="I5961" t="s">
        <v>696</v>
      </c>
      <c r="J5961" t="s">
        <v>2754</v>
      </c>
      <c r="K5961">
        <v>1.21</v>
      </c>
      <c r="L5961">
        <v>1.21</v>
      </c>
      <c r="M5961" t="s">
        <v>26</v>
      </c>
      <c r="N5961" t="s">
        <v>219</v>
      </c>
      <c r="O5961" t="s">
        <v>232</v>
      </c>
      <c r="P5961" t="s">
        <v>63</v>
      </c>
      <c r="Q5961" t="s">
        <v>29</v>
      </c>
      <c r="R5961" t="s">
        <v>29</v>
      </c>
      <c r="S5961" t="s">
        <v>29</v>
      </c>
      <c r="T5961" t="s">
        <v>29</v>
      </c>
      <c r="U5961" t="s">
        <v>29</v>
      </c>
      <c r="V5961" t="s">
        <v>6165</v>
      </c>
      <c r="W5961" t="s">
        <v>6166</v>
      </c>
    </row>
    <row r="5962" spans="1:23">
      <c r="A5962">
        <v>5961</v>
      </c>
      <c r="B5962" t="s">
        <v>3063</v>
      </c>
      <c r="C5962" t="s">
        <v>3063</v>
      </c>
      <c r="D5962">
        <v>163</v>
      </c>
      <c r="E5962" t="s">
        <v>3127</v>
      </c>
      <c r="F5962" t="s">
        <v>731</v>
      </c>
      <c r="G5962" s="1" t="s">
        <v>3128</v>
      </c>
      <c r="H5962" t="s">
        <v>3129</v>
      </c>
      <c r="I5962" t="s">
        <v>3128</v>
      </c>
      <c r="J5962" t="s">
        <v>3129</v>
      </c>
      <c r="K5962">
        <v>1.06</v>
      </c>
      <c r="L5962">
        <v>1.06</v>
      </c>
      <c r="M5962" t="s">
        <v>26</v>
      </c>
      <c r="N5962" t="s">
        <v>219</v>
      </c>
      <c r="O5962" t="s">
        <v>232</v>
      </c>
      <c r="P5962" t="s">
        <v>29</v>
      </c>
      <c r="Q5962" t="s">
        <v>29</v>
      </c>
      <c r="R5962" t="s">
        <v>29</v>
      </c>
      <c r="S5962" t="s">
        <v>29</v>
      </c>
      <c r="T5962" t="s">
        <v>29</v>
      </c>
      <c r="U5962" t="s">
        <v>29</v>
      </c>
      <c r="V5962" t="s">
        <v>6165</v>
      </c>
      <c r="W5962" t="s">
        <v>6166</v>
      </c>
    </row>
    <row r="5963" spans="1:23">
      <c r="A5963">
        <v>5962</v>
      </c>
      <c r="B5963" t="s">
        <v>3063</v>
      </c>
      <c r="C5963" t="s">
        <v>3063</v>
      </c>
      <c r="D5963">
        <v>163</v>
      </c>
      <c r="E5963" t="s">
        <v>4467</v>
      </c>
      <c r="F5963" t="s">
        <v>438</v>
      </c>
      <c r="G5963" s="1" t="s">
        <v>873</v>
      </c>
      <c r="H5963" t="s">
        <v>4468</v>
      </c>
      <c r="I5963" t="s">
        <v>873</v>
      </c>
      <c r="J5963" t="s">
        <v>4468</v>
      </c>
      <c r="K5963">
        <v>0.93</v>
      </c>
      <c r="L5963">
        <v>0.93</v>
      </c>
      <c r="M5963" t="s">
        <v>26</v>
      </c>
      <c r="N5963" t="s">
        <v>219</v>
      </c>
      <c r="O5963" t="s">
        <v>121</v>
      </c>
      <c r="P5963" t="s">
        <v>29</v>
      </c>
      <c r="Q5963" t="s">
        <v>29</v>
      </c>
      <c r="R5963" t="s">
        <v>29</v>
      </c>
      <c r="S5963" t="s">
        <v>29</v>
      </c>
      <c r="T5963" t="s">
        <v>29</v>
      </c>
      <c r="U5963" t="s">
        <v>29</v>
      </c>
      <c r="V5963" t="s">
        <v>6165</v>
      </c>
      <c r="W5963" t="s">
        <v>6166</v>
      </c>
    </row>
    <row r="5964" spans="1:23">
      <c r="A5964">
        <v>5963</v>
      </c>
      <c r="B5964" t="s">
        <v>3063</v>
      </c>
      <c r="C5964" t="s">
        <v>3063</v>
      </c>
      <c r="D5964">
        <v>163</v>
      </c>
      <c r="E5964" t="s">
        <v>2807</v>
      </c>
      <c r="F5964" t="s">
        <v>185</v>
      </c>
      <c r="G5964" s="1" t="s">
        <v>2808</v>
      </c>
      <c r="H5964" t="s">
        <v>360</v>
      </c>
      <c r="I5964" t="s">
        <v>1989</v>
      </c>
      <c r="J5964" t="s">
        <v>360</v>
      </c>
      <c r="K5964">
        <v>0.71</v>
      </c>
      <c r="L5964">
        <v>0.71</v>
      </c>
      <c r="M5964" t="s">
        <v>26</v>
      </c>
      <c r="N5964" t="s">
        <v>219</v>
      </c>
      <c r="O5964" t="s">
        <v>29</v>
      </c>
      <c r="P5964" t="s">
        <v>29</v>
      </c>
      <c r="Q5964" t="s">
        <v>29</v>
      </c>
      <c r="R5964" t="s">
        <v>29</v>
      </c>
      <c r="S5964" t="s">
        <v>29</v>
      </c>
      <c r="T5964" t="s">
        <v>29</v>
      </c>
      <c r="U5964" t="s">
        <v>29</v>
      </c>
      <c r="V5964" t="s">
        <v>6165</v>
      </c>
      <c r="W5964" t="s">
        <v>6166</v>
      </c>
    </row>
    <row r="5965" spans="1:23">
      <c r="A5965">
        <v>5964</v>
      </c>
      <c r="B5965" t="s">
        <v>3063</v>
      </c>
      <c r="C5965" t="s">
        <v>3063</v>
      </c>
      <c r="D5965">
        <v>163</v>
      </c>
      <c r="E5965" t="s">
        <v>2842</v>
      </c>
      <c r="F5965" t="s">
        <v>23</v>
      </c>
      <c r="G5965" s="1" t="s">
        <v>2843</v>
      </c>
      <c r="H5965" t="s">
        <v>2844</v>
      </c>
      <c r="I5965" t="s">
        <v>8517</v>
      </c>
      <c r="J5965" t="s">
        <v>8645</v>
      </c>
      <c r="K5965">
        <v>0.4</v>
      </c>
      <c r="L5965">
        <v>0.4</v>
      </c>
      <c r="M5965" t="s">
        <v>26</v>
      </c>
      <c r="N5965" t="s">
        <v>219</v>
      </c>
      <c r="O5965" t="s">
        <v>232</v>
      </c>
      <c r="P5965" t="s">
        <v>29</v>
      </c>
      <c r="Q5965" t="s">
        <v>29</v>
      </c>
      <c r="R5965" t="s">
        <v>29</v>
      </c>
      <c r="S5965" t="s">
        <v>29</v>
      </c>
      <c r="T5965" t="s">
        <v>29</v>
      </c>
      <c r="U5965" t="s">
        <v>29</v>
      </c>
      <c r="V5965" t="s">
        <v>6165</v>
      </c>
      <c r="W5965" t="s">
        <v>6166</v>
      </c>
    </row>
    <row r="5966" spans="1:23">
      <c r="A5966">
        <v>5965</v>
      </c>
      <c r="B5966" t="s">
        <v>3063</v>
      </c>
      <c r="C5966" t="s">
        <v>3063</v>
      </c>
      <c r="D5966">
        <v>163</v>
      </c>
      <c r="E5966" t="s">
        <v>5309</v>
      </c>
      <c r="F5966" t="s">
        <v>154</v>
      </c>
      <c r="G5966" s="1" t="s">
        <v>2824</v>
      </c>
      <c r="H5966" t="s">
        <v>5310</v>
      </c>
      <c r="I5966" t="s">
        <v>2824</v>
      </c>
      <c r="J5966" t="s">
        <v>2459</v>
      </c>
      <c r="K5966">
        <v>0.4</v>
      </c>
      <c r="L5966">
        <v>0.4</v>
      </c>
      <c r="M5966" t="s">
        <v>26</v>
      </c>
      <c r="N5966" t="s">
        <v>219</v>
      </c>
      <c r="O5966" t="s">
        <v>232</v>
      </c>
      <c r="P5966" t="s">
        <v>63</v>
      </c>
      <c r="Q5966" t="s">
        <v>28</v>
      </c>
      <c r="R5966" t="s">
        <v>29</v>
      </c>
      <c r="S5966" t="s">
        <v>29</v>
      </c>
      <c r="T5966" t="s">
        <v>29</v>
      </c>
      <c r="U5966" t="s">
        <v>29</v>
      </c>
      <c r="V5966" t="s">
        <v>6165</v>
      </c>
      <c r="W5966" t="s">
        <v>6166</v>
      </c>
    </row>
    <row r="5967" spans="1:23">
      <c r="A5967">
        <v>5966</v>
      </c>
      <c r="B5967" t="s">
        <v>3063</v>
      </c>
      <c r="C5967" t="s">
        <v>3063</v>
      </c>
      <c r="D5967">
        <v>163</v>
      </c>
      <c r="E5967" t="s">
        <v>5219</v>
      </c>
      <c r="F5967" t="s">
        <v>438</v>
      </c>
      <c r="G5967" s="1" t="s">
        <v>2166</v>
      </c>
      <c r="H5967" t="s">
        <v>5220</v>
      </c>
      <c r="I5967" t="s">
        <v>2166</v>
      </c>
      <c r="J5967" t="s">
        <v>5220</v>
      </c>
      <c r="K5967">
        <v>0.3</v>
      </c>
      <c r="L5967">
        <v>0.3</v>
      </c>
      <c r="M5967" t="s">
        <v>26</v>
      </c>
      <c r="N5967" t="s">
        <v>219</v>
      </c>
      <c r="O5967" t="s">
        <v>232</v>
      </c>
      <c r="P5967" t="s">
        <v>74</v>
      </c>
      <c r="Q5967" t="s">
        <v>29</v>
      </c>
      <c r="R5967" t="s">
        <v>29</v>
      </c>
      <c r="S5967" t="s">
        <v>29</v>
      </c>
      <c r="T5967" t="s">
        <v>29</v>
      </c>
      <c r="U5967" t="s">
        <v>29</v>
      </c>
      <c r="V5967" t="s">
        <v>6165</v>
      </c>
      <c r="W5967" t="s">
        <v>6166</v>
      </c>
    </row>
    <row r="5968" spans="1:23">
      <c r="A5968">
        <v>5967</v>
      </c>
      <c r="B5968" t="s">
        <v>3063</v>
      </c>
      <c r="C5968" t="s">
        <v>3063</v>
      </c>
      <c r="D5968">
        <v>163</v>
      </c>
      <c r="E5968" t="s">
        <v>2846</v>
      </c>
      <c r="F5968" t="s">
        <v>23</v>
      </c>
      <c r="G5968" s="1" t="s">
        <v>2847</v>
      </c>
      <c r="H5968" t="s">
        <v>360</v>
      </c>
      <c r="I5968" t="s">
        <v>2847</v>
      </c>
      <c r="J5968" t="s">
        <v>5778</v>
      </c>
      <c r="K5968">
        <v>0.3</v>
      </c>
      <c r="L5968">
        <v>0.3</v>
      </c>
      <c r="M5968" t="s">
        <v>26</v>
      </c>
      <c r="N5968" t="s">
        <v>219</v>
      </c>
      <c r="O5968" t="s">
        <v>232</v>
      </c>
      <c r="P5968" t="s">
        <v>29</v>
      </c>
      <c r="Q5968" t="s">
        <v>29</v>
      </c>
      <c r="R5968" t="s">
        <v>29</v>
      </c>
      <c r="S5968" t="s">
        <v>29</v>
      </c>
      <c r="T5968" t="s">
        <v>29</v>
      </c>
      <c r="U5968" t="s">
        <v>29</v>
      </c>
      <c r="V5968" t="s">
        <v>6165</v>
      </c>
      <c r="W5968" t="s">
        <v>6166</v>
      </c>
    </row>
    <row r="5969" spans="1:23">
      <c r="A5969">
        <v>5968</v>
      </c>
      <c r="B5969" t="s">
        <v>3063</v>
      </c>
      <c r="C5969" t="s">
        <v>3063</v>
      </c>
      <c r="D5969">
        <v>163</v>
      </c>
      <c r="E5969" t="s">
        <v>2786</v>
      </c>
      <c r="F5969" t="s">
        <v>505</v>
      </c>
      <c r="G5969" s="1" t="s">
        <v>2787</v>
      </c>
      <c r="H5969" t="s">
        <v>2788</v>
      </c>
      <c r="I5969" t="s">
        <v>2787</v>
      </c>
      <c r="J5969" t="s">
        <v>1018</v>
      </c>
      <c r="K5969">
        <v>0.25</v>
      </c>
      <c r="L5969">
        <v>0.25</v>
      </c>
      <c r="M5969" t="s">
        <v>26</v>
      </c>
      <c r="N5969" t="s">
        <v>219</v>
      </c>
      <c r="O5969" t="s">
        <v>232</v>
      </c>
      <c r="P5969" t="s">
        <v>74</v>
      </c>
      <c r="Q5969" t="s">
        <v>63</v>
      </c>
      <c r="R5969" t="s">
        <v>29</v>
      </c>
      <c r="S5969" t="s">
        <v>29</v>
      </c>
      <c r="T5969" t="s">
        <v>29</v>
      </c>
      <c r="U5969" t="s">
        <v>29</v>
      </c>
      <c r="V5969" t="s">
        <v>6165</v>
      </c>
      <c r="W5969" t="s">
        <v>6166</v>
      </c>
    </row>
    <row r="5970" spans="1:23">
      <c r="A5970">
        <v>5969</v>
      </c>
      <c r="B5970" t="s">
        <v>3063</v>
      </c>
      <c r="C5970" t="s">
        <v>3063</v>
      </c>
      <c r="D5970">
        <v>163</v>
      </c>
      <c r="E5970" t="s">
        <v>3080</v>
      </c>
      <c r="F5970" t="s">
        <v>522</v>
      </c>
      <c r="G5970" s="1" t="s">
        <v>3081</v>
      </c>
      <c r="H5970" t="s">
        <v>3082</v>
      </c>
      <c r="I5970" t="s">
        <v>3081</v>
      </c>
      <c r="J5970" t="s">
        <v>3082</v>
      </c>
      <c r="K5970">
        <v>0.18</v>
      </c>
      <c r="L5970">
        <v>0.18</v>
      </c>
      <c r="M5970" t="s">
        <v>26</v>
      </c>
      <c r="N5970" t="s">
        <v>219</v>
      </c>
      <c r="O5970" t="s">
        <v>232</v>
      </c>
      <c r="P5970" t="s">
        <v>74</v>
      </c>
      <c r="Q5970" t="s">
        <v>29</v>
      </c>
      <c r="R5970" t="s">
        <v>29</v>
      </c>
      <c r="S5970" t="s">
        <v>29</v>
      </c>
      <c r="T5970" t="s">
        <v>29</v>
      </c>
      <c r="U5970" t="s">
        <v>29</v>
      </c>
      <c r="V5970" t="s">
        <v>6165</v>
      </c>
      <c r="W5970" t="s">
        <v>6166</v>
      </c>
    </row>
    <row r="5971" spans="1:23">
      <c r="A5971">
        <v>5970</v>
      </c>
      <c r="B5971" t="s">
        <v>3063</v>
      </c>
      <c r="C5971" t="s">
        <v>3063</v>
      </c>
      <c r="D5971">
        <v>163</v>
      </c>
      <c r="E5971" t="s">
        <v>6179</v>
      </c>
      <c r="F5971" t="s">
        <v>312</v>
      </c>
      <c r="G5971" s="1" t="s">
        <v>2835</v>
      </c>
      <c r="H5971" t="s">
        <v>6180</v>
      </c>
      <c r="I5971" t="s">
        <v>2835</v>
      </c>
      <c r="J5971" t="s">
        <v>6180</v>
      </c>
      <c r="K5971">
        <v>0.18</v>
      </c>
      <c r="L5971">
        <v>0.18</v>
      </c>
      <c r="M5971" t="s">
        <v>26</v>
      </c>
      <c r="N5971" t="s">
        <v>219</v>
      </c>
      <c r="O5971" t="s">
        <v>232</v>
      </c>
      <c r="P5971" t="s">
        <v>29</v>
      </c>
      <c r="Q5971" t="s">
        <v>29</v>
      </c>
      <c r="R5971" t="s">
        <v>29</v>
      </c>
      <c r="S5971" t="s">
        <v>29</v>
      </c>
      <c r="T5971" t="s">
        <v>29</v>
      </c>
      <c r="U5971" t="s">
        <v>29</v>
      </c>
      <c r="V5971" t="s">
        <v>6165</v>
      </c>
      <c r="W5971" t="s">
        <v>6166</v>
      </c>
    </row>
    <row r="5972" spans="1:23">
      <c r="A5972">
        <v>5971</v>
      </c>
      <c r="B5972" t="s">
        <v>3063</v>
      </c>
      <c r="C5972" t="s">
        <v>3063</v>
      </c>
      <c r="D5972">
        <v>163</v>
      </c>
      <c r="E5972" t="s">
        <v>3111</v>
      </c>
      <c r="F5972" t="s">
        <v>154</v>
      </c>
      <c r="G5972" s="1" t="s">
        <v>814</v>
      </c>
      <c r="H5972" t="s">
        <v>3112</v>
      </c>
      <c r="I5972" t="s">
        <v>814</v>
      </c>
      <c r="J5972" t="s">
        <v>3112</v>
      </c>
      <c r="K5972">
        <v>0.18</v>
      </c>
      <c r="L5972">
        <v>0.18</v>
      </c>
      <c r="M5972" t="s">
        <v>26</v>
      </c>
      <c r="N5972" t="s">
        <v>219</v>
      </c>
      <c r="O5972" t="s">
        <v>232</v>
      </c>
      <c r="P5972" t="s">
        <v>29</v>
      </c>
      <c r="Q5972" t="s">
        <v>29</v>
      </c>
      <c r="R5972" t="s">
        <v>29</v>
      </c>
      <c r="S5972" t="s">
        <v>29</v>
      </c>
      <c r="T5972" t="s">
        <v>29</v>
      </c>
      <c r="U5972" t="s">
        <v>29</v>
      </c>
      <c r="V5972" t="s">
        <v>6165</v>
      </c>
      <c r="W5972" t="s">
        <v>6166</v>
      </c>
    </row>
    <row r="5973" spans="1:23">
      <c r="A5973">
        <v>5972</v>
      </c>
      <c r="B5973" t="s">
        <v>3063</v>
      </c>
      <c r="C5973" t="s">
        <v>3063</v>
      </c>
      <c r="D5973">
        <v>163</v>
      </c>
      <c r="E5973" t="s">
        <v>6181</v>
      </c>
      <c r="F5973" t="s">
        <v>1062</v>
      </c>
      <c r="G5973" s="1" t="s">
        <v>3745</v>
      </c>
      <c r="H5973" t="s">
        <v>2754</v>
      </c>
      <c r="I5973" t="s">
        <v>3745</v>
      </c>
      <c r="J5973" t="s">
        <v>2754</v>
      </c>
      <c r="K5973">
        <v>0.18</v>
      </c>
      <c r="L5973">
        <v>0.18</v>
      </c>
      <c r="M5973" t="s">
        <v>26</v>
      </c>
      <c r="N5973" t="s">
        <v>219</v>
      </c>
      <c r="O5973" t="s">
        <v>29</v>
      </c>
      <c r="P5973" t="s">
        <v>29</v>
      </c>
      <c r="Q5973" t="s">
        <v>29</v>
      </c>
      <c r="R5973" t="s">
        <v>29</v>
      </c>
      <c r="S5973" t="s">
        <v>29</v>
      </c>
      <c r="T5973" t="s">
        <v>29</v>
      </c>
      <c r="U5973" t="s">
        <v>29</v>
      </c>
      <c r="V5973" t="s">
        <v>6165</v>
      </c>
      <c r="W5973" t="s">
        <v>6166</v>
      </c>
    </row>
    <row r="5974" spans="1:23">
      <c r="A5974">
        <v>5973</v>
      </c>
      <c r="B5974" t="s">
        <v>3063</v>
      </c>
      <c r="C5974" t="s">
        <v>3063</v>
      </c>
      <c r="D5974">
        <v>163</v>
      </c>
      <c r="E5974" t="s">
        <v>5286</v>
      </c>
      <c r="F5974" t="s">
        <v>1162</v>
      </c>
      <c r="G5974" s="1" t="s">
        <v>5287</v>
      </c>
      <c r="H5974" t="s">
        <v>824</v>
      </c>
      <c r="I5974" t="s">
        <v>5287</v>
      </c>
      <c r="J5974" t="s">
        <v>824</v>
      </c>
      <c r="K5974">
        <v>0.18</v>
      </c>
      <c r="L5974">
        <v>0.18</v>
      </c>
      <c r="M5974" t="s">
        <v>26</v>
      </c>
      <c r="N5974" t="s">
        <v>219</v>
      </c>
      <c r="O5974" t="s">
        <v>29</v>
      </c>
      <c r="P5974" t="s">
        <v>29</v>
      </c>
      <c r="Q5974" t="s">
        <v>29</v>
      </c>
      <c r="R5974" t="s">
        <v>29</v>
      </c>
      <c r="S5974" t="s">
        <v>29</v>
      </c>
      <c r="T5974" t="s">
        <v>29</v>
      </c>
      <c r="U5974" t="s">
        <v>29</v>
      </c>
      <c r="V5974" t="s">
        <v>6165</v>
      </c>
      <c r="W5974" t="s">
        <v>6166</v>
      </c>
    </row>
    <row r="5975" spans="1:23">
      <c r="A5975">
        <v>5974</v>
      </c>
      <c r="B5975" t="s">
        <v>3063</v>
      </c>
      <c r="C5975" t="s">
        <v>3063</v>
      </c>
      <c r="D5975">
        <v>163</v>
      </c>
      <c r="E5975" t="s">
        <v>4465</v>
      </c>
      <c r="F5975" t="s">
        <v>312</v>
      </c>
      <c r="G5975" s="1" t="s">
        <v>3118</v>
      </c>
      <c r="H5975" t="s">
        <v>2659</v>
      </c>
      <c r="I5975" t="s">
        <v>3118</v>
      </c>
      <c r="J5975" t="s">
        <v>2659</v>
      </c>
      <c r="K5975">
        <v>0.15</v>
      </c>
      <c r="L5975">
        <v>0.15</v>
      </c>
      <c r="M5975" t="s">
        <v>26</v>
      </c>
      <c r="N5975" t="s">
        <v>219</v>
      </c>
      <c r="O5975" t="s">
        <v>232</v>
      </c>
      <c r="P5975" t="s">
        <v>29</v>
      </c>
      <c r="Q5975" t="s">
        <v>29</v>
      </c>
      <c r="R5975" t="s">
        <v>29</v>
      </c>
      <c r="S5975" t="s">
        <v>29</v>
      </c>
      <c r="T5975" t="s">
        <v>29</v>
      </c>
      <c r="U5975" t="s">
        <v>29</v>
      </c>
      <c r="V5975" t="s">
        <v>6165</v>
      </c>
      <c r="W5975" t="s">
        <v>6166</v>
      </c>
    </row>
    <row r="5976" spans="1:23">
      <c r="A5976">
        <v>5975</v>
      </c>
      <c r="B5976" t="s">
        <v>3063</v>
      </c>
      <c r="C5976" t="s">
        <v>3063</v>
      </c>
      <c r="D5976">
        <v>163</v>
      </c>
      <c r="E5976" t="s">
        <v>3294</v>
      </c>
      <c r="F5976" t="s">
        <v>251</v>
      </c>
      <c r="G5976" s="1" t="s">
        <v>1758</v>
      </c>
      <c r="H5976" t="s">
        <v>3295</v>
      </c>
      <c r="I5976" t="s">
        <v>1758</v>
      </c>
      <c r="J5976" t="s">
        <v>3295</v>
      </c>
      <c r="K5976">
        <v>0.15</v>
      </c>
      <c r="L5976">
        <v>0.15</v>
      </c>
      <c r="M5976" t="s">
        <v>26</v>
      </c>
      <c r="N5976" t="s">
        <v>219</v>
      </c>
      <c r="O5976" t="s">
        <v>29</v>
      </c>
      <c r="P5976" t="s">
        <v>29</v>
      </c>
      <c r="Q5976" t="s">
        <v>29</v>
      </c>
      <c r="R5976" t="s">
        <v>29</v>
      </c>
      <c r="S5976" t="s">
        <v>29</v>
      </c>
      <c r="T5976" t="s">
        <v>29</v>
      </c>
      <c r="U5976" t="s">
        <v>29</v>
      </c>
      <c r="V5976" t="s">
        <v>6165</v>
      </c>
      <c r="W5976" t="s">
        <v>6166</v>
      </c>
    </row>
    <row r="5977" spans="1:23">
      <c r="A5977">
        <v>5976</v>
      </c>
      <c r="B5977" t="s">
        <v>3063</v>
      </c>
      <c r="C5977" t="s">
        <v>3063</v>
      </c>
      <c r="D5977">
        <v>163</v>
      </c>
      <c r="E5977" t="s">
        <v>2483</v>
      </c>
      <c r="F5977" t="s">
        <v>185</v>
      </c>
      <c r="G5977" s="1" t="s">
        <v>186</v>
      </c>
      <c r="H5977" t="s">
        <v>2484</v>
      </c>
      <c r="I5977" t="s">
        <v>186</v>
      </c>
      <c r="J5977" t="s">
        <v>2484</v>
      </c>
      <c r="K5977">
        <v>0.13</v>
      </c>
      <c r="L5977">
        <v>0.13</v>
      </c>
      <c r="M5977" t="s">
        <v>26</v>
      </c>
      <c r="N5977" t="s">
        <v>219</v>
      </c>
      <c r="O5977" t="s">
        <v>232</v>
      </c>
      <c r="P5977" t="s">
        <v>74</v>
      </c>
      <c r="Q5977" t="s">
        <v>29</v>
      </c>
      <c r="R5977" t="s">
        <v>29</v>
      </c>
      <c r="S5977" t="s">
        <v>29</v>
      </c>
      <c r="T5977" t="s">
        <v>29</v>
      </c>
      <c r="U5977" t="s">
        <v>29</v>
      </c>
      <c r="V5977" t="s">
        <v>6165</v>
      </c>
      <c r="W5977" t="s">
        <v>6166</v>
      </c>
    </row>
    <row r="5978" spans="1:23">
      <c r="A5978">
        <v>5977</v>
      </c>
      <c r="B5978" t="s">
        <v>3063</v>
      </c>
      <c r="C5978" t="s">
        <v>3063</v>
      </c>
      <c r="D5978">
        <v>163</v>
      </c>
      <c r="E5978" t="s">
        <v>6182</v>
      </c>
      <c r="F5978" t="s">
        <v>312</v>
      </c>
      <c r="G5978" s="1" t="s">
        <v>1339</v>
      </c>
      <c r="H5978" t="s">
        <v>903</v>
      </c>
      <c r="I5978" t="s">
        <v>1339</v>
      </c>
      <c r="J5978" t="s">
        <v>903</v>
      </c>
      <c r="K5978">
        <v>0.13</v>
      </c>
      <c r="L5978">
        <v>0.13</v>
      </c>
      <c r="M5978" t="s">
        <v>26</v>
      </c>
      <c r="N5978" t="s">
        <v>219</v>
      </c>
      <c r="O5978" t="s">
        <v>74</v>
      </c>
      <c r="P5978" t="s">
        <v>29</v>
      </c>
      <c r="Q5978" t="s">
        <v>29</v>
      </c>
      <c r="R5978" t="s">
        <v>29</v>
      </c>
      <c r="S5978" t="s">
        <v>29</v>
      </c>
      <c r="T5978" t="s">
        <v>29</v>
      </c>
      <c r="U5978" t="s">
        <v>29</v>
      </c>
      <c r="V5978" t="s">
        <v>6165</v>
      </c>
      <c r="W5978" t="s">
        <v>6166</v>
      </c>
    </row>
    <row r="5979" spans="1:23">
      <c r="A5979">
        <v>5978</v>
      </c>
      <c r="B5979" t="s">
        <v>3063</v>
      </c>
      <c r="C5979" t="s">
        <v>3063</v>
      </c>
      <c r="D5979">
        <v>163</v>
      </c>
      <c r="E5979" t="s">
        <v>4241</v>
      </c>
      <c r="F5979" t="s">
        <v>41</v>
      </c>
      <c r="G5979" s="1" t="s">
        <v>735</v>
      </c>
      <c r="H5979" t="s">
        <v>1353</v>
      </c>
      <c r="I5979" t="s">
        <v>735</v>
      </c>
      <c r="J5979" t="s">
        <v>1353</v>
      </c>
      <c r="K5979">
        <v>0.13</v>
      </c>
      <c r="L5979">
        <v>0.13</v>
      </c>
      <c r="M5979" t="s">
        <v>26</v>
      </c>
      <c r="N5979" t="s">
        <v>219</v>
      </c>
      <c r="O5979" t="s">
        <v>29</v>
      </c>
      <c r="P5979" t="s">
        <v>29</v>
      </c>
      <c r="Q5979" t="s">
        <v>29</v>
      </c>
      <c r="R5979" t="s">
        <v>29</v>
      </c>
      <c r="S5979" t="s">
        <v>29</v>
      </c>
      <c r="T5979" t="s">
        <v>29</v>
      </c>
      <c r="U5979" t="s">
        <v>29</v>
      </c>
      <c r="V5979" t="s">
        <v>6165</v>
      </c>
      <c r="W5979" t="s">
        <v>6166</v>
      </c>
    </row>
    <row r="5980" spans="1:23">
      <c r="A5980">
        <v>5979</v>
      </c>
      <c r="B5980" t="s">
        <v>3063</v>
      </c>
      <c r="C5980" t="s">
        <v>3063</v>
      </c>
      <c r="D5980">
        <v>163</v>
      </c>
      <c r="E5980" t="s">
        <v>6183</v>
      </c>
      <c r="F5980" t="s">
        <v>168</v>
      </c>
      <c r="G5980" s="1" t="s">
        <v>3797</v>
      </c>
      <c r="H5980" t="s">
        <v>6184</v>
      </c>
      <c r="I5980" t="s">
        <v>3797</v>
      </c>
      <c r="J5980" t="s">
        <v>4263</v>
      </c>
      <c r="K5980">
        <v>0.05</v>
      </c>
      <c r="L5980">
        <v>0.05</v>
      </c>
      <c r="M5980" t="s">
        <v>26</v>
      </c>
      <c r="N5980" t="s">
        <v>219</v>
      </c>
      <c r="O5980" t="s">
        <v>28</v>
      </c>
      <c r="P5980" t="s">
        <v>29</v>
      </c>
      <c r="Q5980" t="s">
        <v>29</v>
      </c>
      <c r="R5980" t="s">
        <v>29</v>
      </c>
      <c r="S5980" t="s">
        <v>29</v>
      </c>
      <c r="T5980" t="s">
        <v>29</v>
      </c>
      <c r="U5980" t="s">
        <v>29</v>
      </c>
      <c r="V5980" t="s">
        <v>6165</v>
      </c>
      <c r="W5980" t="s">
        <v>6166</v>
      </c>
    </row>
    <row r="5981" spans="1:23">
      <c r="A5981">
        <v>5980</v>
      </c>
      <c r="B5981" t="s">
        <v>3063</v>
      </c>
      <c r="C5981" t="s">
        <v>3063</v>
      </c>
      <c r="D5981">
        <v>163</v>
      </c>
      <c r="E5981" t="s">
        <v>5308</v>
      </c>
      <c r="F5981" t="s">
        <v>154</v>
      </c>
      <c r="G5981" s="1" t="s">
        <v>814</v>
      </c>
      <c r="H5981" t="s">
        <v>2088</v>
      </c>
      <c r="I5981" t="s">
        <v>2399</v>
      </c>
      <c r="J5981" t="s">
        <v>2088</v>
      </c>
      <c r="K5981">
        <v>0.03</v>
      </c>
      <c r="L5981">
        <v>0.03</v>
      </c>
      <c r="M5981" t="s">
        <v>26</v>
      </c>
      <c r="N5981" t="s">
        <v>219</v>
      </c>
      <c r="O5981" t="s">
        <v>232</v>
      </c>
      <c r="P5981" t="s">
        <v>29</v>
      </c>
      <c r="Q5981" t="s">
        <v>29</v>
      </c>
      <c r="R5981" t="s">
        <v>29</v>
      </c>
      <c r="S5981" t="s">
        <v>29</v>
      </c>
      <c r="T5981" t="s">
        <v>29</v>
      </c>
      <c r="U5981" t="s">
        <v>29</v>
      </c>
      <c r="V5981" t="s">
        <v>6165</v>
      </c>
      <c r="W5981" t="s">
        <v>6166</v>
      </c>
    </row>
    <row r="5982" spans="1:23">
      <c r="A5982">
        <v>5981</v>
      </c>
      <c r="B5982" t="s">
        <v>3063</v>
      </c>
      <c r="C5982" t="s">
        <v>3063</v>
      </c>
      <c r="D5982">
        <v>163</v>
      </c>
      <c r="E5982" t="s">
        <v>6185</v>
      </c>
      <c r="F5982" t="s">
        <v>611</v>
      </c>
      <c r="G5982" s="1" t="s">
        <v>612</v>
      </c>
      <c r="H5982" t="s">
        <v>6186</v>
      </c>
      <c r="I5982" t="s">
        <v>612</v>
      </c>
      <c r="J5982" t="s">
        <v>6186</v>
      </c>
      <c r="K5982">
        <v>0.03</v>
      </c>
      <c r="L5982">
        <v>0.03</v>
      </c>
      <c r="M5982" t="s">
        <v>26</v>
      </c>
      <c r="N5982" t="s">
        <v>219</v>
      </c>
      <c r="O5982" t="s">
        <v>232</v>
      </c>
      <c r="P5982" t="s">
        <v>63</v>
      </c>
      <c r="Q5982" t="s">
        <v>29</v>
      </c>
      <c r="R5982" t="s">
        <v>29</v>
      </c>
      <c r="S5982" t="s">
        <v>29</v>
      </c>
      <c r="T5982" t="s">
        <v>29</v>
      </c>
      <c r="U5982" t="s">
        <v>29</v>
      </c>
      <c r="V5982" t="s">
        <v>6165</v>
      </c>
      <c r="W5982" t="s">
        <v>6166</v>
      </c>
    </row>
    <row r="5983" spans="1:23">
      <c r="A5983">
        <v>5982</v>
      </c>
      <c r="B5983" t="s">
        <v>3063</v>
      </c>
      <c r="C5983" t="s">
        <v>3063</v>
      </c>
      <c r="D5983">
        <v>163</v>
      </c>
      <c r="E5983" t="s">
        <v>6187</v>
      </c>
      <c r="F5983" t="s">
        <v>312</v>
      </c>
      <c r="G5983" s="1" t="s">
        <v>6188</v>
      </c>
      <c r="H5983" t="s">
        <v>6189</v>
      </c>
      <c r="I5983" t="s">
        <v>8559</v>
      </c>
      <c r="J5983" t="s">
        <v>8752</v>
      </c>
      <c r="K5983">
        <v>0.03</v>
      </c>
      <c r="L5983">
        <v>0.03</v>
      </c>
      <c r="M5983" t="s">
        <v>26</v>
      </c>
      <c r="N5983" t="s">
        <v>219</v>
      </c>
      <c r="O5983" t="s">
        <v>232</v>
      </c>
      <c r="P5983" t="s">
        <v>29</v>
      </c>
      <c r="Q5983" t="s">
        <v>29</v>
      </c>
      <c r="R5983" t="s">
        <v>29</v>
      </c>
      <c r="S5983" t="s">
        <v>29</v>
      </c>
      <c r="T5983" t="s">
        <v>29</v>
      </c>
      <c r="U5983" t="s">
        <v>29</v>
      </c>
      <c r="V5983" t="s">
        <v>6165</v>
      </c>
      <c r="W5983" t="s">
        <v>6166</v>
      </c>
    </row>
    <row r="5984" spans="1:23">
      <c r="A5984">
        <v>5983</v>
      </c>
      <c r="B5984" t="s">
        <v>3063</v>
      </c>
      <c r="C5984" t="s">
        <v>3063</v>
      </c>
      <c r="D5984">
        <v>163</v>
      </c>
      <c r="E5984" t="s">
        <v>8941</v>
      </c>
      <c r="F5984" t="s">
        <v>93</v>
      </c>
      <c r="G5984" s="1" t="s">
        <v>29</v>
      </c>
      <c r="H5984" t="s">
        <v>29</v>
      </c>
      <c r="I5984" t="s">
        <v>29</v>
      </c>
      <c r="J5984" t="s">
        <v>29</v>
      </c>
      <c r="K5984">
        <v>28.24</v>
      </c>
      <c r="L5984">
        <v>28.24</v>
      </c>
      <c r="M5984" t="s">
        <v>26</v>
      </c>
      <c r="N5984" t="s">
        <v>29</v>
      </c>
      <c r="O5984" t="s">
        <v>29</v>
      </c>
      <c r="P5984" t="s">
        <v>29</v>
      </c>
      <c r="Q5984" t="s">
        <v>29</v>
      </c>
      <c r="R5984" t="s">
        <v>29</v>
      </c>
      <c r="S5984" t="s">
        <v>29</v>
      </c>
      <c r="T5984" t="s">
        <v>29</v>
      </c>
      <c r="U5984" t="s">
        <v>29</v>
      </c>
      <c r="V5984" t="s">
        <v>6165</v>
      </c>
      <c r="W5984" t="s">
        <v>6166</v>
      </c>
    </row>
    <row r="5985" spans="1:23">
      <c r="A5985">
        <v>5984</v>
      </c>
      <c r="B5985" t="s">
        <v>3063</v>
      </c>
      <c r="C5985" t="s">
        <v>3063</v>
      </c>
      <c r="D5985">
        <v>164</v>
      </c>
      <c r="E5985" t="s">
        <v>6163</v>
      </c>
      <c r="F5985" t="s">
        <v>731</v>
      </c>
      <c r="G5985" s="1" t="s">
        <v>6164</v>
      </c>
      <c r="H5985" t="s">
        <v>3304</v>
      </c>
      <c r="I5985" t="s">
        <v>6164</v>
      </c>
      <c r="J5985" t="s">
        <v>3304</v>
      </c>
      <c r="K5985">
        <v>0.21</v>
      </c>
      <c r="L5985">
        <v>0.21</v>
      </c>
      <c r="M5985" t="s">
        <v>26</v>
      </c>
      <c r="N5985" t="s">
        <v>219</v>
      </c>
      <c r="O5985" t="s">
        <v>232</v>
      </c>
      <c r="P5985" t="s">
        <v>29</v>
      </c>
      <c r="Q5985" t="s">
        <v>29</v>
      </c>
      <c r="R5985" t="s">
        <v>29</v>
      </c>
      <c r="S5985" t="s">
        <v>29</v>
      </c>
      <c r="T5985" t="s">
        <v>29</v>
      </c>
      <c r="U5985" t="s">
        <v>29</v>
      </c>
      <c r="V5985" t="s">
        <v>6190</v>
      </c>
      <c r="W5985" t="s">
        <v>6166</v>
      </c>
    </row>
    <row r="5986" spans="1:23">
      <c r="A5986">
        <v>5985</v>
      </c>
      <c r="B5986" t="s">
        <v>3063</v>
      </c>
      <c r="C5986" t="s">
        <v>3063</v>
      </c>
      <c r="D5986">
        <v>164</v>
      </c>
      <c r="E5986" t="s">
        <v>2475</v>
      </c>
      <c r="F5986" t="s">
        <v>185</v>
      </c>
      <c r="G5986" s="1" t="s">
        <v>186</v>
      </c>
      <c r="H5986" t="s">
        <v>466</v>
      </c>
      <c r="I5986" t="s">
        <v>186</v>
      </c>
      <c r="J5986" t="s">
        <v>466</v>
      </c>
      <c r="K5986">
        <v>4.3099999999999996</v>
      </c>
      <c r="L5986">
        <v>4.3099999999999996</v>
      </c>
      <c r="M5986" t="s">
        <v>26</v>
      </c>
      <c r="N5986" t="s">
        <v>219</v>
      </c>
      <c r="O5986" t="s">
        <v>232</v>
      </c>
      <c r="P5986" t="s">
        <v>74</v>
      </c>
      <c r="Q5986" t="s">
        <v>29</v>
      </c>
      <c r="R5986" t="s">
        <v>29</v>
      </c>
      <c r="S5986" t="s">
        <v>29</v>
      </c>
      <c r="T5986" t="s">
        <v>29</v>
      </c>
      <c r="U5986" t="s">
        <v>29</v>
      </c>
      <c r="V5986" t="s">
        <v>6190</v>
      </c>
      <c r="W5986" t="s">
        <v>6166</v>
      </c>
    </row>
    <row r="5987" spans="1:23">
      <c r="A5987">
        <v>5986</v>
      </c>
      <c r="B5987" t="s">
        <v>3063</v>
      </c>
      <c r="C5987" t="s">
        <v>3063</v>
      </c>
      <c r="D5987">
        <v>164</v>
      </c>
      <c r="E5987" t="s">
        <v>4769</v>
      </c>
      <c r="F5987" t="s">
        <v>196</v>
      </c>
      <c r="G5987" s="1" t="s">
        <v>2856</v>
      </c>
      <c r="H5987" t="s">
        <v>29</v>
      </c>
      <c r="I5987" t="s">
        <v>2856</v>
      </c>
      <c r="J5987" t="s">
        <v>29</v>
      </c>
      <c r="K5987">
        <v>5</v>
      </c>
      <c r="L5987">
        <v>5</v>
      </c>
      <c r="M5987" t="s">
        <v>26</v>
      </c>
      <c r="N5987" t="s">
        <v>219</v>
      </c>
      <c r="O5987" t="s">
        <v>232</v>
      </c>
      <c r="P5987" t="s">
        <v>28</v>
      </c>
      <c r="Q5987" t="s">
        <v>29</v>
      </c>
      <c r="R5987" t="s">
        <v>29</v>
      </c>
      <c r="S5987" t="s">
        <v>29</v>
      </c>
      <c r="T5987" t="s">
        <v>29</v>
      </c>
      <c r="U5987" t="s">
        <v>29</v>
      </c>
      <c r="V5987" t="s">
        <v>6190</v>
      </c>
      <c r="W5987" t="s">
        <v>6166</v>
      </c>
    </row>
    <row r="5988" spans="1:23">
      <c r="A5988">
        <v>5987</v>
      </c>
      <c r="B5988" t="s">
        <v>3063</v>
      </c>
      <c r="C5988" t="s">
        <v>3063</v>
      </c>
      <c r="D5988">
        <v>164</v>
      </c>
      <c r="E5988" t="s">
        <v>6167</v>
      </c>
      <c r="F5988" t="s">
        <v>248</v>
      </c>
      <c r="G5988" s="1" t="s">
        <v>2581</v>
      </c>
      <c r="H5988" t="s">
        <v>6168</v>
      </c>
      <c r="I5988" t="s">
        <v>2581</v>
      </c>
      <c r="J5988" t="s">
        <v>6168</v>
      </c>
      <c r="K5988">
        <v>0.66</v>
      </c>
      <c r="L5988">
        <v>0.66</v>
      </c>
      <c r="M5988" t="s">
        <v>26</v>
      </c>
      <c r="N5988" t="s">
        <v>219</v>
      </c>
      <c r="O5988" t="s">
        <v>232</v>
      </c>
      <c r="P5988" t="s">
        <v>74</v>
      </c>
      <c r="Q5988" t="s">
        <v>29</v>
      </c>
      <c r="R5988" t="s">
        <v>29</v>
      </c>
      <c r="S5988" t="s">
        <v>29</v>
      </c>
      <c r="T5988" t="s">
        <v>29</v>
      </c>
      <c r="U5988" t="s">
        <v>29</v>
      </c>
      <c r="V5988" t="s">
        <v>6190</v>
      </c>
      <c r="W5988" t="s">
        <v>6166</v>
      </c>
    </row>
    <row r="5989" spans="1:23">
      <c r="A5989">
        <v>5988</v>
      </c>
      <c r="B5989" t="s">
        <v>3063</v>
      </c>
      <c r="C5989" t="s">
        <v>3063</v>
      </c>
      <c r="D5989">
        <v>164</v>
      </c>
      <c r="E5989" t="s">
        <v>6169</v>
      </c>
      <c r="F5989" t="s">
        <v>731</v>
      </c>
      <c r="G5989" s="1" t="s">
        <v>845</v>
      </c>
      <c r="H5989" t="s">
        <v>6170</v>
      </c>
      <c r="I5989" t="s">
        <v>845</v>
      </c>
      <c r="J5989" t="s">
        <v>5327</v>
      </c>
      <c r="K5989">
        <v>2.85</v>
      </c>
      <c r="L5989">
        <v>2.85</v>
      </c>
      <c r="M5989" t="s">
        <v>26</v>
      </c>
      <c r="N5989" t="s">
        <v>219</v>
      </c>
      <c r="O5989" t="s">
        <v>232</v>
      </c>
      <c r="P5989" t="s">
        <v>74</v>
      </c>
      <c r="Q5989" t="s">
        <v>63</v>
      </c>
      <c r="R5989" t="s">
        <v>29</v>
      </c>
      <c r="S5989" t="s">
        <v>29</v>
      </c>
      <c r="T5989" t="s">
        <v>29</v>
      </c>
      <c r="U5989" t="s">
        <v>29</v>
      </c>
      <c r="V5989" t="s">
        <v>6190</v>
      </c>
      <c r="W5989" t="s">
        <v>6166</v>
      </c>
    </row>
    <row r="5990" spans="1:23">
      <c r="A5990">
        <v>5989</v>
      </c>
      <c r="B5990" t="s">
        <v>3063</v>
      </c>
      <c r="C5990" t="s">
        <v>3063</v>
      </c>
      <c r="D5990">
        <v>164</v>
      </c>
      <c r="E5990" t="s">
        <v>6171</v>
      </c>
      <c r="F5990" t="s">
        <v>154</v>
      </c>
      <c r="G5990" s="1" t="s">
        <v>3491</v>
      </c>
      <c r="H5990" t="s">
        <v>6172</v>
      </c>
      <c r="I5990" t="s">
        <v>3493</v>
      </c>
      <c r="J5990" t="s">
        <v>6172</v>
      </c>
      <c r="K5990">
        <v>0.21</v>
      </c>
      <c r="L5990">
        <v>0.21</v>
      </c>
      <c r="M5990" t="s">
        <v>26</v>
      </c>
      <c r="N5990" t="s">
        <v>219</v>
      </c>
      <c r="O5990" t="s">
        <v>232</v>
      </c>
      <c r="P5990" t="s">
        <v>74</v>
      </c>
      <c r="Q5990" t="s">
        <v>29</v>
      </c>
      <c r="R5990" t="s">
        <v>29</v>
      </c>
      <c r="S5990" t="s">
        <v>29</v>
      </c>
      <c r="T5990" t="s">
        <v>29</v>
      </c>
      <c r="U5990" t="s">
        <v>29</v>
      </c>
      <c r="V5990" t="s">
        <v>6190</v>
      </c>
      <c r="W5990" t="s">
        <v>6166</v>
      </c>
    </row>
    <row r="5991" spans="1:23">
      <c r="A5991">
        <v>5990</v>
      </c>
      <c r="B5991" t="s">
        <v>3063</v>
      </c>
      <c r="C5991" t="s">
        <v>3063</v>
      </c>
      <c r="D5991">
        <v>164</v>
      </c>
      <c r="E5991" t="s">
        <v>3578</v>
      </c>
      <c r="F5991" t="s">
        <v>185</v>
      </c>
      <c r="G5991" s="1" t="s">
        <v>633</v>
      </c>
      <c r="H5991" t="s">
        <v>144</v>
      </c>
      <c r="I5991" t="s">
        <v>633</v>
      </c>
      <c r="J5991" t="s">
        <v>144</v>
      </c>
      <c r="K5991">
        <v>0.03</v>
      </c>
      <c r="L5991">
        <v>0.03</v>
      </c>
      <c r="M5991" t="s">
        <v>26</v>
      </c>
      <c r="N5991" t="s">
        <v>219</v>
      </c>
      <c r="O5991" t="s">
        <v>232</v>
      </c>
      <c r="P5991" t="s">
        <v>29</v>
      </c>
      <c r="Q5991" t="s">
        <v>29</v>
      </c>
      <c r="R5991" t="s">
        <v>29</v>
      </c>
      <c r="S5991" t="s">
        <v>29</v>
      </c>
      <c r="T5991" t="s">
        <v>29</v>
      </c>
      <c r="U5991" t="s">
        <v>29</v>
      </c>
      <c r="V5991" t="s">
        <v>6190</v>
      </c>
      <c r="W5991" t="s">
        <v>6166</v>
      </c>
    </row>
    <row r="5992" spans="1:23">
      <c r="A5992">
        <v>5991</v>
      </c>
      <c r="B5992" t="s">
        <v>3063</v>
      </c>
      <c r="C5992" t="s">
        <v>3063</v>
      </c>
      <c r="D5992">
        <v>164</v>
      </c>
      <c r="E5992" t="s">
        <v>5323</v>
      </c>
      <c r="F5992" t="s">
        <v>168</v>
      </c>
      <c r="G5992" s="1" t="s">
        <v>301</v>
      </c>
      <c r="H5992" t="s">
        <v>840</v>
      </c>
      <c r="I5992" t="s">
        <v>301</v>
      </c>
      <c r="J5992" t="s">
        <v>840</v>
      </c>
      <c r="K5992">
        <v>3.99</v>
      </c>
      <c r="L5992">
        <v>3.99</v>
      </c>
      <c r="M5992" t="s">
        <v>26</v>
      </c>
      <c r="N5992" t="s">
        <v>219</v>
      </c>
      <c r="O5992" t="s">
        <v>74</v>
      </c>
      <c r="P5992" t="s">
        <v>28</v>
      </c>
      <c r="Q5992" t="s">
        <v>29</v>
      </c>
      <c r="R5992" t="s">
        <v>29</v>
      </c>
      <c r="S5992" t="s">
        <v>29</v>
      </c>
      <c r="T5992" t="s">
        <v>29</v>
      </c>
      <c r="U5992" t="s">
        <v>29</v>
      </c>
      <c r="V5992" t="s">
        <v>6190</v>
      </c>
      <c r="W5992" t="s">
        <v>6166</v>
      </c>
    </row>
    <row r="5993" spans="1:23">
      <c r="A5993">
        <v>5992</v>
      </c>
      <c r="B5993" t="s">
        <v>3063</v>
      </c>
      <c r="C5993" t="s">
        <v>3063</v>
      </c>
      <c r="D5993">
        <v>164</v>
      </c>
      <c r="E5993" t="s">
        <v>2804</v>
      </c>
      <c r="F5993" t="s">
        <v>185</v>
      </c>
      <c r="G5993" s="1" t="s">
        <v>2805</v>
      </c>
      <c r="H5993" t="s">
        <v>2806</v>
      </c>
      <c r="I5993" t="s">
        <v>2805</v>
      </c>
      <c r="J5993" t="s">
        <v>2806</v>
      </c>
      <c r="K5993">
        <v>2.81</v>
      </c>
      <c r="L5993">
        <v>2.81</v>
      </c>
      <c r="M5993" t="s">
        <v>26</v>
      </c>
      <c r="N5993" t="s">
        <v>219</v>
      </c>
      <c r="O5993" t="s">
        <v>232</v>
      </c>
      <c r="P5993" t="s">
        <v>74</v>
      </c>
      <c r="Q5993" t="s">
        <v>28</v>
      </c>
      <c r="R5993" t="s">
        <v>29</v>
      </c>
      <c r="S5993" t="s">
        <v>29</v>
      </c>
      <c r="T5993" t="s">
        <v>29</v>
      </c>
      <c r="U5993" t="s">
        <v>29</v>
      </c>
      <c r="V5993" t="s">
        <v>6190</v>
      </c>
      <c r="W5993" t="s">
        <v>6166</v>
      </c>
    </row>
    <row r="5994" spans="1:23">
      <c r="A5994">
        <v>5993</v>
      </c>
      <c r="B5994" t="s">
        <v>3063</v>
      </c>
      <c r="C5994" t="s">
        <v>3063</v>
      </c>
      <c r="D5994">
        <v>164</v>
      </c>
      <c r="E5994" t="s">
        <v>6173</v>
      </c>
      <c r="F5994" t="s">
        <v>3071</v>
      </c>
      <c r="G5994" s="1" t="s">
        <v>3072</v>
      </c>
      <c r="H5994" t="s">
        <v>6174</v>
      </c>
      <c r="I5994" t="s">
        <v>3072</v>
      </c>
      <c r="J5994" t="s">
        <v>8751</v>
      </c>
      <c r="K5994">
        <v>0.36</v>
      </c>
      <c r="L5994">
        <v>0.36</v>
      </c>
      <c r="M5994" t="s">
        <v>26</v>
      </c>
      <c r="N5994" t="s">
        <v>219</v>
      </c>
      <c r="O5994" t="s">
        <v>232</v>
      </c>
      <c r="P5994" t="s">
        <v>63</v>
      </c>
      <c r="Q5994" t="s">
        <v>29</v>
      </c>
      <c r="R5994" t="s">
        <v>29</v>
      </c>
      <c r="S5994" t="s">
        <v>29</v>
      </c>
      <c r="T5994" t="s">
        <v>29</v>
      </c>
      <c r="U5994" t="s">
        <v>29</v>
      </c>
      <c r="V5994" t="s">
        <v>6190</v>
      </c>
      <c r="W5994" t="s">
        <v>6166</v>
      </c>
    </row>
    <row r="5995" spans="1:23">
      <c r="A5995">
        <v>5994</v>
      </c>
      <c r="B5995" t="s">
        <v>3063</v>
      </c>
      <c r="C5995" t="s">
        <v>3063</v>
      </c>
      <c r="D5995">
        <v>164</v>
      </c>
      <c r="E5995" t="s">
        <v>6175</v>
      </c>
      <c r="F5995" t="s">
        <v>185</v>
      </c>
      <c r="G5995" s="1" t="s">
        <v>186</v>
      </c>
      <c r="H5995" t="s">
        <v>1983</v>
      </c>
      <c r="I5995" t="s">
        <v>186</v>
      </c>
      <c r="J5995" t="s">
        <v>1983</v>
      </c>
      <c r="K5995">
        <v>2.66</v>
      </c>
      <c r="L5995">
        <v>2.66</v>
      </c>
      <c r="M5995" t="s">
        <v>26</v>
      </c>
      <c r="N5995" t="s">
        <v>219</v>
      </c>
      <c r="O5995" t="s">
        <v>232</v>
      </c>
      <c r="P5995" t="s">
        <v>74</v>
      </c>
      <c r="Q5995" t="s">
        <v>29</v>
      </c>
      <c r="R5995" t="s">
        <v>29</v>
      </c>
      <c r="S5995" t="s">
        <v>29</v>
      </c>
      <c r="T5995" t="s">
        <v>29</v>
      </c>
      <c r="U5995" t="s">
        <v>29</v>
      </c>
      <c r="V5995" t="s">
        <v>6190</v>
      </c>
      <c r="W5995" t="s">
        <v>6166</v>
      </c>
    </row>
    <row r="5996" spans="1:23">
      <c r="A5996">
        <v>5995</v>
      </c>
      <c r="B5996" t="s">
        <v>3063</v>
      </c>
      <c r="C5996" t="s">
        <v>3063</v>
      </c>
      <c r="D5996">
        <v>164</v>
      </c>
      <c r="E5996" t="s">
        <v>6176</v>
      </c>
      <c r="F5996" t="s">
        <v>2769</v>
      </c>
      <c r="G5996" s="1" t="s">
        <v>2773</v>
      </c>
      <c r="H5996" t="s">
        <v>6177</v>
      </c>
      <c r="I5996" t="s">
        <v>2773</v>
      </c>
      <c r="J5996" t="s">
        <v>6177</v>
      </c>
      <c r="K5996">
        <v>0.43</v>
      </c>
      <c r="L5996">
        <v>0.43</v>
      </c>
      <c r="M5996" t="s">
        <v>26</v>
      </c>
      <c r="N5996" t="s">
        <v>219</v>
      </c>
      <c r="O5996" t="s">
        <v>232</v>
      </c>
      <c r="P5996" t="s">
        <v>28</v>
      </c>
      <c r="Q5996" t="s">
        <v>29</v>
      </c>
      <c r="R5996" t="s">
        <v>29</v>
      </c>
      <c r="S5996" t="s">
        <v>29</v>
      </c>
      <c r="T5996" t="s">
        <v>29</v>
      </c>
      <c r="U5996" t="s">
        <v>29</v>
      </c>
      <c r="V5996" t="s">
        <v>6190</v>
      </c>
      <c r="W5996" t="s">
        <v>6166</v>
      </c>
    </row>
    <row r="5997" spans="1:23">
      <c r="A5997">
        <v>5996</v>
      </c>
      <c r="B5997" t="s">
        <v>3063</v>
      </c>
      <c r="C5997" t="s">
        <v>3063</v>
      </c>
      <c r="D5997">
        <v>164</v>
      </c>
      <c r="E5997" t="s">
        <v>6178</v>
      </c>
      <c r="F5997" t="s">
        <v>185</v>
      </c>
      <c r="G5997" s="1" t="s">
        <v>5152</v>
      </c>
      <c r="H5997" t="s">
        <v>3103</v>
      </c>
      <c r="I5997" t="s">
        <v>5152</v>
      </c>
      <c r="J5997" t="s">
        <v>3103</v>
      </c>
      <c r="K5997">
        <v>1.68</v>
      </c>
      <c r="L5997">
        <v>1.68</v>
      </c>
      <c r="M5997" t="s">
        <v>26</v>
      </c>
      <c r="N5997" t="s">
        <v>219</v>
      </c>
      <c r="O5997" t="s">
        <v>232</v>
      </c>
      <c r="P5997" t="s">
        <v>74</v>
      </c>
      <c r="Q5997" t="s">
        <v>29</v>
      </c>
      <c r="R5997" t="s">
        <v>29</v>
      </c>
      <c r="S5997" t="s">
        <v>29</v>
      </c>
      <c r="T5997" t="s">
        <v>29</v>
      </c>
      <c r="U5997" t="s">
        <v>29</v>
      </c>
      <c r="V5997" t="s">
        <v>6190</v>
      </c>
      <c r="W5997" t="s">
        <v>6166</v>
      </c>
    </row>
    <row r="5998" spans="1:23">
      <c r="A5998">
        <v>5997</v>
      </c>
      <c r="B5998" t="s">
        <v>3063</v>
      </c>
      <c r="C5998" t="s">
        <v>3063</v>
      </c>
      <c r="D5998">
        <v>164</v>
      </c>
      <c r="E5998" t="s">
        <v>5278</v>
      </c>
      <c r="F5998" t="s">
        <v>358</v>
      </c>
      <c r="G5998" s="1" t="s">
        <v>2753</v>
      </c>
      <c r="H5998" t="s">
        <v>615</v>
      </c>
      <c r="I5998" t="s">
        <v>2753</v>
      </c>
      <c r="J5998" t="s">
        <v>615</v>
      </c>
      <c r="K5998">
        <v>0.65</v>
      </c>
      <c r="L5998">
        <v>0.65</v>
      </c>
      <c r="M5998" t="s">
        <v>26</v>
      </c>
      <c r="N5998" t="s">
        <v>28</v>
      </c>
      <c r="O5998" t="s">
        <v>29</v>
      </c>
      <c r="P5998" t="s">
        <v>29</v>
      </c>
      <c r="Q5998" t="s">
        <v>29</v>
      </c>
      <c r="R5998" t="s">
        <v>29</v>
      </c>
      <c r="S5998" t="s">
        <v>29</v>
      </c>
      <c r="T5998" t="s">
        <v>29</v>
      </c>
      <c r="U5998" t="s">
        <v>29</v>
      </c>
      <c r="V5998" t="s">
        <v>6190</v>
      </c>
      <c r="W5998" t="s">
        <v>6166</v>
      </c>
    </row>
    <row r="5999" spans="1:23">
      <c r="A5999">
        <v>5998</v>
      </c>
      <c r="B5999" t="s">
        <v>3063</v>
      </c>
      <c r="C5999" t="s">
        <v>3063</v>
      </c>
      <c r="D5999">
        <v>164</v>
      </c>
      <c r="E5999" t="s">
        <v>2796</v>
      </c>
      <c r="F5999" t="s">
        <v>154</v>
      </c>
      <c r="G5999" s="1" t="s">
        <v>435</v>
      </c>
      <c r="H5999" t="s">
        <v>2797</v>
      </c>
      <c r="I5999" t="s">
        <v>435</v>
      </c>
      <c r="J5999" t="s">
        <v>2797</v>
      </c>
      <c r="K5999">
        <v>0.39</v>
      </c>
      <c r="L5999">
        <v>0.39</v>
      </c>
      <c r="M5999" t="s">
        <v>26</v>
      </c>
      <c r="N5999" t="s">
        <v>219</v>
      </c>
      <c r="O5999" t="s">
        <v>29</v>
      </c>
      <c r="P5999" t="s">
        <v>29</v>
      </c>
      <c r="Q5999" t="s">
        <v>29</v>
      </c>
      <c r="R5999" t="s">
        <v>29</v>
      </c>
      <c r="S5999" t="s">
        <v>29</v>
      </c>
      <c r="T5999" t="s">
        <v>29</v>
      </c>
      <c r="U5999" t="s">
        <v>29</v>
      </c>
      <c r="V5999" t="s">
        <v>6190</v>
      </c>
      <c r="W5999" t="s">
        <v>6166</v>
      </c>
    </row>
    <row r="6000" spans="1:23">
      <c r="A6000">
        <v>5999</v>
      </c>
      <c r="B6000" t="s">
        <v>3063</v>
      </c>
      <c r="C6000" t="s">
        <v>3063</v>
      </c>
      <c r="D6000">
        <v>164</v>
      </c>
      <c r="E6000" t="s">
        <v>5267</v>
      </c>
      <c r="F6000" t="s">
        <v>255</v>
      </c>
      <c r="G6000" s="1" t="s">
        <v>696</v>
      </c>
      <c r="H6000" t="s">
        <v>2754</v>
      </c>
      <c r="I6000" t="s">
        <v>696</v>
      </c>
      <c r="J6000" t="s">
        <v>2754</v>
      </c>
      <c r="K6000">
        <v>0.02</v>
      </c>
      <c r="L6000">
        <v>0.02</v>
      </c>
      <c r="M6000" t="s">
        <v>26</v>
      </c>
      <c r="N6000" t="s">
        <v>219</v>
      </c>
      <c r="O6000" t="s">
        <v>232</v>
      </c>
      <c r="P6000" t="s">
        <v>63</v>
      </c>
      <c r="Q6000" t="s">
        <v>29</v>
      </c>
      <c r="R6000" t="s">
        <v>29</v>
      </c>
      <c r="S6000" t="s">
        <v>29</v>
      </c>
      <c r="T6000" t="s">
        <v>29</v>
      </c>
      <c r="U6000" t="s">
        <v>29</v>
      </c>
      <c r="V6000" t="s">
        <v>6190</v>
      </c>
      <c r="W6000" t="s">
        <v>6166</v>
      </c>
    </row>
    <row r="6001" spans="1:23">
      <c r="A6001">
        <v>6000</v>
      </c>
      <c r="B6001" t="s">
        <v>3063</v>
      </c>
      <c r="C6001" t="s">
        <v>3063</v>
      </c>
      <c r="D6001">
        <v>164</v>
      </c>
      <c r="E6001" t="s">
        <v>3127</v>
      </c>
      <c r="F6001" t="s">
        <v>731</v>
      </c>
      <c r="G6001" s="1" t="s">
        <v>3128</v>
      </c>
      <c r="H6001" t="s">
        <v>3129</v>
      </c>
      <c r="I6001" t="s">
        <v>3128</v>
      </c>
      <c r="J6001" t="s">
        <v>3129</v>
      </c>
      <c r="K6001">
        <v>8.2200000000000006</v>
      </c>
      <c r="L6001">
        <v>8.2200000000000006</v>
      </c>
      <c r="M6001" t="s">
        <v>26</v>
      </c>
      <c r="N6001" t="s">
        <v>219</v>
      </c>
      <c r="O6001" t="s">
        <v>232</v>
      </c>
      <c r="P6001" t="s">
        <v>29</v>
      </c>
      <c r="Q6001" t="s">
        <v>29</v>
      </c>
      <c r="R6001" t="s">
        <v>29</v>
      </c>
      <c r="S6001" t="s">
        <v>29</v>
      </c>
      <c r="T6001" t="s">
        <v>29</v>
      </c>
      <c r="U6001" t="s">
        <v>29</v>
      </c>
      <c r="V6001" t="s">
        <v>6190</v>
      </c>
      <c r="W6001" t="s">
        <v>6166</v>
      </c>
    </row>
    <row r="6002" spans="1:23">
      <c r="A6002">
        <v>6001</v>
      </c>
      <c r="B6002" t="s">
        <v>3063</v>
      </c>
      <c r="C6002" t="s">
        <v>3063</v>
      </c>
      <c r="D6002">
        <v>164</v>
      </c>
      <c r="E6002" t="s">
        <v>4467</v>
      </c>
      <c r="F6002" t="s">
        <v>438</v>
      </c>
      <c r="G6002" s="1" t="s">
        <v>873</v>
      </c>
      <c r="H6002" t="s">
        <v>4468</v>
      </c>
      <c r="I6002" t="s">
        <v>873</v>
      </c>
      <c r="J6002" t="s">
        <v>4468</v>
      </c>
      <c r="K6002">
        <v>0.25</v>
      </c>
      <c r="L6002">
        <v>0.25</v>
      </c>
      <c r="M6002" t="s">
        <v>26</v>
      </c>
      <c r="N6002" t="s">
        <v>219</v>
      </c>
      <c r="O6002" t="s">
        <v>121</v>
      </c>
      <c r="P6002" t="s">
        <v>29</v>
      </c>
      <c r="Q6002" t="s">
        <v>29</v>
      </c>
      <c r="R6002" t="s">
        <v>29</v>
      </c>
      <c r="S6002" t="s">
        <v>29</v>
      </c>
      <c r="T6002" t="s">
        <v>29</v>
      </c>
      <c r="U6002" t="s">
        <v>29</v>
      </c>
      <c r="V6002" t="s">
        <v>6190</v>
      </c>
      <c r="W6002" t="s">
        <v>6166</v>
      </c>
    </row>
    <row r="6003" spans="1:23">
      <c r="A6003">
        <v>6002</v>
      </c>
      <c r="B6003" t="s">
        <v>3063</v>
      </c>
      <c r="C6003" t="s">
        <v>3063</v>
      </c>
      <c r="D6003">
        <v>164</v>
      </c>
      <c r="E6003" t="s">
        <v>2807</v>
      </c>
      <c r="F6003" t="s">
        <v>185</v>
      </c>
      <c r="G6003" s="1" t="s">
        <v>2808</v>
      </c>
      <c r="H6003" t="s">
        <v>360</v>
      </c>
      <c r="I6003" t="s">
        <v>1989</v>
      </c>
      <c r="J6003" t="s">
        <v>360</v>
      </c>
      <c r="K6003">
        <v>0.02</v>
      </c>
      <c r="L6003">
        <v>0.02</v>
      </c>
      <c r="M6003" t="s">
        <v>26</v>
      </c>
      <c r="N6003" t="s">
        <v>219</v>
      </c>
      <c r="O6003" t="s">
        <v>29</v>
      </c>
      <c r="P6003" t="s">
        <v>29</v>
      </c>
      <c r="Q6003" t="s">
        <v>29</v>
      </c>
      <c r="R6003" t="s">
        <v>29</v>
      </c>
      <c r="S6003" t="s">
        <v>29</v>
      </c>
      <c r="T6003" t="s">
        <v>29</v>
      </c>
      <c r="U6003" t="s">
        <v>29</v>
      </c>
      <c r="V6003" t="s">
        <v>6190</v>
      </c>
      <c r="W6003" t="s">
        <v>6166</v>
      </c>
    </row>
    <row r="6004" spans="1:23">
      <c r="A6004">
        <v>6003</v>
      </c>
      <c r="B6004" t="s">
        <v>3063</v>
      </c>
      <c r="C6004" t="s">
        <v>3063</v>
      </c>
      <c r="D6004">
        <v>164</v>
      </c>
      <c r="E6004" t="s">
        <v>2842</v>
      </c>
      <c r="F6004" t="s">
        <v>23</v>
      </c>
      <c r="G6004" s="1" t="s">
        <v>2843</v>
      </c>
      <c r="H6004" t="s">
        <v>2844</v>
      </c>
      <c r="I6004" t="s">
        <v>8517</v>
      </c>
      <c r="J6004" t="s">
        <v>8645</v>
      </c>
      <c r="K6004">
        <v>3.64</v>
      </c>
      <c r="L6004">
        <v>3.64</v>
      </c>
      <c r="M6004" t="s">
        <v>26</v>
      </c>
      <c r="N6004" t="s">
        <v>219</v>
      </c>
      <c r="O6004" t="s">
        <v>232</v>
      </c>
      <c r="P6004" t="s">
        <v>29</v>
      </c>
      <c r="Q6004" t="s">
        <v>29</v>
      </c>
      <c r="R6004" t="s">
        <v>29</v>
      </c>
      <c r="S6004" t="s">
        <v>29</v>
      </c>
      <c r="T6004" t="s">
        <v>29</v>
      </c>
      <c r="U6004" t="s">
        <v>29</v>
      </c>
      <c r="V6004" t="s">
        <v>6190</v>
      </c>
      <c r="W6004" t="s">
        <v>6166</v>
      </c>
    </row>
    <row r="6005" spans="1:23">
      <c r="A6005">
        <v>6004</v>
      </c>
      <c r="B6005" t="s">
        <v>3063</v>
      </c>
      <c r="C6005" t="s">
        <v>3063</v>
      </c>
      <c r="D6005">
        <v>164</v>
      </c>
      <c r="E6005" t="s">
        <v>5309</v>
      </c>
      <c r="F6005" t="s">
        <v>154</v>
      </c>
      <c r="G6005" s="1" t="s">
        <v>2824</v>
      </c>
      <c r="H6005" t="s">
        <v>5310</v>
      </c>
      <c r="I6005" t="s">
        <v>2824</v>
      </c>
      <c r="J6005" t="s">
        <v>2459</v>
      </c>
      <c r="K6005">
        <v>3.57</v>
      </c>
      <c r="L6005">
        <v>3.57</v>
      </c>
      <c r="M6005" t="s">
        <v>26</v>
      </c>
      <c r="N6005" t="s">
        <v>219</v>
      </c>
      <c r="O6005" t="s">
        <v>232</v>
      </c>
      <c r="P6005" t="s">
        <v>63</v>
      </c>
      <c r="Q6005" t="s">
        <v>28</v>
      </c>
      <c r="R6005" t="s">
        <v>29</v>
      </c>
      <c r="S6005" t="s">
        <v>29</v>
      </c>
      <c r="T6005" t="s">
        <v>29</v>
      </c>
      <c r="U6005" t="s">
        <v>29</v>
      </c>
      <c r="V6005" t="s">
        <v>6190</v>
      </c>
      <c r="W6005" t="s">
        <v>6166</v>
      </c>
    </row>
    <row r="6006" spans="1:23">
      <c r="A6006">
        <v>6005</v>
      </c>
      <c r="B6006" t="s">
        <v>3063</v>
      </c>
      <c r="C6006" t="s">
        <v>3063</v>
      </c>
      <c r="D6006">
        <v>164</v>
      </c>
      <c r="E6006" t="s">
        <v>5219</v>
      </c>
      <c r="F6006" t="s">
        <v>438</v>
      </c>
      <c r="G6006" s="1" t="s">
        <v>2166</v>
      </c>
      <c r="H6006" t="s">
        <v>5220</v>
      </c>
      <c r="I6006" t="s">
        <v>2166</v>
      </c>
      <c r="J6006" t="s">
        <v>5220</v>
      </c>
      <c r="K6006">
        <v>0.11</v>
      </c>
      <c r="L6006">
        <v>0.11</v>
      </c>
      <c r="M6006" t="s">
        <v>26</v>
      </c>
      <c r="N6006" t="s">
        <v>219</v>
      </c>
      <c r="O6006" t="s">
        <v>232</v>
      </c>
      <c r="P6006" t="s">
        <v>74</v>
      </c>
      <c r="Q6006" t="s">
        <v>29</v>
      </c>
      <c r="R6006" t="s">
        <v>29</v>
      </c>
      <c r="S6006" t="s">
        <v>29</v>
      </c>
      <c r="T6006" t="s">
        <v>29</v>
      </c>
      <c r="U6006" t="s">
        <v>29</v>
      </c>
      <c r="V6006" t="s">
        <v>6190</v>
      </c>
      <c r="W6006" t="s">
        <v>6166</v>
      </c>
    </row>
    <row r="6007" spans="1:23">
      <c r="A6007">
        <v>6006</v>
      </c>
      <c r="B6007" t="s">
        <v>3063</v>
      </c>
      <c r="C6007" t="s">
        <v>3063</v>
      </c>
      <c r="D6007">
        <v>164</v>
      </c>
      <c r="E6007" t="s">
        <v>2846</v>
      </c>
      <c r="F6007" t="s">
        <v>23</v>
      </c>
      <c r="G6007" s="1" t="s">
        <v>2847</v>
      </c>
      <c r="H6007" t="s">
        <v>360</v>
      </c>
      <c r="I6007" t="s">
        <v>2847</v>
      </c>
      <c r="J6007" t="s">
        <v>5778</v>
      </c>
      <c r="K6007">
        <v>0.06</v>
      </c>
      <c r="L6007">
        <v>0.06</v>
      </c>
      <c r="M6007" t="s">
        <v>26</v>
      </c>
      <c r="N6007" t="s">
        <v>219</v>
      </c>
      <c r="O6007" t="s">
        <v>232</v>
      </c>
      <c r="P6007" t="s">
        <v>29</v>
      </c>
      <c r="Q6007" t="s">
        <v>29</v>
      </c>
      <c r="R6007" t="s">
        <v>29</v>
      </c>
      <c r="S6007" t="s">
        <v>29</v>
      </c>
      <c r="T6007" t="s">
        <v>29</v>
      </c>
      <c r="U6007" t="s">
        <v>29</v>
      </c>
      <c r="V6007" t="s">
        <v>6190</v>
      </c>
      <c r="W6007" t="s">
        <v>6166</v>
      </c>
    </row>
    <row r="6008" spans="1:23">
      <c r="A6008">
        <v>6007</v>
      </c>
      <c r="B6008" t="s">
        <v>3063</v>
      </c>
      <c r="C6008" t="s">
        <v>3063</v>
      </c>
      <c r="D6008">
        <v>164</v>
      </c>
      <c r="E6008" t="s">
        <v>2786</v>
      </c>
      <c r="F6008" t="s">
        <v>505</v>
      </c>
      <c r="G6008" s="1" t="s">
        <v>2787</v>
      </c>
      <c r="H6008" t="s">
        <v>2788</v>
      </c>
      <c r="I6008" t="s">
        <v>2787</v>
      </c>
      <c r="J6008" t="s">
        <v>1018</v>
      </c>
      <c r="K6008">
        <v>0.25</v>
      </c>
      <c r="L6008">
        <v>0.25</v>
      </c>
      <c r="M6008" t="s">
        <v>26</v>
      </c>
      <c r="N6008" t="s">
        <v>219</v>
      </c>
      <c r="O6008" t="s">
        <v>232</v>
      </c>
      <c r="P6008" t="s">
        <v>74</v>
      </c>
      <c r="Q6008" t="s">
        <v>63</v>
      </c>
      <c r="R6008" t="s">
        <v>29</v>
      </c>
      <c r="S6008" t="s">
        <v>29</v>
      </c>
      <c r="T6008" t="s">
        <v>29</v>
      </c>
      <c r="U6008" t="s">
        <v>29</v>
      </c>
      <c r="V6008" t="s">
        <v>6190</v>
      </c>
      <c r="W6008" t="s">
        <v>6166</v>
      </c>
    </row>
    <row r="6009" spans="1:23">
      <c r="A6009">
        <v>6008</v>
      </c>
      <c r="B6009" t="s">
        <v>3063</v>
      </c>
      <c r="C6009" t="s">
        <v>3063</v>
      </c>
      <c r="D6009">
        <v>164</v>
      </c>
      <c r="E6009" t="s">
        <v>3080</v>
      </c>
      <c r="F6009" t="s">
        <v>522</v>
      </c>
      <c r="G6009" s="1" t="s">
        <v>3081</v>
      </c>
      <c r="H6009" t="s">
        <v>3082</v>
      </c>
      <c r="I6009" t="s">
        <v>3081</v>
      </c>
      <c r="J6009" t="s">
        <v>3082</v>
      </c>
      <c r="K6009">
        <v>0.77</v>
      </c>
      <c r="L6009">
        <v>0.77</v>
      </c>
      <c r="M6009" t="s">
        <v>26</v>
      </c>
      <c r="N6009" t="s">
        <v>219</v>
      </c>
      <c r="O6009" t="s">
        <v>232</v>
      </c>
      <c r="P6009" t="s">
        <v>74</v>
      </c>
      <c r="Q6009" t="s">
        <v>29</v>
      </c>
      <c r="R6009" t="s">
        <v>29</v>
      </c>
      <c r="S6009" t="s">
        <v>29</v>
      </c>
      <c r="T6009" t="s">
        <v>29</v>
      </c>
      <c r="U6009" t="s">
        <v>29</v>
      </c>
      <c r="V6009" t="s">
        <v>6190</v>
      </c>
      <c r="W6009" t="s">
        <v>6166</v>
      </c>
    </row>
    <row r="6010" spans="1:23">
      <c r="A6010">
        <v>6009</v>
      </c>
      <c r="B6010" t="s">
        <v>3063</v>
      </c>
      <c r="C6010" t="s">
        <v>3063</v>
      </c>
      <c r="D6010">
        <v>164</v>
      </c>
      <c r="E6010" t="s">
        <v>6179</v>
      </c>
      <c r="F6010" t="s">
        <v>312</v>
      </c>
      <c r="G6010" s="1" t="s">
        <v>2835</v>
      </c>
      <c r="H6010" t="s">
        <v>6180</v>
      </c>
      <c r="I6010" t="s">
        <v>2835</v>
      </c>
      <c r="J6010" t="s">
        <v>6180</v>
      </c>
      <c r="K6010">
        <v>0.11</v>
      </c>
      <c r="L6010">
        <v>0.11</v>
      </c>
      <c r="M6010" t="s">
        <v>26</v>
      </c>
      <c r="N6010" t="s">
        <v>219</v>
      </c>
      <c r="O6010" t="s">
        <v>232</v>
      </c>
      <c r="P6010" t="s">
        <v>29</v>
      </c>
      <c r="Q6010" t="s">
        <v>29</v>
      </c>
      <c r="R6010" t="s">
        <v>29</v>
      </c>
      <c r="S6010" t="s">
        <v>29</v>
      </c>
      <c r="T6010" t="s">
        <v>29</v>
      </c>
      <c r="U6010" t="s">
        <v>29</v>
      </c>
      <c r="V6010" t="s">
        <v>6190</v>
      </c>
      <c r="W6010" t="s">
        <v>6166</v>
      </c>
    </row>
    <row r="6011" spans="1:23">
      <c r="A6011">
        <v>6010</v>
      </c>
      <c r="B6011" t="s">
        <v>3063</v>
      </c>
      <c r="C6011" t="s">
        <v>3063</v>
      </c>
      <c r="D6011">
        <v>164</v>
      </c>
      <c r="E6011" t="s">
        <v>3111</v>
      </c>
      <c r="F6011" t="s">
        <v>154</v>
      </c>
      <c r="G6011" s="1" t="s">
        <v>814</v>
      </c>
      <c r="H6011" t="s">
        <v>3112</v>
      </c>
      <c r="I6011" t="s">
        <v>814</v>
      </c>
      <c r="J6011" t="s">
        <v>3112</v>
      </c>
      <c r="K6011">
        <v>0.1</v>
      </c>
      <c r="L6011">
        <v>0.1</v>
      </c>
      <c r="M6011" t="s">
        <v>26</v>
      </c>
      <c r="N6011" t="s">
        <v>219</v>
      </c>
      <c r="O6011" t="s">
        <v>232</v>
      </c>
      <c r="P6011" t="s">
        <v>29</v>
      </c>
      <c r="Q6011" t="s">
        <v>29</v>
      </c>
      <c r="R6011" t="s">
        <v>29</v>
      </c>
      <c r="S6011" t="s">
        <v>29</v>
      </c>
      <c r="T6011" t="s">
        <v>29</v>
      </c>
      <c r="U6011" t="s">
        <v>29</v>
      </c>
      <c r="V6011" t="s">
        <v>6190</v>
      </c>
      <c r="W6011" t="s">
        <v>6166</v>
      </c>
    </row>
    <row r="6012" spans="1:23">
      <c r="A6012">
        <v>6011</v>
      </c>
      <c r="B6012" t="s">
        <v>3063</v>
      </c>
      <c r="C6012" t="s">
        <v>3063</v>
      </c>
      <c r="D6012">
        <v>164</v>
      </c>
      <c r="E6012" t="s">
        <v>6181</v>
      </c>
      <c r="F6012" t="s">
        <v>1062</v>
      </c>
      <c r="G6012" s="1" t="s">
        <v>3745</v>
      </c>
      <c r="H6012" t="s">
        <v>2754</v>
      </c>
      <c r="I6012" t="s">
        <v>3745</v>
      </c>
      <c r="J6012" t="s">
        <v>2754</v>
      </c>
      <c r="K6012">
        <v>0.01</v>
      </c>
      <c r="L6012">
        <v>0.01</v>
      </c>
      <c r="M6012" t="s">
        <v>26</v>
      </c>
      <c r="N6012" t="s">
        <v>219</v>
      </c>
      <c r="O6012" t="s">
        <v>29</v>
      </c>
      <c r="P6012" t="s">
        <v>29</v>
      </c>
      <c r="Q6012" t="s">
        <v>29</v>
      </c>
      <c r="R6012" t="s">
        <v>29</v>
      </c>
      <c r="S6012" t="s">
        <v>29</v>
      </c>
      <c r="T6012" t="s">
        <v>29</v>
      </c>
      <c r="U6012" t="s">
        <v>29</v>
      </c>
      <c r="V6012" t="s">
        <v>6190</v>
      </c>
      <c r="W6012" t="s">
        <v>6166</v>
      </c>
    </row>
    <row r="6013" spans="1:23">
      <c r="A6013">
        <v>6012</v>
      </c>
      <c r="B6013" t="s">
        <v>3063</v>
      </c>
      <c r="C6013" t="s">
        <v>3063</v>
      </c>
      <c r="D6013">
        <v>164</v>
      </c>
      <c r="E6013" t="s">
        <v>5286</v>
      </c>
      <c r="F6013" t="s">
        <v>1162</v>
      </c>
      <c r="G6013" s="1" t="s">
        <v>5287</v>
      </c>
      <c r="H6013" t="s">
        <v>824</v>
      </c>
      <c r="I6013" t="s">
        <v>5287</v>
      </c>
      <c r="J6013" t="s">
        <v>824</v>
      </c>
      <c r="K6013">
        <v>0.01</v>
      </c>
      <c r="L6013">
        <v>0.01</v>
      </c>
      <c r="M6013" t="s">
        <v>26</v>
      </c>
      <c r="N6013" t="s">
        <v>219</v>
      </c>
      <c r="O6013" t="s">
        <v>29</v>
      </c>
      <c r="P6013" t="s">
        <v>29</v>
      </c>
      <c r="Q6013" t="s">
        <v>29</v>
      </c>
      <c r="R6013" t="s">
        <v>29</v>
      </c>
      <c r="S6013" t="s">
        <v>29</v>
      </c>
      <c r="T6013" t="s">
        <v>29</v>
      </c>
      <c r="U6013" t="s">
        <v>29</v>
      </c>
      <c r="V6013" t="s">
        <v>6190</v>
      </c>
      <c r="W6013" t="s">
        <v>6166</v>
      </c>
    </row>
    <row r="6014" spans="1:23">
      <c r="A6014">
        <v>6013</v>
      </c>
      <c r="B6014" t="s">
        <v>3063</v>
      </c>
      <c r="C6014" t="s">
        <v>3063</v>
      </c>
      <c r="D6014">
        <v>164</v>
      </c>
      <c r="E6014" t="s">
        <v>4465</v>
      </c>
      <c r="F6014" t="s">
        <v>312</v>
      </c>
      <c r="G6014" s="1" t="s">
        <v>3118</v>
      </c>
      <c r="H6014" t="s">
        <v>2659</v>
      </c>
      <c r="I6014" t="s">
        <v>3118</v>
      </c>
      <c r="J6014" t="s">
        <v>2659</v>
      </c>
      <c r="K6014">
        <v>0.35</v>
      </c>
      <c r="L6014">
        <v>0.35</v>
      </c>
      <c r="M6014" t="s">
        <v>26</v>
      </c>
      <c r="N6014" t="s">
        <v>219</v>
      </c>
      <c r="O6014" t="s">
        <v>232</v>
      </c>
      <c r="P6014" t="s">
        <v>29</v>
      </c>
      <c r="Q6014" t="s">
        <v>29</v>
      </c>
      <c r="R6014" t="s">
        <v>29</v>
      </c>
      <c r="S6014" t="s">
        <v>29</v>
      </c>
      <c r="T6014" t="s">
        <v>29</v>
      </c>
      <c r="U6014" t="s">
        <v>29</v>
      </c>
      <c r="V6014" t="s">
        <v>6190</v>
      </c>
      <c r="W6014" t="s">
        <v>6166</v>
      </c>
    </row>
    <row r="6015" spans="1:23">
      <c r="A6015">
        <v>6014</v>
      </c>
      <c r="B6015" t="s">
        <v>3063</v>
      </c>
      <c r="C6015" t="s">
        <v>3063</v>
      </c>
      <c r="D6015">
        <v>164</v>
      </c>
      <c r="E6015" t="s">
        <v>3294</v>
      </c>
      <c r="F6015" t="s">
        <v>251</v>
      </c>
      <c r="G6015" s="1" t="s">
        <v>1758</v>
      </c>
      <c r="H6015" t="s">
        <v>3295</v>
      </c>
      <c r="I6015" t="s">
        <v>1758</v>
      </c>
      <c r="J6015" t="s">
        <v>3295</v>
      </c>
      <c r="K6015">
        <v>0.03</v>
      </c>
      <c r="L6015">
        <v>0.03</v>
      </c>
      <c r="M6015" t="s">
        <v>26</v>
      </c>
      <c r="N6015" t="s">
        <v>219</v>
      </c>
      <c r="O6015" t="s">
        <v>29</v>
      </c>
      <c r="P6015" t="s">
        <v>29</v>
      </c>
      <c r="Q6015" t="s">
        <v>29</v>
      </c>
      <c r="R6015" t="s">
        <v>29</v>
      </c>
      <c r="S6015" t="s">
        <v>29</v>
      </c>
      <c r="T6015" t="s">
        <v>29</v>
      </c>
      <c r="U6015" t="s">
        <v>29</v>
      </c>
      <c r="V6015" t="s">
        <v>6190</v>
      </c>
      <c r="W6015" t="s">
        <v>6166</v>
      </c>
    </row>
    <row r="6016" spans="1:23">
      <c r="A6016">
        <v>6015</v>
      </c>
      <c r="B6016" t="s">
        <v>3063</v>
      </c>
      <c r="C6016" t="s">
        <v>3063</v>
      </c>
      <c r="D6016">
        <v>164</v>
      </c>
      <c r="E6016" t="s">
        <v>2483</v>
      </c>
      <c r="F6016" t="s">
        <v>185</v>
      </c>
      <c r="G6016" s="1" t="s">
        <v>186</v>
      </c>
      <c r="H6016" t="s">
        <v>2484</v>
      </c>
      <c r="I6016" t="s">
        <v>186</v>
      </c>
      <c r="J6016" t="s">
        <v>2484</v>
      </c>
      <c r="K6016">
        <v>0.39</v>
      </c>
      <c r="L6016">
        <v>0.39</v>
      </c>
      <c r="M6016" t="s">
        <v>26</v>
      </c>
      <c r="N6016" t="s">
        <v>219</v>
      </c>
      <c r="O6016" t="s">
        <v>232</v>
      </c>
      <c r="P6016" t="s">
        <v>74</v>
      </c>
      <c r="Q6016" t="s">
        <v>29</v>
      </c>
      <c r="R6016" t="s">
        <v>29</v>
      </c>
      <c r="S6016" t="s">
        <v>29</v>
      </c>
      <c r="T6016" t="s">
        <v>29</v>
      </c>
      <c r="U6016" t="s">
        <v>29</v>
      </c>
      <c r="V6016" t="s">
        <v>6190</v>
      </c>
      <c r="W6016" t="s">
        <v>6166</v>
      </c>
    </row>
    <row r="6017" spans="1:23">
      <c r="A6017">
        <v>6016</v>
      </c>
      <c r="B6017" t="s">
        <v>3063</v>
      </c>
      <c r="C6017" t="s">
        <v>3063</v>
      </c>
      <c r="D6017">
        <v>164</v>
      </c>
      <c r="E6017" t="s">
        <v>6182</v>
      </c>
      <c r="F6017" t="s">
        <v>312</v>
      </c>
      <c r="G6017" s="1" t="s">
        <v>1339</v>
      </c>
      <c r="H6017" t="s">
        <v>903</v>
      </c>
      <c r="I6017" t="s">
        <v>1339</v>
      </c>
      <c r="J6017" t="s">
        <v>903</v>
      </c>
      <c r="K6017">
        <v>0.33</v>
      </c>
      <c r="L6017">
        <v>0.33</v>
      </c>
      <c r="M6017" t="s">
        <v>26</v>
      </c>
      <c r="N6017" t="s">
        <v>219</v>
      </c>
      <c r="O6017" t="s">
        <v>74</v>
      </c>
      <c r="P6017" t="s">
        <v>29</v>
      </c>
      <c r="Q6017" t="s">
        <v>29</v>
      </c>
      <c r="R6017" t="s">
        <v>29</v>
      </c>
      <c r="S6017" t="s">
        <v>29</v>
      </c>
      <c r="T6017" t="s">
        <v>29</v>
      </c>
      <c r="U6017" t="s">
        <v>29</v>
      </c>
      <c r="V6017" t="s">
        <v>6190</v>
      </c>
      <c r="W6017" t="s">
        <v>6166</v>
      </c>
    </row>
    <row r="6018" spans="1:23">
      <c r="A6018">
        <v>6017</v>
      </c>
      <c r="B6018" t="s">
        <v>3063</v>
      </c>
      <c r="C6018" t="s">
        <v>3063</v>
      </c>
      <c r="D6018">
        <v>164</v>
      </c>
      <c r="E6018" t="s">
        <v>4241</v>
      </c>
      <c r="F6018" t="s">
        <v>41</v>
      </c>
      <c r="G6018" s="1" t="s">
        <v>735</v>
      </c>
      <c r="H6018" t="s">
        <v>1353</v>
      </c>
      <c r="I6018" t="s">
        <v>735</v>
      </c>
      <c r="J6018" t="s">
        <v>1353</v>
      </c>
      <c r="K6018">
        <v>0.03</v>
      </c>
      <c r="L6018">
        <v>0.03</v>
      </c>
      <c r="M6018" t="s">
        <v>26</v>
      </c>
      <c r="N6018" t="s">
        <v>219</v>
      </c>
      <c r="O6018" t="s">
        <v>29</v>
      </c>
      <c r="P6018" t="s">
        <v>29</v>
      </c>
      <c r="Q6018" t="s">
        <v>29</v>
      </c>
      <c r="R6018" t="s">
        <v>29</v>
      </c>
      <c r="S6018" t="s">
        <v>29</v>
      </c>
      <c r="T6018" t="s">
        <v>29</v>
      </c>
      <c r="U6018" t="s">
        <v>29</v>
      </c>
      <c r="V6018" t="s">
        <v>6190</v>
      </c>
      <c r="W6018" t="s">
        <v>6166</v>
      </c>
    </row>
    <row r="6019" spans="1:23">
      <c r="A6019">
        <v>6018</v>
      </c>
      <c r="B6019" t="s">
        <v>3063</v>
      </c>
      <c r="C6019" t="s">
        <v>3063</v>
      </c>
      <c r="D6019">
        <v>164</v>
      </c>
      <c r="E6019" t="s">
        <v>6183</v>
      </c>
      <c r="F6019" t="s">
        <v>168</v>
      </c>
      <c r="G6019" s="1" t="s">
        <v>3797</v>
      </c>
      <c r="H6019" t="s">
        <v>6184</v>
      </c>
      <c r="I6019" t="s">
        <v>3797</v>
      </c>
      <c r="J6019" t="s">
        <v>4263</v>
      </c>
      <c r="K6019">
        <v>0.03</v>
      </c>
      <c r="L6019">
        <v>0.03</v>
      </c>
      <c r="M6019" t="s">
        <v>26</v>
      </c>
      <c r="N6019" t="s">
        <v>219</v>
      </c>
      <c r="O6019" t="s">
        <v>28</v>
      </c>
      <c r="P6019" t="s">
        <v>29</v>
      </c>
      <c r="Q6019" t="s">
        <v>29</v>
      </c>
      <c r="R6019" t="s">
        <v>29</v>
      </c>
      <c r="S6019" t="s">
        <v>29</v>
      </c>
      <c r="T6019" t="s">
        <v>29</v>
      </c>
      <c r="U6019" t="s">
        <v>29</v>
      </c>
      <c r="V6019" t="s">
        <v>6190</v>
      </c>
      <c r="W6019" t="s">
        <v>6166</v>
      </c>
    </row>
    <row r="6020" spans="1:23">
      <c r="A6020">
        <v>6019</v>
      </c>
      <c r="B6020" t="s">
        <v>3063</v>
      </c>
      <c r="C6020" t="s">
        <v>3063</v>
      </c>
      <c r="D6020">
        <v>164</v>
      </c>
      <c r="E6020" t="s">
        <v>5308</v>
      </c>
      <c r="F6020" t="s">
        <v>154</v>
      </c>
      <c r="G6020" s="1" t="s">
        <v>814</v>
      </c>
      <c r="H6020" t="s">
        <v>2088</v>
      </c>
      <c r="I6020" t="s">
        <v>2399</v>
      </c>
      <c r="J6020" t="s">
        <v>2088</v>
      </c>
      <c r="K6020">
        <v>0.91</v>
      </c>
      <c r="L6020">
        <v>0.91</v>
      </c>
      <c r="M6020" t="s">
        <v>26</v>
      </c>
      <c r="N6020" t="s">
        <v>219</v>
      </c>
      <c r="O6020" t="s">
        <v>232</v>
      </c>
      <c r="P6020" t="s">
        <v>29</v>
      </c>
      <c r="Q6020" t="s">
        <v>29</v>
      </c>
      <c r="R6020" t="s">
        <v>29</v>
      </c>
      <c r="S6020" t="s">
        <v>29</v>
      </c>
      <c r="T6020" t="s">
        <v>29</v>
      </c>
      <c r="U6020" t="s">
        <v>29</v>
      </c>
      <c r="V6020" t="s">
        <v>6190</v>
      </c>
      <c r="W6020" t="s">
        <v>6166</v>
      </c>
    </row>
    <row r="6021" spans="1:23">
      <c r="A6021">
        <v>6020</v>
      </c>
      <c r="B6021" t="s">
        <v>3063</v>
      </c>
      <c r="C6021" t="s">
        <v>3063</v>
      </c>
      <c r="D6021">
        <v>164</v>
      </c>
      <c r="E6021" t="s">
        <v>6185</v>
      </c>
      <c r="F6021" t="s">
        <v>611</v>
      </c>
      <c r="G6021" s="1" t="s">
        <v>612</v>
      </c>
      <c r="H6021" t="s">
        <v>6186</v>
      </c>
      <c r="I6021" t="s">
        <v>612</v>
      </c>
      <c r="J6021" t="s">
        <v>6186</v>
      </c>
      <c r="K6021">
        <v>0.39</v>
      </c>
      <c r="L6021">
        <v>0.39</v>
      </c>
      <c r="M6021" t="s">
        <v>26</v>
      </c>
      <c r="N6021" t="s">
        <v>219</v>
      </c>
      <c r="O6021" t="s">
        <v>232</v>
      </c>
      <c r="P6021" t="s">
        <v>63</v>
      </c>
      <c r="Q6021" t="s">
        <v>29</v>
      </c>
      <c r="R6021" t="s">
        <v>29</v>
      </c>
      <c r="S6021" t="s">
        <v>29</v>
      </c>
      <c r="T6021" t="s">
        <v>29</v>
      </c>
      <c r="U6021" t="s">
        <v>29</v>
      </c>
      <c r="V6021" t="s">
        <v>6190</v>
      </c>
      <c r="W6021" t="s">
        <v>6166</v>
      </c>
    </row>
    <row r="6022" spans="1:23">
      <c r="A6022">
        <v>6021</v>
      </c>
      <c r="B6022" t="s">
        <v>3063</v>
      </c>
      <c r="C6022" t="s">
        <v>3063</v>
      </c>
      <c r="D6022">
        <v>164</v>
      </c>
      <c r="E6022" t="s">
        <v>6187</v>
      </c>
      <c r="F6022" t="s">
        <v>312</v>
      </c>
      <c r="G6022" s="1" t="s">
        <v>6188</v>
      </c>
      <c r="H6022" t="s">
        <v>6189</v>
      </c>
      <c r="I6022" t="s">
        <v>8559</v>
      </c>
      <c r="J6022" t="s">
        <v>8752</v>
      </c>
      <c r="K6022">
        <v>0.25</v>
      </c>
      <c r="L6022">
        <v>0.25</v>
      </c>
      <c r="M6022" t="s">
        <v>26</v>
      </c>
      <c r="N6022" t="s">
        <v>219</v>
      </c>
      <c r="O6022" t="s">
        <v>232</v>
      </c>
      <c r="P6022" t="s">
        <v>29</v>
      </c>
      <c r="Q6022" t="s">
        <v>29</v>
      </c>
      <c r="R6022" t="s">
        <v>29</v>
      </c>
      <c r="S6022" t="s">
        <v>29</v>
      </c>
      <c r="T6022" t="s">
        <v>29</v>
      </c>
      <c r="U6022" t="s">
        <v>29</v>
      </c>
      <c r="V6022" t="s">
        <v>6190</v>
      </c>
      <c r="W6022" t="s">
        <v>6166</v>
      </c>
    </row>
    <row r="6023" spans="1:23">
      <c r="A6023">
        <v>6022</v>
      </c>
      <c r="B6023" t="s">
        <v>3063</v>
      </c>
      <c r="C6023" t="s">
        <v>3063</v>
      </c>
      <c r="D6023">
        <v>164</v>
      </c>
      <c r="E6023" t="s">
        <v>8941</v>
      </c>
      <c r="F6023" t="s">
        <v>93</v>
      </c>
      <c r="G6023" s="1" t="s">
        <v>29</v>
      </c>
      <c r="H6023" t="s">
        <v>29</v>
      </c>
      <c r="I6023" t="s">
        <v>29</v>
      </c>
      <c r="J6023" t="s">
        <v>29</v>
      </c>
      <c r="K6023">
        <v>53.91</v>
      </c>
      <c r="L6023">
        <v>53.91</v>
      </c>
      <c r="M6023" t="s">
        <v>26</v>
      </c>
      <c r="N6023" t="s">
        <v>29</v>
      </c>
      <c r="O6023" t="s">
        <v>29</v>
      </c>
      <c r="P6023" t="s">
        <v>29</v>
      </c>
      <c r="Q6023" t="s">
        <v>29</v>
      </c>
      <c r="R6023" t="s">
        <v>29</v>
      </c>
      <c r="S6023" t="s">
        <v>29</v>
      </c>
      <c r="T6023" t="s">
        <v>29</v>
      </c>
      <c r="U6023" t="s">
        <v>29</v>
      </c>
      <c r="V6023" t="s">
        <v>6190</v>
      </c>
      <c r="W6023" t="s">
        <v>6166</v>
      </c>
    </row>
    <row r="6024" spans="1:23">
      <c r="A6024">
        <v>6023</v>
      </c>
      <c r="B6024" t="s">
        <v>6191</v>
      </c>
      <c r="C6024" t="s">
        <v>6191</v>
      </c>
      <c r="D6024">
        <v>165</v>
      </c>
      <c r="E6024" t="s">
        <v>6192</v>
      </c>
      <c r="F6024" t="s">
        <v>505</v>
      </c>
      <c r="G6024" s="1" t="s">
        <v>2461</v>
      </c>
      <c r="H6024" t="s">
        <v>29</v>
      </c>
      <c r="I6024" t="s">
        <v>2461</v>
      </c>
      <c r="J6024" t="s">
        <v>29</v>
      </c>
      <c r="K6024">
        <f>1/3739*100</f>
        <v>2.6745119015779618E-2</v>
      </c>
      <c r="L6024">
        <f>1/3739*100</f>
        <v>2.6745119015779618E-2</v>
      </c>
      <c r="M6024" t="s">
        <v>26</v>
      </c>
      <c r="N6024" t="s">
        <v>74</v>
      </c>
      <c r="O6024" t="s">
        <v>29</v>
      </c>
      <c r="P6024" t="s">
        <v>29</v>
      </c>
      <c r="Q6024" t="s">
        <v>29</v>
      </c>
      <c r="R6024" t="s">
        <v>29</v>
      </c>
      <c r="S6024" t="s">
        <v>29</v>
      </c>
      <c r="T6024" t="s">
        <v>29</v>
      </c>
      <c r="U6024" t="s">
        <v>29</v>
      </c>
      <c r="V6024" t="s">
        <v>29</v>
      </c>
      <c r="W6024" t="s">
        <v>6193</v>
      </c>
    </row>
    <row r="6025" spans="1:23">
      <c r="A6025">
        <v>6024</v>
      </c>
      <c r="B6025" t="s">
        <v>6191</v>
      </c>
      <c r="C6025" t="s">
        <v>6191</v>
      </c>
      <c r="D6025">
        <v>165</v>
      </c>
      <c r="E6025" t="s">
        <v>6192</v>
      </c>
      <c r="F6025" t="s">
        <v>505</v>
      </c>
      <c r="G6025" s="1" t="s">
        <v>2461</v>
      </c>
      <c r="H6025" t="s">
        <v>29</v>
      </c>
      <c r="I6025" t="s">
        <v>2461</v>
      </c>
      <c r="J6025" t="s">
        <v>29</v>
      </c>
      <c r="K6025">
        <f>4/3739*100</f>
        <v>0.10698047606311847</v>
      </c>
      <c r="L6025">
        <f>4/3739*100</f>
        <v>0.10698047606311847</v>
      </c>
      <c r="M6025" t="s">
        <v>26</v>
      </c>
      <c r="N6025" t="s">
        <v>27</v>
      </c>
      <c r="O6025" t="s">
        <v>29</v>
      </c>
      <c r="P6025" t="s">
        <v>29</v>
      </c>
      <c r="Q6025" t="s">
        <v>29</v>
      </c>
      <c r="R6025" t="s">
        <v>29</v>
      </c>
      <c r="S6025" t="s">
        <v>29</v>
      </c>
      <c r="T6025" t="s">
        <v>29</v>
      </c>
      <c r="U6025" t="s">
        <v>29</v>
      </c>
      <c r="V6025" t="s">
        <v>29</v>
      </c>
      <c r="W6025" t="s">
        <v>6193</v>
      </c>
    </row>
    <row r="6026" spans="1:23">
      <c r="A6026">
        <v>6025</v>
      </c>
      <c r="B6026" t="s">
        <v>6191</v>
      </c>
      <c r="C6026" t="s">
        <v>6191</v>
      </c>
      <c r="D6026">
        <v>165</v>
      </c>
      <c r="E6026" t="s">
        <v>6194</v>
      </c>
      <c r="F6026" t="s">
        <v>522</v>
      </c>
      <c r="G6026" s="1" t="s">
        <v>2381</v>
      </c>
      <c r="H6026" t="s">
        <v>299</v>
      </c>
      <c r="I6026" t="s">
        <v>2381</v>
      </c>
      <c r="J6026" t="s">
        <v>299</v>
      </c>
      <c r="K6026">
        <f>1/3739*100</f>
        <v>2.6745119015779618E-2</v>
      </c>
      <c r="L6026">
        <f>1/3739*100</f>
        <v>2.6745119015779618E-2</v>
      </c>
      <c r="M6026" t="s">
        <v>26</v>
      </c>
      <c r="N6026" t="s">
        <v>118</v>
      </c>
      <c r="O6026" t="s">
        <v>29</v>
      </c>
      <c r="P6026" t="s">
        <v>29</v>
      </c>
      <c r="Q6026" t="s">
        <v>29</v>
      </c>
      <c r="R6026" t="s">
        <v>29</v>
      </c>
      <c r="S6026" t="s">
        <v>29</v>
      </c>
      <c r="T6026" t="s">
        <v>29</v>
      </c>
      <c r="U6026" t="s">
        <v>29</v>
      </c>
      <c r="V6026" t="s">
        <v>29</v>
      </c>
      <c r="W6026" t="s">
        <v>6193</v>
      </c>
    </row>
    <row r="6027" spans="1:23">
      <c r="A6027">
        <v>6026</v>
      </c>
      <c r="B6027" t="s">
        <v>6191</v>
      </c>
      <c r="C6027" t="s">
        <v>6191</v>
      </c>
      <c r="D6027">
        <v>165</v>
      </c>
      <c r="E6027" t="s">
        <v>6194</v>
      </c>
      <c r="F6027" t="s">
        <v>522</v>
      </c>
      <c r="G6027" s="1" t="s">
        <v>2381</v>
      </c>
      <c r="H6027" t="s">
        <v>299</v>
      </c>
      <c r="I6027" t="s">
        <v>2381</v>
      </c>
      <c r="J6027" t="s">
        <v>299</v>
      </c>
      <c r="K6027">
        <f>1/3739*100</f>
        <v>2.6745119015779618E-2</v>
      </c>
      <c r="L6027">
        <f>1/3739*100</f>
        <v>2.6745119015779618E-2</v>
      </c>
      <c r="M6027" t="s">
        <v>26</v>
      </c>
      <c r="N6027" t="s">
        <v>63</v>
      </c>
      <c r="O6027" t="s">
        <v>29</v>
      </c>
      <c r="P6027" t="s">
        <v>29</v>
      </c>
      <c r="Q6027" t="s">
        <v>29</v>
      </c>
      <c r="R6027" t="s">
        <v>29</v>
      </c>
      <c r="S6027" t="s">
        <v>29</v>
      </c>
      <c r="T6027" t="s">
        <v>29</v>
      </c>
      <c r="U6027" t="s">
        <v>29</v>
      </c>
      <c r="V6027" t="s">
        <v>29</v>
      </c>
      <c r="W6027" t="s">
        <v>6193</v>
      </c>
    </row>
    <row r="6028" spans="1:23">
      <c r="A6028">
        <v>6027</v>
      </c>
      <c r="B6028" t="s">
        <v>6191</v>
      </c>
      <c r="C6028" t="s">
        <v>6191</v>
      </c>
      <c r="D6028">
        <v>165</v>
      </c>
      <c r="E6028" t="s">
        <v>6194</v>
      </c>
      <c r="F6028" t="s">
        <v>522</v>
      </c>
      <c r="G6028" s="1" t="s">
        <v>2381</v>
      </c>
      <c r="H6028" t="s">
        <v>299</v>
      </c>
      <c r="I6028" t="s">
        <v>2381</v>
      </c>
      <c r="J6028" t="s">
        <v>299</v>
      </c>
      <c r="K6028">
        <f>6/3739*100</f>
        <v>0.16047071409467772</v>
      </c>
      <c r="L6028">
        <f>6/3739*100</f>
        <v>0.16047071409467772</v>
      </c>
      <c r="M6028" t="s">
        <v>26</v>
      </c>
      <c r="N6028" t="s">
        <v>27</v>
      </c>
      <c r="O6028" t="s">
        <v>29</v>
      </c>
      <c r="P6028" t="s">
        <v>29</v>
      </c>
      <c r="Q6028" t="s">
        <v>29</v>
      </c>
      <c r="R6028" t="s">
        <v>29</v>
      </c>
      <c r="S6028" t="s">
        <v>29</v>
      </c>
      <c r="T6028" t="s">
        <v>29</v>
      </c>
      <c r="U6028" t="s">
        <v>29</v>
      </c>
      <c r="V6028" t="s">
        <v>29</v>
      </c>
      <c r="W6028" t="s">
        <v>6193</v>
      </c>
    </row>
    <row r="6029" spans="1:23">
      <c r="A6029">
        <v>6028</v>
      </c>
      <c r="B6029" t="s">
        <v>6191</v>
      </c>
      <c r="C6029" t="s">
        <v>6191</v>
      </c>
      <c r="D6029">
        <v>165</v>
      </c>
      <c r="E6029" t="s">
        <v>6195</v>
      </c>
      <c r="F6029" t="s">
        <v>93</v>
      </c>
      <c r="G6029" s="1" t="s">
        <v>29</v>
      </c>
      <c r="H6029" t="s">
        <v>29</v>
      </c>
      <c r="I6029" t="s">
        <v>29</v>
      </c>
      <c r="J6029" t="s">
        <v>29</v>
      </c>
      <c r="K6029">
        <f>8/3739*100</f>
        <v>0.21396095212623695</v>
      </c>
      <c r="L6029">
        <f>8/3739*100</f>
        <v>0.21396095212623695</v>
      </c>
      <c r="M6029" t="s">
        <v>26</v>
      </c>
      <c r="N6029" t="s">
        <v>27</v>
      </c>
      <c r="O6029" t="s">
        <v>29</v>
      </c>
      <c r="P6029" t="s">
        <v>29</v>
      </c>
      <c r="Q6029" t="s">
        <v>29</v>
      </c>
      <c r="R6029" t="s">
        <v>29</v>
      </c>
      <c r="S6029" t="s">
        <v>29</v>
      </c>
      <c r="T6029" t="s">
        <v>29</v>
      </c>
      <c r="U6029" t="s">
        <v>29</v>
      </c>
      <c r="V6029" t="s">
        <v>29</v>
      </c>
      <c r="W6029" t="s">
        <v>6193</v>
      </c>
    </row>
    <row r="6030" spans="1:23">
      <c r="A6030">
        <v>6029</v>
      </c>
      <c r="B6030" t="s">
        <v>6191</v>
      </c>
      <c r="C6030" t="s">
        <v>6191</v>
      </c>
      <c r="D6030">
        <v>165</v>
      </c>
      <c r="E6030" t="s">
        <v>6196</v>
      </c>
      <c r="F6030" t="s">
        <v>1273</v>
      </c>
      <c r="G6030" s="1" t="s">
        <v>1274</v>
      </c>
      <c r="H6030" t="s">
        <v>29</v>
      </c>
      <c r="I6030" t="s">
        <v>1274</v>
      </c>
      <c r="J6030" t="s">
        <v>29</v>
      </c>
      <c r="K6030">
        <f>1/3739*100</f>
        <v>2.6745119015779618E-2</v>
      </c>
      <c r="L6030">
        <f>1/3739*100</f>
        <v>2.6745119015779618E-2</v>
      </c>
      <c r="M6030" t="s">
        <v>26</v>
      </c>
      <c r="N6030" t="s">
        <v>74</v>
      </c>
      <c r="O6030" t="s">
        <v>29</v>
      </c>
      <c r="P6030" t="s">
        <v>29</v>
      </c>
      <c r="Q6030" t="s">
        <v>29</v>
      </c>
      <c r="R6030" t="s">
        <v>29</v>
      </c>
      <c r="S6030" t="s">
        <v>29</v>
      </c>
      <c r="T6030" t="s">
        <v>29</v>
      </c>
      <c r="U6030" t="s">
        <v>29</v>
      </c>
      <c r="V6030" t="s">
        <v>29</v>
      </c>
      <c r="W6030" t="s">
        <v>6193</v>
      </c>
    </row>
    <row r="6031" spans="1:23">
      <c r="A6031">
        <v>6030</v>
      </c>
      <c r="B6031" t="s">
        <v>6191</v>
      </c>
      <c r="C6031" t="s">
        <v>6191</v>
      </c>
      <c r="D6031">
        <v>165</v>
      </c>
      <c r="E6031" t="s">
        <v>6196</v>
      </c>
      <c r="F6031" t="s">
        <v>1273</v>
      </c>
      <c r="G6031" s="1" t="s">
        <v>1274</v>
      </c>
      <c r="H6031" t="s">
        <v>29</v>
      </c>
      <c r="I6031" t="s">
        <v>1274</v>
      </c>
      <c r="J6031" t="s">
        <v>29</v>
      </c>
      <c r="K6031">
        <f t="shared" ref="K6031:L6033" si="21">2/3739*100</f>
        <v>5.3490238031559237E-2</v>
      </c>
      <c r="L6031">
        <f t="shared" si="21"/>
        <v>5.3490238031559237E-2</v>
      </c>
      <c r="M6031" t="s">
        <v>26</v>
      </c>
      <c r="N6031" t="s">
        <v>27</v>
      </c>
      <c r="O6031" t="s">
        <v>29</v>
      </c>
      <c r="P6031" t="s">
        <v>29</v>
      </c>
      <c r="Q6031" t="s">
        <v>29</v>
      </c>
      <c r="R6031" t="s">
        <v>29</v>
      </c>
      <c r="S6031" t="s">
        <v>29</v>
      </c>
      <c r="T6031" t="s">
        <v>29</v>
      </c>
      <c r="U6031" t="s">
        <v>29</v>
      </c>
      <c r="V6031" t="s">
        <v>29</v>
      </c>
      <c r="W6031" t="s">
        <v>6193</v>
      </c>
    </row>
    <row r="6032" spans="1:23">
      <c r="A6032">
        <v>6031</v>
      </c>
      <c r="B6032" t="s">
        <v>6191</v>
      </c>
      <c r="C6032" t="s">
        <v>6191</v>
      </c>
      <c r="D6032">
        <v>165</v>
      </c>
      <c r="E6032" t="s">
        <v>6197</v>
      </c>
      <c r="F6032" t="s">
        <v>1273</v>
      </c>
      <c r="G6032" s="1" t="s">
        <v>1274</v>
      </c>
      <c r="H6032" t="s">
        <v>29</v>
      </c>
      <c r="I6032" t="s">
        <v>1274</v>
      </c>
      <c r="J6032" t="s">
        <v>29</v>
      </c>
      <c r="K6032">
        <f t="shared" si="21"/>
        <v>5.3490238031559237E-2</v>
      </c>
      <c r="L6032">
        <f t="shared" si="21"/>
        <v>5.3490238031559237E-2</v>
      </c>
      <c r="M6032" t="s">
        <v>26</v>
      </c>
      <c r="N6032" t="s">
        <v>74</v>
      </c>
      <c r="O6032" t="s">
        <v>29</v>
      </c>
      <c r="P6032" t="s">
        <v>29</v>
      </c>
      <c r="Q6032" t="s">
        <v>29</v>
      </c>
      <c r="R6032" t="s">
        <v>29</v>
      </c>
      <c r="S6032" t="s">
        <v>29</v>
      </c>
      <c r="T6032" t="s">
        <v>29</v>
      </c>
      <c r="U6032" t="s">
        <v>29</v>
      </c>
      <c r="V6032" t="s">
        <v>29</v>
      </c>
      <c r="W6032" t="s">
        <v>6193</v>
      </c>
    </row>
    <row r="6033" spans="1:23">
      <c r="A6033">
        <v>6032</v>
      </c>
      <c r="B6033" t="s">
        <v>6191</v>
      </c>
      <c r="C6033" t="s">
        <v>6191</v>
      </c>
      <c r="D6033">
        <v>165</v>
      </c>
      <c r="E6033" t="s">
        <v>6198</v>
      </c>
      <c r="F6033" t="s">
        <v>154</v>
      </c>
      <c r="G6033" s="1" t="s">
        <v>6199</v>
      </c>
      <c r="H6033" t="s">
        <v>6200</v>
      </c>
      <c r="I6033" t="s">
        <v>2401</v>
      </c>
      <c r="J6033" t="s">
        <v>6382</v>
      </c>
      <c r="K6033">
        <f t="shared" si="21"/>
        <v>5.3490238031559237E-2</v>
      </c>
      <c r="L6033">
        <f t="shared" si="21"/>
        <v>5.3490238031559237E-2</v>
      </c>
      <c r="M6033" t="s">
        <v>26</v>
      </c>
      <c r="N6033" t="s">
        <v>118</v>
      </c>
      <c r="O6033" t="s">
        <v>29</v>
      </c>
      <c r="P6033" t="s">
        <v>29</v>
      </c>
      <c r="Q6033" t="s">
        <v>29</v>
      </c>
      <c r="R6033" t="s">
        <v>29</v>
      </c>
      <c r="S6033" t="s">
        <v>29</v>
      </c>
      <c r="T6033" t="s">
        <v>29</v>
      </c>
      <c r="U6033" t="s">
        <v>29</v>
      </c>
      <c r="V6033" t="s">
        <v>29</v>
      </c>
      <c r="W6033" t="s">
        <v>6193</v>
      </c>
    </row>
    <row r="6034" spans="1:23">
      <c r="A6034">
        <v>6033</v>
      </c>
      <c r="B6034" t="s">
        <v>6191</v>
      </c>
      <c r="C6034" t="s">
        <v>6191</v>
      </c>
      <c r="D6034">
        <v>165</v>
      </c>
      <c r="E6034" t="s">
        <v>6198</v>
      </c>
      <c r="F6034" t="s">
        <v>154</v>
      </c>
      <c r="G6034" s="1" t="s">
        <v>6199</v>
      </c>
      <c r="H6034" t="s">
        <v>6200</v>
      </c>
      <c r="I6034" t="s">
        <v>2401</v>
      </c>
      <c r="J6034" t="s">
        <v>6382</v>
      </c>
      <c r="K6034">
        <f>67/3739*100</f>
        <v>1.7919229740572344</v>
      </c>
      <c r="L6034">
        <f>67/3739*100</f>
        <v>1.7919229740572344</v>
      </c>
      <c r="M6034" t="s">
        <v>26</v>
      </c>
      <c r="N6034" t="s">
        <v>27</v>
      </c>
      <c r="O6034" t="s">
        <v>29</v>
      </c>
      <c r="P6034" t="s">
        <v>29</v>
      </c>
      <c r="Q6034" t="s">
        <v>29</v>
      </c>
      <c r="R6034" t="s">
        <v>29</v>
      </c>
      <c r="S6034" t="s">
        <v>29</v>
      </c>
      <c r="T6034" t="s">
        <v>29</v>
      </c>
      <c r="U6034" t="s">
        <v>29</v>
      </c>
      <c r="V6034" t="s">
        <v>29</v>
      </c>
      <c r="W6034" t="s">
        <v>6193</v>
      </c>
    </row>
    <row r="6035" spans="1:23">
      <c r="A6035">
        <v>6034</v>
      </c>
      <c r="B6035" t="s">
        <v>6191</v>
      </c>
      <c r="C6035" t="s">
        <v>6191</v>
      </c>
      <c r="D6035">
        <v>165</v>
      </c>
      <c r="E6035" t="s">
        <v>2408</v>
      </c>
      <c r="F6035" t="s">
        <v>154</v>
      </c>
      <c r="G6035" s="1" t="s">
        <v>811</v>
      </c>
      <c r="H6035" t="s">
        <v>2409</v>
      </c>
      <c r="I6035" t="s">
        <v>811</v>
      </c>
      <c r="J6035" t="s">
        <v>2409</v>
      </c>
      <c r="K6035">
        <f>4/3739*100</f>
        <v>0.10698047606311847</v>
      </c>
      <c r="L6035">
        <f>4/3739*100</f>
        <v>0.10698047606311847</v>
      </c>
      <c r="M6035" t="s">
        <v>26</v>
      </c>
      <c r="N6035" t="s">
        <v>27</v>
      </c>
      <c r="O6035" t="s">
        <v>29</v>
      </c>
      <c r="P6035" t="s">
        <v>29</v>
      </c>
      <c r="Q6035" t="s">
        <v>29</v>
      </c>
      <c r="R6035" t="s">
        <v>29</v>
      </c>
      <c r="S6035" t="s">
        <v>29</v>
      </c>
      <c r="T6035" t="s">
        <v>29</v>
      </c>
      <c r="U6035" t="s">
        <v>29</v>
      </c>
      <c r="V6035" t="s">
        <v>29</v>
      </c>
      <c r="W6035" t="s">
        <v>6193</v>
      </c>
    </row>
    <row r="6036" spans="1:23">
      <c r="A6036">
        <v>6035</v>
      </c>
      <c r="B6036" t="s">
        <v>6191</v>
      </c>
      <c r="C6036" t="s">
        <v>6191</v>
      </c>
      <c r="D6036">
        <v>165</v>
      </c>
      <c r="E6036" t="s">
        <v>6201</v>
      </c>
      <c r="F6036" t="s">
        <v>1049</v>
      </c>
      <c r="G6036" s="1" t="s">
        <v>1050</v>
      </c>
      <c r="H6036" t="s">
        <v>6202</v>
      </c>
      <c r="I6036" t="s">
        <v>1050</v>
      </c>
      <c r="J6036" t="s">
        <v>6202</v>
      </c>
      <c r="K6036">
        <f>37/3739*100</f>
        <v>0.98956940358384593</v>
      </c>
      <c r="L6036">
        <f>37/3739*100</f>
        <v>0.98956940358384593</v>
      </c>
      <c r="M6036" t="s">
        <v>26</v>
      </c>
      <c r="N6036" t="s">
        <v>74</v>
      </c>
      <c r="O6036" t="s">
        <v>29</v>
      </c>
      <c r="P6036" t="s">
        <v>29</v>
      </c>
      <c r="Q6036" t="s">
        <v>29</v>
      </c>
      <c r="R6036" t="s">
        <v>29</v>
      </c>
      <c r="S6036" t="s">
        <v>29</v>
      </c>
      <c r="T6036" t="s">
        <v>29</v>
      </c>
      <c r="U6036" t="s">
        <v>29</v>
      </c>
      <c r="V6036" t="s">
        <v>29</v>
      </c>
      <c r="W6036" t="s">
        <v>6193</v>
      </c>
    </row>
    <row r="6037" spans="1:23">
      <c r="A6037">
        <v>6036</v>
      </c>
      <c r="B6037" t="s">
        <v>6191</v>
      </c>
      <c r="C6037" t="s">
        <v>6191</v>
      </c>
      <c r="D6037">
        <v>165</v>
      </c>
      <c r="E6037" t="s">
        <v>6201</v>
      </c>
      <c r="F6037" t="s">
        <v>1049</v>
      </c>
      <c r="G6037" s="1" t="s">
        <v>1050</v>
      </c>
      <c r="H6037" t="s">
        <v>6202</v>
      </c>
      <c r="I6037" t="s">
        <v>1050</v>
      </c>
      <c r="J6037" t="s">
        <v>6202</v>
      </c>
      <c r="K6037">
        <f>2/3739*100</f>
        <v>5.3490238031559237E-2</v>
      </c>
      <c r="L6037">
        <f>2/3739*100</f>
        <v>5.3490238031559237E-2</v>
      </c>
      <c r="M6037" t="s">
        <v>26</v>
      </c>
      <c r="N6037" t="s">
        <v>27</v>
      </c>
      <c r="O6037" t="s">
        <v>29</v>
      </c>
      <c r="P6037" t="s">
        <v>29</v>
      </c>
      <c r="Q6037" t="s">
        <v>29</v>
      </c>
      <c r="R6037" t="s">
        <v>29</v>
      </c>
      <c r="S6037" t="s">
        <v>29</v>
      </c>
      <c r="T6037" t="s">
        <v>29</v>
      </c>
      <c r="U6037" t="s">
        <v>29</v>
      </c>
      <c r="V6037" t="s">
        <v>29</v>
      </c>
      <c r="W6037" t="s">
        <v>6193</v>
      </c>
    </row>
    <row r="6038" spans="1:23">
      <c r="A6038">
        <v>6037</v>
      </c>
      <c r="B6038" t="s">
        <v>6191</v>
      </c>
      <c r="C6038" t="s">
        <v>6191</v>
      </c>
      <c r="D6038">
        <v>165</v>
      </c>
      <c r="E6038" t="s">
        <v>6203</v>
      </c>
      <c r="F6038" t="s">
        <v>93</v>
      </c>
      <c r="G6038" s="1" t="s">
        <v>29</v>
      </c>
      <c r="H6038" t="s">
        <v>29</v>
      </c>
      <c r="I6038" t="s">
        <v>29</v>
      </c>
      <c r="J6038" t="s">
        <v>29</v>
      </c>
      <c r="K6038">
        <f>1/3739*100</f>
        <v>2.6745119015779618E-2</v>
      </c>
      <c r="L6038">
        <f>1/3739*100</f>
        <v>2.6745119015779618E-2</v>
      </c>
      <c r="M6038" t="s">
        <v>26</v>
      </c>
      <c r="N6038" t="s">
        <v>27</v>
      </c>
      <c r="O6038" t="s">
        <v>29</v>
      </c>
      <c r="P6038" t="s">
        <v>29</v>
      </c>
      <c r="Q6038" t="s">
        <v>29</v>
      </c>
      <c r="R6038" t="s">
        <v>29</v>
      </c>
      <c r="S6038" t="s">
        <v>29</v>
      </c>
      <c r="T6038" t="s">
        <v>29</v>
      </c>
      <c r="U6038" t="s">
        <v>29</v>
      </c>
      <c r="V6038" t="s">
        <v>29</v>
      </c>
      <c r="W6038" t="s">
        <v>6193</v>
      </c>
    </row>
    <row r="6039" spans="1:23">
      <c r="A6039">
        <v>6038</v>
      </c>
      <c r="B6039" t="s">
        <v>6191</v>
      </c>
      <c r="C6039" t="s">
        <v>6191</v>
      </c>
      <c r="D6039">
        <v>165</v>
      </c>
      <c r="E6039" t="s">
        <v>6204</v>
      </c>
      <c r="F6039" t="s">
        <v>251</v>
      </c>
      <c r="G6039" s="1" t="s">
        <v>252</v>
      </c>
      <c r="H6039" t="s">
        <v>6205</v>
      </c>
      <c r="I6039" t="s">
        <v>252</v>
      </c>
      <c r="J6039" t="s">
        <v>6205</v>
      </c>
      <c r="K6039">
        <f>1/3739*100</f>
        <v>2.6745119015779618E-2</v>
      </c>
      <c r="L6039">
        <f>1/3739*100</f>
        <v>2.6745119015779618E-2</v>
      </c>
      <c r="M6039" t="s">
        <v>26</v>
      </c>
      <c r="N6039" t="s">
        <v>27</v>
      </c>
      <c r="O6039" t="s">
        <v>29</v>
      </c>
      <c r="P6039" t="s">
        <v>29</v>
      </c>
      <c r="Q6039" t="s">
        <v>29</v>
      </c>
      <c r="R6039" t="s">
        <v>29</v>
      </c>
      <c r="S6039" t="s">
        <v>29</v>
      </c>
      <c r="T6039" t="s">
        <v>29</v>
      </c>
      <c r="U6039" t="s">
        <v>29</v>
      </c>
      <c r="V6039" t="s">
        <v>29</v>
      </c>
      <c r="W6039" t="s">
        <v>6193</v>
      </c>
    </row>
    <row r="6040" spans="1:23">
      <c r="A6040">
        <v>6039</v>
      </c>
      <c r="B6040" t="s">
        <v>6191</v>
      </c>
      <c r="C6040" t="s">
        <v>6191</v>
      </c>
      <c r="D6040">
        <v>165</v>
      </c>
      <c r="E6040" t="s">
        <v>250</v>
      </c>
      <c r="F6040" t="s">
        <v>251</v>
      </c>
      <c r="G6040" s="1" t="s">
        <v>252</v>
      </c>
      <c r="H6040" t="s">
        <v>29</v>
      </c>
      <c r="I6040" t="s">
        <v>252</v>
      </c>
      <c r="J6040" t="s">
        <v>29</v>
      </c>
      <c r="K6040">
        <f>14/3739*100</f>
        <v>0.37443166622091473</v>
      </c>
      <c r="L6040">
        <f>14/3739*100</f>
        <v>0.37443166622091473</v>
      </c>
      <c r="M6040" t="s">
        <v>26</v>
      </c>
      <c r="N6040" t="s">
        <v>74</v>
      </c>
      <c r="O6040" t="s">
        <v>29</v>
      </c>
      <c r="P6040" t="s">
        <v>29</v>
      </c>
      <c r="Q6040" t="s">
        <v>29</v>
      </c>
      <c r="R6040" t="s">
        <v>29</v>
      </c>
      <c r="S6040" t="s">
        <v>29</v>
      </c>
      <c r="T6040" t="s">
        <v>29</v>
      </c>
      <c r="U6040" t="s">
        <v>29</v>
      </c>
      <c r="V6040" t="s">
        <v>29</v>
      </c>
      <c r="W6040" t="s">
        <v>6193</v>
      </c>
    </row>
    <row r="6041" spans="1:23">
      <c r="A6041">
        <v>6040</v>
      </c>
      <c r="B6041" t="s">
        <v>6191</v>
      </c>
      <c r="C6041" t="s">
        <v>6191</v>
      </c>
      <c r="D6041">
        <v>165</v>
      </c>
      <c r="E6041" t="s">
        <v>250</v>
      </c>
      <c r="F6041" t="s">
        <v>251</v>
      </c>
      <c r="G6041" s="1" t="s">
        <v>252</v>
      </c>
      <c r="H6041" t="s">
        <v>29</v>
      </c>
      <c r="I6041" t="s">
        <v>252</v>
      </c>
      <c r="J6041" t="s">
        <v>29</v>
      </c>
      <c r="K6041">
        <f>18/3739*100</f>
        <v>0.48141214228403317</v>
      </c>
      <c r="L6041">
        <f>18/3739*100</f>
        <v>0.48141214228403317</v>
      </c>
      <c r="M6041" t="s">
        <v>26</v>
      </c>
      <c r="N6041" t="s">
        <v>27</v>
      </c>
      <c r="O6041" t="s">
        <v>29</v>
      </c>
      <c r="P6041" t="s">
        <v>29</v>
      </c>
      <c r="Q6041" t="s">
        <v>29</v>
      </c>
      <c r="R6041" t="s">
        <v>29</v>
      </c>
      <c r="S6041" t="s">
        <v>29</v>
      </c>
      <c r="T6041" t="s">
        <v>29</v>
      </c>
      <c r="U6041" t="s">
        <v>29</v>
      </c>
      <c r="V6041" t="s">
        <v>29</v>
      </c>
      <c r="W6041" t="s">
        <v>6193</v>
      </c>
    </row>
    <row r="6042" spans="1:23">
      <c r="A6042">
        <v>6041</v>
      </c>
      <c r="B6042" t="s">
        <v>6191</v>
      </c>
      <c r="C6042" t="s">
        <v>6191</v>
      </c>
      <c r="D6042">
        <v>165</v>
      </c>
      <c r="E6042" t="s">
        <v>6206</v>
      </c>
      <c r="F6042" t="s">
        <v>251</v>
      </c>
      <c r="G6042" s="1" t="s">
        <v>252</v>
      </c>
      <c r="H6042" t="s">
        <v>29</v>
      </c>
      <c r="I6042" t="s">
        <v>252</v>
      </c>
      <c r="J6042" t="s">
        <v>29</v>
      </c>
      <c r="K6042">
        <f>9/3739*100</f>
        <v>0.24070607114201659</v>
      </c>
      <c r="L6042">
        <f>9/3739*100</f>
        <v>0.24070607114201659</v>
      </c>
      <c r="M6042" t="s">
        <v>26</v>
      </c>
      <c r="N6042" t="s">
        <v>118</v>
      </c>
      <c r="O6042" t="s">
        <v>29</v>
      </c>
      <c r="P6042" t="s">
        <v>29</v>
      </c>
      <c r="Q6042" t="s">
        <v>29</v>
      </c>
      <c r="R6042" t="s">
        <v>29</v>
      </c>
      <c r="S6042" t="s">
        <v>29</v>
      </c>
      <c r="T6042" t="s">
        <v>29</v>
      </c>
      <c r="U6042" t="s">
        <v>29</v>
      </c>
      <c r="V6042" t="s">
        <v>29</v>
      </c>
      <c r="W6042" t="s">
        <v>6193</v>
      </c>
    </row>
    <row r="6043" spans="1:23">
      <c r="A6043">
        <v>6042</v>
      </c>
      <c r="B6043" t="s">
        <v>6191</v>
      </c>
      <c r="C6043" t="s">
        <v>6191</v>
      </c>
      <c r="D6043">
        <v>165</v>
      </c>
      <c r="E6043" t="s">
        <v>6207</v>
      </c>
      <c r="F6043" t="s">
        <v>251</v>
      </c>
      <c r="G6043" s="1" t="s">
        <v>252</v>
      </c>
      <c r="H6043" t="s">
        <v>29</v>
      </c>
      <c r="I6043" t="s">
        <v>252</v>
      </c>
      <c r="J6043" t="s">
        <v>29</v>
      </c>
      <c r="K6043">
        <f>159/3739*100</f>
        <v>4.2524739235089601</v>
      </c>
      <c r="L6043">
        <f>159/3739*100</f>
        <v>4.2524739235089601</v>
      </c>
      <c r="M6043" t="s">
        <v>26</v>
      </c>
      <c r="N6043" t="s">
        <v>118</v>
      </c>
      <c r="O6043" t="s">
        <v>29</v>
      </c>
      <c r="P6043" t="s">
        <v>29</v>
      </c>
      <c r="Q6043" t="s">
        <v>29</v>
      </c>
      <c r="R6043" t="s">
        <v>29</v>
      </c>
      <c r="S6043" t="s">
        <v>29</v>
      </c>
      <c r="T6043" t="s">
        <v>29</v>
      </c>
      <c r="U6043" t="s">
        <v>29</v>
      </c>
      <c r="V6043" t="s">
        <v>29</v>
      </c>
      <c r="W6043" t="s">
        <v>6193</v>
      </c>
    </row>
    <row r="6044" spans="1:23">
      <c r="A6044">
        <v>6043</v>
      </c>
      <c r="B6044" t="s">
        <v>6191</v>
      </c>
      <c r="C6044" t="s">
        <v>6191</v>
      </c>
      <c r="D6044">
        <v>165</v>
      </c>
      <c r="E6044" t="s">
        <v>6207</v>
      </c>
      <c r="F6044" t="s">
        <v>251</v>
      </c>
      <c r="G6044" s="1" t="s">
        <v>252</v>
      </c>
      <c r="H6044" t="s">
        <v>29</v>
      </c>
      <c r="I6044" t="s">
        <v>252</v>
      </c>
      <c r="J6044" t="s">
        <v>29</v>
      </c>
      <c r="K6044">
        <f>62/3739*100</f>
        <v>1.6581973789783364</v>
      </c>
      <c r="L6044">
        <f>62/3739*100</f>
        <v>1.6581973789783364</v>
      </c>
      <c r="M6044" t="s">
        <v>26</v>
      </c>
      <c r="N6044" t="s">
        <v>63</v>
      </c>
      <c r="O6044" t="s">
        <v>29</v>
      </c>
      <c r="P6044" t="s">
        <v>29</v>
      </c>
      <c r="Q6044" t="s">
        <v>29</v>
      </c>
      <c r="R6044" t="s">
        <v>29</v>
      </c>
      <c r="S6044" t="s">
        <v>29</v>
      </c>
      <c r="T6044" t="s">
        <v>29</v>
      </c>
      <c r="U6044" t="s">
        <v>29</v>
      </c>
      <c r="V6044" t="s">
        <v>29</v>
      </c>
      <c r="W6044" t="s">
        <v>6193</v>
      </c>
    </row>
    <row r="6045" spans="1:23">
      <c r="A6045">
        <v>6044</v>
      </c>
      <c r="B6045" t="s">
        <v>6191</v>
      </c>
      <c r="C6045" t="s">
        <v>6191</v>
      </c>
      <c r="D6045">
        <v>165</v>
      </c>
      <c r="E6045" t="s">
        <v>6207</v>
      </c>
      <c r="F6045" t="s">
        <v>251</v>
      </c>
      <c r="G6045" s="1" t="s">
        <v>252</v>
      </c>
      <c r="H6045" t="s">
        <v>29</v>
      </c>
      <c r="I6045" t="s">
        <v>252</v>
      </c>
      <c r="J6045" t="s">
        <v>29</v>
      </c>
      <c r="K6045">
        <f>899/3739*100</f>
        <v>24.043861995185878</v>
      </c>
      <c r="L6045">
        <f>899/3739*100</f>
        <v>24.043861995185878</v>
      </c>
      <c r="M6045" t="s">
        <v>26</v>
      </c>
      <c r="N6045" t="s">
        <v>27</v>
      </c>
      <c r="O6045" t="s">
        <v>29</v>
      </c>
      <c r="P6045" t="s">
        <v>29</v>
      </c>
      <c r="Q6045" t="s">
        <v>29</v>
      </c>
      <c r="R6045" t="s">
        <v>29</v>
      </c>
      <c r="S6045" t="s">
        <v>29</v>
      </c>
      <c r="T6045" t="s">
        <v>29</v>
      </c>
      <c r="U6045" t="s">
        <v>29</v>
      </c>
      <c r="V6045" t="s">
        <v>29</v>
      </c>
      <c r="W6045" t="s">
        <v>6193</v>
      </c>
    </row>
    <row r="6046" spans="1:23">
      <c r="A6046">
        <v>6045</v>
      </c>
      <c r="B6046" t="s">
        <v>6191</v>
      </c>
      <c r="C6046" t="s">
        <v>6191</v>
      </c>
      <c r="D6046">
        <v>165</v>
      </c>
      <c r="E6046" t="s">
        <v>6207</v>
      </c>
      <c r="F6046" t="s">
        <v>251</v>
      </c>
      <c r="G6046" s="1" t="s">
        <v>252</v>
      </c>
      <c r="H6046" t="s">
        <v>29</v>
      </c>
      <c r="I6046" t="s">
        <v>252</v>
      </c>
      <c r="J6046" t="s">
        <v>29</v>
      </c>
      <c r="K6046">
        <f>3/3739*100</f>
        <v>8.0235357047338862E-2</v>
      </c>
      <c r="L6046">
        <f>3/3739*100</f>
        <v>8.0235357047338862E-2</v>
      </c>
      <c r="M6046" t="s">
        <v>26</v>
      </c>
      <c r="N6046" t="s">
        <v>29</v>
      </c>
      <c r="O6046" t="s">
        <v>29</v>
      </c>
      <c r="P6046" t="s">
        <v>29</v>
      </c>
      <c r="Q6046" t="s">
        <v>29</v>
      </c>
      <c r="R6046" t="s">
        <v>29</v>
      </c>
      <c r="S6046" t="s">
        <v>29</v>
      </c>
      <c r="T6046" t="s">
        <v>29</v>
      </c>
      <c r="U6046" t="s">
        <v>29</v>
      </c>
      <c r="V6046" t="s">
        <v>29</v>
      </c>
      <c r="W6046" t="s">
        <v>6193</v>
      </c>
    </row>
    <row r="6047" spans="1:23">
      <c r="A6047">
        <v>6046</v>
      </c>
      <c r="B6047" t="s">
        <v>6191</v>
      </c>
      <c r="C6047" t="s">
        <v>6191</v>
      </c>
      <c r="D6047">
        <v>165</v>
      </c>
      <c r="E6047" t="s">
        <v>6208</v>
      </c>
      <c r="F6047" t="s">
        <v>251</v>
      </c>
      <c r="G6047" s="1" t="s">
        <v>252</v>
      </c>
      <c r="H6047" t="s">
        <v>2093</v>
      </c>
      <c r="I6047" t="s">
        <v>252</v>
      </c>
      <c r="J6047" t="s">
        <v>4169</v>
      </c>
      <c r="K6047">
        <f>1/3739*100</f>
        <v>2.6745119015779618E-2</v>
      </c>
      <c r="L6047">
        <f>1/3739*100</f>
        <v>2.6745119015779618E-2</v>
      </c>
      <c r="M6047" t="s">
        <v>26</v>
      </c>
      <c r="N6047" t="s">
        <v>27</v>
      </c>
      <c r="O6047" t="s">
        <v>29</v>
      </c>
      <c r="P6047" t="s">
        <v>29</v>
      </c>
      <c r="Q6047" t="s">
        <v>29</v>
      </c>
      <c r="R6047" t="s">
        <v>29</v>
      </c>
      <c r="S6047" t="s">
        <v>29</v>
      </c>
      <c r="T6047" t="s">
        <v>29</v>
      </c>
      <c r="U6047" t="s">
        <v>29</v>
      </c>
      <c r="V6047" t="s">
        <v>29</v>
      </c>
      <c r="W6047" t="s">
        <v>6193</v>
      </c>
    </row>
    <row r="6048" spans="1:23">
      <c r="A6048">
        <v>6047</v>
      </c>
      <c r="B6048" t="s">
        <v>6191</v>
      </c>
      <c r="C6048" t="s">
        <v>6191</v>
      </c>
      <c r="D6048">
        <v>165</v>
      </c>
      <c r="E6048" t="s">
        <v>6209</v>
      </c>
      <c r="F6048" t="s">
        <v>185</v>
      </c>
      <c r="G6048" s="1" t="s">
        <v>186</v>
      </c>
      <c r="H6048" t="s">
        <v>6210</v>
      </c>
      <c r="I6048" t="s">
        <v>186</v>
      </c>
      <c r="J6048" t="s">
        <v>8753</v>
      </c>
      <c r="K6048">
        <f>5/3739*100</f>
        <v>0.13372559507889811</v>
      </c>
      <c r="L6048">
        <f>5/3739*100</f>
        <v>0.13372559507889811</v>
      </c>
      <c r="M6048" t="s">
        <v>26</v>
      </c>
      <c r="N6048" t="s">
        <v>74</v>
      </c>
      <c r="O6048" t="s">
        <v>118</v>
      </c>
      <c r="P6048" t="s">
        <v>29</v>
      </c>
      <c r="Q6048" t="s">
        <v>29</v>
      </c>
      <c r="R6048" t="s">
        <v>29</v>
      </c>
      <c r="S6048" t="s">
        <v>29</v>
      </c>
      <c r="T6048" t="s">
        <v>29</v>
      </c>
      <c r="U6048" t="s">
        <v>29</v>
      </c>
      <c r="V6048" t="s">
        <v>29</v>
      </c>
      <c r="W6048" t="s">
        <v>6193</v>
      </c>
    </row>
    <row r="6049" spans="1:23">
      <c r="A6049">
        <v>6048</v>
      </c>
      <c r="B6049" t="s">
        <v>6191</v>
      </c>
      <c r="C6049" t="s">
        <v>6191</v>
      </c>
      <c r="D6049">
        <v>165</v>
      </c>
      <c r="E6049" t="s">
        <v>6209</v>
      </c>
      <c r="F6049" t="s">
        <v>185</v>
      </c>
      <c r="G6049" s="1" t="s">
        <v>186</v>
      </c>
      <c r="H6049" t="s">
        <v>6210</v>
      </c>
      <c r="I6049" t="s">
        <v>186</v>
      </c>
      <c r="J6049" t="s">
        <v>8753</v>
      </c>
      <c r="K6049">
        <f>26/3739*100</f>
        <v>0.69537309441027018</v>
      </c>
      <c r="L6049">
        <f>26/3739*100</f>
        <v>0.69537309441027018</v>
      </c>
      <c r="M6049" t="s">
        <v>26</v>
      </c>
      <c r="N6049" t="s">
        <v>27</v>
      </c>
      <c r="O6049" t="s">
        <v>29</v>
      </c>
      <c r="P6049" t="s">
        <v>29</v>
      </c>
      <c r="Q6049" t="s">
        <v>29</v>
      </c>
      <c r="R6049" t="s">
        <v>29</v>
      </c>
      <c r="S6049" t="s">
        <v>29</v>
      </c>
      <c r="T6049" t="s">
        <v>29</v>
      </c>
      <c r="U6049" t="s">
        <v>29</v>
      </c>
      <c r="V6049" t="s">
        <v>29</v>
      </c>
      <c r="W6049" t="s">
        <v>6193</v>
      </c>
    </row>
    <row r="6050" spans="1:23">
      <c r="A6050">
        <v>6049</v>
      </c>
      <c r="B6050" t="s">
        <v>6191</v>
      </c>
      <c r="C6050" t="s">
        <v>6191</v>
      </c>
      <c r="D6050">
        <v>165</v>
      </c>
      <c r="E6050" t="s">
        <v>6211</v>
      </c>
      <c r="F6050" t="s">
        <v>185</v>
      </c>
      <c r="G6050" s="1" t="s">
        <v>186</v>
      </c>
      <c r="H6050" t="s">
        <v>2155</v>
      </c>
      <c r="I6050" t="s">
        <v>186</v>
      </c>
      <c r="J6050" t="s">
        <v>2155</v>
      </c>
      <c r="K6050">
        <f>1/3739*100</f>
        <v>2.6745119015779618E-2</v>
      </c>
      <c r="L6050">
        <f>1/3739*100</f>
        <v>2.6745119015779618E-2</v>
      </c>
      <c r="M6050" t="s">
        <v>26</v>
      </c>
      <c r="N6050" t="s">
        <v>74</v>
      </c>
      <c r="O6050" t="s">
        <v>118</v>
      </c>
      <c r="P6050" t="s">
        <v>29</v>
      </c>
      <c r="Q6050" t="s">
        <v>29</v>
      </c>
      <c r="R6050" t="s">
        <v>29</v>
      </c>
      <c r="S6050" t="s">
        <v>29</v>
      </c>
      <c r="T6050" t="s">
        <v>29</v>
      </c>
      <c r="U6050" t="s">
        <v>29</v>
      </c>
      <c r="V6050" t="s">
        <v>29</v>
      </c>
      <c r="W6050" t="s">
        <v>6193</v>
      </c>
    </row>
    <row r="6051" spans="1:23">
      <c r="A6051">
        <v>6050</v>
      </c>
      <c r="B6051" t="s">
        <v>6191</v>
      </c>
      <c r="C6051" t="s">
        <v>6191</v>
      </c>
      <c r="D6051">
        <v>165</v>
      </c>
      <c r="E6051" t="s">
        <v>6211</v>
      </c>
      <c r="F6051" t="s">
        <v>185</v>
      </c>
      <c r="G6051" s="1" t="s">
        <v>186</v>
      </c>
      <c r="H6051" t="s">
        <v>2155</v>
      </c>
      <c r="I6051" t="s">
        <v>186</v>
      </c>
      <c r="J6051" t="s">
        <v>2155</v>
      </c>
      <c r="K6051">
        <f>17/3739*100</f>
        <v>0.45466702326825359</v>
      </c>
      <c r="L6051">
        <f>17/3739*100</f>
        <v>0.45466702326825359</v>
      </c>
      <c r="M6051" t="s">
        <v>26</v>
      </c>
      <c r="N6051" t="s">
        <v>27</v>
      </c>
      <c r="O6051" t="s">
        <v>29</v>
      </c>
      <c r="P6051" t="s">
        <v>29</v>
      </c>
      <c r="Q6051" t="s">
        <v>29</v>
      </c>
      <c r="R6051" t="s">
        <v>29</v>
      </c>
      <c r="S6051" t="s">
        <v>29</v>
      </c>
      <c r="T6051" t="s">
        <v>29</v>
      </c>
      <c r="U6051" t="s">
        <v>29</v>
      </c>
      <c r="V6051" t="s">
        <v>29</v>
      </c>
      <c r="W6051" t="s">
        <v>6193</v>
      </c>
    </row>
    <row r="6052" spans="1:23">
      <c r="A6052">
        <v>6051</v>
      </c>
      <c r="B6052" t="s">
        <v>6191</v>
      </c>
      <c r="C6052" t="s">
        <v>6191</v>
      </c>
      <c r="D6052">
        <v>165</v>
      </c>
      <c r="E6052" t="s">
        <v>6212</v>
      </c>
      <c r="F6052" t="s">
        <v>196</v>
      </c>
      <c r="G6052" s="1" t="s">
        <v>6213</v>
      </c>
      <c r="H6052" t="s">
        <v>6214</v>
      </c>
      <c r="I6052" t="s">
        <v>2553</v>
      </c>
      <c r="J6052" t="s">
        <v>6214</v>
      </c>
      <c r="K6052">
        <f>532/3739*100</f>
        <v>14.228403316394758</v>
      </c>
      <c r="L6052">
        <f>532/3739*100</f>
        <v>14.228403316394758</v>
      </c>
      <c r="M6052" t="s">
        <v>26</v>
      </c>
      <c r="N6052" t="s">
        <v>74</v>
      </c>
      <c r="O6052" t="s">
        <v>118</v>
      </c>
      <c r="P6052" t="s">
        <v>29</v>
      </c>
      <c r="Q6052" t="s">
        <v>29</v>
      </c>
      <c r="R6052" t="s">
        <v>29</v>
      </c>
      <c r="S6052" t="s">
        <v>29</v>
      </c>
      <c r="T6052" t="s">
        <v>29</v>
      </c>
      <c r="U6052" t="s">
        <v>29</v>
      </c>
      <c r="V6052" t="s">
        <v>29</v>
      </c>
      <c r="W6052" t="s">
        <v>6193</v>
      </c>
    </row>
    <row r="6053" spans="1:23">
      <c r="A6053">
        <v>6052</v>
      </c>
      <c r="B6053" t="s">
        <v>6191</v>
      </c>
      <c r="C6053" t="s">
        <v>6191</v>
      </c>
      <c r="D6053">
        <v>165</v>
      </c>
      <c r="E6053" t="s">
        <v>6212</v>
      </c>
      <c r="F6053" t="s">
        <v>196</v>
      </c>
      <c r="G6053" s="1" t="s">
        <v>6213</v>
      </c>
      <c r="H6053" t="s">
        <v>6214</v>
      </c>
      <c r="I6053" t="s">
        <v>2553</v>
      </c>
      <c r="J6053" t="s">
        <v>6214</v>
      </c>
      <c r="K6053">
        <f>5/3739*100</f>
        <v>0.13372559507889811</v>
      </c>
      <c r="L6053">
        <f>5/3739*100</f>
        <v>0.13372559507889811</v>
      </c>
      <c r="M6053" t="s">
        <v>26</v>
      </c>
      <c r="N6053" t="s">
        <v>63</v>
      </c>
      <c r="O6053" t="s">
        <v>29</v>
      </c>
      <c r="P6053" t="s">
        <v>29</v>
      </c>
      <c r="Q6053" t="s">
        <v>29</v>
      </c>
      <c r="R6053" t="s">
        <v>29</v>
      </c>
      <c r="S6053" t="s">
        <v>29</v>
      </c>
      <c r="T6053" t="s">
        <v>29</v>
      </c>
      <c r="U6053" t="s">
        <v>29</v>
      </c>
      <c r="V6053" t="s">
        <v>29</v>
      </c>
      <c r="W6053" t="s">
        <v>6193</v>
      </c>
    </row>
    <row r="6054" spans="1:23">
      <c r="A6054">
        <v>6053</v>
      </c>
      <c r="B6054" t="s">
        <v>6191</v>
      </c>
      <c r="C6054" t="s">
        <v>6191</v>
      </c>
      <c r="D6054">
        <v>165</v>
      </c>
      <c r="E6054" t="s">
        <v>6212</v>
      </c>
      <c r="F6054" t="s">
        <v>196</v>
      </c>
      <c r="G6054" s="1" t="s">
        <v>6213</v>
      </c>
      <c r="H6054" t="s">
        <v>6214</v>
      </c>
      <c r="I6054" t="s">
        <v>2553</v>
      </c>
      <c r="J6054" t="s">
        <v>6214</v>
      </c>
      <c r="K6054">
        <f>217/3739*100</f>
        <v>5.8036908264241776</v>
      </c>
      <c r="L6054">
        <f>217/3739*100</f>
        <v>5.8036908264241776</v>
      </c>
      <c r="M6054" t="s">
        <v>26</v>
      </c>
      <c r="N6054" t="s">
        <v>27</v>
      </c>
      <c r="O6054" t="s">
        <v>29</v>
      </c>
      <c r="P6054" t="s">
        <v>29</v>
      </c>
      <c r="Q6054" t="s">
        <v>29</v>
      </c>
      <c r="R6054" t="s">
        <v>29</v>
      </c>
      <c r="S6054" t="s">
        <v>29</v>
      </c>
      <c r="T6054" t="s">
        <v>29</v>
      </c>
      <c r="U6054" t="s">
        <v>29</v>
      </c>
      <c r="V6054" t="s">
        <v>29</v>
      </c>
      <c r="W6054" t="s">
        <v>6193</v>
      </c>
    </row>
    <row r="6055" spans="1:23">
      <c r="A6055">
        <v>6054</v>
      </c>
      <c r="B6055" t="s">
        <v>6191</v>
      </c>
      <c r="C6055" t="s">
        <v>6191</v>
      </c>
      <c r="D6055">
        <v>165</v>
      </c>
      <c r="E6055" t="s">
        <v>6212</v>
      </c>
      <c r="F6055" t="s">
        <v>196</v>
      </c>
      <c r="G6055" s="1" t="s">
        <v>6213</v>
      </c>
      <c r="H6055" t="s">
        <v>6214</v>
      </c>
      <c r="I6055" t="s">
        <v>2553</v>
      </c>
      <c r="J6055" t="s">
        <v>6214</v>
      </c>
      <c r="K6055">
        <f>2/3739*100</f>
        <v>5.3490238031559237E-2</v>
      </c>
      <c r="L6055">
        <f>2/3739*100</f>
        <v>5.3490238031559237E-2</v>
      </c>
      <c r="M6055" t="s">
        <v>26</v>
      </c>
      <c r="N6055" t="s">
        <v>29</v>
      </c>
      <c r="O6055" t="s">
        <v>29</v>
      </c>
      <c r="P6055" t="s">
        <v>29</v>
      </c>
      <c r="Q6055" t="s">
        <v>29</v>
      </c>
      <c r="R6055" t="s">
        <v>29</v>
      </c>
      <c r="S6055" t="s">
        <v>29</v>
      </c>
      <c r="T6055" t="s">
        <v>29</v>
      </c>
      <c r="U6055" t="s">
        <v>29</v>
      </c>
      <c r="V6055" t="s">
        <v>29</v>
      </c>
      <c r="W6055" t="s">
        <v>6193</v>
      </c>
    </row>
    <row r="6056" spans="1:23">
      <c r="A6056">
        <v>6055</v>
      </c>
      <c r="B6056" t="s">
        <v>6191</v>
      </c>
      <c r="C6056" t="s">
        <v>6191</v>
      </c>
      <c r="D6056">
        <v>165</v>
      </c>
      <c r="E6056" t="s">
        <v>6215</v>
      </c>
      <c r="F6056" t="s">
        <v>498</v>
      </c>
      <c r="G6056" s="1" t="s">
        <v>499</v>
      </c>
      <c r="H6056" t="s">
        <v>2080</v>
      </c>
      <c r="I6056" t="s">
        <v>499</v>
      </c>
      <c r="J6056" t="s">
        <v>2080</v>
      </c>
      <c r="K6056">
        <f>19/3739*100</f>
        <v>0.50815726129981276</v>
      </c>
      <c r="L6056">
        <f>19/3739*100</f>
        <v>0.50815726129981276</v>
      </c>
      <c r="M6056" t="s">
        <v>26</v>
      </c>
      <c r="N6056" t="s">
        <v>74</v>
      </c>
      <c r="O6056" t="s">
        <v>29</v>
      </c>
      <c r="P6056" t="s">
        <v>29</v>
      </c>
      <c r="Q6056" t="s">
        <v>29</v>
      </c>
      <c r="R6056" t="s">
        <v>29</v>
      </c>
      <c r="S6056" t="s">
        <v>29</v>
      </c>
      <c r="T6056" t="s">
        <v>29</v>
      </c>
      <c r="U6056" t="s">
        <v>29</v>
      </c>
      <c r="V6056" t="s">
        <v>29</v>
      </c>
      <c r="W6056" t="s">
        <v>6193</v>
      </c>
    </row>
    <row r="6057" spans="1:23">
      <c r="A6057">
        <v>6056</v>
      </c>
      <c r="B6057" t="s">
        <v>6191</v>
      </c>
      <c r="C6057" t="s">
        <v>6191</v>
      </c>
      <c r="D6057">
        <v>165</v>
      </c>
      <c r="E6057" t="s">
        <v>6215</v>
      </c>
      <c r="F6057" t="s">
        <v>498</v>
      </c>
      <c r="G6057" s="1" t="s">
        <v>499</v>
      </c>
      <c r="H6057" t="s">
        <v>2080</v>
      </c>
      <c r="I6057" t="s">
        <v>499</v>
      </c>
      <c r="J6057" t="s">
        <v>2080</v>
      </c>
      <c r="K6057">
        <f>4/3739*100</f>
        <v>0.10698047606311847</v>
      </c>
      <c r="L6057">
        <f>4/3739*100</f>
        <v>0.10698047606311847</v>
      </c>
      <c r="M6057" t="s">
        <v>26</v>
      </c>
      <c r="N6057" t="s">
        <v>27</v>
      </c>
      <c r="O6057" t="s">
        <v>29</v>
      </c>
      <c r="P6057" t="s">
        <v>29</v>
      </c>
      <c r="Q6057" t="s">
        <v>29</v>
      </c>
      <c r="R6057" t="s">
        <v>29</v>
      </c>
      <c r="S6057" t="s">
        <v>29</v>
      </c>
      <c r="T6057" t="s">
        <v>29</v>
      </c>
      <c r="U6057" t="s">
        <v>29</v>
      </c>
      <c r="V6057" t="s">
        <v>29</v>
      </c>
      <c r="W6057" t="s">
        <v>6193</v>
      </c>
    </row>
    <row r="6058" spans="1:23">
      <c r="A6058">
        <v>6057</v>
      </c>
      <c r="B6058" t="s">
        <v>6191</v>
      </c>
      <c r="C6058" t="s">
        <v>6191</v>
      </c>
      <c r="D6058">
        <v>165</v>
      </c>
      <c r="E6058" t="s">
        <v>6215</v>
      </c>
      <c r="F6058" t="s">
        <v>498</v>
      </c>
      <c r="G6058" s="1" t="s">
        <v>499</v>
      </c>
      <c r="H6058" t="s">
        <v>2080</v>
      </c>
      <c r="I6058" t="s">
        <v>499</v>
      </c>
      <c r="J6058" t="s">
        <v>2080</v>
      </c>
      <c r="K6058">
        <f>3/3739*100</f>
        <v>8.0235357047338862E-2</v>
      </c>
      <c r="L6058">
        <f>3/3739*100</f>
        <v>8.0235357047338862E-2</v>
      </c>
      <c r="M6058" t="s">
        <v>26</v>
      </c>
      <c r="N6058" t="s">
        <v>29</v>
      </c>
      <c r="O6058" t="s">
        <v>29</v>
      </c>
      <c r="P6058" t="s">
        <v>29</v>
      </c>
      <c r="Q6058" t="s">
        <v>29</v>
      </c>
      <c r="R6058" t="s">
        <v>29</v>
      </c>
      <c r="S6058" t="s">
        <v>29</v>
      </c>
      <c r="T6058" t="s">
        <v>29</v>
      </c>
      <c r="U6058" t="s">
        <v>29</v>
      </c>
      <c r="V6058" t="s">
        <v>29</v>
      </c>
      <c r="W6058" t="s">
        <v>6193</v>
      </c>
    </row>
    <row r="6059" spans="1:23">
      <c r="A6059">
        <v>6058</v>
      </c>
      <c r="B6059" t="s">
        <v>6191</v>
      </c>
      <c r="C6059" t="s">
        <v>6191</v>
      </c>
      <c r="D6059">
        <v>165</v>
      </c>
      <c r="E6059" t="s">
        <v>6216</v>
      </c>
      <c r="F6059" t="s">
        <v>498</v>
      </c>
      <c r="G6059" s="1" t="s">
        <v>499</v>
      </c>
      <c r="H6059" t="s">
        <v>6217</v>
      </c>
      <c r="I6059" t="s">
        <v>499</v>
      </c>
      <c r="J6059" t="s">
        <v>6217</v>
      </c>
      <c r="K6059">
        <f>7/3739*100</f>
        <v>0.18721583311045736</v>
      </c>
      <c r="L6059">
        <f>7/3739*100</f>
        <v>0.18721583311045736</v>
      </c>
      <c r="M6059" t="s">
        <v>26</v>
      </c>
      <c r="N6059" t="s">
        <v>74</v>
      </c>
      <c r="O6059" t="s">
        <v>29</v>
      </c>
      <c r="P6059" t="s">
        <v>29</v>
      </c>
      <c r="Q6059" t="s">
        <v>29</v>
      </c>
      <c r="R6059" t="s">
        <v>29</v>
      </c>
      <c r="S6059" t="s">
        <v>29</v>
      </c>
      <c r="T6059" t="s">
        <v>29</v>
      </c>
      <c r="U6059" t="s">
        <v>29</v>
      </c>
      <c r="V6059" t="s">
        <v>29</v>
      </c>
      <c r="W6059" t="s">
        <v>6193</v>
      </c>
    </row>
    <row r="6060" spans="1:23">
      <c r="A6060">
        <v>6059</v>
      </c>
      <c r="B6060" t="s">
        <v>6191</v>
      </c>
      <c r="C6060" t="s">
        <v>6191</v>
      </c>
      <c r="D6060">
        <v>165</v>
      </c>
      <c r="E6060" t="s">
        <v>6216</v>
      </c>
      <c r="F6060" t="s">
        <v>498</v>
      </c>
      <c r="G6060" s="1" t="s">
        <v>499</v>
      </c>
      <c r="H6060" t="s">
        <v>6217</v>
      </c>
      <c r="I6060" t="s">
        <v>499</v>
      </c>
      <c r="J6060" t="s">
        <v>6217</v>
      </c>
      <c r="K6060">
        <f t="shared" ref="K6060:L6063" si="22">2/3739*100</f>
        <v>5.3490238031559237E-2</v>
      </c>
      <c r="L6060">
        <f t="shared" si="22"/>
        <v>5.3490238031559237E-2</v>
      </c>
      <c r="M6060" t="s">
        <v>26</v>
      </c>
      <c r="N6060" t="s">
        <v>27</v>
      </c>
      <c r="O6060" t="s">
        <v>29</v>
      </c>
      <c r="P6060" t="s">
        <v>29</v>
      </c>
      <c r="Q6060" t="s">
        <v>29</v>
      </c>
      <c r="R6060" t="s">
        <v>29</v>
      </c>
      <c r="S6060" t="s">
        <v>29</v>
      </c>
      <c r="T6060" t="s">
        <v>29</v>
      </c>
      <c r="U6060" t="s">
        <v>29</v>
      </c>
      <c r="V6060" t="s">
        <v>29</v>
      </c>
      <c r="W6060" t="s">
        <v>6193</v>
      </c>
    </row>
    <row r="6061" spans="1:23">
      <c r="A6061">
        <v>6060</v>
      </c>
      <c r="B6061" t="s">
        <v>6191</v>
      </c>
      <c r="C6061" t="s">
        <v>6191</v>
      </c>
      <c r="D6061">
        <v>165</v>
      </c>
      <c r="E6061" t="s">
        <v>6218</v>
      </c>
      <c r="F6061" t="s">
        <v>5008</v>
      </c>
      <c r="G6061" s="1" t="s">
        <v>6219</v>
      </c>
      <c r="H6061" t="s">
        <v>6220</v>
      </c>
      <c r="I6061" t="s">
        <v>6219</v>
      </c>
      <c r="J6061" t="s">
        <v>6220</v>
      </c>
      <c r="K6061">
        <f t="shared" si="22"/>
        <v>5.3490238031559237E-2</v>
      </c>
      <c r="L6061">
        <f t="shared" si="22"/>
        <v>5.3490238031559237E-2</v>
      </c>
      <c r="M6061" t="s">
        <v>26</v>
      </c>
      <c r="N6061" t="s">
        <v>27</v>
      </c>
      <c r="O6061" t="s">
        <v>29</v>
      </c>
      <c r="P6061" t="s">
        <v>29</v>
      </c>
      <c r="Q6061" t="s">
        <v>29</v>
      </c>
      <c r="R6061" t="s">
        <v>29</v>
      </c>
      <c r="S6061" t="s">
        <v>29</v>
      </c>
      <c r="T6061" t="s">
        <v>29</v>
      </c>
      <c r="U6061" t="s">
        <v>29</v>
      </c>
      <c r="V6061" t="s">
        <v>29</v>
      </c>
      <c r="W6061" t="s">
        <v>6193</v>
      </c>
    </row>
    <row r="6062" spans="1:23">
      <c r="A6062">
        <v>6061</v>
      </c>
      <c r="B6062" t="s">
        <v>6191</v>
      </c>
      <c r="C6062" t="s">
        <v>6191</v>
      </c>
      <c r="D6062">
        <v>165</v>
      </c>
      <c r="E6062" t="s">
        <v>6221</v>
      </c>
      <c r="F6062" t="s">
        <v>76</v>
      </c>
      <c r="G6062" s="1" t="s">
        <v>29</v>
      </c>
      <c r="H6062" t="s">
        <v>29</v>
      </c>
      <c r="I6062" t="s">
        <v>29</v>
      </c>
      <c r="J6062" t="s">
        <v>29</v>
      </c>
      <c r="K6062">
        <f t="shared" si="22"/>
        <v>5.3490238031559237E-2</v>
      </c>
      <c r="L6062">
        <f t="shared" si="22"/>
        <v>5.3490238031559237E-2</v>
      </c>
      <c r="M6062" t="s">
        <v>687</v>
      </c>
      <c r="N6062" t="s">
        <v>29</v>
      </c>
      <c r="O6062" t="s">
        <v>29</v>
      </c>
      <c r="P6062" t="s">
        <v>29</v>
      </c>
      <c r="Q6062" t="s">
        <v>29</v>
      </c>
      <c r="R6062" t="s">
        <v>29</v>
      </c>
      <c r="S6062" t="s">
        <v>29</v>
      </c>
      <c r="T6062" t="s">
        <v>29</v>
      </c>
      <c r="U6062" t="s">
        <v>29</v>
      </c>
      <c r="V6062" t="s">
        <v>29</v>
      </c>
      <c r="W6062" t="s">
        <v>6193</v>
      </c>
    </row>
    <row r="6063" spans="1:23">
      <c r="A6063">
        <v>6062</v>
      </c>
      <c r="B6063" t="s">
        <v>6191</v>
      </c>
      <c r="C6063" t="s">
        <v>6191</v>
      </c>
      <c r="D6063">
        <v>165</v>
      </c>
      <c r="E6063" t="s">
        <v>6222</v>
      </c>
      <c r="F6063" t="s">
        <v>23</v>
      </c>
      <c r="G6063" s="1" t="s">
        <v>6223</v>
      </c>
      <c r="H6063" t="s">
        <v>6224</v>
      </c>
      <c r="I6063" t="s">
        <v>6223</v>
      </c>
      <c r="J6063" t="s">
        <v>6224</v>
      </c>
      <c r="K6063">
        <f t="shared" si="22"/>
        <v>5.3490238031559237E-2</v>
      </c>
      <c r="L6063">
        <f t="shared" si="22"/>
        <v>5.3490238031559237E-2</v>
      </c>
      <c r="M6063" t="s">
        <v>26</v>
      </c>
      <c r="N6063" t="s">
        <v>27</v>
      </c>
      <c r="O6063" t="s">
        <v>29</v>
      </c>
      <c r="P6063" t="s">
        <v>29</v>
      </c>
      <c r="Q6063" t="s">
        <v>29</v>
      </c>
      <c r="R6063" t="s">
        <v>29</v>
      </c>
      <c r="S6063" t="s">
        <v>29</v>
      </c>
      <c r="T6063" t="s">
        <v>29</v>
      </c>
      <c r="U6063" t="s">
        <v>29</v>
      </c>
      <c r="V6063" t="s">
        <v>29</v>
      </c>
      <c r="W6063" t="s">
        <v>6193</v>
      </c>
    </row>
    <row r="6064" spans="1:23">
      <c r="A6064">
        <v>6063</v>
      </c>
      <c r="B6064" t="s">
        <v>6191</v>
      </c>
      <c r="C6064" t="s">
        <v>6191</v>
      </c>
      <c r="D6064">
        <v>165</v>
      </c>
      <c r="E6064" t="s">
        <v>6225</v>
      </c>
      <c r="F6064" t="s">
        <v>459</v>
      </c>
      <c r="G6064" s="1" t="s">
        <v>2489</v>
      </c>
      <c r="H6064" t="s">
        <v>1029</v>
      </c>
      <c r="I6064" t="s">
        <v>2489</v>
      </c>
      <c r="J6064" t="s">
        <v>1029</v>
      </c>
      <c r="K6064">
        <f>4/3739*100</f>
        <v>0.10698047606311847</v>
      </c>
      <c r="L6064">
        <f>4/3739*100</f>
        <v>0.10698047606311847</v>
      </c>
      <c r="M6064" t="s">
        <v>26</v>
      </c>
      <c r="N6064" t="s">
        <v>27</v>
      </c>
      <c r="O6064" t="s">
        <v>29</v>
      </c>
      <c r="P6064" t="s">
        <v>29</v>
      </c>
      <c r="Q6064" t="s">
        <v>29</v>
      </c>
      <c r="R6064" t="s">
        <v>29</v>
      </c>
      <c r="S6064" t="s">
        <v>29</v>
      </c>
      <c r="T6064" t="s">
        <v>29</v>
      </c>
      <c r="U6064" t="s">
        <v>29</v>
      </c>
      <c r="V6064" t="s">
        <v>29</v>
      </c>
      <c r="W6064" t="s">
        <v>6193</v>
      </c>
    </row>
    <row r="6065" spans="1:23">
      <c r="A6065">
        <v>6064</v>
      </c>
      <c r="B6065" t="s">
        <v>6191</v>
      </c>
      <c r="C6065" t="s">
        <v>6191</v>
      </c>
      <c r="D6065">
        <v>165</v>
      </c>
      <c r="E6065" t="s">
        <v>6226</v>
      </c>
      <c r="F6065" t="s">
        <v>598</v>
      </c>
      <c r="G6065" s="1" t="s">
        <v>6227</v>
      </c>
      <c r="H6065" t="s">
        <v>6228</v>
      </c>
      <c r="I6065" t="s">
        <v>6227</v>
      </c>
      <c r="J6065" t="s">
        <v>208</v>
      </c>
      <c r="K6065">
        <f>31/3739*100</f>
        <v>0.82909868948916821</v>
      </c>
      <c r="L6065">
        <f>31/3739*100</f>
        <v>0.82909868948916821</v>
      </c>
      <c r="M6065" t="s">
        <v>26</v>
      </c>
      <c r="N6065" t="s">
        <v>118</v>
      </c>
      <c r="O6065" t="s">
        <v>29</v>
      </c>
      <c r="P6065" t="s">
        <v>29</v>
      </c>
      <c r="Q6065" t="s">
        <v>29</v>
      </c>
      <c r="R6065" t="s">
        <v>29</v>
      </c>
      <c r="S6065" t="s">
        <v>29</v>
      </c>
      <c r="T6065" t="s">
        <v>29</v>
      </c>
      <c r="U6065" t="s">
        <v>29</v>
      </c>
      <c r="V6065" t="s">
        <v>29</v>
      </c>
      <c r="W6065" t="s">
        <v>6193</v>
      </c>
    </row>
    <row r="6066" spans="1:23">
      <c r="A6066">
        <v>6065</v>
      </c>
      <c r="B6066" t="s">
        <v>6191</v>
      </c>
      <c r="C6066" t="s">
        <v>6191</v>
      </c>
      <c r="D6066">
        <v>165</v>
      </c>
      <c r="E6066" t="s">
        <v>6226</v>
      </c>
      <c r="F6066" t="s">
        <v>598</v>
      </c>
      <c r="G6066" s="1" t="s">
        <v>6227</v>
      </c>
      <c r="H6066" t="s">
        <v>6228</v>
      </c>
      <c r="I6066" t="s">
        <v>6227</v>
      </c>
      <c r="J6066" t="s">
        <v>208</v>
      </c>
      <c r="K6066">
        <f>1/3739*100</f>
        <v>2.6745119015779618E-2</v>
      </c>
      <c r="L6066">
        <f>1/3739*100</f>
        <v>2.6745119015779618E-2</v>
      </c>
      <c r="M6066" t="s">
        <v>26</v>
      </c>
      <c r="N6066" t="s">
        <v>27</v>
      </c>
      <c r="O6066" t="s">
        <v>29</v>
      </c>
      <c r="P6066" t="s">
        <v>29</v>
      </c>
      <c r="Q6066" t="s">
        <v>29</v>
      </c>
      <c r="R6066" t="s">
        <v>29</v>
      </c>
      <c r="S6066" t="s">
        <v>29</v>
      </c>
      <c r="T6066" t="s">
        <v>29</v>
      </c>
      <c r="U6066" t="s">
        <v>29</v>
      </c>
      <c r="V6066" t="s">
        <v>29</v>
      </c>
      <c r="W6066" t="s">
        <v>6193</v>
      </c>
    </row>
    <row r="6067" spans="1:23">
      <c r="A6067">
        <v>6066</v>
      </c>
      <c r="B6067" t="s">
        <v>6191</v>
      </c>
      <c r="C6067" t="s">
        <v>6191</v>
      </c>
      <c r="D6067">
        <v>165</v>
      </c>
      <c r="E6067" t="s">
        <v>6229</v>
      </c>
      <c r="F6067" t="s">
        <v>522</v>
      </c>
      <c r="G6067" s="1" t="s">
        <v>2381</v>
      </c>
      <c r="H6067" t="s">
        <v>1178</v>
      </c>
      <c r="I6067" t="s">
        <v>2381</v>
      </c>
      <c r="J6067" t="s">
        <v>1178</v>
      </c>
      <c r="K6067">
        <f>18/3739*100</f>
        <v>0.48141214228403317</v>
      </c>
      <c r="L6067">
        <f>18/3739*100</f>
        <v>0.48141214228403317</v>
      </c>
      <c r="M6067" t="s">
        <v>26</v>
      </c>
      <c r="N6067" t="s">
        <v>118</v>
      </c>
      <c r="O6067" t="s">
        <v>29</v>
      </c>
      <c r="P6067" t="s">
        <v>29</v>
      </c>
      <c r="Q6067" t="s">
        <v>29</v>
      </c>
      <c r="R6067" t="s">
        <v>29</v>
      </c>
      <c r="S6067" t="s">
        <v>29</v>
      </c>
      <c r="T6067" t="s">
        <v>29</v>
      </c>
      <c r="U6067" t="s">
        <v>29</v>
      </c>
      <c r="V6067" t="s">
        <v>29</v>
      </c>
      <c r="W6067" t="s">
        <v>6193</v>
      </c>
    </row>
    <row r="6068" spans="1:23">
      <c r="A6068">
        <v>6067</v>
      </c>
      <c r="B6068" t="s">
        <v>6191</v>
      </c>
      <c r="C6068" t="s">
        <v>6191</v>
      </c>
      <c r="D6068">
        <v>165</v>
      </c>
      <c r="E6068" t="s">
        <v>3503</v>
      </c>
      <c r="F6068" t="s">
        <v>297</v>
      </c>
      <c r="G6068" s="1" t="s">
        <v>1713</v>
      </c>
      <c r="H6068" t="s">
        <v>1741</v>
      </c>
      <c r="I6068" t="s">
        <v>1713</v>
      </c>
      <c r="J6068" t="s">
        <v>1741</v>
      </c>
      <c r="K6068">
        <f>78/3739*100</f>
        <v>2.0861192832308104</v>
      </c>
      <c r="L6068">
        <f>78/3739*100</f>
        <v>2.0861192832308104</v>
      </c>
      <c r="M6068" t="s">
        <v>26</v>
      </c>
      <c r="N6068" t="s">
        <v>74</v>
      </c>
      <c r="O6068" t="s">
        <v>118</v>
      </c>
      <c r="P6068" t="s">
        <v>29</v>
      </c>
      <c r="Q6068" t="s">
        <v>29</v>
      </c>
      <c r="R6068" t="s">
        <v>29</v>
      </c>
      <c r="S6068" t="s">
        <v>29</v>
      </c>
      <c r="T6068" t="s">
        <v>29</v>
      </c>
      <c r="U6068" t="s">
        <v>29</v>
      </c>
      <c r="V6068" t="s">
        <v>29</v>
      </c>
      <c r="W6068" t="s">
        <v>6193</v>
      </c>
    </row>
    <row r="6069" spans="1:23">
      <c r="A6069">
        <v>6068</v>
      </c>
      <c r="B6069" t="s">
        <v>6191</v>
      </c>
      <c r="C6069" t="s">
        <v>6191</v>
      </c>
      <c r="D6069">
        <v>165</v>
      </c>
      <c r="E6069" t="s">
        <v>3503</v>
      </c>
      <c r="F6069" t="s">
        <v>297</v>
      </c>
      <c r="G6069" s="1" t="s">
        <v>1713</v>
      </c>
      <c r="H6069" t="s">
        <v>1741</v>
      </c>
      <c r="I6069" t="s">
        <v>1713</v>
      </c>
      <c r="J6069" t="s">
        <v>1741</v>
      </c>
      <c r="K6069">
        <f>14/3739*100</f>
        <v>0.37443166622091473</v>
      </c>
      <c r="L6069">
        <f>14/3739*100</f>
        <v>0.37443166622091473</v>
      </c>
      <c r="M6069" t="s">
        <v>26</v>
      </c>
      <c r="N6069" t="s">
        <v>63</v>
      </c>
      <c r="O6069" t="s">
        <v>29</v>
      </c>
      <c r="P6069" t="s">
        <v>29</v>
      </c>
      <c r="Q6069" t="s">
        <v>29</v>
      </c>
      <c r="R6069" t="s">
        <v>29</v>
      </c>
      <c r="S6069" t="s">
        <v>29</v>
      </c>
      <c r="T6069" t="s">
        <v>29</v>
      </c>
      <c r="U6069" t="s">
        <v>29</v>
      </c>
      <c r="V6069" t="s">
        <v>29</v>
      </c>
      <c r="W6069" t="s">
        <v>6193</v>
      </c>
    </row>
    <row r="6070" spans="1:23">
      <c r="A6070">
        <v>6069</v>
      </c>
      <c r="B6070" t="s">
        <v>6191</v>
      </c>
      <c r="C6070" t="s">
        <v>6191</v>
      </c>
      <c r="D6070">
        <v>165</v>
      </c>
      <c r="E6070" t="s">
        <v>3503</v>
      </c>
      <c r="F6070" t="s">
        <v>297</v>
      </c>
      <c r="G6070" s="1" t="s">
        <v>1713</v>
      </c>
      <c r="H6070" t="s">
        <v>1741</v>
      </c>
      <c r="I6070" t="s">
        <v>1713</v>
      </c>
      <c r="J6070" t="s">
        <v>1741</v>
      </c>
      <c r="K6070">
        <f>17/3739*100</f>
        <v>0.45466702326825359</v>
      </c>
      <c r="L6070">
        <f>17/3739*100</f>
        <v>0.45466702326825359</v>
      </c>
      <c r="M6070" t="s">
        <v>26</v>
      </c>
      <c r="N6070" t="s">
        <v>27</v>
      </c>
      <c r="O6070" t="s">
        <v>29</v>
      </c>
      <c r="P6070" t="s">
        <v>29</v>
      </c>
      <c r="Q6070" t="s">
        <v>29</v>
      </c>
      <c r="R6070" t="s">
        <v>29</v>
      </c>
      <c r="S6070" t="s">
        <v>29</v>
      </c>
      <c r="T6070" t="s">
        <v>29</v>
      </c>
      <c r="U6070" t="s">
        <v>29</v>
      </c>
      <c r="V6070" t="s">
        <v>29</v>
      </c>
      <c r="W6070" t="s">
        <v>6193</v>
      </c>
    </row>
    <row r="6071" spans="1:23">
      <c r="A6071">
        <v>6070</v>
      </c>
      <c r="B6071" t="s">
        <v>6191</v>
      </c>
      <c r="C6071" t="s">
        <v>6191</v>
      </c>
      <c r="D6071">
        <v>165</v>
      </c>
      <c r="E6071" t="s">
        <v>3503</v>
      </c>
      <c r="F6071" t="s">
        <v>297</v>
      </c>
      <c r="G6071" s="1" t="s">
        <v>1713</v>
      </c>
      <c r="H6071" t="s">
        <v>1741</v>
      </c>
      <c r="I6071" t="s">
        <v>1713</v>
      </c>
      <c r="J6071" t="s">
        <v>1741</v>
      </c>
      <c r="K6071">
        <f>1/3739*100</f>
        <v>2.6745119015779618E-2</v>
      </c>
      <c r="L6071">
        <f>1/3739*100</f>
        <v>2.6745119015779618E-2</v>
      </c>
      <c r="M6071" t="s">
        <v>26</v>
      </c>
      <c r="N6071" t="s">
        <v>29</v>
      </c>
      <c r="O6071" t="s">
        <v>29</v>
      </c>
      <c r="P6071" t="s">
        <v>29</v>
      </c>
      <c r="Q6071" t="s">
        <v>29</v>
      </c>
      <c r="R6071" t="s">
        <v>29</v>
      </c>
      <c r="S6071" t="s">
        <v>29</v>
      </c>
      <c r="T6071" t="s">
        <v>29</v>
      </c>
      <c r="U6071" t="s">
        <v>29</v>
      </c>
      <c r="V6071" t="s">
        <v>29</v>
      </c>
      <c r="W6071" t="s">
        <v>6193</v>
      </c>
    </row>
    <row r="6072" spans="1:23">
      <c r="A6072">
        <v>6071</v>
      </c>
      <c r="B6072" t="s">
        <v>6191</v>
      </c>
      <c r="C6072" t="s">
        <v>6191</v>
      </c>
      <c r="D6072">
        <v>165</v>
      </c>
      <c r="E6072" t="s">
        <v>6230</v>
      </c>
      <c r="F6072" t="s">
        <v>270</v>
      </c>
      <c r="G6072" s="1" t="s">
        <v>700</v>
      </c>
      <c r="H6072" t="s">
        <v>6231</v>
      </c>
      <c r="I6072" t="s">
        <v>700</v>
      </c>
      <c r="J6072" t="s">
        <v>6231</v>
      </c>
      <c r="K6072">
        <f>1/3739*100</f>
        <v>2.6745119015779618E-2</v>
      </c>
      <c r="L6072">
        <f>1/3739*100</f>
        <v>2.6745119015779618E-2</v>
      </c>
      <c r="M6072" t="s">
        <v>26</v>
      </c>
      <c r="N6072" t="s">
        <v>74</v>
      </c>
      <c r="O6072" t="s">
        <v>29</v>
      </c>
      <c r="P6072" t="s">
        <v>29</v>
      </c>
      <c r="Q6072" t="s">
        <v>29</v>
      </c>
      <c r="R6072" t="s">
        <v>29</v>
      </c>
      <c r="S6072" t="s">
        <v>29</v>
      </c>
      <c r="T6072" t="s">
        <v>29</v>
      </c>
      <c r="U6072" t="s">
        <v>29</v>
      </c>
      <c r="V6072" t="s">
        <v>29</v>
      </c>
      <c r="W6072" t="s">
        <v>6193</v>
      </c>
    </row>
    <row r="6073" spans="1:23">
      <c r="A6073">
        <v>6072</v>
      </c>
      <c r="B6073" t="s">
        <v>6191</v>
      </c>
      <c r="C6073" t="s">
        <v>6191</v>
      </c>
      <c r="D6073">
        <v>165</v>
      </c>
      <c r="E6073" t="s">
        <v>2655</v>
      </c>
      <c r="F6073" t="s">
        <v>558</v>
      </c>
      <c r="G6073" s="1" t="s">
        <v>726</v>
      </c>
      <c r="H6073" t="s">
        <v>29</v>
      </c>
      <c r="I6073" t="s">
        <v>726</v>
      </c>
      <c r="J6073" t="s">
        <v>29</v>
      </c>
      <c r="K6073">
        <f>28/3739*100</f>
        <v>0.74886333244182945</v>
      </c>
      <c r="L6073">
        <f>28/3739*100</f>
        <v>0.74886333244182945</v>
      </c>
      <c r="M6073" t="s">
        <v>26</v>
      </c>
      <c r="N6073" t="s">
        <v>27</v>
      </c>
      <c r="O6073" t="s">
        <v>29</v>
      </c>
      <c r="P6073" t="s">
        <v>29</v>
      </c>
      <c r="Q6073" t="s">
        <v>29</v>
      </c>
      <c r="R6073" t="s">
        <v>29</v>
      </c>
      <c r="S6073" t="s">
        <v>29</v>
      </c>
      <c r="T6073" t="s">
        <v>29</v>
      </c>
      <c r="U6073" t="s">
        <v>29</v>
      </c>
      <c r="V6073" t="s">
        <v>29</v>
      </c>
      <c r="W6073" t="s">
        <v>6193</v>
      </c>
    </row>
    <row r="6074" spans="1:23">
      <c r="A6074">
        <v>6073</v>
      </c>
      <c r="B6074" t="s">
        <v>6191</v>
      </c>
      <c r="C6074" t="s">
        <v>6191</v>
      </c>
      <c r="D6074">
        <v>165</v>
      </c>
      <c r="E6074" t="s">
        <v>6232</v>
      </c>
      <c r="F6074" t="s">
        <v>598</v>
      </c>
      <c r="G6074" s="1" t="s">
        <v>2318</v>
      </c>
      <c r="H6074" t="s">
        <v>1205</v>
      </c>
      <c r="I6074" t="s">
        <v>2318</v>
      </c>
      <c r="J6074" t="s">
        <v>8868</v>
      </c>
      <c r="K6074">
        <f>486/3739*100</f>
        <v>12.998127841668897</v>
      </c>
      <c r="L6074">
        <f>486/3739*100</f>
        <v>12.998127841668897</v>
      </c>
      <c r="M6074" t="s">
        <v>26</v>
      </c>
      <c r="N6074" t="s">
        <v>118</v>
      </c>
      <c r="O6074" t="s">
        <v>29</v>
      </c>
      <c r="P6074" t="s">
        <v>29</v>
      </c>
      <c r="Q6074" t="s">
        <v>29</v>
      </c>
      <c r="R6074" t="s">
        <v>29</v>
      </c>
      <c r="S6074" t="s">
        <v>29</v>
      </c>
      <c r="T6074" t="s">
        <v>29</v>
      </c>
      <c r="U6074" t="s">
        <v>29</v>
      </c>
      <c r="V6074" t="s">
        <v>29</v>
      </c>
      <c r="W6074" t="s">
        <v>6193</v>
      </c>
    </row>
    <row r="6075" spans="1:23">
      <c r="A6075">
        <v>6074</v>
      </c>
      <c r="B6075" t="s">
        <v>6191</v>
      </c>
      <c r="C6075" t="s">
        <v>6191</v>
      </c>
      <c r="D6075">
        <v>165</v>
      </c>
      <c r="E6075" t="s">
        <v>6232</v>
      </c>
      <c r="F6075" t="s">
        <v>598</v>
      </c>
      <c r="G6075" s="1" t="s">
        <v>2318</v>
      </c>
      <c r="H6075" t="s">
        <v>1205</v>
      </c>
      <c r="I6075" t="s">
        <v>2318</v>
      </c>
      <c r="J6075" t="s">
        <v>8868</v>
      </c>
      <c r="K6075">
        <f>6/3739*100</f>
        <v>0.16047071409467772</v>
      </c>
      <c r="L6075">
        <f>6/3739*100</f>
        <v>0.16047071409467772</v>
      </c>
      <c r="M6075" t="s">
        <v>26</v>
      </c>
      <c r="N6075" t="s">
        <v>63</v>
      </c>
      <c r="O6075" t="s">
        <v>29</v>
      </c>
      <c r="P6075" t="s">
        <v>29</v>
      </c>
      <c r="Q6075" t="s">
        <v>29</v>
      </c>
      <c r="R6075" t="s">
        <v>29</v>
      </c>
      <c r="S6075" t="s">
        <v>29</v>
      </c>
      <c r="T6075" t="s">
        <v>29</v>
      </c>
      <c r="U6075" t="s">
        <v>29</v>
      </c>
      <c r="V6075" t="s">
        <v>29</v>
      </c>
      <c r="W6075" t="s">
        <v>6193</v>
      </c>
    </row>
    <row r="6076" spans="1:23">
      <c r="A6076">
        <v>6075</v>
      </c>
      <c r="B6076" t="s">
        <v>6191</v>
      </c>
      <c r="C6076" t="s">
        <v>6191</v>
      </c>
      <c r="D6076">
        <v>165</v>
      </c>
      <c r="E6076" t="s">
        <v>6232</v>
      </c>
      <c r="F6076" t="s">
        <v>598</v>
      </c>
      <c r="G6076" s="1" t="s">
        <v>2318</v>
      </c>
      <c r="H6076" t="s">
        <v>1205</v>
      </c>
      <c r="I6076" t="s">
        <v>2318</v>
      </c>
      <c r="J6076" t="s">
        <v>8868</v>
      </c>
      <c r="K6076">
        <f>22/3739*100</f>
        <v>0.58839261834715162</v>
      </c>
      <c r="L6076">
        <f>22/3739*100</f>
        <v>0.58839261834715162</v>
      </c>
      <c r="M6076" t="s">
        <v>26</v>
      </c>
      <c r="N6076" t="s">
        <v>27</v>
      </c>
      <c r="O6076" t="s">
        <v>29</v>
      </c>
      <c r="P6076" t="s">
        <v>29</v>
      </c>
      <c r="Q6076" t="s">
        <v>29</v>
      </c>
      <c r="R6076" t="s">
        <v>29</v>
      </c>
      <c r="S6076" t="s">
        <v>29</v>
      </c>
      <c r="T6076" t="s">
        <v>29</v>
      </c>
      <c r="U6076" t="s">
        <v>29</v>
      </c>
      <c r="V6076" t="s">
        <v>29</v>
      </c>
      <c r="W6076" t="s">
        <v>6193</v>
      </c>
    </row>
    <row r="6077" spans="1:23">
      <c r="A6077">
        <v>6076</v>
      </c>
      <c r="B6077" t="s">
        <v>6191</v>
      </c>
      <c r="C6077" t="s">
        <v>6191</v>
      </c>
      <c r="D6077">
        <v>165</v>
      </c>
      <c r="E6077" t="s">
        <v>6233</v>
      </c>
      <c r="F6077" t="s">
        <v>23</v>
      </c>
      <c r="G6077" s="1" t="s">
        <v>6234</v>
      </c>
      <c r="H6077" t="s">
        <v>2459</v>
      </c>
      <c r="I6077" t="s">
        <v>8560</v>
      </c>
      <c r="J6077" t="s">
        <v>2459</v>
      </c>
      <c r="K6077">
        <f>1/3739*100</f>
        <v>2.6745119015779618E-2</v>
      </c>
      <c r="L6077">
        <f>1/3739*100</f>
        <v>2.6745119015779618E-2</v>
      </c>
      <c r="M6077" t="s">
        <v>26</v>
      </c>
      <c r="N6077" t="s">
        <v>74</v>
      </c>
      <c r="O6077" t="s">
        <v>29</v>
      </c>
      <c r="P6077" t="s">
        <v>29</v>
      </c>
      <c r="Q6077" t="s">
        <v>29</v>
      </c>
      <c r="R6077" t="s">
        <v>29</v>
      </c>
      <c r="S6077" t="s">
        <v>29</v>
      </c>
      <c r="T6077" t="s">
        <v>29</v>
      </c>
      <c r="U6077" t="s">
        <v>29</v>
      </c>
      <c r="V6077" t="s">
        <v>29</v>
      </c>
      <c r="W6077" t="s">
        <v>6193</v>
      </c>
    </row>
    <row r="6078" spans="1:23">
      <c r="A6078">
        <v>6077</v>
      </c>
      <c r="B6078" t="s">
        <v>6191</v>
      </c>
      <c r="C6078" t="s">
        <v>6191</v>
      </c>
      <c r="D6078">
        <v>165</v>
      </c>
      <c r="E6078" t="s">
        <v>6233</v>
      </c>
      <c r="F6078" t="s">
        <v>23</v>
      </c>
      <c r="G6078" s="1" t="s">
        <v>6234</v>
      </c>
      <c r="H6078" t="s">
        <v>2459</v>
      </c>
      <c r="I6078" t="s">
        <v>8560</v>
      </c>
      <c r="J6078" t="s">
        <v>2459</v>
      </c>
      <c r="K6078">
        <f>14/3739*100</f>
        <v>0.37443166622091473</v>
      </c>
      <c r="L6078">
        <f>14/3739*100</f>
        <v>0.37443166622091473</v>
      </c>
      <c r="M6078" t="s">
        <v>26</v>
      </c>
      <c r="N6078" t="s">
        <v>27</v>
      </c>
      <c r="O6078" t="s">
        <v>29</v>
      </c>
      <c r="P6078" t="s">
        <v>29</v>
      </c>
      <c r="Q6078" t="s">
        <v>29</v>
      </c>
      <c r="R6078" t="s">
        <v>29</v>
      </c>
      <c r="S6078" t="s">
        <v>29</v>
      </c>
      <c r="T6078" t="s">
        <v>29</v>
      </c>
      <c r="U6078" t="s">
        <v>29</v>
      </c>
      <c r="V6078" t="s">
        <v>29</v>
      </c>
      <c r="W6078" t="s">
        <v>6193</v>
      </c>
    </row>
    <row r="6079" spans="1:23">
      <c r="A6079">
        <v>6078</v>
      </c>
      <c r="B6079" t="s">
        <v>6191</v>
      </c>
      <c r="C6079" t="s">
        <v>6191</v>
      </c>
      <c r="D6079">
        <v>165</v>
      </c>
      <c r="E6079" t="s">
        <v>6235</v>
      </c>
      <c r="F6079" t="s">
        <v>438</v>
      </c>
      <c r="G6079" s="1" t="s">
        <v>1041</v>
      </c>
      <c r="H6079" t="s">
        <v>5976</v>
      </c>
      <c r="I6079" t="s">
        <v>1041</v>
      </c>
      <c r="J6079" t="s">
        <v>5976</v>
      </c>
      <c r="K6079">
        <f>4/3739*100</f>
        <v>0.10698047606311847</v>
      </c>
      <c r="L6079">
        <f>4/3739*100</f>
        <v>0.10698047606311847</v>
      </c>
      <c r="M6079" t="s">
        <v>26</v>
      </c>
      <c r="N6079" t="s">
        <v>63</v>
      </c>
      <c r="O6079" t="s">
        <v>29</v>
      </c>
      <c r="P6079" t="s">
        <v>29</v>
      </c>
      <c r="Q6079" t="s">
        <v>29</v>
      </c>
      <c r="R6079" t="s">
        <v>29</v>
      </c>
      <c r="S6079" t="s">
        <v>29</v>
      </c>
      <c r="T6079" t="s">
        <v>29</v>
      </c>
      <c r="U6079" t="s">
        <v>29</v>
      </c>
      <c r="V6079" t="s">
        <v>29</v>
      </c>
      <c r="W6079" t="s">
        <v>6193</v>
      </c>
    </row>
    <row r="6080" spans="1:23">
      <c r="A6080">
        <v>6079</v>
      </c>
      <c r="B6080" t="s">
        <v>6191</v>
      </c>
      <c r="C6080" t="s">
        <v>6191</v>
      </c>
      <c r="D6080">
        <v>165</v>
      </c>
      <c r="E6080" t="s">
        <v>6235</v>
      </c>
      <c r="F6080" t="s">
        <v>438</v>
      </c>
      <c r="G6080" s="1" t="s">
        <v>1041</v>
      </c>
      <c r="H6080" t="s">
        <v>5976</v>
      </c>
      <c r="I6080" t="s">
        <v>1041</v>
      </c>
      <c r="J6080" t="s">
        <v>5976</v>
      </c>
      <c r="K6080">
        <f>1/3739*100</f>
        <v>2.6745119015779618E-2</v>
      </c>
      <c r="L6080">
        <f>1/3739*100</f>
        <v>2.6745119015779618E-2</v>
      </c>
      <c r="M6080" t="s">
        <v>26</v>
      </c>
      <c r="N6080" t="s">
        <v>27</v>
      </c>
      <c r="O6080" t="s">
        <v>29</v>
      </c>
      <c r="P6080" t="s">
        <v>29</v>
      </c>
      <c r="Q6080" t="s">
        <v>29</v>
      </c>
      <c r="R6080" t="s">
        <v>29</v>
      </c>
      <c r="S6080" t="s">
        <v>29</v>
      </c>
      <c r="T6080" t="s">
        <v>29</v>
      </c>
      <c r="U6080" t="s">
        <v>29</v>
      </c>
      <c r="V6080" t="s">
        <v>29</v>
      </c>
      <c r="W6080" t="s">
        <v>6193</v>
      </c>
    </row>
    <row r="6081" spans="1:23">
      <c r="A6081">
        <v>6080</v>
      </c>
      <c r="B6081" t="s">
        <v>6191</v>
      </c>
      <c r="C6081" t="s">
        <v>6191</v>
      </c>
      <c r="D6081">
        <v>165</v>
      </c>
      <c r="E6081" t="s">
        <v>6236</v>
      </c>
      <c r="F6081" t="s">
        <v>255</v>
      </c>
      <c r="G6081" s="1" t="s">
        <v>1197</v>
      </c>
      <c r="H6081" t="s">
        <v>29</v>
      </c>
      <c r="I6081" t="s">
        <v>1197</v>
      </c>
      <c r="J6081" t="s">
        <v>29</v>
      </c>
      <c r="K6081">
        <f>2/3739*100</f>
        <v>5.3490238031559237E-2</v>
      </c>
      <c r="L6081">
        <f>2/3739*100</f>
        <v>5.3490238031559237E-2</v>
      </c>
      <c r="M6081" t="s">
        <v>26</v>
      </c>
      <c r="N6081" t="s">
        <v>74</v>
      </c>
      <c r="O6081" t="s">
        <v>29</v>
      </c>
      <c r="P6081" t="s">
        <v>29</v>
      </c>
      <c r="Q6081" t="s">
        <v>29</v>
      </c>
      <c r="R6081" t="s">
        <v>29</v>
      </c>
      <c r="S6081" t="s">
        <v>29</v>
      </c>
      <c r="T6081" t="s">
        <v>29</v>
      </c>
      <c r="U6081" t="s">
        <v>29</v>
      </c>
      <c r="V6081" t="s">
        <v>29</v>
      </c>
      <c r="W6081" t="s">
        <v>6193</v>
      </c>
    </row>
    <row r="6082" spans="1:23">
      <c r="A6082">
        <v>6081</v>
      </c>
      <c r="B6082" t="s">
        <v>6191</v>
      </c>
      <c r="C6082" t="s">
        <v>6191</v>
      </c>
      <c r="D6082">
        <v>165</v>
      </c>
      <c r="E6082" t="s">
        <v>6236</v>
      </c>
      <c r="F6082" t="s">
        <v>255</v>
      </c>
      <c r="G6082" s="1" t="s">
        <v>1197</v>
      </c>
      <c r="H6082" t="s">
        <v>29</v>
      </c>
      <c r="I6082" t="s">
        <v>1197</v>
      </c>
      <c r="J6082" t="s">
        <v>29</v>
      </c>
      <c r="K6082">
        <f>3/3739*100</f>
        <v>8.0235357047338862E-2</v>
      </c>
      <c r="L6082">
        <f>3/3739*100</f>
        <v>8.0235357047338862E-2</v>
      </c>
      <c r="M6082" t="s">
        <v>26</v>
      </c>
      <c r="N6082" t="s">
        <v>63</v>
      </c>
      <c r="O6082" t="s">
        <v>29</v>
      </c>
      <c r="P6082" t="s">
        <v>29</v>
      </c>
      <c r="Q6082" t="s">
        <v>29</v>
      </c>
      <c r="R6082" t="s">
        <v>29</v>
      </c>
      <c r="S6082" t="s">
        <v>29</v>
      </c>
      <c r="T6082" t="s">
        <v>29</v>
      </c>
      <c r="U6082" t="s">
        <v>29</v>
      </c>
      <c r="V6082" t="s">
        <v>29</v>
      </c>
      <c r="W6082" t="s">
        <v>6193</v>
      </c>
    </row>
    <row r="6083" spans="1:23">
      <c r="A6083">
        <v>6082</v>
      </c>
      <c r="B6083" t="s">
        <v>6191</v>
      </c>
      <c r="C6083" t="s">
        <v>6191</v>
      </c>
      <c r="D6083">
        <v>165</v>
      </c>
      <c r="E6083" t="s">
        <v>6236</v>
      </c>
      <c r="F6083" t="s">
        <v>255</v>
      </c>
      <c r="G6083" s="1" t="s">
        <v>1197</v>
      </c>
      <c r="H6083" t="s">
        <v>29</v>
      </c>
      <c r="I6083" t="s">
        <v>1197</v>
      </c>
      <c r="J6083" t="s">
        <v>29</v>
      </c>
      <c r="K6083">
        <f>38/3739*100</f>
        <v>1.0163145225996255</v>
      </c>
      <c r="L6083">
        <f>38/3739*100</f>
        <v>1.0163145225996255</v>
      </c>
      <c r="M6083" t="s">
        <v>26</v>
      </c>
      <c r="N6083" t="s">
        <v>27</v>
      </c>
      <c r="O6083" t="s">
        <v>29</v>
      </c>
      <c r="P6083" t="s">
        <v>29</v>
      </c>
      <c r="Q6083" t="s">
        <v>29</v>
      </c>
      <c r="R6083" t="s">
        <v>29</v>
      </c>
      <c r="S6083" t="s">
        <v>29</v>
      </c>
      <c r="T6083" t="s">
        <v>29</v>
      </c>
      <c r="U6083" t="s">
        <v>29</v>
      </c>
      <c r="V6083" t="s">
        <v>29</v>
      </c>
      <c r="W6083" t="s">
        <v>6193</v>
      </c>
    </row>
    <row r="6084" spans="1:23">
      <c r="A6084">
        <v>6083</v>
      </c>
      <c r="B6084" t="s">
        <v>6191</v>
      </c>
      <c r="C6084" t="s">
        <v>6191</v>
      </c>
      <c r="D6084">
        <v>165</v>
      </c>
      <c r="E6084" t="s">
        <v>6237</v>
      </c>
      <c r="F6084" t="s">
        <v>438</v>
      </c>
      <c r="G6084" s="1" t="s">
        <v>6238</v>
      </c>
      <c r="H6084" t="s">
        <v>29</v>
      </c>
      <c r="I6084" t="s">
        <v>6238</v>
      </c>
      <c r="J6084" t="s">
        <v>29</v>
      </c>
      <c r="K6084">
        <f>48/3739*100</f>
        <v>1.2837657127574218</v>
      </c>
      <c r="L6084">
        <f>48/3739*100</f>
        <v>1.2837657127574218</v>
      </c>
      <c r="M6084" t="s">
        <v>26</v>
      </c>
      <c r="N6084" t="s">
        <v>118</v>
      </c>
      <c r="O6084" t="s">
        <v>29</v>
      </c>
      <c r="P6084" t="s">
        <v>29</v>
      </c>
      <c r="Q6084" t="s">
        <v>29</v>
      </c>
      <c r="R6084" t="s">
        <v>29</v>
      </c>
      <c r="S6084" t="s">
        <v>29</v>
      </c>
      <c r="T6084" t="s">
        <v>29</v>
      </c>
      <c r="U6084" t="s">
        <v>29</v>
      </c>
      <c r="V6084" t="s">
        <v>29</v>
      </c>
      <c r="W6084" t="s">
        <v>6193</v>
      </c>
    </row>
    <row r="6085" spans="1:23">
      <c r="A6085">
        <v>6084</v>
      </c>
      <c r="B6085" t="s">
        <v>6191</v>
      </c>
      <c r="C6085" t="s">
        <v>6191</v>
      </c>
      <c r="D6085">
        <v>165</v>
      </c>
      <c r="E6085" t="s">
        <v>6237</v>
      </c>
      <c r="F6085" t="s">
        <v>438</v>
      </c>
      <c r="G6085" s="1" t="s">
        <v>6238</v>
      </c>
      <c r="H6085" t="s">
        <v>29</v>
      </c>
      <c r="I6085" t="s">
        <v>6238</v>
      </c>
      <c r="J6085" t="s">
        <v>29</v>
      </c>
      <c r="K6085">
        <f>17/3739*100</f>
        <v>0.45466702326825359</v>
      </c>
      <c r="L6085">
        <f>17/3739*100</f>
        <v>0.45466702326825359</v>
      </c>
      <c r="M6085" t="s">
        <v>26</v>
      </c>
      <c r="N6085" t="s">
        <v>27</v>
      </c>
      <c r="O6085" t="s">
        <v>29</v>
      </c>
      <c r="P6085" t="s">
        <v>29</v>
      </c>
      <c r="Q6085" t="s">
        <v>29</v>
      </c>
      <c r="R6085" t="s">
        <v>29</v>
      </c>
      <c r="S6085" t="s">
        <v>29</v>
      </c>
      <c r="T6085" t="s">
        <v>29</v>
      </c>
      <c r="U6085" t="s">
        <v>29</v>
      </c>
      <c r="V6085" t="s">
        <v>29</v>
      </c>
      <c r="W6085" t="s">
        <v>6193</v>
      </c>
    </row>
    <row r="6086" spans="1:23">
      <c r="A6086">
        <v>6085</v>
      </c>
      <c r="B6086" t="s">
        <v>6191</v>
      </c>
      <c r="C6086" t="s">
        <v>6191</v>
      </c>
      <c r="D6086">
        <v>165</v>
      </c>
      <c r="E6086" t="s">
        <v>6239</v>
      </c>
      <c r="F6086" t="s">
        <v>2504</v>
      </c>
      <c r="G6086" s="1" t="s">
        <v>2505</v>
      </c>
      <c r="H6086" t="s">
        <v>29</v>
      </c>
      <c r="I6086" t="s">
        <v>2505</v>
      </c>
      <c r="J6086" t="s">
        <v>29</v>
      </c>
      <c r="K6086">
        <f>2/3739*100</f>
        <v>5.3490238031559237E-2</v>
      </c>
      <c r="L6086">
        <f>2/3739*100</f>
        <v>5.3490238031559237E-2</v>
      </c>
      <c r="M6086" t="s">
        <v>26</v>
      </c>
      <c r="N6086" t="s">
        <v>74</v>
      </c>
      <c r="O6086" t="s">
        <v>118</v>
      </c>
      <c r="P6086" t="s">
        <v>29</v>
      </c>
      <c r="Q6086" t="s">
        <v>29</v>
      </c>
      <c r="R6086" t="s">
        <v>29</v>
      </c>
      <c r="S6086" t="s">
        <v>29</v>
      </c>
      <c r="T6086" t="s">
        <v>29</v>
      </c>
      <c r="U6086" t="s">
        <v>29</v>
      </c>
      <c r="V6086" t="s">
        <v>29</v>
      </c>
      <c r="W6086" t="s">
        <v>6193</v>
      </c>
    </row>
    <row r="6087" spans="1:23">
      <c r="A6087">
        <v>6086</v>
      </c>
      <c r="B6087" t="s">
        <v>6191</v>
      </c>
      <c r="C6087" t="s">
        <v>6191</v>
      </c>
      <c r="D6087">
        <v>165</v>
      </c>
      <c r="E6087" t="s">
        <v>6239</v>
      </c>
      <c r="F6087" t="s">
        <v>2504</v>
      </c>
      <c r="G6087" s="1" t="s">
        <v>2505</v>
      </c>
      <c r="H6087" t="s">
        <v>29</v>
      </c>
      <c r="I6087" t="s">
        <v>2505</v>
      </c>
      <c r="J6087" t="s">
        <v>29</v>
      </c>
      <c r="K6087">
        <f>7/3739*100</f>
        <v>0.18721583311045736</v>
      </c>
      <c r="L6087">
        <f>7/3739*100</f>
        <v>0.18721583311045736</v>
      </c>
      <c r="M6087" t="s">
        <v>26</v>
      </c>
      <c r="N6087" t="s">
        <v>63</v>
      </c>
      <c r="O6087" t="s">
        <v>29</v>
      </c>
      <c r="P6087" t="s">
        <v>29</v>
      </c>
      <c r="Q6087" t="s">
        <v>29</v>
      </c>
      <c r="R6087" t="s">
        <v>29</v>
      </c>
      <c r="S6087" t="s">
        <v>29</v>
      </c>
      <c r="T6087" t="s">
        <v>29</v>
      </c>
      <c r="U6087" t="s">
        <v>29</v>
      </c>
      <c r="V6087" t="s">
        <v>29</v>
      </c>
      <c r="W6087" t="s">
        <v>6193</v>
      </c>
    </row>
    <row r="6088" spans="1:23">
      <c r="A6088">
        <v>6087</v>
      </c>
      <c r="B6088" t="s">
        <v>6191</v>
      </c>
      <c r="C6088" t="s">
        <v>6191</v>
      </c>
      <c r="D6088">
        <v>165</v>
      </c>
      <c r="E6088" t="s">
        <v>6239</v>
      </c>
      <c r="F6088" t="s">
        <v>2504</v>
      </c>
      <c r="G6088" s="1" t="s">
        <v>2505</v>
      </c>
      <c r="H6088" t="s">
        <v>29</v>
      </c>
      <c r="I6088" t="s">
        <v>2505</v>
      </c>
      <c r="J6088" t="s">
        <v>29</v>
      </c>
      <c r="K6088">
        <f>33/3739*100</f>
        <v>0.88258892752072748</v>
      </c>
      <c r="L6088">
        <f>33/3739*100</f>
        <v>0.88258892752072748</v>
      </c>
      <c r="M6088" t="s">
        <v>26</v>
      </c>
      <c r="N6088" t="s">
        <v>27</v>
      </c>
      <c r="O6088" t="s">
        <v>29</v>
      </c>
      <c r="P6088" t="s">
        <v>29</v>
      </c>
      <c r="Q6088" t="s">
        <v>29</v>
      </c>
      <c r="R6088" t="s">
        <v>29</v>
      </c>
      <c r="S6088" t="s">
        <v>29</v>
      </c>
      <c r="T6088" t="s">
        <v>29</v>
      </c>
      <c r="U6088" t="s">
        <v>29</v>
      </c>
      <c r="V6088" t="s">
        <v>29</v>
      </c>
      <c r="W6088" t="s">
        <v>6193</v>
      </c>
    </row>
    <row r="6089" spans="1:23">
      <c r="A6089">
        <v>6088</v>
      </c>
      <c r="B6089" t="s">
        <v>6191</v>
      </c>
      <c r="C6089" t="s">
        <v>6191</v>
      </c>
      <c r="D6089">
        <v>165</v>
      </c>
      <c r="E6089" t="s">
        <v>6240</v>
      </c>
      <c r="F6089" t="s">
        <v>1062</v>
      </c>
      <c r="G6089" s="1" t="s">
        <v>1069</v>
      </c>
      <c r="H6089" t="s">
        <v>284</v>
      </c>
      <c r="I6089" t="s">
        <v>8514</v>
      </c>
      <c r="J6089" t="s">
        <v>284</v>
      </c>
      <c r="K6089">
        <f>1/3739*100</f>
        <v>2.6745119015779618E-2</v>
      </c>
      <c r="L6089">
        <f>1/3739*100</f>
        <v>2.6745119015779618E-2</v>
      </c>
      <c r="M6089" t="s">
        <v>26</v>
      </c>
      <c r="N6089" t="s">
        <v>63</v>
      </c>
      <c r="O6089" t="s">
        <v>29</v>
      </c>
      <c r="P6089" t="s">
        <v>29</v>
      </c>
      <c r="Q6089" t="s">
        <v>29</v>
      </c>
      <c r="R6089" t="s">
        <v>29</v>
      </c>
      <c r="S6089" t="s">
        <v>29</v>
      </c>
      <c r="T6089" t="s">
        <v>29</v>
      </c>
      <c r="U6089" t="s">
        <v>29</v>
      </c>
      <c r="V6089" t="s">
        <v>29</v>
      </c>
      <c r="W6089" t="s">
        <v>6193</v>
      </c>
    </row>
    <row r="6090" spans="1:23">
      <c r="A6090">
        <v>6089</v>
      </c>
      <c r="B6090" t="s">
        <v>6191</v>
      </c>
      <c r="C6090" t="s">
        <v>6191</v>
      </c>
      <c r="D6090">
        <v>165</v>
      </c>
      <c r="E6090" t="s">
        <v>6241</v>
      </c>
      <c r="F6090" t="s">
        <v>1062</v>
      </c>
      <c r="G6090" s="1" t="s">
        <v>1069</v>
      </c>
      <c r="H6090" t="s">
        <v>6242</v>
      </c>
      <c r="I6090" t="s">
        <v>1069</v>
      </c>
      <c r="J6090" t="s">
        <v>8899</v>
      </c>
      <c r="K6090">
        <f>1/3739*100</f>
        <v>2.6745119015779618E-2</v>
      </c>
      <c r="L6090">
        <f>1/3739*100</f>
        <v>2.6745119015779618E-2</v>
      </c>
      <c r="M6090" t="s">
        <v>26</v>
      </c>
      <c r="N6090" t="s">
        <v>63</v>
      </c>
      <c r="O6090" t="s">
        <v>29</v>
      </c>
      <c r="P6090" t="s">
        <v>29</v>
      </c>
      <c r="Q6090" t="s">
        <v>29</v>
      </c>
      <c r="R6090" t="s">
        <v>29</v>
      </c>
      <c r="S6090" t="s">
        <v>29</v>
      </c>
      <c r="T6090" t="s">
        <v>29</v>
      </c>
      <c r="U6090" t="s">
        <v>29</v>
      </c>
      <c r="V6090" t="s">
        <v>29</v>
      </c>
      <c r="W6090" t="s">
        <v>6193</v>
      </c>
    </row>
    <row r="6091" spans="1:23">
      <c r="A6091">
        <v>6090</v>
      </c>
      <c r="B6091" t="s">
        <v>6191</v>
      </c>
      <c r="C6091" t="s">
        <v>6191</v>
      </c>
      <c r="D6091">
        <v>165</v>
      </c>
      <c r="E6091" t="s">
        <v>6241</v>
      </c>
      <c r="F6091" t="s">
        <v>1062</v>
      </c>
      <c r="G6091" s="1" t="s">
        <v>1069</v>
      </c>
      <c r="H6091" t="s">
        <v>6242</v>
      </c>
      <c r="I6091" t="s">
        <v>1069</v>
      </c>
      <c r="J6091" t="s">
        <v>8899</v>
      </c>
      <c r="K6091">
        <f>6/3739*100</f>
        <v>0.16047071409467772</v>
      </c>
      <c r="L6091">
        <f>6/3739*100</f>
        <v>0.16047071409467772</v>
      </c>
      <c r="M6091" t="s">
        <v>26</v>
      </c>
      <c r="N6091" t="s">
        <v>27</v>
      </c>
      <c r="O6091" t="s">
        <v>29</v>
      </c>
      <c r="P6091" t="s">
        <v>29</v>
      </c>
      <c r="Q6091" t="s">
        <v>29</v>
      </c>
      <c r="R6091" t="s">
        <v>29</v>
      </c>
      <c r="S6091" t="s">
        <v>29</v>
      </c>
      <c r="T6091" t="s">
        <v>29</v>
      </c>
      <c r="U6091" t="s">
        <v>29</v>
      </c>
      <c r="V6091" t="s">
        <v>29</v>
      </c>
      <c r="W6091" t="s">
        <v>6193</v>
      </c>
    </row>
    <row r="6092" spans="1:23">
      <c r="A6092">
        <v>6091</v>
      </c>
      <c r="B6092" t="s">
        <v>6191</v>
      </c>
      <c r="C6092" t="s">
        <v>6191</v>
      </c>
      <c r="D6092">
        <v>165</v>
      </c>
      <c r="E6092" t="s">
        <v>6243</v>
      </c>
      <c r="F6092" t="s">
        <v>391</v>
      </c>
      <c r="G6092" s="1" t="s">
        <v>6244</v>
      </c>
      <c r="H6092" t="s">
        <v>1404</v>
      </c>
      <c r="I6092" t="s">
        <v>6244</v>
      </c>
      <c r="J6092" t="s">
        <v>1404</v>
      </c>
      <c r="K6092">
        <f>4/3739*100</f>
        <v>0.10698047606311847</v>
      </c>
      <c r="L6092">
        <f>4/3739*100</f>
        <v>0.10698047606311847</v>
      </c>
      <c r="M6092" t="s">
        <v>26</v>
      </c>
      <c r="N6092" t="s">
        <v>74</v>
      </c>
      <c r="O6092" t="s">
        <v>118</v>
      </c>
      <c r="P6092" t="s">
        <v>29</v>
      </c>
      <c r="Q6092" t="s">
        <v>29</v>
      </c>
      <c r="R6092" t="s">
        <v>29</v>
      </c>
      <c r="S6092" t="s">
        <v>29</v>
      </c>
      <c r="T6092" t="s">
        <v>29</v>
      </c>
      <c r="U6092" t="s">
        <v>29</v>
      </c>
      <c r="V6092" t="s">
        <v>29</v>
      </c>
      <c r="W6092" t="s">
        <v>6193</v>
      </c>
    </row>
    <row r="6093" spans="1:23">
      <c r="A6093">
        <v>6092</v>
      </c>
      <c r="B6093" t="s">
        <v>6191</v>
      </c>
      <c r="C6093" t="s">
        <v>6191</v>
      </c>
      <c r="D6093">
        <v>165</v>
      </c>
      <c r="E6093" t="s">
        <v>6243</v>
      </c>
      <c r="F6093" t="s">
        <v>391</v>
      </c>
      <c r="G6093" s="1" t="s">
        <v>6244</v>
      </c>
      <c r="H6093" t="s">
        <v>1404</v>
      </c>
      <c r="I6093" t="s">
        <v>6244</v>
      </c>
      <c r="J6093" t="s">
        <v>1404</v>
      </c>
      <c r="K6093">
        <f>7/3739*100</f>
        <v>0.18721583311045736</v>
      </c>
      <c r="L6093">
        <f>7/3739*100</f>
        <v>0.18721583311045736</v>
      </c>
      <c r="M6093" t="s">
        <v>26</v>
      </c>
      <c r="N6093" t="s">
        <v>27</v>
      </c>
      <c r="O6093" t="s">
        <v>29</v>
      </c>
      <c r="P6093" t="s">
        <v>29</v>
      </c>
      <c r="Q6093" t="s">
        <v>29</v>
      </c>
      <c r="R6093" t="s">
        <v>29</v>
      </c>
      <c r="S6093" t="s">
        <v>29</v>
      </c>
      <c r="T6093" t="s">
        <v>29</v>
      </c>
      <c r="U6093" t="s">
        <v>29</v>
      </c>
      <c r="V6093" t="s">
        <v>29</v>
      </c>
      <c r="W6093" t="s">
        <v>6193</v>
      </c>
    </row>
    <row r="6094" spans="1:23">
      <c r="A6094">
        <v>6093</v>
      </c>
      <c r="B6094" t="s">
        <v>6191</v>
      </c>
      <c r="C6094" t="s">
        <v>6191</v>
      </c>
      <c r="D6094">
        <v>165</v>
      </c>
      <c r="E6094" t="s">
        <v>6245</v>
      </c>
      <c r="F6094" t="s">
        <v>93</v>
      </c>
      <c r="G6094" s="1" t="s">
        <v>29</v>
      </c>
      <c r="H6094" t="s">
        <v>29</v>
      </c>
      <c r="I6094" t="s">
        <v>29</v>
      </c>
      <c r="J6094" t="s">
        <v>29</v>
      </c>
      <c r="K6094">
        <f>2/3739*100</f>
        <v>5.3490238031559237E-2</v>
      </c>
      <c r="L6094">
        <f>2/3739*100</f>
        <v>5.3490238031559237E-2</v>
      </c>
      <c r="M6094" t="s">
        <v>26</v>
      </c>
      <c r="N6094" t="s">
        <v>74</v>
      </c>
      <c r="O6094" t="s">
        <v>29</v>
      </c>
      <c r="P6094" t="s">
        <v>29</v>
      </c>
      <c r="Q6094" t="s">
        <v>29</v>
      </c>
      <c r="R6094" t="s">
        <v>29</v>
      </c>
      <c r="S6094" t="s">
        <v>29</v>
      </c>
      <c r="T6094" t="s">
        <v>29</v>
      </c>
      <c r="U6094" t="s">
        <v>29</v>
      </c>
      <c r="V6094" t="s">
        <v>29</v>
      </c>
      <c r="W6094" t="s">
        <v>6193</v>
      </c>
    </row>
    <row r="6095" spans="1:23">
      <c r="A6095">
        <v>6094</v>
      </c>
      <c r="B6095" t="s">
        <v>6191</v>
      </c>
      <c r="C6095" t="s">
        <v>6191</v>
      </c>
      <c r="D6095">
        <v>165</v>
      </c>
      <c r="E6095" t="s">
        <v>6245</v>
      </c>
      <c r="F6095" t="s">
        <v>93</v>
      </c>
      <c r="G6095" s="1" t="s">
        <v>29</v>
      </c>
      <c r="H6095" t="s">
        <v>29</v>
      </c>
      <c r="I6095" t="s">
        <v>29</v>
      </c>
      <c r="J6095" t="s">
        <v>29</v>
      </c>
      <c r="K6095">
        <f>117/3739*100</f>
        <v>3.1291789248462152</v>
      </c>
      <c r="L6095">
        <f>117/3739*100</f>
        <v>3.1291789248462152</v>
      </c>
      <c r="M6095" t="s">
        <v>26</v>
      </c>
      <c r="N6095" t="s">
        <v>27</v>
      </c>
      <c r="O6095" t="s">
        <v>29</v>
      </c>
      <c r="P6095" t="s">
        <v>29</v>
      </c>
      <c r="Q6095" t="s">
        <v>29</v>
      </c>
      <c r="R6095" t="s">
        <v>29</v>
      </c>
      <c r="S6095" t="s">
        <v>29</v>
      </c>
      <c r="T6095" t="s">
        <v>29</v>
      </c>
      <c r="U6095" t="s">
        <v>29</v>
      </c>
      <c r="V6095" t="s">
        <v>29</v>
      </c>
      <c r="W6095" t="s">
        <v>6193</v>
      </c>
    </row>
    <row r="6096" spans="1:23">
      <c r="A6096">
        <v>6095</v>
      </c>
      <c r="B6096" t="s">
        <v>6191</v>
      </c>
      <c r="C6096" t="s">
        <v>6191</v>
      </c>
      <c r="D6096">
        <v>165</v>
      </c>
      <c r="E6096" t="s">
        <v>6246</v>
      </c>
      <c r="F6096" t="s">
        <v>2119</v>
      </c>
      <c r="G6096" s="1" t="s">
        <v>6131</v>
      </c>
      <c r="H6096" t="s">
        <v>4175</v>
      </c>
      <c r="I6096" t="s">
        <v>6131</v>
      </c>
      <c r="J6096" t="s">
        <v>4175</v>
      </c>
      <c r="K6096">
        <f>4/3739*100</f>
        <v>0.10698047606311847</v>
      </c>
      <c r="L6096">
        <f>4/3739*100</f>
        <v>0.10698047606311847</v>
      </c>
      <c r="M6096" t="s">
        <v>26</v>
      </c>
      <c r="N6096" t="s">
        <v>118</v>
      </c>
      <c r="O6096" t="s">
        <v>29</v>
      </c>
      <c r="P6096" t="s">
        <v>29</v>
      </c>
      <c r="Q6096" t="s">
        <v>29</v>
      </c>
      <c r="R6096" t="s">
        <v>29</v>
      </c>
      <c r="S6096" t="s">
        <v>29</v>
      </c>
      <c r="T6096" t="s">
        <v>29</v>
      </c>
      <c r="U6096" t="s">
        <v>29</v>
      </c>
      <c r="V6096" t="s">
        <v>29</v>
      </c>
      <c r="W6096" t="s">
        <v>6193</v>
      </c>
    </row>
    <row r="6097" spans="1:23">
      <c r="A6097">
        <v>6096</v>
      </c>
      <c r="B6097" t="s">
        <v>6191</v>
      </c>
      <c r="C6097" t="s">
        <v>6191</v>
      </c>
      <c r="D6097">
        <v>165</v>
      </c>
      <c r="E6097" t="s">
        <v>6247</v>
      </c>
      <c r="F6097" t="s">
        <v>1718</v>
      </c>
      <c r="G6097" s="1" t="s">
        <v>6248</v>
      </c>
      <c r="H6097" t="s">
        <v>903</v>
      </c>
      <c r="I6097" t="s">
        <v>6248</v>
      </c>
      <c r="J6097" t="s">
        <v>903</v>
      </c>
      <c r="K6097">
        <f>12/3739*100</f>
        <v>0.32094142818935545</v>
      </c>
      <c r="L6097">
        <f>12/3739*100</f>
        <v>0.32094142818935545</v>
      </c>
      <c r="M6097" t="s">
        <v>26</v>
      </c>
      <c r="N6097" t="s">
        <v>74</v>
      </c>
      <c r="O6097" t="s">
        <v>29</v>
      </c>
      <c r="P6097" t="s">
        <v>29</v>
      </c>
      <c r="Q6097" t="s">
        <v>29</v>
      </c>
      <c r="R6097" t="s">
        <v>29</v>
      </c>
      <c r="S6097" t="s">
        <v>29</v>
      </c>
      <c r="T6097" t="s">
        <v>29</v>
      </c>
      <c r="U6097" t="s">
        <v>29</v>
      </c>
      <c r="V6097" t="s">
        <v>29</v>
      </c>
      <c r="W6097" t="s">
        <v>6193</v>
      </c>
    </row>
    <row r="6098" spans="1:23">
      <c r="A6098">
        <v>6097</v>
      </c>
      <c r="B6098" t="s">
        <v>6191</v>
      </c>
      <c r="C6098" t="s">
        <v>6191</v>
      </c>
      <c r="D6098">
        <v>165</v>
      </c>
      <c r="E6098" t="s">
        <v>6249</v>
      </c>
      <c r="F6098" t="s">
        <v>216</v>
      </c>
      <c r="G6098" s="1" t="s">
        <v>2312</v>
      </c>
      <c r="H6098" t="s">
        <v>6250</v>
      </c>
      <c r="I6098" t="s">
        <v>2312</v>
      </c>
      <c r="J6098" t="s">
        <v>6250</v>
      </c>
      <c r="K6098">
        <f>8/3739*100</f>
        <v>0.21396095212623695</v>
      </c>
      <c r="L6098">
        <f>8/3739*100</f>
        <v>0.21396095212623695</v>
      </c>
      <c r="M6098" t="s">
        <v>26</v>
      </c>
      <c r="N6098" t="s">
        <v>27</v>
      </c>
      <c r="O6098" t="s">
        <v>29</v>
      </c>
      <c r="P6098" t="s">
        <v>29</v>
      </c>
      <c r="Q6098" t="s">
        <v>29</v>
      </c>
      <c r="R6098" t="s">
        <v>29</v>
      </c>
      <c r="S6098" t="s">
        <v>29</v>
      </c>
      <c r="T6098" t="s">
        <v>29</v>
      </c>
      <c r="U6098" t="s">
        <v>29</v>
      </c>
      <c r="V6098" t="s">
        <v>29</v>
      </c>
      <c r="W6098" t="s">
        <v>6193</v>
      </c>
    </row>
    <row r="6099" spans="1:23">
      <c r="A6099">
        <v>6098</v>
      </c>
      <c r="B6099" t="s">
        <v>6191</v>
      </c>
      <c r="C6099" t="s">
        <v>6191</v>
      </c>
      <c r="D6099">
        <v>165</v>
      </c>
      <c r="E6099" t="s">
        <v>6251</v>
      </c>
      <c r="F6099" t="s">
        <v>2229</v>
      </c>
      <c r="G6099" s="1" t="s">
        <v>2230</v>
      </c>
      <c r="H6099" t="s">
        <v>6252</v>
      </c>
      <c r="I6099" t="s">
        <v>2230</v>
      </c>
      <c r="J6099" t="s">
        <v>6252</v>
      </c>
      <c r="K6099">
        <f>2/3739*100</f>
        <v>5.3490238031559237E-2</v>
      </c>
      <c r="L6099">
        <f>2/3739*100</f>
        <v>5.3490238031559237E-2</v>
      </c>
      <c r="M6099" t="s">
        <v>26</v>
      </c>
      <c r="N6099" t="s">
        <v>74</v>
      </c>
      <c r="O6099" t="s">
        <v>29</v>
      </c>
      <c r="P6099" t="s">
        <v>29</v>
      </c>
      <c r="Q6099" t="s">
        <v>29</v>
      </c>
      <c r="R6099" t="s">
        <v>29</v>
      </c>
      <c r="S6099" t="s">
        <v>29</v>
      </c>
      <c r="T6099" t="s">
        <v>29</v>
      </c>
      <c r="U6099" t="s">
        <v>29</v>
      </c>
      <c r="V6099" t="s">
        <v>29</v>
      </c>
      <c r="W6099" t="s">
        <v>6193</v>
      </c>
    </row>
    <row r="6100" spans="1:23">
      <c r="A6100">
        <v>6099</v>
      </c>
      <c r="B6100" t="s">
        <v>6191</v>
      </c>
      <c r="C6100" t="s">
        <v>6191</v>
      </c>
      <c r="D6100">
        <v>165</v>
      </c>
      <c r="E6100" t="s">
        <v>6251</v>
      </c>
      <c r="F6100" t="s">
        <v>2229</v>
      </c>
      <c r="G6100" s="1" t="s">
        <v>2230</v>
      </c>
      <c r="H6100" t="s">
        <v>6252</v>
      </c>
      <c r="I6100" t="s">
        <v>2230</v>
      </c>
      <c r="J6100" t="s">
        <v>6252</v>
      </c>
      <c r="K6100">
        <f>6/3739*100</f>
        <v>0.16047071409467772</v>
      </c>
      <c r="L6100">
        <f>6/3739*100</f>
        <v>0.16047071409467772</v>
      </c>
      <c r="M6100" t="s">
        <v>26</v>
      </c>
      <c r="N6100" t="s">
        <v>27</v>
      </c>
      <c r="O6100" t="s">
        <v>29</v>
      </c>
      <c r="P6100" t="s">
        <v>29</v>
      </c>
      <c r="Q6100" t="s">
        <v>29</v>
      </c>
      <c r="R6100" t="s">
        <v>29</v>
      </c>
      <c r="S6100" t="s">
        <v>29</v>
      </c>
      <c r="T6100" t="s">
        <v>29</v>
      </c>
      <c r="U6100" t="s">
        <v>29</v>
      </c>
      <c r="V6100" t="s">
        <v>29</v>
      </c>
      <c r="W6100" t="s">
        <v>6193</v>
      </c>
    </row>
    <row r="6101" spans="1:23">
      <c r="A6101">
        <v>6100</v>
      </c>
      <c r="B6101" t="s">
        <v>6191</v>
      </c>
      <c r="C6101" t="s">
        <v>6191</v>
      </c>
      <c r="D6101">
        <v>165</v>
      </c>
      <c r="E6101" t="s">
        <v>6253</v>
      </c>
      <c r="F6101" t="s">
        <v>5765</v>
      </c>
      <c r="G6101" s="1" t="s">
        <v>6254</v>
      </c>
      <c r="H6101" t="s">
        <v>5767</v>
      </c>
      <c r="I6101" t="s">
        <v>5766</v>
      </c>
      <c r="J6101" t="s">
        <v>5767</v>
      </c>
      <c r="K6101">
        <f>6/3739*100</f>
        <v>0.16047071409467772</v>
      </c>
      <c r="L6101">
        <f>6/3739*100</f>
        <v>0.16047071409467772</v>
      </c>
      <c r="M6101" t="s">
        <v>26</v>
      </c>
      <c r="N6101" t="s">
        <v>27</v>
      </c>
      <c r="O6101" t="s">
        <v>29</v>
      </c>
      <c r="P6101" t="s">
        <v>29</v>
      </c>
      <c r="Q6101" t="s">
        <v>29</v>
      </c>
      <c r="R6101" t="s">
        <v>29</v>
      </c>
      <c r="S6101" t="s">
        <v>29</v>
      </c>
      <c r="T6101" t="s">
        <v>29</v>
      </c>
      <c r="U6101" t="s">
        <v>29</v>
      </c>
      <c r="V6101" t="s">
        <v>29</v>
      </c>
      <c r="W6101" t="s">
        <v>6193</v>
      </c>
    </row>
    <row r="6102" spans="1:23">
      <c r="A6102">
        <v>6101</v>
      </c>
      <c r="B6102" t="s">
        <v>6191</v>
      </c>
      <c r="C6102" t="s">
        <v>6191</v>
      </c>
      <c r="D6102">
        <v>165</v>
      </c>
      <c r="E6102" t="s">
        <v>2564</v>
      </c>
      <c r="F6102" t="s">
        <v>716</v>
      </c>
      <c r="G6102" s="1" t="s">
        <v>717</v>
      </c>
      <c r="H6102" t="s">
        <v>1249</v>
      </c>
      <c r="I6102" t="s">
        <v>717</v>
      </c>
      <c r="J6102" t="s">
        <v>1249</v>
      </c>
      <c r="K6102">
        <f>2/3739*100</f>
        <v>5.3490238031559237E-2</v>
      </c>
      <c r="L6102">
        <f>2/3739*100</f>
        <v>5.3490238031559237E-2</v>
      </c>
      <c r="M6102" t="s">
        <v>26</v>
      </c>
      <c r="N6102" t="s">
        <v>63</v>
      </c>
      <c r="O6102" t="s">
        <v>29</v>
      </c>
      <c r="P6102" t="s">
        <v>29</v>
      </c>
      <c r="Q6102" t="s">
        <v>29</v>
      </c>
      <c r="R6102" t="s">
        <v>29</v>
      </c>
      <c r="S6102" t="s">
        <v>29</v>
      </c>
      <c r="T6102" t="s">
        <v>29</v>
      </c>
      <c r="U6102" t="s">
        <v>29</v>
      </c>
      <c r="V6102" t="s">
        <v>29</v>
      </c>
      <c r="W6102" t="s">
        <v>6193</v>
      </c>
    </row>
    <row r="6103" spans="1:23">
      <c r="A6103">
        <v>6102</v>
      </c>
      <c r="B6103" t="s">
        <v>6191</v>
      </c>
      <c r="C6103" t="s">
        <v>6191</v>
      </c>
      <c r="D6103">
        <v>165</v>
      </c>
      <c r="E6103" t="s">
        <v>2564</v>
      </c>
      <c r="F6103" t="s">
        <v>716</v>
      </c>
      <c r="G6103" s="1" t="s">
        <v>717</v>
      </c>
      <c r="H6103" t="s">
        <v>1249</v>
      </c>
      <c r="I6103" t="s">
        <v>717</v>
      </c>
      <c r="J6103" t="s">
        <v>1249</v>
      </c>
      <c r="K6103">
        <f>4/3739*100</f>
        <v>0.10698047606311847</v>
      </c>
      <c r="L6103">
        <f>4/3739*100</f>
        <v>0.10698047606311847</v>
      </c>
      <c r="M6103" t="s">
        <v>26</v>
      </c>
      <c r="N6103" t="s">
        <v>27</v>
      </c>
      <c r="O6103" t="s">
        <v>29</v>
      </c>
      <c r="P6103" t="s">
        <v>29</v>
      </c>
      <c r="Q6103" t="s">
        <v>29</v>
      </c>
      <c r="R6103" t="s">
        <v>29</v>
      </c>
      <c r="S6103" t="s">
        <v>29</v>
      </c>
      <c r="T6103" t="s">
        <v>29</v>
      </c>
      <c r="U6103" t="s">
        <v>29</v>
      </c>
      <c r="V6103" t="s">
        <v>29</v>
      </c>
      <c r="W6103" t="s">
        <v>6193</v>
      </c>
    </row>
    <row r="6104" spans="1:23">
      <c r="A6104">
        <v>6103</v>
      </c>
      <c r="B6104" t="s">
        <v>6191</v>
      </c>
      <c r="C6104" t="s">
        <v>6191</v>
      </c>
      <c r="D6104">
        <v>165</v>
      </c>
      <c r="E6104" t="s">
        <v>2564</v>
      </c>
      <c r="F6104" t="s">
        <v>716</v>
      </c>
      <c r="G6104" s="1" t="s">
        <v>717</v>
      </c>
      <c r="H6104" t="s">
        <v>1249</v>
      </c>
      <c r="I6104" t="s">
        <v>717</v>
      </c>
      <c r="J6104" t="s">
        <v>1249</v>
      </c>
      <c r="K6104">
        <f>1/3739*100</f>
        <v>2.6745119015779618E-2</v>
      </c>
      <c r="L6104">
        <f>1/3739*100</f>
        <v>2.6745119015779618E-2</v>
      </c>
      <c r="M6104" t="s">
        <v>26</v>
      </c>
      <c r="N6104" t="s">
        <v>29</v>
      </c>
      <c r="O6104" t="s">
        <v>29</v>
      </c>
      <c r="P6104" t="s">
        <v>29</v>
      </c>
      <c r="Q6104" t="s">
        <v>29</v>
      </c>
      <c r="R6104" t="s">
        <v>29</v>
      </c>
      <c r="S6104" t="s">
        <v>29</v>
      </c>
      <c r="T6104" t="s">
        <v>29</v>
      </c>
      <c r="U6104" t="s">
        <v>29</v>
      </c>
      <c r="V6104" t="s">
        <v>29</v>
      </c>
      <c r="W6104" t="s">
        <v>6193</v>
      </c>
    </row>
    <row r="6105" spans="1:23">
      <c r="A6105">
        <v>6104</v>
      </c>
      <c r="B6105" t="s">
        <v>6191</v>
      </c>
      <c r="C6105" t="s">
        <v>6191</v>
      </c>
      <c r="D6105">
        <v>165</v>
      </c>
      <c r="E6105" t="s">
        <v>6255</v>
      </c>
      <c r="F6105" t="s">
        <v>93</v>
      </c>
      <c r="G6105" s="1" t="s">
        <v>29</v>
      </c>
      <c r="H6105" t="s">
        <v>29</v>
      </c>
      <c r="I6105" t="s">
        <v>29</v>
      </c>
      <c r="J6105" t="s">
        <v>29</v>
      </c>
      <c r="K6105">
        <f>2/3739*100</f>
        <v>5.3490238031559237E-2</v>
      </c>
      <c r="L6105">
        <f>2/3739*100</f>
        <v>5.3490238031559237E-2</v>
      </c>
      <c r="M6105" t="s">
        <v>26</v>
      </c>
      <c r="N6105" t="s">
        <v>74</v>
      </c>
      <c r="O6105" t="s">
        <v>29</v>
      </c>
      <c r="P6105" t="s">
        <v>29</v>
      </c>
      <c r="Q6105" t="s">
        <v>29</v>
      </c>
      <c r="R6105" t="s">
        <v>29</v>
      </c>
      <c r="S6105" t="s">
        <v>29</v>
      </c>
      <c r="T6105" t="s">
        <v>29</v>
      </c>
      <c r="U6105" t="s">
        <v>29</v>
      </c>
      <c r="V6105" t="s">
        <v>29</v>
      </c>
      <c r="W6105" t="s">
        <v>6193</v>
      </c>
    </row>
    <row r="6106" spans="1:23">
      <c r="A6106">
        <v>6105</v>
      </c>
      <c r="B6106" t="s">
        <v>6191</v>
      </c>
      <c r="C6106" t="s">
        <v>6191</v>
      </c>
      <c r="D6106">
        <v>165</v>
      </c>
      <c r="E6106" t="s">
        <v>6256</v>
      </c>
      <c r="F6106" t="s">
        <v>23</v>
      </c>
      <c r="G6106" s="1" t="s">
        <v>2534</v>
      </c>
      <c r="H6106" t="s">
        <v>1182</v>
      </c>
      <c r="I6106" t="s">
        <v>2534</v>
      </c>
      <c r="J6106" t="s">
        <v>8754</v>
      </c>
      <c r="K6106">
        <f>3/3739*100</f>
        <v>8.0235357047338862E-2</v>
      </c>
      <c r="L6106">
        <f>3/3739*100</f>
        <v>8.0235357047338862E-2</v>
      </c>
      <c r="M6106" t="s">
        <v>26</v>
      </c>
      <c r="N6106" t="s">
        <v>74</v>
      </c>
      <c r="O6106" t="s">
        <v>118</v>
      </c>
      <c r="P6106" t="s">
        <v>29</v>
      </c>
      <c r="Q6106" t="s">
        <v>29</v>
      </c>
      <c r="R6106" t="s">
        <v>29</v>
      </c>
      <c r="S6106" t="s">
        <v>29</v>
      </c>
      <c r="T6106" t="s">
        <v>29</v>
      </c>
      <c r="U6106" t="s">
        <v>29</v>
      </c>
      <c r="V6106" t="s">
        <v>29</v>
      </c>
      <c r="W6106" t="s">
        <v>6193</v>
      </c>
    </row>
    <row r="6107" spans="1:23">
      <c r="A6107">
        <v>6106</v>
      </c>
      <c r="B6107" t="s">
        <v>6191</v>
      </c>
      <c r="C6107" t="s">
        <v>6191</v>
      </c>
      <c r="D6107">
        <v>165</v>
      </c>
      <c r="E6107" t="s">
        <v>6256</v>
      </c>
      <c r="F6107" t="s">
        <v>23</v>
      </c>
      <c r="G6107" s="1" t="s">
        <v>2534</v>
      </c>
      <c r="H6107" t="s">
        <v>1182</v>
      </c>
      <c r="I6107" t="s">
        <v>2534</v>
      </c>
      <c r="J6107" t="s">
        <v>8754</v>
      </c>
      <c r="K6107">
        <f>73/3739*100</f>
        <v>1.9523936881519124</v>
      </c>
      <c r="L6107">
        <f>73/3739*100</f>
        <v>1.9523936881519124</v>
      </c>
      <c r="M6107" t="s">
        <v>26</v>
      </c>
      <c r="N6107" t="s">
        <v>27</v>
      </c>
      <c r="O6107" t="s">
        <v>29</v>
      </c>
      <c r="P6107" t="s">
        <v>29</v>
      </c>
      <c r="Q6107" t="s">
        <v>29</v>
      </c>
      <c r="R6107" t="s">
        <v>29</v>
      </c>
      <c r="S6107" t="s">
        <v>29</v>
      </c>
      <c r="T6107" t="s">
        <v>29</v>
      </c>
      <c r="U6107" t="s">
        <v>29</v>
      </c>
      <c r="V6107" t="s">
        <v>29</v>
      </c>
      <c r="W6107" t="s">
        <v>6193</v>
      </c>
    </row>
    <row r="6108" spans="1:23">
      <c r="A6108">
        <v>6107</v>
      </c>
      <c r="B6108" t="s">
        <v>6191</v>
      </c>
      <c r="C6108" t="s">
        <v>6191</v>
      </c>
      <c r="D6108">
        <v>165</v>
      </c>
      <c r="E6108" t="s">
        <v>6257</v>
      </c>
      <c r="F6108" t="s">
        <v>1062</v>
      </c>
      <c r="G6108" s="1" t="s">
        <v>1066</v>
      </c>
      <c r="H6108" t="s">
        <v>6258</v>
      </c>
      <c r="I6108" t="s">
        <v>1066</v>
      </c>
      <c r="J6108" t="s">
        <v>6258</v>
      </c>
      <c r="K6108">
        <f>9/3739*100</f>
        <v>0.24070607114201659</v>
      </c>
      <c r="L6108">
        <f>9/3739*100</f>
        <v>0.24070607114201659</v>
      </c>
      <c r="M6108" t="s">
        <v>26</v>
      </c>
      <c r="N6108" t="s">
        <v>27</v>
      </c>
      <c r="O6108" t="s">
        <v>29</v>
      </c>
      <c r="P6108" t="s">
        <v>29</v>
      </c>
      <c r="Q6108" t="s">
        <v>29</v>
      </c>
      <c r="R6108" t="s">
        <v>29</v>
      </c>
      <c r="S6108" t="s">
        <v>29</v>
      </c>
      <c r="T6108" t="s">
        <v>29</v>
      </c>
      <c r="U6108" t="s">
        <v>29</v>
      </c>
      <c r="V6108" t="s">
        <v>29</v>
      </c>
      <c r="W6108" t="s">
        <v>6193</v>
      </c>
    </row>
    <row r="6109" spans="1:23">
      <c r="A6109">
        <v>6108</v>
      </c>
      <c r="B6109" t="s">
        <v>6191</v>
      </c>
      <c r="C6109" t="s">
        <v>6191</v>
      </c>
      <c r="D6109">
        <v>165</v>
      </c>
      <c r="E6109" t="s">
        <v>1677</v>
      </c>
      <c r="F6109" t="s">
        <v>93</v>
      </c>
      <c r="G6109" s="1" t="s">
        <v>29</v>
      </c>
      <c r="H6109" t="s">
        <v>29</v>
      </c>
      <c r="I6109" t="s">
        <v>29</v>
      </c>
      <c r="J6109" t="s">
        <v>29</v>
      </c>
      <c r="K6109">
        <f>22/3739*100</f>
        <v>0.58839261834715162</v>
      </c>
      <c r="L6109">
        <f>22/3739*100</f>
        <v>0.58839261834715162</v>
      </c>
      <c r="M6109" t="s">
        <v>26</v>
      </c>
      <c r="N6109" t="s">
        <v>74</v>
      </c>
      <c r="O6109" t="s">
        <v>29</v>
      </c>
      <c r="P6109" t="s">
        <v>29</v>
      </c>
      <c r="Q6109" t="s">
        <v>29</v>
      </c>
      <c r="R6109" t="s">
        <v>29</v>
      </c>
      <c r="S6109" t="s">
        <v>29</v>
      </c>
      <c r="T6109" t="s">
        <v>29</v>
      </c>
      <c r="U6109" t="s">
        <v>29</v>
      </c>
      <c r="V6109" t="s">
        <v>29</v>
      </c>
      <c r="W6109" t="s">
        <v>6193</v>
      </c>
    </row>
    <row r="6110" spans="1:23">
      <c r="A6110">
        <v>6109</v>
      </c>
      <c r="B6110" t="s">
        <v>6191</v>
      </c>
      <c r="C6110" t="s">
        <v>6191</v>
      </c>
      <c r="D6110">
        <v>165</v>
      </c>
      <c r="E6110" t="s">
        <v>1677</v>
      </c>
      <c r="F6110" t="s">
        <v>93</v>
      </c>
      <c r="G6110" s="1" t="s">
        <v>29</v>
      </c>
      <c r="H6110" t="s">
        <v>29</v>
      </c>
      <c r="I6110" t="s">
        <v>29</v>
      </c>
      <c r="J6110" t="s">
        <v>29</v>
      </c>
      <c r="K6110">
        <f>5/3739*100</f>
        <v>0.13372559507889811</v>
      </c>
      <c r="L6110">
        <f>5/3739*100</f>
        <v>0.13372559507889811</v>
      </c>
      <c r="M6110" t="s">
        <v>26</v>
      </c>
      <c r="N6110" t="s">
        <v>63</v>
      </c>
      <c r="O6110" t="s">
        <v>29</v>
      </c>
      <c r="P6110" t="s">
        <v>29</v>
      </c>
      <c r="Q6110" t="s">
        <v>29</v>
      </c>
      <c r="R6110" t="s">
        <v>29</v>
      </c>
      <c r="S6110" t="s">
        <v>29</v>
      </c>
      <c r="T6110" t="s">
        <v>29</v>
      </c>
      <c r="U6110" t="s">
        <v>29</v>
      </c>
      <c r="V6110" t="s">
        <v>29</v>
      </c>
      <c r="W6110" t="s">
        <v>6193</v>
      </c>
    </row>
    <row r="6111" spans="1:23">
      <c r="A6111">
        <v>6110</v>
      </c>
      <c r="B6111" t="s">
        <v>6191</v>
      </c>
      <c r="C6111" t="s">
        <v>6191</v>
      </c>
      <c r="D6111">
        <v>165</v>
      </c>
      <c r="E6111" t="s">
        <v>1677</v>
      </c>
      <c r="F6111" t="s">
        <v>93</v>
      </c>
      <c r="G6111" s="1" t="s">
        <v>29</v>
      </c>
      <c r="H6111" t="s">
        <v>29</v>
      </c>
      <c r="I6111" t="s">
        <v>29</v>
      </c>
      <c r="J6111" t="s">
        <v>29</v>
      </c>
      <c r="K6111">
        <f>249/3739*100</f>
        <v>6.6595346349291251</v>
      </c>
      <c r="L6111">
        <f>249/3739*100</f>
        <v>6.6595346349291251</v>
      </c>
      <c r="M6111" t="s">
        <v>26</v>
      </c>
      <c r="N6111" t="s">
        <v>27</v>
      </c>
      <c r="O6111" t="s">
        <v>29</v>
      </c>
      <c r="P6111" t="s">
        <v>29</v>
      </c>
      <c r="Q6111" t="s">
        <v>29</v>
      </c>
      <c r="R6111" t="s">
        <v>29</v>
      </c>
      <c r="S6111" t="s">
        <v>29</v>
      </c>
      <c r="T6111" t="s">
        <v>29</v>
      </c>
      <c r="U6111" t="s">
        <v>29</v>
      </c>
      <c r="V6111" t="s">
        <v>29</v>
      </c>
      <c r="W6111" t="s">
        <v>6193</v>
      </c>
    </row>
    <row r="6112" spans="1:23">
      <c r="A6112">
        <v>6111</v>
      </c>
      <c r="B6112" t="s">
        <v>6191</v>
      </c>
      <c r="C6112" t="s">
        <v>6191</v>
      </c>
      <c r="D6112">
        <v>165</v>
      </c>
      <c r="E6112" t="s">
        <v>1677</v>
      </c>
      <c r="F6112" t="s">
        <v>93</v>
      </c>
      <c r="G6112" s="1" t="s">
        <v>29</v>
      </c>
      <c r="H6112" t="s">
        <v>29</v>
      </c>
      <c r="I6112" t="s">
        <v>29</v>
      </c>
      <c r="J6112" t="s">
        <v>29</v>
      </c>
      <c r="K6112">
        <f>165/3739*100</f>
        <v>4.412944637603637</v>
      </c>
      <c r="L6112">
        <f>165/3739*100</f>
        <v>4.412944637603637</v>
      </c>
      <c r="M6112" t="s">
        <v>26</v>
      </c>
      <c r="N6112" t="s">
        <v>29</v>
      </c>
      <c r="O6112" t="s">
        <v>29</v>
      </c>
      <c r="P6112" t="s">
        <v>29</v>
      </c>
      <c r="Q6112" t="s">
        <v>29</v>
      </c>
      <c r="R6112" t="s">
        <v>29</v>
      </c>
      <c r="S6112" t="s">
        <v>29</v>
      </c>
      <c r="T6112" t="s">
        <v>29</v>
      </c>
      <c r="U6112" t="s">
        <v>29</v>
      </c>
      <c r="V6112" t="s">
        <v>29</v>
      </c>
      <c r="W6112" t="s">
        <v>6193</v>
      </c>
    </row>
    <row r="6113" spans="1:23">
      <c r="A6113">
        <v>6112</v>
      </c>
      <c r="B6113" t="s">
        <v>6259</v>
      </c>
      <c r="C6113" t="s">
        <v>1480</v>
      </c>
      <c r="D6113">
        <v>166</v>
      </c>
      <c r="E6113" t="s">
        <v>3772</v>
      </c>
      <c r="F6113" t="s">
        <v>168</v>
      </c>
      <c r="G6113" s="1" t="s">
        <v>3773</v>
      </c>
      <c r="H6113" t="s">
        <v>3774</v>
      </c>
      <c r="I6113" t="s">
        <v>3773</v>
      </c>
      <c r="J6113" t="s">
        <v>3774</v>
      </c>
      <c r="K6113">
        <v>19.86168508054314</v>
      </c>
      <c r="L6113">
        <v>19.86168508054314</v>
      </c>
      <c r="M6113" t="s">
        <v>26</v>
      </c>
      <c r="N6113" t="s">
        <v>74</v>
      </c>
      <c r="O6113" t="s">
        <v>118</v>
      </c>
      <c r="P6113" t="s">
        <v>29</v>
      </c>
      <c r="Q6113" t="s">
        <v>29</v>
      </c>
      <c r="R6113" t="s">
        <v>29</v>
      </c>
      <c r="S6113" t="s">
        <v>29</v>
      </c>
      <c r="T6113" t="s">
        <v>29</v>
      </c>
      <c r="U6113" t="s">
        <v>29</v>
      </c>
      <c r="V6113" t="s">
        <v>29</v>
      </c>
      <c r="W6113" t="s">
        <v>6260</v>
      </c>
    </row>
    <row r="6114" spans="1:23">
      <c r="A6114">
        <v>6113</v>
      </c>
      <c r="B6114" t="s">
        <v>6259</v>
      </c>
      <c r="C6114" t="s">
        <v>1480</v>
      </c>
      <c r="D6114">
        <v>166</v>
      </c>
      <c r="E6114" t="s">
        <v>3190</v>
      </c>
      <c r="F6114" t="s">
        <v>154</v>
      </c>
      <c r="G6114" s="1" t="s">
        <v>3191</v>
      </c>
      <c r="H6114" t="s">
        <v>763</v>
      </c>
      <c r="I6114" t="s">
        <v>3191</v>
      </c>
      <c r="J6114" t="s">
        <v>763</v>
      </c>
      <c r="K6114">
        <v>14.809816985746815</v>
      </c>
      <c r="L6114">
        <v>14.809816985746815</v>
      </c>
      <c r="M6114" t="s">
        <v>26</v>
      </c>
      <c r="N6114" t="s">
        <v>118</v>
      </c>
      <c r="O6114" t="s">
        <v>29</v>
      </c>
      <c r="P6114" t="s">
        <v>29</v>
      </c>
      <c r="Q6114" t="s">
        <v>29</v>
      </c>
      <c r="R6114" t="s">
        <v>29</v>
      </c>
      <c r="S6114" t="s">
        <v>29</v>
      </c>
      <c r="T6114" t="s">
        <v>29</v>
      </c>
      <c r="U6114" t="s">
        <v>29</v>
      </c>
      <c r="V6114" t="s">
        <v>29</v>
      </c>
      <c r="W6114" t="s">
        <v>6260</v>
      </c>
    </row>
    <row r="6115" spans="1:23">
      <c r="A6115">
        <v>6114</v>
      </c>
      <c r="B6115" t="s">
        <v>6259</v>
      </c>
      <c r="C6115" t="s">
        <v>1480</v>
      </c>
      <c r="D6115">
        <v>166</v>
      </c>
      <c r="E6115" t="s">
        <v>278</v>
      </c>
      <c r="F6115" t="s">
        <v>185</v>
      </c>
      <c r="G6115" s="1" t="s">
        <v>186</v>
      </c>
      <c r="H6115" t="s">
        <v>29</v>
      </c>
      <c r="I6115" t="s">
        <v>186</v>
      </c>
      <c r="J6115" t="s">
        <v>29</v>
      </c>
      <c r="K6115">
        <v>12.026650923505104</v>
      </c>
      <c r="L6115">
        <v>12.026650923505104</v>
      </c>
      <c r="M6115" t="s">
        <v>26</v>
      </c>
      <c r="N6115" t="s">
        <v>74</v>
      </c>
      <c r="O6115" t="s">
        <v>29</v>
      </c>
      <c r="P6115" t="s">
        <v>29</v>
      </c>
      <c r="Q6115" t="s">
        <v>29</v>
      </c>
      <c r="R6115" t="s">
        <v>29</v>
      </c>
      <c r="S6115" t="s">
        <v>29</v>
      </c>
      <c r="T6115" t="s">
        <v>29</v>
      </c>
      <c r="U6115" t="s">
        <v>29</v>
      </c>
      <c r="V6115" t="s">
        <v>29</v>
      </c>
      <c r="W6115" t="s">
        <v>6260</v>
      </c>
    </row>
    <row r="6116" spans="1:23">
      <c r="A6116">
        <v>6115</v>
      </c>
      <c r="B6116" t="s">
        <v>6259</v>
      </c>
      <c r="C6116" t="s">
        <v>1480</v>
      </c>
      <c r="D6116">
        <v>166</v>
      </c>
      <c r="E6116" t="s">
        <v>6261</v>
      </c>
      <c r="F6116" t="s">
        <v>76</v>
      </c>
      <c r="G6116" s="1" t="s">
        <v>29</v>
      </c>
      <c r="H6116" t="s">
        <v>29</v>
      </c>
      <c r="I6116" t="s">
        <v>29</v>
      </c>
      <c r="J6116" t="s">
        <v>29</v>
      </c>
      <c r="K6116">
        <v>7.657923589440836</v>
      </c>
      <c r="L6116">
        <v>7.657923589440836</v>
      </c>
      <c r="M6116" t="s">
        <v>687</v>
      </c>
      <c r="N6116" t="s">
        <v>29</v>
      </c>
      <c r="O6116" t="s">
        <v>29</v>
      </c>
      <c r="P6116" t="s">
        <v>29</v>
      </c>
      <c r="Q6116" t="s">
        <v>29</v>
      </c>
      <c r="R6116" t="s">
        <v>29</v>
      </c>
      <c r="S6116" t="s">
        <v>29</v>
      </c>
      <c r="T6116" t="s">
        <v>29</v>
      </c>
      <c r="U6116" t="s">
        <v>29</v>
      </c>
      <c r="V6116" t="s">
        <v>29</v>
      </c>
      <c r="W6116" t="s">
        <v>6260</v>
      </c>
    </row>
    <row r="6117" spans="1:23">
      <c r="A6117">
        <v>6116</v>
      </c>
      <c r="B6117" t="s">
        <v>6259</v>
      </c>
      <c r="C6117" t="s">
        <v>1480</v>
      </c>
      <c r="D6117">
        <v>166</v>
      </c>
      <c r="E6117" t="s">
        <v>3187</v>
      </c>
      <c r="F6117" t="s">
        <v>344</v>
      </c>
      <c r="G6117" s="1" t="s">
        <v>1809</v>
      </c>
      <c r="H6117" t="s">
        <v>178</v>
      </c>
      <c r="I6117" t="s">
        <v>1809</v>
      </c>
      <c r="J6117" t="s">
        <v>178</v>
      </c>
      <c r="K6117">
        <v>5.3470523741249893</v>
      </c>
      <c r="L6117">
        <v>5.3470523741249893</v>
      </c>
      <c r="M6117" t="s">
        <v>26</v>
      </c>
      <c r="N6117" t="s">
        <v>74</v>
      </c>
      <c r="O6117" t="s">
        <v>29</v>
      </c>
      <c r="P6117" t="s">
        <v>29</v>
      </c>
      <c r="Q6117" t="s">
        <v>29</v>
      </c>
      <c r="R6117" t="s">
        <v>29</v>
      </c>
      <c r="S6117" t="s">
        <v>29</v>
      </c>
      <c r="T6117" t="s">
        <v>29</v>
      </c>
      <c r="U6117" t="s">
        <v>29</v>
      </c>
      <c r="V6117" t="s">
        <v>29</v>
      </c>
      <c r="W6117" t="s">
        <v>6260</v>
      </c>
    </row>
    <row r="6118" spans="1:23">
      <c r="A6118">
        <v>6117</v>
      </c>
      <c r="B6118" t="s">
        <v>6259</v>
      </c>
      <c r="C6118" t="s">
        <v>1480</v>
      </c>
      <c r="D6118">
        <v>166</v>
      </c>
      <c r="E6118" t="s">
        <v>946</v>
      </c>
      <c r="F6118" t="s">
        <v>255</v>
      </c>
      <c r="G6118" s="1" t="s">
        <v>947</v>
      </c>
      <c r="H6118" t="s">
        <v>948</v>
      </c>
      <c r="I6118" t="s">
        <v>947</v>
      </c>
      <c r="J6118" t="s">
        <v>948</v>
      </c>
      <c r="K6118">
        <v>4.7060807961541702</v>
      </c>
      <c r="L6118">
        <v>4.7060807961541702</v>
      </c>
      <c r="M6118" t="s">
        <v>26</v>
      </c>
      <c r="N6118" t="s">
        <v>74</v>
      </c>
      <c r="O6118" t="s">
        <v>29</v>
      </c>
      <c r="P6118" t="s">
        <v>29</v>
      </c>
      <c r="Q6118" t="s">
        <v>29</v>
      </c>
      <c r="R6118" t="s">
        <v>29</v>
      </c>
      <c r="S6118" t="s">
        <v>29</v>
      </c>
      <c r="T6118" t="s">
        <v>29</v>
      </c>
      <c r="U6118" t="s">
        <v>29</v>
      </c>
      <c r="V6118" t="s">
        <v>29</v>
      </c>
      <c r="W6118" t="s">
        <v>6260</v>
      </c>
    </row>
    <row r="6119" spans="1:23">
      <c r="A6119">
        <v>6118</v>
      </c>
      <c r="B6119" t="s">
        <v>6259</v>
      </c>
      <c r="C6119" t="s">
        <v>1480</v>
      </c>
      <c r="D6119">
        <v>166</v>
      </c>
      <c r="E6119" t="s">
        <v>3211</v>
      </c>
      <c r="F6119" t="s">
        <v>154</v>
      </c>
      <c r="G6119" s="1" t="s">
        <v>803</v>
      </c>
      <c r="H6119" t="s">
        <v>3212</v>
      </c>
      <c r="I6119" t="s">
        <v>803</v>
      </c>
      <c r="J6119" t="s">
        <v>3212</v>
      </c>
      <c r="K6119">
        <v>3.8964324871383993</v>
      </c>
      <c r="L6119">
        <v>3.8964324871383993</v>
      </c>
      <c r="M6119" t="s">
        <v>26</v>
      </c>
      <c r="N6119" t="s">
        <v>74</v>
      </c>
      <c r="O6119" t="s">
        <v>118</v>
      </c>
      <c r="P6119" t="s">
        <v>29</v>
      </c>
      <c r="Q6119" t="s">
        <v>29</v>
      </c>
      <c r="R6119" t="s">
        <v>29</v>
      </c>
      <c r="S6119" t="s">
        <v>29</v>
      </c>
      <c r="T6119" t="s">
        <v>29</v>
      </c>
      <c r="U6119" t="s">
        <v>29</v>
      </c>
      <c r="V6119" t="s">
        <v>29</v>
      </c>
      <c r="W6119" t="s">
        <v>6260</v>
      </c>
    </row>
    <row r="6120" spans="1:23">
      <c r="A6120">
        <v>6119</v>
      </c>
      <c r="B6120" t="s">
        <v>6259</v>
      </c>
      <c r="C6120" t="s">
        <v>1480</v>
      </c>
      <c r="D6120">
        <v>166</v>
      </c>
      <c r="E6120" t="s">
        <v>1802</v>
      </c>
      <c r="F6120" t="s">
        <v>154</v>
      </c>
      <c r="G6120" s="1" t="s">
        <v>1803</v>
      </c>
      <c r="H6120" t="s">
        <v>1198</v>
      </c>
      <c r="I6120" t="s">
        <v>1803</v>
      </c>
      <c r="J6120" t="s">
        <v>1198</v>
      </c>
      <c r="K6120">
        <v>3.4410053133170275</v>
      </c>
      <c r="L6120">
        <v>3.4410053133170275</v>
      </c>
      <c r="M6120" t="s">
        <v>26</v>
      </c>
      <c r="N6120" t="s">
        <v>74</v>
      </c>
      <c r="O6120" t="s">
        <v>29</v>
      </c>
      <c r="P6120" t="s">
        <v>29</v>
      </c>
      <c r="Q6120" t="s">
        <v>29</v>
      </c>
      <c r="R6120" t="s">
        <v>29</v>
      </c>
      <c r="S6120" t="s">
        <v>29</v>
      </c>
      <c r="T6120" t="s">
        <v>29</v>
      </c>
      <c r="U6120" t="s">
        <v>29</v>
      </c>
      <c r="V6120" t="s">
        <v>29</v>
      </c>
      <c r="W6120" t="s">
        <v>6260</v>
      </c>
    </row>
    <row r="6121" spans="1:23">
      <c r="A6121">
        <v>6120</v>
      </c>
      <c r="B6121" t="s">
        <v>6259</v>
      </c>
      <c r="C6121" t="s">
        <v>1480</v>
      </c>
      <c r="D6121">
        <v>166</v>
      </c>
      <c r="E6121" t="s">
        <v>278</v>
      </c>
      <c r="F6121" t="s">
        <v>185</v>
      </c>
      <c r="G6121" s="1" t="s">
        <v>186</v>
      </c>
      <c r="H6121" t="s">
        <v>29</v>
      </c>
      <c r="I6121" t="s">
        <v>186</v>
      </c>
      <c r="J6121" t="s">
        <v>29</v>
      </c>
      <c r="K6121">
        <v>2.6650923505102471</v>
      </c>
      <c r="L6121">
        <v>2.6650923505102471</v>
      </c>
      <c r="M6121" t="s">
        <v>26</v>
      </c>
      <c r="N6121" t="s">
        <v>27</v>
      </c>
      <c r="O6121" t="s">
        <v>29</v>
      </c>
      <c r="P6121" t="s">
        <v>29</v>
      </c>
      <c r="Q6121" t="s">
        <v>29</v>
      </c>
      <c r="R6121" t="s">
        <v>29</v>
      </c>
      <c r="S6121" t="s">
        <v>29</v>
      </c>
      <c r="T6121" t="s">
        <v>29</v>
      </c>
      <c r="U6121" t="s">
        <v>29</v>
      </c>
      <c r="V6121" t="s">
        <v>29</v>
      </c>
      <c r="W6121" t="s">
        <v>6260</v>
      </c>
    </row>
    <row r="6122" spans="1:23">
      <c r="A6122">
        <v>6121</v>
      </c>
      <c r="B6122" t="s">
        <v>6259</v>
      </c>
      <c r="C6122" t="s">
        <v>1480</v>
      </c>
      <c r="D6122">
        <v>166</v>
      </c>
      <c r="E6122" t="s">
        <v>6262</v>
      </c>
      <c r="F6122" t="s">
        <v>154</v>
      </c>
      <c r="G6122" s="1" t="s">
        <v>3193</v>
      </c>
      <c r="H6122" t="s">
        <v>6263</v>
      </c>
      <c r="I6122" t="s">
        <v>3193</v>
      </c>
      <c r="J6122" t="s">
        <v>566</v>
      </c>
      <c r="K6122">
        <v>2.6482246774057518</v>
      </c>
      <c r="L6122">
        <v>2.6482246774057518</v>
      </c>
      <c r="M6122" t="s">
        <v>26</v>
      </c>
      <c r="N6122" t="s">
        <v>118</v>
      </c>
      <c r="O6122" t="s">
        <v>29</v>
      </c>
      <c r="P6122" t="s">
        <v>29</v>
      </c>
      <c r="Q6122" t="s">
        <v>29</v>
      </c>
      <c r="R6122" t="s">
        <v>29</v>
      </c>
      <c r="S6122" t="s">
        <v>29</v>
      </c>
      <c r="T6122" t="s">
        <v>29</v>
      </c>
      <c r="U6122" t="s">
        <v>29</v>
      </c>
      <c r="V6122" t="s">
        <v>29</v>
      </c>
      <c r="W6122" t="s">
        <v>6260</v>
      </c>
    </row>
    <row r="6123" spans="1:23">
      <c r="A6123">
        <v>6122</v>
      </c>
      <c r="B6123" t="s">
        <v>6259</v>
      </c>
      <c r="C6123" t="s">
        <v>1480</v>
      </c>
      <c r="D6123">
        <v>166</v>
      </c>
      <c r="E6123" t="s">
        <v>3761</v>
      </c>
      <c r="F6123" t="s">
        <v>255</v>
      </c>
      <c r="G6123" s="1" t="s">
        <v>484</v>
      </c>
      <c r="H6123" t="s">
        <v>3762</v>
      </c>
      <c r="I6123" t="s">
        <v>484</v>
      </c>
      <c r="J6123" t="s">
        <v>3762</v>
      </c>
      <c r="K6123">
        <v>2.5891878215400186</v>
      </c>
      <c r="L6123">
        <v>2.5891878215400186</v>
      </c>
      <c r="M6123" t="s">
        <v>26</v>
      </c>
      <c r="N6123" t="s">
        <v>74</v>
      </c>
      <c r="O6123" t="s">
        <v>29</v>
      </c>
      <c r="P6123" t="s">
        <v>29</v>
      </c>
      <c r="Q6123" t="s">
        <v>29</v>
      </c>
      <c r="R6123" t="s">
        <v>29</v>
      </c>
      <c r="S6123" t="s">
        <v>29</v>
      </c>
      <c r="T6123" t="s">
        <v>29</v>
      </c>
      <c r="U6123" t="s">
        <v>29</v>
      </c>
      <c r="V6123" t="s">
        <v>29</v>
      </c>
      <c r="W6123" t="s">
        <v>6260</v>
      </c>
    </row>
    <row r="6124" spans="1:23">
      <c r="A6124">
        <v>6123</v>
      </c>
      <c r="B6124" t="s">
        <v>6259</v>
      </c>
      <c r="C6124" t="s">
        <v>1480</v>
      </c>
      <c r="D6124">
        <v>166</v>
      </c>
      <c r="E6124" t="s">
        <v>3229</v>
      </c>
      <c r="F6124" t="s">
        <v>168</v>
      </c>
      <c r="G6124" s="1" t="s">
        <v>1512</v>
      </c>
      <c r="H6124" t="s">
        <v>1590</v>
      </c>
      <c r="I6124" t="s">
        <v>1512</v>
      </c>
      <c r="J6124" t="s">
        <v>1590</v>
      </c>
      <c r="K6124">
        <v>2.1759298304798853</v>
      </c>
      <c r="L6124">
        <v>2.1759298304798853</v>
      </c>
      <c r="M6124" t="s">
        <v>26</v>
      </c>
      <c r="N6124" t="s">
        <v>74</v>
      </c>
      <c r="O6124" t="s">
        <v>118</v>
      </c>
      <c r="P6124" t="s">
        <v>29</v>
      </c>
      <c r="Q6124" t="s">
        <v>29</v>
      </c>
      <c r="R6124" t="s">
        <v>29</v>
      </c>
      <c r="S6124" t="s">
        <v>29</v>
      </c>
      <c r="T6124" t="s">
        <v>29</v>
      </c>
      <c r="U6124" t="s">
        <v>29</v>
      </c>
      <c r="V6124" t="s">
        <v>29</v>
      </c>
      <c r="W6124" t="s">
        <v>6260</v>
      </c>
    </row>
    <row r="6125" spans="1:23">
      <c r="A6125">
        <v>6124</v>
      </c>
      <c r="B6125" t="s">
        <v>6259</v>
      </c>
      <c r="C6125" t="s">
        <v>1480</v>
      </c>
      <c r="D6125">
        <v>166</v>
      </c>
      <c r="E6125" t="s">
        <v>3750</v>
      </c>
      <c r="F6125" t="s">
        <v>154</v>
      </c>
      <c r="G6125" s="1" t="s">
        <v>449</v>
      </c>
      <c r="H6125" t="s">
        <v>3751</v>
      </c>
      <c r="I6125" t="s">
        <v>449</v>
      </c>
      <c r="J6125" t="s">
        <v>3751</v>
      </c>
      <c r="K6125">
        <v>1.9650839166736946</v>
      </c>
      <c r="L6125">
        <v>1.9650839166736946</v>
      </c>
      <c r="M6125" t="s">
        <v>26</v>
      </c>
      <c r="N6125" t="s">
        <v>63</v>
      </c>
      <c r="O6125" t="s">
        <v>29</v>
      </c>
      <c r="P6125" t="s">
        <v>29</v>
      </c>
      <c r="Q6125" t="s">
        <v>29</v>
      </c>
      <c r="R6125" t="s">
        <v>29</v>
      </c>
      <c r="S6125" t="s">
        <v>29</v>
      </c>
      <c r="T6125" t="s">
        <v>29</v>
      </c>
      <c r="U6125" t="s">
        <v>29</v>
      </c>
      <c r="V6125" t="s">
        <v>29</v>
      </c>
      <c r="W6125" t="s">
        <v>6260</v>
      </c>
    </row>
    <row r="6126" spans="1:23">
      <c r="A6126">
        <v>6125</v>
      </c>
      <c r="B6126" t="s">
        <v>6259</v>
      </c>
      <c r="C6126" t="s">
        <v>1480</v>
      </c>
      <c r="D6126">
        <v>166</v>
      </c>
      <c r="E6126" t="s">
        <v>6264</v>
      </c>
      <c r="F6126" t="s">
        <v>93</v>
      </c>
      <c r="G6126" s="1" t="s">
        <v>29</v>
      </c>
      <c r="H6126" t="s">
        <v>29</v>
      </c>
      <c r="I6126" t="s">
        <v>29</v>
      </c>
      <c r="J6126" t="s">
        <v>29</v>
      </c>
      <c r="K6126">
        <v>1.6783334738972759</v>
      </c>
      <c r="L6126">
        <v>1.6783334738972759</v>
      </c>
      <c r="M6126" t="s">
        <v>26</v>
      </c>
      <c r="N6126" t="s">
        <v>118</v>
      </c>
      <c r="O6126" t="s">
        <v>29</v>
      </c>
      <c r="P6126" t="s">
        <v>29</v>
      </c>
      <c r="Q6126" t="s">
        <v>29</v>
      </c>
      <c r="R6126" t="s">
        <v>29</v>
      </c>
      <c r="S6126" t="s">
        <v>29</v>
      </c>
      <c r="T6126" t="s">
        <v>29</v>
      </c>
      <c r="U6126" t="s">
        <v>29</v>
      </c>
      <c r="V6126" t="s">
        <v>29</v>
      </c>
      <c r="W6126" t="s">
        <v>6260</v>
      </c>
    </row>
    <row r="6127" spans="1:23">
      <c r="A6127">
        <v>6126</v>
      </c>
      <c r="B6127" t="s">
        <v>6259</v>
      </c>
      <c r="C6127" t="s">
        <v>1480</v>
      </c>
      <c r="D6127">
        <v>166</v>
      </c>
      <c r="E6127" t="s">
        <v>1812</v>
      </c>
      <c r="F6127" t="s">
        <v>1049</v>
      </c>
      <c r="G6127" s="1" t="s">
        <v>1050</v>
      </c>
      <c r="H6127" t="s">
        <v>1813</v>
      </c>
      <c r="I6127" t="s">
        <v>1050</v>
      </c>
      <c r="J6127" t="s">
        <v>1813</v>
      </c>
      <c r="K6127">
        <v>1.5265244159568188</v>
      </c>
      <c r="L6127">
        <v>1.5265244159568188</v>
      </c>
      <c r="M6127" t="s">
        <v>26</v>
      </c>
      <c r="N6127" t="s">
        <v>74</v>
      </c>
      <c r="O6127" t="s">
        <v>29</v>
      </c>
      <c r="P6127" t="s">
        <v>29</v>
      </c>
      <c r="Q6127" t="s">
        <v>29</v>
      </c>
      <c r="R6127" t="s">
        <v>29</v>
      </c>
      <c r="S6127" t="s">
        <v>29</v>
      </c>
      <c r="T6127" t="s">
        <v>29</v>
      </c>
      <c r="U6127" t="s">
        <v>29</v>
      </c>
      <c r="V6127" t="s">
        <v>29</v>
      </c>
      <c r="W6127" t="s">
        <v>6260</v>
      </c>
    </row>
    <row r="6128" spans="1:23">
      <c r="A6128">
        <v>6127</v>
      </c>
      <c r="B6128" t="s">
        <v>6259</v>
      </c>
      <c r="C6128" t="s">
        <v>1480</v>
      </c>
      <c r="D6128">
        <v>166</v>
      </c>
      <c r="E6128" t="s">
        <v>3796</v>
      </c>
      <c r="F6128" t="s">
        <v>168</v>
      </c>
      <c r="G6128" s="1" t="s">
        <v>3797</v>
      </c>
      <c r="H6128" t="s">
        <v>3798</v>
      </c>
      <c r="I6128" t="s">
        <v>3797</v>
      </c>
      <c r="J6128" t="s">
        <v>3798</v>
      </c>
      <c r="K6128">
        <v>1.3325461752551235</v>
      </c>
      <c r="L6128">
        <v>1.3325461752551235</v>
      </c>
      <c r="M6128" t="s">
        <v>26</v>
      </c>
      <c r="N6128" t="s">
        <v>63</v>
      </c>
      <c r="O6128" t="s">
        <v>29</v>
      </c>
      <c r="P6128" t="s">
        <v>29</v>
      </c>
      <c r="Q6128" t="s">
        <v>29</v>
      </c>
      <c r="R6128" t="s">
        <v>29</v>
      </c>
      <c r="S6128" t="s">
        <v>29</v>
      </c>
      <c r="T6128" t="s">
        <v>29</v>
      </c>
      <c r="U6128" t="s">
        <v>29</v>
      </c>
      <c r="V6128" t="s">
        <v>29</v>
      </c>
      <c r="W6128" t="s">
        <v>6260</v>
      </c>
    </row>
    <row r="6129" spans="1:23">
      <c r="A6129">
        <v>6128</v>
      </c>
      <c r="B6129" t="s">
        <v>6259</v>
      </c>
      <c r="C6129" t="s">
        <v>1480</v>
      </c>
      <c r="D6129">
        <v>166</v>
      </c>
      <c r="E6129" t="s">
        <v>3197</v>
      </c>
      <c r="F6129" t="s">
        <v>154</v>
      </c>
      <c r="G6129" s="1" t="s">
        <v>3198</v>
      </c>
      <c r="H6129" t="s">
        <v>876</v>
      </c>
      <c r="I6129" t="s">
        <v>2194</v>
      </c>
      <c r="J6129" t="s">
        <v>876</v>
      </c>
      <c r="K6129">
        <v>1.1807371173146664</v>
      </c>
      <c r="L6129">
        <v>1.1807371173146664</v>
      </c>
      <c r="M6129" t="s">
        <v>26</v>
      </c>
      <c r="N6129" t="s">
        <v>118</v>
      </c>
      <c r="O6129" t="s">
        <v>29</v>
      </c>
      <c r="P6129" t="s">
        <v>29</v>
      </c>
      <c r="Q6129" t="s">
        <v>29</v>
      </c>
      <c r="R6129" t="s">
        <v>29</v>
      </c>
      <c r="S6129" t="s">
        <v>29</v>
      </c>
      <c r="T6129" t="s">
        <v>29</v>
      </c>
      <c r="U6129" t="s">
        <v>29</v>
      </c>
      <c r="V6129" t="s">
        <v>29</v>
      </c>
      <c r="W6129" t="s">
        <v>6260</v>
      </c>
    </row>
    <row r="6130" spans="1:23">
      <c r="A6130">
        <v>6129</v>
      </c>
      <c r="B6130" t="s">
        <v>6259</v>
      </c>
      <c r="C6130" t="s">
        <v>1480</v>
      </c>
      <c r="D6130">
        <v>166</v>
      </c>
      <c r="E6130" t="s">
        <v>6265</v>
      </c>
      <c r="F6130" t="s">
        <v>93</v>
      </c>
      <c r="G6130" s="1" t="s">
        <v>29</v>
      </c>
      <c r="H6130" t="s">
        <v>29</v>
      </c>
      <c r="I6130" t="s">
        <v>29</v>
      </c>
      <c r="J6130" t="s">
        <v>29</v>
      </c>
      <c r="K6130">
        <v>1.1807371173146664</v>
      </c>
      <c r="L6130">
        <v>1.1807371173146664</v>
      </c>
      <c r="M6130" t="s">
        <v>26</v>
      </c>
      <c r="N6130" t="s">
        <v>27</v>
      </c>
      <c r="O6130" t="s">
        <v>29</v>
      </c>
      <c r="P6130" t="s">
        <v>29</v>
      </c>
      <c r="Q6130" t="s">
        <v>29</v>
      </c>
      <c r="R6130" t="s">
        <v>29</v>
      </c>
      <c r="S6130" t="s">
        <v>29</v>
      </c>
      <c r="T6130" t="s">
        <v>29</v>
      </c>
      <c r="U6130" t="s">
        <v>29</v>
      </c>
      <c r="V6130" t="s">
        <v>29</v>
      </c>
      <c r="W6130" t="s">
        <v>6260</v>
      </c>
    </row>
    <row r="6131" spans="1:23">
      <c r="A6131">
        <v>6130</v>
      </c>
      <c r="B6131" t="s">
        <v>6259</v>
      </c>
      <c r="C6131" t="s">
        <v>1480</v>
      </c>
      <c r="D6131">
        <v>166</v>
      </c>
      <c r="E6131" t="s">
        <v>6266</v>
      </c>
      <c r="F6131" t="s">
        <v>23</v>
      </c>
      <c r="G6131" s="1" t="s">
        <v>4047</v>
      </c>
      <c r="H6131" t="s">
        <v>1676</v>
      </c>
      <c r="I6131" t="s">
        <v>4047</v>
      </c>
      <c r="J6131" t="s">
        <v>1676</v>
      </c>
      <c r="K6131">
        <v>1.1470017711056759</v>
      </c>
      <c r="L6131">
        <v>1.1470017711056759</v>
      </c>
      <c r="M6131" t="s">
        <v>26</v>
      </c>
      <c r="N6131" t="s">
        <v>74</v>
      </c>
      <c r="O6131" t="s">
        <v>29</v>
      </c>
      <c r="P6131" t="s">
        <v>29</v>
      </c>
      <c r="Q6131" t="s">
        <v>29</v>
      </c>
      <c r="R6131" t="s">
        <v>29</v>
      </c>
      <c r="S6131" t="s">
        <v>29</v>
      </c>
      <c r="T6131" t="s">
        <v>29</v>
      </c>
      <c r="U6131" t="s">
        <v>29</v>
      </c>
      <c r="V6131" t="s">
        <v>29</v>
      </c>
      <c r="W6131" t="s">
        <v>6260</v>
      </c>
    </row>
    <row r="6132" spans="1:23">
      <c r="A6132">
        <v>6131</v>
      </c>
      <c r="B6132" t="s">
        <v>6259</v>
      </c>
      <c r="C6132" t="s">
        <v>1480</v>
      </c>
      <c r="D6132">
        <v>166</v>
      </c>
      <c r="E6132" t="s">
        <v>3750</v>
      </c>
      <c r="F6132" t="s">
        <v>154</v>
      </c>
      <c r="G6132" s="1" t="s">
        <v>449</v>
      </c>
      <c r="H6132" t="s">
        <v>3751</v>
      </c>
      <c r="I6132" t="s">
        <v>449</v>
      </c>
      <c r="J6132" t="s">
        <v>3751</v>
      </c>
      <c r="K6132">
        <v>0.94458969385173319</v>
      </c>
      <c r="L6132">
        <v>0.94458969385173319</v>
      </c>
      <c r="M6132" t="s">
        <v>26</v>
      </c>
      <c r="N6132" t="s">
        <v>27</v>
      </c>
      <c r="O6132" t="s">
        <v>29</v>
      </c>
      <c r="P6132" t="s">
        <v>29</v>
      </c>
      <c r="Q6132" t="s">
        <v>29</v>
      </c>
      <c r="R6132" t="s">
        <v>29</v>
      </c>
      <c r="S6132" t="s">
        <v>29</v>
      </c>
      <c r="T6132" t="s">
        <v>29</v>
      </c>
      <c r="U6132" t="s">
        <v>29</v>
      </c>
      <c r="V6132" t="s">
        <v>29</v>
      </c>
      <c r="W6132" t="s">
        <v>6260</v>
      </c>
    </row>
    <row r="6133" spans="1:23">
      <c r="A6133">
        <v>6132</v>
      </c>
      <c r="B6133" t="s">
        <v>6259</v>
      </c>
      <c r="C6133" t="s">
        <v>1480</v>
      </c>
      <c r="D6133">
        <v>166</v>
      </c>
      <c r="E6133" t="s">
        <v>3755</v>
      </c>
      <c r="F6133" t="s">
        <v>344</v>
      </c>
      <c r="G6133" s="1" t="s">
        <v>1079</v>
      </c>
      <c r="H6133" t="s">
        <v>3756</v>
      </c>
      <c r="I6133" t="s">
        <v>1079</v>
      </c>
      <c r="J6133" t="s">
        <v>3756</v>
      </c>
      <c r="K6133">
        <v>0.80121447246352362</v>
      </c>
      <c r="L6133">
        <v>0.80121447246352362</v>
      </c>
      <c r="M6133" t="s">
        <v>26</v>
      </c>
      <c r="N6133" t="s">
        <v>74</v>
      </c>
      <c r="O6133" t="s">
        <v>29</v>
      </c>
      <c r="P6133" t="s">
        <v>29</v>
      </c>
      <c r="Q6133" t="s">
        <v>29</v>
      </c>
      <c r="R6133" t="s">
        <v>29</v>
      </c>
      <c r="S6133" t="s">
        <v>29</v>
      </c>
      <c r="T6133" t="s">
        <v>29</v>
      </c>
      <c r="U6133" t="s">
        <v>29</v>
      </c>
      <c r="V6133" t="s">
        <v>29</v>
      </c>
      <c r="W6133" t="s">
        <v>6260</v>
      </c>
    </row>
    <row r="6134" spans="1:23">
      <c r="A6134">
        <v>6133</v>
      </c>
      <c r="B6134" t="s">
        <v>6259</v>
      </c>
      <c r="C6134" t="s">
        <v>1480</v>
      </c>
      <c r="D6134">
        <v>166</v>
      </c>
      <c r="E6134" t="s">
        <v>979</v>
      </c>
      <c r="F6134" t="s">
        <v>168</v>
      </c>
      <c r="G6134" s="1" t="s">
        <v>980</v>
      </c>
      <c r="H6134" t="s">
        <v>981</v>
      </c>
      <c r="I6134" t="s">
        <v>980</v>
      </c>
      <c r="J6134" t="s">
        <v>981</v>
      </c>
      <c r="K6134">
        <v>0.75061145315003797</v>
      </c>
      <c r="L6134">
        <v>0.75061145315003797</v>
      </c>
      <c r="M6134" t="s">
        <v>26</v>
      </c>
      <c r="N6134" t="s">
        <v>63</v>
      </c>
      <c r="O6134" t="s">
        <v>29</v>
      </c>
      <c r="P6134" t="s">
        <v>29</v>
      </c>
      <c r="Q6134" t="s">
        <v>29</v>
      </c>
      <c r="R6134" t="s">
        <v>29</v>
      </c>
      <c r="S6134" t="s">
        <v>29</v>
      </c>
      <c r="T6134" t="s">
        <v>29</v>
      </c>
      <c r="U6134" t="s">
        <v>29</v>
      </c>
      <c r="V6134" t="s">
        <v>29</v>
      </c>
      <c r="W6134" t="s">
        <v>6260</v>
      </c>
    </row>
    <row r="6135" spans="1:23">
      <c r="A6135">
        <v>6134</v>
      </c>
      <c r="B6135" t="s">
        <v>6259</v>
      </c>
      <c r="C6135" t="s">
        <v>1480</v>
      </c>
      <c r="D6135">
        <v>166</v>
      </c>
      <c r="E6135" t="s">
        <v>3785</v>
      </c>
      <c r="F6135" t="s">
        <v>248</v>
      </c>
      <c r="G6135" s="1" t="s">
        <v>249</v>
      </c>
      <c r="H6135" t="s">
        <v>2642</v>
      </c>
      <c r="I6135" t="s">
        <v>249</v>
      </c>
      <c r="J6135" t="s">
        <v>2642</v>
      </c>
      <c r="K6135">
        <v>0.59036855865733318</v>
      </c>
      <c r="L6135">
        <v>0.59036855865733318</v>
      </c>
      <c r="M6135" t="s">
        <v>26</v>
      </c>
      <c r="N6135" t="s">
        <v>74</v>
      </c>
      <c r="O6135" t="s">
        <v>29</v>
      </c>
      <c r="P6135" t="s">
        <v>29</v>
      </c>
      <c r="Q6135" t="s">
        <v>29</v>
      </c>
      <c r="R6135" t="s">
        <v>29</v>
      </c>
      <c r="S6135" t="s">
        <v>29</v>
      </c>
      <c r="T6135" t="s">
        <v>29</v>
      </c>
      <c r="U6135" t="s">
        <v>29</v>
      </c>
      <c r="V6135" t="s">
        <v>29</v>
      </c>
      <c r="W6135" t="s">
        <v>6260</v>
      </c>
    </row>
    <row r="6136" spans="1:23">
      <c r="A6136">
        <v>6135</v>
      </c>
      <c r="B6136" t="s">
        <v>6259</v>
      </c>
      <c r="C6136" t="s">
        <v>1480</v>
      </c>
      <c r="D6136">
        <v>166</v>
      </c>
      <c r="E6136" t="s">
        <v>3805</v>
      </c>
      <c r="F6136" t="s">
        <v>108</v>
      </c>
      <c r="G6136" s="1" t="s">
        <v>3806</v>
      </c>
      <c r="H6136" t="s">
        <v>65</v>
      </c>
      <c r="I6136" t="s">
        <v>3806</v>
      </c>
      <c r="J6136" t="s">
        <v>65</v>
      </c>
      <c r="K6136">
        <v>0.46386101037361893</v>
      </c>
      <c r="L6136">
        <v>0.46386101037361893</v>
      </c>
      <c r="M6136" t="s">
        <v>26</v>
      </c>
      <c r="N6136" t="s">
        <v>59</v>
      </c>
      <c r="O6136" t="s">
        <v>29</v>
      </c>
      <c r="P6136" t="s">
        <v>29</v>
      </c>
      <c r="Q6136" t="s">
        <v>29</v>
      </c>
      <c r="R6136" t="s">
        <v>29</v>
      </c>
      <c r="S6136" t="s">
        <v>29</v>
      </c>
      <c r="T6136" t="s">
        <v>29</v>
      </c>
      <c r="U6136" t="s">
        <v>29</v>
      </c>
      <c r="V6136" t="s">
        <v>29</v>
      </c>
      <c r="W6136" t="s">
        <v>6260</v>
      </c>
    </row>
    <row r="6137" spans="1:23">
      <c r="A6137">
        <v>6136</v>
      </c>
      <c r="B6137" t="s">
        <v>6259</v>
      </c>
      <c r="C6137" t="s">
        <v>1480</v>
      </c>
      <c r="D6137">
        <v>166</v>
      </c>
      <c r="E6137" t="s">
        <v>3796</v>
      </c>
      <c r="F6137" t="s">
        <v>168</v>
      </c>
      <c r="G6137" s="1" t="s">
        <v>3797</v>
      </c>
      <c r="H6137" t="s">
        <v>3798</v>
      </c>
      <c r="I6137" t="s">
        <v>3797</v>
      </c>
      <c r="J6137" t="s">
        <v>3798</v>
      </c>
      <c r="K6137">
        <v>0.43855950071687611</v>
      </c>
      <c r="L6137">
        <v>0.43855950071687611</v>
      </c>
      <c r="M6137" t="s">
        <v>26</v>
      </c>
      <c r="N6137" t="s">
        <v>118</v>
      </c>
      <c r="O6137" t="s">
        <v>29</v>
      </c>
      <c r="P6137" t="s">
        <v>29</v>
      </c>
      <c r="Q6137" t="s">
        <v>29</v>
      </c>
      <c r="R6137" t="s">
        <v>29</v>
      </c>
      <c r="S6137" t="s">
        <v>29</v>
      </c>
      <c r="T6137" t="s">
        <v>29</v>
      </c>
      <c r="U6137" t="s">
        <v>29</v>
      </c>
      <c r="V6137" t="s">
        <v>29</v>
      </c>
      <c r="W6137" t="s">
        <v>6260</v>
      </c>
    </row>
    <row r="6138" spans="1:23">
      <c r="A6138">
        <v>6137</v>
      </c>
      <c r="B6138" t="s">
        <v>6259</v>
      </c>
      <c r="C6138" t="s">
        <v>1480</v>
      </c>
      <c r="D6138">
        <v>166</v>
      </c>
      <c r="E6138" t="s">
        <v>6267</v>
      </c>
      <c r="F6138" t="s">
        <v>344</v>
      </c>
      <c r="G6138" s="1" t="s">
        <v>6268</v>
      </c>
      <c r="H6138" t="s">
        <v>4110</v>
      </c>
      <c r="I6138" t="s">
        <v>6268</v>
      </c>
      <c r="J6138" t="s">
        <v>4110</v>
      </c>
      <c r="K6138">
        <v>0.43012566416462844</v>
      </c>
      <c r="L6138">
        <v>0.43012566416462844</v>
      </c>
      <c r="M6138" t="s">
        <v>26</v>
      </c>
      <c r="N6138" t="s">
        <v>27</v>
      </c>
      <c r="O6138" t="s">
        <v>29</v>
      </c>
      <c r="P6138" t="s">
        <v>29</v>
      </c>
      <c r="Q6138" t="s">
        <v>29</v>
      </c>
      <c r="R6138" t="s">
        <v>29</v>
      </c>
      <c r="S6138" t="s">
        <v>29</v>
      </c>
      <c r="T6138" t="s">
        <v>29</v>
      </c>
      <c r="U6138" t="s">
        <v>29</v>
      </c>
      <c r="V6138" t="s">
        <v>29</v>
      </c>
      <c r="W6138" t="s">
        <v>6260</v>
      </c>
    </row>
    <row r="6139" spans="1:23">
      <c r="A6139">
        <v>6138</v>
      </c>
      <c r="B6139" t="s">
        <v>6259</v>
      </c>
      <c r="C6139" t="s">
        <v>1480</v>
      </c>
      <c r="D6139">
        <v>166</v>
      </c>
      <c r="E6139" t="s">
        <v>6269</v>
      </c>
      <c r="F6139" t="s">
        <v>76</v>
      </c>
      <c r="G6139" s="1" t="s">
        <v>29</v>
      </c>
      <c r="H6139" t="s">
        <v>29</v>
      </c>
      <c r="I6139" t="s">
        <v>29</v>
      </c>
      <c r="J6139" t="s">
        <v>29</v>
      </c>
      <c r="K6139">
        <v>0.40482415450788561</v>
      </c>
      <c r="L6139">
        <v>0.40482415450788561</v>
      </c>
      <c r="M6139" t="s">
        <v>687</v>
      </c>
      <c r="N6139" t="s">
        <v>29</v>
      </c>
      <c r="O6139" t="s">
        <v>29</v>
      </c>
      <c r="P6139" t="s">
        <v>29</v>
      </c>
      <c r="Q6139" t="s">
        <v>29</v>
      </c>
      <c r="R6139" t="s">
        <v>29</v>
      </c>
      <c r="S6139" t="s">
        <v>29</v>
      </c>
      <c r="T6139" t="s">
        <v>29</v>
      </c>
      <c r="U6139" t="s">
        <v>29</v>
      </c>
      <c r="V6139" t="s">
        <v>29</v>
      </c>
      <c r="W6139" t="s">
        <v>6260</v>
      </c>
    </row>
    <row r="6140" spans="1:23">
      <c r="A6140">
        <v>6139</v>
      </c>
      <c r="B6140" t="s">
        <v>6259</v>
      </c>
      <c r="C6140" t="s">
        <v>1480</v>
      </c>
      <c r="D6140">
        <v>166</v>
      </c>
      <c r="E6140" t="s">
        <v>6270</v>
      </c>
      <c r="F6140" t="s">
        <v>76</v>
      </c>
      <c r="G6140" s="1" t="s">
        <v>29</v>
      </c>
      <c r="H6140" t="s">
        <v>29</v>
      </c>
      <c r="I6140" t="s">
        <v>29</v>
      </c>
      <c r="J6140" t="s">
        <v>29</v>
      </c>
      <c r="K6140">
        <v>0.36265497174664751</v>
      </c>
      <c r="L6140">
        <v>0.36265497174664751</v>
      </c>
      <c r="M6140" t="s">
        <v>687</v>
      </c>
      <c r="N6140" t="s">
        <v>29</v>
      </c>
      <c r="O6140" t="s">
        <v>29</v>
      </c>
      <c r="P6140" t="s">
        <v>29</v>
      </c>
      <c r="Q6140" t="s">
        <v>29</v>
      </c>
      <c r="R6140" t="s">
        <v>29</v>
      </c>
      <c r="S6140" t="s">
        <v>29</v>
      </c>
      <c r="T6140" t="s">
        <v>29</v>
      </c>
      <c r="U6140" t="s">
        <v>29</v>
      </c>
      <c r="V6140" t="s">
        <v>29</v>
      </c>
      <c r="W6140" t="s">
        <v>6260</v>
      </c>
    </row>
    <row r="6141" spans="1:23">
      <c r="A6141">
        <v>6140</v>
      </c>
      <c r="B6141" t="s">
        <v>6259</v>
      </c>
      <c r="C6141" t="s">
        <v>1480</v>
      </c>
      <c r="D6141">
        <v>166</v>
      </c>
      <c r="E6141" t="s">
        <v>6271</v>
      </c>
      <c r="F6141" t="s">
        <v>508</v>
      </c>
      <c r="G6141" s="1" t="s">
        <v>509</v>
      </c>
      <c r="H6141" t="s">
        <v>628</v>
      </c>
      <c r="I6141" t="s">
        <v>509</v>
      </c>
      <c r="J6141" t="s">
        <v>628</v>
      </c>
      <c r="K6141">
        <v>0.30361811588091425</v>
      </c>
      <c r="L6141">
        <v>0.30361811588091425</v>
      </c>
      <c r="M6141" t="s">
        <v>26</v>
      </c>
      <c r="N6141" t="s">
        <v>74</v>
      </c>
      <c r="O6141" t="s">
        <v>29</v>
      </c>
      <c r="P6141" t="s">
        <v>29</v>
      </c>
      <c r="Q6141" t="s">
        <v>29</v>
      </c>
      <c r="R6141" t="s">
        <v>29</v>
      </c>
      <c r="S6141" t="s">
        <v>29</v>
      </c>
      <c r="T6141" t="s">
        <v>29</v>
      </c>
      <c r="U6141" t="s">
        <v>29</v>
      </c>
      <c r="V6141" t="s">
        <v>29</v>
      </c>
      <c r="W6141" t="s">
        <v>6260</v>
      </c>
    </row>
    <row r="6142" spans="1:23">
      <c r="A6142">
        <v>6141</v>
      </c>
      <c r="B6142" t="s">
        <v>6259</v>
      </c>
      <c r="C6142" t="s">
        <v>1480</v>
      </c>
      <c r="D6142">
        <v>166</v>
      </c>
      <c r="E6142" t="s">
        <v>6272</v>
      </c>
      <c r="F6142" t="s">
        <v>1355</v>
      </c>
      <c r="G6142" s="1" t="s">
        <v>1356</v>
      </c>
      <c r="H6142" t="s">
        <v>6273</v>
      </c>
      <c r="I6142" t="s">
        <v>1356</v>
      </c>
      <c r="J6142" t="s">
        <v>6273</v>
      </c>
      <c r="K6142">
        <v>0.29518427932866659</v>
      </c>
      <c r="L6142">
        <v>0.29518427932866659</v>
      </c>
      <c r="M6142" t="s">
        <v>26</v>
      </c>
      <c r="N6142" t="s">
        <v>27</v>
      </c>
      <c r="O6142" t="s">
        <v>29</v>
      </c>
      <c r="P6142" t="s">
        <v>29</v>
      </c>
      <c r="Q6142" t="s">
        <v>29</v>
      </c>
      <c r="R6142" t="s">
        <v>29</v>
      </c>
      <c r="S6142" t="s">
        <v>29</v>
      </c>
      <c r="T6142" t="s">
        <v>29</v>
      </c>
      <c r="U6142" t="s">
        <v>29</v>
      </c>
      <c r="V6142" t="s">
        <v>29</v>
      </c>
      <c r="W6142" t="s">
        <v>6260</v>
      </c>
    </row>
    <row r="6143" spans="1:23">
      <c r="A6143">
        <v>6142</v>
      </c>
      <c r="B6143" t="s">
        <v>6259</v>
      </c>
      <c r="C6143" t="s">
        <v>1480</v>
      </c>
      <c r="D6143">
        <v>166</v>
      </c>
      <c r="E6143" t="s">
        <v>136</v>
      </c>
      <c r="F6143" t="s">
        <v>136</v>
      </c>
      <c r="G6143" s="1" t="s">
        <v>29</v>
      </c>
      <c r="H6143" t="s">
        <v>29</v>
      </c>
      <c r="I6143" t="s">
        <v>29</v>
      </c>
      <c r="J6143" t="s">
        <v>29</v>
      </c>
      <c r="K6143">
        <v>0.22771358691068569</v>
      </c>
      <c r="L6143">
        <v>0.22771358691068569</v>
      </c>
      <c r="M6143" t="s">
        <v>136</v>
      </c>
      <c r="N6143" t="s">
        <v>29</v>
      </c>
      <c r="O6143" t="s">
        <v>29</v>
      </c>
      <c r="P6143" t="s">
        <v>29</v>
      </c>
      <c r="Q6143" t="s">
        <v>29</v>
      </c>
      <c r="R6143" t="s">
        <v>29</v>
      </c>
      <c r="S6143" t="s">
        <v>29</v>
      </c>
      <c r="T6143" t="s">
        <v>29</v>
      </c>
      <c r="U6143" t="s">
        <v>29</v>
      </c>
      <c r="V6143" t="s">
        <v>29</v>
      </c>
      <c r="W6143" t="s">
        <v>6260</v>
      </c>
    </row>
    <row r="6144" spans="1:23">
      <c r="A6144">
        <v>6143</v>
      </c>
      <c r="B6144" t="s">
        <v>6259</v>
      </c>
      <c r="C6144" t="s">
        <v>1480</v>
      </c>
      <c r="D6144">
        <v>166</v>
      </c>
      <c r="E6144" t="s">
        <v>3187</v>
      </c>
      <c r="F6144" t="s">
        <v>344</v>
      </c>
      <c r="G6144" s="1" t="s">
        <v>1809</v>
      </c>
      <c r="H6144" t="s">
        <v>178</v>
      </c>
      <c r="I6144" t="s">
        <v>1809</v>
      </c>
      <c r="J6144" t="s">
        <v>178</v>
      </c>
      <c r="K6144">
        <v>0.21084591380619044</v>
      </c>
      <c r="L6144">
        <v>0.21084591380619044</v>
      </c>
      <c r="M6144" t="s">
        <v>26</v>
      </c>
      <c r="N6144" t="s">
        <v>59</v>
      </c>
      <c r="O6144" t="s">
        <v>29</v>
      </c>
      <c r="P6144" t="s">
        <v>29</v>
      </c>
      <c r="Q6144" t="s">
        <v>29</v>
      </c>
      <c r="R6144" t="s">
        <v>29</v>
      </c>
      <c r="S6144" t="s">
        <v>29</v>
      </c>
      <c r="T6144" t="s">
        <v>29</v>
      </c>
      <c r="U6144" t="s">
        <v>29</v>
      </c>
      <c r="V6144" t="s">
        <v>29</v>
      </c>
      <c r="W6144" t="s">
        <v>6260</v>
      </c>
    </row>
    <row r="6145" spans="1:23">
      <c r="A6145">
        <v>6144</v>
      </c>
      <c r="B6145" t="s">
        <v>6259</v>
      </c>
      <c r="C6145" t="s">
        <v>1480</v>
      </c>
      <c r="D6145">
        <v>166</v>
      </c>
      <c r="E6145" t="s">
        <v>6274</v>
      </c>
      <c r="F6145" t="s">
        <v>181</v>
      </c>
      <c r="G6145" s="1" t="s">
        <v>29</v>
      </c>
      <c r="H6145" t="s">
        <v>29</v>
      </c>
      <c r="I6145" t="s">
        <v>29</v>
      </c>
      <c r="J6145" t="s">
        <v>29</v>
      </c>
      <c r="K6145">
        <v>0.1939782407016952</v>
      </c>
      <c r="L6145">
        <v>0.1939782407016952</v>
      </c>
      <c r="M6145" t="s">
        <v>26</v>
      </c>
      <c r="N6145" t="s">
        <v>59</v>
      </c>
      <c r="O6145" t="s">
        <v>29</v>
      </c>
      <c r="P6145" t="s">
        <v>29</v>
      </c>
      <c r="Q6145" t="s">
        <v>29</v>
      </c>
      <c r="R6145" t="s">
        <v>29</v>
      </c>
      <c r="S6145" t="s">
        <v>29</v>
      </c>
      <c r="T6145" t="s">
        <v>29</v>
      </c>
      <c r="U6145" t="s">
        <v>29</v>
      </c>
      <c r="V6145" t="s">
        <v>29</v>
      </c>
      <c r="W6145" t="s">
        <v>6260</v>
      </c>
    </row>
    <row r="6146" spans="1:23">
      <c r="A6146">
        <v>6145</v>
      </c>
      <c r="B6146" t="s">
        <v>6259</v>
      </c>
      <c r="C6146" t="s">
        <v>1480</v>
      </c>
      <c r="D6146">
        <v>166</v>
      </c>
      <c r="E6146" t="s">
        <v>6275</v>
      </c>
      <c r="F6146" t="s">
        <v>1062</v>
      </c>
      <c r="G6146" s="1" t="s">
        <v>1368</v>
      </c>
      <c r="H6146" t="s">
        <v>178</v>
      </c>
      <c r="I6146" t="s">
        <v>1368</v>
      </c>
      <c r="J6146" t="s">
        <v>178</v>
      </c>
      <c r="K6146">
        <v>0.18554440414944756</v>
      </c>
      <c r="L6146">
        <v>0.18554440414944756</v>
      </c>
      <c r="M6146" t="s">
        <v>26</v>
      </c>
      <c r="N6146" t="s">
        <v>63</v>
      </c>
      <c r="O6146" t="s">
        <v>29</v>
      </c>
      <c r="P6146" t="s">
        <v>29</v>
      </c>
      <c r="Q6146" t="s">
        <v>29</v>
      </c>
      <c r="R6146" t="s">
        <v>29</v>
      </c>
      <c r="S6146" t="s">
        <v>29</v>
      </c>
      <c r="T6146" t="s">
        <v>29</v>
      </c>
      <c r="U6146" t="s">
        <v>29</v>
      </c>
      <c r="V6146" t="s">
        <v>29</v>
      </c>
      <c r="W6146" t="s">
        <v>6260</v>
      </c>
    </row>
    <row r="6147" spans="1:23">
      <c r="A6147">
        <v>6146</v>
      </c>
      <c r="B6147" t="s">
        <v>6259</v>
      </c>
      <c r="C6147" t="s">
        <v>1480</v>
      </c>
      <c r="D6147">
        <v>166</v>
      </c>
      <c r="E6147" t="s">
        <v>6276</v>
      </c>
      <c r="F6147" t="s">
        <v>522</v>
      </c>
      <c r="G6147" s="1" t="s">
        <v>6277</v>
      </c>
      <c r="H6147" t="s">
        <v>3762</v>
      </c>
      <c r="I6147" t="s">
        <v>6277</v>
      </c>
      <c r="J6147" t="s">
        <v>3762</v>
      </c>
      <c r="K6147">
        <v>0.16867673104495234</v>
      </c>
      <c r="L6147">
        <v>0.16867673104495234</v>
      </c>
      <c r="M6147" t="s">
        <v>26</v>
      </c>
      <c r="N6147" t="s">
        <v>27</v>
      </c>
      <c r="O6147" t="s">
        <v>29</v>
      </c>
      <c r="P6147" t="s">
        <v>29</v>
      </c>
      <c r="Q6147" t="s">
        <v>29</v>
      </c>
      <c r="R6147" t="s">
        <v>29</v>
      </c>
      <c r="S6147" t="s">
        <v>29</v>
      </c>
      <c r="T6147" t="s">
        <v>29</v>
      </c>
      <c r="U6147" t="s">
        <v>29</v>
      </c>
      <c r="V6147" t="s">
        <v>29</v>
      </c>
      <c r="W6147" t="s">
        <v>6260</v>
      </c>
    </row>
    <row r="6148" spans="1:23">
      <c r="A6148">
        <v>6147</v>
      </c>
      <c r="B6148" t="s">
        <v>6259</v>
      </c>
      <c r="C6148" t="s">
        <v>1480</v>
      </c>
      <c r="D6148">
        <v>166</v>
      </c>
      <c r="E6148" t="s">
        <v>3750</v>
      </c>
      <c r="F6148" t="s">
        <v>154</v>
      </c>
      <c r="G6148" s="1" t="s">
        <v>449</v>
      </c>
      <c r="H6148" t="s">
        <v>3751</v>
      </c>
      <c r="I6148" t="s">
        <v>449</v>
      </c>
      <c r="J6148" t="s">
        <v>3751</v>
      </c>
      <c r="K6148">
        <v>0.16867673104495234</v>
      </c>
      <c r="L6148">
        <v>0.16867673104495234</v>
      </c>
      <c r="M6148" t="s">
        <v>26</v>
      </c>
      <c r="N6148" t="s">
        <v>53</v>
      </c>
      <c r="O6148" t="s">
        <v>29</v>
      </c>
      <c r="P6148" t="s">
        <v>29</v>
      </c>
      <c r="Q6148" t="s">
        <v>29</v>
      </c>
      <c r="R6148" t="s">
        <v>29</v>
      </c>
      <c r="S6148" t="s">
        <v>29</v>
      </c>
      <c r="T6148" t="s">
        <v>29</v>
      </c>
      <c r="U6148" t="s">
        <v>29</v>
      </c>
      <c r="V6148" t="s">
        <v>29</v>
      </c>
      <c r="W6148" t="s">
        <v>6260</v>
      </c>
    </row>
    <row r="6149" spans="1:23">
      <c r="A6149">
        <v>6148</v>
      </c>
      <c r="B6149" t="s">
        <v>6259</v>
      </c>
      <c r="C6149" t="s">
        <v>1480</v>
      </c>
      <c r="D6149">
        <v>166</v>
      </c>
      <c r="E6149" t="s">
        <v>6278</v>
      </c>
      <c r="F6149" t="s">
        <v>255</v>
      </c>
      <c r="G6149" s="1" t="s">
        <v>484</v>
      </c>
      <c r="H6149" t="s">
        <v>6279</v>
      </c>
      <c r="I6149" t="s">
        <v>484</v>
      </c>
      <c r="J6149" t="s">
        <v>6279</v>
      </c>
      <c r="K6149">
        <v>0.16024289449270473</v>
      </c>
      <c r="L6149">
        <v>0.16024289449270473</v>
      </c>
      <c r="M6149" t="s">
        <v>26</v>
      </c>
      <c r="N6149" t="s">
        <v>74</v>
      </c>
      <c r="O6149" t="s">
        <v>29</v>
      </c>
      <c r="P6149" t="s">
        <v>29</v>
      </c>
      <c r="Q6149" t="s">
        <v>29</v>
      </c>
      <c r="R6149" t="s">
        <v>29</v>
      </c>
      <c r="S6149" t="s">
        <v>29</v>
      </c>
      <c r="T6149" t="s">
        <v>29</v>
      </c>
      <c r="U6149" t="s">
        <v>29</v>
      </c>
      <c r="V6149" t="s">
        <v>29</v>
      </c>
      <c r="W6149" t="s">
        <v>6260</v>
      </c>
    </row>
    <row r="6150" spans="1:23">
      <c r="A6150">
        <v>6149</v>
      </c>
      <c r="B6150" t="s">
        <v>6259</v>
      </c>
      <c r="C6150" t="s">
        <v>1480</v>
      </c>
      <c r="D6150">
        <v>166</v>
      </c>
      <c r="E6150" t="s">
        <v>3269</v>
      </c>
      <c r="F6150" t="s">
        <v>154</v>
      </c>
      <c r="G6150" s="1" t="s">
        <v>155</v>
      </c>
      <c r="H6150" t="s">
        <v>29</v>
      </c>
      <c r="I6150" t="s">
        <v>155</v>
      </c>
      <c r="J6150" t="s">
        <v>29</v>
      </c>
      <c r="K6150">
        <v>0.16024289449270473</v>
      </c>
      <c r="L6150">
        <v>0.16024289449270473</v>
      </c>
      <c r="M6150" t="s">
        <v>26</v>
      </c>
      <c r="N6150" t="s">
        <v>74</v>
      </c>
      <c r="O6150" t="s">
        <v>29</v>
      </c>
      <c r="P6150" t="s">
        <v>29</v>
      </c>
      <c r="Q6150" t="s">
        <v>29</v>
      </c>
      <c r="R6150" t="s">
        <v>29</v>
      </c>
      <c r="S6150" t="s">
        <v>29</v>
      </c>
      <c r="T6150" t="s">
        <v>29</v>
      </c>
      <c r="U6150" t="s">
        <v>29</v>
      </c>
      <c r="V6150" t="s">
        <v>29</v>
      </c>
      <c r="W6150" t="s">
        <v>6260</v>
      </c>
    </row>
    <row r="6151" spans="1:23">
      <c r="A6151">
        <v>6150</v>
      </c>
      <c r="B6151" t="s">
        <v>6259</v>
      </c>
      <c r="C6151" t="s">
        <v>1480</v>
      </c>
      <c r="D6151">
        <v>166</v>
      </c>
      <c r="E6151" t="s">
        <v>979</v>
      </c>
      <c r="F6151" t="s">
        <v>168</v>
      </c>
      <c r="G6151" s="1" t="s">
        <v>980</v>
      </c>
      <c r="H6151" t="s">
        <v>981</v>
      </c>
      <c r="I6151" t="s">
        <v>980</v>
      </c>
      <c r="J6151" t="s">
        <v>981</v>
      </c>
      <c r="K6151">
        <v>0.14337522138820949</v>
      </c>
      <c r="L6151">
        <v>0.14337522138820949</v>
      </c>
      <c r="M6151" t="s">
        <v>26</v>
      </c>
      <c r="N6151" t="s">
        <v>118</v>
      </c>
      <c r="O6151" t="s">
        <v>29</v>
      </c>
      <c r="P6151" t="s">
        <v>29</v>
      </c>
      <c r="Q6151" t="s">
        <v>29</v>
      </c>
      <c r="R6151" t="s">
        <v>29</v>
      </c>
      <c r="S6151" t="s">
        <v>29</v>
      </c>
      <c r="T6151" t="s">
        <v>29</v>
      </c>
      <c r="U6151" t="s">
        <v>29</v>
      </c>
      <c r="V6151" t="s">
        <v>29</v>
      </c>
      <c r="W6151" t="s">
        <v>6260</v>
      </c>
    </row>
    <row r="6152" spans="1:23">
      <c r="A6152">
        <v>6151</v>
      </c>
      <c r="B6152" t="s">
        <v>6259</v>
      </c>
      <c r="C6152" t="s">
        <v>1480</v>
      </c>
      <c r="D6152">
        <v>166</v>
      </c>
      <c r="E6152" t="s">
        <v>1550</v>
      </c>
      <c r="F6152" t="s">
        <v>76</v>
      </c>
      <c r="G6152" s="1" t="s">
        <v>29</v>
      </c>
      <c r="H6152" t="s">
        <v>29</v>
      </c>
      <c r="I6152" t="s">
        <v>29</v>
      </c>
      <c r="J6152" t="s">
        <v>29</v>
      </c>
      <c r="K6152">
        <v>0.13494138483596188</v>
      </c>
      <c r="L6152">
        <v>0.13494138483596188</v>
      </c>
      <c r="M6152" t="s">
        <v>1550</v>
      </c>
      <c r="N6152" t="s">
        <v>29</v>
      </c>
      <c r="O6152" t="s">
        <v>29</v>
      </c>
      <c r="P6152" t="s">
        <v>29</v>
      </c>
      <c r="Q6152" t="s">
        <v>29</v>
      </c>
      <c r="R6152" t="s">
        <v>29</v>
      </c>
      <c r="S6152" t="s">
        <v>29</v>
      </c>
      <c r="T6152" t="s">
        <v>29</v>
      </c>
      <c r="U6152" t="s">
        <v>29</v>
      </c>
      <c r="V6152" t="s">
        <v>29</v>
      </c>
      <c r="W6152" t="s">
        <v>6260</v>
      </c>
    </row>
    <row r="6153" spans="1:23">
      <c r="A6153">
        <v>6152</v>
      </c>
      <c r="B6153" t="s">
        <v>6259</v>
      </c>
      <c r="C6153" t="s">
        <v>1480</v>
      </c>
      <c r="D6153">
        <v>166</v>
      </c>
      <c r="E6153" t="s">
        <v>4078</v>
      </c>
      <c r="F6153" t="s">
        <v>293</v>
      </c>
      <c r="G6153" s="1" t="s">
        <v>4079</v>
      </c>
      <c r="H6153" t="s">
        <v>628</v>
      </c>
      <c r="I6153" t="s">
        <v>4079</v>
      </c>
      <c r="J6153" t="s">
        <v>628</v>
      </c>
      <c r="K6153">
        <v>0.10963987517921903</v>
      </c>
      <c r="L6153">
        <v>0.10963987517921903</v>
      </c>
      <c r="M6153" t="s">
        <v>26</v>
      </c>
      <c r="N6153" t="s">
        <v>74</v>
      </c>
      <c r="O6153" t="s">
        <v>29</v>
      </c>
      <c r="P6153" t="s">
        <v>29</v>
      </c>
      <c r="Q6153" t="s">
        <v>29</v>
      </c>
      <c r="R6153" t="s">
        <v>29</v>
      </c>
      <c r="S6153" t="s">
        <v>29</v>
      </c>
      <c r="T6153" t="s">
        <v>29</v>
      </c>
      <c r="U6153" t="s">
        <v>29</v>
      </c>
      <c r="V6153" t="s">
        <v>29</v>
      </c>
      <c r="W6153" t="s">
        <v>6260</v>
      </c>
    </row>
    <row r="6154" spans="1:23">
      <c r="A6154">
        <v>6153</v>
      </c>
      <c r="B6154" t="s">
        <v>6259</v>
      </c>
      <c r="C6154" t="s">
        <v>1480</v>
      </c>
      <c r="D6154">
        <v>166</v>
      </c>
      <c r="E6154" t="s">
        <v>3211</v>
      </c>
      <c r="F6154" t="s">
        <v>154</v>
      </c>
      <c r="G6154" s="1" t="s">
        <v>803</v>
      </c>
      <c r="H6154" t="s">
        <v>3212</v>
      </c>
      <c r="I6154" t="s">
        <v>803</v>
      </c>
      <c r="J6154" t="s">
        <v>3212</v>
      </c>
      <c r="K6154">
        <v>8.4338365522476172E-2</v>
      </c>
      <c r="L6154">
        <v>8.4338365522476172E-2</v>
      </c>
      <c r="M6154" t="s">
        <v>26</v>
      </c>
      <c r="N6154" t="s">
        <v>63</v>
      </c>
      <c r="O6154" t="s">
        <v>29</v>
      </c>
      <c r="P6154" t="s">
        <v>29</v>
      </c>
      <c r="Q6154" t="s">
        <v>29</v>
      </c>
      <c r="R6154" t="s">
        <v>29</v>
      </c>
      <c r="S6154" t="s">
        <v>29</v>
      </c>
      <c r="T6154" t="s">
        <v>29</v>
      </c>
      <c r="U6154" t="s">
        <v>29</v>
      </c>
      <c r="V6154" t="s">
        <v>29</v>
      </c>
      <c r="W6154" t="s">
        <v>6260</v>
      </c>
    </row>
    <row r="6155" spans="1:23">
      <c r="A6155">
        <v>6154</v>
      </c>
      <c r="B6155" t="s">
        <v>6259</v>
      </c>
      <c r="C6155" t="s">
        <v>1480</v>
      </c>
      <c r="D6155">
        <v>166</v>
      </c>
      <c r="E6155" t="s">
        <v>6280</v>
      </c>
      <c r="F6155" t="s">
        <v>168</v>
      </c>
      <c r="G6155" s="1" t="s">
        <v>2568</v>
      </c>
      <c r="H6155" t="s">
        <v>6281</v>
      </c>
      <c r="I6155" t="s">
        <v>2568</v>
      </c>
      <c r="J6155" t="s">
        <v>6281</v>
      </c>
      <c r="K6155">
        <v>6.747069241798094E-2</v>
      </c>
      <c r="L6155">
        <v>6.747069241798094E-2</v>
      </c>
      <c r="M6155" t="s">
        <v>26</v>
      </c>
      <c r="N6155" t="s">
        <v>27</v>
      </c>
      <c r="O6155" t="s">
        <v>29</v>
      </c>
      <c r="P6155" t="s">
        <v>29</v>
      </c>
      <c r="Q6155" t="s">
        <v>29</v>
      </c>
      <c r="R6155" t="s">
        <v>29</v>
      </c>
      <c r="S6155" t="s">
        <v>29</v>
      </c>
      <c r="T6155" t="s">
        <v>29</v>
      </c>
      <c r="U6155" t="s">
        <v>29</v>
      </c>
      <c r="V6155" t="s">
        <v>29</v>
      </c>
      <c r="W6155" t="s">
        <v>6260</v>
      </c>
    </row>
    <row r="6156" spans="1:23">
      <c r="A6156">
        <v>6155</v>
      </c>
      <c r="B6156" t="s">
        <v>6259</v>
      </c>
      <c r="C6156" t="s">
        <v>1480</v>
      </c>
      <c r="D6156">
        <v>166</v>
      </c>
      <c r="E6156" t="s">
        <v>3783</v>
      </c>
      <c r="F6156" t="s">
        <v>312</v>
      </c>
      <c r="G6156" s="1" t="s">
        <v>2524</v>
      </c>
      <c r="H6156" t="s">
        <v>3784</v>
      </c>
      <c r="I6156" t="s">
        <v>2524</v>
      </c>
      <c r="J6156" t="s">
        <v>3784</v>
      </c>
      <c r="K6156">
        <v>6.747069241798094E-2</v>
      </c>
      <c r="L6156">
        <v>6.747069241798094E-2</v>
      </c>
      <c r="M6156" t="s">
        <v>26</v>
      </c>
      <c r="N6156" t="s">
        <v>74</v>
      </c>
      <c r="O6156" t="s">
        <v>29</v>
      </c>
      <c r="P6156" t="s">
        <v>29</v>
      </c>
      <c r="Q6156" t="s">
        <v>29</v>
      </c>
      <c r="R6156" t="s">
        <v>29</v>
      </c>
      <c r="S6156" t="s">
        <v>29</v>
      </c>
      <c r="T6156" t="s">
        <v>29</v>
      </c>
      <c r="U6156" t="s">
        <v>29</v>
      </c>
      <c r="V6156" t="s">
        <v>29</v>
      </c>
      <c r="W6156" t="s">
        <v>6260</v>
      </c>
    </row>
    <row r="6157" spans="1:23">
      <c r="A6157">
        <v>6156</v>
      </c>
      <c r="B6157" t="s">
        <v>6259</v>
      </c>
      <c r="C6157" t="s">
        <v>1480</v>
      </c>
      <c r="D6157">
        <v>166</v>
      </c>
      <c r="E6157" t="s">
        <v>6276</v>
      </c>
      <c r="F6157" t="s">
        <v>522</v>
      </c>
      <c r="G6157" s="1" t="s">
        <v>6277</v>
      </c>
      <c r="H6157" t="s">
        <v>3762</v>
      </c>
      <c r="I6157" t="s">
        <v>6277</v>
      </c>
      <c r="J6157" t="s">
        <v>3762</v>
      </c>
      <c r="K6157">
        <v>5.9036855865733324E-2</v>
      </c>
      <c r="L6157">
        <v>5.9036855865733324E-2</v>
      </c>
      <c r="M6157" t="s">
        <v>26</v>
      </c>
      <c r="N6157" t="s">
        <v>63</v>
      </c>
      <c r="O6157" t="s">
        <v>29</v>
      </c>
      <c r="P6157" t="s">
        <v>29</v>
      </c>
      <c r="Q6157" t="s">
        <v>29</v>
      </c>
      <c r="R6157" t="s">
        <v>29</v>
      </c>
      <c r="S6157" t="s">
        <v>29</v>
      </c>
      <c r="T6157" t="s">
        <v>29</v>
      </c>
      <c r="U6157" t="s">
        <v>29</v>
      </c>
      <c r="V6157" t="s">
        <v>29</v>
      </c>
      <c r="W6157" t="s">
        <v>6260</v>
      </c>
    </row>
    <row r="6158" spans="1:23">
      <c r="A6158">
        <v>6157</v>
      </c>
      <c r="B6158" t="s">
        <v>6259</v>
      </c>
      <c r="C6158" t="s">
        <v>1480</v>
      </c>
      <c r="D6158">
        <v>166</v>
      </c>
      <c r="E6158" t="s">
        <v>6282</v>
      </c>
      <c r="F6158" t="s">
        <v>76</v>
      </c>
      <c r="G6158" s="1" t="s">
        <v>29</v>
      </c>
      <c r="H6158" t="s">
        <v>29</v>
      </c>
      <c r="I6158" t="s">
        <v>29</v>
      </c>
      <c r="J6158" t="s">
        <v>29</v>
      </c>
      <c r="K6158">
        <v>5.9036855865733324E-2</v>
      </c>
      <c r="L6158">
        <v>5.9036855865733324E-2</v>
      </c>
      <c r="M6158" t="s">
        <v>687</v>
      </c>
      <c r="N6158" t="s">
        <v>29</v>
      </c>
      <c r="O6158" t="s">
        <v>29</v>
      </c>
      <c r="P6158" t="s">
        <v>29</v>
      </c>
      <c r="Q6158" t="s">
        <v>29</v>
      </c>
      <c r="R6158" t="s">
        <v>29</v>
      </c>
      <c r="S6158" t="s">
        <v>29</v>
      </c>
      <c r="T6158" t="s">
        <v>29</v>
      </c>
      <c r="U6158" t="s">
        <v>29</v>
      </c>
      <c r="V6158" t="s">
        <v>29</v>
      </c>
      <c r="W6158" t="s">
        <v>6260</v>
      </c>
    </row>
    <row r="6159" spans="1:23">
      <c r="A6159">
        <v>6158</v>
      </c>
      <c r="B6159" t="s">
        <v>6259</v>
      </c>
      <c r="C6159" t="s">
        <v>1480</v>
      </c>
      <c r="D6159">
        <v>166</v>
      </c>
      <c r="E6159" t="s">
        <v>6283</v>
      </c>
      <c r="F6159" t="s">
        <v>93</v>
      </c>
      <c r="G6159" s="1" t="s">
        <v>29</v>
      </c>
      <c r="H6159" t="s">
        <v>29</v>
      </c>
      <c r="I6159" t="s">
        <v>29</v>
      </c>
      <c r="J6159" t="s">
        <v>29</v>
      </c>
      <c r="K6159">
        <v>5.0603019313485702E-2</v>
      </c>
      <c r="L6159">
        <v>5.0603019313485702E-2</v>
      </c>
      <c r="M6159" t="s">
        <v>26</v>
      </c>
      <c r="N6159" t="s">
        <v>59</v>
      </c>
      <c r="O6159" t="s">
        <v>29</v>
      </c>
      <c r="P6159" t="s">
        <v>29</v>
      </c>
      <c r="Q6159" t="s">
        <v>29</v>
      </c>
      <c r="R6159" t="s">
        <v>29</v>
      </c>
      <c r="S6159" t="s">
        <v>29</v>
      </c>
      <c r="T6159" t="s">
        <v>29</v>
      </c>
      <c r="U6159" t="s">
        <v>29</v>
      </c>
      <c r="V6159" t="s">
        <v>29</v>
      </c>
      <c r="W6159" t="s">
        <v>6260</v>
      </c>
    </row>
    <row r="6160" spans="1:23">
      <c r="A6160">
        <v>6159</v>
      </c>
      <c r="B6160" t="s">
        <v>6259</v>
      </c>
      <c r="C6160" t="s">
        <v>1480</v>
      </c>
      <c r="D6160">
        <v>166</v>
      </c>
      <c r="E6160" t="s">
        <v>9019</v>
      </c>
      <c r="F6160" t="s">
        <v>312</v>
      </c>
      <c r="G6160" s="1" t="s">
        <v>2524</v>
      </c>
      <c r="H6160" t="s">
        <v>29</v>
      </c>
      <c r="I6160" s="1" t="s">
        <v>2524</v>
      </c>
      <c r="J6160" t="s">
        <v>29</v>
      </c>
      <c r="K6160">
        <v>4.2169182761238086E-2</v>
      </c>
      <c r="L6160">
        <v>4.2169182761238086E-2</v>
      </c>
      <c r="M6160" t="s">
        <v>26</v>
      </c>
      <c r="N6160" t="s">
        <v>74</v>
      </c>
      <c r="O6160" t="s">
        <v>29</v>
      </c>
      <c r="P6160" t="s">
        <v>29</v>
      </c>
      <c r="Q6160" t="s">
        <v>29</v>
      </c>
      <c r="R6160" t="s">
        <v>29</v>
      </c>
      <c r="S6160" t="s">
        <v>29</v>
      </c>
      <c r="T6160" t="s">
        <v>29</v>
      </c>
      <c r="U6160" t="s">
        <v>29</v>
      </c>
      <c r="V6160" t="s">
        <v>29</v>
      </c>
      <c r="W6160" t="s">
        <v>6260</v>
      </c>
    </row>
    <row r="6161" spans="1:23">
      <c r="A6161">
        <v>6160</v>
      </c>
      <c r="B6161" t="s">
        <v>6259</v>
      </c>
      <c r="C6161" t="s">
        <v>1480</v>
      </c>
      <c r="D6161">
        <v>166</v>
      </c>
      <c r="E6161" t="s">
        <v>9015</v>
      </c>
      <c r="F6161" t="s">
        <v>176</v>
      </c>
      <c r="G6161" s="1" t="s">
        <v>476</v>
      </c>
      <c r="H6161" t="s">
        <v>477</v>
      </c>
      <c r="I6161" s="1" t="s">
        <v>476</v>
      </c>
      <c r="J6161" t="s">
        <v>477</v>
      </c>
      <c r="K6161">
        <v>3.373534620899047E-2</v>
      </c>
      <c r="L6161">
        <v>3.373534620899047E-2</v>
      </c>
      <c r="M6161" t="s">
        <v>26</v>
      </c>
      <c r="N6161" t="s">
        <v>74</v>
      </c>
      <c r="O6161" t="s">
        <v>29</v>
      </c>
      <c r="P6161" t="s">
        <v>29</v>
      </c>
      <c r="Q6161" t="s">
        <v>29</v>
      </c>
      <c r="R6161" t="s">
        <v>29</v>
      </c>
      <c r="S6161" t="s">
        <v>29</v>
      </c>
      <c r="T6161" t="s">
        <v>29</v>
      </c>
      <c r="U6161" t="s">
        <v>29</v>
      </c>
      <c r="V6161" t="s">
        <v>29</v>
      </c>
      <c r="W6161" t="s">
        <v>6260</v>
      </c>
    </row>
    <row r="6162" spans="1:23">
      <c r="A6162">
        <v>6161</v>
      </c>
      <c r="B6162" t="s">
        <v>6259</v>
      </c>
      <c r="C6162" t="s">
        <v>1480</v>
      </c>
      <c r="D6162">
        <v>166</v>
      </c>
      <c r="E6162" t="s">
        <v>9016</v>
      </c>
      <c r="F6162" t="s">
        <v>168</v>
      </c>
      <c r="G6162" s="1" t="s">
        <v>3797</v>
      </c>
      <c r="H6162" t="s">
        <v>3798</v>
      </c>
      <c r="I6162" s="1" t="s">
        <v>3797</v>
      </c>
      <c r="J6162" t="s">
        <v>3798</v>
      </c>
      <c r="K6162">
        <v>3.373534620899047E-2</v>
      </c>
      <c r="L6162">
        <v>3.373534620899047E-2</v>
      </c>
      <c r="M6162" t="s">
        <v>26</v>
      </c>
      <c r="N6162" t="s">
        <v>27</v>
      </c>
      <c r="O6162" t="s">
        <v>29</v>
      </c>
      <c r="P6162" t="s">
        <v>29</v>
      </c>
      <c r="Q6162" t="s">
        <v>29</v>
      </c>
      <c r="R6162" t="s">
        <v>29</v>
      </c>
      <c r="S6162" t="s">
        <v>29</v>
      </c>
      <c r="T6162" t="s">
        <v>29</v>
      </c>
      <c r="U6162" t="s">
        <v>29</v>
      </c>
      <c r="V6162" t="s">
        <v>29</v>
      </c>
      <c r="W6162" t="s">
        <v>6260</v>
      </c>
    </row>
    <row r="6163" spans="1:23">
      <c r="A6163">
        <v>6162</v>
      </c>
      <c r="B6163" t="s">
        <v>6259</v>
      </c>
      <c r="C6163" t="s">
        <v>1480</v>
      </c>
      <c r="D6163">
        <v>166</v>
      </c>
      <c r="E6163" t="s">
        <v>9017</v>
      </c>
      <c r="F6163" t="s">
        <v>154</v>
      </c>
      <c r="G6163" s="1" t="s">
        <v>3814</v>
      </c>
      <c r="H6163" t="s">
        <v>1173</v>
      </c>
      <c r="I6163" s="1" t="s">
        <v>3814</v>
      </c>
      <c r="J6163" t="s">
        <v>1173</v>
      </c>
      <c r="K6163">
        <v>8.4338365522476175E-3</v>
      </c>
      <c r="L6163">
        <v>8.4338365522476175E-3</v>
      </c>
      <c r="M6163" t="s">
        <v>26</v>
      </c>
      <c r="N6163" t="s">
        <v>74</v>
      </c>
      <c r="O6163" t="s">
        <v>29</v>
      </c>
      <c r="P6163" t="s">
        <v>29</v>
      </c>
      <c r="Q6163" t="s">
        <v>29</v>
      </c>
      <c r="R6163" t="s">
        <v>29</v>
      </c>
      <c r="S6163" t="s">
        <v>29</v>
      </c>
      <c r="T6163" t="s">
        <v>29</v>
      </c>
      <c r="U6163" t="s">
        <v>29</v>
      </c>
      <c r="V6163" t="s">
        <v>29</v>
      </c>
      <c r="W6163" t="s">
        <v>6260</v>
      </c>
    </row>
    <row r="6164" spans="1:23">
      <c r="A6164">
        <v>6163</v>
      </c>
      <c r="B6164" t="s">
        <v>6259</v>
      </c>
      <c r="C6164" t="s">
        <v>1480</v>
      </c>
      <c r="D6164">
        <v>166</v>
      </c>
      <c r="E6164" t="s">
        <v>9018</v>
      </c>
      <c r="F6164" t="s">
        <v>168</v>
      </c>
      <c r="G6164" s="1" t="s">
        <v>3773</v>
      </c>
      <c r="H6164" t="s">
        <v>3774</v>
      </c>
      <c r="I6164" s="1" t="s">
        <v>3773</v>
      </c>
      <c r="J6164" t="s">
        <v>3774</v>
      </c>
      <c r="K6164">
        <v>8.4338365522476175E-3</v>
      </c>
      <c r="L6164">
        <v>8.4338365522476175E-3</v>
      </c>
      <c r="M6164" t="s">
        <v>26</v>
      </c>
      <c r="N6164" t="s">
        <v>27</v>
      </c>
      <c r="O6164" t="s">
        <v>29</v>
      </c>
      <c r="P6164" t="s">
        <v>29</v>
      </c>
      <c r="Q6164" t="s">
        <v>29</v>
      </c>
      <c r="R6164" t="s">
        <v>29</v>
      </c>
      <c r="S6164" t="s">
        <v>29</v>
      </c>
      <c r="T6164" t="s">
        <v>29</v>
      </c>
      <c r="U6164" t="s">
        <v>29</v>
      </c>
      <c r="V6164" t="s">
        <v>29</v>
      </c>
      <c r="W6164" t="s">
        <v>6260</v>
      </c>
    </row>
    <row r="6165" spans="1:23">
      <c r="A6165">
        <v>6164</v>
      </c>
      <c r="B6165" t="s">
        <v>6284</v>
      </c>
      <c r="C6165" t="s">
        <v>6285</v>
      </c>
      <c r="D6165">
        <v>167</v>
      </c>
      <c r="E6165" t="s">
        <v>6286</v>
      </c>
      <c r="F6165" t="s">
        <v>1062</v>
      </c>
      <c r="G6165" s="1" t="s">
        <v>1390</v>
      </c>
      <c r="H6165" t="s">
        <v>6287</v>
      </c>
      <c r="I6165" t="s">
        <v>1390</v>
      </c>
      <c r="J6165" t="s">
        <v>6287</v>
      </c>
      <c r="K6165">
        <v>0.89999998000000003</v>
      </c>
      <c r="L6165">
        <v>0.89999998000000003</v>
      </c>
      <c r="M6165" t="s">
        <v>26</v>
      </c>
      <c r="N6165" t="s">
        <v>74</v>
      </c>
      <c r="O6165" t="s">
        <v>118</v>
      </c>
      <c r="P6165" t="s">
        <v>29</v>
      </c>
      <c r="Q6165" t="s">
        <v>29</v>
      </c>
      <c r="R6165" t="s">
        <v>29</v>
      </c>
      <c r="S6165" t="s">
        <v>29</v>
      </c>
      <c r="T6165" t="s">
        <v>29</v>
      </c>
      <c r="U6165" t="s">
        <v>29</v>
      </c>
      <c r="V6165" t="s">
        <v>29</v>
      </c>
      <c r="W6165" t="s">
        <v>6288</v>
      </c>
    </row>
    <row r="6166" spans="1:23">
      <c r="A6166">
        <v>6165</v>
      </c>
      <c r="B6166" t="s">
        <v>6284</v>
      </c>
      <c r="C6166" t="s">
        <v>6285</v>
      </c>
      <c r="D6166">
        <v>167</v>
      </c>
      <c r="E6166" t="s">
        <v>6289</v>
      </c>
      <c r="F6166" t="s">
        <v>154</v>
      </c>
      <c r="G6166" s="1" t="s">
        <v>368</v>
      </c>
      <c r="H6166" t="s">
        <v>6290</v>
      </c>
      <c r="I6166" t="s">
        <v>368</v>
      </c>
      <c r="J6166" t="s">
        <v>6290</v>
      </c>
      <c r="K6166">
        <v>1.1863636099999999</v>
      </c>
      <c r="L6166">
        <v>1.1863636099999999</v>
      </c>
      <c r="M6166" t="s">
        <v>26</v>
      </c>
      <c r="N6166" t="s">
        <v>74</v>
      </c>
      <c r="O6166" t="s">
        <v>29</v>
      </c>
      <c r="P6166" t="s">
        <v>29</v>
      </c>
      <c r="Q6166" t="s">
        <v>29</v>
      </c>
      <c r="R6166" t="s">
        <v>29</v>
      </c>
      <c r="S6166" t="s">
        <v>29</v>
      </c>
      <c r="T6166" t="s">
        <v>29</v>
      </c>
      <c r="U6166" t="s">
        <v>29</v>
      </c>
      <c r="V6166" t="s">
        <v>29</v>
      </c>
      <c r="W6166" t="s">
        <v>6288</v>
      </c>
    </row>
    <row r="6167" spans="1:23">
      <c r="A6167">
        <v>6166</v>
      </c>
      <c r="B6167" t="s">
        <v>6284</v>
      </c>
      <c r="C6167" t="s">
        <v>6285</v>
      </c>
      <c r="D6167">
        <v>167</v>
      </c>
      <c r="E6167" t="s">
        <v>6291</v>
      </c>
      <c r="F6167" t="s">
        <v>41</v>
      </c>
      <c r="G6167" s="1" t="s">
        <v>408</v>
      </c>
      <c r="H6167" t="s">
        <v>6292</v>
      </c>
      <c r="I6167" t="s">
        <v>408</v>
      </c>
      <c r="J6167" t="s">
        <v>8755</v>
      </c>
      <c r="K6167">
        <v>0.28636362999999998</v>
      </c>
      <c r="L6167">
        <v>0.28636362999999998</v>
      </c>
      <c r="M6167" t="s">
        <v>26</v>
      </c>
      <c r="N6167" t="s">
        <v>74</v>
      </c>
      <c r="O6167" t="s">
        <v>118</v>
      </c>
      <c r="P6167" t="s">
        <v>29</v>
      </c>
      <c r="Q6167" t="s">
        <v>29</v>
      </c>
      <c r="R6167" t="s">
        <v>29</v>
      </c>
      <c r="S6167" t="s">
        <v>29</v>
      </c>
      <c r="T6167" t="s">
        <v>29</v>
      </c>
      <c r="U6167" t="s">
        <v>29</v>
      </c>
      <c r="V6167" t="s">
        <v>29</v>
      </c>
      <c r="W6167" t="s">
        <v>6288</v>
      </c>
    </row>
    <row r="6168" spans="1:23">
      <c r="A6168">
        <v>6167</v>
      </c>
      <c r="B6168" t="s">
        <v>6284</v>
      </c>
      <c r="C6168" t="s">
        <v>6285</v>
      </c>
      <c r="D6168">
        <v>167</v>
      </c>
      <c r="E6168" t="s">
        <v>6293</v>
      </c>
      <c r="F6168" t="s">
        <v>154</v>
      </c>
      <c r="G6168" s="1" t="s">
        <v>3006</v>
      </c>
      <c r="H6168" t="s">
        <v>29</v>
      </c>
      <c r="I6168" t="s">
        <v>3006</v>
      </c>
      <c r="J6168" t="s">
        <v>29</v>
      </c>
      <c r="K6168">
        <v>0.53181816999999998</v>
      </c>
      <c r="L6168">
        <v>0.53181816999999998</v>
      </c>
      <c r="M6168" t="s">
        <v>26</v>
      </c>
      <c r="N6168" t="s">
        <v>74</v>
      </c>
      <c r="O6168" t="s">
        <v>29</v>
      </c>
      <c r="P6168" t="s">
        <v>29</v>
      </c>
      <c r="Q6168" t="s">
        <v>29</v>
      </c>
      <c r="R6168" t="s">
        <v>29</v>
      </c>
      <c r="S6168" t="s">
        <v>29</v>
      </c>
      <c r="T6168" t="s">
        <v>29</v>
      </c>
      <c r="U6168" t="s">
        <v>29</v>
      </c>
      <c r="V6168" t="s">
        <v>29</v>
      </c>
      <c r="W6168" t="s">
        <v>6288</v>
      </c>
    </row>
    <row r="6169" spans="1:23">
      <c r="A6169">
        <v>6168</v>
      </c>
      <c r="B6169" t="s">
        <v>6284</v>
      </c>
      <c r="C6169" t="s">
        <v>6285</v>
      </c>
      <c r="D6169">
        <v>167</v>
      </c>
      <c r="E6169" t="s">
        <v>6294</v>
      </c>
      <c r="F6169" t="s">
        <v>216</v>
      </c>
      <c r="G6169" s="1" t="s">
        <v>916</v>
      </c>
      <c r="H6169" t="s">
        <v>6295</v>
      </c>
      <c r="I6169" t="s">
        <v>916</v>
      </c>
      <c r="J6169" t="s">
        <v>7470</v>
      </c>
      <c r="K6169">
        <v>5.8499998700000004</v>
      </c>
      <c r="L6169">
        <v>5.8499998700000004</v>
      </c>
      <c r="M6169" t="s">
        <v>26</v>
      </c>
      <c r="N6169" t="s">
        <v>74</v>
      </c>
      <c r="O6169" t="s">
        <v>29</v>
      </c>
      <c r="P6169" t="s">
        <v>29</v>
      </c>
      <c r="Q6169" t="s">
        <v>29</v>
      </c>
      <c r="R6169" t="s">
        <v>29</v>
      </c>
      <c r="S6169" t="s">
        <v>29</v>
      </c>
      <c r="T6169" t="s">
        <v>29</v>
      </c>
      <c r="U6169" t="s">
        <v>29</v>
      </c>
      <c r="V6169" t="s">
        <v>29</v>
      </c>
      <c r="W6169" t="s">
        <v>6288</v>
      </c>
    </row>
    <row r="6170" spans="1:23">
      <c r="A6170">
        <v>6169</v>
      </c>
      <c r="B6170" t="s">
        <v>6284</v>
      </c>
      <c r="C6170" t="s">
        <v>6285</v>
      </c>
      <c r="D6170">
        <v>167</v>
      </c>
      <c r="E6170" t="s">
        <v>6296</v>
      </c>
      <c r="F6170" t="s">
        <v>391</v>
      </c>
      <c r="G6170" s="1" t="s">
        <v>392</v>
      </c>
      <c r="H6170" t="s">
        <v>6297</v>
      </c>
      <c r="I6170" t="s">
        <v>392</v>
      </c>
      <c r="J6170" t="s">
        <v>6297</v>
      </c>
      <c r="K6170">
        <v>2.2499999499999999</v>
      </c>
      <c r="L6170">
        <v>2.2499999499999999</v>
      </c>
      <c r="M6170" t="s">
        <v>26</v>
      </c>
      <c r="N6170" t="s">
        <v>74</v>
      </c>
      <c r="O6170" t="s">
        <v>118</v>
      </c>
      <c r="P6170" t="s">
        <v>29</v>
      </c>
      <c r="Q6170" t="s">
        <v>29</v>
      </c>
      <c r="R6170" t="s">
        <v>29</v>
      </c>
      <c r="S6170" t="s">
        <v>29</v>
      </c>
      <c r="T6170" t="s">
        <v>29</v>
      </c>
      <c r="U6170" t="s">
        <v>29</v>
      </c>
      <c r="V6170" t="s">
        <v>29</v>
      </c>
      <c r="W6170" t="s">
        <v>6288</v>
      </c>
    </row>
    <row r="6171" spans="1:23">
      <c r="A6171">
        <v>6170</v>
      </c>
      <c r="B6171" t="s">
        <v>6284</v>
      </c>
      <c r="C6171" t="s">
        <v>6285</v>
      </c>
      <c r="D6171">
        <v>167</v>
      </c>
      <c r="E6171" t="s">
        <v>6298</v>
      </c>
      <c r="F6171" t="s">
        <v>251</v>
      </c>
      <c r="G6171" s="1" t="s">
        <v>1403</v>
      </c>
      <c r="H6171" t="s">
        <v>29</v>
      </c>
      <c r="I6171" t="s">
        <v>1403</v>
      </c>
      <c r="J6171" t="s">
        <v>29</v>
      </c>
      <c r="K6171">
        <v>10.268181589999999</v>
      </c>
      <c r="L6171">
        <v>10.268181589999999</v>
      </c>
      <c r="M6171" t="s">
        <v>26</v>
      </c>
      <c r="N6171" t="s">
        <v>74</v>
      </c>
      <c r="O6171" t="s">
        <v>29</v>
      </c>
      <c r="P6171" t="s">
        <v>29</v>
      </c>
      <c r="Q6171" t="s">
        <v>29</v>
      </c>
      <c r="R6171" t="s">
        <v>29</v>
      </c>
      <c r="S6171" t="s">
        <v>29</v>
      </c>
      <c r="T6171" t="s">
        <v>29</v>
      </c>
      <c r="U6171" t="s">
        <v>29</v>
      </c>
      <c r="V6171" t="s">
        <v>29</v>
      </c>
      <c r="W6171" t="s">
        <v>6288</v>
      </c>
    </row>
    <row r="6172" spans="1:23">
      <c r="A6172">
        <v>6171</v>
      </c>
      <c r="B6172" t="s">
        <v>6284</v>
      </c>
      <c r="C6172" t="s">
        <v>6285</v>
      </c>
      <c r="D6172">
        <v>167</v>
      </c>
      <c r="E6172" t="s">
        <v>6299</v>
      </c>
      <c r="F6172" t="s">
        <v>344</v>
      </c>
      <c r="G6172" s="1" t="s">
        <v>6300</v>
      </c>
      <c r="H6172" t="s">
        <v>2325</v>
      </c>
      <c r="I6172" t="s">
        <v>6300</v>
      </c>
      <c r="J6172" t="s">
        <v>2325</v>
      </c>
      <c r="K6172">
        <v>0.65454544000000003</v>
      </c>
      <c r="L6172">
        <v>0.65454544000000003</v>
      </c>
      <c r="M6172" t="s">
        <v>26</v>
      </c>
      <c r="N6172" t="s">
        <v>74</v>
      </c>
      <c r="O6172" t="s">
        <v>118</v>
      </c>
      <c r="P6172" t="s">
        <v>29</v>
      </c>
      <c r="Q6172" t="s">
        <v>29</v>
      </c>
      <c r="R6172" t="s">
        <v>29</v>
      </c>
      <c r="S6172" t="s">
        <v>29</v>
      </c>
      <c r="T6172" t="s">
        <v>29</v>
      </c>
      <c r="U6172" t="s">
        <v>29</v>
      </c>
      <c r="V6172" t="s">
        <v>29</v>
      </c>
      <c r="W6172" t="s">
        <v>6288</v>
      </c>
    </row>
    <row r="6173" spans="1:23">
      <c r="A6173">
        <v>6172</v>
      </c>
      <c r="B6173" t="s">
        <v>6284</v>
      </c>
      <c r="C6173" t="s">
        <v>6285</v>
      </c>
      <c r="D6173">
        <v>167</v>
      </c>
      <c r="E6173" t="s">
        <v>6301</v>
      </c>
      <c r="F6173" t="s">
        <v>1062</v>
      </c>
      <c r="G6173" s="1" t="s">
        <v>1474</v>
      </c>
      <c r="H6173" t="s">
        <v>29</v>
      </c>
      <c r="I6173" t="s">
        <v>1474</v>
      </c>
      <c r="J6173" t="s">
        <v>29</v>
      </c>
      <c r="K6173">
        <v>0.16363636000000001</v>
      </c>
      <c r="L6173">
        <v>0.16363636000000001</v>
      </c>
      <c r="M6173" t="s">
        <v>26</v>
      </c>
      <c r="N6173" t="s">
        <v>74</v>
      </c>
      <c r="O6173" t="s">
        <v>29</v>
      </c>
      <c r="P6173" t="s">
        <v>29</v>
      </c>
      <c r="Q6173" t="s">
        <v>29</v>
      </c>
      <c r="R6173" t="s">
        <v>29</v>
      </c>
      <c r="S6173" t="s">
        <v>29</v>
      </c>
      <c r="T6173" t="s">
        <v>29</v>
      </c>
      <c r="U6173" t="s">
        <v>29</v>
      </c>
      <c r="V6173" t="s">
        <v>29</v>
      </c>
      <c r="W6173" t="s">
        <v>6288</v>
      </c>
    </row>
    <row r="6174" spans="1:23">
      <c r="A6174">
        <v>6173</v>
      </c>
      <c r="B6174" t="s">
        <v>6284</v>
      </c>
      <c r="C6174" t="s">
        <v>6285</v>
      </c>
      <c r="D6174">
        <v>167</v>
      </c>
      <c r="E6174" t="s">
        <v>6302</v>
      </c>
      <c r="F6174" t="s">
        <v>154</v>
      </c>
      <c r="G6174" s="1" t="s">
        <v>803</v>
      </c>
      <c r="H6174" t="s">
        <v>2665</v>
      </c>
      <c r="I6174" t="s">
        <v>803</v>
      </c>
      <c r="J6174" t="s">
        <v>4550</v>
      </c>
      <c r="K6174">
        <v>4.0909090000000002E-2</v>
      </c>
      <c r="L6174">
        <v>4.0909090000000002E-2</v>
      </c>
      <c r="M6174" t="s">
        <v>26</v>
      </c>
      <c r="N6174" t="s">
        <v>74</v>
      </c>
      <c r="O6174" t="s">
        <v>664</v>
      </c>
      <c r="P6174" t="s">
        <v>29</v>
      </c>
      <c r="Q6174" t="s">
        <v>29</v>
      </c>
      <c r="R6174" t="s">
        <v>29</v>
      </c>
      <c r="S6174" t="s">
        <v>29</v>
      </c>
      <c r="T6174" t="s">
        <v>29</v>
      </c>
      <c r="U6174" t="s">
        <v>29</v>
      </c>
      <c r="V6174" t="s">
        <v>29</v>
      </c>
      <c r="W6174" t="s">
        <v>6288</v>
      </c>
    </row>
    <row r="6175" spans="1:23">
      <c r="A6175">
        <v>6174</v>
      </c>
      <c r="B6175" t="s">
        <v>6284</v>
      </c>
      <c r="C6175" t="s">
        <v>6285</v>
      </c>
      <c r="D6175">
        <v>167</v>
      </c>
      <c r="E6175" t="s">
        <v>6303</v>
      </c>
      <c r="F6175" t="s">
        <v>154</v>
      </c>
      <c r="G6175" s="1" t="s">
        <v>368</v>
      </c>
      <c r="H6175" t="s">
        <v>29</v>
      </c>
      <c r="I6175" t="s">
        <v>368</v>
      </c>
      <c r="J6175" t="s">
        <v>29</v>
      </c>
      <c r="K6175">
        <v>0.16363636000000001</v>
      </c>
      <c r="L6175">
        <v>0.16363636000000001</v>
      </c>
      <c r="M6175" t="s">
        <v>26</v>
      </c>
      <c r="N6175" t="s">
        <v>74</v>
      </c>
      <c r="O6175" t="s">
        <v>29</v>
      </c>
      <c r="P6175" t="s">
        <v>29</v>
      </c>
      <c r="Q6175" t="s">
        <v>29</v>
      </c>
      <c r="R6175" t="s">
        <v>29</v>
      </c>
      <c r="S6175" t="s">
        <v>29</v>
      </c>
      <c r="T6175" t="s">
        <v>29</v>
      </c>
      <c r="U6175" t="s">
        <v>29</v>
      </c>
      <c r="V6175" t="s">
        <v>29</v>
      </c>
      <c r="W6175" t="s">
        <v>6288</v>
      </c>
    </row>
    <row r="6176" spans="1:23">
      <c r="A6176">
        <v>6175</v>
      </c>
      <c r="B6176" t="s">
        <v>6284</v>
      </c>
      <c r="C6176" t="s">
        <v>6285</v>
      </c>
      <c r="D6176">
        <v>167</v>
      </c>
      <c r="E6176" t="s">
        <v>1451</v>
      </c>
      <c r="F6176" t="s">
        <v>255</v>
      </c>
      <c r="G6176" s="1" t="s">
        <v>1452</v>
      </c>
      <c r="H6176" t="s">
        <v>331</v>
      </c>
      <c r="I6176" t="s">
        <v>1452</v>
      </c>
      <c r="J6176" t="s">
        <v>331</v>
      </c>
      <c r="K6176">
        <v>0.49090908</v>
      </c>
      <c r="L6176">
        <v>0.49090908</v>
      </c>
      <c r="M6176" t="s">
        <v>26</v>
      </c>
      <c r="N6176" t="s">
        <v>53</v>
      </c>
      <c r="O6176" t="s">
        <v>664</v>
      </c>
      <c r="P6176" t="s">
        <v>29</v>
      </c>
      <c r="Q6176" t="s">
        <v>29</v>
      </c>
      <c r="R6176" t="s">
        <v>29</v>
      </c>
      <c r="S6176" t="s">
        <v>29</v>
      </c>
      <c r="T6176" t="s">
        <v>29</v>
      </c>
      <c r="U6176" t="s">
        <v>29</v>
      </c>
      <c r="V6176" t="s">
        <v>29</v>
      </c>
      <c r="W6176" t="s">
        <v>6288</v>
      </c>
    </row>
    <row r="6177" spans="1:23">
      <c r="A6177">
        <v>6176</v>
      </c>
      <c r="B6177" t="s">
        <v>6284</v>
      </c>
      <c r="C6177" t="s">
        <v>6285</v>
      </c>
      <c r="D6177">
        <v>167</v>
      </c>
      <c r="E6177" t="s">
        <v>6304</v>
      </c>
      <c r="F6177" t="s">
        <v>3056</v>
      </c>
      <c r="G6177" s="1" t="s">
        <v>3434</v>
      </c>
      <c r="H6177" t="s">
        <v>4493</v>
      </c>
      <c r="I6177" t="s">
        <v>3434</v>
      </c>
      <c r="J6177" t="s">
        <v>4493</v>
      </c>
      <c r="K6177">
        <v>0.12272727</v>
      </c>
      <c r="L6177">
        <v>0.12272727</v>
      </c>
      <c r="M6177" t="s">
        <v>26</v>
      </c>
      <c r="N6177" t="s">
        <v>53</v>
      </c>
      <c r="O6177" t="s">
        <v>664</v>
      </c>
      <c r="P6177" t="s">
        <v>29</v>
      </c>
      <c r="Q6177" t="s">
        <v>29</v>
      </c>
      <c r="R6177" t="s">
        <v>29</v>
      </c>
      <c r="S6177" t="s">
        <v>29</v>
      </c>
      <c r="T6177" t="s">
        <v>29</v>
      </c>
      <c r="U6177" t="s">
        <v>29</v>
      </c>
      <c r="V6177" t="s">
        <v>29</v>
      </c>
      <c r="W6177" t="s">
        <v>6288</v>
      </c>
    </row>
    <row r="6178" spans="1:23">
      <c r="A6178">
        <v>6177</v>
      </c>
      <c r="B6178" t="s">
        <v>6284</v>
      </c>
      <c r="C6178" t="s">
        <v>6285</v>
      </c>
      <c r="D6178">
        <v>167</v>
      </c>
      <c r="E6178" t="s">
        <v>919</v>
      </c>
      <c r="F6178" t="s">
        <v>154</v>
      </c>
      <c r="G6178" s="1" t="s">
        <v>368</v>
      </c>
      <c r="H6178" t="s">
        <v>144</v>
      </c>
      <c r="I6178" t="s">
        <v>368</v>
      </c>
      <c r="J6178" t="s">
        <v>144</v>
      </c>
      <c r="K6178">
        <v>0.16363636000000001</v>
      </c>
      <c r="L6178">
        <v>0.16363636000000001</v>
      </c>
      <c r="M6178" t="s">
        <v>26</v>
      </c>
      <c r="N6178" t="s">
        <v>74</v>
      </c>
      <c r="O6178" t="s">
        <v>29</v>
      </c>
      <c r="P6178" t="s">
        <v>29</v>
      </c>
      <c r="Q6178" t="s">
        <v>29</v>
      </c>
      <c r="R6178" t="s">
        <v>29</v>
      </c>
      <c r="S6178" t="s">
        <v>29</v>
      </c>
      <c r="T6178" t="s">
        <v>29</v>
      </c>
      <c r="U6178" t="s">
        <v>29</v>
      </c>
      <c r="V6178" t="s">
        <v>29</v>
      </c>
      <c r="W6178" t="s">
        <v>6288</v>
      </c>
    </row>
    <row r="6179" spans="1:23">
      <c r="A6179">
        <v>6178</v>
      </c>
      <c r="B6179" t="s">
        <v>6284</v>
      </c>
      <c r="C6179" t="s">
        <v>6285</v>
      </c>
      <c r="D6179">
        <v>167</v>
      </c>
      <c r="E6179" t="s">
        <v>6305</v>
      </c>
      <c r="F6179" t="s">
        <v>251</v>
      </c>
      <c r="G6179" s="1" t="s">
        <v>1403</v>
      </c>
      <c r="H6179" t="s">
        <v>6306</v>
      </c>
      <c r="I6179" t="s">
        <v>1403</v>
      </c>
      <c r="J6179" t="s">
        <v>6306</v>
      </c>
      <c r="K6179">
        <v>4.0909090000000002E-2</v>
      </c>
      <c r="L6179">
        <v>4.0909090000000002E-2</v>
      </c>
      <c r="M6179" t="s">
        <v>26</v>
      </c>
      <c r="N6179" t="s">
        <v>74</v>
      </c>
      <c r="O6179" t="s">
        <v>29</v>
      </c>
      <c r="P6179" t="s">
        <v>29</v>
      </c>
      <c r="Q6179" t="s">
        <v>29</v>
      </c>
      <c r="R6179" t="s">
        <v>29</v>
      </c>
      <c r="S6179" t="s">
        <v>29</v>
      </c>
      <c r="T6179" t="s">
        <v>29</v>
      </c>
      <c r="U6179" t="s">
        <v>29</v>
      </c>
      <c r="V6179" t="s">
        <v>29</v>
      </c>
      <c r="W6179" t="s">
        <v>6288</v>
      </c>
    </row>
    <row r="6180" spans="1:23">
      <c r="A6180">
        <v>6179</v>
      </c>
      <c r="B6180" t="s">
        <v>6284</v>
      </c>
      <c r="C6180" t="s">
        <v>6285</v>
      </c>
      <c r="D6180">
        <v>167</v>
      </c>
      <c r="E6180" t="s">
        <v>6307</v>
      </c>
      <c r="F6180" t="s">
        <v>498</v>
      </c>
      <c r="G6180" s="1" t="s">
        <v>6308</v>
      </c>
      <c r="H6180" t="s">
        <v>29</v>
      </c>
      <c r="I6180" t="s">
        <v>6308</v>
      </c>
      <c r="J6180" t="s">
        <v>29</v>
      </c>
      <c r="K6180">
        <v>0.77727270999999998</v>
      </c>
      <c r="L6180">
        <v>0.77727270999999998</v>
      </c>
      <c r="M6180" t="s">
        <v>26</v>
      </c>
      <c r="N6180" t="s">
        <v>74</v>
      </c>
      <c r="O6180" t="s">
        <v>29</v>
      </c>
      <c r="P6180" t="s">
        <v>29</v>
      </c>
      <c r="Q6180" t="s">
        <v>29</v>
      </c>
      <c r="R6180" t="s">
        <v>29</v>
      </c>
      <c r="S6180" t="s">
        <v>29</v>
      </c>
      <c r="T6180" t="s">
        <v>29</v>
      </c>
      <c r="U6180" t="s">
        <v>29</v>
      </c>
      <c r="V6180" t="s">
        <v>29</v>
      </c>
      <c r="W6180" t="s">
        <v>6288</v>
      </c>
    </row>
    <row r="6181" spans="1:23">
      <c r="A6181">
        <v>6180</v>
      </c>
      <c r="B6181" t="s">
        <v>6284</v>
      </c>
      <c r="C6181" t="s">
        <v>6285</v>
      </c>
      <c r="D6181">
        <v>167</v>
      </c>
      <c r="E6181" t="s">
        <v>6309</v>
      </c>
      <c r="F6181" t="s">
        <v>851</v>
      </c>
      <c r="G6181" s="1" t="s">
        <v>852</v>
      </c>
      <c r="H6181" t="s">
        <v>6310</v>
      </c>
      <c r="I6181" t="s">
        <v>852</v>
      </c>
      <c r="J6181" t="s">
        <v>7856</v>
      </c>
      <c r="K6181">
        <v>2.00454541</v>
      </c>
      <c r="L6181">
        <v>2.00454541</v>
      </c>
      <c r="M6181" t="s">
        <v>26</v>
      </c>
      <c r="N6181" t="s">
        <v>74</v>
      </c>
      <c r="O6181" t="s">
        <v>118</v>
      </c>
      <c r="P6181" t="s">
        <v>29</v>
      </c>
      <c r="Q6181" t="s">
        <v>29</v>
      </c>
      <c r="R6181" t="s">
        <v>29</v>
      </c>
      <c r="S6181" t="s">
        <v>29</v>
      </c>
      <c r="T6181" t="s">
        <v>29</v>
      </c>
      <c r="U6181" t="s">
        <v>29</v>
      </c>
      <c r="V6181" t="s">
        <v>29</v>
      </c>
      <c r="W6181" t="s">
        <v>6288</v>
      </c>
    </row>
    <row r="6182" spans="1:23">
      <c r="A6182">
        <v>6181</v>
      </c>
      <c r="B6182" t="s">
        <v>6284</v>
      </c>
      <c r="C6182" t="s">
        <v>6285</v>
      </c>
      <c r="D6182">
        <v>167</v>
      </c>
      <c r="E6182" t="s">
        <v>6311</v>
      </c>
      <c r="F6182" t="s">
        <v>344</v>
      </c>
      <c r="G6182" s="1" t="s">
        <v>2128</v>
      </c>
      <c r="H6182" t="s">
        <v>6312</v>
      </c>
      <c r="I6182" t="s">
        <v>2128</v>
      </c>
      <c r="J6182" t="s">
        <v>6312</v>
      </c>
      <c r="K6182">
        <v>13.213636069999998</v>
      </c>
      <c r="L6182">
        <v>13.213636069999998</v>
      </c>
      <c r="M6182" t="s">
        <v>26</v>
      </c>
      <c r="N6182" t="s">
        <v>74</v>
      </c>
      <c r="O6182" t="s">
        <v>2904</v>
      </c>
      <c r="P6182" t="s">
        <v>29</v>
      </c>
      <c r="Q6182" t="s">
        <v>29</v>
      </c>
      <c r="R6182" t="s">
        <v>29</v>
      </c>
      <c r="S6182" t="s">
        <v>29</v>
      </c>
      <c r="T6182" t="s">
        <v>29</v>
      </c>
      <c r="U6182" t="s">
        <v>29</v>
      </c>
      <c r="V6182" t="s">
        <v>29</v>
      </c>
      <c r="W6182" t="s">
        <v>6288</v>
      </c>
    </row>
    <row r="6183" spans="1:23">
      <c r="A6183">
        <v>6182</v>
      </c>
      <c r="B6183" t="s">
        <v>6284</v>
      </c>
      <c r="C6183" t="s">
        <v>6285</v>
      </c>
      <c r="D6183">
        <v>167</v>
      </c>
      <c r="E6183" t="s">
        <v>6313</v>
      </c>
      <c r="F6183" t="s">
        <v>505</v>
      </c>
      <c r="G6183" s="1" t="s">
        <v>506</v>
      </c>
      <c r="H6183" t="s">
        <v>6314</v>
      </c>
      <c r="I6183" t="s">
        <v>506</v>
      </c>
      <c r="J6183" t="s">
        <v>6314</v>
      </c>
      <c r="K6183">
        <v>8.1818180000000004E-2</v>
      </c>
      <c r="L6183">
        <v>8.1818180000000004E-2</v>
      </c>
      <c r="M6183" t="s">
        <v>26</v>
      </c>
      <c r="N6183" t="s">
        <v>74</v>
      </c>
      <c r="O6183" t="s">
        <v>29</v>
      </c>
      <c r="P6183" t="s">
        <v>29</v>
      </c>
      <c r="Q6183" t="s">
        <v>29</v>
      </c>
      <c r="R6183" t="s">
        <v>29</v>
      </c>
      <c r="S6183" t="s">
        <v>29</v>
      </c>
      <c r="T6183" t="s">
        <v>29</v>
      </c>
      <c r="U6183" t="s">
        <v>29</v>
      </c>
      <c r="V6183" t="s">
        <v>29</v>
      </c>
      <c r="W6183" t="s">
        <v>6288</v>
      </c>
    </row>
    <row r="6184" spans="1:23">
      <c r="A6184">
        <v>6183</v>
      </c>
      <c r="B6184" t="s">
        <v>6284</v>
      </c>
      <c r="C6184" t="s">
        <v>6285</v>
      </c>
      <c r="D6184">
        <v>167</v>
      </c>
      <c r="E6184" t="s">
        <v>6315</v>
      </c>
      <c r="F6184" t="s">
        <v>505</v>
      </c>
      <c r="G6184" s="1" t="s">
        <v>506</v>
      </c>
      <c r="H6184" t="s">
        <v>1688</v>
      </c>
      <c r="I6184" t="s">
        <v>506</v>
      </c>
      <c r="J6184" t="s">
        <v>1688</v>
      </c>
      <c r="K6184">
        <v>0.28636362999999998</v>
      </c>
      <c r="L6184">
        <v>0.28636362999999998</v>
      </c>
      <c r="M6184" t="s">
        <v>26</v>
      </c>
      <c r="N6184" t="s">
        <v>74</v>
      </c>
      <c r="O6184" t="s">
        <v>29</v>
      </c>
      <c r="P6184" t="s">
        <v>29</v>
      </c>
      <c r="Q6184" t="s">
        <v>29</v>
      </c>
      <c r="R6184" t="s">
        <v>29</v>
      </c>
      <c r="S6184" t="s">
        <v>29</v>
      </c>
      <c r="T6184" t="s">
        <v>29</v>
      </c>
      <c r="U6184" t="s">
        <v>29</v>
      </c>
      <c r="V6184" t="s">
        <v>29</v>
      </c>
      <c r="W6184" t="s">
        <v>6288</v>
      </c>
    </row>
    <row r="6185" spans="1:23">
      <c r="A6185">
        <v>6184</v>
      </c>
      <c r="B6185" t="s">
        <v>6284</v>
      </c>
      <c r="C6185" t="s">
        <v>6285</v>
      </c>
      <c r="D6185">
        <v>167</v>
      </c>
      <c r="E6185" t="s">
        <v>6316</v>
      </c>
      <c r="F6185" t="s">
        <v>154</v>
      </c>
      <c r="G6185" s="1" t="s">
        <v>803</v>
      </c>
      <c r="H6185" t="s">
        <v>6317</v>
      </c>
      <c r="I6185" t="s">
        <v>803</v>
      </c>
      <c r="J6185" t="s">
        <v>6317</v>
      </c>
      <c r="K6185">
        <v>0.53181816999999998</v>
      </c>
      <c r="L6185">
        <v>0.53181816999999998</v>
      </c>
      <c r="M6185" t="s">
        <v>26</v>
      </c>
      <c r="N6185" t="s">
        <v>74</v>
      </c>
      <c r="O6185" t="s">
        <v>664</v>
      </c>
      <c r="P6185" t="s">
        <v>29</v>
      </c>
      <c r="Q6185" t="s">
        <v>29</v>
      </c>
      <c r="R6185" t="s">
        <v>29</v>
      </c>
      <c r="S6185" t="s">
        <v>29</v>
      </c>
      <c r="T6185" t="s">
        <v>29</v>
      </c>
      <c r="U6185" t="s">
        <v>29</v>
      </c>
      <c r="V6185" t="s">
        <v>29</v>
      </c>
      <c r="W6185" t="s">
        <v>6288</v>
      </c>
    </row>
    <row r="6186" spans="1:23">
      <c r="A6186">
        <v>6185</v>
      </c>
      <c r="B6186" t="s">
        <v>6284</v>
      </c>
      <c r="C6186" t="s">
        <v>6285</v>
      </c>
      <c r="D6186">
        <v>167</v>
      </c>
      <c r="E6186" t="s">
        <v>6318</v>
      </c>
      <c r="F6186" t="s">
        <v>154</v>
      </c>
      <c r="G6186" s="1" t="s">
        <v>1218</v>
      </c>
      <c r="H6186" t="s">
        <v>29</v>
      </c>
      <c r="I6186" t="s">
        <v>1218</v>
      </c>
      <c r="J6186" t="s">
        <v>29</v>
      </c>
      <c r="K6186">
        <v>4.0909090000000002E-2</v>
      </c>
      <c r="L6186">
        <v>4.0909090000000002E-2</v>
      </c>
      <c r="M6186" t="s">
        <v>26</v>
      </c>
      <c r="N6186" t="s">
        <v>74</v>
      </c>
      <c r="O6186" t="s">
        <v>29</v>
      </c>
      <c r="P6186" t="s">
        <v>29</v>
      </c>
      <c r="Q6186" t="s">
        <v>29</v>
      </c>
      <c r="R6186" t="s">
        <v>29</v>
      </c>
      <c r="S6186" t="s">
        <v>29</v>
      </c>
      <c r="T6186" t="s">
        <v>29</v>
      </c>
      <c r="U6186" t="s">
        <v>29</v>
      </c>
      <c r="V6186" t="s">
        <v>29</v>
      </c>
      <c r="W6186" t="s">
        <v>6288</v>
      </c>
    </row>
    <row r="6187" spans="1:23">
      <c r="A6187">
        <v>6186</v>
      </c>
      <c r="B6187" t="s">
        <v>6284</v>
      </c>
      <c r="C6187" t="s">
        <v>6285</v>
      </c>
      <c r="D6187">
        <v>167</v>
      </c>
      <c r="E6187" t="s">
        <v>6319</v>
      </c>
      <c r="F6187" t="s">
        <v>154</v>
      </c>
      <c r="G6187" s="1" t="s">
        <v>368</v>
      </c>
      <c r="H6187" t="s">
        <v>29</v>
      </c>
      <c r="I6187" t="s">
        <v>368</v>
      </c>
      <c r="J6187" t="s">
        <v>29</v>
      </c>
      <c r="K6187">
        <v>0.36818181000000005</v>
      </c>
      <c r="L6187">
        <v>0.36818181000000005</v>
      </c>
      <c r="M6187" t="s">
        <v>26</v>
      </c>
      <c r="N6187" t="s">
        <v>74</v>
      </c>
      <c r="O6187" t="s">
        <v>29</v>
      </c>
      <c r="P6187" t="s">
        <v>29</v>
      </c>
      <c r="Q6187" t="s">
        <v>29</v>
      </c>
      <c r="R6187" t="s">
        <v>29</v>
      </c>
      <c r="S6187" t="s">
        <v>29</v>
      </c>
      <c r="T6187" t="s">
        <v>29</v>
      </c>
      <c r="U6187" t="s">
        <v>29</v>
      </c>
      <c r="V6187" t="s">
        <v>29</v>
      </c>
      <c r="W6187" t="s">
        <v>6288</v>
      </c>
    </row>
    <row r="6188" spans="1:23">
      <c r="A6188">
        <v>6187</v>
      </c>
      <c r="B6188" t="s">
        <v>6284</v>
      </c>
      <c r="C6188" t="s">
        <v>6285</v>
      </c>
      <c r="D6188">
        <v>167</v>
      </c>
      <c r="E6188" t="s">
        <v>6320</v>
      </c>
      <c r="F6188" t="s">
        <v>176</v>
      </c>
      <c r="G6188" s="1" t="s">
        <v>410</v>
      </c>
      <c r="H6188" t="s">
        <v>29</v>
      </c>
      <c r="I6188" t="s">
        <v>410</v>
      </c>
      <c r="J6188" t="s">
        <v>29</v>
      </c>
      <c r="K6188">
        <v>0.12272727</v>
      </c>
      <c r="L6188">
        <v>0.12272727</v>
      </c>
      <c r="M6188" t="s">
        <v>26</v>
      </c>
      <c r="N6188" t="s">
        <v>74</v>
      </c>
      <c r="O6188" t="s">
        <v>29</v>
      </c>
      <c r="P6188" t="s">
        <v>29</v>
      </c>
      <c r="Q6188" t="s">
        <v>29</v>
      </c>
      <c r="R6188" t="s">
        <v>29</v>
      </c>
      <c r="S6188" t="s">
        <v>29</v>
      </c>
      <c r="T6188" t="s">
        <v>29</v>
      </c>
      <c r="U6188" t="s">
        <v>29</v>
      </c>
      <c r="V6188" t="s">
        <v>29</v>
      </c>
      <c r="W6188" t="s">
        <v>6288</v>
      </c>
    </row>
    <row r="6189" spans="1:23">
      <c r="A6189">
        <v>6188</v>
      </c>
      <c r="B6189" t="s">
        <v>6284</v>
      </c>
      <c r="C6189" t="s">
        <v>6285</v>
      </c>
      <c r="D6189">
        <v>167</v>
      </c>
      <c r="E6189" t="s">
        <v>6321</v>
      </c>
      <c r="F6189" t="s">
        <v>176</v>
      </c>
      <c r="G6189" s="1" t="s">
        <v>6322</v>
      </c>
      <c r="H6189" t="s">
        <v>602</v>
      </c>
      <c r="I6189" t="s">
        <v>6322</v>
      </c>
      <c r="J6189" t="s">
        <v>602</v>
      </c>
      <c r="K6189">
        <v>4.0909090000000002E-2</v>
      </c>
      <c r="L6189">
        <v>4.0909090000000002E-2</v>
      </c>
      <c r="M6189" t="s">
        <v>26</v>
      </c>
      <c r="N6189" t="s">
        <v>74</v>
      </c>
      <c r="O6189" t="s">
        <v>29</v>
      </c>
      <c r="P6189" t="s">
        <v>29</v>
      </c>
      <c r="Q6189" t="s">
        <v>29</v>
      </c>
      <c r="R6189" t="s">
        <v>29</v>
      </c>
      <c r="S6189" t="s">
        <v>29</v>
      </c>
      <c r="T6189" t="s">
        <v>29</v>
      </c>
      <c r="U6189" t="s">
        <v>29</v>
      </c>
      <c r="V6189" t="s">
        <v>29</v>
      </c>
      <c r="W6189" t="s">
        <v>6288</v>
      </c>
    </row>
    <row r="6190" spans="1:23">
      <c r="A6190">
        <v>6189</v>
      </c>
      <c r="B6190" t="s">
        <v>6284</v>
      </c>
      <c r="C6190" t="s">
        <v>6285</v>
      </c>
      <c r="D6190">
        <v>167</v>
      </c>
      <c r="E6190" t="s">
        <v>6323</v>
      </c>
      <c r="F6190" t="s">
        <v>1314</v>
      </c>
      <c r="G6190" s="1" t="s">
        <v>1766</v>
      </c>
      <c r="H6190" t="s">
        <v>6324</v>
      </c>
      <c r="I6190" t="s">
        <v>1766</v>
      </c>
      <c r="J6190" t="s">
        <v>6324</v>
      </c>
      <c r="K6190">
        <v>0.32727272000000002</v>
      </c>
      <c r="L6190">
        <v>0.32727272000000002</v>
      </c>
      <c r="M6190" t="s">
        <v>26</v>
      </c>
      <c r="N6190" t="s">
        <v>63</v>
      </c>
      <c r="O6190" t="s">
        <v>29</v>
      </c>
      <c r="P6190" t="s">
        <v>29</v>
      </c>
      <c r="Q6190" t="s">
        <v>29</v>
      </c>
      <c r="R6190" t="s">
        <v>29</v>
      </c>
      <c r="S6190" t="s">
        <v>29</v>
      </c>
      <c r="T6190" t="s">
        <v>29</v>
      </c>
      <c r="U6190" t="s">
        <v>29</v>
      </c>
      <c r="V6190" t="s">
        <v>29</v>
      </c>
      <c r="W6190" t="s">
        <v>6288</v>
      </c>
    </row>
    <row r="6191" spans="1:23">
      <c r="A6191">
        <v>6190</v>
      </c>
      <c r="B6191" t="s">
        <v>6284</v>
      </c>
      <c r="C6191" t="s">
        <v>6285</v>
      </c>
      <c r="D6191">
        <v>167</v>
      </c>
      <c r="E6191" t="s">
        <v>6729</v>
      </c>
      <c r="F6191" t="s">
        <v>76</v>
      </c>
      <c r="G6191" t="s">
        <v>29</v>
      </c>
      <c r="H6191" t="s">
        <v>29</v>
      </c>
      <c r="I6191" t="s">
        <v>29</v>
      </c>
      <c r="J6191" t="s">
        <v>29</v>
      </c>
      <c r="K6191">
        <v>59.090910000000001</v>
      </c>
      <c r="L6191">
        <v>59.090910000000001</v>
      </c>
      <c r="M6191" t="s">
        <v>687</v>
      </c>
      <c r="N6191" t="s">
        <v>29</v>
      </c>
      <c r="O6191" t="s">
        <v>29</v>
      </c>
      <c r="P6191" t="s">
        <v>29</v>
      </c>
      <c r="Q6191" t="s">
        <v>29</v>
      </c>
      <c r="R6191" t="s">
        <v>29</v>
      </c>
      <c r="S6191" t="s">
        <v>29</v>
      </c>
      <c r="T6191" t="s">
        <v>29</v>
      </c>
      <c r="U6191" t="s">
        <v>29</v>
      </c>
      <c r="V6191" t="s">
        <v>29</v>
      </c>
      <c r="W6191" t="s">
        <v>6288</v>
      </c>
    </row>
    <row r="6192" spans="1:23">
      <c r="A6192">
        <v>6191</v>
      </c>
      <c r="B6192" t="s">
        <v>6325</v>
      </c>
      <c r="C6192" t="s">
        <v>6325</v>
      </c>
      <c r="D6192">
        <v>168</v>
      </c>
      <c r="E6192" t="s">
        <v>6326</v>
      </c>
      <c r="F6192" t="s">
        <v>289</v>
      </c>
      <c r="G6192" s="1" t="s">
        <v>4249</v>
      </c>
      <c r="H6192" t="s">
        <v>6327</v>
      </c>
      <c r="I6192" t="s">
        <v>8838</v>
      </c>
      <c r="J6192" t="s">
        <v>4283</v>
      </c>
      <c r="K6192">
        <v>10.754648760330578</v>
      </c>
      <c r="L6192">
        <v>10.754648760330578</v>
      </c>
      <c r="M6192" t="s">
        <v>26</v>
      </c>
      <c r="N6192" t="s">
        <v>232</v>
      </c>
      <c r="O6192" t="s">
        <v>219</v>
      </c>
      <c r="P6192" t="s">
        <v>4124</v>
      </c>
      <c r="Q6192" t="s">
        <v>74</v>
      </c>
      <c r="R6192" t="s">
        <v>53</v>
      </c>
      <c r="S6192" t="s">
        <v>5868</v>
      </c>
      <c r="T6192" t="s">
        <v>121</v>
      </c>
      <c r="U6192" t="s">
        <v>29</v>
      </c>
      <c r="V6192" t="s">
        <v>29</v>
      </c>
      <c r="W6192" t="s">
        <v>6328</v>
      </c>
    </row>
    <row r="6193" spans="1:23">
      <c r="A6193">
        <v>6192</v>
      </c>
      <c r="B6193" t="s">
        <v>6325</v>
      </c>
      <c r="C6193" t="s">
        <v>6325</v>
      </c>
      <c r="D6193">
        <v>168</v>
      </c>
      <c r="E6193" t="s">
        <v>6329</v>
      </c>
      <c r="F6193" t="s">
        <v>43</v>
      </c>
      <c r="G6193" s="1" t="s">
        <v>562</v>
      </c>
      <c r="H6193" t="s">
        <v>29</v>
      </c>
      <c r="I6193" t="s">
        <v>562</v>
      </c>
      <c r="J6193" t="s">
        <v>29</v>
      </c>
      <c r="K6193">
        <v>3.500981404958678</v>
      </c>
      <c r="L6193">
        <v>3.500981404958678</v>
      </c>
      <c r="M6193" t="s">
        <v>26</v>
      </c>
      <c r="N6193" t="s">
        <v>219</v>
      </c>
      <c r="O6193" t="s">
        <v>5868</v>
      </c>
      <c r="P6193" t="s">
        <v>29</v>
      </c>
      <c r="Q6193" t="s">
        <v>29</v>
      </c>
      <c r="R6193" t="s">
        <v>29</v>
      </c>
      <c r="S6193" t="s">
        <v>29</v>
      </c>
      <c r="T6193" t="s">
        <v>29</v>
      </c>
      <c r="U6193" t="s">
        <v>29</v>
      </c>
      <c r="V6193" t="s">
        <v>29</v>
      </c>
      <c r="W6193" t="s">
        <v>6328</v>
      </c>
    </row>
    <row r="6194" spans="1:23">
      <c r="A6194">
        <v>6193</v>
      </c>
      <c r="B6194" t="s">
        <v>6325</v>
      </c>
      <c r="C6194" t="s">
        <v>6325</v>
      </c>
      <c r="D6194">
        <v>168</v>
      </c>
      <c r="E6194" t="s">
        <v>6330</v>
      </c>
      <c r="F6194" t="s">
        <v>176</v>
      </c>
      <c r="G6194" s="1" t="s">
        <v>573</v>
      </c>
      <c r="H6194" t="s">
        <v>29</v>
      </c>
      <c r="I6194" t="s">
        <v>573</v>
      </c>
      <c r="J6194" t="s">
        <v>29</v>
      </c>
      <c r="K6194">
        <v>1.7619318181818182</v>
      </c>
      <c r="L6194">
        <v>1.7619318181818182</v>
      </c>
      <c r="M6194" t="s">
        <v>26</v>
      </c>
      <c r="N6194" t="s">
        <v>5868</v>
      </c>
      <c r="O6194" t="s">
        <v>118</v>
      </c>
      <c r="P6194" t="s">
        <v>29</v>
      </c>
      <c r="Q6194" t="s">
        <v>29</v>
      </c>
      <c r="R6194" t="s">
        <v>29</v>
      </c>
      <c r="S6194" t="s">
        <v>29</v>
      </c>
      <c r="T6194" t="s">
        <v>29</v>
      </c>
      <c r="U6194" t="s">
        <v>29</v>
      </c>
      <c r="V6194" t="s">
        <v>29</v>
      </c>
      <c r="W6194" t="s">
        <v>6328</v>
      </c>
    </row>
    <row r="6195" spans="1:23">
      <c r="A6195">
        <v>6194</v>
      </c>
      <c r="B6195" t="s">
        <v>6325</v>
      </c>
      <c r="C6195" t="s">
        <v>6325</v>
      </c>
      <c r="D6195">
        <v>168</v>
      </c>
      <c r="E6195" t="s">
        <v>6331</v>
      </c>
      <c r="F6195" t="s">
        <v>43</v>
      </c>
      <c r="G6195" s="1" t="s">
        <v>562</v>
      </c>
      <c r="H6195" t="s">
        <v>29</v>
      </c>
      <c r="I6195" t="s">
        <v>562</v>
      </c>
      <c r="J6195" t="s">
        <v>29</v>
      </c>
      <c r="K6195">
        <v>1.4415805785123967</v>
      </c>
      <c r="L6195">
        <v>1.4415805785123967</v>
      </c>
      <c r="M6195" t="s">
        <v>26</v>
      </c>
      <c r="N6195" t="s">
        <v>5868</v>
      </c>
      <c r="O6195" t="s">
        <v>219</v>
      </c>
      <c r="P6195" t="s">
        <v>74</v>
      </c>
      <c r="Q6195" t="s">
        <v>63</v>
      </c>
      <c r="R6195" t="s">
        <v>4124</v>
      </c>
      <c r="S6195" t="s">
        <v>29</v>
      </c>
      <c r="T6195" t="s">
        <v>29</v>
      </c>
      <c r="U6195" t="s">
        <v>29</v>
      </c>
      <c r="V6195" t="s">
        <v>29</v>
      </c>
      <c r="W6195" t="s">
        <v>6328</v>
      </c>
    </row>
    <row r="6196" spans="1:23">
      <c r="A6196">
        <v>6195</v>
      </c>
      <c r="B6196" t="s">
        <v>6325</v>
      </c>
      <c r="C6196" t="s">
        <v>6325</v>
      </c>
      <c r="D6196">
        <v>168</v>
      </c>
      <c r="E6196" t="s">
        <v>6332</v>
      </c>
      <c r="F6196" t="s">
        <v>108</v>
      </c>
      <c r="G6196" s="1" t="s">
        <v>6333</v>
      </c>
      <c r="H6196" t="s">
        <v>29</v>
      </c>
      <c r="I6196" t="s">
        <v>6333</v>
      </c>
      <c r="J6196" t="s">
        <v>29</v>
      </c>
      <c r="K6196">
        <v>1.2585227272727273</v>
      </c>
      <c r="L6196">
        <v>1.2585227272727273</v>
      </c>
      <c r="M6196" t="s">
        <v>26</v>
      </c>
      <c r="N6196" t="s">
        <v>232</v>
      </c>
      <c r="O6196" t="s">
        <v>29</v>
      </c>
      <c r="P6196" t="s">
        <v>29</v>
      </c>
      <c r="Q6196" t="s">
        <v>29</v>
      </c>
      <c r="R6196" t="s">
        <v>29</v>
      </c>
      <c r="S6196" t="s">
        <v>29</v>
      </c>
      <c r="T6196" t="s">
        <v>29</v>
      </c>
      <c r="U6196" t="s">
        <v>29</v>
      </c>
      <c r="V6196" t="s">
        <v>29</v>
      </c>
      <c r="W6196" t="s">
        <v>6328</v>
      </c>
    </row>
    <row r="6197" spans="1:23">
      <c r="A6197">
        <v>6196</v>
      </c>
      <c r="B6197" t="s">
        <v>6325</v>
      </c>
      <c r="C6197" t="s">
        <v>6325</v>
      </c>
      <c r="D6197">
        <v>168</v>
      </c>
      <c r="E6197" t="s">
        <v>6334</v>
      </c>
      <c r="F6197" t="s">
        <v>587</v>
      </c>
      <c r="G6197" s="1" t="s">
        <v>6335</v>
      </c>
      <c r="H6197" t="s">
        <v>2631</v>
      </c>
      <c r="I6197" t="s">
        <v>6335</v>
      </c>
      <c r="J6197" t="s">
        <v>3204</v>
      </c>
      <c r="K6197">
        <v>1.0297004132231404</v>
      </c>
      <c r="L6197">
        <v>1.0297004132231404</v>
      </c>
      <c r="M6197" t="s">
        <v>26</v>
      </c>
      <c r="N6197" t="s">
        <v>219</v>
      </c>
      <c r="O6197" t="s">
        <v>29</v>
      </c>
      <c r="P6197" t="s">
        <v>29</v>
      </c>
      <c r="Q6197" t="s">
        <v>29</v>
      </c>
      <c r="R6197" t="s">
        <v>29</v>
      </c>
      <c r="S6197" t="s">
        <v>29</v>
      </c>
      <c r="T6197" t="s">
        <v>29</v>
      </c>
      <c r="U6197" t="s">
        <v>29</v>
      </c>
      <c r="V6197" t="s">
        <v>29</v>
      </c>
      <c r="W6197" t="s">
        <v>6328</v>
      </c>
    </row>
    <row r="6198" spans="1:23">
      <c r="A6198">
        <v>6197</v>
      </c>
      <c r="B6198" t="s">
        <v>6325</v>
      </c>
      <c r="C6198" t="s">
        <v>6325</v>
      </c>
      <c r="D6198">
        <v>168</v>
      </c>
      <c r="E6198" t="s">
        <v>601</v>
      </c>
      <c r="F6198" t="s">
        <v>591</v>
      </c>
      <c r="G6198" s="1" t="s">
        <v>592</v>
      </c>
      <c r="H6198" t="s">
        <v>602</v>
      </c>
      <c r="I6198" t="s">
        <v>592</v>
      </c>
      <c r="J6198" t="s">
        <v>602</v>
      </c>
      <c r="K6198">
        <v>0.41188016528925619</v>
      </c>
      <c r="L6198">
        <v>0.41188016528925619</v>
      </c>
      <c r="M6198" t="s">
        <v>26</v>
      </c>
      <c r="N6198" t="s">
        <v>74</v>
      </c>
      <c r="O6198" t="s">
        <v>219</v>
      </c>
      <c r="P6198" t="s">
        <v>29</v>
      </c>
      <c r="Q6198" t="s">
        <v>29</v>
      </c>
      <c r="R6198" t="s">
        <v>29</v>
      </c>
      <c r="S6198" t="s">
        <v>29</v>
      </c>
      <c r="T6198" t="s">
        <v>29</v>
      </c>
      <c r="U6198" t="s">
        <v>29</v>
      </c>
      <c r="V6198" t="s">
        <v>29</v>
      </c>
      <c r="W6198" t="s">
        <v>6328</v>
      </c>
    </row>
    <row r="6199" spans="1:23">
      <c r="A6199">
        <v>6198</v>
      </c>
      <c r="B6199" t="s">
        <v>6325</v>
      </c>
      <c r="C6199" t="s">
        <v>6325</v>
      </c>
      <c r="D6199">
        <v>168</v>
      </c>
      <c r="E6199" t="s">
        <v>6336</v>
      </c>
      <c r="F6199" t="s">
        <v>43</v>
      </c>
      <c r="G6199" s="1" t="s">
        <v>2684</v>
      </c>
      <c r="H6199" t="s">
        <v>6337</v>
      </c>
      <c r="I6199" t="s">
        <v>580</v>
      </c>
      <c r="J6199" t="s">
        <v>6337</v>
      </c>
      <c r="K6199">
        <v>0.34323347107438018</v>
      </c>
      <c r="L6199">
        <v>0.34323347107438018</v>
      </c>
      <c r="M6199" t="s">
        <v>26</v>
      </c>
      <c r="N6199" t="s">
        <v>74</v>
      </c>
      <c r="O6199" t="s">
        <v>219</v>
      </c>
      <c r="P6199" t="s">
        <v>232</v>
      </c>
      <c r="Q6199" t="s">
        <v>5868</v>
      </c>
      <c r="R6199" t="s">
        <v>4124</v>
      </c>
      <c r="S6199" t="s">
        <v>29</v>
      </c>
      <c r="T6199" t="s">
        <v>29</v>
      </c>
      <c r="U6199" t="s">
        <v>29</v>
      </c>
      <c r="V6199" t="s">
        <v>29</v>
      </c>
      <c r="W6199" t="s">
        <v>6328</v>
      </c>
    </row>
    <row r="6200" spans="1:23">
      <c r="A6200">
        <v>6199</v>
      </c>
      <c r="B6200" t="s">
        <v>6325</v>
      </c>
      <c r="C6200" t="s">
        <v>6325</v>
      </c>
      <c r="D6200">
        <v>168</v>
      </c>
      <c r="E6200" t="s">
        <v>6338</v>
      </c>
      <c r="F6200" t="s">
        <v>168</v>
      </c>
      <c r="G6200" s="1" t="s">
        <v>565</v>
      </c>
      <c r="H6200" t="s">
        <v>29</v>
      </c>
      <c r="I6200" t="s">
        <v>565</v>
      </c>
      <c r="J6200" t="s">
        <v>29</v>
      </c>
      <c r="K6200">
        <v>0.27458677685950417</v>
      </c>
      <c r="L6200">
        <v>0.27458677685950417</v>
      </c>
      <c r="M6200" t="s">
        <v>26</v>
      </c>
      <c r="N6200" t="s">
        <v>232</v>
      </c>
      <c r="O6200" t="s">
        <v>219</v>
      </c>
      <c r="P6200" t="s">
        <v>29</v>
      </c>
      <c r="Q6200" t="s">
        <v>29</v>
      </c>
      <c r="R6200" t="s">
        <v>29</v>
      </c>
      <c r="S6200" t="s">
        <v>29</v>
      </c>
      <c r="T6200" t="s">
        <v>29</v>
      </c>
      <c r="U6200" t="s">
        <v>29</v>
      </c>
      <c r="V6200" t="s">
        <v>29</v>
      </c>
      <c r="W6200" t="s">
        <v>6328</v>
      </c>
    </row>
    <row r="6201" spans="1:23">
      <c r="A6201">
        <v>6200</v>
      </c>
      <c r="B6201" t="s">
        <v>6325</v>
      </c>
      <c r="C6201" t="s">
        <v>6325</v>
      </c>
      <c r="D6201">
        <v>168</v>
      </c>
      <c r="E6201" t="s">
        <v>6339</v>
      </c>
      <c r="F6201" t="s">
        <v>558</v>
      </c>
      <c r="G6201" t="s">
        <v>726</v>
      </c>
      <c r="H6201" t="s">
        <v>6340</v>
      </c>
      <c r="I6201" t="s">
        <v>726</v>
      </c>
      <c r="J6201" t="s">
        <v>6340</v>
      </c>
      <c r="K6201">
        <v>0.2059400826446281</v>
      </c>
      <c r="L6201">
        <v>0.2059400826446281</v>
      </c>
      <c r="M6201" t="s">
        <v>26</v>
      </c>
      <c r="N6201" t="s">
        <v>219</v>
      </c>
      <c r="O6201" t="s">
        <v>63</v>
      </c>
      <c r="P6201" t="s">
        <v>29</v>
      </c>
      <c r="Q6201" t="s">
        <v>29</v>
      </c>
      <c r="R6201" t="s">
        <v>29</v>
      </c>
      <c r="S6201" t="s">
        <v>29</v>
      </c>
      <c r="T6201" t="s">
        <v>29</v>
      </c>
      <c r="U6201" t="s">
        <v>29</v>
      </c>
      <c r="V6201" t="s">
        <v>29</v>
      </c>
      <c r="W6201" t="s">
        <v>6328</v>
      </c>
    </row>
    <row r="6202" spans="1:23">
      <c r="A6202">
        <v>6201</v>
      </c>
      <c r="B6202" t="s">
        <v>6325</v>
      </c>
      <c r="C6202" t="s">
        <v>6325</v>
      </c>
      <c r="D6202">
        <v>168</v>
      </c>
      <c r="E6202" t="s">
        <v>9020</v>
      </c>
      <c r="F6202" t="s">
        <v>136</v>
      </c>
      <c r="G6202" t="s">
        <v>29</v>
      </c>
      <c r="H6202" t="s">
        <v>29</v>
      </c>
      <c r="I6202" t="s">
        <v>29</v>
      </c>
      <c r="J6202" t="s">
        <v>29</v>
      </c>
      <c r="K6202">
        <f>1198/3872*100</f>
        <v>30.940082644628099</v>
      </c>
      <c r="L6202">
        <f>1198/3872*100</f>
        <v>30.940082644628099</v>
      </c>
      <c r="M6202" t="s">
        <v>136</v>
      </c>
      <c r="N6202" t="s">
        <v>29</v>
      </c>
      <c r="O6202" t="s">
        <v>29</v>
      </c>
      <c r="P6202" t="s">
        <v>29</v>
      </c>
      <c r="Q6202" t="s">
        <v>29</v>
      </c>
      <c r="R6202" t="s">
        <v>29</v>
      </c>
      <c r="S6202" t="s">
        <v>29</v>
      </c>
      <c r="T6202" t="s">
        <v>29</v>
      </c>
      <c r="U6202" t="s">
        <v>29</v>
      </c>
      <c r="V6202" t="s">
        <v>29</v>
      </c>
      <c r="W6202" t="s">
        <v>6328</v>
      </c>
    </row>
    <row r="6203" spans="1:23">
      <c r="A6203">
        <v>6202</v>
      </c>
      <c r="B6203" t="s">
        <v>6325</v>
      </c>
      <c r="C6203" t="s">
        <v>6325</v>
      </c>
      <c r="D6203">
        <v>168</v>
      </c>
      <c r="E6203" t="s">
        <v>9021</v>
      </c>
      <c r="F6203" t="s">
        <v>93</v>
      </c>
      <c r="G6203" t="s">
        <v>29</v>
      </c>
      <c r="H6203" t="s">
        <v>29</v>
      </c>
      <c r="I6203" t="s">
        <v>29</v>
      </c>
      <c r="J6203" t="s">
        <v>29</v>
      </c>
      <c r="K6203">
        <f>8.3 * 886 / 3872</f>
        <v>1.8992252066115702</v>
      </c>
      <c r="L6203">
        <f>8.3 * 886 / 3872</f>
        <v>1.8992252066115702</v>
      </c>
      <c r="M6203" t="s">
        <v>26</v>
      </c>
      <c r="N6203" t="s">
        <v>29</v>
      </c>
      <c r="O6203" t="s">
        <v>29</v>
      </c>
      <c r="P6203" t="s">
        <v>29</v>
      </c>
      <c r="Q6203" t="s">
        <v>29</v>
      </c>
      <c r="R6203" t="s">
        <v>29</v>
      </c>
      <c r="S6203" t="s">
        <v>29</v>
      </c>
      <c r="T6203" t="s">
        <v>29</v>
      </c>
      <c r="U6203" t="s">
        <v>29</v>
      </c>
      <c r="V6203" t="s">
        <v>29</v>
      </c>
      <c r="W6203" t="s">
        <v>6328</v>
      </c>
    </row>
    <row r="6204" spans="1:23">
      <c r="A6204">
        <v>6203</v>
      </c>
      <c r="B6204" t="s">
        <v>6325</v>
      </c>
      <c r="C6204" t="s">
        <v>6325</v>
      </c>
      <c r="D6204">
        <v>168</v>
      </c>
      <c r="E6204" t="s">
        <v>4792</v>
      </c>
      <c r="F6204" t="s">
        <v>76</v>
      </c>
      <c r="G6204" t="s">
        <v>29</v>
      </c>
      <c r="H6204" t="s">
        <v>29</v>
      </c>
      <c r="I6204" t="s">
        <v>29</v>
      </c>
      <c r="J6204" t="s">
        <v>29</v>
      </c>
      <c r="K6204">
        <f>1788 / 3872 * 100</f>
        <v>46.17768595041322</v>
      </c>
      <c r="L6204">
        <f>1788 / 3872 * 100</f>
        <v>46.17768595041322</v>
      </c>
      <c r="M6204" t="s">
        <v>77</v>
      </c>
      <c r="N6204" t="s">
        <v>29</v>
      </c>
      <c r="O6204" t="s">
        <v>29</v>
      </c>
      <c r="P6204" t="s">
        <v>29</v>
      </c>
      <c r="Q6204" t="s">
        <v>29</v>
      </c>
      <c r="R6204" t="s">
        <v>29</v>
      </c>
      <c r="S6204" t="s">
        <v>29</v>
      </c>
      <c r="T6204" t="s">
        <v>29</v>
      </c>
      <c r="U6204" t="s">
        <v>29</v>
      </c>
      <c r="V6204" t="s">
        <v>29</v>
      </c>
      <c r="W6204" t="s">
        <v>6328</v>
      </c>
    </row>
    <row r="6205" spans="1:23">
      <c r="A6205">
        <v>6204</v>
      </c>
      <c r="B6205" t="s">
        <v>6341</v>
      </c>
      <c r="C6205" t="s">
        <v>6341</v>
      </c>
      <c r="D6205">
        <v>169</v>
      </c>
      <c r="E6205" t="s">
        <v>1268</v>
      </c>
      <c r="F6205" t="s">
        <v>522</v>
      </c>
      <c r="G6205" t="s">
        <v>1258</v>
      </c>
      <c r="H6205" t="s">
        <v>29</v>
      </c>
      <c r="I6205" t="s">
        <v>1258</v>
      </c>
      <c r="J6205" t="s">
        <v>29</v>
      </c>
      <c r="K6205">
        <v>9.4</v>
      </c>
      <c r="L6205">
        <v>9.4</v>
      </c>
      <c r="M6205" t="s">
        <v>26</v>
      </c>
      <c r="N6205" t="s">
        <v>323</v>
      </c>
      <c r="O6205" t="s">
        <v>29</v>
      </c>
      <c r="P6205" t="s">
        <v>29</v>
      </c>
      <c r="Q6205" t="s">
        <v>29</v>
      </c>
      <c r="R6205" t="s">
        <v>29</v>
      </c>
      <c r="S6205" t="s">
        <v>29</v>
      </c>
      <c r="T6205" t="s">
        <v>29</v>
      </c>
      <c r="U6205" t="s">
        <v>29</v>
      </c>
      <c r="V6205" t="s">
        <v>29</v>
      </c>
      <c r="W6205" t="s">
        <v>6342</v>
      </c>
    </row>
    <row r="6206" spans="1:23">
      <c r="A6206">
        <v>6205</v>
      </c>
      <c r="B6206" t="s">
        <v>6341</v>
      </c>
      <c r="C6206" t="s">
        <v>6341</v>
      </c>
      <c r="D6206">
        <v>169</v>
      </c>
      <c r="E6206" t="s">
        <v>3858</v>
      </c>
      <c r="F6206" t="s">
        <v>216</v>
      </c>
      <c r="G6206" t="s">
        <v>2312</v>
      </c>
      <c r="H6206" t="s">
        <v>3859</v>
      </c>
      <c r="I6206" t="s">
        <v>2312</v>
      </c>
      <c r="J6206" t="s">
        <v>3859</v>
      </c>
      <c r="K6206">
        <v>9.3000000000000007</v>
      </c>
      <c r="L6206">
        <v>9.3000000000000007</v>
      </c>
      <c r="M6206" t="s">
        <v>26</v>
      </c>
      <c r="N6206" t="s">
        <v>323</v>
      </c>
      <c r="O6206" t="s">
        <v>29</v>
      </c>
      <c r="P6206" t="s">
        <v>29</v>
      </c>
      <c r="Q6206" t="s">
        <v>29</v>
      </c>
      <c r="R6206" t="s">
        <v>29</v>
      </c>
      <c r="S6206" t="s">
        <v>29</v>
      </c>
      <c r="T6206" t="s">
        <v>29</v>
      </c>
      <c r="U6206" t="s">
        <v>29</v>
      </c>
      <c r="V6206" t="s">
        <v>29</v>
      </c>
      <c r="W6206" t="s">
        <v>6342</v>
      </c>
    </row>
    <row r="6207" spans="1:23">
      <c r="A6207">
        <v>6206</v>
      </c>
      <c r="B6207" t="s">
        <v>6341</v>
      </c>
      <c r="C6207" t="s">
        <v>6341</v>
      </c>
      <c r="D6207">
        <v>169</v>
      </c>
      <c r="E6207" t="s">
        <v>6343</v>
      </c>
      <c r="F6207" t="s">
        <v>459</v>
      </c>
      <c r="G6207" t="s">
        <v>460</v>
      </c>
      <c r="H6207" t="s">
        <v>6344</v>
      </c>
      <c r="I6207" t="s">
        <v>460</v>
      </c>
      <c r="J6207" t="s">
        <v>6344</v>
      </c>
      <c r="K6207">
        <v>7.6</v>
      </c>
      <c r="L6207">
        <v>7.6</v>
      </c>
      <c r="M6207" t="s">
        <v>26</v>
      </c>
      <c r="N6207" t="s">
        <v>323</v>
      </c>
      <c r="O6207" t="s">
        <v>29</v>
      </c>
      <c r="P6207" t="s">
        <v>29</v>
      </c>
      <c r="Q6207" t="s">
        <v>29</v>
      </c>
      <c r="R6207" t="s">
        <v>29</v>
      </c>
      <c r="S6207" t="s">
        <v>29</v>
      </c>
      <c r="T6207" t="s">
        <v>29</v>
      </c>
      <c r="U6207" t="s">
        <v>29</v>
      </c>
      <c r="V6207" t="s">
        <v>29</v>
      </c>
      <c r="W6207" t="s">
        <v>6342</v>
      </c>
    </row>
    <row r="6208" spans="1:23">
      <c r="A6208">
        <v>6207</v>
      </c>
      <c r="B6208" t="s">
        <v>6341</v>
      </c>
      <c r="C6208" t="s">
        <v>6341</v>
      </c>
      <c r="D6208">
        <v>169</v>
      </c>
      <c r="E6208" t="s">
        <v>6345</v>
      </c>
      <c r="F6208" t="s">
        <v>154</v>
      </c>
      <c r="G6208" t="s">
        <v>811</v>
      </c>
      <c r="H6208" t="s">
        <v>29</v>
      </c>
      <c r="I6208" t="s">
        <v>811</v>
      </c>
      <c r="J6208" t="s">
        <v>29</v>
      </c>
      <c r="K6208">
        <v>7.2</v>
      </c>
      <c r="L6208">
        <v>7.2</v>
      </c>
      <c r="M6208" t="s">
        <v>26</v>
      </c>
      <c r="N6208" t="s">
        <v>323</v>
      </c>
      <c r="O6208" t="s">
        <v>29</v>
      </c>
      <c r="P6208" t="s">
        <v>29</v>
      </c>
      <c r="Q6208" t="s">
        <v>29</v>
      </c>
      <c r="R6208" t="s">
        <v>29</v>
      </c>
      <c r="S6208" t="s">
        <v>29</v>
      </c>
      <c r="T6208" t="s">
        <v>29</v>
      </c>
      <c r="U6208" t="s">
        <v>29</v>
      </c>
      <c r="V6208" t="s">
        <v>29</v>
      </c>
      <c r="W6208" t="s">
        <v>6342</v>
      </c>
    </row>
    <row r="6209" spans="1:23">
      <c r="A6209">
        <v>6208</v>
      </c>
      <c r="B6209" t="s">
        <v>6341</v>
      </c>
      <c r="C6209" t="s">
        <v>6341</v>
      </c>
      <c r="D6209">
        <v>169</v>
      </c>
      <c r="E6209" t="s">
        <v>6346</v>
      </c>
      <c r="F6209" t="s">
        <v>1062</v>
      </c>
      <c r="G6209" t="s">
        <v>6347</v>
      </c>
      <c r="H6209" t="s">
        <v>6348</v>
      </c>
      <c r="I6209" t="s">
        <v>6347</v>
      </c>
      <c r="J6209" t="s">
        <v>6348</v>
      </c>
      <c r="K6209">
        <v>5.2</v>
      </c>
      <c r="L6209">
        <v>5.2</v>
      </c>
      <c r="M6209" t="s">
        <v>26</v>
      </c>
      <c r="N6209" t="s">
        <v>323</v>
      </c>
      <c r="O6209" t="s">
        <v>29</v>
      </c>
      <c r="P6209" t="s">
        <v>29</v>
      </c>
      <c r="Q6209" t="s">
        <v>29</v>
      </c>
      <c r="R6209" t="s">
        <v>29</v>
      </c>
      <c r="S6209" t="s">
        <v>29</v>
      </c>
      <c r="T6209" t="s">
        <v>29</v>
      </c>
      <c r="U6209" t="s">
        <v>29</v>
      </c>
      <c r="V6209" t="s">
        <v>29</v>
      </c>
      <c r="W6209" t="s">
        <v>6342</v>
      </c>
    </row>
    <row r="6210" spans="1:23">
      <c r="A6210">
        <v>6209</v>
      </c>
      <c r="B6210" t="s">
        <v>6341</v>
      </c>
      <c r="C6210" t="s">
        <v>6341</v>
      </c>
      <c r="D6210">
        <v>169</v>
      </c>
      <c r="E6210" t="s">
        <v>6349</v>
      </c>
      <c r="F6210" t="s">
        <v>23</v>
      </c>
      <c r="G6210" t="s">
        <v>6350</v>
      </c>
      <c r="H6210" t="s">
        <v>6351</v>
      </c>
      <c r="I6210" t="s">
        <v>6350</v>
      </c>
      <c r="J6210" t="s">
        <v>6351</v>
      </c>
      <c r="K6210">
        <v>2.2999999999999998</v>
      </c>
      <c r="L6210">
        <v>2.2999999999999998</v>
      </c>
      <c r="M6210" t="s">
        <v>26</v>
      </c>
      <c r="N6210" t="s">
        <v>323</v>
      </c>
      <c r="O6210" t="s">
        <v>29</v>
      </c>
      <c r="P6210" t="s">
        <v>29</v>
      </c>
      <c r="Q6210" t="s">
        <v>29</v>
      </c>
      <c r="R6210" t="s">
        <v>29</v>
      </c>
      <c r="S6210" t="s">
        <v>29</v>
      </c>
      <c r="T6210" t="s">
        <v>29</v>
      </c>
      <c r="U6210" t="s">
        <v>29</v>
      </c>
      <c r="V6210" t="s">
        <v>29</v>
      </c>
      <c r="W6210" t="s">
        <v>6342</v>
      </c>
    </row>
    <row r="6211" spans="1:23">
      <c r="A6211">
        <v>6210</v>
      </c>
      <c r="B6211" t="s">
        <v>6341</v>
      </c>
      <c r="C6211" t="s">
        <v>6341</v>
      </c>
      <c r="D6211">
        <v>169</v>
      </c>
      <c r="E6211" t="s">
        <v>6352</v>
      </c>
      <c r="F6211" t="s">
        <v>154</v>
      </c>
      <c r="G6211" t="s">
        <v>811</v>
      </c>
      <c r="H6211" t="s">
        <v>29</v>
      </c>
      <c r="I6211" t="s">
        <v>811</v>
      </c>
      <c r="J6211" t="s">
        <v>29</v>
      </c>
      <c r="K6211">
        <v>1.9</v>
      </c>
      <c r="L6211">
        <v>1.9</v>
      </c>
      <c r="M6211" t="s">
        <v>26</v>
      </c>
      <c r="N6211" t="s">
        <v>323</v>
      </c>
      <c r="O6211" t="s">
        <v>29</v>
      </c>
      <c r="P6211" t="s">
        <v>29</v>
      </c>
      <c r="Q6211" t="s">
        <v>29</v>
      </c>
      <c r="R6211" t="s">
        <v>29</v>
      </c>
      <c r="S6211" t="s">
        <v>29</v>
      </c>
      <c r="T6211" t="s">
        <v>29</v>
      </c>
      <c r="U6211" t="s">
        <v>29</v>
      </c>
      <c r="V6211" t="s">
        <v>29</v>
      </c>
      <c r="W6211" t="s">
        <v>6342</v>
      </c>
    </row>
    <row r="6212" spans="1:23">
      <c r="A6212">
        <v>6211</v>
      </c>
      <c r="B6212" t="s">
        <v>6341</v>
      </c>
      <c r="C6212" t="s">
        <v>6341</v>
      </c>
      <c r="D6212">
        <v>169</v>
      </c>
      <c r="E6212" t="s">
        <v>6353</v>
      </c>
      <c r="F6212" t="s">
        <v>498</v>
      </c>
      <c r="G6212" t="s">
        <v>499</v>
      </c>
      <c r="H6212" t="s">
        <v>1464</v>
      </c>
      <c r="I6212" t="s">
        <v>499</v>
      </c>
      <c r="J6212" t="s">
        <v>1464</v>
      </c>
      <c r="K6212">
        <v>1.4</v>
      </c>
      <c r="L6212">
        <v>1.4</v>
      </c>
      <c r="M6212" t="s">
        <v>26</v>
      </c>
      <c r="N6212" t="s">
        <v>323</v>
      </c>
      <c r="O6212" t="s">
        <v>29</v>
      </c>
      <c r="P6212" t="s">
        <v>29</v>
      </c>
      <c r="Q6212" t="s">
        <v>29</v>
      </c>
      <c r="R6212" t="s">
        <v>29</v>
      </c>
      <c r="S6212" t="s">
        <v>29</v>
      </c>
      <c r="T6212" t="s">
        <v>29</v>
      </c>
      <c r="U6212" t="s">
        <v>29</v>
      </c>
      <c r="V6212" t="s">
        <v>29</v>
      </c>
      <c r="W6212" t="s">
        <v>6342</v>
      </c>
    </row>
    <row r="6213" spans="1:23">
      <c r="A6213">
        <v>6212</v>
      </c>
      <c r="B6213" t="s">
        <v>6341</v>
      </c>
      <c r="C6213" t="s">
        <v>6341</v>
      </c>
      <c r="D6213">
        <v>169</v>
      </c>
      <c r="E6213" t="s">
        <v>6354</v>
      </c>
      <c r="F6213" t="s">
        <v>185</v>
      </c>
      <c r="G6213" t="s">
        <v>186</v>
      </c>
      <c r="H6213" t="s">
        <v>29</v>
      </c>
      <c r="I6213" t="s">
        <v>186</v>
      </c>
      <c r="J6213" t="s">
        <v>29</v>
      </c>
      <c r="K6213">
        <v>1.3</v>
      </c>
      <c r="L6213">
        <v>1.3</v>
      </c>
      <c r="M6213" t="s">
        <v>26</v>
      </c>
      <c r="N6213" t="s">
        <v>323</v>
      </c>
      <c r="O6213" t="s">
        <v>29</v>
      </c>
      <c r="P6213" t="s">
        <v>29</v>
      </c>
      <c r="Q6213" t="s">
        <v>29</v>
      </c>
      <c r="R6213" t="s">
        <v>29</v>
      </c>
      <c r="S6213" t="s">
        <v>29</v>
      </c>
      <c r="T6213" t="s">
        <v>29</v>
      </c>
      <c r="U6213" t="s">
        <v>29</v>
      </c>
      <c r="V6213" t="s">
        <v>29</v>
      </c>
      <c r="W6213" t="s">
        <v>6342</v>
      </c>
    </row>
    <row r="6214" spans="1:23">
      <c r="A6214">
        <v>6213</v>
      </c>
      <c r="B6214" t="s">
        <v>6341</v>
      </c>
      <c r="C6214" t="s">
        <v>6341</v>
      </c>
      <c r="D6214">
        <v>169</v>
      </c>
      <c r="E6214" t="s">
        <v>6355</v>
      </c>
      <c r="F6214" t="s">
        <v>93</v>
      </c>
      <c r="G6214" t="s">
        <v>29</v>
      </c>
      <c r="H6214" t="s">
        <v>29</v>
      </c>
      <c r="I6214" t="s">
        <v>29</v>
      </c>
      <c r="J6214" t="s">
        <v>29</v>
      </c>
      <c r="K6214">
        <v>8</v>
      </c>
      <c r="L6214">
        <v>8</v>
      </c>
      <c r="M6214" t="s">
        <v>26</v>
      </c>
      <c r="N6214" t="s">
        <v>323</v>
      </c>
      <c r="O6214" t="s">
        <v>29</v>
      </c>
      <c r="P6214" t="s">
        <v>29</v>
      </c>
      <c r="Q6214" t="s">
        <v>29</v>
      </c>
      <c r="R6214" t="s">
        <v>29</v>
      </c>
      <c r="S6214" t="s">
        <v>29</v>
      </c>
      <c r="T6214" t="s">
        <v>29</v>
      </c>
      <c r="U6214" t="s">
        <v>29</v>
      </c>
      <c r="V6214" t="s">
        <v>29</v>
      </c>
      <c r="W6214" t="s">
        <v>6342</v>
      </c>
    </row>
    <row r="6215" spans="1:23">
      <c r="A6215">
        <v>6214</v>
      </c>
      <c r="B6215" t="s">
        <v>6341</v>
      </c>
      <c r="C6215" t="s">
        <v>6341</v>
      </c>
      <c r="D6215">
        <v>169</v>
      </c>
      <c r="E6215" t="s">
        <v>6356</v>
      </c>
      <c r="F6215" t="s">
        <v>154</v>
      </c>
      <c r="G6215" t="s">
        <v>6357</v>
      </c>
      <c r="H6215" t="s">
        <v>6358</v>
      </c>
      <c r="I6215" t="s">
        <v>6357</v>
      </c>
      <c r="J6215" t="s">
        <v>6358</v>
      </c>
      <c r="K6215">
        <v>21.7</v>
      </c>
      <c r="L6215">
        <v>21.7</v>
      </c>
      <c r="M6215" t="s">
        <v>26</v>
      </c>
      <c r="N6215" t="s">
        <v>118</v>
      </c>
      <c r="O6215" t="s">
        <v>29</v>
      </c>
      <c r="P6215" t="s">
        <v>29</v>
      </c>
      <c r="Q6215" t="s">
        <v>29</v>
      </c>
      <c r="R6215" t="s">
        <v>29</v>
      </c>
      <c r="S6215" t="s">
        <v>29</v>
      </c>
      <c r="T6215" t="s">
        <v>29</v>
      </c>
      <c r="U6215" t="s">
        <v>29</v>
      </c>
      <c r="V6215" t="s">
        <v>29</v>
      </c>
      <c r="W6215" t="s">
        <v>6342</v>
      </c>
    </row>
    <row r="6216" spans="1:23">
      <c r="A6216">
        <v>6215</v>
      </c>
      <c r="B6216" t="s">
        <v>6341</v>
      </c>
      <c r="C6216" t="s">
        <v>6341</v>
      </c>
      <c r="D6216">
        <v>169</v>
      </c>
      <c r="E6216" t="s">
        <v>6359</v>
      </c>
      <c r="F6216" t="s">
        <v>154</v>
      </c>
      <c r="G6216" t="s">
        <v>6360</v>
      </c>
      <c r="H6216" t="s">
        <v>6361</v>
      </c>
      <c r="I6216" t="s">
        <v>6360</v>
      </c>
      <c r="J6216" t="s">
        <v>6361</v>
      </c>
      <c r="K6216">
        <v>9.8000000000000007</v>
      </c>
      <c r="L6216">
        <v>9.8000000000000007</v>
      </c>
      <c r="M6216" t="s">
        <v>26</v>
      </c>
      <c r="N6216" t="s">
        <v>118</v>
      </c>
      <c r="O6216" t="s">
        <v>29</v>
      </c>
      <c r="P6216" t="s">
        <v>29</v>
      </c>
      <c r="Q6216" t="s">
        <v>29</v>
      </c>
      <c r="R6216" t="s">
        <v>29</v>
      </c>
      <c r="S6216" t="s">
        <v>29</v>
      </c>
      <c r="T6216" t="s">
        <v>29</v>
      </c>
      <c r="U6216" t="s">
        <v>29</v>
      </c>
      <c r="V6216" t="s">
        <v>29</v>
      </c>
      <c r="W6216" t="s">
        <v>6342</v>
      </c>
    </row>
    <row r="6217" spans="1:23">
      <c r="A6217">
        <v>6216</v>
      </c>
      <c r="B6217" t="s">
        <v>6341</v>
      </c>
      <c r="C6217" t="s">
        <v>6341</v>
      </c>
      <c r="D6217">
        <v>169</v>
      </c>
      <c r="E6217" t="s">
        <v>6362</v>
      </c>
      <c r="F6217" t="s">
        <v>154</v>
      </c>
      <c r="G6217" t="s">
        <v>6363</v>
      </c>
      <c r="H6217" t="s">
        <v>6364</v>
      </c>
      <c r="I6217" t="s">
        <v>6363</v>
      </c>
      <c r="J6217" t="s">
        <v>6364</v>
      </c>
      <c r="K6217">
        <v>2.1</v>
      </c>
      <c r="L6217">
        <v>2.1</v>
      </c>
      <c r="M6217" t="s">
        <v>26</v>
      </c>
      <c r="N6217" t="s">
        <v>118</v>
      </c>
      <c r="O6217" t="s">
        <v>29</v>
      </c>
      <c r="P6217" t="s">
        <v>29</v>
      </c>
      <c r="Q6217" t="s">
        <v>29</v>
      </c>
      <c r="R6217" t="s">
        <v>29</v>
      </c>
      <c r="S6217" t="s">
        <v>29</v>
      </c>
      <c r="T6217" t="s">
        <v>29</v>
      </c>
      <c r="U6217" t="s">
        <v>29</v>
      </c>
      <c r="V6217" t="s">
        <v>29</v>
      </c>
      <c r="W6217" t="s">
        <v>6342</v>
      </c>
    </row>
    <row r="6218" spans="1:23">
      <c r="A6218">
        <v>6217</v>
      </c>
      <c r="B6218" t="s">
        <v>6341</v>
      </c>
      <c r="C6218" t="s">
        <v>6341</v>
      </c>
      <c r="D6218">
        <v>169</v>
      </c>
      <c r="E6218" t="s">
        <v>6365</v>
      </c>
      <c r="F6218" t="s">
        <v>154</v>
      </c>
      <c r="G6218" t="s">
        <v>6366</v>
      </c>
      <c r="H6218" t="s">
        <v>6367</v>
      </c>
      <c r="I6218" t="s">
        <v>6366</v>
      </c>
      <c r="J6218" t="s">
        <v>6367</v>
      </c>
      <c r="K6218">
        <v>1.3</v>
      </c>
      <c r="L6218">
        <v>1.3</v>
      </c>
      <c r="M6218" t="s">
        <v>26</v>
      </c>
      <c r="N6218" t="s">
        <v>118</v>
      </c>
      <c r="O6218" t="s">
        <v>29</v>
      </c>
      <c r="P6218" t="s">
        <v>29</v>
      </c>
      <c r="Q6218" t="s">
        <v>29</v>
      </c>
      <c r="R6218" t="s">
        <v>29</v>
      </c>
      <c r="S6218" t="s">
        <v>29</v>
      </c>
      <c r="T6218" t="s">
        <v>29</v>
      </c>
      <c r="U6218" t="s">
        <v>29</v>
      </c>
      <c r="V6218" t="s">
        <v>29</v>
      </c>
      <c r="W6218" t="s">
        <v>6342</v>
      </c>
    </row>
    <row r="6219" spans="1:23">
      <c r="A6219">
        <v>6218</v>
      </c>
      <c r="B6219" t="s">
        <v>6341</v>
      </c>
      <c r="C6219" t="s">
        <v>6341</v>
      </c>
      <c r="D6219">
        <v>169</v>
      </c>
      <c r="E6219" t="s">
        <v>802</v>
      </c>
      <c r="F6219" t="s">
        <v>154</v>
      </c>
      <c r="G6219" t="s">
        <v>803</v>
      </c>
      <c r="H6219" t="s">
        <v>804</v>
      </c>
      <c r="I6219" t="s">
        <v>803</v>
      </c>
      <c r="J6219" t="s">
        <v>804</v>
      </c>
      <c r="K6219">
        <v>1</v>
      </c>
      <c r="L6219">
        <v>1</v>
      </c>
      <c r="M6219" t="s">
        <v>26</v>
      </c>
      <c r="N6219" t="s">
        <v>118</v>
      </c>
      <c r="O6219" t="s">
        <v>29</v>
      </c>
      <c r="P6219" t="s">
        <v>29</v>
      </c>
      <c r="Q6219" t="s">
        <v>29</v>
      </c>
      <c r="R6219" t="s">
        <v>29</v>
      </c>
      <c r="S6219" t="s">
        <v>29</v>
      </c>
      <c r="T6219" t="s">
        <v>29</v>
      </c>
      <c r="U6219" t="s">
        <v>29</v>
      </c>
      <c r="V6219" t="s">
        <v>29</v>
      </c>
      <c r="W6219" t="s">
        <v>6342</v>
      </c>
    </row>
    <row r="6220" spans="1:23">
      <c r="A6220">
        <v>6219</v>
      </c>
      <c r="B6220" t="s">
        <v>6341</v>
      </c>
      <c r="C6220" t="s">
        <v>6341</v>
      </c>
      <c r="D6220">
        <v>169</v>
      </c>
      <c r="E6220" t="s">
        <v>3269</v>
      </c>
      <c r="F6220" t="s">
        <v>154</v>
      </c>
      <c r="G6220" t="s">
        <v>155</v>
      </c>
      <c r="H6220" t="s">
        <v>29</v>
      </c>
      <c r="I6220" t="s">
        <v>155</v>
      </c>
      <c r="J6220" t="s">
        <v>29</v>
      </c>
      <c r="K6220">
        <v>0.1</v>
      </c>
      <c r="L6220">
        <v>0.1</v>
      </c>
      <c r="M6220" t="s">
        <v>26</v>
      </c>
      <c r="N6220" t="s">
        <v>118</v>
      </c>
      <c r="O6220" t="s">
        <v>29</v>
      </c>
      <c r="P6220" t="s">
        <v>29</v>
      </c>
      <c r="Q6220" t="s">
        <v>29</v>
      </c>
      <c r="R6220" t="s">
        <v>29</v>
      </c>
      <c r="S6220" t="s">
        <v>29</v>
      </c>
      <c r="T6220" t="s">
        <v>29</v>
      </c>
      <c r="U6220" t="s">
        <v>29</v>
      </c>
      <c r="V6220" t="s">
        <v>29</v>
      </c>
      <c r="W6220" t="s">
        <v>6342</v>
      </c>
    </row>
    <row r="6221" spans="1:23">
      <c r="A6221">
        <v>6220</v>
      </c>
      <c r="B6221" t="s">
        <v>6341</v>
      </c>
      <c r="C6221" t="s">
        <v>6341</v>
      </c>
      <c r="D6221">
        <v>169</v>
      </c>
      <c r="E6221" t="s">
        <v>6368</v>
      </c>
      <c r="F6221" t="s">
        <v>93</v>
      </c>
      <c r="G6221" t="s">
        <v>29</v>
      </c>
      <c r="H6221" t="s">
        <v>29</v>
      </c>
      <c r="I6221" t="s">
        <v>29</v>
      </c>
      <c r="J6221" t="s">
        <v>29</v>
      </c>
      <c r="K6221">
        <v>4.4000000000000004</v>
      </c>
      <c r="L6221">
        <v>4.4000000000000004</v>
      </c>
      <c r="M6221" t="s">
        <v>26</v>
      </c>
      <c r="N6221" t="s">
        <v>118</v>
      </c>
      <c r="O6221" t="s">
        <v>29</v>
      </c>
      <c r="P6221" t="s">
        <v>29</v>
      </c>
      <c r="Q6221" t="s">
        <v>29</v>
      </c>
      <c r="R6221" t="s">
        <v>29</v>
      </c>
      <c r="S6221" t="s">
        <v>29</v>
      </c>
      <c r="T6221" t="s">
        <v>29</v>
      </c>
      <c r="U6221" t="s">
        <v>29</v>
      </c>
      <c r="V6221" t="s">
        <v>29</v>
      </c>
      <c r="W6221" t="s">
        <v>6342</v>
      </c>
    </row>
    <row r="6222" spans="1:23">
      <c r="A6222">
        <v>6221</v>
      </c>
      <c r="B6222" t="s">
        <v>6341</v>
      </c>
      <c r="C6222" t="s">
        <v>6341</v>
      </c>
      <c r="D6222">
        <v>169</v>
      </c>
      <c r="E6222" t="s">
        <v>6359</v>
      </c>
      <c r="F6222" t="s">
        <v>154</v>
      </c>
      <c r="G6222" t="s">
        <v>6360</v>
      </c>
      <c r="H6222" t="s">
        <v>6361</v>
      </c>
      <c r="I6222" t="s">
        <v>6360</v>
      </c>
      <c r="J6222" t="s">
        <v>6361</v>
      </c>
      <c r="K6222">
        <v>1.6</v>
      </c>
      <c r="L6222">
        <v>1.6</v>
      </c>
      <c r="M6222" t="s">
        <v>26</v>
      </c>
      <c r="N6222" t="s">
        <v>219</v>
      </c>
      <c r="O6222" t="s">
        <v>29</v>
      </c>
      <c r="P6222" t="s">
        <v>29</v>
      </c>
      <c r="Q6222" t="s">
        <v>29</v>
      </c>
      <c r="R6222" t="s">
        <v>29</v>
      </c>
      <c r="S6222" t="s">
        <v>29</v>
      </c>
      <c r="T6222" t="s">
        <v>29</v>
      </c>
      <c r="U6222" t="s">
        <v>29</v>
      </c>
      <c r="V6222" t="s">
        <v>29</v>
      </c>
      <c r="W6222" t="s">
        <v>6342</v>
      </c>
    </row>
    <row r="6223" spans="1:23">
      <c r="A6223">
        <v>6222</v>
      </c>
      <c r="B6223" t="s">
        <v>6341</v>
      </c>
      <c r="C6223" t="s">
        <v>6341</v>
      </c>
      <c r="D6223">
        <v>169</v>
      </c>
      <c r="E6223" t="s">
        <v>3831</v>
      </c>
      <c r="F6223" t="s">
        <v>154</v>
      </c>
      <c r="G6223" t="s">
        <v>3832</v>
      </c>
      <c r="H6223" t="s">
        <v>3833</v>
      </c>
      <c r="I6223" t="s">
        <v>3832</v>
      </c>
      <c r="J6223" t="s">
        <v>3833</v>
      </c>
      <c r="K6223">
        <v>1.2</v>
      </c>
      <c r="L6223">
        <v>1.2</v>
      </c>
      <c r="M6223" t="s">
        <v>26</v>
      </c>
      <c r="N6223" t="s">
        <v>219</v>
      </c>
      <c r="O6223" t="s">
        <v>29</v>
      </c>
      <c r="P6223" t="s">
        <v>29</v>
      </c>
      <c r="Q6223" t="s">
        <v>29</v>
      </c>
      <c r="R6223" t="s">
        <v>29</v>
      </c>
      <c r="S6223" t="s">
        <v>29</v>
      </c>
      <c r="T6223" t="s">
        <v>29</v>
      </c>
      <c r="U6223" t="s">
        <v>29</v>
      </c>
      <c r="V6223" t="s">
        <v>29</v>
      </c>
      <c r="W6223" t="s">
        <v>6342</v>
      </c>
    </row>
    <row r="6224" spans="1:23">
      <c r="A6224">
        <v>6223</v>
      </c>
      <c r="B6224" t="s">
        <v>6341</v>
      </c>
      <c r="C6224" t="s">
        <v>6341</v>
      </c>
      <c r="D6224">
        <v>169</v>
      </c>
      <c r="E6224" t="s">
        <v>6369</v>
      </c>
      <c r="F6224" t="s">
        <v>93</v>
      </c>
      <c r="G6224" t="s">
        <v>29</v>
      </c>
      <c r="H6224" t="s">
        <v>29</v>
      </c>
      <c r="I6224" t="s">
        <v>29</v>
      </c>
      <c r="J6224" t="s">
        <v>29</v>
      </c>
      <c r="K6224">
        <v>0.4</v>
      </c>
      <c r="L6224">
        <v>0.4</v>
      </c>
      <c r="M6224" t="s">
        <v>26</v>
      </c>
      <c r="N6224" t="s">
        <v>219</v>
      </c>
      <c r="O6224" t="s">
        <v>29</v>
      </c>
      <c r="P6224" t="s">
        <v>29</v>
      </c>
      <c r="Q6224" t="s">
        <v>29</v>
      </c>
      <c r="R6224" t="s">
        <v>29</v>
      </c>
      <c r="S6224" t="s">
        <v>29</v>
      </c>
      <c r="T6224" t="s">
        <v>29</v>
      </c>
      <c r="U6224" t="s">
        <v>29</v>
      </c>
      <c r="V6224" t="s">
        <v>29</v>
      </c>
      <c r="W6224" t="s">
        <v>6342</v>
      </c>
    </row>
    <row r="6225" spans="1:23">
      <c r="A6225">
        <v>6224</v>
      </c>
      <c r="B6225" t="s">
        <v>6341</v>
      </c>
      <c r="C6225" t="s">
        <v>6341</v>
      </c>
      <c r="D6225">
        <v>169</v>
      </c>
      <c r="E6225" t="s">
        <v>6370</v>
      </c>
      <c r="F6225" t="s">
        <v>76</v>
      </c>
      <c r="G6225" t="s">
        <v>29</v>
      </c>
      <c r="H6225" t="s">
        <v>29</v>
      </c>
      <c r="I6225" t="s">
        <v>29</v>
      </c>
      <c r="J6225" t="s">
        <v>29</v>
      </c>
      <c r="K6225">
        <v>1.4</v>
      </c>
      <c r="L6225">
        <v>1.4</v>
      </c>
      <c r="M6225" t="s">
        <v>77</v>
      </c>
      <c r="N6225" t="s">
        <v>29</v>
      </c>
      <c r="O6225" t="s">
        <v>29</v>
      </c>
      <c r="P6225" t="s">
        <v>29</v>
      </c>
      <c r="Q6225" t="s">
        <v>29</v>
      </c>
      <c r="R6225" t="s">
        <v>29</v>
      </c>
      <c r="S6225" t="s">
        <v>29</v>
      </c>
      <c r="T6225" t="s">
        <v>29</v>
      </c>
      <c r="U6225" t="s">
        <v>29</v>
      </c>
      <c r="V6225" t="s">
        <v>29</v>
      </c>
      <c r="W6225" t="s">
        <v>6342</v>
      </c>
    </row>
    <row r="6226" spans="1:23">
      <c r="A6226">
        <v>6225</v>
      </c>
      <c r="B6226" t="s">
        <v>6341</v>
      </c>
      <c r="C6226" t="s">
        <v>6341</v>
      </c>
      <c r="D6226">
        <v>169</v>
      </c>
      <c r="E6226" t="s">
        <v>6371</v>
      </c>
      <c r="F6226" t="s">
        <v>93</v>
      </c>
      <c r="G6226" t="s">
        <v>29</v>
      </c>
      <c r="H6226" t="s">
        <v>29</v>
      </c>
      <c r="I6226" t="s">
        <v>29</v>
      </c>
      <c r="J6226" t="s">
        <v>29</v>
      </c>
      <c r="K6226">
        <v>0.9</v>
      </c>
      <c r="L6226">
        <v>0.9</v>
      </c>
      <c r="M6226" t="s">
        <v>26</v>
      </c>
      <c r="N6226" t="s">
        <v>112</v>
      </c>
      <c r="O6226" t="s">
        <v>29</v>
      </c>
      <c r="P6226" t="s">
        <v>29</v>
      </c>
      <c r="Q6226" t="s">
        <v>29</v>
      </c>
      <c r="R6226" t="s">
        <v>29</v>
      </c>
      <c r="S6226" t="s">
        <v>29</v>
      </c>
      <c r="T6226" t="s">
        <v>29</v>
      </c>
      <c r="U6226" t="s">
        <v>29</v>
      </c>
      <c r="V6226" t="s">
        <v>29</v>
      </c>
      <c r="W6226" t="s">
        <v>6342</v>
      </c>
    </row>
    <row r="6227" spans="1:23">
      <c r="A6227">
        <v>6226</v>
      </c>
      <c r="B6227" t="s">
        <v>6341</v>
      </c>
      <c r="C6227" t="s">
        <v>6341</v>
      </c>
      <c r="D6227">
        <v>169</v>
      </c>
      <c r="E6227" t="s">
        <v>6372</v>
      </c>
      <c r="F6227" t="s">
        <v>136</v>
      </c>
      <c r="G6227" t="s">
        <v>29</v>
      </c>
      <c r="H6227" t="s">
        <v>29</v>
      </c>
      <c r="I6227" t="s">
        <v>29</v>
      </c>
      <c r="J6227" t="s">
        <v>29</v>
      </c>
      <c r="K6227">
        <v>0.3</v>
      </c>
      <c r="L6227">
        <v>0.3</v>
      </c>
      <c r="M6227" t="s">
        <v>136</v>
      </c>
      <c r="N6227" t="s">
        <v>29</v>
      </c>
      <c r="O6227" t="s">
        <v>29</v>
      </c>
      <c r="P6227" t="s">
        <v>29</v>
      </c>
      <c r="Q6227" t="s">
        <v>29</v>
      </c>
      <c r="R6227" t="s">
        <v>29</v>
      </c>
      <c r="S6227" t="s">
        <v>29</v>
      </c>
      <c r="T6227" t="s">
        <v>29</v>
      </c>
      <c r="U6227" t="s">
        <v>29</v>
      </c>
      <c r="V6227" t="s">
        <v>29</v>
      </c>
      <c r="W6227" t="s">
        <v>6342</v>
      </c>
    </row>
    <row r="6228" spans="1:23">
      <c r="A6228">
        <v>6227</v>
      </c>
      <c r="B6228" t="s">
        <v>6341</v>
      </c>
      <c r="C6228" t="s">
        <v>6341</v>
      </c>
      <c r="D6228">
        <v>169</v>
      </c>
      <c r="E6228" t="s">
        <v>6373</v>
      </c>
      <c r="F6228" t="s">
        <v>76</v>
      </c>
      <c r="G6228" t="s">
        <v>29</v>
      </c>
      <c r="H6228" t="s">
        <v>29</v>
      </c>
      <c r="I6228" t="s">
        <v>29</v>
      </c>
      <c r="J6228" t="s">
        <v>29</v>
      </c>
      <c r="K6228">
        <v>0.1</v>
      </c>
      <c r="L6228">
        <v>0.1</v>
      </c>
      <c r="M6228" t="s">
        <v>1550</v>
      </c>
      <c r="N6228" t="s">
        <v>29</v>
      </c>
      <c r="O6228" t="s">
        <v>29</v>
      </c>
      <c r="P6228" t="s">
        <v>29</v>
      </c>
      <c r="Q6228" t="s">
        <v>29</v>
      </c>
      <c r="R6228" t="s">
        <v>29</v>
      </c>
      <c r="S6228" t="s">
        <v>29</v>
      </c>
      <c r="T6228" t="s">
        <v>29</v>
      </c>
      <c r="U6228" t="s">
        <v>29</v>
      </c>
      <c r="V6228" t="s">
        <v>29</v>
      </c>
      <c r="W6228" t="s">
        <v>6342</v>
      </c>
    </row>
    <row r="6229" spans="1:23">
      <c r="A6229">
        <v>6228</v>
      </c>
      <c r="B6229" t="s">
        <v>6341</v>
      </c>
      <c r="C6229" t="s">
        <v>6341</v>
      </c>
      <c r="D6229">
        <v>169</v>
      </c>
      <c r="E6229" t="s">
        <v>6374</v>
      </c>
      <c r="F6229" t="s">
        <v>9024</v>
      </c>
      <c r="G6229" t="s">
        <v>9022</v>
      </c>
      <c r="H6229" t="s">
        <v>9023</v>
      </c>
      <c r="I6229" t="s">
        <v>9022</v>
      </c>
      <c r="J6229" t="s">
        <v>9023</v>
      </c>
      <c r="K6229">
        <v>0.1</v>
      </c>
      <c r="L6229">
        <v>0.1</v>
      </c>
      <c r="M6229" t="s">
        <v>26</v>
      </c>
      <c r="N6229" t="s">
        <v>29</v>
      </c>
      <c r="O6229" t="s">
        <v>29</v>
      </c>
      <c r="P6229" t="s">
        <v>29</v>
      </c>
      <c r="Q6229" t="s">
        <v>29</v>
      </c>
      <c r="R6229" t="s">
        <v>29</v>
      </c>
      <c r="S6229" t="s">
        <v>29</v>
      </c>
      <c r="T6229" t="s">
        <v>29</v>
      </c>
      <c r="U6229" t="s">
        <v>29</v>
      </c>
      <c r="V6229" t="s">
        <v>29</v>
      </c>
      <c r="W6229" t="s">
        <v>6342</v>
      </c>
    </row>
    <row r="6230" spans="1:23">
      <c r="A6230">
        <v>6229</v>
      </c>
      <c r="B6230" t="s">
        <v>6375</v>
      </c>
      <c r="C6230" t="s">
        <v>6375</v>
      </c>
      <c r="D6230">
        <v>170</v>
      </c>
      <c r="E6230" t="s">
        <v>6376</v>
      </c>
      <c r="F6230" t="s">
        <v>255</v>
      </c>
      <c r="G6230" s="1" t="s">
        <v>6377</v>
      </c>
      <c r="H6230" t="s">
        <v>6378</v>
      </c>
      <c r="I6230" t="s">
        <v>6377</v>
      </c>
      <c r="J6230" t="s">
        <v>6378</v>
      </c>
      <c r="K6230">
        <v>0.36900369003690037</v>
      </c>
      <c r="L6230">
        <v>0.36900369003690037</v>
      </c>
      <c r="M6230" t="s">
        <v>26</v>
      </c>
      <c r="N6230" t="s">
        <v>74</v>
      </c>
      <c r="O6230" t="s">
        <v>29</v>
      </c>
      <c r="P6230" t="s">
        <v>29</v>
      </c>
      <c r="Q6230" t="s">
        <v>29</v>
      </c>
      <c r="R6230" t="s">
        <v>29</v>
      </c>
      <c r="S6230" t="s">
        <v>29</v>
      </c>
      <c r="T6230" t="s">
        <v>29</v>
      </c>
      <c r="U6230" t="s">
        <v>29</v>
      </c>
      <c r="V6230" t="s">
        <v>29</v>
      </c>
      <c r="W6230" t="s">
        <v>6379</v>
      </c>
    </row>
    <row r="6231" spans="1:23">
      <c r="A6231">
        <v>6230</v>
      </c>
      <c r="B6231" t="s">
        <v>6375</v>
      </c>
      <c r="C6231" t="s">
        <v>6375</v>
      </c>
      <c r="D6231">
        <v>170</v>
      </c>
      <c r="E6231" t="s">
        <v>9451</v>
      </c>
      <c r="F6231" t="s">
        <v>255</v>
      </c>
      <c r="G6231" s="1" t="s">
        <v>1197</v>
      </c>
      <c r="H6231" t="s">
        <v>29</v>
      </c>
      <c r="I6231" t="s">
        <v>1197</v>
      </c>
      <c r="J6231" t="s">
        <v>29</v>
      </c>
      <c r="K6231">
        <v>0.36900369003690037</v>
      </c>
      <c r="L6231">
        <v>0.36900369003690037</v>
      </c>
      <c r="M6231" t="s">
        <v>26</v>
      </c>
      <c r="N6231" t="s">
        <v>63</v>
      </c>
      <c r="O6231" t="s">
        <v>29</v>
      </c>
      <c r="P6231" t="s">
        <v>29</v>
      </c>
      <c r="Q6231" t="s">
        <v>29</v>
      </c>
      <c r="R6231" t="s">
        <v>29</v>
      </c>
      <c r="S6231" t="s">
        <v>29</v>
      </c>
      <c r="T6231" t="s">
        <v>29</v>
      </c>
      <c r="U6231" t="s">
        <v>29</v>
      </c>
      <c r="V6231" t="s">
        <v>29</v>
      </c>
      <c r="W6231" t="s">
        <v>6379</v>
      </c>
    </row>
    <row r="6232" spans="1:23">
      <c r="A6232">
        <v>6231</v>
      </c>
      <c r="B6232" t="s">
        <v>6375</v>
      </c>
      <c r="C6232" t="s">
        <v>6375</v>
      </c>
      <c r="D6232">
        <v>170</v>
      </c>
      <c r="E6232" t="s">
        <v>6236</v>
      </c>
      <c r="F6232" t="s">
        <v>255</v>
      </c>
      <c r="G6232" s="1" t="s">
        <v>1197</v>
      </c>
      <c r="H6232" t="s">
        <v>29</v>
      </c>
      <c r="I6232" t="s">
        <v>1197</v>
      </c>
      <c r="J6232" t="s">
        <v>29</v>
      </c>
      <c r="K6232">
        <v>0.12300123001230012</v>
      </c>
      <c r="L6232">
        <v>0.12300123001230012</v>
      </c>
      <c r="M6232" t="s">
        <v>26</v>
      </c>
      <c r="N6232" t="s">
        <v>74</v>
      </c>
      <c r="O6232" t="s">
        <v>29</v>
      </c>
      <c r="P6232" t="s">
        <v>29</v>
      </c>
      <c r="Q6232" t="s">
        <v>29</v>
      </c>
      <c r="R6232" t="s">
        <v>29</v>
      </c>
      <c r="S6232" t="s">
        <v>29</v>
      </c>
      <c r="T6232" t="s">
        <v>29</v>
      </c>
      <c r="U6232" t="s">
        <v>29</v>
      </c>
      <c r="V6232" t="s">
        <v>29</v>
      </c>
      <c r="W6232" t="s">
        <v>6379</v>
      </c>
    </row>
    <row r="6233" spans="1:23">
      <c r="A6233">
        <v>6232</v>
      </c>
      <c r="B6233" t="s">
        <v>6375</v>
      </c>
      <c r="C6233" t="s">
        <v>6375</v>
      </c>
      <c r="D6233">
        <v>170</v>
      </c>
      <c r="E6233" t="s">
        <v>6236</v>
      </c>
      <c r="F6233" t="s">
        <v>255</v>
      </c>
      <c r="G6233" s="1" t="s">
        <v>1197</v>
      </c>
      <c r="H6233" t="s">
        <v>29</v>
      </c>
      <c r="I6233" t="s">
        <v>1197</v>
      </c>
      <c r="J6233" t="s">
        <v>29</v>
      </c>
      <c r="K6233">
        <v>0.12300123001230012</v>
      </c>
      <c r="L6233">
        <v>0.12300123001230012</v>
      </c>
      <c r="M6233" t="s">
        <v>26</v>
      </c>
      <c r="N6233" t="s">
        <v>27</v>
      </c>
      <c r="O6233" t="s">
        <v>29</v>
      </c>
      <c r="P6233" t="s">
        <v>29</v>
      </c>
      <c r="Q6233" t="s">
        <v>29</v>
      </c>
      <c r="R6233" t="s">
        <v>29</v>
      </c>
      <c r="S6233" t="s">
        <v>29</v>
      </c>
      <c r="T6233" t="s">
        <v>29</v>
      </c>
      <c r="U6233" t="s">
        <v>29</v>
      </c>
      <c r="V6233" t="s">
        <v>29</v>
      </c>
      <c r="W6233" t="s">
        <v>6379</v>
      </c>
    </row>
    <row r="6234" spans="1:23">
      <c r="A6234">
        <v>6233</v>
      </c>
      <c r="B6234" t="s">
        <v>6375</v>
      </c>
      <c r="C6234" t="s">
        <v>6375</v>
      </c>
      <c r="D6234">
        <v>170</v>
      </c>
      <c r="E6234" t="s">
        <v>6232</v>
      </c>
      <c r="F6234" t="s">
        <v>598</v>
      </c>
      <c r="G6234" s="1" t="s">
        <v>2318</v>
      </c>
      <c r="H6234" t="s">
        <v>1205</v>
      </c>
      <c r="I6234" t="s">
        <v>2318</v>
      </c>
      <c r="J6234" t="s">
        <v>8868</v>
      </c>
      <c r="K6234">
        <v>3.9360393603936039</v>
      </c>
      <c r="L6234">
        <v>3.9360393603936039</v>
      </c>
      <c r="M6234" t="s">
        <v>26</v>
      </c>
      <c r="N6234" t="s">
        <v>63</v>
      </c>
      <c r="O6234" t="s">
        <v>29</v>
      </c>
      <c r="P6234" t="s">
        <v>29</v>
      </c>
      <c r="Q6234" t="s">
        <v>29</v>
      </c>
      <c r="R6234" t="s">
        <v>29</v>
      </c>
      <c r="S6234" t="s">
        <v>29</v>
      </c>
      <c r="T6234" t="s">
        <v>29</v>
      </c>
      <c r="U6234" t="s">
        <v>29</v>
      </c>
      <c r="V6234" t="s">
        <v>29</v>
      </c>
      <c r="W6234" t="s">
        <v>6379</v>
      </c>
    </row>
    <row r="6235" spans="1:23">
      <c r="A6235">
        <v>6234</v>
      </c>
      <c r="B6235" t="s">
        <v>6375</v>
      </c>
      <c r="C6235" t="s">
        <v>6375</v>
      </c>
      <c r="D6235">
        <v>170</v>
      </c>
      <c r="E6235" t="s">
        <v>6232</v>
      </c>
      <c r="F6235" t="s">
        <v>598</v>
      </c>
      <c r="G6235" s="1" t="s">
        <v>2318</v>
      </c>
      <c r="H6235" t="s">
        <v>1205</v>
      </c>
      <c r="I6235" t="s">
        <v>2318</v>
      </c>
      <c r="J6235" t="s">
        <v>8868</v>
      </c>
      <c r="K6235">
        <v>5.2890528905289047</v>
      </c>
      <c r="L6235">
        <v>5.2890528905289047</v>
      </c>
      <c r="M6235" t="s">
        <v>26</v>
      </c>
      <c r="N6235" t="s">
        <v>74</v>
      </c>
      <c r="O6235" t="s">
        <v>29</v>
      </c>
      <c r="P6235" t="s">
        <v>29</v>
      </c>
      <c r="Q6235" t="s">
        <v>29</v>
      </c>
      <c r="R6235" t="s">
        <v>29</v>
      </c>
      <c r="S6235" t="s">
        <v>29</v>
      </c>
      <c r="T6235" t="s">
        <v>29</v>
      </c>
      <c r="U6235" t="s">
        <v>29</v>
      </c>
      <c r="V6235" t="s">
        <v>29</v>
      </c>
      <c r="W6235" t="s">
        <v>6379</v>
      </c>
    </row>
    <row r="6236" spans="1:23">
      <c r="A6236">
        <v>6235</v>
      </c>
      <c r="B6236" t="s">
        <v>6375</v>
      </c>
      <c r="C6236" t="s">
        <v>6375</v>
      </c>
      <c r="D6236">
        <v>170</v>
      </c>
      <c r="E6236" t="s">
        <v>6215</v>
      </c>
      <c r="F6236" t="s">
        <v>498</v>
      </c>
      <c r="G6236" s="1" t="s">
        <v>499</v>
      </c>
      <c r="H6236" t="s">
        <v>2080</v>
      </c>
      <c r="I6236" t="s">
        <v>499</v>
      </c>
      <c r="J6236" t="s">
        <v>2080</v>
      </c>
      <c r="K6236">
        <v>0.12300123001230012</v>
      </c>
      <c r="L6236">
        <v>0.12300123001230012</v>
      </c>
      <c r="M6236" t="s">
        <v>26</v>
      </c>
      <c r="N6236" t="s">
        <v>27</v>
      </c>
      <c r="O6236" t="s">
        <v>29</v>
      </c>
      <c r="P6236" t="s">
        <v>29</v>
      </c>
      <c r="Q6236" t="s">
        <v>29</v>
      </c>
      <c r="R6236" t="s">
        <v>29</v>
      </c>
      <c r="S6236" t="s">
        <v>29</v>
      </c>
      <c r="T6236" t="s">
        <v>29</v>
      </c>
      <c r="U6236" t="s">
        <v>29</v>
      </c>
      <c r="V6236" t="s">
        <v>29</v>
      </c>
      <c r="W6236" t="s">
        <v>6379</v>
      </c>
    </row>
    <row r="6237" spans="1:23">
      <c r="A6237">
        <v>6236</v>
      </c>
      <c r="B6237" t="s">
        <v>6375</v>
      </c>
      <c r="C6237" t="s">
        <v>6375</v>
      </c>
      <c r="D6237">
        <v>170</v>
      </c>
      <c r="E6237" t="s">
        <v>6216</v>
      </c>
      <c r="F6237" t="s">
        <v>498</v>
      </c>
      <c r="G6237" s="1" t="s">
        <v>499</v>
      </c>
      <c r="H6237" t="s">
        <v>6217</v>
      </c>
      <c r="I6237" t="s">
        <v>499</v>
      </c>
      <c r="J6237" t="s">
        <v>6217</v>
      </c>
      <c r="K6237">
        <v>0.61500615006150061</v>
      </c>
      <c r="L6237">
        <v>0.61500615006150061</v>
      </c>
      <c r="M6237" t="s">
        <v>26</v>
      </c>
      <c r="N6237" t="s">
        <v>74</v>
      </c>
      <c r="O6237" t="s">
        <v>29</v>
      </c>
      <c r="P6237" t="s">
        <v>29</v>
      </c>
      <c r="Q6237" t="s">
        <v>29</v>
      </c>
      <c r="R6237" t="s">
        <v>29</v>
      </c>
      <c r="S6237" t="s">
        <v>29</v>
      </c>
      <c r="T6237" t="s">
        <v>29</v>
      </c>
      <c r="U6237" t="s">
        <v>29</v>
      </c>
      <c r="V6237" t="s">
        <v>29</v>
      </c>
      <c r="W6237" t="s">
        <v>6379</v>
      </c>
    </row>
    <row r="6238" spans="1:23">
      <c r="A6238">
        <v>6237</v>
      </c>
      <c r="B6238" t="s">
        <v>6375</v>
      </c>
      <c r="C6238" t="s">
        <v>6375</v>
      </c>
      <c r="D6238">
        <v>170</v>
      </c>
      <c r="E6238" t="s">
        <v>1097</v>
      </c>
      <c r="F6238" t="s">
        <v>498</v>
      </c>
      <c r="G6238" s="1" t="s">
        <v>499</v>
      </c>
      <c r="H6238" t="s">
        <v>29</v>
      </c>
      <c r="I6238" t="s">
        <v>499</v>
      </c>
      <c r="J6238" t="s">
        <v>29</v>
      </c>
      <c r="K6238">
        <v>5.1660516605166054</v>
      </c>
      <c r="L6238">
        <v>5.1660516605166054</v>
      </c>
      <c r="M6238" t="s">
        <v>26</v>
      </c>
      <c r="N6238" t="s">
        <v>74</v>
      </c>
      <c r="O6238" t="s">
        <v>29</v>
      </c>
      <c r="P6238" t="s">
        <v>29</v>
      </c>
      <c r="Q6238" t="s">
        <v>29</v>
      </c>
      <c r="R6238" t="s">
        <v>29</v>
      </c>
      <c r="S6238" t="s">
        <v>29</v>
      </c>
      <c r="T6238" t="s">
        <v>29</v>
      </c>
      <c r="U6238" t="s">
        <v>29</v>
      </c>
      <c r="V6238" t="s">
        <v>29</v>
      </c>
      <c r="W6238" t="s">
        <v>6379</v>
      </c>
    </row>
    <row r="6239" spans="1:23">
      <c r="A6239">
        <v>6238</v>
      </c>
      <c r="B6239" t="s">
        <v>6375</v>
      </c>
      <c r="C6239" t="s">
        <v>6375</v>
      </c>
      <c r="D6239">
        <v>170</v>
      </c>
      <c r="E6239" t="s">
        <v>2369</v>
      </c>
      <c r="F6239" t="s">
        <v>1049</v>
      </c>
      <c r="G6239" s="1" t="s">
        <v>1050</v>
      </c>
      <c r="H6239" t="s">
        <v>1353</v>
      </c>
      <c r="I6239" t="s">
        <v>1050</v>
      </c>
      <c r="J6239" t="s">
        <v>1353</v>
      </c>
      <c r="K6239">
        <v>0.12300123001230012</v>
      </c>
      <c r="L6239">
        <v>0.12300123001230012</v>
      </c>
      <c r="M6239" t="s">
        <v>26</v>
      </c>
      <c r="N6239" t="s">
        <v>74</v>
      </c>
      <c r="O6239" t="s">
        <v>29</v>
      </c>
      <c r="P6239" t="s">
        <v>29</v>
      </c>
      <c r="Q6239" t="s">
        <v>29</v>
      </c>
      <c r="R6239" t="s">
        <v>29</v>
      </c>
      <c r="S6239" t="s">
        <v>29</v>
      </c>
      <c r="T6239" t="s">
        <v>29</v>
      </c>
      <c r="U6239" t="s">
        <v>29</v>
      </c>
      <c r="V6239" t="s">
        <v>29</v>
      </c>
      <c r="W6239" t="s">
        <v>6379</v>
      </c>
    </row>
    <row r="6240" spans="1:23">
      <c r="A6240">
        <v>6239</v>
      </c>
      <c r="B6240" t="s">
        <v>6375</v>
      </c>
      <c r="C6240" t="s">
        <v>6375</v>
      </c>
      <c r="D6240">
        <v>170</v>
      </c>
      <c r="E6240" t="s">
        <v>6201</v>
      </c>
      <c r="F6240" t="s">
        <v>1049</v>
      </c>
      <c r="G6240" s="1" t="s">
        <v>1050</v>
      </c>
      <c r="H6240" t="s">
        <v>6202</v>
      </c>
      <c r="I6240" t="s">
        <v>1050</v>
      </c>
      <c r="J6240" t="s">
        <v>6202</v>
      </c>
      <c r="K6240">
        <v>13.530135301353013</v>
      </c>
      <c r="L6240">
        <v>13.530135301353013</v>
      </c>
      <c r="M6240" t="s">
        <v>26</v>
      </c>
      <c r="N6240" t="s">
        <v>74</v>
      </c>
      <c r="O6240" t="s">
        <v>29</v>
      </c>
      <c r="P6240" t="s">
        <v>29</v>
      </c>
      <c r="Q6240" t="s">
        <v>29</v>
      </c>
      <c r="R6240" t="s">
        <v>29</v>
      </c>
      <c r="S6240" t="s">
        <v>29</v>
      </c>
      <c r="T6240" t="s">
        <v>29</v>
      </c>
      <c r="U6240" t="s">
        <v>29</v>
      </c>
      <c r="V6240" t="s">
        <v>29</v>
      </c>
      <c r="W6240" t="s">
        <v>6379</v>
      </c>
    </row>
    <row r="6241" spans="1:23">
      <c r="A6241">
        <v>6240</v>
      </c>
      <c r="B6241" t="s">
        <v>6375</v>
      </c>
      <c r="C6241" t="s">
        <v>6375</v>
      </c>
      <c r="D6241">
        <v>170</v>
      </c>
      <c r="E6241" t="s">
        <v>6194</v>
      </c>
      <c r="F6241" t="s">
        <v>522</v>
      </c>
      <c r="G6241" s="1" t="s">
        <v>2381</v>
      </c>
      <c r="H6241" t="s">
        <v>299</v>
      </c>
      <c r="I6241" t="s">
        <v>2381</v>
      </c>
      <c r="J6241" t="s">
        <v>299</v>
      </c>
      <c r="K6241">
        <v>1.107011070110701</v>
      </c>
      <c r="L6241">
        <v>1.107011070110701</v>
      </c>
      <c r="M6241" t="s">
        <v>26</v>
      </c>
      <c r="N6241" t="s">
        <v>74</v>
      </c>
      <c r="O6241" t="s">
        <v>29</v>
      </c>
      <c r="P6241" t="s">
        <v>29</v>
      </c>
      <c r="Q6241" t="s">
        <v>29</v>
      </c>
      <c r="R6241" t="s">
        <v>29</v>
      </c>
      <c r="S6241" t="s">
        <v>29</v>
      </c>
      <c r="T6241" t="s">
        <v>29</v>
      </c>
      <c r="U6241" t="s">
        <v>29</v>
      </c>
      <c r="V6241" t="s">
        <v>29</v>
      </c>
      <c r="W6241" t="s">
        <v>6379</v>
      </c>
    </row>
    <row r="6242" spans="1:23">
      <c r="A6242">
        <v>6241</v>
      </c>
      <c r="B6242" t="s">
        <v>6375</v>
      </c>
      <c r="C6242" t="s">
        <v>6375</v>
      </c>
      <c r="D6242">
        <v>170</v>
      </c>
      <c r="E6242" t="s">
        <v>6229</v>
      </c>
      <c r="F6242" t="s">
        <v>522</v>
      </c>
      <c r="G6242" s="1" t="s">
        <v>2381</v>
      </c>
      <c r="H6242" t="s">
        <v>1178</v>
      </c>
      <c r="I6242" t="s">
        <v>2381</v>
      </c>
      <c r="J6242" t="s">
        <v>1178</v>
      </c>
      <c r="K6242">
        <v>0.61500615006150061</v>
      </c>
      <c r="L6242">
        <v>0.61500615006150061</v>
      </c>
      <c r="M6242" t="s">
        <v>26</v>
      </c>
      <c r="N6242" t="s">
        <v>74</v>
      </c>
      <c r="O6242" t="s">
        <v>29</v>
      </c>
      <c r="P6242" t="s">
        <v>29</v>
      </c>
      <c r="Q6242" t="s">
        <v>29</v>
      </c>
      <c r="R6242" t="s">
        <v>29</v>
      </c>
      <c r="S6242" t="s">
        <v>29</v>
      </c>
      <c r="T6242" t="s">
        <v>29</v>
      </c>
      <c r="U6242" t="s">
        <v>29</v>
      </c>
      <c r="V6242" t="s">
        <v>29</v>
      </c>
      <c r="W6242" t="s">
        <v>6379</v>
      </c>
    </row>
    <row r="6243" spans="1:23">
      <c r="A6243">
        <v>6242</v>
      </c>
      <c r="B6243" t="s">
        <v>6375</v>
      </c>
      <c r="C6243" t="s">
        <v>6375</v>
      </c>
      <c r="D6243">
        <v>170</v>
      </c>
      <c r="E6243" t="s">
        <v>6237</v>
      </c>
      <c r="F6243" t="s">
        <v>438</v>
      </c>
      <c r="G6243" s="1" t="s">
        <v>6238</v>
      </c>
      <c r="H6243" t="s">
        <v>29</v>
      </c>
      <c r="I6243" t="s">
        <v>6238</v>
      </c>
      <c r="J6243" t="s">
        <v>29</v>
      </c>
      <c r="K6243">
        <v>1.5990159901599015</v>
      </c>
      <c r="L6243">
        <v>1.5990159901599015</v>
      </c>
      <c r="M6243" t="s">
        <v>26</v>
      </c>
      <c r="N6243" t="s">
        <v>74</v>
      </c>
      <c r="O6243" t="s">
        <v>29</v>
      </c>
      <c r="P6243" t="s">
        <v>29</v>
      </c>
      <c r="Q6243" t="s">
        <v>29</v>
      </c>
      <c r="R6243" t="s">
        <v>29</v>
      </c>
      <c r="S6243" t="s">
        <v>29</v>
      </c>
      <c r="T6243" t="s">
        <v>29</v>
      </c>
      <c r="U6243" t="s">
        <v>29</v>
      </c>
      <c r="V6243" t="s">
        <v>29</v>
      </c>
      <c r="W6243" t="s">
        <v>6379</v>
      </c>
    </row>
    <row r="6244" spans="1:23">
      <c r="A6244">
        <v>6243</v>
      </c>
      <c r="B6244" t="s">
        <v>6375</v>
      </c>
      <c r="C6244" t="s">
        <v>6375</v>
      </c>
      <c r="D6244">
        <v>170</v>
      </c>
      <c r="E6244" t="s">
        <v>6380</v>
      </c>
      <c r="F6244" t="s">
        <v>154</v>
      </c>
      <c r="G6244" s="1" t="s">
        <v>6381</v>
      </c>
      <c r="H6244" t="s">
        <v>6382</v>
      </c>
      <c r="I6244" t="s">
        <v>2401</v>
      </c>
      <c r="J6244" t="s">
        <v>6382</v>
      </c>
      <c r="K6244">
        <v>4.0590405904059041</v>
      </c>
      <c r="L6244">
        <v>4.0590405904059041</v>
      </c>
      <c r="M6244" t="s">
        <v>26</v>
      </c>
      <c r="N6244" t="s">
        <v>27</v>
      </c>
      <c r="O6244" t="s">
        <v>29</v>
      </c>
      <c r="P6244" t="s">
        <v>29</v>
      </c>
      <c r="Q6244" t="s">
        <v>29</v>
      </c>
      <c r="R6244" t="s">
        <v>29</v>
      </c>
      <c r="S6244" t="s">
        <v>29</v>
      </c>
      <c r="T6244" t="s">
        <v>29</v>
      </c>
      <c r="U6244" t="s">
        <v>29</v>
      </c>
      <c r="V6244" t="s">
        <v>29</v>
      </c>
      <c r="W6244" t="s">
        <v>6379</v>
      </c>
    </row>
    <row r="6245" spans="1:23">
      <c r="A6245">
        <v>6244</v>
      </c>
      <c r="B6245" t="s">
        <v>6375</v>
      </c>
      <c r="C6245" t="s">
        <v>6375</v>
      </c>
      <c r="D6245">
        <v>170</v>
      </c>
      <c r="E6245" t="s">
        <v>6383</v>
      </c>
      <c r="F6245" t="s">
        <v>558</v>
      </c>
      <c r="G6245" s="1" t="s">
        <v>5361</v>
      </c>
      <c r="H6245" t="s">
        <v>29</v>
      </c>
      <c r="I6245" t="s">
        <v>5361</v>
      </c>
      <c r="J6245" t="s">
        <v>29</v>
      </c>
      <c r="K6245">
        <v>0.12300123001230012</v>
      </c>
      <c r="L6245">
        <v>0.12300123001230012</v>
      </c>
      <c r="M6245" t="s">
        <v>26</v>
      </c>
      <c r="N6245" t="s">
        <v>74</v>
      </c>
      <c r="O6245" t="s">
        <v>29</v>
      </c>
      <c r="P6245" t="s">
        <v>29</v>
      </c>
      <c r="Q6245" t="s">
        <v>29</v>
      </c>
      <c r="R6245" t="s">
        <v>29</v>
      </c>
      <c r="S6245" t="s">
        <v>29</v>
      </c>
      <c r="T6245" t="s">
        <v>29</v>
      </c>
      <c r="U6245" t="s">
        <v>29</v>
      </c>
      <c r="V6245" t="s">
        <v>29</v>
      </c>
      <c r="W6245" t="s">
        <v>6379</v>
      </c>
    </row>
    <row r="6246" spans="1:23">
      <c r="A6246">
        <v>6245</v>
      </c>
      <c r="B6246" t="s">
        <v>6375</v>
      </c>
      <c r="C6246" t="s">
        <v>6375</v>
      </c>
      <c r="D6246">
        <v>170</v>
      </c>
      <c r="E6246" t="s">
        <v>6243</v>
      </c>
      <c r="F6246" t="s">
        <v>391</v>
      </c>
      <c r="G6246" s="1" t="s">
        <v>6244</v>
      </c>
      <c r="H6246" t="s">
        <v>1404</v>
      </c>
      <c r="I6246" t="s">
        <v>6244</v>
      </c>
      <c r="J6246" t="s">
        <v>1404</v>
      </c>
      <c r="K6246">
        <v>2.5830258302583027</v>
      </c>
      <c r="L6246">
        <v>2.5830258302583027</v>
      </c>
      <c r="M6246" t="s">
        <v>26</v>
      </c>
      <c r="N6246" t="s">
        <v>74</v>
      </c>
      <c r="O6246" t="s">
        <v>29</v>
      </c>
      <c r="P6246" t="s">
        <v>29</v>
      </c>
      <c r="Q6246" t="s">
        <v>29</v>
      </c>
      <c r="R6246" t="s">
        <v>29</v>
      </c>
      <c r="S6246" t="s">
        <v>29</v>
      </c>
      <c r="T6246" t="s">
        <v>29</v>
      </c>
      <c r="U6246" t="s">
        <v>29</v>
      </c>
      <c r="V6246" t="s">
        <v>29</v>
      </c>
      <c r="W6246" t="s">
        <v>6379</v>
      </c>
    </row>
    <row r="6247" spans="1:23">
      <c r="A6247">
        <v>6246</v>
      </c>
      <c r="B6247" t="s">
        <v>6375</v>
      </c>
      <c r="C6247" t="s">
        <v>6375</v>
      </c>
      <c r="D6247">
        <v>170</v>
      </c>
      <c r="E6247" t="s">
        <v>6243</v>
      </c>
      <c r="F6247" t="s">
        <v>391</v>
      </c>
      <c r="G6247" s="1" t="s">
        <v>6244</v>
      </c>
      <c r="H6247" t="s">
        <v>1404</v>
      </c>
      <c r="I6247" t="s">
        <v>6244</v>
      </c>
      <c r="J6247" t="s">
        <v>1404</v>
      </c>
      <c r="K6247">
        <v>0.36900369003690037</v>
      </c>
      <c r="L6247">
        <v>0.36900369003690037</v>
      </c>
      <c r="M6247" t="s">
        <v>26</v>
      </c>
      <c r="N6247" t="s">
        <v>27</v>
      </c>
      <c r="O6247" t="s">
        <v>29</v>
      </c>
      <c r="P6247" t="s">
        <v>29</v>
      </c>
      <c r="Q6247" t="s">
        <v>29</v>
      </c>
      <c r="R6247" t="s">
        <v>29</v>
      </c>
      <c r="S6247" t="s">
        <v>29</v>
      </c>
      <c r="T6247" t="s">
        <v>29</v>
      </c>
      <c r="U6247" t="s">
        <v>29</v>
      </c>
      <c r="V6247" t="s">
        <v>29</v>
      </c>
      <c r="W6247" t="s">
        <v>6379</v>
      </c>
    </row>
    <row r="6248" spans="1:23">
      <c r="A6248">
        <v>6247</v>
      </c>
      <c r="B6248" t="s">
        <v>6375</v>
      </c>
      <c r="C6248" t="s">
        <v>6375</v>
      </c>
      <c r="D6248">
        <v>170</v>
      </c>
      <c r="E6248" t="s">
        <v>6192</v>
      </c>
      <c r="F6248" t="s">
        <v>505</v>
      </c>
      <c r="G6248" s="1" t="s">
        <v>2461</v>
      </c>
      <c r="H6248" t="s">
        <v>29</v>
      </c>
      <c r="I6248" t="s">
        <v>2461</v>
      </c>
      <c r="J6248" t="s">
        <v>29</v>
      </c>
      <c r="K6248">
        <v>1.5990159901599015</v>
      </c>
      <c r="L6248">
        <v>1.5990159901599015</v>
      </c>
      <c r="M6248" t="s">
        <v>26</v>
      </c>
      <c r="N6248" t="s">
        <v>74</v>
      </c>
      <c r="O6248" t="s">
        <v>29</v>
      </c>
      <c r="P6248" t="s">
        <v>29</v>
      </c>
      <c r="Q6248" t="s">
        <v>29</v>
      </c>
      <c r="R6248" t="s">
        <v>29</v>
      </c>
      <c r="S6248" t="s">
        <v>29</v>
      </c>
      <c r="T6248" t="s">
        <v>29</v>
      </c>
      <c r="U6248" t="s">
        <v>29</v>
      </c>
      <c r="V6248" t="s">
        <v>29</v>
      </c>
      <c r="W6248" t="s">
        <v>6379</v>
      </c>
    </row>
    <row r="6249" spans="1:23">
      <c r="A6249">
        <v>6248</v>
      </c>
      <c r="B6249" t="s">
        <v>6375</v>
      </c>
      <c r="C6249" t="s">
        <v>6375</v>
      </c>
      <c r="D6249">
        <v>170</v>
      </c>
      <c r="E6249" t="s">
        <v>6209</v>
      </c>
      <c r="F6249" t="s">
        <v>185</v>
      </c>
      <c r="G6249" s="1" t="s">
        <v>186</v>
      </c>
      <c r="H6249" t="s">
        <v>6210</v>
      </c>
      <c r="I6249" t="s">
        <v>186</v>
      </c>
      <c r="J6249" t="s">
        <v>8753</v>
      </c>
      <c r="K6249">
        <v>0.12300123001230012</v>
      </c>
      <c r="L6249">
        <v>0.12300123001230012</v>
      </c>
      <c r="M6249" t="s">
        <v>26</v>
      </c>
      <c r="N6249" t="s">
        <v>27</v>
      </c>
      <c r="O6249" t="s">
        <v>29</v>
      </c>
      <c r="P6249" t="s">
        <v>29</v>
      </c>
      <c r="Q6249" t="s">
        <v>29</v>
      </c>
      <c r="R6249" t="s">
        <v>29</v>
      </c>
      <c r="S6249" t="s">
        <v>29</v>
      </c>
      <c r="T6249" t="s">
        <v>29</v>
      </c>
      <c r="U6249" t="s">
        <v>29</v>
      </c>
      <c r="V6249" t="s">
        <v>29</v>
      </c>
      <c r="W6249" t="s">
        <v>6379</v>
      </c>
    </row>
    <row r="6250" spans="1:23">
      <c r="A6250">
        <v>6249</v>
      </c>
      <c r="B6250" t="s">
        <v>6375</v>
      </c>
      <c r="C6250" t="s">
        <v>6375</v>
      </c>
      <c r="D6250">
        <v>170</v>
      </c>
      <c r="E6250" t="s">
        <v>6384</v>
      </c>
      <c r="F6250" t="s">
        <v>103</v>
      </c>
      <c r="G6250" s="1" t="s">
        <v>3148</v>
      </c>
      <c r="H6250" t="s">
        <v>29</v>
      </c>
      <c r="I6250" t="s">
        <v>3148</v>
      </c>
      <c r="J6250" t="s">
        <v>29</v>
      </c>
      <c r="K6250">
        <v>0.12300123001230012</v>
      </c>
      <c r="L6250">
        <v>0.12300123001230012</v>
      </c>
      <c r="M6250" t="s">
        <v>26</v>
      </c>
      <c r="N6250" t="s">
        <v>74</v>
      </c>
      <c r="O6250" t="s">
        <v>29</v>
      </c>
      <c r="P6250" t="s">
        <v>29</v>
      </c>
      <c r="Q6250" t="s">
        <v>29</v>
      </c>
      <c r="R6250" t="s">
        <v>29</v>
      </c>
      <c r="S6250" t="s">
        <v>29</v>
      </c>
      <c r="T6250" t="s">
        <v>29</v>
      </c>
      <c r="U6250" t="s">
        <v>29</v>
      </c>
      <c r="V6250" t="s">
        <v>29</v>
      </c>
      <c r="W6250" t="s">
        <v>6379</v>
      </c>
    </row>
    <row r="6251" spans="1:23">
      <c r="A6251">
        <v>6250</v>
      </c>
      <c r="B6251" t="s">
        <v>6375</v>
      </c>
      <c r="C6251" t="s">
        <v>6375</v>
      </c>
      <c r="D6251">
        <v>170</v>
      </c>
      <c r="E6251" t="s">
        <v>812</v>
      </c>
      <c r="F6251" t="s">
        <v>251</v>
      </c>
      <c r="G6251" s="1" t="s">
        <v>252</v>
      </c>
      <c r="H6251" t="s">
        <v>29</v>
      </c>
      <c r="I6251" t="s">
        <v>252</v>
      </c>
      <c r="J6251" t="s">
        <v>29</v>
      </c>
      <c r="K6251">
        <v>0.24600246002460024</v>
      </c>
      <c r="L6251">
        <v>0.24600246002460024</v>
      </c>
      <c r="M6251" t="s">
        <v>26</v>
      </c>
      <c r="N6251" t="s">
        <v>63</v>
      </c>
      <c r="O6251" t="s">
        <v>29</v>
      </c>
      <c r="P6251" t="s">
        <v>29</v>
      </c>
      <c r="Q6251" t="s">
        <v>29</v>
      </c>
      <c r="R6251" t="s">
        <v>29</v>
      </c>
      <c r="S6251" t="s">
        <v>29</v>
      </c>
      <c r="T6251" t="s">
        <v>29</v>
      </c>
      <c r="U6251" t="s">
        <v>29</v>
      </c>
      <c r="V6251" t="s">
        <v>29</v>
      </c>
      <c r="W6251" t="s">
        <v>6379</v>
      </c>
    </row>
    <row r="6252" spans="1:23">
      <c r="A6252">
        <v>6251</v>
      </c>
      <c r="B6252" t="s">
        <v>6375</v>
      </c>
      <c r="C6252" t="s">
        <v>6375</v>
      </c>
      <c r="D6252">
        <v>170</v>
      </c>
      <c r="E6252" t="s">
        <v>812</v>
      </c>
      <c r="F6252" t="s">
        <v>251</v>
      </c>
      <c r="G6252" s="1" t="s">
        <v>252</v>
      </c>
      <c r="H6252" t="s">
        <v>29</v>
      </c>
      <c r="I6252" t="s">
        <v>252</v>
      </c>
      <c r="J6252" t="s">
        <v>29</v>
      </c>
      <c r="K6252">
        <v>0.24600246002460024</v>
      </c>
      <c r="L6252">
        <v>0.24600246002460024</v>
      </c>
      <c r="M6252" t="s">
        <v>26</v>
      </c>
      <c r="N6252" t="s">
        <v>74</v>
      </c>
      <c r="O6252" t="s">
        <v>29</v>
      </c>
      <c r="P6252" t="s">
        <v>29</v>
      </c>
      <c r="Q6252" t="s">
        <v>29</v>
      </c>
      <c r="R6252" t="s">
        <v>29</v>
      </c>
      <c r="S6252" t="s">
        <v>29</v>
      </c>
      <c r="T6252" t="s">
        <v>29</v>
      </c>
      <c r="U6252" t="s">
        <v>29</v>
      </c>
      <c r="V6252" t="s">
        <v>29</v>
      </c>
      <c r="W6252" t="s">
        <v>6379</v>
      </c>
    </row>
    <row r="6253" spans="1:23">
      <c r="A6253">
        <v>6252</v>
      </c>
      <c r="B6253" t="s">
        <v>6375</v>
      </c>
      <c r="C6253" t="s">
        <v>6375</v>
      </c>
      <c r="D6253">
        <v>170</v>
      </c>
      <c r="E6253" t="s">
        <v>812</v>
      </c>
      <c r="F6253" t="s">
        <v>251</v>
      </c>
      <c r="G6253" s="1" t="s">
        <v>252</v>
      </c>
      <c r="H6253" t="s">
        <v>29</v>
      </c>
      <c r="I6253" t="s">
        <v>252</v>
      </c>
      <c r="J6253" t="s">
        <v>29</v>
      </c>
      <c r="K6253">
        <v>0.36900369003690037</v>
      </c>
      <c r="L6253">
        <v>0.36900369003690037</v>
      </c>
      <c r="M6253" t="s">
        <v>26</v>
      </c>
      <c r="N6253" t="s">
        <v>63</v>
      </c>
      <c r="O6253" t="s">
        <v>29</v>
      </c>
      <c r="P6253" t="s">
        <v>29</v>
      </c>
      <c r="Q6253" t="s">
        <v>29</v>
      </c>
      <c r="R6253" t="s">
        <v>29</v>
      </c>
      <c r="S6253" t="s">
        <v>29</v>
      </c>
      <c r="T6253" t="s">
        <v>29</v>
      </c>
      <c r="U6253" t="s">
        <v>29</v>
      </c>
      <c r="V6253" t="s">
        <v>29</v>
      </c>
      <c r="W6253" t="s">
        <v>6379</v>
      </c>
    </row>
    <row r="6254" spans="1:23">
      <c r="A6254">
        <v>6253</v>
      </c>
      <c r="B6254" t="s">
        <v>6375</v>
      </c>
      <c r="C6254" t="s">
        <v>6375</v>
      </c>
      <c r="D6254">
        <v>170</v>
      </c>
      <c r="E6254" t="s">
        <v>812</v>
      </c>
      <c r="F6254" t="s">
        <v>251</v>
      </c>
      <c r="G6254" s="1" t="s">
        <v>252</v>
      </c>
      <c r="H6254" t="s">
        <v>29</v>
      </c>
      <c r="I6254" t="s">
        <v>252</v>
      </c>
      <c r="J6254" t="s">
        <v>29</v>
      </c>
      <c r="K6254">
        <v>2.7060270602706029</v>
      </c>
      <c r="L6254">
        <v>2.7060270602706029</v>
      </c>
      <c r="M6254" t="s">
        <v>26</v>
      </c>
      <c r="N6254" t="s">
        <v>74</v>
      </c>
      <c r="O6254" t="s">
        <v>29</v>
      </c>
      <c r="P6254" t="s">
        <v>29</v>
      </c>
      <c r="Q6254" t="s">
        <v>29</v>
      </c>
      <c r="R6254" t="s">
        <v>29</v>
      </c>
      <c r="S6254" t="s">
        <v>29</v>
      </c>
      <c r="T6254" t="s">
        <v>29</v>
      </c>
      <c r="U6254" t="s">
        <v>29</v>
      </c>
      <c r="V6254" t="s">
        <v>29</v>
      </c>
      <c r="W6254" t="s">
        <v>6379</v>
      </c>
    </row>
    <row r="6255" spans="1:23">
      <c r="A6255">
        <v>6254</v>
      </c>
      <c r="B6255" t="s">
        <v>6375</v>
      </c>
      <c r="C6255" t="s">
        <v>6375</v>
      </c>
      <c r="D6255">
        <v>170</v>
      </c>
      <c r="E6255" t="s">
        <v>812</v>
      </c>
      <c r="F6255" t="s">
        <v>251</v>
      </c>
      <c r="G6255" s="1" t="s">
        <v>252</v>
      </c>
      <c r="H6255" t="s">
        <v>29</v>
      </c>
      <c r="I6255" t="s">
        <v>252</v>
      </c>
      <c r="J6255" t="s">
        <v>29</v>
      </c>
      <c r="K6255">
        <v>6.0270602706027061</v>
      </c>
      <c r="L6255">
        <v>6.0270602706027061</v>
      </c>
      <c r="M6255" t="s">
        <v>26</v>
      </c>
      <c r="N6255" t="s">
        <v>27</v>
      </c>
      <c r="O6255" t="s">
        <v>29</v>
      </c>
      <c r="P6255" t="s">
        <v>29</v>
      </c>
      <c r="Q6255" t="s">
        <v>29</v>
      </c>
      <c r="R6255" t="s">
        <v>29</v>
      </c>
      <c r="S6255" t="s">
        <v>29</v>
      </c>
      <c r="T6255" t="s">
        <v>29</v>
      </c>
      <c r="U6255" t="s">
        <v>29</v>
      </c>
      <c r="V6255" t="s">
        <v>29</v>
      </c>
      <c r="W6255" t="s">
        <v>6379</v>
      </c>
    </row>
    <row r="6256" spans="1:23">
      <c r="A6256">
        <v>6255</v>
      </c>
      <c r="B6256" t="s">
        <v>6375</v>
      </c>
      <c r="C6256" t="s">
        <v>6375</v>
      </c>
      <c r="D6256">
        <v>170</v>
      </c>
      <c r="E6256" t="s">
        <v>812</v>
      </c>
      <c r="F6256" t="s">
        <v>251</v>
      </c>
      <c r="G6256" s="1" t="s">
        <v>252</v>
      </c>
      <c r="H6256" t="s">
        <v>29</v>
      </c>
      <c r="I6256" t="s">
        <v>252</v>
      </c>
      <c r="J6256" t="s">
        <v>29</v>
      </c>
      <c r="K6256">
        <v>0.86100861008610086</v>
      </c>
      <c r="L6256">
        <v>0.86100861008610086</v>
      </c>
      <c r="M6256" t="s">
        <v>26</v>
      </c>
      <c r="N6256" t="s">
        <v>29</v>
      </c>
      <c r="O6256" t="s">
        <v>29</v>
      </c>
      <c r="P6256" t="s">
        <v>29</v>
      </c>
      <c r="Q6256" t="s">
        <v>29</v>
      </c>
      <c r="R6256" t="s">
        <v>29</v>
      </c>
      <c r="S6256" t="s">
        <v>29</v>
      </c>
      <c r="T6256" t="s">
        <v>29</v>
      </c>
      <c r="U6256" t="s">
        <v>29</v>
      </c>
      <c r="V6256" t="s">
        <v>29</v>
      </c>
      <c r="W6256" t="s">
        <v>6379</v>
      </c>
    </row>
    <row r="6257" spans="1:23">
      <c r="A6257">
        <v>6256</v>
      </c>
      <c r="B6257" t="s">
        <v>6375</v>
      </c>
      <c r="C6257" t="s">
        <v>6375</v>
      </c>
      <c r="D6257">
        <v>170</v>
      </c>
      <c r="E6257" t="s">
        <v>3503</v>
      </c>
      <c r="F6257" t="s">
        <v>297</v>
      </c>
      <c r="G6257" s="1" t="s">
        <v>1713</v>
      </c>
      <c r="H6257" t="s">
        <v>1741</v>
      </c>
      <c r="I6257" t="s">
        <v>1713</v>
      </c>
      <c r="J6257" t="s">
        <v>1741</v>
      </c>
      <c r="K6257">
        <v>0.24600246002460024</v>
      </c>
      <c r="L6257">
        <v>0.24600246002460024</v>
      </c>
      <c r="M6257" t="s">
        <v>26</v>
      </c>
      <c r="N6257" t="s">
        <v>63</v>
      </c>
      <c r="O6257" t="s">
        <v>29</v>
      </c>
      <c r="P6257" t="s">
        <v>29</v>
      </c>
      <c r="Q6257" t="s">
        <v>29</v>
      </c>
      <c r="R6257" t="s">
        <v>29</v>
      </c>
      <c r="S6257" t="s">
        <v>29</v>
      </c>
      <c r="T6257" t="s">
        <v>29</v>
      </c>
      <c r="U6257" t="s">
        <v>29</v>
      </c>
      <c r="V6257" t="s">
        <v>29</v>
      </c>
      <c r="W6257" t="s">
        <v>6379</v>
      </c>
    </row>
    <row r="6258" spans="1:23">
      <c r="A6258">
        <v>6257</v>
      </c>
      <c r="B6258" t="s">
        <v>6375</v>
      </c>
      <c r="C6258" t="s">
        <v>6375</v>
      </c>
      <c r="D6258">
        <v>170</v>
      </c>
      <c r="E6258" t="s">
        <v>3503</v>
      </c>
      <c r="F6258" t="s">
        <v>297</v>
      </c>
      <c r="G6258" s="1" t="s">
        <v>1713</v>
      </c>
      <c r="H6258" t="s">
        <v>1741</v>
      </c>
      <c r="I6258" t="s">
        <v>1713</v>
      </c>
      <c r="J6258" t="s">
        <v>1741</v>
      </c>
      <c r="K6258">
        <v>11.562115621156211</v>
      </c>
      <c r="L6258">
        <v>11.562115621156211</v>
      </c>
      <c r="M6258" t="s">
        <v>26</v>
      </c>
      <c r="N6258" t="s">
        <v>74</v>
      </c>
      <c r="O6258" t="s">
        <v>29</v>
      </c>
      <c r="P6258" t="s">
        <v>29</v>
      </c>
      <c r="Q6258" t="s">
        <v>29</v>
      </c>
      <c r="R6258" t="s">
        <v>29</v>
      </c>
      <c r="S6258" t="s">
        <v>29</v>
      </c>
      <c r="T6258" t="s">
        <v>29</v>
      </c>
      <c r="U6258" t="s">
        <v>29</v>
      </c>
      <c r="V6258" t="s">
        <v>29</v>
      </c>
      <c r="W6258" t="s">
        <v>6379</v>
      </c>
    </row>
    <row r="6259" spans="1:23">
      <c r="A6259">
        <v>6258</v>
      </c>
      <c r="B6259" t="s">
        <v>6375</v>
      </c>
      <c r="C6259" t="s">
        <v>6375</v>
      </c>
      <c r="D6259">
        <v>170</v>
      </c>
      <c r="E6259" t="s">
        <v>3503</v>
      </c>
      <c r="F6259" t="s">
        <v>297</v>
      </c>
      <c r="G6259" s="1" t="s">
        <v>1713</v>
      </c>
      <c r="H6259" t="s">
        <v>1741</v>
      </c>
      <c r="I6259" t="s">
        <v>1713</v>
      </c>
      <c r="J6259" t="s">
        <v>1741</v>
      </c>
      <c r="K6259">
        <v>0.24600246002460024</v>
      </c>
      <c r="L6259">
        <v>0.24600246002460024</v>
      </c>
      <c r="M6259" t="s">
        <v>26</v>
      </c>
      <c r="N6259" t="s">
        <v>27</v>
      </c>
      <c r="O6259" t="s">
        <v>29</v>
      </c>
      <c r="P6259" t="s">
        <v>29</v>
      </c>
      <c r="Q6259" t="s">
        <v>29</v>
      </c>
      <c r="R6259" t="s">
        <v>29</v>
      </c>
      <c r="S6259" t="s">
        <v>29</v>
      </c>
      <c r="T6259" t="s">
        <v>29</v>
      </c>
      <c r="U6259" t="s">
        <v>29</v>
      </c>
      <c r="V6259" t="s">
        <v>29</v>
      </c>
      <c r="W6259" t="s">
        <v>6379</v>
      </c>
    </row>
    <row r="6260" spans="1:23">
      <c r="A6260">
        <v>6259</v>
      </c>
      <c r="B6260" t="s">
        <v>6375</v>
      </c>
      <c r="C6260" t="s">
        <v>6375</v>
      </c>
      <c r="D6260">
        <v>170</v>
      </c>
      <c r="E6260" t="s">
        <v>6385</v>
      </c>
      <c r="F6260" t="s">
        <v>23</v>
      </c>
      <c r="G6260" s="1" t="s">
        <v>499</v>
      </c>
      <c r="H6260" t="s">
        <v>6386</v>
      </c>
      <c r="I6260" t="s">
        <v>4047</v>
      </c>
      <c r="J6260" t="s">
        <v>6386</v>
      </c>
      <c r="K6260">
        <v>0.98400984009840098</v>
      </c>
      <c r="L6260">
        <v>0.98400984009840098</v>
      </c>
      <c r="M6260" t="s">
        <v>26</v>
      </c>
      <c r="N6260" t="s">
        <v>74</v>
      </c>
      <c r="O6260" t="s">
        <v>29</v>
      </c>
      <c r="P6260" t="s">
        <v>29</v>
      </c>
      <c r="Q6260" t="s">
        <v>29</v>
      </c>
      <c r="R6260" t="s">
        <v>29</v>
      </c>
      <c r="S6260" t="s">
        <v>29</v>
      </c>
      <c r="T6260" t="s">
        <v>29</v>
      </c>
      <c r="U6260" t="s">
        <v>29</v>
      </c>
      <c r="V6260" t="s">
        <v>29</v>
      </c>
      <c r="W6260" t="s">
        <v>6379</v>
      </c>
    </row>
    <row r="6261" spans="1:23">
      <c r="A6261">
        <v>6260</v>
      </c>
      <c r="B6261" t="s">
        <v>6375</v>
      </c>
      <c r="C6261" t="s">
        <v>6375</v>
      </c>
      <c r="D6261">
        <v>170</v>
      </c>
      <c r="E6261" t="s">
        <v>6385</v>
      </c>
      <c r="F6261" t="s">
        <v>23</v>
      </c>
      <c r="G6261" s="1" t="s">
        <v>499</v>
      </c>
      <c r="H6261" t="s">
        <v>6386</v>
      </c>
      <c r="I6261" t="s">
        <v>4047</v>
      </c>
      <c r="J6261" t="s">
        <v>6386</v>
      </c>
      <c r="K6261">
        <v>2.214022140221402</v>
      </c>
      <c r="L6261">
        <v>2.214022140221402</v>
      </c>
      <c r="M6261" t="s">
        <v>26</v>
      </c>
      <c r="N6261" t="s">
        <v>27</v>
      </c>
      <c r="O6261" t="s">
        <v>29</v>
      </c>
      <c r="P6261" t="s">
        <v>29</v>
      </c>
      <c r="Q6261" t="s">
        <v>29</v>
      </c>
      <c r="R6261" t="s">
        <v>29</v>
      </c>
      <c r="S6261" t="s">
        <v>29</v>
      </c>
      <c r="T6261" t="s">
        <v>29</v>
      </c>
      <c r="U6261" t="s">
        <v>29</v>
      </c>
      <c r="V6261" t="s">
        <v>29</v>
      </c>
      <c r="W6261" t="s">
        <v>6379</v>
      </c>
    </row>
    <row r="6262" spans="1:23">
      <c r="A6262">
        <v>6261</v>
      </c>
      <c r="B6262" t="s">
        <v>6375</v>
      </c>
      <c r="C6262" t="s">
        <v>6375</v>
      </c>
      <c r="D6262">
        <v>170</v>
      </c>
      <c r="E6262" t="s">
        <v>6233</v>
      </c>
      <c r="F6262" t="s">
        <v>23</v>
      </c>
      <c r="G6262" s="1" t="s">
        <v>6234</v>
      </c>
      <c r="H6262" t="s">
        <v>2459</v>
      </c>
      <c r="I6262" t="s">
        <v>8560</v>
      </c>
      <c r="J6262" t="s">
        <v>2459</v>
      </c>
      <c r="K6262">
        <v>1.2300123001230012</v>
      </c>
      <c r="L6262">
        <v>1.2300123001230012</v>
      </c>
      <c r="M6262" t="s">
        <v>26</v>
      </c>
      <c r="N6262" t="s">
        <v>74</v>
      </c>
      <c r="O6262" t="s">
        <v>29</v>
      </c>
      <c r="P6262" t="s">
        <v>29</v>
      </c>
      <c r="Q6262" t="s">
        <v>29</v>
      </c>
      <c r="R6262" t="s">
        <v>29</v>
      </c>
      <c r="S6262" t="s">
        <v>29</v>
      </c>
      <c r="T6262" t="s">
        <v>29</v>
      </c>
      <c r="U6262" t="s">
        <v>29</v>
      </c>
      <c r="V6262" t="s">
        <v>29</v>
      </c>
      <c r="W6262" t="s">
        <v>6379</v>
      </c>
    </row>
    <row r="6263" spans="1:23">
      <c r="A6263">
        <v>6262</v>
      </c>
      <c r="B6263" t="s">
        <v>6375</v>
      </c>
      <c r="C6263" t="s">
        <v>6375</v>
      </c>
      <c r="D6263">
        <v>170</v>
      </c>
      <c r="E6263" t="s">
        <v>6233</v>
      </c>
      <c r="F6263" t="s">
        <v>23</v>
      </c>
      <c r="G6263" s="1" t="s">
        <v>6234</v>
      </c>
      <c r="H6263" t="s">
        <v>2459</v>
      </c>
      <c r="I6263" t="s">
        <v>8560</v>
      </c>
      <c r="J6263" t="s">
        <v>2459</v>
      </c>
      <c r="K6263">
        <v>0.24600246002460024</v>
      </c>
      <c r="L6263">
        <v>0.24600246002460024</v>
      </c>
      <c r="M6263" t="s">
        <v>26</v>
      </c>
      <c r="N6263" t="s">
        <v>27</v>
      </c>
      <c r="O6263" t="s">
        <v>29</v>
      </c>
      <c r="P6263" t="s">
        <v>29</v>
      </c>
      <c r="Q6263" t="s">
        <v>29</v>
      </c>
      <c r="R6263" t="s">
        <v>29</v>
      </c>
      <c r="S6263" t="s">
        <v>29</v>
      </c>
      <c r="T6263" t="s">
        <v>29</v>
      </c>
      <c r="U6263" t="s">
        <v>29</v>
      </c>
      <c r="V6263" t="s">
        <v>29</v>
      </c>
      <c r="W6263" t="s">
        <v>6379</v>
      </c>
    </row>
    <row r="6264" spans="1:23">
      <c r="A6264">
        <v>6263</v>
      </c>
      <c r="B6264" t="s">
        <v>6375</v>
      </c>
      <c r="C6264" t="s">
        <v>6375</v>
      </c>
      <c r="D6264">
        <v>170</v>
      </c>
      <c r="E6264" t="s">
        <v>6387</v>
      </c>
      <c r="F6264" t="s">
        <v>23</v>
      </c>
      <c r="G6264" s="1" t="s">
        <v>6388</v>
      </c>
      <c r="H6264" t="s">
        <v>1182</v>
      </c>
      <c r="I6264" t="s">
        <v>2534</v>
      </c>
      <c r="J6264" t="s">
        <v>8754</v>
      </c>
      <c r="K6264">
        <v>0.24600246002460024</v>
      </c>
      <c r="L6264">
        <v>0.24600246002460024</v>
      </c>
      <c r="M6264" t="s">
        <v>26</v>
      </c>
      <c r="N6264" t="s">
        <v>63</v>
      </c>
      <c r="O6264" t="s">
        <v>29</v>
      </c>
      <c r="P6264" t="s">
        <v>29</v>
      </c>
      <c r="Q6264" t="s">
        <v>29</v>
      </c>
      <c r="R6264" t="s">
        <v>29</v>
      </c>
      <c r="S6264" t="s">
        <v>29</v>
      </c>
      <c r="T6264" t="s">
        <v>29</v>
      </c>
      <c r="U6264" t="s">
        <v>29</v>
      </c>
      <c r="V6264" t="s">
        <v>29</v>
      </c>
      <c r="W6264" t="s">
        <v>6379</v>
      </c>
    </row>
    <row r="6265" spans="1:23">
      <c r="A6265">
        <v>6264</v>
      </c>
      <c r="B6265" t="s">
        <v>6375</v>
      </c>
      <c r="C6265" t="s">
        <v>6375</v>
      </c>
      <c r="D6265">
        <v>170</v>
      </c>
      <c r="E6265" t="s">
        <v>6387</v>
      </c>
      <c r="F6265" t="s">
        <v>23</v>
      </c>
      <c r="G6265" s="1" t="s">
        <v>6388</v>
      </c>
      <c r="H6265" t="s">
        <v>1182</v>
      </c>
      <c r="I6265" t="s">
        <v>2534</v>
      </c>
      <c r="J6265" t="s">
        <v>8754</v>
      </c>
      <c r="K6265">
        <v>1.7220172201722017</v>
      </c>
      <c r="L6265">
        <v>1.7220172201722017</v>
      </c>
      <c r="M6265" t="s">
        <v>26</v>
      </c>
      <c r="N6265" t="s">
        <v>27</v>
      </c>
      <c r="O6265" t="s">
        <v>29</v>
      </c>
      <c r="P6265" t="s">
        <v>29</v>
      </c>
      <c r="Q6265" t="s">
        <v>29</v>
      </c>
      <c r="R6265" t="s">
        <v>29</v>
      </c>
      <c r="S6265" t="s">
        <v>29</v>
      </c>
      <c r="T6265" t="s">
        <v>29</v>
      </c>
      <c r="U6265" t="s">
        <v>29</v>
      </c>
      <c r="V6265" t="s">
        <v>29</v>
      </c>
      <c r="W6265" t="s">
        <v>6379</v>
      </c>
    </row>
    <row r="6266" spans="1:23">
      <c r="A6266">
        <v>6265</v>
      </c>
      <c r="B6266" t="s">
        <v>6375</v>
      </c>
      <c r="C6266" t="s">
        <v>6375</v>
      </c>
      <c r="D6266">
        <v>170</v>
      </c>
      <c r="E6266" t="s">
        <v>6212</v>
      </c>
      <c r="F6266" t="s">
        <v>196</v>
      </c>
      <c r="G6266" s="1" t="s">
        <v>6213</v>
      </c>
      <c r="H6266" t="s">
        <v>6214</v>
      </c>
      <c r="I6266" t="s">
        <v>2553</v>
      </c>
      <c r="J6266" t="s">
        <v>6214</v>
      </c>
      <c r="K6266">
        <v>3.198031980319803</v>
      </c>
      <c r="L6266">
        <v>3.198031980319803</v>
      </c>
      <c r="M6266" t="s">
        <v>26</v>
      </c>
      <c r="N6266" t="s">
        <v>63</v>
      </c>
      <c r="O6266" t="s">
        <v>29</v>
      </c>
      <c r="P6266" t="s">
        <v>29</v>
      </c>
      <c r="Q6266" t="s">
        <v>29</v>
      </c>
      <c r="R6266" t="s">
        <v>29</v>
      </c>
      <c r="S6266" t="s">
        <v>29</v>
      </c>
      <c r="T6266" t="s">
        <v>29</v>
      </c>
      <c r="U6266" t="s">
        <v>29</v>
      </c>
      <c r="V6266" t="s">
        <v>29</v>
      </c>
      <c r="W6266" t="s">
        <v>6379</v>
      </c>
    </row>
    <row r="6267" spans="1:23">
      <c r="A6267">
        <v>6266</v>
      </c>
      <c r="B6267" t="s">
        <v>6375</v>
      </c>
      <c r="C6267" t="s">
        <v>6375</v>
      </c>
      <c r="D6267">
        <v>170</v>
      </c>
      <c r="E6267" t="s">
        <v>6212</v>
      </c>
      <c r="F6267" t="s">
        <v>196</v>
      </c>
      <c r="G6267" s="1" t="s">
        <v>6213</v>
      </c>
      <c r="H6267" t="s">
        <v>6214</v>
      </c>
      <c r="I6267" t="s">
        <v>2553</v>
      </c>
      <c r="J6267" t="s">
        <v>6214</v>
      </c>
      <c r="K6267">
        <v>12.792127921279212</v>
      </c>
      <c r="L6267">
        <v>12.792127921279212</v>
      </c>
      <c r="M6267" t="s">
        <v>26</v>
      </c>
      <c r="N6267" t="s">
        <v>74</v>
      </c>
      <c r="O6267" t="s">
        <v>29</v>
      </c>
      <c r="P6267" t="s">
        <v>29</v>
      </c>
      <c r="Q6267" t="s">
        <v>29</v>
      </c>
      <c r="R6267" t="s">
        <v>29</v>
      </c>
      <c r="S6267" t="s">
        <v>29</v>
      </c>
      <c r="T6267" t="s">
        <v>29</v>
      </c>
      <c r="U6267" t="s">
        <v>29</v>
      </c>
      <c r="V6267" t="s">
        <v>29</v>
      </c>
      <c r="W6267" t="s">
        <v>6379</v>
      </c>
    </row>
    <row r="6268" spans="1:23">
      <c r="A6268">
        <v>6267</v>
      </c>
      <c r="B6268" t="s">
        <v>6375</v>
      </c>
      <c r="C6268" t="s">
        <v>6375</v>
      </c>
      <c r="D6268">
        <v>170</v>
      </c>
      <c r="E6268" t="s">
        <v>6212</v>
      </c>
      <c r="F6268" t="s">
        <v>196</v>
      </c>
      <c r="G6268" s="1" t="s">
        <v>6213</v>
      </c>
      <c r="H6268" t="s">
        <v>6214</v>
      </c>
      <c r="I6268" t="s">
        <v>2553</v>
      </c>
      <c r="J6268" t="s">
        <v>6214</v>
      </c>
      <c r="K6268">
        <v>0.49200492004920049</v>
      </c>
      <c r="L6268">
        <v>0.49200492004920049</v>
      </c>
      <c r="M6268" t="s">
        <v>26</v>
      </c>
      <c r="N6268" t="s">
        <v>27</v>
      </c>
      <c r="O6268" t="s">
        <v>29</v>
      </c>
      <c r="P6268" t="s">
        <v>29</v>
      </c>
      <c r="Q6268" t="s">
        <v>29</v>
      </c>
      <c r="R6268" t="s">
        <v>29</v>
      </c>
      <c r="S6268" t="s">
        <v>29</v>
      </c>
      <c r="T6268" t="s">
        <v>29</v>
      </c>
      <c r="U6268" t="s">
        <v>29</v>
      </c>
      <c r="V6268" t="s">
        <v>29</v>
      </c>
      <c r="W6268" t="s">
        <v>6379</v>
      </c>
    </row>
    <row r="6269" spans="1:23">
      <c r="A6269">
        <v>6268</v>
      </c>
      <c r="B6269" t="s">
        <v>6375</v>
      </c>
      <c r="C6269" t="s">
        <v>6375</v>
      </c>
      <c r="D6269">
        <v>170</v>
      </c>
      <c r="E6269" t="s">
        <v>6212</v>
      </c>
      <c r="F6269" t="s">
        <v>196</v>
      </c>
      <c r="G6269" s="1" t="s">
        <v>6213</v>
      </c>
      <c r="H6269" t="s">
        <v>6214</v>
      </c>
      <c r="I6269" t="s">
        <v>2553</v>
      </c>
      <c r="J6269" t="s">
        <v>6214</v>
      </c>
      <c r="K6269">
        <v>0.49200492004920049</v>
      </c>
      <c r="L6269">
        <v>0.49200492004920049</v>
      </c>
      <c r="M6269" t="s">
        <v>26</v>
      </c>
      <c r="N6269" t="s">
        <v>29</v>
      </c>
      <c r="O6269" t="s">
        <v>29</v>
      </c>
      <c r="P6269" t="s">
        <v>29</v>
      </c>
      <c r="Q6269" t="s">
        <v>29</v>
      </c>
      <c r="R6269" t="s">
        <v>29</v>
      </c>
      <c r="S6269" t="s">
        <v>29</v>
      </c>
      <c r="T6269" t="s">
        <v>29</v>
      </c>
      <c r="U6269" t="s">
        <v>29</v>
      </c>
      <c r="V6269" t="s">
        <v>29</v>
      </c>
      <c r="W6269" t="s">
        <v>6379</v>
      </c>
    </row>
    <row r="6270" spans="1:23">
      <c r="A6270">
        <v>6269</v>
      </c>
      <c r="B6270" t="s">
        <v>6375</v>
      </c>
      <c r="C6270" t="s">
        <v>6375</v>
      </c>
      <c r="D6270">
        <v>170</v>
      </c>
      <c r="E6270" t="s">
        <v>2564</v>
      </c>
      <c r="F6270" t="s">
        <v>716</v>
      </c>
      <c r="G6270" s="1" t="s">
        <v>717</v>
      </c>
      <c r="H6270" t="s">
        <v>1249</v>
      </c>
      <c r="I6270" t="s">
        <v>717</v>
      </c>
      <c r="J6270" t="s">
        <v>1249</v>
      </c>
      <c r="K6270">
        <v>2.5830258302583027</v>
      </c>
      <c r="L6270">
        <v>2.5830258302583027</v>
      </c>
      <c r="M6270" t="s">
        <v>26</v>
      </c>
      <c r="N6270" t="s">
        <v>74</v>
      </c>
      <c r="O6270" t="s">
        <v>29</v>
      </c>
      <c r="P6270" t="s">
        <v>29</v>
      </c>
      <c r="Q6270" t="s">
        <v>29</v>
      </c>
      <c r="R6270" t="s">
        <v>29</v>
      </c>
      <c r="S6270" t="s">
        <v>29</v>
      </c>
      <c r="T6270" t="s">
        <v>29</v>
      </c>
      <c r="U6270" t="s">
        <v>29</v>
      </c>
      <c r="V6270" t="s">
        <v>29</v>
      </c>
      <c r="W6270" t="s">
        <v>6379</v>
      </c>
    </row>
    <row r="6271" spans="1:23">
      <c r="A6271">
        <v>6270</v>
      </c>
      <c r="B6271" t="s">
        <v>6375</v>
      </c>
      <c r="C6271" t="s">
        <v>6375</v>
      </c>
      <c r="D6271">
        <v>170</v>
      </c>
      <c r="E6271" t="s">
        <v>6389</v>
      </c>
      <c r="F6271" t="s">
        <v>93</v>
      </c>
      <c r="G6271" s="1" t="s">
        <v>29</v>
      </c>
      <c r="H6271" t="s">
        <v>29</v>
      </c>
      <c r="I6271" t="s">
        <v>29</v>
      </c>
      <c r="J6271" t="s">
        <v>29</v>
      </c>
      <c r="K6271">
        <v>0.24600246002460024</v>
      </c>
      <c r="L6271">
        <v>0.24600246002460024</v>
      </c>
      <c r="M6271" t="s">
        <v>26</v>
      </c>
      <c r="N6271" t="s">
        <v>74</v>
      </c>
      <c r="O6271" t="s">
        <v>29</v>
      </c>
      <c r="P6271" t="s">
        <v>29</v>
      </c>
      <c r="Q6271" t="s">
        <v>29</v>
      </c>
      <c r="R6271" t="s">
        <v>29</v>
      </c>
      <c r="S6271" t="s">
        <v>29</v>
      </c>
      <c r="T6271" t="s">
        <v>29</v>
      </c>
      <c r="U6271" t="s">
        <v>29</v>
      </c>
      <c r="V6271" t="s">
        <v>29</v>
      </c>
      <c r="W6271" t="s">
        <v>6379</v>
      </c>
    </row>
    <row r="6272" spans="1:23">
      <c r="A6272">
        <v>6271</v>
      </c>
      <c r="B6272" t="s">
        <v>6375</v>
      </c>
      <c r="C6272" t="s">
        <v>6375</v>
      </c>
      <c r="D6272">
        <v>170</v>
      </c>
      <c r="E6272" t="s">
        <v>6390</v>
      </c>
      <c r="F6272" t="s">
        <v>93</v>
      </c>
      <c r="G6272" s="1" t="s">
        <v>29</v>
      </c>
      <c r="H6272" t="s">
        <v>29</v>
      </c>
      <c r="I6272" t="s">
        <v>29</v>
      </c>
      <c r="J6272" t="s">
        <v>29</v>
      </c>
      <c r="K6272">
        <v>0.24600246002460024</v>
      </c>
      <c r="L6272">
        <v>0.24600246002460024</v>
      </c>
      <c r="M6272" t="s">
        <v>26</v>
      </c>
      <c r="N6272" t="s">
        <v>63</v>
      </c>
      <c r="O6272" t="s">
        <v>29</v>
      </c>
      <c r="P6272" t="s">
        <v>29</v>
      </c>
      <c r="Q6272" t="s">
        <v>29</v>
      </c>
      <c r="R6272" t="s">
        <v>29</v>
      </c>
      <c r="S6272" t="s">
        <v>29</v>
      </c>
      <c r="T6272" t="s">
        <v>29</v>
      </c>
      <c r="U6272" t="s">
        <v>29</v>
      </c>
      <c r="V6272" t="s">
        <v>29</v>
      </c>
      <c r="W6272" t="s">
        <v>6379</v>
      </c>
    </row>
    <row r="6273" spans="1:23">
      <c r="A6273">
        <v>6272</v>
      </c>
      <c r="B6273" t="s">
        <v>6375</v>
      </c>
      <c r="C6273" t="s">
        <v>6375</v>
      </c>
      <c r="D6273">
        <v>170</v>
      </c>
      <c r="E6273" t="s">
        <v>6390</v>
      </c>
      <c r="F6273" t="s">
        <v>93</v>
      </c>
      <c r="G6273" s="1" t="s">
        <v>29</v>
      </c>
      <c r="H6273" t="s">
        <v>29</v>
      </c>
      <c r="I6273" t="s">
        <v>29</v>
      </c>
      <c r="J6273" t="s">
        <v>29</v>
      </c>
      <c r="K6273">
        <v>0.49200492004920049</v>
      </c>
      <c r="L6273">
        <v>0.49200492004920049</v>
      </c>
      <c r="M6273" t="s">
        <v>26</v>
      </c>
      <c r="N6273" t="s">
        <v>74</v>
      </c>
      <c r="O6273" t="s">
        <v>29</v>
      </c>
      <c r="P6273" t="s">
        <v>29</v>
      </c>
      <c r="Q6273" t="s">
        <v>29</v>
      </c>
      <c r="R6273" t="s">
        <v>29</v>
      </c>
      <c r="S6273" t="s">
        <v>29</v>
      </c>
      <c r="T6273" t="s">
        <v>29</v>
      </c>
      <c r="U6273" t="s">
        <v>29</v>
      </c>
      <c r="V6273" t="s">
        <v>29</v>
      </c>
      <c r="W6273" t="s">
        <v>6379</v>
      </c>
    </row>
    <row r="6274" spans="1:23">
      <c r="A6274">
        <v>6273</v>
      </c>
      <c r="B6274" t="s">
        <v>6375</v>
      </c>
      <c r="C6274" t="s">
        <v>6375</v>
      </c>
      <c r="D6274">
        <v>170</v>
      </c>
      <c r="E6274" t="s">
        <v>6390</v>
      </c>
      <c r="F6274" t="s">
        <v>93</v>
      </c>
      <c r="G6274" s="1" t="s">
        <v>29</v>
      </c>
      <c r="H6274" t="s">
        <v>29</v>
      </c>
      <c r="I6274" t="s">
        <v>29</v>
      </c>
      <c r="J6274" t="s">
        <v>29</v>
      </c>
      <c r="K6274">
        <v>1.107011070110701</v>
      </c>
      <c r="L6274">
        <v>1.107011070110701</v>
      </c>
      <c r="M6274" t="s">
        <v>26</v>
      </c>
      <c r="N6274" t="s">
        <v>27</v>
      </c>
      <c r="O6274" t="s">
        <v>29</v>
      </c>
      <c r="P6274" t="s">
        <v>29</v>
      </c>
      <c r="Q6274" t="s">
        <v>29</v>
      </c>
      <c r="R6274" t="s">
        <v>29</v>
      </c>
      <c r="S6274" t="s">
        <v>29</v>
      </c>
      <c r="T6274" t="s">
        <v>29</v>
      </c>
      <c r="U6274" t="s">
        <v>29</v>
      </c>
      <c r="V6274" t="s">
        <v>29</v>
      </c>
      <c r="W6274" t="s">
        <v>6379</v>
      </c>
    </row>
    <row r="6275" spans="1:23">
      <c r="A6275">
        <v>6274</v>
      </c>
      <c r="B6275" t="s">
        <v>6375</v>
      </c>
      <c r="C6275" t="s">
        <v>6375</v>
      </c>
      <c r="D6275">
        <v>170</v>
      </c>
      <c r="E6275" t="s">
        <v>6391</v>
      </c>
      <c r="F6275" t="s">
        <v>76</v>
      </c>
      <c r="G6275" s="1" t="s">
        <v>29</v>
      </c>
      <c r="H6275" t="s">
        <v>29</v>
      </c>
      <c r="I6275" t="s">
        <v>29</v>
      </c>
      <c r="J6275" t="s">
        <v>29</v>
      </c>
      <c r="K6275">
        <v>4.0590405904059041</v>
      </c>
      <c r="L6275">
        <v>4.0590405904059041</v>
      </c>
      <c r="M6275" t="s">
        <v>687</v>
      </c>
      <c r="N6275" t="s">
        <v>29</v>
      </c>
      <c r="O6275" t="s">
        <v>29</v>
      </c>
      <c r="P6275" t="s">
        <v>29</v>
      </c>
      <c r="Q6275" t="s">
        <v>29</v>
      </c>
      <c r="R6275" t="s">
        <v>29</v>
      </c>
      <c r="S6275" t="s">
        <v>29</v>
      </c>
      <c r="T6275" t="s">
        <v>29</v>
      </c>
      <c r="U6275" t="s">
        <v>29</v>
      </c>
      <c r="V6275" t="s">
        <v>29</v>
      </c>
      <c r="W6275" t="s">
        <v>6379</v>
      </c>
    </row>
    <row r="6276" spans="1:23">
      <c r="A6276">
        <v>6275</v>
      </c>
      <c r="B6276" t="s">
        <v>6375</v>
      </c>
      <c r="C6276" t="s">
        <v>6375</v>
      </c>
      <c r="D6276">
        <v>170</v>
      </c>
      <c r="E6276" t="s">
        <v>136</v>
      </c>
      <c r="F6276" t="s">
        <v>93</v>
      </c>
      <c r="G6276" s="1" t="s">
        <v>29</v>
      </c>
      <c r="H6276" t="s">
        <v>29</v>
      </c>
      <c r="I6276" t="s">
        <v>29</v>
      </c>
      <c r="J6276" t="s">
        <v>29</v>
      </c>
      <c r="K6276">
        <v>0.86100861008610086</v>
      </c>
      <c r="L6276">
        <v>0.86100861008610086</v>
      </c>
      <c r="M6276" t="s">
        <v>26</v>
      </c>
      <c r="N6276" t="s">
        <v>74</v>
      </c>
      <c r="O6276" t="s">
        <v>29</v>
      </c>
      <c r="P6276" t="s">
        <v>29</v>
      </c>
      <c r="Q6276" t="s">
        <v>29</v>
      </c>
      <c r="R6276" t="s">
        <v>29</v>
      </c>
      <c r="S6276" t="s">
        <v>29</v>
      </c>
      <c r="T6276" t="s">
        <v>29</v>
      </c>
      <c r="U6276" t="s">
        <v>29</v>
      </c>
      <c r="V6276" t="s">
        <v>29</v>
      </c>
      <c r="W6276" t="s">
        <v>6379</v>
      </c>
    </row>
    <row r="6277" spans="1:23">
      <c r="A6277">
        <v>6276</v>
      </c>
      <c r="B6277" t="s">
        <v>6375</v>
      </c>
      <c r="C6277" t="s">
        <v>6375</v>
      </c>
      <c r="D6277">
        <v>170</v>
      </c>
      <c r="E6277" t="s">
        <v>136</v>
      </c>
      <c r="F6277" t="s">
        <v>93</v>
      </c>
      <c r="G6277" s="1" t="s">
        <v>29</v>
      </c>
      <c r="H6277" t="s">
        <v>29</v>
      </c>
      <c r="I6277" t="s">
        <v>29</v>
      </c>
      <c r="J6277" t="s">
        <v>29</v>
      </c>
      <c r="K6277">
        <v>0.49200492004920049</v>
      </c>
      <c r="L6277">
        <v>0.49200492004920049</v>
      </c>
      <c r="M6277" t="s">
        <v>26</v>
      </c>
      <c r="N6277" t="s">
        <v>27</v>
      </c>
      <c r="O6277" t="s">
        <v>29</v>
      </c>
      <c r="P6277" t="s">
        <v>29</v>
      </c>
      <c r="Q6277" t="s">
        <v>29</v>
      </c>
      <c r="R6277" t="s">
        <v>29</v>
      </c>
      <c r="S6277" t="s">
        <v>29</v>
      </c>
      <c r="T6277" t="s">
        <v>29</v>
      </c>
      <c r="U6277" t="s">
        <v>29</v>
      </c>
      <c r="V6277" t="s">
        <v>29</v>
      </c>
      <c r="W6277" t="s">
        <v>6379</v>
      </c>
    </row>
    <row r="6278" spans="1:23">
      <c r="A6278">
        <v>6277</v>
      </c>
      <c r="B6278" t="s">
        <v>6375</v>
      </c>
      <c r="C6278" t="s">
        <v>6375</v>
      </c>
      <c r="D6278">
        <v>170</v>
      </c>
      <c r="E6278" t="s">
        <v>136</v>
      </c>
      <c r="F6278" t="s">
        <v>136</v>
      </c>
      <c r="G6278" s="1" t="s">
        <v>29</v>
      </c>
      <c r="H6278" t="s">
        <v>29</v>
      </c>
      <c r="I6278" t="s">
        <v>29</v>
      </c>
      <c r="J6278" t="s">
        <v>29</v>
      </c>
      <c r="K6278">
        <v>1.7220172201722017</v>
      </c>
      <c r="L6278">
        <v>1.7220172201722017</v>
      </c>
      <c r="M6278" t="s">
        <v>136</v>
      </c>
      <c r="N6278" t="s">
        <v>29</v>
      </c>
      <c r="O6278" t="s">
        <v>29</v>
      </c>
      <c r="P6278" t="s">
        <v>29</v>
      </c>
      <c r="Q6278" t="s">
        <v>29</v>
      </c>
      <c r="R6278" t="s">
        <v>29</v>
      </c>
      <c r="S6278" t="s">
        <v>29</v>
      </c>
      <c r="T6278" t="s">
        <v>29</v>
      </c>
      <c r="U6278" t="s">
        <v>29</v>
      </c>
      <c r="V6278" t="s">
        <v>29</v>
      </c>
      <c r="W6278" t="s">
        <v>6379</v>
      </c>
    </row>
    <row r="6279" spans="1:23">
      <c r="A6279">
        <v>6278</v>
      </c>
      <c r="B6279" t="s">
        <v>6392</v>
      </c>
      <c r="C6279" t="s">
        <v>6392</v>
      </c>
      <c r="D6279">
        <v>171</v>
      </c>
      <c r="E6279" t="s">
        <v>6393</v>
      </c>
      <c r="F6279" t="s">
        <v>93</v>
      </c>
      <c r="G6279" s="1" t="s">
        <v>29</v>
      </c>
      <c r="H6279" t="s">
        <v>29</v>
      </c>
      <c r="I6279" t="s">
        <v>29</v>
      </c>
      <c r="J6279" t="s">
        <v>29</v>
      </c>
      <c r="K6279">
        <v>0.70796460176991149</v>
      </c>
      <c r="L6279">
        <v>0.70796460176991149</v>
      </c>
      <c r="M6279" t="s">
        <v>26</v>
      </c>
      <c r="N6279" t="s">
        <v>29</v>
      </c>
      <c r="O6279" t="s">
        <v>29</v>
      </c>
      <c r="P6279" t="s">
        <v>29</v>
      </c>
      <c r="Q6279" t="s">
        <v>29</v>
      </c>
      <c r="R6279" t="s">
        <v>29</v>
      </c>
      <c r="S6279" t="s">
        <v>29</v>
      </c>
      <c r="T6279" t="s">
        <v>29</v>
      </c>
      <c r="U6279" t="s">
        <v>29</v>
      </c>
      <c r="V6279" t="s">
        <v>29</v>
      </c>
      <c r="W6279" t="s">
        <v>6394</v>
      </c>
    </row>
    <row r="6280" spans="1:23">
      <c r="A6280">
        <v>6279</v>
      </c>
      <c r="B6280" t="s">
        <v>6392</v>
      </c>
      <c r="C6280" t="s">
        <v>6392</v>
      </c>
      <c r="D6280">
        <v>171</v>
      </c>
      <c r="E6280" t="s">
        <v>6395</v>
      </c>
      <c r="F6280" t="s">
        <v>23</v>
      </c>
      <c r="G6280" s="1" t="s">
        <v>2843</v>
      </c>
      <c r="H6280" t="s">
        <v>29</v>
      </c>
      <c r="I6280" t="s">
        <v>2843</v>
      </c>
      <c r="J6280" t="s">
        <v>29</v>
      </c>
      <c r="K6280">
        <v>1.9469026548672566</v>
      </c>
      <c r="L6280">
        <v>1.9469026548672566</v>
      </c>
      <c r="M6280" t="s">
        <v>26</v>
      </c>
      <c r="N6280" t="s">
        <v>29</v>
      </c>
      <c r="O6280" t="s">
        <v>29</v>
      </c>
      <c r="P6280" t="s">
        <v>29</v>
      </c>
      <c r="Q6280" t="s">
        <v>29</v>
      </c>
      <c r="R6280" t="s">
        <v>29</v>
      </c>
      <c r="S6280" t="s">
        <v>29</v>
      </c>
      <c r="T6280" t="s">
        <v>29</v>
      </c>
      <c r="U6280" t="s">
        <v>29</v>
      </c>
      <c r="V6280" t="s">
        <v>29</v>
      </c>
      <c r="W6280" t="s">
        <v>6394</v>
      </c>
    </row>
    <row r="6281" spans="1:23">
      <c r="A6281">
        <v>6280</v>
      </c>
      <c r="B6281" t="s">
        <v>6392</v>
      </c>
      <c r="C6281" t="s">
        <v>6392</v>
      </c>
      <c r="D6281">
        <v>171</v>
      </c>
      <c r="E6281" t="s">
        <v>6396</v>
      </c>
      <c r="F6281" t="s">
        <v>51</v>
      </c>
      <c r="G6281" s="1" t="s">
        <v>6397</v>
      </c>
      <c r="H6281" t="s">
        <v>29</v>
      </c>
      <c r="I6281" t="s">
        <v>6397</v>
      </c>
      <c r="J6281" t="s">
        <v>29</v>
      </c>
      <c r="K6281">
        <v>1.2389380530973451</v>
      </c>
      <c r="L6281">
        <v>1.2389380530973451</v>
      </c>
      <c r="M6281" t="s">
        <v>26</v>
      </c>
      <c r="N6281" t="s">
        <v>29</v>
      </c>
      <c r="O6281" t="s">
        <v>29</v>
      </c>
      <c r="P6281" t="s">
        <v>29</v>
      </c>
      <c r="Q6281" t="s">
        <v>29</v>
      </c>
      <c r="R6281" t="s">
        <v>29</v>
      </c>
      <c r="S6281" t="s">
        <v>29</v>
      </c>
      <c r="T6281" t="s">
        <v>29</v>
      </c>
      <c r="U6281" t="s">
        <v>29</v>
      </c>
      <c r="V6281" t="s">
        <v>29</v>
      </c>
      <c r="W6281" t="s">
        <v>6394</v>
      </c>
    </row>
    <row r="6282" spans="1:23">
      <c r="A6282">
        <v>6281</v>
      </c>
      <c r="B6282" t="s">
        <v>6392</v>
      </c>
      <c r="C6282" t="s">
        <v>6392</v>
      </c>
      <c r="D6282">
        <v>171</v>
      </c>
      <c r="E6282" t="s">
        <v>6398</v>
      </c>
      <c r="F6282" t="s">
        <v>93</v>
      </c>
      <c r="G6282" s="1" t="s">
        <v>29</v>
      </c>
      <c r="H6282" t="s">
        <v>29</v>
      </c>
      <c r="I6282" t="s">
        <v>29</v>
      </c>
      <c r="J6282" t="s">
        <v>29</v>
      </c>
      <c r="K6282">
        <v>1.9469026548672566</v>
      </c>
      <c r="L6282">
        <v>1.9469026548672566</v>
      </c>
      <c r="M6282" t="s">
        <v>26</v>
      </c>
      <c r="N6282" t="s">
        <v>29</v>
      </c>
      <c r="O6282" t="s">
        <v>29</v>
      </c>
      <c r="P6282" t="s">
        <v>29</v>
      </c>
      <c r="Q6282" t="s">
        <v>29</v>
      </c>
      <c r="R6282" t="s">
        <v>29</v>
      </c>
      <c r="S6282" t="s">
        <v>29</v>
      </c>
      <c r="T6282" t="s">
        <v>29</v>
      </c>
      <c r="U6282" t="s">
        <v>29</v>
      </c>
      <c r="V6282" t="s">
        <v>29</v>
      </c>
      <c r="W6282" t="s">
        <v>6394</v>
      </c>
    </row>
    <row r="6283" spans="1:23">
      <c r="A6283">
        <v>6282</v>
      </c>
      <c r="B6283" t="s">
        <v>6392</v>
      </c>
      <c r="C6283" t="s">
        <v>6392</v>
      </c>
      <c r="D6283">
        <v>171</v>
      </c>
      <c r="E6283" t="s">
        <v>6399</v>
      </c>
      <c r="F6283" t="s">
        <v>93</v>
      </c>
      <c r="G6283" s="1" t="s">
        <v>29</v>
      </c>
      <c r="H6283" t="s">
        <v>29</v>
      </c>
      <c r="I6283" t="s">
        <v>29</v>
      </c>
      <c r="J6283" t="s">
        <v>29</v>
      </c>
      <c r="K6283">
        <v>1.7699115044247788</v>
      </c>
      <c r="L6283">
        <v>1.7699115044247788</v>
      </c>
      <c r="M6283" t="s">
        <v>26</v>
      </c>
      <c r="N6283" t="s">
        <v>29</v>
      </c>
      <c r="O6283" t="s">
        <v>29</v>
      </c>
      <c r="P6283" t="s">
        <v>29</v>
      </c>
      <c r="Q6283" t="s">
        <v>29</v>
      </c>
      <c r="R6283" t="s">
        <v>29</v>
      </c>
      <c r="S6283" t="s">
        <v>29</v>
      </c>
      <c r="T6283" t="s">
        <v>29</v>
      </c>
      <c r="U6283" t="s">
        <v>29</v>
      </c>
      <c r="V6283" t="s">
        <v>29</v>
      </c>
      <c r="W6283" t="s">
        <v>6394</v>
      </c>
    </row>
    <row r="6284" spans="1:23">
      <c r="A6284">
        <v>6283</v>
      </c>
      <c r="B6284" t="s">
        <v>6392</v>
      </c>
      <c r="C6284" t="s">
        <v>6392</v>
      </c>
      <c r="D6284">
        <v>171</v>
      </c>
      <c r="E6284" t="s">
        <v>6400</v>
      </c>
      <c r="F6284" t="s">
        <v>93</v>
      </c>
      <c r="G6284" s="1" t="s">
        <v>29</v>
      </c>
      <c r="H6284" t="s">
        <v>29</v>
      </c>
      <c r="I6284" t="s">
        <v>29</v>
      </c>
      <c r="J6284" t="s">
        <v>29</v>
      </c>
      <c r="K6284">
        <v>1.5929203539823009</v>
      </c>
      <c r="L6284">
        <v>1.5929203539823009</v>
      </c>
      <c r="M6284" t="s">
        <v>26</v>
      </c>
      <c r="N6284" t="s">
        <v>29</v>
      </c>
      <c r="O6284" t="s">
        <v>29</v>
      </c>
      <c r="P6284" t="s">
        <v>29</v>
      </c>
      <c r="Q6284" t="s">
        <v>29</v>
      </c>
      <c r="R6284" t="s">
        <v>29</v>
      </c>
      <c r="S6284" t="s">
        <v>29</v>
      </c>
      <c r="T6284" t="s">
        <v>29</v>
      </c>
      <c r="U6284" t="s">
        <v>29</v>
      </c>
      <c r="V6284" t="s">
        <v>29</v>
      </c>
      <c r="W6284" t="s">
        <v>6394</v>
      </c>
    </row>
    <row r="6285" spans="1:23">
      <c r="A6285">
        <v>6284</v>
      </c>
      <c r="B6285" t="s">
        <v>6392</v>
      </c>
      <c r="C6285" t="s">
        <v>6392</v>
      </c>
      <c r="D6285">
        <v>171</v>
      </c>
      <c r="E6285" t="s">
        <v>6401</v>
      </c>
      <c r="F6285" t="s">
        <v>522</v>
      </c>
      <c r="G6285" s="1" t="s">
        <v>6402</v>
      </c>
      <c r="H6285" t="s">
        <v>29</v>
      </c>
      <c r="I6285" t="s">
        <v>6402</v>
      </c>
      <c r="J6285" t="s">
        <v>29</v>
      </c>
      <c r="K6285">
        <v>15.398230088495577</v>
      </c>
      <c r="L6285">
        <v>15.398230088495577</v>
      </c>
      <c r="M6285" t="s">
        <v>26</v>
      </c>
      <c r="N6285" t="s">
        <v>29</v>
      </c>
      <c r="O6285" t="s">
        <v>29</v>
      </c>
      <c r="P6285" t="s">
        <v>29</v>
      </c>
      <c r="Q6285" t="s">
        <v>29</v>
      </c>
      <c r="R6285" t="s">
        <v>29</v>
      </c>
      <c r="S6285" t="s">
        <v>29</v>
      </c>
      <c r="T6285" t="s">
        <v>29</v>
      </c>
      <c r="U6285" t="s">
        <v>29</v>
      </c>
      <c r="V6285" t="s">
        <v>29</v>
      </c>
      <c r="W6285" t="s">
        <v>6394</v>
      </c>
    </row>
    <row r="6286" spans="1:23">
      <c r="A6286">
        <v>6285</v>
      </c>
      <c r="B6286" t="s">
        <v>6392</v>
      </c>
      <c r="C6286" t="s">
        <v>6392</v>
      </c>
      <c r="D6286">
        <v>171</v>
      </c>
      <c r="E6286" t="s">
        <v>6403</v>
      </c>
      <c r="F6286" t="s">
        <v>6404</v>
      </c>
      <c r="G6286" s="1" t="s">
        <v>6405</v>
      </c>
      <c r="H6286" t="s">
        <v>29</v>
      </c>
      <c r="I6286" t="s">
        <v>6405</v>
      </c>
      <c r="J6286" t="s">
        <v>29</v>
      </c>
      <c r="K6286">
        <v>2.831858407079646</v>
      </c>
      <c r="L6286">
        <v>2.831858407079646</v>
      </c>
      <c r="M6286" t="s">
        <v>26</v>
      </c>
      <c r="N6286" t="s">
        <v>29</v>
      </c>
      <c r="O6286" t="s">
        <v>29</v>
      </c>
      <c r="P6286" t="s">
        <v>29</v>
      </c>
      <c r="Q6286" t="s">
        <v>29</v>
      </c>
      <c r="R6286" t="s">
        <v>29</v>
      </c>
      <c r="S6286" t="s">
        <v>29</v>
      </c>
      <c r="T6286" t="s">
        <v>29</v>
      </c>
      <c r="U6286" t="s">
        <v>29</v>
      </c>
      <c r="V6286" t="s">
        <v>29</v>
      </c>
      <c r="W6286" t="s">
        <v>6394</v>
      </c>
    </row>
    <row r="6287" spans="1:23">
      <c r="A6287">
        <v>6286</v>
      </c>
      <c r="B6287" t="s">
        <v>6392</v>
      </c>
      <c r="C6287" t="s">
        <v>6392</v>
      </c>
      <c r="D6287">
        <v>171</v>
      </c>
      <c r="E6287" t="s">
        <v>6406</v>
      </c>
      <c r="F6287" t="s">
        <v>505</v>
      </c>
      <c r="G6287" s="1" t="s">
        <v>6407</v>
      </c>
      <c r="H6287" t="s">
        <v>29</v>
      </c>
      <c r="I6287" t="s">
        <v>6407</v>
      </c>
      <c r="J6287" t="s">
        <v>29</v>
      </c>
      <c r="K6287">
        <v>3.0088495575221237</v>
      </c>
      <c r="L6287">
        <v>3.0088495575221237</v>
      </c>
      <c r="M6287" t="s">
        <v>26</v>
      </c>
      <c r="N6287" t="s">
        <v>29</v>
      </c>
      <c r="O6287" t="s">
        <v>29</v>
      </c>
      <c r="P6287" t="s">
        <v>29</v>
      </c>
      <c r="Q6287" t="s">
        <v>29</v>
      </c>
      <c r="R6287" t="s">
        <v>29</v>
      </c>
      <c r="S6287" t="s">
        <v>29</v>
      </c>
      <c r="T6287" t="s">
        <v>29</v>
      </c>
      <c r="U6287" t="s">
        <v>29</v>
      </c>
      <c r="V6287" t="s">
        <v>29</v>
      </c>
      <c r="W6287" t="s">
        <v>6394</v>
      </c>
    </row>
    <row r="6288" spans="1:23">
      <c r="A6288">
        <v>6287</v>
      </c>
      <c r="B6288" t="s">
        <v>6392</v>
      </c>
      <c r="C6288" t="s">
        <v>6392</v>
      </c>
      <c r="D6288">
        <v>171</v>
      </c>
      <c r="E6288" t="s">
        <v>6408</v>
      </c>
      <c r="F6288" t="s">
        <v>185</v>
      </c>
      <c r="G6288" s="1" t="s">
        <v>6409</v>
      </c>
      <c r="H6288" t="s">
        <v>29</v>
      </c>
      <c r="I6288" t="s">
        <v>1031</v>
      </c>
      <c r="J6288" t="s">
        <v>29</v>
      </c>
      <c r="K6288">
        <v>5.8407079646017701</v>
      </c>
      <c r="L6288">
        <v>5.8407079646017701</v>
      </c>
      <c r="M6288" t="s">
        <v>26</v>
      </c>
      <c r="N6288" t="s">
        <v>29</v>
      </c>
      <c r="O6288" t="s">
        <v>29</v>
      </c>
      <c r="P6288" t="s">
        <v>29</v>
      </c>
      <c r="Q6288" t="s">
        <v>29</v>
      </c>
      <c r="R6288" t="s">
        <v>29</v>
      </c>
      <c r="S6288" t="s">
        <v>29</v>
      </c>
      <c r="T6288" t="s">
        <v>29</v>
      </c>
      <c r="U6288" t="s">
        <v>29</v>
      </c>
      <c r="V6288" t="s">
        <v>29</v>
      </c>
      <c r="W6288" t="s">
        <v>6394</v>
      </c>
    </row>
    <row r="6289" spans="1:23">
      <c r="A6289">
        <v>6288</v>
      </c>
      <c r="B6289" t="s">
        <v>6392</v>
      </c>
      <c r="C6289" t="s">
        <v>6392</v>
      </c>
      <c r="D6289">
        <v>171</v>
      </c>
      <c r="E6289" t="s">
        <v>6410</v>
      </c>
      <c r="F6289" t="s">
        <v>154</v>
      </c>
      <c r="G6289" s="1" t="s">
        <v>6411</v>
      </c>
      <c r="H6289" t="s">
        <v>463</v>
      </c>
      <c r="I6289" t="s">
        <v>8561</v>
      </c>
      <c r="J6289" t="s">
        <v>843</v>
      </c>
      <c r="K6289">
        <v>2.1238938053097343</v>
      </c>
      <c r="L6289">
        <v>2.1238938053097343</v>
      </c>
      <c r="M6289" t="s">
        <v>26</v>
      </c>
      <c r="N6289" t="s">
        <v>29</v>
      </c>
      <c r="O6289" t="s">
        <v>29</v>
      </c>
      <c r="P6289" t="s">
        <v>29</v>
      </c>
      <c r="Q6289" t="s">
        <v>29</v>
      </c>
      <c r="R6289" t="s">
        <v>29</v>
      </c>
      <c r="S6289" t="s">
        <v>29</v>
      </c>
      <c r="T6289" t="s">
        <v>29</v>
      </c>
      <c r="U6289" t="s">
        <v>29</v>
      </c>
      <c r="V6289" t="s">
        <v>29</v>
      </c>
      <c r="W6289" t="s">
        <v>6394</v>
      </c>
    </row>
    <row r="6290" spans="1:23">
      <c r="A6290">
        <v>6289</v>
      </c>
      <c r="B6290" t="s">
        <v>6392</v>
      </c>
      <c r="C6290" t="s">
        <v>6392</v>
      </c>
      <c r="D6290">
        <v>171</v>
      </c>
      <c r="E6290" t="s">
        <v>6412</v>
      </c>
      <c r="F6290" t="s">
        <v>93</v>
      </c>
      <c r="G6290" s="1" t="s">
        <v>29</v>
      </c>
      <c r="H6290" t="s">
        <v>29</v>
      </c>
      <c r="I6290" t="s">
        <v>29</v>
      </c>
      <c r="J6290" t="s">
        <v>29</v>
      </c>
      <c r="K6290">
        <v>0.17699115044247787</v>
      </c>
      <c r="L6290">
        <v>0.17699115044247787</v>
      </c>
      <c r="M6290" t="s">
        <v>26</v>
      </c>
      <c r="N6290" t="s">
        <v>29</v>
      </c>
      <c r="O6290" t="s">
        <v>29</v>
      </c>
      <c r="P6290" t="s">
        <v>29</v>
      </c>
      <c r="Q6290" t="s">
        <v>29</v>
      </c>
      <c r="R6290" t="s">
        <v>29</v>
      </c>
      <c r="S6290" t="s">
        <v>29</v>
      </c>
      <c r="T6290" t="s">
        <v>29</v>
      </c>
      <c r="U6290" t="s">
        <v>29</v>
      </c>
      <c r="V6290" t="s">
        <v>29</v>
      </c>
      <c r="W6290" t="s">
        <v>6394</v>
      </c>
    </row>
    <row r="6291" spans="1:23">
      <c r="A6291">
        <v>6290</v>
      </c>
      <c r="B6291" t="s">
        <v>6392</v>
      </c>
      <c r="C6291" t="s">
        <v>6392</v>
      </c>
      <c r="D6291">
        <v>171</v>
      </c>
      <c r="E6291" t="s">
        <v>2984</v>
      </c>
      <c r="F6291" t="s">
        <v>1049</v>
      </c>
      <c r="G6291" s="1" t="s">
        <v>1050</v>
      </c>
      <c r="H6291" t="s">
        <v>29</v>
      </c>
      <c r="I6291" t="s">
        <v>1050</v>
      </c>
      <c r="J6291" t="s">
        <v>29</v>
      </c>
      <c r="K6291">
        <v>0.53097345132743357</v>
      </c>
      <c r="L6291">
        <v>0.53097345132743357</v>
      </c>
      <c r="M6291" t="s">
        <v>26</v>
      </c>
      <c r="N6291" t="s">
        <v>29</v>
      </c>
      <c r="O6291" t="s">
        <v>29</v>
      </c>
      <c r="P6291" t="s">
        <v>29</v>
      </c>
      <c r="Q6291" t="s">
        <v>29</v>
      </c>
      <c r="R6291" t="s">
        <v>29</v>
      </c>
      <c r="S6291" t="s">
        <v>29</v>
      </c>
      <c r="T6291" t="s">
        <v>29</v>
      </c>
      <c r="U6291" t="s">
        <v>29</v>
      </c>
      <c r="V6291" t="s">
        <v>29</v>
      </c>
      <c r="W6291" t="s">
        <v>6394</v>
      </c>
    </row>
    <row r="6292" spans="1:23">
      <c r="A6292">
        <v>6291</v>
      </c>
      <c r="B6292" t="s">
        <v>6392</v>
      </c>
      <c r="C6292" t="s">
        <v>6392</v>
      </c>
      <c r="D6292">
        <v>171</v>
      </c>
      <c r="E6292" t="s">
        <v>6318</v>
      </c>
      <c r="F6292" t="s">
        <v>154</v>
      </c>
      <c r="G6292" s="1" t="s">
        <v>1218</v>
      </c>
      <c r="H6292" t="s">
        <v>29</v>
      </c>
      <c r="I6292" t="s">
        <v>1218</v>
      </c>
      <c r="J6292" t="s">
        <v>29</v>
      </c>
      <c r="K6292">
        <v>0.35398230088495575</v>
      </c>
      <c r="L6292">
        <v>0.35398230088495575</v>
      </c>
      <c r="M6292" t="s">
        <v>26</v>
      </c>
      <c r="N6292" t="s">
        <v>29</v>
      </c>
      <c r="O6292" t="s">
        <v>29</v>
      </c>
      <c r="P6292" t="s">
        <v>29</v>
      </c>
      <c r="Q6292" t="s">
        <v>29</v>
      </c>
      <c r="R6292" t="s">
        <v>29</v>
      </c>
      <c r="S6292" t="s">
        <v>29</v>
      </c>
      <c r="T6292" t="s">
        <v>29</v>
      </c>
      <c r="U6292" t="s">
        <v>29</v>
      </c>
      <c r="V6292" t="s">
        <v>29</v>
      </c>
      <c r="W6292" t="s">
        <v>6394</v>
      </c>
    </row>
    <row r="6293" spans="1:23">
      <c r="A6293">
        <v>6292</v>
      </c>
      <c r="B6293" t="s">
        <v>6392</v>
      </c>
      <c r="C6293" t="s">
        <v>6392</v>
      </c>
      <c r="D6293">
        <v>171</v>
      </c>
      <c r="E6293" t="s">
        <v>6413</v>
      </c>
      <c r="F6293" t="s">
        <v>93</v>
      </c>
      <c r="G6293" s="1" t="s">
        <v>29</v>
      </c>
      <c r="H6293" t="s">
        <v>29</v>
      </c>
      <c r="I6293" t="s">
        <v>29</v>
      </c>
      <c r="J6293" t="s">
        <v>29</v>
      </c>
      <c r="K6293">
        <v>0.53097345132743357</v>
      </c>
      <c r="L6293">
        <v>0.53097345132743357</v>
      </c>
      <c r="M6293" t="s">
        <v>26</v>
      </c>
      <c r="N6293" t="s">
        <v>29</v>
      </c>
      <c r="O6293" t="s">
        <v>29</v>
      </c>
      <c r="P6293" t="s">
        <v>29</v>
      </c>
      <c r="Q6293" t="s">
        <v>29</v>
      </c>
      <c r="R6293" t="s">
        <v>29</v>
      </c>
      <c r="S6293" t="s">
        <v>29</v>
      </c>
      <c r="T6293" t="s">
        <v>29</v>
      </c>
      <c r="U6293" t="s">
        <v>29</v>
      </c>
      <c r="V6293" t="s">
        <v>29</v>
      </c>
      <c r="W6293" t="s">
        <v>6394</v>
      </c>
    </row>
    <row r="6294" spans="1:23">
      <c r="A6294">
        <v>6293</v>
      </c>
      <c r="B6294" t="s">
        <v>6392</v>
      </c>
      <c r="C6294" t="s">
        <v>6392</v>
      </c>
      <c r="D6294">
        <v>171</v>
      </c>
      <c r="E6294" t="s">
        <v>189</v>
      </c>
      <c r="F6294" t="s">
        <v>185</v>
      </c>
      <c r="G6294" s="1" t="s">
        <v>186</v>
      </c>
      <c r="H6294" t="s">
        <v>29</v>
      </c>
      <c r="I6294" t="s">
        <v>186</v>
      </c>
      <c r="J6294" t="s">
        <v>29</v>
      </c>
      <c r="K6294">
        <v>1.5929203539823009</v>
      </c>
      <c r="L6294">
        <v>1.5929203539823009</v>
      </c>
      <c r="M6294" t="s">
        <v>26</v>
      </c>
      <c r="N6294" t="s">
        <v>29</v>
      </c>
      <c r="O6294" t="s">
        <v>29</v>
      </c>
      <c r="P6294" t="s">
        <v>29</v>
      </c>
      <c r="Q6294" t="s">
        <v>29</v>
      </c>
      <c r="R6294" t="s">
        <v>29</v>
      </c>
      <c r="S6294" t="s">
        <v>29</v>
      </c>
      <c r="T6294" t="s">
        <v>29</v>
      </c>
      <c r="U6294" t="s">
        <v>29</v>
      </c>
      <c r="V6294" t="s">
        <v>29</v>
      </c>
      <c r="W6294" t="s">
        <v>6394</v>
      </c>
    </row>
    <row r="6295" spans="1:23">
      <c r="A6295">
        <v>6294</v>
      </c>
      <c r="B6295" t="s">
        <v>6392</v>
      </c>
      <c r="C6295" t="s">
        <v>6392</v>
      </c>
      <c r="D6295">
        <v>171</v>
      </c>
      <c r="E6295" t="s">
        <v>6414</v>
      </c>
      <c r="F6295" t="s">
        <v>216</v>
      </c>
      <c r="G6295" s="1" t="s">
        <v>462</v>
      </c>
      <c r="H6295" t="s">
        <v>29</v>
      </c>
      <c r="I6295" t="s">
        <v>462</v>
      </c>
      <c r="J6295" t="s">
        <v>29</v>
      </c>
      <c r="K6295">
        <v>2.3008849557522124</v>
      </c>
      <c r="L6295">
        <v>2.3008849557522124</v>
      </c>
      <c r="M6295" t="s">
        <v>26</v>
      </c>
      <c r="N6295" t="s">
        <v>29</v>
      </c>
      <c r="O6295" t="s">
        <v>29</v>
      </c>
      <c r="P6295" t="s">
        <v>29</v>
      </c>
      <c r="Q6295" t="s">
        <v>29</v>
      </c>
      <c r="R6295" t="s">
        <v>29</v>
      </c>
      <c r="S6295" t="s">
        <v>29</v>
      </c>
      <c r="T6295" t="s">
        <v>29</v>
      </c>
      <c r="U6295" t="s">
        <v>29</v>
      </c>
      <c r="V6295" t="s">
        <v>29</v>
      </c>
      <c r="W6295" t="s">
        <v>6394</v>
      </c>
    </row>
    <row r="6296" spans="1:23">
      <c r="A6296">
        <v>6295</v>
      </c>
      <c r="B6296" t="s">
        <v>6392</v>
      </c>
      <c r="C6296" t="s">
        <v>6392</v>
      </c>
      <c r="D6296">
        <v>171</v>
      </c>
      <c r="E6296" t="s">
        <v>6415</v>
      </c>
      <c r="F6296" t="s">
        <v>93</v>
      </c>
      <c r="G6296" s="1" t="s">
        <v>29</v>
      </c>
      <c r="H6296" t="s">
        <v>29</v>
      </c>
      <c r="I6296" t="s">
        <v>29</v>
      </c>
      <c r="J6296" t="s">
        <v>29</v>
      </c>
      <c r="K6296">
        <v>1.415929203539823</v>
      </c>
      <c r="L6296">
        <v>1.415929203539823</v>
      </c>
      <c r="M6296" t="s">
        <v>26</v>
      </c>
      <c r="N6296" t="s">
        <v>29</v>
      </c>
      <c r="O6296" t="s">
        <v>29</v>
      </c>
      <c r="P6296" t="s">
        <v>29</v>
      </c>
      <c r="Q6296" t="s">
        <v>29</v>
      </c>
      <c r="R6296" t="s">
        <v>29</v>
      </c>
      <c r="S6296" t="s">
        <v>29</v>
      </c>
      <c r="T6296" t="s">
        <v>29</v>
      </c>
      <c r="U6296" t="s">
        <v>29</v>
      </c>
      <c r="V6296" t="s">
        <v>29</v>
      </c>
      <c r="W6296" t="s">
        <v>6394</v>
      </c>
    </row>
    <row r="6297" spans="1:23">
      <c r="A6297">
        <v>6296</v>
      </c>
      <c r="B6297" t="s">
        <v>6392</v>
      </c>
      <c r="C6297" t="s">
        <v>6392</v>
      </c>
      <c r="D6297">
        <v>171</v>
      </c>
      <c r="E6297" t="s">
        <v>6416</v>
      </c>
      <c r="F6297" t="s">
        <v>93</v>
      </c>
      <c r="G6297" s="1" t="s">
        <v>29</v>
      </c>
      <c r="H6297" t="s">
        <v>29</v>
      </c>
      <c r="I6297" t="s">
        <v>29</v>
      </c>
      <c r="J6297" t="s">
        <v>29</v>
      </c>
      <c r="K6297">
        <v>0.53097345132743357</v>
      </c>
      <c r="L6297">
        <v>0.53097345132743357</v>
      </c>
      <c r="M6297" t="s">
        <v>26</v>
      </c>
      <c r="N6297" t="s">
        <v>29</v>
      </c>
      <c r="O6297" t="s">
        <v>29</v>
      </c>
      <c r="P6297" t="s">
        <v>29</v>
      </c>
      <c r="Q6297" t="s">
        <v>29</v>
      </c>
      <c r="R6297" t="s">
        <v>29</v>
      </c>
      <c r="S6297" t="s">
        <v>29</v>
      </c>
      <c r="T6297" t="s">
        <v>29</v>
      </c>
      <c r="U6297" t="s">
        <v>29</v>
      </c>
      <c r="V6297" t="s">
        <v>29</v>
      </c>
      <c r="W6297" t="s">
        <v>6394</v>
      </c>
    </row>
    <row r="6298" spans="1:23">
      <c r="A6298">
        <v>6297</v>
      </c>
      <c r="B6298" t="s">
        <v>6392</v>
      </c>
      <c r="C6298" t="s">
        <v>6392</v>
      </c>
      <c r="D6298">
        <v>171</v>
      </c>
      <c r="E6298" t="s">
        <v>6417</v>
      </c>
      <c r="F6298" t="s">
        <v>93</v>
      </c>
      <c r="G6298" s="1" t="s">
        <v>29</v>
      </c>
      <c r="H6298" s="1" t="s">
        <v>29</v>
      </c>
      <c r="I6298" s="1" t="s">
        <v>29</v>
      </c>
      <c r="J6298" s="1" t="s">
        <v>29</v>
      </c>
      <c r="K6298">
        <v>0.35398230088495575</v>
      </c>
      <c r="L6298">
        <v>0.35398230088495575</v>
      </c>
      <c r="M6298" t="s">
        <v>26</v>
      </c>
      <c r="N6298" t="s">
        <v>29</v>
      </c>
      <c r="O6298" t="s">
        <v>29</v>
      </c>
      <c r="P6298" t="s">
        <v>29</v>
      </c>
      <c r="Q6298" t="s">
        <v>29</v>
      </c>
      <c r="R6298" t="s">
        <v>29</v>
      </c>
      <c r="S6298" t="s">
        <v>29</v>
      </c>
      <c r="T6298" t="s">
        <v>29</v>
      </c>
      <c r="U6298" t="s">
        <v>29</v>
      </c>
      <c r="V6298" t="s">
        <v>29</v>
      </c>
      <c r="W6298" t="s">
        <v>6394</v>
      </c>
    </row>
    <row r="6299" spans="1:23">
      <c r="A6299">
        <v>6298</v>
      </c>
      <c r="B6299" t="s">
        <v>6392</v>
      </c>
      <c r="C6299" t="s">
        <v>6392</v>
      </c>
      <c r="D6299">
        <v>171</v>
      </c>
      <c r="E6299" t="s">
        <v>6418</v>
      </c>
      <c r="F6299" t="s">
        <v>168</v>
      </c>
      <c r="G6299" s="1" t="s">
        <v>2568</v>
      </c>
      <c r="H6299" t="s">
        <v>6419</v>
      </c>
      <c r="I6299" t="s">
        <v>2568</v>
      </c>
      <c r="J6299" t="s">
        <v>29</v>
      </c>
      <c r="K6299">
        <v>4.2477876106194685</v>
      </c>
      <c r="L6299">
        <v>4.2477876106194685</v>
      </c>
      <c r="M6299" t="s">
        <v>26</v>
      </c>
      <c r="N6299" t="s">
        <v>29</v>
      </c>
      <c r="O6299" t="s">
        <v>29</v>
      </c>
      <c r="P6299" t="s">
        <v>29</v>
      </c>
      <c r="Q6299" t="s">
        <v>29</v>
      </c>
      <c r="R6299" t="s">
        <v>29</v>
      </c>
      <c r="S6299" t="s">
        <v>29</v>
      </c>
      <c r="T6299" t="s">
        <v>29</v>
      </c>
      <c r="U6299" t="s">
        <v>29</v>
      </c>
      <c r="V6299" t="s">
        <v>29</v>
      </c>
      <c r="W6299" t="s">
        <v>6394</v>
      </c>
    </row>
    <row r="6300" spans="1:23">
      <c r="A6300">
        <v>6299</v>
      </c>
      <c r="B6300" t="s">
        <v>6392</v>
      </c>
      <c r="C6300" t="s">
        <v>6392</v>
      </c>
      <c r="D6300">
        <v>171</v>
      </c>
      <c r="E6300" t="s">
        <v>6420</v>
      </c>
      <c r="F6300" t="s">
        <v>23</v>
      </c>
      <c r="G6300" s="1" t="s">
        <v>6421</v>
      </c>
      <c r="H6300" t="s">
        <v>29</v>
      </c>
      <c r="I6300" t="s">
        <v>3549</v>
      </c>
      <c r="J6300" t="s">
        <v>29</v>
      </c>
      <c r="K6300">
        <v>0.70796460176991149</v>
      </c>
      <c r="L6300">
        <v>0.70796460176991149</v>
      </c>
      <c r="M6300" t="s">
        <v>26</v>
      </c>
      <c r="N6300" t="s">
        <v>29</v>
      </c>
      <c r="O6300" t="s">
        <v>29</v>
      </c>
      <c r="P6300" t="s">
        <v>29</v>
      </c>
      <c r="Q6300" t="s">
        <v>29</v>
      </c>
      <c r="R6300" t="s">
        <v>29</v>
      </c>
      <c r="S6300" t="s">
        <v>29</v>
      </c>
      <c r="T6300" t="s">
        <v>29</v>
      </c>
      <c r="U6300" t="s">
        <v>29</v>
      </c>
      <c r="V6300" t="s">
        <v>29</v>
      </c>
      <c r="W6300" t="s">
        <v>6394</v>
      </c>
    </row>
    <row r="6301" spans="1:23">
      <c r="A6301">
        <v>6300</v>
      </c>
      <c r="B6301" t="s">
        <v>6392</v>
      </c>
      <c r="C6301" t="s">
        <v>6392</v>
      </c>
      <c r="D6301">
        <v>171</v>
      </c>
      <c r="E6301" t="s">
        <v>6422</v>
      </c>
      <c r="F6301" t="s">
        <v>1062</v>
      </c>
      <c r="G6301" s="1" t="s">
        <v>1066</v>
      </c>
      <c r="H6301" t="s">
        <v>6423</v>
      </c>
      <c r="I6301" t="s">
        <v>1066</v>
      </c>
      <c r="J6301" t="s">
        <v>6423</v>
      </c>
      <c r="K6301">
        <v>6.7256637168141591</v>
      </c>
      <c r="L6301">
        <v>6.7256637168141591</v>
      </c>
      <c r="M6301" t="s">
        <v>26</v>
      </c>
      <c r="N6301" t="s">
        <v>29</v>
      </c>
      <c r="O6301" t="s">
        <v>29</v>
      </c>
      <c r="P6301" t="s">
        <v>29</v>
      </c>
      <c r="Q6301" t="s">
        <v>29</v>
      </c>
      <c r="R6301" t="s">
        <v>29</v>
      </c>
      <c r="S6301" t="s">
        <v>29</v>
      </c>
      <c r="T6301" t="s">
        <v>29</v>
      </c>
      <c r="U6301" t="s">
        <v>29</v>
      </c>
      <c r="V6301" t="s">
        <v>29</v>
      </c>
      <c r="W6301" t="s">
        <v>6394</v>
      </c>
    </row>
    <row r="6302" spans="1:23">
      <c r="A6302">
        <v>6301</v>
      </c>
      <c r="B6302" t="s">
        <v>6392</v>
      </c>
      <c r="C6302" t="s">
        <v>6392</v>
      </c>
      <c r="D6302">
        <v>171</v>
      </c>
      <c r="E6302" t="s">
        <v>6424</v>
      </c>
      <c r="F6302" t="s">
        <v>93</v>
      </c>
      <c r="G6302" s="1" t="s">
        <v>29</v>
      </c>
      <c r="H6302" t="s">
        <v>29</v>
      </c>
      <c r="I6302" t="s">
        <v>29</v>
      </c>
      <c r="J6302" t="s">
        <v>29</v>
      </c>
      <c r="K6302">
        <v>0.17699115044247787</v>
      </c>
      <c r="L6302">
        <v>0.17699115044247787</v>
      </c>
      <c r="M6302" t="s">
        <v>26</v>
      </c>
      <c r="N6302" t="s">
        <v>29</v>
      </c>
      <c r="O6302" t="s">
        <v>29</v>
      </c>
      <c r="P6302" t="s">
        <v>29</v>
      </c>
      <c r="Q6302" t="s">
        <v>29</v>
      </c>
      <c r="R6302" t="s">
        <v>29</v>
      </c>
      <c r="S6302" t="s">
        <v>29</v>
      </c>
      <c r="T6302" t="s">
        <v>29</v>
      </c>
      <c r="U6302" t="s">
        <v>29</v>
      </c>
      <c r="V6302" t="s">
        <v>29</v>
      </c>
      <c r="W6302" t="s">
        <v>6394</v>
      </c>
    </row>
    <row r="6303" spans="1:23">
      <c r="A6303">
        <v>6302</v>
      </c>
      <c r="B6303" t="s">
        <v>6392</v>
      </c>
      <c r="C6303" t="s">
        <v>6392</v>
      </c>
      <c r="D6303">
        <v>171</v>
      </c>
      <c r="E6303" t="s">
        <v>6425</v>
      </c>
      <c r="F6303" t="s">
        <v>93</v>
      </c>
      <c r="G6303" s="1" t="s">
        <v>29</v>
      </c>
      <c r="H6303" t="s">
        <v>29</v>
      </c>
      <c r="I6303" t="s">
        <v>29</v>
      </c>
      <c r="J6303" t="s">
        <v>29</v>
      </c>
      <c r="K6303">
        <v>0.70796460176991149</v>
      </c>
      <c r="L6303">
        <v>0.70796460176991149</v>
      </c>
      <c r="M6303" t="s">
        <v>26</v>
      </c>
      <c r="N6303" t="s">
        <v>29</v>
      </c>
      <c r="O6303" t="s">
        <v>29</v>
      </c>
      <c r="P6303" t="s">
        <v>29</v>
      </c>
      <c r="Q6303" t="s">
        <v>29</v>
      </c>
      <c r="R6303" t="s">
        <v>29</v>
      </c>
      <c r="S6303" t="s">
        <v>29</v>
      </c>
      <c r="T6303" t="s">
        <v>29</v>
      </c>
      <c r="U6303" t="s">
        <v>29</v>
      </c>
      <c r="V6303" t="s">
        <v>29</v>
      </c>
      <c r="W6303" t="s">
        <v>6394</v>
      </c>
    </row>
    <row r="6304" spans="1:23">
      <c r="A6304">
        <v>6303</v>
      </c>
      <c r="B6304" t="s">
        <v>6392</v>
      </c>
      <c r="C6304" t="s">
        <v>6392</v>
      </c>
      <c r="D6304">
        <v>171</v>
      </c>
      <c r="E6304" t="s">
        <v>9026</v>
      </c>
      <c r="F6304" t="s">
        <v>5098</v>
      </c>
      <c r="G6304" s="1" t="s">
        <v>5099</v>
      </c>
      <c r="H6304" t="s">
        <v>9031</v>
      </c>
      <c r="I6304" s="1" t="s">
        <v>5099</v>
      </c>
      <c r="J6304" t="s">
        <v>9031</v>
      </c>
      <c r="K6304">
        <v>0.35398230088495575</v>
      </c>
      <c r="L6304">
        <v>0.35398230088495575</v>
      </c>
      <c r="M6304" t="s">
        <v>26</v>
      </c>
      <c r="N6304" t="s">
        <v>29</v>
      </c>
      <c r="O6304" t="s">
        <v>29</v>
      </c>
      <c r="P6304" t="s">
        <v>29</v>
      </c>
      <c r="Q6304" t="s">
        <v>29</v>
      </c>
      <c r="R6304" t="s">
        <v>29</v>
      </c>
      <c r="S6304" t="s">
        <v>29</v>
      </c>
      <c r="T6304" t="s">
        <v>29</v>
      </c>
      <c r="U6304" t="s">
        <v>29</v>
      </c>
      <c r="V6304" t="s">
        <v>29</v>
      </c>
      <c r="W6304" t="s">
        <v>6394</v>
      </c>
    </row>
    <row r="6305" spans="1:23">
      <c r="A6305">
        <v>6304</v>
      </c>
      <c r="B6305" t="s">
        <v>6392</v>
      </c>
      <c r="C6305" t="s">
        <v>6392</v>
      </c>
      <c r="D6305">
        <v>171</v>
      </c>
      <c r="E6305" t="s">
        <v>9027</v>
      </c>
      <c r="F6305" t="s">
        <v>176</v>
      </c>
      <c r="G6305" s="1" t="s">
        <v>410</v>
      </c>
      <c r="H6305" t="s">
        <v>1173</v>
      </c>
      <c r="I6305" t="s">
        <v>410</v>
      </c>
      <c r="J6305" t="s">
        <v>1173</v>
      </c>
      <c r="K6305">
        <v>4.4247787610619467</v>
      </c>
      <c r="L6305">
        <v>4.4247787610619467</v>
      </c>
      <c r="M6305" t="s">
        <v>26</v>
      </c>
      <c r="N6305" t="s">
        <v>29</v>
      </c>
      <c r="O6305" t="s">
        <v>29</v>
      </c>
      <c r="P6305" t="s">
        <v>29</v>
      </c>
      <c r="Q6305" t="s">
        <v>29</v>
      </c>
      <c r="R6305" t="s">
        <v>29</v>
      </c>
      <c r="S6305" t="s">
        <v>29</v>
      </c>
      <c r="T6305" t="s">
        <v>29</v>
      </c>
      <c r="U6305" t="s">
        <v>29</v>
      </c>
      <c r="V6305" t="s">
        <v>29</v>
      </c>
      <c r="W6305" t="s">
        <v>6394</v>
      </c>
    </row>
    <row r="6306" spans="1:23">
      <c r="A6306">
        <v>6305</v>
      </c>
      <c r="B6306" t="s">
        <v>6392</v>
      </c>
      <c r="C6306" t="s">
        <v>6392</v>
      </c>
      <c r="D6306">
        <v>171</v>
      </c>
      <c r="E6306" t="s">
        <v>9028</v>
      </c>
      <c r="F6306" t="s">
        <v>93</v>
      </c>
      <c r="G6306" s="1" t="s">
        <v>29</v>
      </c>
      <c r="H6306" t="s">
        <v>29</v>
      </c>
      <c r="I6306" t="s">
        <v>29</v>
      </c>
      <c r="J6306" t="s">
        <v>29</v>
      </c>
      <c r="K6306">
        <v>2.6548672566371683</v>
      </c>
      <c r="L6306">
        <v>2.6548672566371683</v>
      </c>
      <c r="M6306" t="s">
        <v>26</v>
      </c>
      <c r="N6306" t="s">
        <v>29</v>
      </c>
      <c r="O6306" t="s">
        <v>29</v>
      </c>
      <c r="P6306" t="s">
        <v>29</v>
      </c>
      <c r="Q6306" t="s">
        <v>29</v>
      </c>
      <c r="R6306" t="s">
        <v>29</v>
      </c>
      <c r="S6306" t="s">
        <v>29</v>
      </c>
      <c r="T6306" t="s">
        <v>29</v>
      </c>
      <c r="U6306" t="s">
        <v>29</v>
      </c>
      <c r="V6306" t="s">
        <v>29</v>
      </c>
      <c r="W6306" t="s">
        <v>6394</v>
      </c>
    </row>
    <row r="6307" spans="1:23">
      <c r="A6307">
        <v>6306</v>
      </c>
      <c r="B6307" t="s">
        <v>6392</v>
      </c>
      <c r="C6307" t="s">
        <v>6392</v>
      </c>
      <c r="D6307">
        <v>171</v>
      </c>
      <c r="E6307" t="s">
        <v>9029</v>
      </c>
      <c r="F6307" t="s">
        <v>344</v>
      </c>
      <c r="G6307" s="1" t="s">
        <v>29</v>
      </c>
      <c r="H6307" t="s">
        <v>29</v>
      </c>
      <c r="I6307" t="s">
        <v>29</v>
      </c>
      <c r="J6307" t="s">
        <v>29</v>
      </c>
      <c r="K6307">
        <v>0.17699115044247787</v>
      </c>
      <c r="L6307">
        <v>0.17699115044247787</v>
      </c>
      <c r="M6307" t="s">
        <v>26</v>
      </c>
      <c r="N6307" t="s">
        <v>29</v>
      </c>
      <c r="O6307" t="s">
        <v>29</v>
      </c>
      <c r="P6307" t="s">
        <v>29</v>
      </c>
      <c r="Q6307" t="s">
        <v>29</v>
      </c>
      <c r="R6307" t="s">
        <v>29</v>
      </c>
      <c r="S6307" t="s">
        <v>29</v>
      </c>
      <c r="T6307" t="s">
        <v>29</v>
      </c>
      <c r="U6307" t="s">
        <v>29</v>
      </c>
      <c r="V6307" t="s">
        <v>29</v>
      </c>
      <c r="W6307" t="s">
        <v>6394</v>
      </c>
    </row>
    <row r="6308" spans="1:23">
      <c r="A6308">
        <v>6307</v>
      </c>
      <c r="B6308" t="s">
        <v>6392</v>
      </c>
      <c r="C6308" t="s">
        <v>6392</v>
      </c>
      <c r="D6308">
        <v>171</v>
      </c>
      <c r="E6308" t="s">
        <v>9030</v>
      </c>
      <c r="F6308" t="s">
        <v>93</v>
      </c>
      <c r="G6308" s="1" t="s">
        <v>29</v>
      </c>
      <c r="H6308" t="s">
        <v>29</v>
      </c>
      <c r="I6308" t="s">
        <v>29</v>
      </c>
      <c r="J6308" t="s">
        <v>29</v>
      </c>
      <c r="K6308">
        <v>1.415929203539823</v>
      </c>
      <c r="L6308">
        <v>1.415929203539823</v>
      </c>
      <c r="M6308" t="s">
        <v>26</v>
      </c>
      <c r="N6308" t="s">
        <v>29</v>
      </c>
      <c r="O6308" t="s">
        <v>29</v>
      </c>
      <c r="P6308" t="s">
        <v>29</v>
      </c>
      <c r="Q6308" t="s">
        <v>29</v>
      </c>
      <c r="R6308" t="s">
        <v>29</v>
      </c>
      <c r="S6308" t="s">
        <v>29</v>
      </c>
      <c r="T6308" t="s">
        <v>29</v>
      </c>
      <c r="U6308" t="s">
        <v>29</v>
      </c>
      <c r="V6308" t="s">
        <v>29</v>
      </c>
      <c r="W6308" t="s">
        <v>6394</v>
      </c>
    </row>
    <row r="6309" spans="1:23">
      <c r="A6309">
        <v>6308</v>
      </c>
      <c r="B6309" t="s">
        <v>6392</v>
      </c>
      <c r="C6309" t="s">
        <v>6392</v>
      </c>
      <c r="D6309">
        <v>171</v>
      </c>
      <c r="E6309" t="s">
        <v>8949</v>
      </c>
      <c r="F6309" t="s">
        <v>93</v>
      </c>
      <c r="G6309" s="1" t="s">
        <v>29</v>
      </c>
      <c r="H6309" t="s">
        <v>29</v>
      </c>
      <c r="I6309" t="s">
        <v>29</v>
      </c>
      <c r="J6309" t="s">
        <v>29</v>
      </c>
      <c r="K6309">
        <f>(565-383)/565*100</f>
        <v>32.212389380530979</v>
      </c>
      <c r="L6309">
        <f>(565-383)/565*100</f>
        <v>32.212389380530979</v>
      </c>
      <c r="M6309" t="s">
        <v>26</v>
      </c>
      <c r="N6309" t="s">
        <v>29</v>
      </c>
      <c r="O6309" t="s">
        <v>29</v>
      </c>
      <c r="P6309" t="s">
        <v>29</v>
      </c>
      <c r="Q6309" t="s">
        <v>29</v>
      </c>
      <c r="R6309" t="s">
        <v>29</v>
      </c>
      <c r="S6309" t="s">
        <v>29</v>
      </c>
      <c r="T6309" t="s">
        <v>29</v>
      </c>
      <c r="U6309" t="s">
        <v>29</v>
      </c>
      <c r="V6309" t="s">
        <v>29</v>
      </c>
      <c r="W6309" t="s">
        <v>6394</v>
      </c>
    </row>
    <row r="6310" spans="1:23">
      <c r="A6310">
        <v>6309</v>
      </c>
      <c r="B6310" t="s">
        <v>6426</v>
      </c>
      <c r="C6310" t="s">
        <v>6426</v>
      </c>
      <c r="D6310">
        <v>172</v>
      </c>
      <c r="E6310" t="s">
        <v>6395</v>
      </c>
      <c r="F6310" t="s">
        <v>23</v>
      </c>
      <c r="G6310" s="1" t="s">
        <v>2843</v>
      </c>
      <c r="H6310" t="s">
        <v>29</v>
      </c>
      <c r="I6310" t="s">
        <v>2843</v>
      </c>
      <c r="J6310" t="s">
        <v>29</v>
      </c>
      <c r="K6310">
        <v>0.82918739635157546</v>
      </c>
      <c r="L6310">
        <v>0.82918739635157546</v>
      </c>
      <c r="M6310" t="s">
        <v>26</v>
      </c>
      <c r="N6310" t="s">
        <v>29</v>
      </c>
      <c r="O6310" t="s">
        <v>29</v>
      </c>
      <c r="P6310" t="s">
        <v>29</v>
      </c>
      <c r="Q6310" t="s">
        <v>29</v>
      </c>
      <c r="R6310" t="s">
        <v>29</v>
      </c>
      <c r="S6310" t="s">
        <v>29</v>
      </c>
      <c r="T6310" t="s">
        <v>29</v>
      </c>
      <c r="U6310" t="s">
        <v>29</v>
      </c>
      <c r="V6310" t="s">
        <v>29</v>
      </c>
      <c r="W6310" t="s">
        <v>6394</v>
      </c>
    </row>
    <row r="6311" spans="1:23">
      <c r="A6311">
        <v>6310</v>
      </c>
      <c r="B6311" t="s">
        <v>6426</v>
      </c>
      <c r="C6311" t="s">
        <v>6426</v>
      </c>
      <c r="D6311">
        <v>172</v>
      </c>
      <c r="E6311" t="s">
        <v>6399</v>
      </c>
      <c r="F6311" t="s">
        <v>93</v>
      </c>
      <c r="G6311" s="1" t="s">
        <v>29</v>
      </c>
      <c r="H6311" t="s">
        <v>29</v>
      </c>
      <c r="I6311" t="s">
        <v>29</v>
      </c>
      <c r="J6311" t="s">
        <v>29</v>
      </c>
      <c r="K6311">
        <v>0.16583747927031509</v>
      </c>
      <c r="L6311">
        <v>0.16583747927031509</v>
      </c>
      <c r="M6311" t="s">
        <v>26</v>
      </c>
      <c r="N6311" t="s">
        <v>29</v>
      </c>
      <c r="O6311" t="s">
        <v>29</v>
      </c>
      <c r="P6311" t="s">
        <v>29</v>
      </c>
      <c r="Q6311" t="s">
        <v>29</v>
      </c>
      <c r="R6311" t="s">
        <v>29</v>
      </c>
      <c r="S6311" t="s">
        <v>29</v>
      </c>
      <c r="T6311" t="s">
        <v>29</v>
      </c>
      <c r="U6311" t="s">
        <v>29</v>
      </c>
      <c r="V6311" t="s">
        <v>29</v>
      </c>
      <c r="W6311" t="s">
        <v>6394</v>
      </c>
    </row>
    <row r="6312" spans="1:23">
      <c r="A6312">
        <v>6311</v>
      </c>
      <c r="B6312" t="s">
        <v>6426</v>
      </c>
      <c r="C6312" t="s">
        <v>6426</v>
      </c>
      <c r="D6312">
        <v>172</v>
      </c>
      <c r="E6312" t="s">
        <v>6427</v>
      </c>
      <c r="F6312" t="s">
        <v>93</v>
      </c>
      <c r="G6312" s="1" t="s">
        <v>29</v>
      </c>
      <c r="H6312" t="s">
        <v>29</v>
      </c>
      <c r="I6312" t="s">
        <v>29</v>
      </c>
      <c r="J6312" t="s">
        <v>29</v>
      </c>
      <c r="K6312">
        <v>1.3266998341625207</v>
      </c>
      <c r="L6312">
        <v>1.3266998341625207</v>
      </c>
      <c r="M6312" t="s">
        <v>26</v>
      </c>
      <c r="N6312" t="s">
        <v>29</v>
      </c>
      <c r="O6312" t="s">
        <v>29</v>
      </c>
      <c r="P6312" t="s">
        <v>29</v>
      </c>
      <c r="Q6312" t="s">
        <v>29</v>
      </c>
      <c r="R6312" t="s">
        <v>29</v>
      </c>
      <c r="S6312" t="s">
        <v>29</v>
      </c>
      <c r="T6312" t="s">
        <v>29</v>
      </c>
      <c r="U6312" t="s">
        <v>29</v>
      </c>
      <c r="V6312" t="s">
        <v>29</v>
      </c>
      <c r="W6312" t="s">
        <v>6394</v>
      </c>
    </row>
    <row r="6313" spans="1:23">
      <c r="A6313">
        <v>6312</v>
      </c>
      <c r="B6313" t="s">
        <v>6426</v>
      </c>
      <c r="C6313" t="s">
        <v>6426</v>
      </c>
      <c r="D6313">
        <v>172</v>
      </c>
      <c r="E6313" t="s">
        <v>6428</v>
      </c>
      <c r="F6313" t="s">
        <v>516</v>
      </c>
      <c r="G6313" s="1" t="s">
        <v>517</v>
      </c>
      <c r="H6313" t="s">
        <v>6423</v>
      </c>
      <c r="I6313" t="s">
        <v>517</v>
      </c>
      <c r="J6313" t="s">
        <v>4499</v>
      </c>
      <c r="K6313">
        <v>0.99502487562189057</v>
      </c>
      <c r="L6313">
        <v>0.99502487562189057</v>
      </c>
      <c r="M6313" t="s">
        <v>26</v>
      </c>
      <c r="N6313" t="s">
        <v>29</v>
      </c>
      <c r="O6313" t="s">
        <v>29</v>
      </c>
      <c r="P6313" t="s">
        <v>29</v>
      </c>
      <c r="Q6313" t="s">
        <v>29</v>
      </c>
      <c r="R6313" t="s">
        <v>29</v>
      </c>
      <c r="S6313" t="s">
        <v>29</v>
      </c>
      <c r="T6313" t="s">
        <v>29</v>
      </c>
      <c r="U6313" t="s">
        <v>29</v>
      </c>
      <c r="V6313" t="s">
        <v>29</v>
      </c>
      <c r="W6313" t="s">
        <v>6394</v>
      </c>
    </row>
    <row r="6314" spans="1:23">
      <c r="A6314">
        <v>6313</v>
      </c>
      <c r="B6314" t="s">
        <v>6426</v>
      </c>
      <c r="C6314" t="s">
        <v>6426</v>
      </c>
      <c r="D6314">
        <v>172</v>
      </c>
      <c r="E6314" t="s">
        <v>6429</v>
      </c>
      <c r="F6314" t="s">
        <v>93</v>
      </c>
      <c r="G6314" s="1" t="s">
        <v>29</v>
      </c>
      <c r="H6314" t="s">
        <v>29</v>
      </c>
      <c r="I6314" t="s">
        <v>29</v>
      </c>
      <c r="J6314" t="s">
        <v>29</v>
      </c>
      <c r="K6314">
        <v>0.49751243781094528</v>
      </c>
      <c r="L6314">
        <v>0.49751243781094528</v>
      </c>
      <c r="M6314" t="s">
        <v>26</v>
      </c>
      <c r="N6314" t="s">
        <v>29</v>
      </c>
      <c r="O6314" t="s">
        <v>29</v>
      </c>
      <c r="P6314" t="s">
        <v>29</v>
      </c>
      <c r="Q6314" t="s">
        <v>29</v>
      </c>
      <c r="R6314" t="s">
        <v>29</v>
      </c>
      <c r="S6314" t="s">
        <v>29</v>
      </c>
      <c r="T6314" t="s">
        <v>29</v>
      </c>
      <c r="U6314" t="s">
        <v>29</v>
      </c>
      <c r="V6314" t="s">
        <v>29</v>
      </c>
      <c r="W6314" t="s">
        <v>6394</v>
      </c>
    </row>
    <row r="6315" spans="1:23">
      <c r="A6315">
        <v>6314</v>
      </c>
      <c r="B6315" t="s">
        <v>6426</v>
      </c>
      <c r="C6315" t="s">
        <v>6426</v>
      </c>
      <c r="D6315">
        <v>172</v>
      </c>
      <c r="E6315" t="s">
        <v>6430</v>
      </c>
      <c r="F6315" t="s">
        <v>93</v>
      </c>
      <c r="G6315" s="1" t="s">
        <v>29</v>
      </c>
      <c r="H6315" t="s">
        <v>29</v>
      </c>
      <c r="I6315" t="s">
        <v>29</v>
      </c>
      <c r="J6315" t="s">
        <v>29</v>
      </c>
      <c r="K6315">
        <v>0.33167495854063017</v>
      </c>
      <c r="L6315">
        <v>0.33167495854063017</v>
      </c>
      <c r="M6315" t="s">
        <v>26</v>
      </c>
      <c r="N6315" t="s">
        <v>29</v>
      </c>
      <c r="O6315" t="s">
        <v>29</v>
      </c>
      <c r="P6315" t="s">
        <v>29</v>
      </c>
      <c r="Q6315" t="s">
        <v>29</v>
      </c>
      <c r="R6315" t="s">
        <v>29</v>
      </c>
      <c r="S6315" t="s">
        <v>29</v>
      </c>
      <c r="T6315" t="s">
        <v>29</v>
      </c>
      <c r="U6315" t="s">
        <v>29</v>
      </c>
      <c r="V6315" t="s">
        <v>29</v>
      </c>
      <c r="W6315" t="s">
        <v>6394</v>
      </c>
    </row>
    <row r="6316" spans="1:23">
      <c r="A6316">
        <v>6315</v>
      </c>
      <c r="B6316" t="s">
        <v>6426</v>
      </c>
      <c r="C6316" t="s">
        <v>6426</v>
      </c>
      <c r="D6316">
        <v>172</v>
      </c>
      <c r="E6316" t="s">
        <v>6431</v>
      </c>
      <c r="F6316" t="s">
        <v>508</v>
      </c>
      <c r="G6316" s="1" t="s">
        <v>509</v>
      </c>
      <c r="H6316" t="s">
        <v>6432</v>
      </c>
      <c r="I6316" t="s">
        <v>509</v>
      </c>
      <c r="J6316" t="s">
        <v>6432</v>
      </c>
      <c r="K6316">
        <v>3.6484245439469323</v>
      </c>
      <c r="L6316">
        <v>3.6484245439469323</v>
      </c>
      <c r="M6316" t="s">
        <v>26</v>
      </c>
      <c r="N6316" t="s">
        <v>29</v>
      </c>
      <c r="O6316" t="s">
        <v>29</v>
      </c>
      <c r="P6316" t="s">
        <v>29</v>
      </c>
      <c r="Q6316" t="s">
        <v>29</v>
      </c>
      <c r="R6316" t="s">
        <v>29</v>
      </c>
      <c r="S6316" t="s">
        <v>29</v>
      </c>
      <c r="T6316" t="s">
        <v>29</v>
      </c>
      <c r="U6316" t="s">
        <v>29</v>
      </c>
      <c r="V6316" t="s">
        <v>29</v>
      </c>
      <c r="W6316" t="s">
        <v>6394</v>
      </c>
    </row>
    <row r="6317" spans="1:23">
      <c r="A6317">
        <v>6316</v>
      </c>
      <c r="B6317" t="s">
        <v>6426</v>
      </c>
      <c r="C6317" t="s">
        <v>6426</v>
      </c>
      <c r="D6317">
        <v>172</v>
      </c>
      <c r="E6317" t="s">
        <v>6433</v>
      </c>
      <c r="F6317" t="s">
        <v>364</v>
      </c>
      <c r="G6317" s="1" t="s">
        <v>365</v>
      </c>
      <c r="H6317" t="s">
        <v>29</v>
      </c>
      <c r="I6317" t="s">
        <v>365</v>
      </c>
      <c r="J6317" t="s">
        <v>29</v>
      </c>
      <c r="K6317">
        <v>2.3217247097844109</v>
      </c>
      <c r="L6317">
        <v>2.3217247097844109</v>
      </c>
      <c r="M6317" t="s">
        <v>26</v>
      </c>
      <c r="N6317" t="s">
        <v>29</v>
      </c>
      <c r="O6317" t="s">
        <v>29</v>
      </c>
      <c r="P6317" t="s">
        <v>29</v>
      </c>
      <c r="Q6317" t="s">
        <v>29</v>
      </c>
      <c r="R6317" t="s">
        <v>29</v>
      </c>
      <c r="S6317" t="s">
        <v>29</v>
      </c>
      <c r="T6317" t="s">
        <v>29</v>
      </c>
      <c r="U6317" t="s">
        <v>29</v>
      </c>
      <c r="V6317" t="s">
        <v>29</v>
      </c>
      <c r="W6317" t="s">
        <v>6394</v>
      </c>
    </row>
    <row r="6318" spans="1:23">
      <c r="A6318">
        <v>6317</v>
      </c>
      <c r="B6318" t="s">
        <v>6426</v>
      </c>
      <c r="C6318" t="s">
        <v>6426</v>
      </c>
      <c r="D6318">
        <v>172</v>
      </c>
      <c r="E6318" t="s">
        <v>6406</v>
      </c>
      <c r="F6318" t="s">
        <v>505</v>
      </c>
      <c r="G6318" s="1" t="s">
        <v>6407</v>
      </c>
      <c r="H6318" t="s">
        <v>29</v>
      </c>
      <c r="I6318" t="s">
        <v>6407</v>
      </c>
      <c r="J6318" t="s">
        <v>29</v>
      </c>
      <c r="K6318">
        <v>1.9900497512437811</v>
      </c>
      <c r="L6318">
        <v>1.9900497512437811</v>
      </c>
      <c r="M6318" t="s">
        <v>26</v>
      </c>
      <c r="N6318" t="s">
        <v>29</v>
      </c>
      <c r="O6318" t="s">
        <v>29</v>
      </c>
      <c r="P6318" t="s">
        <v>29</v>
      </c>
      <c r="Q6318" t="s">
        <v>29</v>
      </c>
      <c r="R6318" t="s">
        <v>29</v>
      </c>
      <c r="S6318" t="s">
        <v>29</v>
      </c>
      <c r="T6318" t="s">
        <v>29</v>
      </c>
      <c r="U6318" t="s">
        <v>29</v>
      </c>
      <c r="V6318" t="s">
        <v>29</v>
      </c>
      <c r="W6318" t="s">
        <v>6394</v>
      </c>
    </row>
    <row r="6319" spans="1:23">
      <c r="A6319">
        <v>6318</v>
      </c>
      <c r="B6319" t="s">
        <v>6426</v>
      </c>
      <c r="C6319" t="s">
        <v>6426</v>
      </c>
      <c r="D6319">
        <v>172</v>
      </c>
      <c r="E6319" t="s">
        <v>6434</v>
      </c>
      <c r="F6319" t="s">
        <v>93</v>
      </c>
      <c r="G6319" s="1" t="s">
        <v>29</v>
      </c>
      <c r="H6319" t="s">
        <v>29</v>
      </c>
      <c r="I6319" t="s">
        <v>29</v>
      </c>
      <c r="J6319" t="s">
        <v>29</v>
      </c>
      <c r="K6319">
        <v>2.9850746268656714</v>
      </c>
      <c r="L6319">
        <v>2.9850746268656714</v>
      </c>
      <c r="M6319" t="s">
        <v>26</v>
      </c>
      <c r="N6319" t="s">
        <v>29</v>
      </c>
      <c r="O6319" t="s">
        <v>29</v>
      </c>
      <c r="P6319" t="s">
        <v>29</v>
      </c>
      <c r="Q6319" t="s">
        <v>29</v>
      </c>
      <c r="R6319" t="s">
        <v>29</v>
      </c>
      <c r="S6319" t="s">
        <v>29</v>
      </c>
      <c r="T6319" t="s">
        <v>29</v>
      </c>
      <c r="U6319" t="s">
        <v>29</v>
      </c>
      <c r="V6319" t="s">
        <v>29</v>
      </c>
      <c r="W6319" t="s">
        <v>6394</v>
      </c>
    </row>
    <row r="6320" spans="1:23">
      <c r="A6320">
        <v>6319</v>
      </c>
      <c r="B6320" t="s">
        <v>6426</v>
      </c>
      <c r="C6320" t="s">
        <v>6426</v>
      </c>
      <c r="D6320">
        <v>172</v>
      </c>
      <c r="E6320" t="s">
        <v>6318</v>
      </c>
      <c r="F6320" t="s">
        <v>154</v>
      </c>
      <c r="G6320" s="1" t="s">
        <v>1218</v>
      </c>
      <c r="H6320" t="s">
        <v>29</v>
      </c>
      <c r="I6320" t="s">
        <v>1218</v>
      </c>
      <c r="J6320" t="s">
        <v>29</v>
      </c>
      <c r="K6320">
        <v>3.9800995024875623</v>
      </c>
      <c r="L6320">
        <v>3.9800995024875623</v>
      </c>
      <c r="M6320" t="s">
        <v>26</v>
      </c>
      <c r="N6320" t="s">
        <v>29</v>
      </c>
      <c r="O6320" t="s">
        <v>29</v>
      </c>
      <c r="P6320" t="s">
        <v>29</v>
      </c>
      <c r="Q6320" t="s">
        <v>29</v>
      </c>
      <c r="R6320" t="s">
        <v>29</v>
      </c>
      <c r="S6320" t="s">
        <v>29</v>
      </c>
      <c r="T6320" t="s">
        <v>29</v>
      </c>
      <c r="U6320" t="s">
        <v>29</v>
      </c>
      <c r="V6320" t="s">
        <v>29</v>
      </c>
      <c r="W6320" t="s">
        <v>6394</v>
      </c>
    </row>
    <row r="6321" spans="1:23">
      <c r="A6321">
        <v>6320</v>
      </c>
      <c r="B6321" t="s">
        <v>6426</v>
      </c>
      <c r="C6321" t="s">
        <v>6426</v>
      </c>
      <c r="D6321">
        <v>172</v>
      </c>
      <c r="E6321" t="s">
        <v>6413</v>
      </c>
      <c r="F6321" t="s">
        <v>93</v>
      </c>
      <c r="G6321" s="1" t="s">
        <v>29</v>
      </c>
      <c r="H6321" t="s">
        <v>29</v>
      </c>
      <c r="I6321" t="s">
        <v>29</v>
      </c>
      <c r="J6321" t="s">
        <v>29</v>
      </c>
      <c r="K6321">
        <v>0.33167495854063017</v>
      </c>
      <c r="L6321">
        <v>0.33167495854063017</v>
      </c>
      <c r="M6321" t="s">
        <v>26</v>
      </c>
      <c r="N6321" t="s">
        <v>29</v>
      </c>
      <c r="O6321" t="s">
        <v>29</v>
      </c>
      <c r="P6321" t="s">
        <v>29</v>
      </c>
      <c r="Q6321" t="s">
        <v>29</v>
      </c>
      <c r="R6321" t="s">
        <v>29</v>
      </c>
      <c r="S6321" t="s">
        <v>29</v>
      </c>
      <c r="T6321" t="s">
        <v>29</v>
      </c>
      <c r="U6321" t="s">
        <v>29</v>
      </c>
      <c r="V6321" t="s">
        <v>29</v>
      </c>
      <c r="W6321" t="s">
        <v>6394</v>
      </c>
    </row>
    <row r="6322" spans="1:23">
      <c r="A6322">
        <v>6321</v>
      </c>
      <c r="B6322" t="s">
        <v>6426</v>
      </c>
      <c r="C6322" t="s">
        <v>6426</v>
      </c>
      <c r="D6322">
        <v>172</v>
      </c>
      <c r="E6322" t="s">
        <v>6435</v>
      </c>
      <c r="F6322" t="s">
        <v>154</v>
      </c>
      <c r="G6322" s="1" t="s">
        <v>6436</v>
      </c>
      <c r="H6322" t="s">
        <v>6437</v>
      </c>
      <c r="I6322" t="s">
        <v>6436</v>
      </c>
      <c r="J6322" t="s">
        <v>6437</v>
      </c>
      <c r="K6322">
        <v>0.33167495854063017</v>
      </c>
      <c r="L6322">
        <v>0.33167495854063017</v>
      </c>
      <c r="M6322" t="s">
        <v>26</v>
      </c>
      <c r="N6322" t="s">
        <v>29</v>
      </c>
      <c r="O6322" t="s">
        <v>29</v>
      </c>
      <c r="P6322" t="s">
        <v>29</v>
      </c>
      <c r="Q6322" t="s">
        <v>29</v>
      </c>
      <c r="R6322" t="s">
        <v>29</v>
      </c>
      <c r="S6322" t="s">
        <v>29</v>
      </c>
      <c r="T6322" t="s">
        <v>29</v>
      </c>
      <c r="U6322" t="s">
        <v>29</v>
      </c>
      <c r="V6322" t="s">
        <v>29</v>
      </c>
      <c r="W6322" t="s">
        <v>6394</v>
      </c>
    </row>
    <row r="6323" spans="1:23">
      <c r="A6323">
        <v>6322</v>
      </c>
      <c r="B6323" t="s">
        <v>6426</v>
      </c>
      <c r="C6323" t="s">
        <v>6426</v>
      </c>
      <c r="D6323">
        <v>172</v>
      </c>
      <c r="E6323" t="s">
        <v>6438</v>
      </c>
      <c r="F6323" t="s">
        <v>23</v>
      </c>
      <c r="G6323" s="1" t="s">
        <v>6439</v>
      </c>
      <c r="H6323" t="s">
        <v>29</v>
      </c>
      <c r="I6323" t="s">
        <v>6439</v>
      </c>
      <c r="J6323" t="s">
        <v>29</v>
      </c>
      <c r="K6323">
        <v>0.66334991708126034</v>
      </c>
      <c r="L6323">
        <v>0.66334991708126034</v>
      </c>
      <c r="M6323" t="s">
        <v>26</v>
      </c>
      <c r="N6323" t="s">
        <v>29</v>
      </c>
      <c r="O6323" t="s">
        <v>29</v>
      </c>
      <c r="P6323" t="s">
        <v>29</v>
      </c>
      <c r="Q6323" t="s">
        <v>29</v>
      </c>
      <c r="R6323" t="s">
        <v>29</v>
      </c>
      <c r="S6323" t="s">
        <v>29</v>
      </c>
      <c r="T6323" t="s">
        <v>29</v>
      </c>
      <c r="U6323" t="s">
        <v>29</v>
      </c>
      <c r="V6323" t="s">
        <v>29</v>
      </c>
      <c r="W6323" t="s">
        <v>6394</v>
      </c>
    </row>
    <row r="6324" spans="1:23">
      <c r="A6324">
        <v>6323</v>
      </c>
      <c r="B6324" t="s">
        <v>6426</v>
      </c>
      <c r="C6324" t="s">
        <v>6426</v>
      </c>
      <c r="D6324">
        <v>172</v>
      </c>
      <c r="E6324" t="s">
        <v>6440</v>
      </c>
      <c r="F6324" t="s">
        <v>93</v>
      </c>
      <c r="G6324" s="1" t="s">
        <v>29</v>
      </c>
      <c r="H6324" t="s">
        <v>29</v>
      </c>
      <c r="I6324" t="s">
        <v>29</v>
      </c>
      <c r="J6324" t="s">
        <v>29</v>
      </c>
      <c r="K6324">
        <v>12.935323383084576</v>
      </c>
      <c r="L6324">
        <v>12.935323383084576</v>
      </c>
      <c r="M6324" t="s">
        <v>26</v>
      </c>
      <c r="N6324" t="s">
        <v>29</v>
      </c>
      <c r="O6324" t="s">
        <v>29</v>
      </c>
      <c r="P6324" t="s">
        <v>29</v>
      </c>
      <c r="Q6324" t="s">
        <v>29</v>
      </c>
      <c r="R6324" t="s">
        <v>29</v>
      </c>
      <c r="S6324" t="s">
        <v>29</v>
      </c>
      <c r="T6324" t="s">
        <v>29</v>
      </c>
      <c r="U6324" t="s">
        <v>29</v>
      </c>
      <c r="V6324" t="s">
        <v>29</v>
      </c>
      <c r="W6324" t="s">
        <v>6394</v>
      </c>
    </row>
    <row r="6325" spans="1:23">
      <c r="A6325">
        <v>6324</v>
      </c>
      <c r="B6325" t="s">
        <v>6426</v>
      </c>
      <c r="C6325" t="s">
        <v>6426</v>
      </c>
      <c r="D6325">
        <v>172</v>
      </c>
      <c r="E6325" t="s">
        <v>6441</v>
      </c>
      <c r="F6325" t="s">
        <v>468</v>
      </c>
      <c r="G6325" s="1" t="s">
        <v>1140</v>
      </c>
      <c r="H6325" t="s">
        <v>6442</v>
      </c>
      <c r="I6325" t="s">
        <v>1140</v>
      </c>
      <c r="J6325" t="s">
        <v>8869</v>
      </c>
      <c r="K6325">
        <v>7.6285240464344941</v>
      </c>
      <c r="L6325">
        <v>7.6285240464344941</v>
      </c>
      <c r="M6325" t="s">
        <v>26</v>
      </c>
      <c r="N6325" t="s">
        <v>29</v>
      </c>
      <c r="O6325" t="s">
        <v>29</v>
      </c>
      <c r="P6325" t="s">
        <v>29</v>
      </c>
      <c r="Q6325" t="s">
        <v>29</v>
      </c>
      <c r="R6325" t="s">
        <v>29</v>
      </c>
      <c r="S6325" t="s">
        <v>29</v>
      </c>
      <c r="T6325" t="s">
        <v>29</v>
      </c>
      <c r="U6325" t="s">
        <v>29</v>
      </c>
      <c r="V6325" t="s">
        <v>29</v>
      </c>
      <c r="W6325" t="s">
        <v>6394</v>
      </c>
    </row>
    <row r="6326" spans="1:23">
      <c r="A6326">
        <v>6325</v>
      </c>
      <c r="B6326" t="s">
        <v>6426</v>
      </c>
      <c r="C6326" t="s">
        <v>6426</v>
      </c>
      <c r="D6326">
        <v>172</v>
      </c>
      <c r="E6326" t="s">
        <v>6443</v>
      </c>
      <c r="F6326" t="s">
        <v>255</v>
      </c>
      <c r="G6326" s="1" t="s">
        <v>6444</v>
      </c>
      <c r="H6326" t="s">
        <v>29</v>
      </c>
      <c r="I6326" t="s">
        <v>6444</v>
      </c>
      <c r="J6326" t="s">
        <v>29</v>
      </c>
      <c r="K6326">
        <v>0.99502487562189057</v>
      </c>
      <c r="L6326">
        <v>0.99502487562189057</v>
      </c>
      <c r="M6326" t="s">
        <v>26</v>
      </c>
      <c r="N6326" t="s">
        <v>29</v>
      </c>
      <c r="O6326" t="s">
        <v>29</v>
      </c>
      <c r="P6326" t="s">
        <v>29</v>
      </c>
      <c r="Q6326" t="s">
        <v>29</v>
      </c>
      <c r="R6326" t="s">
        <v>29</v>
      </c>
      <c r="S6326" t="s">
        <v>29</v>
      </c>
      <c r="T6326" t="s">
        <v>29</v>
      </c>
      <c r="U6326" t="s">
        <v>29</v>
      </c>
      <c r="V6326" t="s">
        <v>29</v>
      </c>
      <c r="W6326" t="s">
        <v>6394</v>
      </c>
    </row>
    <row r="6327" spans="1:23">
      <c r="A6327">
        <v>6326</v>
      </c>
      <c r="B6327" t="s">
        <v>6426</v>
      </c>
      <c r="C6327" t="s">
        <v>6426</v>
      </c>
      <c r="D6327">
        <v>172</v>
      </c>
      <c r="E6327" t="s">
        <v>6418</v>
      </c>
      <c r="F6327" t="s">
        <v>168</v>
      </c>
      <c r="G6327" s="1" t="s">
        <v>2568</v>
      </c>
      <c r="H6327" t="s">
        <v>6419</v>
      </c>
      <c r="I6327" t="s">
        <v>2568</v>
      </c>
      <c r="J6327" t="s">
        <v>29</v>
      </c>
      <c r="K6327">
        <v>0.49751243781094528</v>
      </c>
      <c r="L6327">
        <v>0.49751243781094528</v>
      </c>
      <c r="M6327" t="s">
        <v>26</v>
      </c>
      <c r="N6327" t="s">
        <v>29</v>
      </c>
      <c r="O6327" t="s">
        <v>29</v>
      </c>
      <c r="P6327" t="s">
        <v>29</v>
      </c>
      <c r="Q6327" t="s">
        <v>29</v>
      </c>
      <c r="R6327" t="s">
        <v>29</v>
      </c>
      <c r="S6327" t="s">
        <v>29</v>
      </c>
      <c r="T6327" t="s">
        <v>29</v>
      </c>
      <c r="U6327" t="s">
        <v>29</v>
      </c>
      <c r="V6327" t="s">
        <v>29</v>
      </c>
      <c r="W6327" t="s">
        <v>6394</v>
      </c>
    </row>
    <row r="6328" spans="1:23">
      <c r="A6328">
        <v>6327</v>
      </c>
      <c r="B6328" t="s">
        <v>6426</v>
      </c>
      <c r="C6328" t="s">
        <v>6426</v>
      </c>
      <c r="D6328">
        <v>172</v>
      </c>
      <c r="E6328" t="s">
        <v>6445</v>
      </c>
      <c r="F6328" t="s">
        <v>93</v>
      </c>
      <c r="G6328" s="1" t="s">
        <v>29</v>
      </c>
      <c r="H6328" t="s">
        <v>29</v>
      </c>
      <c r="I6328" t="s">
        <v>29</v>
      </c>
      <c r="J6328" t="s">
        <v>29</v>
      </c>
      <c r="K6328">
        <v>4.6434494195688218</v>
      </c>
      <c r="L6328">
        <v>4.6434494195688218</v>
      </c>
      <c r="M6328" t="s">
        <v>26</v>
      </c>
      <c r="N6328" t="s">
        <v>29</v>
      </c>
      <c r="O6328" t="s">
        <v>29</v>
      </c>
      <c r="P6328" t="s">
        <v>29</v>
      </c>
      <c r="Q6328" t="s">
        <v>29</v>
      </c>
      <c r="R6328" t="s">
        <v>29</v>
      </c>
      <c r="S6328" t="s">
        <v>29</v>
      </c>
      <c r="T6328" t="s">
        <v>29</v>
      </c>
      <c r="U6328" t="s">
        <v>29</v>
      </c>
      <c r="V6328" t="s">
        <v>29</v>
      </c>
      <c r="W6328" t="s">
        <v>6394</v>
      </c>
    </row>
    <row r="6329" spans="1:23">
      <c r="A6329">
        <v>6328</v>
      </c>
      <c r="B6329" t="s">
        <v>6426</v>
      </c>
      <c r="C6329" t="s">
        <v>6426</v>
      </c>
      <c r="D6329">
        <v>172</v>
      </c>
      <c r="E6329" t="s">
        <v>6422</v>
      </c>
      <c r="F6329" t="s">
        <v>1062</v>
      </c>
      <c r="G6329" s="1" t="s">
        <v>1066</v>
      </c>
      <c r="H6329" t="s">
        <v>6423</v>
      </c>
      <c r="I6329" t="s">
        <v>1066</v>
      </c>
      <c r="J6329" t="s">
        <v>6423</v>
      </c>
      <c r="K6329">
        <v>2.3217247097844109</v>
      </c>
      <c r="L6329">
        <v>2.3217247097844109</v>
      </c>
      <c r="M6329" t="s">
        <v>26</v>
      </c>
      <c r="N6329" t="s">
        <v>29</v>
      </c>
      <c r="O6329" t="s">
        <v>29</v>
      </c>
      <c r="P6329" t="s">
        <v>29</v>
      </c>
      <c r="Q6329" t="s">
        <v>29</v>
      </c>
      <c r="R6329" t="s">
        <v>29</v>
      </c>
      <c r="S6329" t="s">
        <v>29</v>
      </c>
      <c r="T6329" t="s">
        <v>29</v>
      </c>
      <c r="U6329" t="s">
        <v>29</v>
      </c>
      <c r="V6329" t="s">
        <v>29</v>
      </c>
      <c r="W6329" t="s">
        <v>6394</v>
      </c>
    </row>
    <row r="6330" spans="1:23">
      <c r="A6330">
        <v>6329</v>
      </c>
      <c r="B6330" t="s">
        <v>6426</v>
      </c>
      <c r="C6330" t="s">
        <v>6426</v>
      </c>
      <c r="D6330">
        <v>172</v>
      </c>
      <c r="E6330" t="s">
        <v>6446</v>
      </c>
      <c r="F6330" t="s">
        <v>79</v>
      </c>
      <c r="G6330" s="1" t="s">
        <v>6447</v>
      </c>
      <c r="H6330" t="s">
        <v>29</v>
      </c>
      <c r="I6330" t="s">
        <v>6447</v>
      </c>
      <c r="J6330" t="s">
        <v>29</v>
      </c>
      <c r="K6330">
        <v>0.33167495854063017</v>
      </c>
      <c r="L6330">
        <v>0.33167495854063017</v>
      </c>
      <c r="M6330" t="s">
        <v>26</v>
      </c>
      <c r="N6330" t="s">
        <v>29</v>
      </c>
      <c r="O6330" t="s">
        <v>29</v>
      </c>
      <c r="P6330" t="s">
        <v>29</v>
      </c>
      <c r="Q6330" t="s">
        <v>29</v>
      </c>
      <c r="R6330" t="s">
        <v>29</v>
      </c>
      <c r="S6330" t="s">
        <v>29</v>
      </c>
      <c r="T6330" t="s">
        <v>29</v>
      </c>
      <c r="U6330" t="s">
        <v>29</v>
      </c>
      <c r="V6330" t="s">
        <v>29</v>
      </c>
      <c r="W6330" t="s">
        <v>6394</v>
      </c>
    </row>
    <row r="6331" spans="1:23">
      <c r="A6331">
        <v>6330</v>
      </c>
      <c r="B6331" t="s">
        <v>6426</v>
      </c>
      <c r="C6331" t="s">
        <v>6426</v>
      </c>
      <c r="D6331">
        <v>172</v>
      </c>
      <c r="E6331" t="s">
        <v>6448</v>
      </c>
      <c r="F6331" t="s">
        <v>206</v>
      </c>
      <c r="G6331" s="1" t="s">
        <v>6449</v>
      </c>
      <c r="H6331" t="s">
        <v>463</v>
      </c>
      <c r="I6331" t="s">
        <v>6449</v>
      </c>
      <c r="J6331" t="s">
        <v>8756</v>
      </c>
      <c r="K6331">
        <v>1.6583747927031509</v>
      </c>
      <c r="L6331">
        <v>1.6583747927031509</v>
      </c>
      <c r="M6331" t="s">
        <v>26</v>
      </c>
      <c r="N6331" t="s">
        <v>29</v>
      </c>
      <c r="O6331" t="s">
        <v>29</v>
      </c>
      <c r="P6331" t="s">
        <v>29</v>
      </c>
      <c r="Q6331" t="s">
        <v>29</v>
      </c>
      <c r="R6331" t="s">
        <v>29</v>
      </c>
      <c r="S6331" t="s">
        <v>29</v>
      </c>
      <c r="T6331" t="s">
        <v>29</v>
      </c>
      <c r="U6331" t="s">
        <v>29</v>
      </c>
      <c r="V6331" t="s">
        <v>29</v>
      </c>
      <c r="W6331" t="s">
        <v>6394</v>
      </c>
    </row>
    <row r="6332" spans="1:23">
      <c r="A6332">
        <v>6331</v>
      </c>
      <c r="B6332" t="s">
        <v>6426</v>
      </c>
      <c r="C6332" t="s">
        <v>6426</v>
      </c>
      <c r="D6332">
        <v>172</v>
      </c>
      <c r="E6332" t="s">
        <v>6450</v>
      </c>
      <c r="F6332" t="s">
        <v>508</v>
      </c>
      <c r="G6332" s="1" t="s">
        <v>509</v>
      </c>
      <c r="H6332" t="s">
        <v>6451</v>
      </c>
      <c r="I6332" t="s">
        <v>509</v>
      </c>
      <c r="J6332" t="s">
        <v>463</v>
      </c>
      <c r="K6332">
        <v>7.2968490878938645</v>
      </c>
      <c r="L6332">
        <v>7.2968490878938645</v>
      </c>
      <c r="M6332" t="s">
        <v>26</v>
      </c>
      <c r="N6332" t="s">
        <v>29</v>
      </c>
      <c r="O6332" t="s">
        <v>29</v>
      </c>
      <c r="P6332" t="s">
        <v>29</v>
      </c>
      <c r="Q6332" t="s">
        <v>29</v>
      </c>
      <c r="R6332" t="s">
        <v>29</v>
      </c>
      <c r="S6332" t="s">
        <v>29</v>
      </c>
      <c r="T6332" t="s">
        <v>29</v>
      </c>
      <c r="U6332" t="s">
        <v>29</v>
      </c>
      <c r="V6332" t="s">
        <v>29</v>
      </c>
      <c r="W6332" t="s">
        <v>6394</v>
      </c>
    </row>
    <row r="6333" spans="1:23">
      <c r="A6333">
        <v>6332</v>
      </c>
      <c r="B6333" t="s">
        <v>6426</v>
      </c>
      <c r="C6333" t="s">
        <v>6426</v>
      </c>
      <c r="D6333">
        <v>172</v>
      </c>
      <c r="E6333" t="s">
        <v>6452</v>
      </c>
      <c r="F6333" t="s">
        <v>93</v>
      </c>
      <c r="G6333" s="1" t="s">
        <v>29</v>
      </c>
      <c r="H6333" t="s">
        <v>29</v>
      </c>
      <c r="I6333" t="s">
        <v>29</v>
      </c>
      <c r="J6333" t="s">
        <v>29</v>
      </c>
      <c r="K6333">
        <v>0.49751243781094528</v>
      </c>
      <c r="L6333">
        <v>0.49751243781094528</v>
      </c>
      <c r="M6333" t="s">
        <v>26</v>
      </c>
      <c r="N6333" t="s">
        <v>29</v>
      </c>
      <c r="O6333" t="s">
        <v>29</v>
      </c>
      <c r="P6333" t="s">
        <v>29</v>
      </c>
      <c r="Q6333" t="s">
        <v>29</v>
      </c>
      <c r="R6333" t="s">
        <v>29</v>
      </c>
      <c r="S6333" t="s">
        <v>29</v>
      </c>
      <c r="T6333" t="s">
        <v>29</v>
      </c>
      <c r="U6333" t="s">
        <v>29</v>
      </c>
      <c r="V6333" t="s">
        <v>29</v>
      </c>
      <c r="W6333" t="s">
        <v>6394</v>
      </c>
    </row>
    <row r="6334" spans="1:23">
      <c r="A6334">
        <v>6333</v>
      </c>
      <c r="B6334" t="s">
        <v>6426</v>
      </c>
      <c r="C6334" t="s">
        <v>6426</v>
      </c>
      <c r="D6334">
        <v>172</v>
      </c>
      <c r="E6334" t="s">
        <v>6453</v>
      </c>
      <c r="F6334" t="s">
        <v>93</v>
      </c>
      <c r="G6334" s="1" t="s">
        <v>29</v>
      </c>
      <c r="H6334" t="s">
        <v>29</v>
      </c>
      <c r="I6334" t="s">
        <v>29</v>
      </c>
      <c r="J6334" t="s">
        <v>29</v>
      </c>
      <c r="K6334">
        <v>0.33167495854063017</v>
      </c>
      <c r="L6334">
        <v>0.33167495854063017</v>
      </c>
      <c r="M6334" t="s">
        <v>26</v>
      </c>
      <c r="N6334" t="s">
        <v>29</v>
      </c>
      <c r="O6334" t="s">
        <v>29</v>
      </c>
      <c r="P6334" t="s">
        <v>29</v>
      </c>
      <c r="Q6334" t="s">
        <v>29</v>
      </c>
      <c r="R6334" t="s">
        <v>29</v>
      </c>
      <c r="S6334" t="s">
        <v>29</v>
      </c>
      <c r="T6334" t="s">
        <v>29</v>
      </c>
      <c r="U6334" t="s">
        <v>29</v>
      </c>
      <c r="V6334" t="s">
        <v>29</v>
      </c>
      <c r="W6334" t="s">
        <v>6394</v>
      </c>
    </row>
    <row r="6335" spans="1:23">
      <c r="A6335">
        <v>6334</v>
      </c>
      <c r="B6335" t="s">
        <v>6426</v>
      </c>
      <c r="C6335" t="s">
        <v>6426</v>
      </c>
      <c r="D6335">
        <v>172</v>
      </c>
      <c r="E6335" s="5" t="s">
        <v>9032</v>
      </c>
      <c r="F6335" t="s">
        <v>93</v>
      </c>
      <c r="G6335" s="1" t="s">
        <v>29</v>
      </c>
      <c r="H6335" s="1" t="s">
        <v>29</v>
      </c>
      <c r="I6335" s="1" t="s">
        <v>29</v>
      </c>
      <c r="J6335" s="1" t="s">
        <v>29</v>
      </c>
      <c r="K6335">
        <v>1.1608623548922055</v>
      </c>
      <c r="L6335">
        <v>1.1608623548922055</v>
      </c>
      <c r="M6335" t="s">
        <v>26</v>
      </c>
      <c r="N6335" t="s">
        <v>29</v>
      </c>
      <c r="O6335" t="s">
        <v>29</v>
      </c>
      <c r="P6335" t="s">
        <v>29</v>
      </c>
      <c r="Q6335" t="s">
        <v>29</v>
      </c>
      <c r="R6335" t="s">
        <v>29</v>
      </c>
      <c r="S6335" t="s">
        <v>29</v>
      </c>
      <c r="T6335" t="s">
        <v>29</v>
      </c>
      <c r="U6335" t="s">
        <v>29</v>
      </c>
      <c r="V6335" t="s">
        <v>29</v>
      </c>
      <c r="W6335" t="s">
        <v>6394</v>
      </c>
    </row>
    <row r="6336" spans="1:23">
      <c r="A6336">
        <v>6335</v>
      </c>
      <c r="B6336" t="s">
        <v>6426</v>
      </c>
      <c r="C6336" t="s">
        <v>6426</v>
      </c>
      <c r="D6336">
        <v>172</v>
      </c>
      <c r="E6336" s="5" t="s">
        <v>9028</v>
      </c>
      <c r="F6336" t="s">
        <v>93</v>
      </c>
      <c r="G6336" s="1" t="s">
        <v>29</v>
      </c>
      <c r="H6336" s="1" t="s">
        <v>29</v>
      </c>
      <c r="I6336" s="1" t="s">
        <v>29</v>
      </c>
      <c r="J6336" s="1" t="s">
        <v>29</v>
      </c>
      <c r="K6336">
        <v>3.150912106135987</v>
      </c>
      <c r="L6336">
        <v>3.150912106135987</v>
      </c>
      <c r="M6336" t="s">
        <v>26</v>
      </c>
      <c r="N6336" t="s">
        <v>29</v>
      </c>
      <c r="O6336" t="s">
        <v>29</v>
      </c>
      <c r="P6336" t="s">
        <v>29</v>
      </c>
      <c r="Q6336" t="s">
        <v>29</v>
      </c>
      <c r="R6336" t="s">
        <v>29</v>
      </c>
      <c r="S6336" t="s">
        <v>29</v>
      </c>
      <c r="T6336" t="s">
        <v>29</v>
      </c>
      <c r="U6336" t="s">
        <v>29</v>
      </c>
      <c r="V6336" t="s">
        <v>29</v>
      </c>
      <c r="W6336" t="s">
        <v>6394</v>
      </c>
    </row>
    <row r="6337" spans="1:23">
      <c r="A6337">
        <v>6336</v>
      </c>
      <c r="B6337" t="s">
        <v>6426</v>
      </c>
      <c r="C6337" t="s">
        <v>6426</v>
      </c>
      <c r="D6337">
        <v>172</v>
      </c>
      <c r="E6337" s="5" t="s">
        <v>9029</v>
      </c>
      <c r="F6337" t="s">
        <v>344</v>
      </c>
      <c r="G6337" s="1" t="s">
        <v>29</v>
      </c>
      <c r="H6337" s="1" t="s">
        <v>29</v>
      </c>
      <c r="I6337" s="1" t="s">
        <v>29</v>
      </c>
      <c r="J6337" s="1" t="s">
        <v>29</v>
      </c>
      <c r="K6337">
        <v>0.16583747927031509</v>
      </c>
      <c r="L6337">
        <v>0.16583747927031509</v>
      </c>
      <c r="M6337" t="s">
        <v>26</v>
      </c>
      <c r="N6337" t="s">
        <v>29</v>
      </c>
      <c r="O6337" t="s">
        <v>29</v>
      </c>
      <c r="P6337" t="s">
        <v>29</v>
      </c>
      <c r="Q6337" t="s">
        <v>29</v>
      </c>
      <c r="R6337" t="s">
        <v>29</v>
      </c>
      <c r="S6337" t="s">
        <v>29</v>
      </c>
      <c r="T6337" t="s">
        <v>29</v>
      </c>
      <c r="U6337" t="s">
        <v>29</v>
      </c>
      <c r="V6337" t="s">
        <v>29</v>
      </c>
      <c r="W6337" t="s">
        <v>6394</v>
      </c>
    </row>
    <row r="6338" spans="1:23">
      <c r="A6338">
        <v>6337</v>
      </c>
      <c r="B6338" t="s">
        <v>6426</v>
      </c>
      <c r="C6338" t="s">
        <v>6426</v>
      </c>
      <c r="D6338">
        <v>172</v>
      </c>
      <c r="E6338" s="5" t="s">
        <v>9030</v>
      </c>
      <c r="F6338" t="s">
        <v>93</v>
      </c>
      <c r="G6338" s="1" t="s">
        <v>29</v>
      </c>
      <c r="H6338" s="1" t="s">
        <v>29</v>
      </c>
      <c r="I6338" s="1" t="s">
        <v>29</v>
      </c>
      <c r="J6338" s="1" t="s">
        <v>29</v>
      </c>
      <c r="K6338">
        <v>0.33167495854063017</v>
      </c>
      <c r="L6338">
        <v>0.33167495854063017</v>
      </c>
      <c r="M6338" t="s">
        <v>26</v>
      </c>
      <c r="N6338" t="s">
        <v>29</v>
      </c>
      <c r="O6338" t="s">
        <v>29</v>
      </c>
      <c r="P6338" t="s">
        <v>29</v>
      </c>
      <c r="Q6338" t="s">
        <v>29</v>
      </c>
      <c r="R6338" t="s">
        <v>29</v>
      </c>
      <c r="S6338" t="s">
        <v>29</v>
      </c>
      <c r="T6338" t="s">
        <v>29</v>
      </c>
      <c r="U6338" t="s">
        <v>29</v>
      </c>
      <c r="V6338" t="s">
        <v>29</v>
      </c>
      <c r="W6338" t="s">
        <v>6394</v>
      </c>
    </row>
    <row r="6339" spans="1:23">
      <c r="A6339">
        <v>6338</v>
      </c>
      <c r="B6339" t="s">
        <v>6426</v>
      </c>
      <c r="C6339" t="s">
        <v>6426</v>
      </c>
      <c r="D6339">
        <v>172</v>
      </c>
      <c r="E6339" s="5" t="s">
        <v>9033</v>
      </c>
      <c r="F6339" t="s">
        <v>93</v>
      </c>
      <c r="G6339" s="1" t="s">
        <v>29</v>
      </c>
      <c r="H6339" s="1" t="s">
        <v>29</v>
      </c>
      <c r="I6339" s="1" t="s">
        <v>29</v>
      </c>
      <c r="J6339" s="1" t="s">
        <v>29</v>
      </c>
      <c r="K6339">
        <v>0.16583747927031509</v>
      </c>
      <c r="L6339">
        <v>0.16583747927031509</v>
      </c>
      <c r="M6339" t="s">
        <v>26</v>
      </c>
      <c r="N6339" t="s">
        <v>29</v>
      </c>
      <c r="O6339" t="s">
        <v>29</v>
      </c>
      <c r="P6339" t="s">
        <v>29</v>
      </c>
      <c r="Q6339" t="s">
        <v>29</v>
      </c>
      <c r="R6339" t="s">
        <v>29</v>
      </c>
      <c r="S6339" t="s">
        <v>29</v>
      </c>
      <c r="T6339" t="s">
        <v>29</v>
      </c>
      <c r="U6339" t="s">
        <v>29</v>
      </c>
      <c r="V6339" t="s">
        <v>29</v>
      </c>
      <c r="W6339" t="s">
        <v>6394</v>
      </c>
    </row>
    <row r="6340" spans="1:23">
      <c r="A6340">
        <v>6339</v>
      </c>
      <c r="B6340" t="s">
        <v>6426</v>
      </c>
      <c r="C6340" t="s">
        <v>6426</v>
      </c>
      <c r="D6340">
        <v>172</v>
      </c>
      <c r="E6340" t="s">
        <v>8949</v>
      </c>
      <c r="F6340" t="s">
        <v>93</v>
      </c>
      <c r="G6340" s="1" t="s">
        <v>29</v>
      </c>
      <c r="H6340" t="s">
        <v>29</v>
      </c>
      <c r="I6340" t="s">
        <v>29</v>
      </c>
      <c r="J6340" t="s">
        <v>29</v>
      </c>
      <c r="K6340">
        <f>(603-389)/603*100</f>
        <v>35.489220563847432</v>
      </c>
      <c r="L6340">
        <f>(603-389)/603*100</f>
        <v>35.489220563847432</v>
      </c>
      <c r="M6340" t="s">
        <v>26</v>
      </c>
      <c r="N6340" t="s">
        <v>29</v>
      </c>
      <c r="O6340" t="s">
        <v>29</v>
      </c>
      <c r="P6340" t="s">
        <v>29</v>
      </c>
      <c r="Q6340" t="s">
        <v>29</v>
      </c>
      <c r="R6340" t="s">
        <v>29</v>
      </c>
      <c r="S6340" t="s">
        <v>29</v>
      </c>
      <c r="T6340" t="s">
        <v>29</v>
      </c>
      <c r="U6340" t="s">
        <v>29</v>
      </c>
      <c r="V6340" t="s">
        <v>29</v>
      </c>
      <c r="W6340" t="s">
        <v>6394</v>
      </c>
    </row>
    <row r="6341" spans="1:23">
      <c r="A6341">
        <v>6340</v>
      </c>
      <c r="B6341" t="s">
        <v>6454</v>
      </c>
      <c r="C6341" t="s">
        <v>6454</v>
      </c>
      <c r="D6341">
        <v>173</v>
      </c>
      <c r="E6341" t="s">
        <v>6455</v>
      </c>
      <c r="F6341" t="s">
        <v>2084</v>
      </c>
      <c r="G6341" s="1" t="s">
        <v>6456</v>
      </c>
      <c r="H6341" t="s">
        <v>6457</v>
      </c>
      <c r="I6341" t="s">
        <v>8512</v>
      </c>
      <c r="J6341" t="s">
        <v>6457</v>
      </c>
      <c r="K6341">
        <v>20.7</v>
      </c>
      <c r="L6341">
        <v>20.7</v>
      </c>
      <c r="M6341" t="s">
        <v>26</v>
      </c>
      <c r="N6341" s="5" t="s">
        <v>74</v>
      </c>
      <c r="O6341" t="s">
        <v>29</v>
      </c>
      <c r="P6341" t="s">
        <v>29</v>
      </c>
      <c r="Q6341" t="s">
        <v>29</v>
      </c>
      <c r="R6341" t="s">
        <v>29</v>
      </c>
      <c r="S6341" t="s">
        <v>29</v>
      </c>
      <c r="T6341" t="s">
        <v>29</v>
      </c>
      <c r="U6341" t="s">
        <v>29</v>
      </c>
      <c r="V6341" t="s">
        <v>29</v>
      </c>
      <c r="W6341" t="s">
        <v>6458</v>
      </c>
    </row>
    <row r="6342" spans="1:23">
      <c r="A6342">
        <v>6341</v>
      </c>
      <c r="B6342" t="s">
        <v>6454</v>
      </c>
      <c r="C6342" t="s">
        <v>6454</v>
      </c>
      <c r="D6342">
        <v>173</v>
      </c>
      <c r="E6342" t="s">
        <v>278</v>
      </c>
      <c r="F6342" t="s">
        <v>185</v>
      </c>
      <c r="G6342" s="1" t="s">
        <v>186</v>
      </c>
      <c r="H6342" t="s">
        <v>29</v>
      </c>
      <c r="I6342" t="s">
        <v>186</v>
      </c>
      <c r="J6342" t="s">
        <v>29</v>
      </c>
      <c r="K6342">
        <v>19.7</v>
      </c>
      <c r="L6342">
        <v>19.7</v>
      </c>
      <c r="M6342" t="s">
        <v>26</v>
      </c>
      <c r="N6342" s="5" t="s">
        <v>74</v>
      </c>
      <c r="O6342" s="5" t="s">
        <v>141</v>
      </c>
      <c r="P6342" s="5" t="s">
        <v>219</v>
      </c>
      <c r="Q6342" t="s">
        <v>29</v>
      </c>
      <c r="R6342" t="s">
        <v>29</v>
      </c>
      <c r="S6342" t="s">
        <v>29</v>
      </c>
      <c r="T6342" t="s">
        <v>29</v>
      </c>
      <c r="U6342" t="s">
        <v>29</v>
      </c>
      <c r="V6342" t="s">
        <v>29</v>
      </c>
      <c r="W6342" t="s">
        <v>6458</v>
      </c>
    </row>
    <row r="6343" spans="1:23">
      <c r="A6343">
        <v>6342</v>
      </c>
      <c r="B6343" t="s">
        <v>6454</v>
      </c>
      <c r="C6343" t="s">
        <v>6454</v>
      </c>
      <c r="D6343">
        <v>173</v>
      </c>
      <c r="E6343" t="s">
        <v>6459</v>
      </c>
      <c r="F6343" t="s">
        <v>2504</v>
      </c>
      <c r="G6343" s="1" t="s">
        <v>2505</v>
      </c>
      <c r="H6343" t="s">
        <v>29</v>
      </c>
      <c r="I6343" t="s">
        <v>2505</v>
      </c>
      <c r="J6343" t="s">
        <v>29</v>
      </c>
      <c r="K6343">
        <v>12.5</v>
      </c>
      <c r="L6343">
        <v>12.5</v>
      </c>
      <c r="M6343" t="s">
        <v>26</v>
      </c>
      <c r="N6343" s="5" t="s">
        <v>74</v>
      </c>
      <c r="O6343" s="5" t="s">
        <v>141</v>
      </c>
      <c r="P6343" t="s">
        <v>29</v>
      </c>
      <c r="Q6343" t="s">
        <v>29</v>
      </c>
      <c r="R6343" t="s">
        <v>29</v>
      </c>
      <c r="S6343" t="s">
        <v>29</v>
      </c>
      <c r="T6343" t="s">
        <v>29</v>
      </c>
      <c r="U6343" t="s">
        <v>29</v>
      </c>
      <c r="V6343" t="s">
        <v>29</v>
      </c>
      <c r="W6343" t="s">
        <v>6458</v>
      </c>
    </row>
    <row r="6344" spans="1:23">
      <c r="A6344">
        <v>6343</v>
      </c>
      <c r="B6344" t="s">
        <v>6454</v>
      </c>
      <c r="C6344" t="s">
        <v>6454</v>
      </c>
      <c r="D6344">
        <v>173</v>
      </c>
      <c r="E6344" t="s">
        <v>6460</v>
      </c>
      <c r="F6344" t="s">
        <v>185</v>
      </c>
      <c r="G6344" s="1" t="s">
        <v>186</v>
      </c>
      <c r="H6344" t="s">
        <v>29</v>
      </c>
      <c r="I6344" t="s">
        <v>186</v>
      </c>
      <c r="J6344" t="s">
        <v>29</v>
      </c>
      <c r="K6344">
        <v>9.4</v>
      </c>
      <c r="L6344">
        <v>9.4</v>
      </c>
      <c r="M6344" t="s">
        <v>26</v>
      </c>
      <c r="N6344" s="5" t="s">
        <v>74</v>
      </c>
      <c r="O6344" t="s">
        <v>29</v>
      </c>
      <c r="P6344" t="s">
        <v>29</v>
      </c>
      <c r="Q6344" t="s">
        <v>29</v>
      </c>
      <c r="R6344" t="s">
        <v>29</v>
      </c>
      <c r="S6344" t="s">
        <v>29</v>
      </c>
      <c r="T6344" t="s">
        <v>29</v>
      </c>
      <c r="U6344" t="s">
        <v>29</v>
      </c>
      <c r="V6344" t="s">
        <v>29</v>
      </c>
      <c r="W6344" t="s">
        <v>6458</v>
      </c>
    </row>
    <row r="6345" spans="1:23">
      <c r="A6345">
        <v>6344</v>
      </c>
      <c r="B6345" t="s">
        <v>6454</v>
      </c>
      <c r="C6345" t="s">
        <v>6454</v>
      </c>
      <c r="D6345">
        <v>173</v>
      </c>
      <c r="E6345" t="s">
        <v>1149</v>
      </c>
      <c r="F6345" t="s">
        <v>185</v>
      </c>
      <c r="G6345" s="1" t="s">
        <v>186</v>
      </c>
      <c r="H6345" t="s">
        <v>1150</v>
      </c>
      <c r="I6345" t="s">
        <v>186</v>
      </c>
      <c r="J6345" t="s">
        <v>1150</v>
      </c>
      <c r="K6345">
        <v>7.2</v>
      </c>
      <c r="L6345">
        <v>7.2</v>
      </c>
      <c r="M6345" t="s">
        <v>26</v>
      </c>
      <c r="N6345" s="5" t="s">
        <v>74</v>
      </c>
      <c r="O6345" t="s">
        <v>29</v>
      </c>
      <c r="P6345" t="s">
        <v>29</v>
      </c>
      <c r="Q6345" t="s">
        <v>29</v>
      </c>
      <c r="R6345" t="s">
        <v>29</v>
      </c>
      <c r="S6345" t="s">
        <v>29</v>
      </c>
      <c r="T6345" t="s">
        <v>29</v>
      </c>
      <c r="U6345" t="s">
        <v>29</v>
      </c>
      <c r="V6345" t="s">
        <v>29</v>
      </c>
      <c r="W6345" t="s">
        <v>6458</v>
      </c>
    </row>
    <row r="6346" spans="1:23">
      <c r="A6346">
        <v>6345</v>
      </c>
      <c r="B6346" t="s">
        <v>6454</v>
      </c>
      <c r="C6346" t="s">
        <v>6454</v>
      </c>
      <c r="D6346">
        <v>173</v>
      </c>
      <c r="E6346" t="s">
        <v>6461</v>
      </c>
      <c r="F6346" t="s">
        <v>185</v>
      </c>
      <c r="G6346" s="1" t="s">
        <v>186</v>
      </c>
      <c r="H6346" t="s">
        <v>2259</v>
      </c>
      <c r="I6346" t="s">
        <v>186</v>
      </c>
      <c r="J6346" t="s">
        <v>2259</v>
      </c>
      <c r="K6346">
        <v>6.3</v>
      </c>
      <c r="L6346">
        <v>6.3</v>
      </c>
      <c r="M6346" t="s">
        <v>26</v>
      </c>
      <c r="N6346" s="5" t="s">
        <v>74</v>
      </c>
      <c r="O6346" s="5" t="s">
        <v>219</v>
      </c>
      <c r="P6346" t="s">
        <v>29</v>
      </c>
      <c r="Q6346" t="s">
        <v>29</v>
      </c>
      <c r="R6346" t="s">
        <v>29</v>
      </c>
      <c r="S6346" t="s">
        <v>29</v>
      </c>
      <c r="T6346" t="s">
        <v>29</v>
      </c>
      <c r="U6346" t="s">
        <v>29</v>
      </c>
      <c r="V6346" t="s">
        <v>29</v>
      </c>
      <c r="W6346" t="s">
        <v>6458</v>
      </c>
    </row>
    <row r="6347" spans="1:23">
      <c r="A6347">
        <v>6346</v>
      </c>
      <c r="B6347" t="s">
        <v>6454</v>
      </c>
      <c r="C6347" t="s">
        <v>6454</v>
      </c>
      <c r="D6347">
        <v>173</v>
      </c>
      <c r="E6347" t="s">
        <v>6462</v>
      </c>
      <c r="F6347" t="s">
        <v>181</v>
      </c>
      <c r="G6347" s="1" t="s">
        <v>6463</v>
      </c>
      <c r="H6347" t="s">
        <v>29</v>
      </c>
      <c r="I6347" t="s">
        <v>6463</v>
      </c>
      <c r="J6347" t="s">
        <v>29</v>
      </c>
      <c r="K6347">
        <v>4.0999999999999996</v>
      </c>
      <c r="L6347">
        <v>4.0999999999999996</v>
      </c>
      <c r="M6347" t="s">
        <v>26</v>
      </c>
      <c r="N6347" s="5" t="s">
        <v>74</v>
      </c>
      <c r="O6347" s="5" t="s">
        <v>141</v>
      </c>
      <c r="P6347" t="s">
        <v>29</v>
      </c>
      <c r="Q6347" t="s">
        <v>29</v>
      </c>
      <c r="R6347" t="s">
        <v>29</v>
      </c>
      <c r="S6347" t="s">
        <v>29</v>
      </c>
      <c r="T6347" t="s">
        <v>29</v>
      </c>
      <c r="U6347" t="s">
        <v>29</v>
      </c>
      <c r="V6347" t="s">
        <v>29</v>
      </c>
      <c r="W6347" t="s">
        <v>6458</v>
      </c>
    </row>
    <row r="6348" spans="1:23">
      <c r="A6348">
        <v>6347</v>
      </c>
      <c r="B6348" t="s">
        <v>6454</v>
      </c>
      <c r="C6348" t="s">
        <v>6454</v>
      </c>
      <c r="D6348">
        <v>173</v>
      </c>
      <c r="E6348" t="s">
        <v>6464</v>
      </c>
      <c r="F6348" t="s">
        <v>221</v>
      </c>
      <c r="G6348" s="1" t="s">
        <v>6465</v>
      </c>
      <c r="H6348" t="s">
        <v>6466</v>
      </c>
      <c r="I6348" t="s">
        <v>2107</v>
      </c>
      <c r="J6348" t="s">
        <v>6466</v>
      </c>
      <c r="K6348">
        <v>3.1</v>
      </c>
      <c r="L6348">
        <v>3.1</v>
      </c>
      <c r="M6348" t="s">
        <v>26</v>
      </c>
      <c r="N6348" s="5" t="s">
        <v>74</v>
      </c>
      <c r="O6348" t="s">
        <v>29</v>
      </c>
      <c r="P6348" t="s">
        <v>29</v>
      </c>
      <c r="Q6348" t="s">
        <v>29</v>
      </c>
      <c r="R6348" t="s">
        <v>29</v>
      </c>
      <c r="S6348" t="s">
        <v>29</v>
      </c>
      <c r="T6348" t="s">
        <v>29</v>
      </c>
      <c r="U6348" t="s">
        <v>29</v>
      </c>
      <c r="V6348" t="s">
        <v>29</v>
      </c>
      <c r="W6348" t="s">
        <v>6458</v>
      </c>
    </row>
    <row r="6349" spans="1:23">
      <c r="A6349">
        <v>6348</v>
      </c>
      <c r="B6349" t="s">
        <v>6454</v>
      </c>
      <c r="C6349" t="s">
        <v>6454</v>
      </c>
      <c r="D6349">
        <v>173</v>
      </c>
      <c r="E6349" t="s">
        <v>6467</v>
      </c>
      <c r="F6349" t="s">
        <v>185</v>
      </c>
      <c r="G6349" s="1" t="s">
        <v>186</v>
      </c>
      <c r="H6349" t="s">
        <v>2404</v>
      </c>
      <c r="I6349" t="s">
        <v>186</v>
      </c>
      <c r="J6349" t="s">
        <v>2404</v>
      </c>
      <c r="K6349">
        <v>1.6</v>
      </c>
      <c r="L6349">
        <v>1.6</v>
      </c>
      <c r="M6349" t="s">
        <v>26</v>
      </c>
      <c r="N6349" s="5" t="s">
        <v>74</v>
      </c>
      <c r="O6349" t="s">
        <v>29</v>
      </c>
      <c r="P6349" t="s">
        <v>29</v>
      </c>
      <c r="Q6349" t="s">
        <v>29</v>
      </c>
      <c r="R6349" t="s">
        <v>29</v>
      </c>
      <c r="S6349" t="s">
        <v>29</v>
      </c>
      <c r="T6349" t="s">
        <v>29</v>
      </c>
      <c r="U6349" t="s">
        <v>29</v>
      </c>
      <c r="V6349" t="s">
        <v>29</v>
      </c>
      <c r="W6349" t="s">
        <v>6458</v>
      </c>
    </row>
    <row r="6350" spans="1:23">
      <c r="A6350">
        <v>6349</v>
      </c>
      <c r="B6350" t="s">
        <v>6454</v>
      </c>
      <c r="C6350" t="s">
        <v>6454</v>
      </c>
      <c r="D6350">
        <v>173</v>
      </c>
      <c r="E6350" t="s">
        <v>6175</v>
      </c>
      <c r="F6350" t="s">
        <v>185</v>
      </c>
      <c r="G6350" s="1" t="s">
        <v>186</v>
      </c>
      <c r="H6350" t="s">
        <v>1983</v>
      </c>
      <c r="I6350" t="s">
        <v>186</v>
      </c>
      <c r="J6350" t="s">
        <v>1983</v>
      </c>
      <c r="K6350">
        <v>1.6</v>
      </c>
      <c r="L6350">
        <v>1.6</v>
      </c>
      <c r="M6350" t="s">
        <v>26</v>
      </c>
      <c r="N6350" s="5" t="s">
        <v>74</v>
      </c>
      <c r="O6350" t="s">
        <v>29</v>
      </c>
      <c r="P6350" t="s">
        <v>29</v>
      </c>
      <c r="Q6350" t="s">
        <v>29</v>
      </c>
      <c r="R6350" t="s">
        <v>29</v>
      </c>
      <c r="S6350" t="s">
        <v>29</v>
      </c>
      <c r="T6350" t="s">
        <v>29</v>
      </c>
      <c r="U6350" t="s">
        <v>29</v>
      </c>
      <c r="V6350" t="s">
        <v>29</v>
      </c>
      <c r="W6350" t="s">
        <v>6458</v>
      </c>
    </row>
    <row r="6351" spans="1:23">
      <c r="A6351">
        <v>6350</v>
      </c>
      <c r="B6351" t="s">
        <v>6454</v>
      </c>
      <c r="C6351" t="s">
        <v>6454</v>
      </c>
      <c r="D6351">
        <v>173</v>
      </c>
      <c r="E6351" t="s">
        <v>8880</v>
      </c>
      <c r="F6351" t="s">
        <v>185</v>
      </c>
      <c r="G6351" s="1" t="s">
        <v>186</v>
      </c>
      <c r="H6351" t="s">
        <v>8881</v>
      </c>
      <c r="I6351" t="s">
        <v>186</v>
      </c>
      <c r="J6351" t="s">
        <v>8882</v>
      </c>
      <c r="K6351">
        <v>1.6</v>
      </c>
      <c r="L6351">
        <v>1.6</v>
      </c>
      <c r="M6351" t="s">
        <v>26</v>
      </c>
      <c r="N6351" s="5" t="s">
        <v>74</v>
      </c>
      <c r="O6351" t="s">
        <v>29</v>
      </c>
      <c r="P6351" t="s">
        <v>29</v>
      </c>
      <c r="Q6351" t="s">
        <v>29</v>
      </c>
      <c r="R6351" t="s">
        <v>29</v>
      </c>
      <c r="S6351" t="s">
        <v>29</v>
      </c>
      <c r="T6351" t="s">
        <v>29</v>
      </c>
      <c r="U6351" t="s">
        <v>29</v>
      </c>
      <c r="V6351" t="s">
        <v>29</v>
      </c>
      <c r="W6351" t="s">
        <v>6458</v>
      </c>
    </row>
    <row r="6352" spans="1:23">
      <c r="A6352">
        <v>6351</v>
      </c>
      <c r="B6352" t="s">
        <v>6454</v>
      </c>
      <c r="C6352" t="s">
        <v>6454</v>
      </c>
      <c r="D6352">
        <v>173</v>
      </c>
      <c r="E6352" t="s">
        <v>6468</v>
      </c>
      <c r="F6352" t="s">
        <v>181</v>
      </c>
      <c r="G6352" s="1" t="s">
        <v>6469</v>
      </c>
      <c r="H6352" t="s">
        <v>1173</v>
      </c>
      <c r="I6352" t="s">
        <v>6469</v>
      </c>
      <c r="J6352" t="s">
        <v>1173</v>
      </c>
      <c r="K6352">
        <v>1.3</v>
      </c>
      <c r="L6352">
        <v>1.3</v>
      </c>
      <c r="M6352" t="s">
        <v>26</v>
      </c>
      <c r="N6352" s="5" t="s">
        <v>74</v>
      </c>
      <c r="O6352" t="s">
        <v>29</v>
      </c>
      <c r="P6352" t="s">
        <v>29</v>
      </c>
      <c r="Q6352" t="s">
        <v>29</v>
      </c>
      <c r="R6352" t="s">
        <v>29</v>
      </c>
      <c r="S6352" t="s">
        <v>29</v>
      </c>
      <c r="T6352" t="s">
        <v>29</v>
      </c>
      <c r="U6352" t="s">
        <v>29</v>
      </c>
      <c r="V6352" t="s">
        <v>29</v>
      </c>
      <c r="W6352" t="s">
        <v>6458</v>
      </c>
    </row>
    <row r="6353" spans="1:23">
      <c r="A6353">
        <v>6352</v>
      </c>
      <c r="B6353" t="s">
        <v>6454</v>
      </c>
      <c r="C6353" t="s">
        <v>6454</v>
      </c>
      <c r="D6353">
        <v>173</v>
      </c>
      <c r="E6353" t="s">
        <v>6470</v>
      </c>
      <c r="F6353" t="s">
        <v>185</v>
      </c>
      <c r="G6353" s="1" t="s">
        <v>186</v>
      </c>
      <c r="H6353" t="s">
        <v>6471</v>
      </c>
      <c r="I6353" t="s">
        <v>186</v>
      </c>
      <c r="J6353" t="s">
        <v>6471</v>
      </c>
      <c r="K6353">
        <v>1.3</v>
      </c>
      <c r="L6353">
        <v>1.3</v>
      </c>
      <c r="M6353" t="s">
        <v>26</v>
      </c>
      <c r="N6353" s="5" t="s">
        <v>74</v>
      </c>
      <c r="O6353" t="s">
        <v>29</v>
      </c>
      <c r="P6353" t="s">
        <v>29</v>
      </c>
      <c r="Q6353" t="s">
        <v>29</v>
      </c>
      <c r="R6353" t="s">
        <v>29</v>
      </c>
      <c r="S6353" t="s">
        <v>29</v>
      </c>
      <c r="T6353" t="s">
        <v>29</v>
      </c>
      <c r="U6353" t="s">
        <v>29</v>
      </c>
      <c r="V6353" t="s">
        <v>29</v>
      </c>
      <c r="W6353" t="s">
        <v>6458</v>
      </c>
    </row>
    <row r="6354" spans="1:23">
      <c r="A6354">
        <v>6353</v>
      </c>
      <c r="B6354" t="s">
        <v>6454</v>
      </c>
      <c r="C6354" t="s">
        <v>6454</v>
      </c>
      <c r="D6354">
        <v>173</v>
      </c>
      <c r="E6354" t="s">
        <v>6472</v>
      </c>
      <c r="F6354" t="s">
        <v>185</v>
      </c>
      <c r="G6354" s="1" t="s">
        <v>186</v>
      </c>
      <c r="H6354" t="s">
        <v>6473</v>
      </c>
      <c r="I6354" t="s">
        <v>186</v>
      </c>
      <c r="J6354" t="s">
        <v>6473</v>
      </c>
      <c r="K6354">
        <v>0.9</v>
      </c>
      <c r="L6354">
        <v>0.9</v>
      </c>
      <c r="M6354" t="s">
        <v>26</v>
      </c>
      <c r="N6354" s="5" t="s">
        <v>74</v>
      </c>
      <c r="O6354" t="s">
        <v>29</v>
      </c>
      <c r="P6354" t="s">
        <v>29</v>
      </c>
      <c r="Q6354" t="s">
        <v>29</v>
      </c>
      <c r="R6354" t="s">
        <v>29</v>
      </c>
      <c r="S6354" t="s">
        <v>29</v>
      </c>
      <c r="T6354" t="s">
        <v>29</v>
      </c>
      <c r="U6354" t="s">
        <v>29</v>
      </c>
      <c r="V6354" t="s">
        <v>29</v>
      </c>
      <c r="W6354" t="s">
        <v>6458</v>
      </c>
    </row>
    <row r="6355" spans="1:23">
      <c r="A6355">
        <v>6354</v>
      </c>
      <c r="B6355" t="s">
        <v>6454</v>
      </c>
      <c r="C6355" t="s">
        <v>6454</v>
      </c>
      <c r="D6355">
        <v>173</v>
      </c>
      <c r="E6355" t="s">
        <v>2483</v>
      </c>
      <c r="F6355" t="s">
        <v>185</v>
      </c>
      <c r="G6355" s="1" t="s">
        <v>186</v>
      </c>
      <c r="H6355" t="s">
        <v>2484</v>
      </c>
      <c r="I6355" t="s">
        <v>186</v>
      </c>
      <c r="J6355" t="s">
        <v>2484</v>
      </c>
      <c r="K6355">
        <v>0.6</v>
      </c>
      <c r="L6355">
        <v>0.6</v>
      </c>
      <c r="M6355" t="s">
        <v>26</v>
      </c>
      <c r="N6355" s="5" t="s">
        <v>74</v>
      </c>
      <c r="O6355" t="s">
        <v>29</v>
      </c>
      <c r="P6355" t="s">
        <v>29</v>
      </c>
      <c r="Q6355" t="s">
        <v>29</v>
      </c>
      <c r="R6355" t="s">
        <v>29</v>
      </c>
      <c r="S6355" t="s">
        <v>29</v>
      </c>
      <c r="T6355" t="s">
        <v>29</v>
      </c>
      <c r="U6355" t="s">
        <v>29</v>
      </c>
      <c r="V6355" t="s">
        <v>29</v>
      </c>
      <c r="W6355" t="s">
        <v>6458</v>
      </c>
    </row>
    <row r="6356" spans="1:23">
      <c r="A6356">
        <v>6355</v>
      </c>
      <c r="B6356" t="s">
        <v>6454</v>
      </c>
      <c r="C6356" t="s">
        <v>6454</v>
      </c>
      <c r="D6356">
        <v>173</v>
      </c>
      <c r="E6356" t="s">
        <v>8949</v>
      </c>
      <c r="F6356" t="s">
        <v>93</v>
      </c>
      <c r="G6356" s="1" t="s">
        <v>29</v>
      </c>
      <c r="H6356" t="s">
        <v>29</v>
      </c>
      <c r="I6356" t="s">
        <v>29</v>
      </c>
      <c r="J6356" t="s">
        <v>29</v>
      </c>
      <c r="K6356">
        <f>(93.9/100.2*100)-SUM(K6341:K6355)</f>
        <v>1.8125748502994412</v>
      </c>
      <c r="L6356">
        <f>(93.9/100.2*100)-SUM(L6341:L6355)</f>
        <v>1.8125748502994412</v>
      </c>
      <c r="M6356" t="s">
        <v>26</v>
      </c>
      <c r="N6356" t="s">
        <v>29</v>
      </c>
      <c r="O6356" t="s">
        <v>29</v>
      </c>
      <c r="P6356" t="s">
        <v>29</v>
      </c>
      <c r="Q6356" t="s">
        <v>29</v>
      </c>
      <c r="R6356" t="s">
        <v>29</v>
      </c>
      <c r="S6356" t="s">
        <v>29</v>
      </c>
      <c r="T6356" t="s">
        <v>29</v>
      </c>
      <c r="U6356" t="s">
        <v>29</v>
      </c>
      <c r="V6356" t="s">
        <v>29</v>
      </c>
      <c r="W6356" t="s">
        <v>6458</v>
      </c>
    </row>
    <row r="6357" spans="1:23">
      <c r="A6357">
        <v>6356</v>
      </c>
      <c r="B6357" t="s">
        <v>6454</v>
      </c>
      <c r="C6357" t="s">
        <v>6454</v>
      </c>
      <c r="D6357">
        <v>173</v>
      </c>
      <c r="E6357" t="s">
        <v>77</v>
      </c>
      <c r="F6357" t="s">
        <v>76</v>
      </c>
      <c r="G6357" s="1" t="s">
        <v>29</v>
      </c>
      <c r="H6357" t="s">
        <v>29</v>
      </c>
      <c r="I6357" t="s">
        <v>29</v>
      </c>
      <c r="J6357" t="s">
        <v>29</v>
      </c>
      <c r="K6357">
        <f>0.3/100.2*100</f>
        <v>0.29940119760479039</v>
      </c>
      <c r="L6357">
        <f>0.3/100.2*100</f>
        <v>0.29940119760479039</v>
      </c>
      <c r="M6357" t="s">
        <v>77</v>
      </c>
      <c r="N6357" t="s">
        <v>29</v>
      </c>
      <c r="O6357" t="s">
        <v>29</v>
      </c>
      <c r="P6357" t="s">
        <v>29</v>
      </c>
      <c r="Q6357" t="s">
        <v>29</v>
      </c>
      <c r="R6357" t="s">
        <v>29</v>
      </c>
      <c r="S6357" t="s">
        <v>29</v>
      </c>
      <c r="T6357" t="s">
        <v>29</v>
      </c>
      <c r="U6357" t="s">
        <v>29</v>
      </c>
      <c r="V6357" t="s">
        <v>29</v>
      </c>
      <c r="W6357" t="s">
        <v>6458</v>
      </c>
    </row>
    <row r="6358" spans="1:23">
      <c r="A6358">
        <v>6357</v>
      </c>
      <c r="B6358" t="s">
        <v>6454</v>
      </c>
      <c r="C6358" t="s">
        <v>6454</v>
      </c>
      <c r="D6358">
        <v>173</v>
      </c>
      <c r="E6358" t="s">
        <v>3585</v>
      </c>
      <c r="F6358" t="s">
        <v>76</v>
      </c>
      <c r="G6358" s="1" t="s">
        <v>29</v>
      </c>
      <c r="H6358" t="s">
        <v>29</v>
      </c>
      <c r="I6358" t="s">
        <v>29</v>
      </c>
      <c r="J6358" t="s">
        <v>29</v>
      </c>
      <c r="K6358">
        <f>5.6/100.2*100</f>
        <v>5.5888223552894205</v>
      </c>
      <c r="L6358">
        <f>5.6/100.2*100</f>
        <v>5.5888223552894205</v>
      </c>
      <c r="M6358" t="s">
        <v>687</v>
      </c>
      <c r="N6358" t="s">
        <v>29</v>
      </c>
      <c r="O6358" t="s">
        <v>29</v>
      </c>
      <c r="P6358" t="s">
        <v>29</v>
      </c>
      <c r="Q6358" t="s">
        <v>29</v>
      </c>
      <c r="R6358" t="s">
        <v>29</v>
      </c>
      <c r="S6358" t="s">
        <v>29</v>
      </c>
      <c r="T6358" t="s">
        <v>29</v>
      </c>
      <c r="U6358" t="s">
        <v>29</v>
      </c>
      <c r="V6358" t="s">
        <v>29</v>
      </c>
      <c r="W6358" t="s">
        <v>6458</v>
      </c>
    </row>
    <row r="6359" spans="1:23">
      <c r="A6359">
        <v>6358</v>
      </c>
      <c r="B6359" t="s">
        <v>6454</v>
      </c>
      <c r="C6359" t="s">
        <v>6454</v>
      </c>
      <c r="D6359">
        <v>173</v>
      </c>
      <c r="E6359" t="s">
        <v>9025</v>
      </c>
      <c r="F6359" t="s">
        <v>136</v>
      </c>
      <c r="G6359" s="1" t="s">
        <v>29</v>
      </c>
      <c r="H6359" t="s">
        <v>29</v>
      </c>
      <c r="I6359" t="s">
        <v>29</v>
      </c>
      <c r="J6359" t="s">
        <v>29</v>
      </c>
      <c r="K6359">
        <f>0.4/100.2*100</f>
        <v>0.39920159680638728</v>
      </c>
      <c r="L6359">
        <f>0.4/100.2*100</f>
        <v>0.39920159680638728</v>
      </c>
      <c r="M6359" t="s">
        <v>136</v>
      </c>
      <c r="N6359" t="s">
        <v>29</v>
      </c>
      <c r="O6359" t="s">
        <v>29</v>
      </c>
      <c r="P6359" t="s">
        <v>29</v>
      </c>
      <c r="Q6359" t="s">
        <v>29</v>
      </c>
      <c r="R6359" t="s">
        <v>29</v>
      </c>
      <c r="S6359" t="s">
        <v>29</v>
      </c>
      <c r="T6359" t="s">
        <v>29</v>
      </c>
      <c r="U6359" t="s">
        <v>29</v>
      </c>
      <c r="V6359" t="s">
        <v>29</v>
      </c>
      <c r="W6359" t="s">
        <v>6458</v>
      </c>
    </row>
    <row r="6360" spans="1:23">
      <c r="A6360">
        <v>6359</v>
      </c>
      <c r="B6360" t="s">
        <v>6474</v>
      </c>
      <c r="C6360" t="s">
        <v>6474</v>
      </c>
      <c r="D6360">
        <v>174</v>
      </c>
      <c r="E6360" t="s">
        <v>6475</v>
      </c>
      <c r="F6360" t="s">
        <v>1062</v>
      </c>
      <c r="G6360" s="1" t="s">
        <v>6476</v>
      </c>
      <c r="H6360" t="s">
        <v>984</v>
      </c>
      <c r="I6360" t="s">
        <v>4530</v>
      </c>
      <c r="J6360" t="s">
        <v>984</v>
      </c>
      <c r="K6360">
        <v>0.3816793893</v>
      </c>
      <c r="L6360">
        <v>0.3816793893</v>
      </c>
      <c r="M6360" t="s">
        <v>26</v>
      </c>
      <c r="N6360" t="s">
        <v>764</v>
      </c>
      <c r="O6360" t="s">
        <v>29</v>
      </c>
      <c r="P6360" t="s">
        <v>29</v>
      </c>
      <c r="Q6360" t="s">
        <v>29</v>
      </c>
      <c r="R6360" t="s">
        <v>29</v>
      </c>
      <c r="S6360" t="s">
        <v>29</v>
      </c>
      <c r="T6360" t="s">
        <v>29</v>
      </c>
      <c r="U6360" t="s">
        <v>29</v>
      </c>
      <c r="V6360" t="s">
        <v>29</v>
      </c>
      <c r="W6360" t="s">
        <v>6477</v>
      </c>
    </row>
    <row r="6361" spans="1:23">
      <c r="A6361">
        <v>6360</v>
      </c>
      <c r="B6361" t="s">
        <v>6474</v>
      </c>
      <c r="C6361" t="s">
        <v>6474</v>
      </c>
      <c r="D6361">
        <v>174</v>
      </c>
      <c r="E6361" t="s">
        <v>6478</v>
      </c>
      <c r="F6361" t="s">
        <v>1062</v>
      </c>
      <c r="G6361" s="1" t="s">
        <v>29</v>
      </c>
      <c r="H6361" t="s">
        <v>29</v>
      </c>
      <c r="I6361" t="s">
        <v>29</v>
      </c>
      <c r="J6361" t="s">
        <v>29</v>
      </c>
      <c r="K6361">
        <v>0.3816793893</v>
      </c>
      <c r="L6361">
        <v>0.3816793893</v>
      </c>
      <c r="M6361" t="s">
        <v>26</v>
      </c>
      <c r="N6361" t="s">
        <v>323</v>
      </c>
      <c r="O6361" t="s">
        <v>29</v>
      </c>
      <c r="P6361" t="s">
        <v>29</v>
      </c>
      <c r="Q6361" t="s">
        <v>29</v>
      </c>
      <c r="R6361" t="s">
        <v>29</v>
      </c>
      <c r="S6361" t="s">
        <v>29</v>
      </c>
      <c r="T6361" t="s">
        <v>29</v>
      </c>
      <c r="U6361" t="s">
        <v>29</v>
      </c>
      <c r="V6361" t="s">
        <v>29</v>
      </c>
      <c r="W6361" t="s">
        <v>6477</v>
      </c>
    </row>
    <row r="6362" spans="1:23">
      <c r="A6362">
        <v>6361</v>
      </c>
      <c r="B6362" t="s">
        <v>6474</v>
      </c>
      <c r="C6362" t="s">
        <v>6474</v>
      </c>
      <c r="D6362">
        <v>174</v>
      </c>
      <c r="E6362" t="s">
        <v>6479</v>
      </c>
      <c r="F6362" t="s">
        <v>344</v>
      </c>
      <c r="G6362" s="1" t="s">
        <v>6480</v>
      </c>
      <c r="H6362" t="s">
        <v>1249</v>
      </c>
      <c r="I6362" t="s">
        <v>6480</v>
      </c>
      <c r="J6362" t="s">
        <v>1249</v>
      </c>
      <c r="K6362">
        <v>0.3816793893</v>
      </c>
      <c r="L6362">
        <v>0.3816793893</v>
      </c>
      <c r="M6362" t="s">
        <v>26</v>
      </c>
      <c r="N6362" t="s">
        <v>764</v>
      </c>
      <c r="O6362" t="s">
        <v>29</v>
      </c>
      <c r="P6362" t="s">
        <v>29</v>
      </c>
      <c r="Q6362" t="s">
        <v>29</v>
      </c>
      <c r="R6362" t="s">
        <v>29</v>
      </c>
      <c r="S6362" t="s">
        <v>29</v>
      </c>
      <c r="T6362" t="s">
        <v>29</v>
      </c>
      <c r="U6362" t="s">
        <v>29</v>
      </c>
      <c r="V6362" t="s">
        <v>29</v>
      </c>
      <c r="W6362" t="s">
        <v>6477</v>
      </c>
    </row>
    <row r="6363" spans="1:23">
      <c r="A6363">
        <v>6362</v>
      </c>
      <c r="B6363" t="s">
        <v>6474</v>
      </c>
      <c r="C6363" t="s">
        <v>6474</v>
      </c>
      <c r="D6363">
        <v>174</v>
      </c>
      <c r="E6363" t="s">
        <v>6481</v>
      </c>
      <c r="F6363" t="s">
        <v>415</v>
      </c>
      <c r="G6363" s="1" t="s">
        <v>6482</v>
      </c>
      <c r="H6363" t="s">
        <v>29</v>
      </c>
      <c r="I6363" t="s">
        <v>6482</v>
      </c>
      <c r="J6363" t="s">
        <v>29</v>
      </c>
      <c r="K6363">
        <v>0.3816793893</v>
      </c>
      <c r="L6363">
        <v>0.3816793893</v>
      </c>
      <c r="M6363" t="s">
        <v>26</v>
      </c>
      <c r="N6363" t="s">
        <v>323</v>
      </c>
      <c r="O6363" t="s">
        <v>29</v>
      </c>
      <c r="P6363" t="s">
        <v>29</v>
      </c>
      <c r="Q6363" t="s">
        <v>29</v>
      </c>
      <c r="R6363" t="s">
        <v>29</v>
      </c>
      <c r="S6363" t="s">
        <v>29</v>
      </c>
      <c r="T6363" t="s">
        <v>29</v>
      </c>
      <c r="U6363" t="s">
        <v>29</v>
      </c>
      <c r="V6363" t="s">
        <v>29</v>
      </c>
      <c r="W6363" t="s">
        <v>6477</v>
      </c>
    </row>
    <row r="6364" spans="1:23">
      <c r="A6364">
        <v>6363</v>
      </c>
      <c r="B6364" t="s">
        <v>6474</v>
      </c>
      <c r="C6364" t="s">
        <v>6474</v>
      </c>
      <c r="D6364">
        <v>174</v>
      </c>
      <c r="E6364" t="s">
        <v>6114</v>
      </c>
      <c r="F6364" t="s">
        <v>415</v>
      </c>
      <c r="G6364" s="1" t="s">
        <v>1844</v>
      </c>
      <c r="H6364" t="s">
        <v>29</v>
      </c>
      <c r="I6364" t="s">
        <v>1844</v>
      </c>
      <c r="J6364" t="s">
        <v>29</v>
      </c>
      <c r="K6364">
        <v>1.1450381679999999</v>
      </c>
      <c r="L6364">
        <v>1.1450381679999999</v>
      </c>
      <c r="M6364" t="s">
        <v>26</v>
      </c>
      <c r="N6364" t="s">
        <v>323</v>
      </c>
      <c r="O6364" t="s">
        <v>29</v>
      </c>
      <c r="P6364" t="s">
        <v>29</v>
      </c>
      <c r="Q6364" t="s">
        <v>29</v>
      </c>
      <c r="R6364" t="s">
        <v>29</v>
      </c>
      <c r="S6364" t="s">
        <v>29</v>
      </c>
      <c r="T6364" t="s">
        <v>29</v>
      </c>
      <c r="U6364" t="s">
        <v>29</v>
      </c>
      <c r="V6364" t="s">
        <v>29</v>
      </c>
      <c r="W6364" t="s">
        <v>6477</v>
      </c>
    </row>
    <row r="6365" spans="1:23">
      <c r="A6365">
        <v>6364</v>
      </c>
      <c r="B6365" t="s">
        <v>6474</v>
      </c>
      <c r="C6365" t="s">
        <v>6474</v>
      </c>
      <c r="D6365">
        <v>174</v>
      </c>
      <c r="E6365" t="s">
        <v>6483</v>
      </c>
      <c r="F6365" t="s">
        <v>93</v>
      </c>
      <c r="G6365" s="1" t="s">
        <v>29</v>
      </c>
      <c r="H6365" t="s">
        <v>29</v>
      </c>
      <c r="I6365" t="s">
        <v>29</v>
      </c>
      <c r="J6365" t="s">
        <v>29</v>
      </c>
      <c r="K6365">
        <v>0.3816793893</v>
      </c>
      <c r="L6365">
        <v>0.3816793893</v>
      </c>
      <c r="M6365" t="s">
        <v>26</v>
      </c>
      <c r="N6365" t="s">
        <v>764</v>
      </c>
      <c r="O6365" t="s">
        <v>29</v>
      </c>
      <c r="P6365" t="s">
        <v>29</v>
      </c>
      <c r="Q6365" t="s">
        <v>29</v>
      </c>
      <c r="R6365" t="s">
        <v>29</v>
      </c>
      <c r="S6365" t="s">
        <v>29</v>
      </c>
      <c r="T6365" t="s">
        <v>29</v>
      </c>
      <c r="U6365" t="s">
        <v>29</v>
      </c>
      <c r="V6365" t="s">
        <v>29</v>
      </c>
      <c r="W6365" t="s">
        <v>6477</v>
      </c>
    </row>
    <row r="6366" spans="1:23">
      <c r="A6366">
        <v>6365</v>
      </c>
      <c r="B6366" t="s">
        <v>6474</v>
      </c>
      <c r="C6366" t="s">
        <v>6474</v>
      </c>
      <c r="D6366">
        <v>174</v>
      </c>
      <c r="E6366" t="s">
        <v>1348</v>
      </c>
      <c r="F6366" t="s">
        <v>206</v>
      </c>
      <c r="G6366" s="1" t="s">
        <v>1349</v>
      </c>
      <c r="H6366" t="s">
        <v>29</v>
      </c>
      <c r="I6366" t="s">
        <v>1349</v>
      </c>
      <c r="J6366" t="s">
        <v>29</v>
      </c>
      <c r="K6366">
        <v>0.76335877860000001</v>
      </c>
      <c r="L6366">
        <v>0.76335877860000001</v>
      </c>
      <c r="M6366" t="s">
        <v>26</v>
      </c>
      <c r="N6366" t="s">
        <v>764</v>
      </c>
      <c r="O6366" t="s">
        <v>29</v>
      </c>
      <c r="P6366" t="s">
        <v>29</v>
      </c>
      <c r="Q6366" t="s">
        <v>29</v>
      </c>
      <c r="R6366" t="s">
        <v>29</v>
      </c>
      <c r="S6366" t="s">
        <v>29</v>
      </c>
      <c r="T6366" t="s">
        <v>29</v>
      </c>
      <c r="U6366" t="s">
        <v>29</v>
      </c>
      <c r="V6366" t="s">
        <v>29</v>
      </c>
      <c r="W6366" t="s">
        <v>6477</v>
      </c>
    </row>
    <row r="6367" spans="1:23">
      <c r="A6367">
        <v>6366</v>
      </c>
      <c r="B6367" t="s">
        <v>6474</v>
      </c>
      <c r="C6367" t="s">
        <v>6474</v>
      </c>
      <c r="D6367">
        <v>174</v>
      </c>
      <c r="E6367" t="s">
        <v>6484</v>
      </c>
      <c r="F6367" t="s">
        <v>168</v>
      </c>
      <c r="G6367" s="1" t="s">
        <v>6485</v>
      </c>
      <c r="H6367" t="s">
        <v>2649</v>
      </c>
      <c r="I6367" t="s">
        <v>6485</v>
      </c>
      <c r="J6367" t="s">
        <v>2649</v>
      </c>
      <c r="K6367">
        <v>0.3816793893</v>
      </c>
      <c r="L6367">
        <v>0.3816793893</v>
      </c>
      <c r="M6367" t="s">
        <v>26</v>
      </c>
      <c r="N6367" t="s">
        <v>764</v>
      </c>
      <c r="O6367" t="s">
        <v>29</v>
      </c>
      <c r="P6367" t="s">
        <v>29</v>
      </c>
      <c r="Q6367" t="s">
        <v>29</v>
      </c>
      <c r="R6367" t="s">
        <v>29</v>
      </c>
      <c r="S6367" t="s">
        <v>29</v>
      </c>
      <c r="T6367" t="s">
        <v>29</v>
      </c>
      <c r="U6367" t="s">
        <v>29</v>
      </c>
      <c r="V6367" t="s">
        <v>29</v>
      </c>
      <c r="W6367" t="s">
        <v>6477</v>
      </c>
    </row>
    <row r="6368" spans="1:23">
      <c r="A6368">
        <v>6367</v>
      </c>
      <c r="B6368" t="s">
        <v>6474</v>
      </c>
      <c r="C6368" t="s">
        <v>6474</v>
      </c>
      <c r="D6368">
        <v>174</v>
      </c>
      <c r="E6368" t="s">
        <v>6486</v>
      </c>
      <c r="F6368" t="s">
        <v>598</v>
      </c>
      <c r="G6368" s="1" t="s">
        <v>914</v>
      </c>
      <c r="H6368" t="s">
        <v>6487</v>
      </c>
      <c r="I6368" t="s">
        <v>914</v>
      </c>
      <c r="J6368" t="s">
        <v>6487</v>
      </c>
      <c r="K6368">
        <v>1.1450381679999999</v>
      </c>
      <c r="L6368">
        <v>1.1450381679999999</v>
      </c>
      <c r="M6368" t="s">
        <v>26</v>
      </c>
      <c r="N6368" t="s">
        <v>323</v>
      </c>
      <c r="O6368" t="s">
        <v>29</v>
      </c>
      <c r="P6368" t="s">
        <v>29</v>
      </c>
      <c r="Q6368" t="s">
        <v>29</v>
      </c>
      <c r="R6368" t="s">
        <v>29</v>
      </c>
      <c r="S6368" t="s">
        <v>29</v>
      </c>
      <c r="T6368" t="s">
        <v>29</v>
      </c>
      <c r="U6368" t="s">
        <v>29</v>
      </c>
      <c r="V6368" t="s">
        <v>29</v>
      </c>
      <c r="W6368" t="s">
        <v>6477</v>
      </c>
    </row>
    <row r="6369" spans="1:23">
      <c r="A6369">
        <v>6368</v>
      </c>
      <c r="B6369" t="s">
        <v>6474</v>
      </c>
      <c r="C6369" t="s">
        <v>6474</v>
      </c>
      <c r="D6369">
        <v>174</v>
      </c>
      <c r="E6369" t="s">
        <v>6488</v>
      </c>
      <c r="F6369" t="s">
        <v>297</v>
      </c>
      <c r="G6369" s="1" t="s">
        <v>1713</v>
      </c>
      <c r="H6369" t="s">
        <v>6489</v>
      </c>
      <c r="I6369" t="s">
        <v>1713</v>
      </c>
      <c r="J6369" t="s">
        <v>6489</v>
      </c>
      <c r="K6369">
        <v>6.8702290079999999</v>
      </c>
      <c r="L6369">
        <v>6.8702290079999999</v>
      </c>
      <c r="M6369" t="s">
        <v>26</v>
      </c>
      <c r="N6369" t="s">
        <v>764</v>
      </c>
      <c r="O6369" t="s">
        <v>29</v>
      </c>
      <c r="P6369" t="s">
        <v>29</v>
      </c>
      <c r="Q6369" t="s">
        <v>29</v>
      </c>
      <c r="R6369" t="s">
        <v>29</v>
      </c>
      <c r="S6369" t="s">
        <v>29</v>
      </c>
      <c r="T6369" t="s">
        <v>29</v>
      </c>
      <c r="U6369" t="s">
        <v>29</v>
      </c>
      <c r="V6369" t="s">
        <v>29</v>
      </c>
      <c r="W6369" t="s">
        <v>6477</v>
      </c>
    </row>
    <row r="6370" spans="1:23">
      <c r="A6370">
        <v>6369</v>
      </c>
      <c r="B6370" t="s">
        <v>6474</v>
      </c>
      <c r="C6370" t="s">
        <v>6474</v>
      </c>
      <c r="D6370">
        <v>174</v>
      </c>
      <c r="E6370" t="s">
        <v>6490</v>
      </c>
      <c r="F6370" t="s">
        <v>401</v>
      </c>
      <c r="G6370" s="1" t="s">
        <v>918</v>
      </c>
      <c r="H6370" t="s">
        <v>29</v>
      </c>
      <c r="I6370" t="s">
        <v>918</v>
      </c>
      <c r="J6370" t="s">
        <v>29</v>
      </c>
      <c r="K6370">
        <v>1.1450381679999999</v>
      </c>
      <c r="L6370">
        <v>1.1450381679999999</v>
      </c>
      <c r="M6370" t="s">
        <v>26</v>
      </c>
      <c r="N6370" t="s">
        <v>323</v>
      </c>
      <c r="O6370" t="s">
        <v>29</v>
      </c>
      <c r="P6370" t="s">
        <v>29</v>
      </c>
      <c r="Q6370" t="s">
        <v>29</v>
      </c>
      <c r="R6370" t="s">
        <v>29</v>
      </c>
      <c r="S6370" t="s">
        <v>29</v>
      </c>
      <c r="T6370" t="s">
        <v>29</v>
      </c>
      <c r="U6370" t="s">
        <v>29</v>
      </c>
      <c r="V6370" t="s">
        <v>29</v>
      </c>
      <c r="W6370" t="s">
        <v>6477</v>
      </c>
    </row>
    <row r="6371" spans="1:23">
      <c r="A6371">
        <v>6370</v>
      </c>
      <c r="B6371" t="s">
        <v>6474</v>
      </c>
      <c r="C6371" t="s">
        <v>6474</v>
      </c>
      <c r="D6371">
        <v>174</v>
      </c>
      <c r="E6371" t="s">
        <v>6491</v>
      </c>
      <c r="F6371" t="s">
        <v>1682</v>
      </c>
      <c r="G6371" s="1" t="s">
        <v>6492</v>
      </c>
      <c r="H6371" t="s">
        <v>6493</v>
      </c>
      <c r="I6371" t="s">
        <v>8900</v>
      </c>
      <c r="J6371" t="s">
        <v>6493</v>
      </c>
      <c r="K6371">
        <v>2.2900763359999998</v>
      </c>
      <c r="L6371">
        <v>2.2900763359999998</v>
      </c>
      <c r="M6371" t="s">
        <v>26</v>
      </c>
      <c r="N6371" t="s">
        <v>328</v>
      </c>
      <c r="O6371" t="s">
        <v>29</v>
      </c>
      <c r="P6371" t="s">
        <v>29</v>
      </c>
      <c r="Q6371" t="s">
        <v>29</v>
      </c>
      <c r="R6371" t="s">
        <v>29</v>
      </c>
      <c r="S6371" t="s">
        <v>29</v>
      </c>
      <c r="T6371" t="s">
        <v>29</v>
      </c>
      <c r="U6371" t="s">
        <v>29</v>
      </c>
      <c r="V6371" t="s">
        <v>29</v>
      </c>
      <c r="W6371" t="s">
        <v>6477</v>
      </c>
    </row>
    <row r="6372" spans="1:23">
      <c r="A6372">
        <v>6371</v>
      </c>
      <c r="B6372" t="s">
        <v>6474</v>
      </c>
      <c r="C6372" t="s">
        <v>6474</v>
      </c>
      <c r="D6372">
        <v>174</v>
      </c>
      <c r="E6372" t="s">
        <v>363</v>
      </c>
      <c r="F6372" t="s">
        <v>364</v>
      </c>
      <c r="G6372" s="1" t="s">
        <v>365</v>
      </c>
      <c r="H6372" t="s">
        <v>366</v>
      </c>
      <c r="I6372" t="s">
        <v>365</v>
      </c>
      <c r="J6372" t="s">
        <v>366</v>
      </c>
      <c r="K6372">
        <v>0.3816793893</v>
      </c>
      <c r="L6372">
        <v>0.3816793893</v>
      </c>
      <c r="M6372" t="s">
        <v>26</v>
      </c>
      <c r="N6372" t="s">
        <v>764</v>
      </c>
      <c r="O6372" t="s">
        <v>29</v>
      </c>
      <c r="P6372" t="s">
        <v>29</v>
      </c>
      <c r="Q6372" t="s">
        <v>29</v>
      </c>
      <c r="R6372" t="s">
        <v>29</v>
      </c>
      <c r="S6372" t="s">
        <v>29</v>
      </c>
      <c r="T6372" t="s">
        <v>29</v>
      </c>
      <c r="U6372" t="s">
        <v>29</v>
      </c>
      <c r="V6372" t="s">
        <v>29</v>
      </c>
      <c r="W6372" t="s">
        <v>6477</v>
      </c>
    </row>
    <row r="6373" spans="1:23">
      <c r="A6373">
        <v>6372</v>
      </c>
      <c r="B6373" t="s">
        <v>6474</v>
      </c>
      <c r="C6373" t="s">
        <v>6474</v>
      </c>
      <c r="D6373">
        <v>174</v>
      </c>
      <c r="E6373" t="s">
        <v>6494</v>
      </c>
      <c r="F6373" t="s">
        <v>438</v>
      </c>
      <c r="G6373" s="1" t="s">
        <v>2070</v>
      </c>
      <c r="H6373" t="s">
        <v>2359</v>
      </c>
      <c r="I6373" t="s">
        <v>2070</v>
      </c>
      <c r="J6373" t="s">
        <v>2359</v>
      </c>
      <c r="K6373">
        <v>0.3816793893</v>
      </c>
      <c r="L6373">
        <v>0.3816793893</v>
      </c>
      <c r="M6373" t="s">
        <v>26</v>
      </c>
      <c r="N6373" t="s">
        <v>764</v>
      </c>
      <c r="O6373" t="s">
        <v>29</v>
      </c>
      <c r="P6373" t="s">
        <v>29</v>
      </c>
      <c r="Q6373" t="s">
        <v>29</v>
      </c>
      <c r="R6373" t="s">
        <v>29</v>
      </c>
      <c r="S6373" t="s">
        <v>29</v>
      </c>
      <c r="T6373" t="s">
        <v>29</v>
      </c>
      <c r="U6373" t="s">
        <v>29</v>
      </c>
      <c r="V6373" t="s">
        <v>29</v>
      </c>
      <c r="W6373" t="s">
        <v>6477</v>
      </c>
    </row>
    <row r="6374" spans="1:23">
      <c r="A6374">
        <v>6373</v>
      </c>
      <c r="B6374" t="s">
        <v>6474</v>
      </c>
      <c r="C6374" t="s">
        <v>6474</v>
      </c>
      <c r="D6374">
        <v>174</v>
      </c>
      <c r="E6374" t="s">
        <v>6046</v>
      </c>
      <c r="F6374" t="s">
        <v>438</v>
      </c>
      <c r="G6374" s="1" t="s">
        <v>6047</v>
      </c>
      <c r="H6374" t="s">
        <v>6048</v>
      </c>
      <c r="I6374" t="s">
        <v>6047</v>
      </c>
      <c r="J6374" t="s">
        <v>6048</v>
      </c>
      <c r="K6374">
        <v>0.76335877860000001</v>
      </c>
      <c r="L6374">
        <v>0.76335877860000001</v>
      </c>
      <c r="M6374" t="s">
        <v>26</v>
      </c>
      <c r="N6374" t="s">
        <v>791</v>
      </c>
      <c r="O6374" t="s">
        <v>29</v>
      </c>
      <c r="P6374" t="s">
        <v>29</v>
      </c>
      <c r="Q6374" t="s">
        <v>29</v>
      </c>
      <c r="R6374" t="s">
        <v>29</v>
      </c>
      <c r="S6374" t="s">
        <v>29</v>
      </c>
      <c r="T6374" t="s">
        <v>29</v>
      </c>
      <c r="U6374" t="s">
        <v>29</v>
      </c>
      <c r="V6374" t="s">
        <v>29</v>
      </c>
      <c r="W6374" t="s">
        <v>6477</v>
      </c>
    </row>
    <row r="6375" spans="1:23">
      <c r="A6375">
        <v>6374</v>
      </c>
      <c r="B6375" t="s">
        <v>6474</v>
      </c>
      <c r="C6375" t="s">
        <v>6474</v>
      </c>
      <c r="D6375">
        <v>174</v>
      </c>
      <c r="E6375" t="s">
        <v>6495</v>
      </c>
      <c r="F6375" t="s">
        <v>438</v>
      </c>
      <c r="G6375" s="1" t="s">
        <v>6496</v>
      </c>
      <c r="H6375" t="s">
        <v>29</v>
      </c>
      <c r="I6375" t="s">
        <v>6496</v>
      </c>
      <c r="J6375" t="s">
        <v>29</v>
      </c>
      <c r="K6375">
        <v>0.3816793893</v>
      </c>
      <c r="L6375">
        <v>0.3816793893</v>
      </c>
      <c r="M6375" t="s">
        <v>26</v>
      </c>
      <c r="N6375" t="s">
        <v>764</v>
      </c>
      <c r="O6375" t="s">
        <v>29</v>
      </c>
      <c r="P6375" t="s">
        <v>29</v>
      </c>
      <c r="Q6375" t="s">
        <v>29</v>
      </c>
      <c r="R6375" t="s">
        <v>29</v>
      </c>
      <c r="S6375" t="s">
        <v>29</v>
      </c>
      <c r="T6375" t="s">
        <v>29</v>
      </c>
      <c r="U6375" t="s">
        <v>29</v>
      </c>
      <c r="V6375" t="s">
        <v>29</v>
      </c>
      <c r="W6375" t="s">
        <v>6477</v>
      </c>
    </row>
    <row r="6376" spans="1:23">
      <c r="A6376">
        <v>6375</v>
      </c>
      <c r="B6376" t="s">
        <v>6474</v>
      </c>
      <c r="C6376" t="s">
        <v>6474</v>
      </c>
      <c r="D6376">
        <v>174</v>
      </c>
      <c r="E6376" t="s">
        <v>6497</v>
      </c>
      <c r="F6376" t="s">
        <v>438</v>
      </c>
      <c r="G6376" s="1" t="s">
        <v>6496</v>
      </c>
      <c r="H6376" t="s">
        <v>990</v>
      </c>
      <c r="I6376" t="s">
        <v>6496</v>
      </c>
      <c r="J6376" t="s">
        <v>8757</v>
      </c>
      <c r="K6376">
        <v>1.526717557</v>
      </c>
      <c r="L6376">
        <v>1.526717557</v>
      </c>
      <c r="M6376" t="s">
        <v>26</v>
      </c>
      <c r="N6376" t="s">
        <v>4694</v>
      </c>
      <c r="O6376" t="s">
        <v>29</v>
      </c>
      <c r="P6376" t="s">
        <v>29</v>
      </c>
      <c r="Q6376" t="s">
        <v>29</v>
      </c>
      <c r="R6376" t="s">
        <v>29</v>
      </c>
      <c r="S6376" t="s">
        <v>29</v>
      </c>
      <c r="T6376" t="s">
        <v>29</v>
      </c>
      <c r="U6376" t="s">
        <v>29</v>
      </c>
      <c r="V6376" t="s">
        <v>29</v>
      </c>
      <c r="W6376" t="s">
        <v>6477</v>
      </c>
    </row>
    <row r="6377" spans="1:23">
      <c r="A6377">
        <v>6376</v>
      </c>
      <c r="B6377" t="s">
        <v>6474</v>
      </c>
      <c r="C6377" t="s">
        <v>6474</v>
      </c>
      <c r="D6377">
        <v>174</v>
      </c>
      <c r="E6377" t="s">
        <v>6498</v>
      </c>
      <c r="F6377" t="s">
        <v>498</v>
      </c>
      <c r="G6377" s="1" t="s">
        <v>6499</v>
      </c>
      <c r="H6377" t="s">
        <v>29</v>
      </c>
      <c r="I6377" t="s">
        <v>6499</v>
      </c>
      <c r="J6377" t="s">
        <v>29</v>
      </c>
      <c r="K6377">
        <v>0.3816793893</v>
      </c>
      <c r="L6377">
        <v>0.3816793893</v>
      </c>
      <c r="M6377" t="s">
        <v>26</v>
      </c>
      <c r="N6377" t="s">
        <v>323</v>
      </c>
      <c r="O6377" t="s">
        <v>791</v>
      </c>
      <c r="P6377" t="s">
        <v>29</v>
      </c>
      <c r="Q6377" t="s">
        <v>29</v>
      </c>
      <c r="R6377" t="s">
        <v>29</v>
      </c>
      <c r="S6377" t="s">
        <v>29</v>
      </c>
      <c r="T6377" t="s">
        <v>29</v>
      </c>
      <c r="U6377" t="s">
        <v>29</v>
      </c>
      <c r="V6377" t="s">
        <v>29</v>
      </c>
      <c r="W6377" t="s">
        <v>6477</v>
      </c>
    </row>
    <row r="6378" spans="1:23">
      <c r="A6378">
        <v>6377</v>
      </c>
      <c r="B6378" t="s">
        <v>6474</v>
      </c>
      <c r="C6378" t="s">
        <v>6474</v>
      </c>
      <c r="D6378">
        <v>174</v>
      </c>
      <c r="E6378" t="s">
        <v>5938</v>
      </c>
      <c r="F6378" t="s">
        <v>498</v>
      </c>
      <c r="G6378" s="1" t="s">
        <v>1134</v>
      </c>
      <c r="H6378" t="s">
        <v>4957</v>
      </c>
      <c r="I6378" t="s">
        <v>1134</v>
      </c>
      <c r="J6378" t="s">
        <v>4957</v>
      </c>
      <c r="K6378">
        <v>2.2900763359999998</v>
      </c>
      <c r="L6378">
        <v>2.2900763359999998</v>
      </c>
      <c r="M6378" t="s">
        <v>26</v>
      </c>
      <c r="N6378" t="s">
        <v>63</v>
      </c>
      <c r="O6378" t="s">
        <v>4694</v>
      </c>
      <c r="P6378" t="s">
        <v>29</v>
      </c>
      <c r="Q6378" t="s">
        <v>29</v>
      </c>
      <c r="R6378" t="s">
        <v>29</v>
      </c>
      <c r="S6378" t="s">
        <v>29</v>
      </c>
      <c r="T6378" t="s">
        <v>29</v>
      </c>
      <c r="U6378" t="s">
        <v>29</v>
      </c>
      <c r="V6378" t="s">
        <v>29</v>
      </c>
      <c r="W6378" t="s">
        <v>6477</v>
      </c>
    </row>
    <row r="6379" spans="1:23">
      <c r="A6379">
        <v>6378</v>
      </c>
      <c r="B6379" t="s">
        <v>6474</v>
      </c>
      <c r="C6379" t="s">
        <v>6474</v>
      </c>
      <c r="D6379">
        <v>174</v>
      </c>
      <c r="E6379" t="s">
        <v>6500</v>
      </c>
      <c r="F6379" t="s">
        <v>498</v>
      </c>
      <c r="G6379" s="1" t="s">
        <v>2149</v>
      </c>
      <c r="H6379" t="s">
        <v>29</v>
      </c>
      <c r="I6379" t="s">
        <v>2149</v>
      </c>
      <c r="J6379" t="s">
        <v>29</v>
      </c>
      <c r="K6379">
        <v>1.1450381679999999</v>
      </c>
      <c r="L6379">
        <v>1.1450381679999999</v>
      </c>
      <c r="M6379" t="s">
        <v>26</v>
      </c>
      <c r="N6379" t="s">
        <v>28</v>
      </c>
      <c r="O6379" t="s">
        <v>29</v>
      </c>
      <c r="P6379" t="s">
        <v>29</v>
      </c>
      <c r="Q6379" t="s">
        <v>29</v>
      </c>
      <c r="R6379" t="s">
        <v>29</v>
      </c>
      <c r="S6379" t="s">
        <v>29</v>
      </c>
      <c r="T6379" t="s">
        <v>29</v>
      </c>
      <c r="U6379" t="s">
        <v>29</v>
      </c>
      <c r="V6379" t="s">
        <v>29</v>
      </c>
      <c r="W6379" t="s">
        <v>6477</v>
      </c>
    </row>
    <row r="6380" spans="1:23">
      <c r="A6380">
        <v>6379</v>
      </c>
      <c r="B6380" t="s">
        <v>6474</v>
      </c>
      <c r="C6380" t="s">
        <v>6474</v>
      </c>
      <c r="D6380">
        <v>174</v>
      </c>
      <c r="E6380" t="s">
        <v>6501</v>
      </c>
      <c r="F6380" t="s">
        <v>1364</v>
      </c>
      <c r="G6380" s="1" t="s">
        <v>1730</v>
      </c>
      <c r="H6380" t="s">
        <v>6502</v>
      </c>
      <c r="I6380" t="s">
        <v>1730</v>
      </c>
      <c r="J6380" t="s">
        <v>8758</v>
      </c>
      <c r="K6380">
        <v>0.3816793893</v>
      </c>
      <c r="L6380">
        <v>0.3816793893</v>
      </c>
      <c r="M6380" t="s">
        <v>26</v>
      </c>
      <c r="N6380" t="s">
        <v>764</v>
      </c>
      <c r="O6380" t="s">
        <v>29</v>
      </c>
      <c r="P6380" t="s">
        <v>29</v>
      </c>
      <c r="Q6380" t="s">
        <v>29</v>
      </c>
      <c r="R6380" t="s">
        <v>29</v>
      </c>
      <c r="S6380" t="s">
        <v>29</v>
      </c>
      <c r="T6380" t="s">
        <v>29</v>
      </c>
      <c r="U6380" t="s">
        <v>29</v>
      </c>
      <c r="V6380" t="s">
        <v>29</v>
      </c>
      <c r="W6380" t="s">
        <v>6477</v>
      </c>
    </row>
    <row r="6381" spans="1:23">
      <c r="A6381">
        <v>6380</v>
      </c>
      <c r="B6381" t="s">
        <v>6474</v>
      </c>
      <c r="C6381" t="s">
        <v>6474</v>
      </c>
      <c r="D6381">
        <v>174</v>
      </c>
      <c r="E6381" t="s">
        <v>6503</v>
      </c>
      <c r="F6381" t="s">
        <v>1364</v>
      </c>
      <c r="G6381" s="1" t="s">
        <v>1730</v>
      </c>
      <c r="H6381" t="s">
        <v>6504</v>
      </c>
      <c r="I6381" t="s">
        <v>1730</v>
      </c>
      <c r="J6381" t="s">
        <v>6504</v>
      </c>
      <c r="K6381">
        <v>0.3816793893</v>
      </c>
      <c r="L6381">
        <v>0.3816793893</v>
      </c>
      <c r="M6381" t="s">
        <v>26</v>
      </c>
      <c r="N6381" t="s">
        <v>764</v>
      </c>
      <c r="O6381" t="s">
        <v>29</v>
      </c>
      <c r="P6381" t="s">
        <v>29</v>
      </c>
      <c r="Q6381" t="s">
        <v>29</v>
      </c>
      <c r="R6381" t="s">
        <v>29</v>
      </c>
      <c r="S6381" t="s">
        <v>29</v>
      </c>
      <c r="T6381" t="s">
        <v>29</v>
      </c>
      <c r="U6381" t="s">
        <v>29</v>
      </c>
      <c r="V6381" t="s">
        <v>29</v>
      </c>
      <c r="W6381" t="s">
        <v>6477</v>
      </c>
    </row>
    <row r="6382" spans="1:23">
      <c r="A6382">
        <v>6381</v>
      </c>
      <c r="B6382" t="s">
        <v>6474</v>
      </c>
      <c r="C6382" t="s">
        <v>6474</v>
      </c>
      <c r="D6382">
        <v>174</v>
      </c>
      <c r="E6382" t="s">
        <v>6505</v>
      </c>
      <c r="F6382" t="s">
        <v>1364</v>
      </c>
      <c r="G6382" s="1" t="s">
        <v>1730</v>
      </c>
      <c r="H6382" t="s">
        <v>1408</v>
      </c>
      <c r="I6382" t="s">
        <v>1730</v>
      </c>
      <c r="J6382" t="s">
        <v>1408</v>
      </c>
      <c r="K6382">
        <v>1.1450381679999999</v>
      </c>
      <c r="L6382">
        <v>1.1450381679999999</v>
      </c>
      <c r="M6382" t="s">
        <v>26</v>
      </c>
      <c r="N6382" t="s">
        <v>764</v>
      </c>
      <c r="O6382" t="s">
        <v>29</v>
      </c>
      <c r="P6382" t="s">
        <v>29</v>
      </c>
      <c r="Q6382" t="s">
        <v>29</v>
      </c>
      <c r="R6382" t="s">
        <v>29</v>
      </c>
      <c r="S6382" t="s">
        <v>29</v>
      </c>
      <c r="T6382" t="s">
        <v>29</v>
      </c>
      <c r="U6382" t="s">
        <v>29</v>
      </c>
      <c r="V6382" t="s">
        <v>29</v>
      </c>
      <c r="W6382" t="s">
        <v>6477</v>
      </c>
    </row>
    <row r="6383" spans="1:23">
      <c r="A6383">
        <v>6382</v>
      </c>
      <c r="B6383" t="s">
        <v>6474</v>
      </c>
      <c r="C6383" t="s">
        <v>6474</v>
      </c>
      <c r="D6383">
        <v>174</v>
      </c>
      <c r="E6383" t="s">
        <v>6506</v>
      </c>
      <c r="F6383" t="s">
        <v>1364</v>
      </c>
      <c r="G6383" s="1" t="s">
        <v>1730</v>
      </c>
      <c r="H6383" t="s">
        <v>6507</v>
      </c>
      <c r="I6383" t="s">
        <v>1730</v>
      </c>
      <c r="J6383" t="s">
        <v>8759</v>
      </c>
      <c r="K6383">
        <v>0.3816793893</v>
      </c>
      <c r="L6383">
        <v>0.3816793893</v>
      </c>
      <c r="M6383" t="s">
        <v>26</v>
      </c>
      <c r="N6383" t="s">
        <v>764</v>
      </c>
      <c r="O6383" t="s">
        <v>29</v>
      </c>
      <c r="P6383" t="s">
        <v>29</v>
      </c>
      <c r="Q6383" t="s">
        <v>29</v>
      </c>
      <c r="R6383" t="s">
        <v>29</v>
      </c>
      <c r="S6383" t="s">
        <v>29</v>
      </c>
      <c r="T6383" t="s">
        <v>29</v>
      </c>
      <c r="U6383" t="s">
        <v>29</v>
      </c>
      <c r="V6383" t="s">
        <v>29</v>
      </c>
      <c r="W6383" t="s">
        <v>6477</v>
      </c>
    </row>
    <row r="6384" spans="1:23">
      <c r="A6384">
        <v>6383</v>
      </c>
      <c r="B6384" t="s">
        <v>6474</v>
      </c>
      <c r="C6384" t="s">
        <v>6474</v>
      </c>
      <c r="D6384">
        <v>174</v>
      </c>
      <c r="E6384" t="s">
        <v>5101</v>
      </c>
      <c r="F6384" t="s">
        <v>1364</v>
      </c>
      <c r="G6384" s="1" t="s">
        <v>1730</v>
      </c>
      <c r="H6384" t="s">
        <v>2320</v>
      </c>
      <c r="I6384" t="s">
        <v>1730</v>
      </c>
      <c r="J6384" t="s">
        <v>2320</v>
      </c>
      <c r="K6384">
        <v>0.3816793893</v>
      </c>
      <c r="L6384">
        <v>0.3816793893</v>
      </c>
      <c r="M6384" t="s">
        <v>26</v>
      </c>
      <c r="N6384" t="s">
        <v>764</v>
      </c>
      <c r="O6384" t="s">
        <v>29</v>
      </c>
      <c r="P6384" t="s">
        <v>29</v>
      </c>
      <c r="Q6384" t="s">
        <v>29</v>
      </c>
      <c r="R6384" t="s">
        <v>29</v>
      </c>
      <c r="S6384" t="s">
        <v>29</v>
      </c>
      <c r="T6384" t="s">
        <v>29</v>
      </c>
      <c r="U6384" t="s">
        <v>29</v>
      </c>
      <c r="V6384" t="s">
        <v>29</v>
      </c>
      <c r="W6384" t="s">
        <v>6477</v>
      </c>
    </row>
    <row r="6385" spans="1:23">
      <c r="A6385">
        <v>6384</v>
      </c>
      <c r="B6385" t="s">
        <v>6474</v>
      </c>
      <c r="C6385" t="s">
        <v>6474</v>
      </c>
      <c r="D6385">
        <v>174</v>
      </c>
      <c r="E6385" t="s">
        <v>6508</v>
      </c>
      <c r="F6385" t="s">
        <v>1364</v>
      </c>
      <c r="G6385" s="1" t="s">
        <v>1730</v>
      </c>
      <c r="H6385" t="s">
        <v>29</v>
      </c>
      <c r="I6385" t="s">
        <v>1730</v>
      </c>
      <c r="J6385" t="s">
        <v>29</v>
      </c>
      <c r="K6385">
        <v>0.76335877860000001</v>
      </c>
      <c r="L6385">
        <v>0.76335877860000001</v>
      </c>
      <c r="M6385" t="s">
        <v>26</v>
      </c>
      <c r="N6385" t="s">
        <v>63</v>
      </c>
      <c r="O6385" t="s">
        <v>29</v>
      </c>
      <c r="P6385" t="s">
        <v>29</v>
      </c>
      <c r="Q6385" t="s">
        <v>29</v>
      </c>
      <c r="R6385" t="s">
        <v>29</v>
      </c>
      <c r="S6385" t="s">
        <v>29</v>
      </c>
      <c r="T6385" t="s">
        <v>29</v>
      </c>
      <c r="U6385" t="s">
        <v>29</v>
      </c>
      <c r="V6385" t="s">
        <v>29</v>
      </c>
      <c r="W6385" t="s">
        <v>6477</v>
      </c>
    </row>
    <row r="6386" spans="1:23">
      <c r="A6386">
        <v>6385</v>
      </c>
      <c r="B6386" t="s">
        <v>6474</v>
      </c>
      <c r="C6386" t="s">
        <v>6474</v>
      </c>
      <c r="D6386">
        <v>174</v>
      </c>
      <c r="E6386" t="s">
        <v>6509</v>
      </c>
      <c r="F6386" t="s">
        <v>1364</v>
      </c>
      <c r="G6386" s="1" t="s">
        <v>1730</v>
      </c>
      <c r="H6386" t="s">
        <v>29</v>
      </c>
      <c r="I6386" t="s">
        <v>1730</v>
      </c>
      <c r="J6386" t="s">
        <v>29</v>
      </c>
      <c r="K6386">
        <v>0.76335877860000001</v>
      </c>
      <c r="L6386">
        <v>0.76335877860000001</v>
      </c>
      <c r="M6386" t="s">
        <v>26</v>
      </c>
      <c r="N6386" t="s">
        <v>219</v>
      </c>
      <c r="O6386" t="s">
        <v>29</v>
      </c>
      <c r="P6386" t="s">
        <v>29</v>
      </c>
      <c r="Q6386" t="s">
        <v>29</v>
      </c>
      <c r="R6386" t="s">
        <v>29</v>
      </c>
      <c r="S6386" t="s">
        <v>29</v>
      </c>
      <c r="T6386" t="s">
        <v>29</v>
      </c>
      <c r="U6386" t="s">
        <v>29</v>
      </c>
      <c r="V6386" t="s">
        <v>29</v>
      </c>
      <c r="W6386" t="s">
        <v>6477</v>
      </c>
    </row>
    <row r="6387" spans="1:23">
      <c r="A6387">
        <v>6386</v>
      </c>
      <c r="B6387" t="s">
        <v>6474</v>
      </c>
      <c r="C6387" t="s">
        <v>6474</v>
      </c>
      <c r="D6387">
        <v>174</v>
      </c>
      <c r="E6387" t="s">
        <v>6510</v>
      </c>
      <c r="F6387" t="s">
        <v>1364</v>
      </c>
      <c r="G6387" s="1" t="s">
        <v>1730</v>
      </c>
      <c r="H6387" t="s">
        <v>29</v>
      </c>
      <c r="I6387" t="s">
        <v>1730</v>
      </c>
      <c r="J6387" t="s">
        <v>29</v>
      </c>
      <c r="K6387">
        <v>1.1450381679999999</v>
      </c>
      <c r="L6387">
        <v>1.1450381679999999</v>
      </c>
      <c r="M6387" t="s">
        <v>26</v>
      </c>
      <c r="N6387" t="s">
        <v>764</v>
      </c>
      <c r="O6387" t="s">
        <v>29</v>
      </c>
      <c r="P6387" t="s">
        <v>29</v>
      </c>
      <c r="Q6387" t="s">
        <v>29</v>
      </c>
      <c r="R6387" t="s">
        <v>29</v>
      </c>
      <c r="S6387" t="s">
        <v>29</v>
      </c>
      <c r="T6387" t="s">
        <v>29</v>
      </c>
      <c r="U6387" t="s">
        <v>29</v>
      </c>
      <c r="V6387" t="s">
        <v>29</v>
      </c>
      <c r="W6387" t="s">
        <v>6477</v>
      </c>
    </row>
    <row r="6388" spans="1:23">
      <c r="A6388">
        <v>6387</v>
      </c>
      <c r="B6388" t="s">
        <v>6474</v>
      </c>
      <c r="C6388" t="s">
        <v>6474</v>
      </c>
      <c r="D6388">
        <v>174</v>
      </c>
      <c r="E6388" t="s">
        <v>6511</v>
      </c>
      <c r="F6388" t="s">
        <v>1364</v>
      </c>
      <c r="G6388" s="1" t="s">
        <v>5103</v>
      </c>
      <c r="H6388" t="s">
        <v>6512</v>
      </c>
      <c r="I6388" t="s">
        <v>5103</v>
      </c>
      <c r="J6388" t="s">
        <v>6512</v>
      </c>
      <c r="K6388">
        <v>0.76335877860000001</v>
      </c>
      <c r="L6388">
        <v>0.76335877860000001</v>
      </c>
      <c r="M6388" t="s">
        <v>26</v>
      </c>
      <c r="N6388" t="s">
        <v>323</v>
      </c>
      <c r="O6388" t="s">
        <v>29</v>
      </c>
      <c r="P6388" t="s">
        <v>29</v>
      </c>
      <c r="Q6388" t="s">
        <v>29</v>
      </c>
      <c r="R6388" t="s">
        <v>29</v>
      </c>
      <c r="S6388" t="s">
        <v>29</v>
      </c>
      <c r="T6388" t="s">
        <v>29</v>
      </c>
      <c r="U6388" t="s">
        <v>29</v>
      </c>
      <c r="V6388" t="s">
        <v>29</v>
      </c>
      <c r="W6388" t="s">
        <v>6477</v>
      </c>
    </row>
    <row r="6389" spans="1:23">
      <c r="A6389">
        <v>6388</v>
      </c>
      <c r="B6389" t="s">
        <v>6474</v>
      </c>
      <c r="C6389" t="s">
        <v>6474</v>
      </c>
      <c r="D6389">
        <v>174</v>
      </c>
      <c r="E6389" t="s">
        <v>6513</v>
      </c>
      <c r="F6389" t="s">
        <v>154</v>
      </c>
      <c r="G6389" s="1" t="s">
        <v>2194</v>
      </c>
      <c r="H6389" t="s">
        <v>29</v>
      </c>
      <c r="I6389" t="s">
        <v>2194</v>
      </c>
      <c r="J6389" t="s">
        <v>29</v>
      </c>
      <c r="K6389">
        <v>0.76335877860000001</v>
      </c>
      <c r="L6389">
        <v>0.76335877860000001</v>
      </c>
      <c r="M6389" t="s">
        <v>26</v>
      </c>
      <c r="N6389" t="s">
        <v>219</v>
      </c>
      <c r="O6389" t="s">
        <v>29</v>
      </c>
      <c r="P6389" t="s">
        <v>29</v>
      </c>
      <c r="Q6389" t="s">
        <v>29</v>
      </c>
      <c r="R6389" t="s">
        <v>29</v>
      </c>
      <c r="S6389" t="s">
        <v>29</v>
      </c>
      <c r="T6389" t="s">
        <v>29</v>
      </c>
      <c r="U6389" t="s">
        <v>29</v>
      </c>
      <c r="V6389" t="s">
        <v>29</v>
      </c>
      <c r="W6389" t="s">
        <v>6477</v>
      </c>
    </row>
    <row r="6390" spans="1:23">
      <c r="A6390">
        <v>6389</v>
      </c>
      <c r="B6390" t="s">
        <v>6474</v>
      </c>
      <c r="C6390" t="s">
        <v>6474</v>
      </c>
      <c r="D6390">
        <v>174</v>
      </c>
      <c r="E6390" t="s">
        <v>919</v>
      </c>
      <c r="F6390" t="s">
        <v>154</v>
      </c>
      <c r="G6390" s="1" t="s">
        <v>368</v>
      </c>
      <c r="H6390" t="s">
        <v>144</v>
      </c>
      <c r="I6390" t="s">
        <v>368</v>
      </c>
      <c r="J6390" t="s">
        <v>144</v>
      </c>
      <c r="K6390">
        <v>8.015267176</v>
      </c>
      <c r="L6390">
        <v>8.015267176</v>
      </c>
      <c r="M6390" t="s">
        <v>26</v>
      </c>
      <c r="N6390" t="s">
        <v>764</v>
      </c>
      <c r="O6390" t="s">
        <v>29</v>
      </c>
      <c r="P6390" t="s">
        <v>29</v>
      </c>
      <c r="Q6390" t="s">
        <v>29</v>
      </c>
      <c r="R6390" t="s">
        <v>29</v>
      </c>
      <c r="S6390" t="s">
        <v>29</v>
      </c>
      <c r="T6390" t="s">
        <v>29</v>
      </c>
      <c r="U6390" t="s">
        <v>29</v>
      </c>
      <c r="V6390" t="s">
        <v>29</v>
      </c>
      <c r="W6390" t="s">
        <v>6477</v>
      </c>
    </row>
    <row r="6391" spans="1:23">
      <c r="A6391">
        <v>6390</v>
      </c>
      <c r="B6391" t="s">
        <v>6474</v>
      </c>
      <c r="C6391" t="s">
        <v>6474</v>
      </c>
      <c r="D6391">
        <v>174</v>
      </c>
      <c r="E6391" t="s">
        <v>919</v>
      </c>
      <c r="F6391" t="s">
        <v>154</v>
      </c>
      <c r="G6391" s="1" t="s">
        <v>368</v>
      </c>
      <c r="H6391" t="s">
        <v>144</v>
      </c>
      <c r="I6391" t="s">
        <v>368</v>
      </c>
      <c r="J6391" t="s">
        <v>144</v>
      </c>
      <c r="K6391">
        <v>0.76335877860000001</v>
      </c>
      <c r="L6391">
        <v>0.76335877860000001</v>
      </c>
      <c r="M6391" t="s">
        <v>26</v>
      </c>
      <c r="N6391" t="s">
        <v>323</v>
      </c>
      <c r="O6391" t="s">
        <v>29</v>
      </c>
      <c r="P6391" t="s">
        <v>29</v>
      </c>
      <c r="Q6391" t="s">
        <v>29</v>
      </c>
      <c r="R6391" t="s">
        <v>29</v>
      </c>
      <c r="S6391" t="s">
        <v>29</v>
      </c>
      <c r="T6391" t="s">
        <v>29</v>
      </c>
      <c r="U6391" t="s">
        <v>29</v>
      </c>
      <c r="V6391" t="s">
        <v>29</v>
      </c>
      <c r="W6391" t="s">
        <v>6477</v>
      </c>
    </row>
    <row r="6392" spans="1:23">
      <c r="A6392">
        <v>6391</v>
      </c>
      <c r="B6392" t="s">
        <v>6474</v>
      </c>
      <c r="C6392" t="s">
        <v>6474</v>
      </c>
      <c r="D6392">
        <v>174</v>
      </c>
      <c r="E6392" t="s">
        <v>5847</v>
      </c>
      <c r="F6392" t="s">
        <v>154</v>
      </c>
      <c r="G6392" s="1" t="s">
        <v>368</v>
      </c>
      <c r="H6392" t="s">
        <v>29</v>
      </c>
      <c r="I6392" t="s">
        <v>368</v>
      </c>
      <c r="J6392" t="s">
        <v>29</v>
      </c>
      <c r="K6392">
        <v>3.435114504</v>
      </c>
      <c r="L6392">
        <v>3.435114504</v>
      </c>
      <c r="M6392" t="s">
        <v>26</v>
      </c>
      <c r="N6392" t="s">
        <v>764</v>
      </c>
      <c r="O6392" t="s">
        <v>29</v>
      </c>
      <c r="P6392" t="s">
        <v>29</v>
      </c>
      <c r="Q6392" t="s">
        <v>29</v>
      </c>
      <c r="R6392" t="s">
        <v>29</v>
      </c>
      <c r="S6392" t="s">
        <v>29</v>
      </c>
      <c r="T6392" t="s">
        <v>29</v>
      </c>
      <c r="U6392" t="s">
        <v>29</v>
      </c>
      <c r="V6392" t="s">
        <v>29</v>
      </c>
      <c r="W6392" t="s">
        <v>6477</v>
      </c>
    </row>
    <row r="6393" spans="1:23">
      <c r="A6393">
        <v>6392</v>
      </c>
      <c r="B6393" t="s">
        <v>6474</v>
      </c>
      <c r="C6393" t="s">
        <v>6474</v>
      </c>
      <c r="D6393">
        <v>174</v>
      </c>
      <c r="E6393" t="s">
        <v>5847</v>
      </c>
      <c r="F6393" t="s">
        <v>154</v>
      </c>
      <c r="G6393" s="1" t="s">
        <v>368</v>
      </c>
      <c r="H6393" t="s">
        <v>29</v>
      </c>
      <c r="I6393" t="s">
        <v>368</v>
      </c>
      <c r="J6393" t="s">
        <v>29</v>
      </c>
      <c r="K6393">
        <v>0.3816793893</v>
      </c>
      <c r="L6393">
        <v>0.3816793893</v>
      </c>
      <c r="M6393" t="s">
        <v>26</v>
      </c>
      <c r="N6393" t="s">
        <v>323</v>
      </c>
      <c r="O6393" t="s">
        <v>29</v>
      </c>
      <c r="P6393" t="s">
        <v>29</v>
      </c>
      <c r="Q6393" t="s">
        <v>29</v>
      </c>
      <c r="R6393" t="s">
        <v>29</v>
      </c>
      <c r="S6393" t="s">
        <v>29</v>
      </c>
      <c r="T6393" t="s">
        <v>29</v>
      </c>
      <c r="U6393" t="s">
        <v>29</v>
      </c>
      <c r="V6393" t="s">
        <v>29</v>
      </c>
      <c r="W6393" t="s">
        <v>6477</v>
      </c>
    </row>
    <row r="6394" spans="1:23">
      <c r="A6394">
        <v>6393</v>
      </c>
      <c r="B6394" t="s">
        <v>6474</v>
      </c>
      <c r="C6394" t="s">
        <v>6474</v>
      </c>
      <c r="D6394">
        <v>174</v>
      </c>
      <c r="E6394" t="s">
        <v>6514</v>
      </c>
      <c r="F6394" t="s">
        <v>154</v>
      </c>
      <c r="G6394" s="1" t="s">
        <v>368</v>
      </c>
      <c r="H6394" t="s">
        <v>29</v>
      </c>
      <c r="I6394" t="s">
        <v>368</v>
      </c>
      <c r="J6394" t="s">
        <v>29</v>
      </c>
      <c r="K6394">
        <v>0.3816793893</v>
      </c>
      <c r="L6394">
        <v>0.3816793893</v>
      </c>
      <c r="M6394" t="s">
        <v>26</v>
      </c>
      <c r="N6394" t="s">
        <v>323</v>
      </c>
      <c r="O6394" t="s">
        <v>29</v>
      </c>
      <c r="P6394" t="s">
        <v>29</v>
      </c>
      <c r="Q6394" t="s">
        <v>29</v>
      </c>
      <c r="R6394" t="s">
        <v>29</v>
      </c>
      <c r="S6394" t="s">
        <v>29</v>
      </c>
      <c r="T6394" t="s">
        <v>29</v>
      </c>
      <c r="U6394" t="s">
        <v>29</v>
      </c>
      <c r="V6394" t="s">
        <v>29</v>
      </c>
      <c r="W6394" t="s">
        <v>6477</v>
      </c>
    </row>
    <row r="6395" spans="1:23">
      <c r="A6395">
        <v>6394</v>
      </c>
      <c r="B6395" t="s">
        <v>6474</v>
      </c>
      <c r="C6395" t="s">
        <v>6474</v>
      </c>
      <c r="D6395">
        <v>174</v>
      </c>
      <c r="E6395" t="s">
        <v>3018</v>
      </c>
      <c r="F6395" t="s">
        <v>154</v>
      </c>
      <c r="G6395" s="1" t="s">
        <v>976</v>
      </c>
      <c r="H6395" t="s">
        <v>29</v>
      </c>
      <c r="I6395" t="s">
        <v>976</v>
      </c>
      <c r="J6395" t="s">
        <v>29</v>
      </c>
      <c r="K6395">
        <v>0.3816793893</v>
      </c>
      <c r="L6395">
        <v>0.3816793893</v>
      </c>
      <c r="M6395" t="s">
        <v>26</v>
      </c>
      <c r="N6395" t="s">
        <v>764</v>
      </c>
      <c r="O6395" t="s">
        <v>29</v>
      </c>
      <c r="P6395" t="s">
        <v>29</v>
      </c>
      <c r="Q6395" t="s">
        <v>29</v>
      </c>
      <c r="R6395" t="s">
        <v>29</v>
      </c>
      <c r="S6395" t="s">
        <v>29</v>
      </c>
      <c r="T6395" t="s">
        <v>29</v>
      </c>
      <c r="U6395" t="s">
        <v>29</v>
      </c>
      <c r="V6395" t="s">
        <v>29</v>
      </c>
      <c r="W6395" t="s">
        <v>6477</v>
      </c>
    </row>
    <row r="6396" spans="1:23">
      <c r="A6396">
        <v>6395</v>
      </c>
      <c r="B6396" t="s">
        <v>6474</v>
      </c>
      <c r="C6396" t="s">
        <v>6474</v>
      </c>
      <c r="D6396">
        <v>174</v>
      </c>
      <c r="E6396" t="s">
        <v>6515</v>
      </c>
      <c r="F6396" t="s">
        <v>154</v>
      </c>
      <c r="G6396" s="1" t="s">
        <v>803</v>
      </c>
      <c r="H6396" t="s">
        <v>5118</v>
      </c>
      <c r="I6396" t="s">
        <v>803</v>
      </c>
      <c r="J6396" t="s">
        <v>5118</v>
      </c>
      <c r="K6396">
        <v>3.435114504</v>
      </c>
      <c r="L6396">
        <v>3.435114504</v>
      </c>
      <c r="M6396" t="s">
        <v>26</v>
      </c>
      <c r="N6396" t="s">
        <v>764</v>
      </c>
      <c r="O6396" t="s">
        <v>29</v>
      </c>
      <c r="P6396" t="s">
        <v>29</v>
      </c>
      <c r="Q6396" t="s">
        <v>29</v>
      </c>
      <c r="R6396" t="s">
        <v>29</v>
      </c>
      <c r="S6396" t="s">
        <v>29</v>
      </c>
      <c r="T6396" t="s">
        <v>29</v>
      </c>
      <c r="U6396" t="s">
        <v>29</v>
      </c>
      <c r="V6396" t="s">
        <v>29</v>
      </c>
      <c r="W6396" t="s">
        <v>6477</v>
      </c>
    </row>
    <row r="6397" spans="1:23">
      <c r="A6397">
        <v>6396</v>
      </c>
      <c r="B6397" t="s">
        <v>6474</v>
      </c>
      <c r="C6397" t="s">
        <v>6474</v>
      </c>
      <c r="D6397">
        <v>174</v>
      </c>
      <c r="E6397" t="s">
        <v>6515</v>
      </c>
      <c r="F6397" t="s">
        <v>154</v>
      </c>
      <c r="G6397" s="1" t="s">
        <v>803</v>
      </c>
      <c r="H6397" t="s">
        <v>5118</v>
      </c>
      <c r="I6397" t="s">
        <v>803</v>
      </c>
      <c r="J6397" t="s">
        <v>5118</v>
      </c>
      <c r="K6397">
        <v>0.76335877860000001</v>
      </c>
      <c r="L6397">
        <v>0.76335877860000001</v>
      </c>
      <c r="M6397" t="s">
        <v>26</v>
      </c>
      <c r="N6397" t="s">
        <v>118</v>
      </c>
      <c r="O6397" t="s">
        <v>29</v>
      </c>
      <c r="P6397" t="s">
        <v>29</v>
      </c>
      <c r="Q6397" t="s">
        <v>29</v>
      </c>
      <c r="R6397" t="s">
        <v>29</v>
      </c>
      <c r="S6397" t="s">
        <v>29</v>
      </c>
      <c r="T6397" t="s">
        <v>29</v>
      </c>
      <c r="U6397" t="s">
        <v>29</v>
      </c>
      <c r="V6397" t="s">
        <v>29</v>
      </c>
      <c r="W6397" t="s">
        <v>6477</v>
      </c>
    </row>
    <row r="6398" spans="1:23">
      <c r="A6398">
        <v>6397</v>
      </c>
      <c r="B6398" t="s">
        <v>6474</v>
      </c>
      <c r="C6398" t="s">
        <v>6474</v>
      </c>
      <c r="D6398">
        <v>174</v>
      </c>
      <c r="E6398" t="s">
        <v>154</v>
      </c>
      <c r="F6398" t="s">
        <v>154</v>
      </c>
      <c r="G6398" s="1" t="s">
        <v>29</v>
      </c>
      <c r="H6398" t="s">
        <v>29</v>
      </c>
      <c r="I6398" t="s">
        <v>29</v>
      </c>
      <c r="J6398" t="s">
        <v>29</v>
      </c>
      <c r="K6398">
        <v>1.908396947</v>
      </c>
      <c r="L6398">
        <v>1.908396947</v>
      </c>
      <c r="M6398" t="s">
        <v>26</v>
      </c>
      <c r="N6398" t="s">
        <v>219</v>
      </c>
      <c r="O6398" t="s">
        <v>29</v>
      </c>
      <c r="P6398" t="s">
        <v>29</v>
      </c>
      <c r="Q6398" t="s">
        <v>29</v>
      </c>
      <c r="R6398" t="s">
        <v>29</v>
      </c>
      <c r="S6398" t="s">
        <v>29</v>
      </c>
      <c r="T6398" t="s">
        <v>29</v>
      </c>
      <c r="U6398" t="s">
        <v>29</v>
      </c>
      <c r="V6398" t="s">
        <v>29</v>
      </c>
      <c r="W6398" t="s">
        <v>6477</v>
      </c>
    </row>
    <row r="6399" spans="1:23">
      <c r="A6399">
        <v>6398</v>
      </c>
      <c r="B6399" t="s">
        <v>6474</v>
      </c>
      <c r="C6399" t="s">
        <v>6474</v>
      </c>
      <c r="D6399">
        <v>174</v>
      </c>
      <c r="E6399" t="s">
        <v>6516</v>
      </c>
      <c r="F6399" t="s">
        <v>2780</v>
      </c>
      <c r="G6399" s="1" t="s">
        <v>6517</v>
      </c>
      <c r="H6399" t="s">
        <v>6518</v>
      </c>
      <c r="I6399" t="s">
        <v>6517</v>
      </c>
      <c r="J6399" t="s">
        <v>8760</v>
      </c>
      <c r="K6399">
        <v>0.3816793893</v>
      </c>
      <c r="L6399">
        <v>0.3816793893</v>
      </c>
      <c r="M6399" t="s">
        <v>26</v>
      </c>
      <c r="N6399" t="s">
        <v>323</v>
      </c>
      <c r="O6399" t="s">
        <v>29</v>
      </c>
      <c r="P6399" t="s">
        <v>29</v>
      </c>
      <c r="Q6399" t="s">
        <v>29</v>
      </c>
      <c r="R6399" t="s">
        <v>29</v>
      </c>
      <c r="S6399" t="s">
        <v>29</v>
      </c>
      <c r="T6399" t="s">
        <v>29</v>
      </c>
      <c r="U6399" t="s">
        <v>29</v>
      </c>
      <c r="V6399" t="s">
        <v>29</v>
      </c>
      <c r="W6399" t="s">
        <v>6477</v>
      </c>
    </row>
    <row r="6400" spans="1:23">
      <c r="A6400">
        <v>6399</v>
      </c>
      <c r="B6400" t="s">
        <v>6474</v>
      </c>
      <c r="C6400" t="s">
        <v>6474</v>
      </c>
      <c r="D6400">
        <v>174</v>
      </c>
      <c r="E6400" t="s">
        <v>6519</v>
      </c>
      <c r="F6400" t="s">
        <v>2780</v>
      </c>
      <c r="G6400" s="1" t="s">
        <v>6520</v>
      </c>
      <c r="H6400" t="s">
        <v>1464</v>
      </c>
      <c r="I6400" t="s">
        <v>6520</v>
      </c>
      <c r="J6400" t="s">
        <v>8761</v>
      </c>
      <c r="K6400">
        <v>0.3816793893</v>
      </c>
      <c r="L6400">
        <v>0.3816793893</v>
      </c>
      <c r="M6400" t="s">
        <v>26</v>
      </c>
      <c r="N6400" t="s">
        <v>323</v>
      </c>
      <c r="O6400" t="s">
        <v>29</v>
      </c>
      <c r="P6400" t="s">
        <v>29</v>
      </c>
      <c r="Q6400" t="s">
        <v>29</v>
      </c>
      <c r="R6400" t="s">
        <v>29</v>
      </c>
      <c r="S6400" t="s">
        <v>29</v>
      </c>
      <c r="T6400" t="s">
        <v>29</v>
      </c>
      <c r="U6400" t="s">
        <v>29</v>
      </c>
      <c r="V6400" t="s">
        <v>29</v>
      </c>
      <c r="W6400" t="s">
        <v>6477</v>
      </c>
    </row>
    <row r="6401" spans="1:23">
      <c r="A6401">
        <v>6400</v>
      </c>
      <c r="B6401" t="s">
        <v>6474</v>
      </c>
      <c r="C6401" t="s">
        <v>6474</v>
      </c>
      <c r="D6401">
        <v>174</v>
      </c>
      <c r="E6401" t="s">
        <v>6521</v>
      </c>
      <c r="F6401" t="s">
        <v>2031</v>
      </c>
      <c r="G6401" s="1" t="s">
        <v>2032</v>
      </c>
      <c r="H6401" t="s">
        <v>331</v>
      </c>
      <c r="I6401" t="s">
        <v>2032</v>
      </c>
      <c r="J6401" t="s">
        <v>331</v>
      </c>
      <c r="K6401">
        <v>1.1450381679999999</v>
      </c>
      <c r="L6401">
        <v>1.1450381679999999</v>
      </c>
      <c r="M6401" t="s">
        <v>26</v>
      </c>
      <c r="N6401" t="s">
        <v>323</v>
      </c>
      <c r="O6401" t="s">
        <v>791</v>
      </c>
      <c r="P6401" t="s">
        <v>29</v>
      </c>
      <c r="Q6401" t="s">
        <v>29</v>
      </c>
      <c r="R6401" t="s">
        <v>29</v>
      </c>
      <c r="S6401" t="s">
        <v>29</v>
      </c>
      <c r="T6401" t="s">
        <v>29</v>
      </c>
      <c r="U6401" t="s">
        <v>29</v>
      </c>
      <c r="V6401" t="s">
        <v>29</v>
      </c>
      <c r="W6401" t="s">
        <v>6477</v>
      </c>
    </row>
    <row r="6402" spans="1:23">
      <c r="A6402">
        <v>6401</v>
      </c>
      <c r="B6402" t="s">
        <v>6474</v>
      </c>
      <c r="C6402" t="s">
        <v>6474</v>
      </c>
      <c r="D6402">
        <v>174</v>
      </c>
      <c r="E6402" t="s">
        <v>6522</v>
      </c>
      <c r="F6402" t="s">
        <v>391</v>
      </c>
      <c r="G6402" s="1" t="s">
        <v>6523</v>
      </c>
      <c r="H6402" t="s">
        <v>6524</v>
      </c>
      <c r="I6402" t="s">
        <v>6523</v>
      </c>
      <c r="J6402" t="s">
        <v>6524</v>
      </c>
      <c r="K6402">
        <v>1.1450381679999999</v>
      </c>
      <c r="L6402">
        <v>1.1450381679999999</v>
      </c>
      <c r="M6402" t="s">
        <v>26</v>
      </c>
      <c r="N6402" t="s">
        <v>764</v>
      </c>
      <c r="O6402" t="s">
        <v>29</v>
      </c>
      <c r="P6402" t="s">
        <v>29</v>
      </c>
      <c r="Q6402" t="s">
        <v>29</v>
      </c>
      <c r="R6402" t="s">
        <v>29</v>
      </c>
      <c r="S6402" t="s">
        <v>29</v>
      </c>
      <c r="T6402" t="s">
        <v>29</v>
      </c>
      <c r="U6402" t="s">
        <v>29</v>
      </c>
      <c r="V6402" t="s">
        <v>29</v>
      </c>
      <c r="W6402" t="s">
        <v>6477</v>
      </c>
    </row>
    <row r="6403" spans="1:23">
      <c r="A6403">
        <v>6402</v>
      </c>
      <c r="B6403" t="s">
        <v>6474</v>
      </c>
      <c r="C6403" t="s">
        <v>6474</v>
      </c>
      <c r="D6403">
        <v>174</v>
      </c>
      <c r="E6403" t="s">
        <v>6522</v>
      </c>
      <c r="F6403" t="s">
        <v>391</v>
      </c>
      <c r="G6403" s="1" t="s">
        <v>6523</v>
      </c>
      <c r="H6403" t="s">
        <v>6524</v>
      </c>
      <c r="I6403" t="s">
        <v>6523</v>
      </c>
      <c r="J6403" t="s">
        <v>6524</v>
      </c>
      <c r="K6403">
        <v>0.3816793893</v>
      </c>
      <c r="L6403">
        <v>0.3816793893</v>
      </c>
      <c r="M6403" t="s">
        <v>26</v>
      </c>
      <c r="N6403" t="s">
        <v>323</v>
      </c>
      <c r="O6403" t="s">
        <v>29</v>
      </c>
      <c r="P6403" t="s">
        <v>29</v>
      </c>
      <c r="Q6403" t="s">
        <v>29</v>
      </c>
      <c r="R6403" t="s">
        <v>29</v>
      </c>
      <c r="S6403" t="s">
        <v>29</v>
      </c>
      <c r="T6403" t="s">
        <v>29</v>
      </c>
      <c r="U6403" t="s">
        <v>29</v>
      </c>
      <c r="V6403" t="s">
        <v>29</v>
      </c>
      <c r="W6403" t="s">
        <v>6477</v>
      </c>
    </row>
    <row r="6404" spans="1:23">
      <c r="A6404">
        <v>6403</v>
      </c>
      <c r="B6404" t="s">
        <v>6474</v>
      </c>
      <c r="C6404" t="s">
        <v>6474</v>
      </c>
      <c r="D6404">
        <v>174</v>
      </c>
      <c r="E6404" t="s">
        <v>6525</v>
      </c>
      <c r="F6404" t="s">
        <v>391</v>
      </c>
      <c r="G6404" s="1" t="s">
        <v>6523</v>
      </c>
      <c r="H6404" t="s">
        <v>4788</v>
      </c>
      <c r="I6404" t="s">
        <v>6523</v>
      </c>
      <c r="J6404" t="s">
        <v>4788</v>
      </c>
      <c r="K6404">
        <v>0.3816793893</v>
      </c>
      <c r="L6404">
        <v>0.3816793893</v>
      </c>
      <c r="M6404" t="s">
        <v>26</v>
      </c>
      <c r="N6404" t="s">
        <v>764</v>
      </c>
      <c r="O6404" t="s">
        <v>29</v>
      </c>
      <c r="P6404" t="s">
        <v>29</v>
      </c>
      <c r="Q6404" t="s">
        <v>29</v>
      </c>
      <c r="R6404" t="s">
        <v>29</v>
      </c>
      <c r="S6404" t="s">
        <v>29</v>
      </c>
      <c r="T6404" t="s">
        <v>29</v>
      </c>
      <c r="U6404" t="s">
        <v>29</v>
      </c>
      <c r="V6404" t="s">
        <v>29</v>
      </c>
      <c r="W6404" t="s">
        <v>6477</v>
      </c>
    </row>
    <row r="6405" spans="1:23">
      <c r="A6405">
        <v>6404</v>
      </c>
      <c r="B6405" t="s">
        <v>6474</v>
      </c>
      <c r="C6405" t="s">
        <v>6474</v>
      </c>
      <c r="D6405">
        <v>174</v>
      </c>
      <c r="E6405" t="s">
        <v>6526</v>
      </c>
      <c r="F6405" t="s">
        <v>1976</v>
      </c>
      <c r="G6405" s="1" t="s">
        <v>5829</v>
      </c>
      <c r="H6405" t="s">
        <v>6527</v>
      </c>
      <c r="I6405" t="s">
        <v>5829</v>
      </c>
      <c r="J6405" t="s">
        <v>6527</v>
      </c>
      <c r="K6405">
        <v>0.3816793893</v>
      </c>
      <c r="L6405">
        <v>0.3816793893</v>
      </c>
      <c r="M6405" t="s">
        <v>26</v>
      </c>
      <c r="N6405" t="s">
        <v>764</v>
      </c>
      <c r="O6405" t="s">
        <v>29</v>
      </c>
      <c r="P6405" t="s">
        <v>29</v>
      </c>
      <c r="Q6405" t="s">
        <v>29</v>
      </c>
      <c r="R6405" t="s">
        <v>29</v>
      </c>
      <c r="S6405" t="s">
        <v>29</v>
      </c>
      <c r="T6405" t="s">
        <v>29</v>
      </c>
      <c r="U6405" t="s">
        <v>29</v>
      </c>
      <c r="V6405" t="s">
        <v>29</v>
      </c>
      <c r="W6405" t="s">
        <v>6477</v>
      </c>
    </row>
    <row r="6406" spans="1:23">
      <c r="A6406">
        <v>6405</v>
      </c>
      <c r="B6406" t="s">
        <v>6474</v>
      </c>
      <c r="C6406" t="s">
        <v>6474</v>
      </c>
      <c r="D6406">
        <v>174</v>
      </c>
      <c r="E6406" t="s">
        <v>6526</v>
      </c>
      <c r="F6406" t="s">
        <v>1976</v>
      </c>
      <c r="G6406" s="1" t="s">
        <v>5829</v>
      </c>
      <c r="H6406" t="s">
        <v>6527</v>
      </c>
      <c r="I6406" t="s">
        <v>5829</v>
      </c>
      <c r="J6406" t="s">
        <v>6527</v>
      </c>
      <c r="K6406">
        <v>0.3816793893</v>
      </c>
      <c r="L6406">
        <v>0.3816793893</v>
      </c>
      <c r="M6406" t="s">
        <v>26</v>
      </c>
      <c r="N6406" t="s">
        <v>323</v>
      </c>
      <c r="O6406" t="s">
        <v>29</v>
      </c>
      <c r="P6406" t="s">
        <v>29</v>
      </c>
      <c r="Q6406" t="s">
        <v>29</v>
      </c>
      <c r="R6406" t="s">
        <v>29</v>
      </c>
      <c r="S6406" t="s">
        <v>29</v>
      </c>
      <c r="T6406" t="s">
        <v>29</v>
      </c>
      <c r="U6406" t="s">
        <v>29</v>
      </c>
      <c r="V6406" t="s">
        <v>29</v>
      </c>
      <c r="W6406" t="s">
        <v>6477</v>
      </c>
    </row>
    <row r="6407" spans="1:23">
      <c r="A6407">
        <v>6406</v>
      </c>
      <c r="B6407" t="s">
        <v>6474</v>
      </c>
      <c r="C6407" t="s">
        <v>6474</v>
      </c>
      <c r="D6407">
        <v>174</v>
      </c>
      <c r="E6407" t="s">
        <v>6528</v>
      </c>
      <c r="F6407" t="s">
        <v>185</v>
      </c>
      <c r="G6407" s="1" t="s">
        <v>213</v>
      </c>
      <c r="H6407" t="s">
        <v>6529</v>
      </c>
      <c r="I6407" t="s">
        <v>213</v>
      </c>
      <c r="J6407" t="s">
        <v>6529</v>
      </c>
      <c r="K6407">
        <v>1.1450381679999999</v>
      </c>
      <c r="L6407">
        <v>1.1450381679999999</v>
      </c>
      <c r="M6407" t="s">
        <v>26</v>
      </c>
      <c r="N6407" t="s">
        <v>323</v>
      </c>
      <c r="O6407" t="s">
        <v>29</v>
      </c>
      <c r="P6407" t="s">
        <v>29</v>
      </c>
      <c r="Q6407" t="s">
        <v>29</v>
      </c>
      <c r="R6407" t="s">
        <v>29</v>
      </c>
      <c r="S6407" t="s">
        <v>29</v>
      </c>
      <c r="T6407" t="s">
        <v>29</v>
      </c>
      <c r="U6407" t="s">
        <v>29</v>
      </c>
      <c r="V6407" t="s">
        <v>29</v>
      </c>
      <c r="W6407" t="s">
        <v>6477</v>
      </c>
    </row>
    <row r="6408" spans="1:23">
      <c r="A6408">
        <v>6407</v>
      </c>
      <c r="B6408" t="s">
        <v>6474</v>
      </c>
      <c r="C6408" t="s">
        <v>6474</v>
      </c>
      <c r="D6408">
        <v>174</v>
      </c>
      <c r="E6408" t="s">
        <v>3025</v>
      </c>
      <c r="F6408" t="s">
        <v>185</v>
      </c>
      <c r="G6408" s="1" t="s">
        <v>213</v>
      </c>
      <c r="H6408" t="s">
        <v>29</v>
      </c>
      <c r="I6408" t="s">
        <v>213</v>
      </c>
      <c r="J6408" t="s">
        <v>29</v>
      </c>
      <c r="K6408">
        <v>1.526717557</v>
      </c>
      <c r="L6408">
        <v>1.526717557</v>
      </c>
      <c r="M6408" t="s">
        <v>26</v>
      </c>
      <c r="N6408" t="s">
        <v>764</v>
      </c>
      <c r="O6408" t="s">
        <v>29</v>
      </c>
      <c r="P6408" t="s">
        <v>29</v>
      </c>
      <c r="Q6408" t="s">
        <v>29</v>
      </c>
      <c r="R6408" t="s">
        <v>29</v>
      </c>
      <c r="S6408" t="s">
        <v>29</v>
      </c>
      <c r="T6408" t="s">
        <v>29</v>
      </c>
      <c r="U6408" t="s">
        <v>29</v>
      </c>
      <c r="V6408" t="s">
        <v>29</v>
      </c>
      <c r="W6408" t="s">
        <v>6477</v>
      </c>
    </row>
    <row r="6409" spans="1:23">
      <c r="A6409">
        <v>6408</v>
      </c>
      <c r="B6409" t="s">
        <v>6474</v>
      </c>
      <c r="C6409" t="s">
        <v>6474</v>
      </c>
      <c r="D6409">
        <v>174</v>
      </c>
      <c r="E6409" t="s">
        <v>1433</v>
      </c>
      <c r="F6409" t="s">
        <v>185</v>
      </c>
      <c r="G6409" s="1" t="s">
        <v>1434</v>
      </c>
      <c r="H6409" t="s">
        <v>299</v>
      </c>
      <c r="I6409" t="s">
        <v>1434</v>
      </c>
      <c r="J6409" t="s">
        <v>299</v>
      </c>
      <c r="K6409">
        <v>0.3816793893</v>
      </c>
      <c r="L6409">
        <v>0.3816793893</v>
      </c>
      <c r="M6409" t="s">
        <v>26</v>
      </c>
      <c r="N6409" t="s">
        <v>764</v>
      </c>
      <c r="O6409" t="s">
        <v>29</v>
      </c>
      <c r="P6409" t="s">
        <v>29</v>
      </c>
      <c r="Q6409" t="s">
        <v>29</v>
      </c>
      <c r="R6409" t="s">
        <v>29</v>
      </c>
      <c r="S6409" t="s">
        <v>29</v>
      </c>
      <c r="T6409" t="s">
        <v>29</v>
      </c>
      <c r="U6409" t="s">
        <v>29</v>
      </c>
      <c r="V6409" t="s">
        <v>29</v>
      </c>
      <c r="W6409" t="s">
        <v>6477</v>
      </c>
    </row>
    <row r="6410" spans="1:23">
      <c r="A6410">
        <v>6409</v>
      </c>
      <c r="B6410" t="s">
        <v>6474</v>
      </c>
      <c r="C6410" t="s">
        <v>6474</v>
      </c>
      <c r="D6410">
        <v>174</v>
      </c>
      <c r="E6410" t="s">
        <v>991</v>
      </c>
      <c r="F6410" t="s">
        <v>185</v>
      </c>
      <c r="G6410" s="1" t="s">
        <v>186</v>
      </c>
      <c r="H6410" t="s">
        <v>992</v>
      </c>
      <c r="I6410" t="s">
        <v>186</v>
      </c>
      <c r="J6410" t="s">
        <v>992</v>
      </c>
      <c r="K6410">
        <v>3.435114504</v>
      </c>
      <c r="L6410">
        <v>3.435114504</v>
      </c>
      <c r="M6410" t="s">
        <v>26</v>
      </c>
      <c r="N6410" t="s">
        <v>323</v>
      </c>
      <c r="O6410" t="s">
        <v>29</v>
      </c>
      <c r="P6410" t="s">
        <v>29</v>
      </c>
      <c r="Q6410" t="s">
        <v>29</v>
      </c>
      <c r="R6410" t="s">
        <v>29</v>
      </c>
      <c r="S6410" t="s">
        <v>29</v>
      </c>
      <c r="T6410" t="s">
        <v>29</v>
      </c>
      <c r="U6410" t="s">
        <v>29</v>
      </c>
      <c r="V6410" t="s">
        <v>29</v>
      </c>
      <c r="W6410" t="s">
        <v>6477</v>
      </c>
    </row>
    <row r="6411" spans="1:23">
      <c r="A6411">
        <v>6410</v>
      </c>
      <c r="B6411" t="s">
        <v>6474</v>
      </c>
      <c r="C6411" t="s">
        <v>6474</v>
      </c>
      <c r="D6411">
        <v>174</v>
      </c>
      <c r="E6411" t="s">
        <v>938</v>
      </c>
      <c r="F6411" t="s">
        <v>185</v>
      </c>
      <c r="G6411" s="1" t="s">
        <v>186</v>
      </c>
      <c r="H6411" t="s">
        <v>331</v>
      </c>
      <c r="I6411" t="s">
        <v>186</v>
      </c>
      <c r="J6411" t="s">
        <v>281</v>
      </c>
      <c r="K6411">
        <v>0.76335877860000001</v>
      </c>
      <c r="L6411">
        <v>0.76335877860000001</v>
      </c>
      <c r="M6411" t="s">
        <v>26</v>
      </c>
      <c r="N6411" t="s">
        <v>323</v>
      </c>
      <c r="O6411" t="s">
        <v>29</v>
      </c>
      <c r="P6411" t="s">
        <v>29</v>
      </c>
      <c r="Q6411" t="s">
        <v>29</v>
      </c>
      <c r="R6411" t="s">
        <v>29</v>
      </c>
      <c r="S6411" t="s">
        <v>29</v>
      </c>
      <c r="T6411" t="s">
        <v>29</v>
      </c>
      <c r="U6411" t="s">
        <v>29</v>
      </c>
      <c r="V6411" t="s">
        <v>29</v>
      </c>
      <c r="W6411" t="s">
        <v>6477</v>
      </c>
    </row>
    <row r="6412" spans="1:23">
      <c r="A6412">
        <v>6411</v>
      </c>
      <c r="B6412" t="s">
        <v>6474</v>
      </c>
      <c r="C6412" t="s">
        <v>6474</v>
      </c>
      <c r="D6412">
        <v>174</v>
      </c>
      <c r="E6412" t="s">
        <v>6530</v>
      </c>
      <c r="F6412" t="s">
        <v>185</v>
      </c>
      <c r="G6412" s="1" t="s">
        <v>1424</v>
      </c>
      <c r="H6412" t="s">
        <v>342</v>
      </c>
      <c r="I6412" t="s">
        <v>1424</v>
      </c>
      <c r="J6412" t="s">
        <v>342</v>
      </c>
      <c r="K6412">
        <v>1.1450381679999999</v>
      </c>
      <c r="L6412">
        <v>1.1450381679999999</v>
      </c>
      <c r="M6412" t="s">
        <v>26</v>
      </c>
      <c r="N6412" t="s">
        <v>323</v>
      </c>
      <c r="O6412" t="s">
        <v>29</v>
      </c>
      <c r="P6412" t="s">
        <v>29</v>
      </c>
      <c r="Q6412" t="s">
        <v>29</v>
      </c>
      <c r="R6412" t="s">
        <v>29</v>
      </c>
      <c r="S6412" t="s">
        <v>29</v>
      </c>
      <c r="T6412" t="s">
        <v>29</v>
      </c>
      <c r="U6412" t="s">
        <v>29</v>
      </c>
      <c r="V6412" t="s">
        <v>29</v>
      </c>
      <c r="W6412" t="s">
        <v>6477</v>
      </c>
    </row>
    <row r="6413" spans="1:23">
      <c r="A6413">
        <v>6412</v>
      </c>
      <c r="B6413" t="s">
        <v>6474</v>
      </c>
      <c r="C6413" t="s">
        <v>6474</v>
      </c>
      <c r="D6413">
        <v>174</v>
      </c>
      <c r="E6413" t="s">
        <v>6531</v>
      </c>
      <c r="F6413" t="s">
        <v>41</v>
      </c>
      <c r="G6413" s="1" t="s">
        <v>371</v>
      </c>
      <c r="H6413" t="s">
        <v>6532</v>
      </c>
      <c r="I6413" t="s">
        <v>371</v>
      </c>
      <c r="J6413" t="s">
        <v>6532</v>
      </c>
      <c r="K6413">
        <v>1.1450381679999999</v>
      </c>
      <c r="L6413">
        <v>1.1450381679999999</v>
      </c>
      <c r="M6413" t="s">
        <v>26</v>
      </c>
      <c r="N6413" t="s">
        <v>323</v>
      </c>
      <c r="O6413" t="s">
        <v>29</v>
      </c>
      <c r="P6413" t="s">
        <v>29</v>
      </c>
      <c r="Q6413" t="s">
        <v>29</v>
      </c>
      <c r="R6413" t="s">
        <v>29</v>
      </c>
      <c r="S6413" t="s">
        <v>29</v>
      </c>
      <c r="T6413" t="s">
        <v>29</v>
      </c>
      <c r="U6413" t="s">
        <v>29</v>
      </c>
      <c r="V6413" t="s">
        <v>29</v>
      </c>
      <c r="W6413" t="s">
        <v>6477</v>
      </c>
    </row>
    <row r="6414" spans="1:23">
      <c r="A6414">
        <v>6413</v>
      </c>
      <c r="B6414" t="s">
        <v>6474</v>
      </c>
      <c r="C6414" t="s">
        <v>6474</v>
      </c>
      <c r="D6414">
        <v>174</v>
      </c>
      <c r="E6414" t="s">
        <v>993</v>
      </c>
      <c r="F6414" t="s">
        <v>185</v>
      </c>
      <c r="G6414" s="1" t="s">
        <v>994</v>
      </c>
      <c r="H6414" t="s">
        <v>995</v>
      </c>
      <c r="I6414" t="s">
        <v>994</v>
      </c>
      <c r="J6414" t="s">
        <v>995</v>
      </c>
      <c r="K6414">
        <v>2.6717557250000001</v>
      </c>
      <c r="L6414">
        <v>2.6717557250000001</v>
      </c>
      <c r="M6414" t="s">
        <v>26</v>
      </c>
      <c r="N6414" t="s">
        <v>323</v>
      </c>
      <c r="O6414" t="s">
        <v>29</v>
      </c>
      <c r="P6414" t="s">
        <v>29</v>
      </c>
      <c r="Q6414" t="s">
        <v>29</v>
      </c>
      <c r="R6414" t="s">
        <v>29</v>
      </c>
      <c r="S6414" t="s">
        <v>29</v>
      </c>
      <c r="T6414" t="s">
        <v>29</v>
      </c>
      <c r="U6414" t="s">
        <v>29</v>
      </c>
      <c r="V6414" t="s">
        <v>29</v>
      </c>
      <c r="W6414" t="s">
        <v>6477</v>
      </c>
    </row>
    <row r="6415" spans="1:23">
      <c r="A6415">
        <v>6414</v>
      </c>
      <c r="B6415" t="s">
        <v>6474</v>
      </c>
      <c r="C6415" t="s">
        <v>6474</v>
      </c>
      <c r="D6415">
        <v>174</v>
      </c>
      <c r="E6415" t="s">
        <v>2146</v>
      </c>
      <c r="F6415" t="s">
        <v>459</v>
      </c>
      <c r="G6415" s="1" t="s">
        <v>1444</v>
      </c>
      <c r="H6415" t="s">
        <v>2147</v>
      </c>
      <c r="I6415" t="s">
        <v>1444</v>
      </c>
      <c r="J6415" t="s">
        <v>2147</v>
      </c>
      <c r="K6415">
        <v>0.3816793893</v>
      </c>
      <c r="L6415">
        <v>0.3816793893</v>
      </c>
      <c r="M6415" t="s">
        <v>26</v>
      </c>
      <c r="N6415" t="s">
        <v>764</v>
      </c>
      <c r="O6415" t="s">
        <v>29</v>
      </c>
      <c r="P6415" t="s">
        <v>29</v>
      </c>
      <c r="Q6415" t="s">
        <v>29</v>
      </c>
      <c r="R6415" t="s">
        <v>29</v>
      </c>
      <c r="S6415" t="s">
        <v>29</v>
      </c>
      <c r="T6415" t="s">
        <v>29</v>
      </c>
      <c r="U6415" t="s">
        <v>29</v>
      </c>
      <c r="V6415" t="s">
        <v>29</v>
      </c>
      <c r="W6415" t="s">
        <v>6477</v>
      </c>
    </row>
    <row r="6416" spans="1:23">
      <c r="A6416">
        <v>6415</v>
      </c>
      <c r="B6416" t="s">
        <v>6474</v>
      </c>
      <c r="C6416" t="s">
        <v>6474</v>
      </c>
      <c r="D6416">
        <v>174</v>
      </c>
      <c r="E6416" t="s">
        <v>2146</v>
      </c>
      <c r="F6416" t="s">
        <v>459</v>
      </c>
      <c r="G6416" s="1" t="s">
        <v>1444</v>
      </c>
      <c r="H6416" t="s">
        <v>2147</v>
      </c>
      <c r="I6416" t="s">
        <v>1444</v>
      </c>
      <c r="J6416" t="s">
        <v>2147</v>
      </c>
      <c r="K6416">
        <v>0.3816793893</v>
      </c>
      <c r="L6416">
        <v>0.3816793893</v>
      </c>
      <c r="M6416" t="s">
        <v>26</v>
      </c>
      <c r="N6416" t="s">
        <v>323</v>
      </c>
      <c r="O6416" t="s">
        <v>29</v>
      </c>
      <c r="P6416" t="s">
        <v>29</v>
      </c>
      <c r="Q6416" t="s">
        <v>29</v>
      </c>
      <c r="R6416" t="s">
        <v>29</v>
      </c>
      <c r="S6416" t="s">
        <v>29</v>
      </c>
      <c r="T6416" t="s">
        <v>29</v>
      </c>
      <c r="U6416" t="s">
        <v>29</v>
      </c>
      <c r="V6416" t="s">
        <v>29</v>
      </c>
      <c r="W6416" t="s">
        <v>6477</v>
      </c>
    </row>
    <row r="6417" spans="1:23">
      <c r="A6417">
        <v>6416</v>
      </c>
      <c r="B6417" t="s">
        <v>6474</v>
      </c>
      <c r="C6417" t="s">
        <v>6474</v>
      </c>
      <c r="D6417">
        <v>174</v>
      </c>
      <c r="E6417" t="s">
        <v>2141</v>
      </c>
      <c r="F6417" t="s">
        <v>459</v>
      </c>
      <c r="G6417" s="1" t="s">
        <v>1444</v>
      </c>
      <c r="H6417" t="s">
        <v>2142</v>
      </c>
      <c r="I6417" t="s">
        <v>1444</v>
      </c>
      <c r="J6417" t="s">
        <v>2142</v>
      </c>
      <c r="K6417">
        <v>0.3816793893</v>
      </c>
      <c r="L6417">
        <v>0.3816793893</v>
      </c>
      <c r="M6417" t="s">
        <v>26</v>
      </c>
      <c r="N6417" t="s">
        <v>764</v>
      </c>
      <c r="O6417" t="s">
        <v>29</v>
      </c>
      <c r="P6417" t="s">
        <v>29</v>
      </c>
      <c r="Q6417" t="s">
        <v>29</v>
      </c>
      <c r="R6417" t="s">
        <v>29</v>
      </c>
      <c r="S6417" t="s">
        <v>29</v>
      </c>
      <c r="T6417" t="s">
        <v>29</v>
      </c>
      <c r="U6417" t="s">
        <v>29</v>
      </c>
      <c r="V6417" t="s">
        <v>29</v>
      </c>
      <c r="W6417" t="s">
        <v>6477</v>
      </c>
    </row>
    <row r="6418" spans="1:23">
      <c r="A6418">
        <v>6417</v>
      </c>
      <c r="B6418" t="s">
        <v>6474</v>
      </c>
      <c r="C6418" t="s">
        <v>6474</v>
      </c>
      <c r="D6418">
        <v>174</v>
      </c>
      <c r="E6418" t="s">
        <v>6533</v>
      </c>
      <c r="F6418" t="s">
        <v>459</v>
      </c>
      <c r="G6418" s="1" t="s">
        <v>1444</v>
      </c>
      <c r="H6418" t="s">
        <v>29</v>
      </c>
      <c r="I6418" t="s">
        <v>1444</v>
      </c>
      <c r="J6418" t="s">
        <v>29</v>
      </c>
      <c r="K6418">
        <v>0.3816793893</v>
      </c>
      <c r="L6418">
        <v>0.3816793893</v>
      </c>
      <c r="M6418" t="s">
        <v>26</v>
      </c>
      <c r="N6418" t="s">
        <v>764</v>
      </c>
      <c r="O6418" t="s">
        <v>29</v>
      </c>
      <c r="P6418" t="s">
        <v>29</v>
      </c>
      <c r="Q6418" t="s">
        <v>29</v>
      </c>
      <c r="R6418" t="s">
        <v>29</v>
      </c>
      <c r="S6418" t="s">
        <v>29</v>
      </c>
      <c r="T6418" t="s">
        <v>29</v>
      </c>
      <c r="U6418" t="s">
        <v>29</v>
      </c>
      <c r="V6418" t="s">
        <v>29</v>
      </c>
      <c r="W6418" t="s">
        <v>6477</v>
      </c>
    </row>
    <row r="6419" spans="1:23">
      <c r="A6419">
        <v>6418</v>
      </c>
      <c r="B6419" t="s">
        <v>6474</v>
      </c>
      <c r="C6419" t="s">
        <v>6474</v>
      </c>
      <c r="D6419">
        <v>174</v>
      </c>
      <c r="E6419" t="s">
        <v>6534</v>
      </c>
      <c r="F6419" t="s">
        <v>459</v>
      </c>
      <c r="G6419" s="1" t="s">
        <v>6535</v>
      </c>
      <c r="H6419" t="s">
        <v>6536</v>
      </c>
      <c r="I6419" t="s">
        <v>6535</v>
      </c>
      <c r="J6419" t="s">
        <v>6536</v>
      </c>
      <c r="K6419">
        <v>1.908396947</v>
      </c>
      <c r="L6419">
        <v>1.908396947</v>
      </c>
      <c r="M6419" t="s">
        <v>26</v>
      </c>
      <c r="N6419" t="s">
        <v>764</v>
      </c>
      <c r="O6419" t="s">
        <v>29</v>
      </c>
      <c r="P6419" t="s">
        <v>29</v>
      </c>
      <c r="Q6419" t="s">
        <v>29</v>
      </c>
      <c r="R6419" t="s">
        <v>29</v>
      </c>
      <c r="S6419" t="s">
        <v>29</v>
      </c>
      <c r="T6419" t="s">
        <v>29</v>
      </c>
      <c r="U6419" t="s">
        <v>29</v>
      </c>
      <c r="V6419" t="s">
        <v>29</v>
      </c>
      <c r="W6419" t="s">
        <v>6477</v>
      </c>
    </row>
    <row r="6420" spans="1:23">
      <c r="A6420">
        <v>6419</v>
      </c>
      <c r="B6420" t="s">
        <v>6474</v>
      </c>
      <c r="C6420" t="s">
        <v>6474</v>
      </c>
      <c r="D6420">
        <v>174</v>
      </c>
      <c r="E6420" t="s">
        <v>6537</v>
      </c>
      <c r="F6420" t="s">
        <v>181</v>
      </c>
      <c r="G6420" s="1" t="s">
        <v>960</v>
      </c>
      <c r="H6420" t="s">
        <v>6538</v>
      </c>
      <c r="I6420" t="s">
        <v>960</v>
      </c>
      <c r="J6420" t="s">
        <v>6538</v>
      </c>
      <c r="K6420">
        <v>1.526717557</v>
      </c>
      <c r="L6420">
        <v>1.526717557</v>
      </c>
      <c r="M6420" t="s">
        <v>26</v>
      </c>
      <c r="N6420" t="s">
        <v>63</v>
      </c>
      <c r="O6420" t="s">
        <v>29</v>
      </c>
      <c r="P6420" t="s">
        <v>29</v>
      </c>
      <c r="Q6420" t="s">
        <v>29</v>
      </c>
      <c r="R6420" t="s">
        <v>29</v>
      </c>
      <c r="S6420" t="s">
        <v>29</v>
      </c>
      <c r="T6420" t="s">
        <v>29</v>
      </c>
      <c r="U6420" t="s">
        <v>29</v>
      </c>
      <c r="V6420" t="s">
        <v>29</v>
      </c>
      <c r="W6420" t="s">
        <v>6477</v>
      </c>
    </row>
    <row r="6421" spans="1:23">
      <c r="A6421">
        <v>6420</v>
      </c>
      <c r="B6421" t="s">
        <v>6474</v>
      </c>
      <c r="C6421" t="s">
        <v>6474</v>
      </c>
      <c r="D6421">
        <v>174</v>
      </c>
      <c r="E6421" t="s">
        <v>1763</v>
      </c>
      <c r="F6421" t="s">
        <v>181</v>
      </c>
      <c r="G6421" s="1" t="s">
        <v>1764</v>
      </c>
      <c r="H6421" t="s">
        <v>1437</v>
      </c>
      <c r="I6421" t="s">
        <v>1764</v>
      </c>
      <c r="J6421" t="s">
        <v>1437</v>
      </c>
      <c r="K6421">
        <v>2.2900763359999998</v>
      </c>
      <c r="L6421">
        <v>2.2900763359999998</v>
      </c>
      <c r="M6421" t="s">
        <v>26</v>
      </c>
      <c r="N6421" t="s">
        <v>323</v>
      </c>
      <c r="O6421" t="s">
        <v>29</v>
      </c>
      <c r="P6421" t="s">
        <v>29</v>
      </c>
      <c r="Q6421" t="s">
        <v>29</v>
      </c>
      <c r="R6421" t="s">
        <v>29</v>
      </c>
      <c r="S6421" t="s">
        <v>29</v>
      </c>
      <c r="T6421" t="s">
        <v>29</v>
      </c>
      <c r="U6421" t="s">
        <v>29</v>
      </c>
      <c r="V6421" t="s">
        <v>29</v>
      </c>
      <c r="W6421" t="s">
        <v>6477</v>
      </c>
    </row>
    <row r="6422" spans="1:23">
      <c r="A6422">
        <v>6421</v>
      </c>
      <c r="B6422" t="s">
        <v>6474</v>
      </c>
      <c r="C6422" t="s">
        <v>6474</v>
      </c>
      <c r="D6422">
        <v>174</v>
      </c>
      <c r="E6422" t="s">
        <v>906</v>
      </c>
      <c r="F6422" t="s">
        <v>196</v>
      </c>
      <c r="G6422" s="1" t="s">
        <v>326</v>
      </c>
      <c r="H6422" t="s">
        <v>907</v>
      </c>
      <c r="I6422" t="s">
        <v>326</v>
      </c>
      <c r="J6422" t="s">
        <v>907</v>
      </c>
      <c r="K6422">
        <v>0.3816793893</v>
      </c>
      <c r="L6422">
        <v>0.3816793893</v>
      </c>
      <c r="M6422" t="s">
        <v>26</v>
      </c>
      <c r="N6422" t="s">
        <v>764</v>
      </c>
      <c r="O6422" t="s">
        <v>29</v>
      </c>
      <c r="P6422" t="s">
        <v>29</v>
      </c>
      <c r="Q6422" t="s">
        <v>29</v>
      </c>
      <c r="R6422" t="s">
        <v>29</v>
      </c>
      <c r="S6422" t="s">
        <v>29</v>
      </c>
      <c r="T6422" t="s">
        <v>29</v>
      </c>
      <c r="U6422" t="s">
        <v>29</v>
      </c>
      <c r="V6422" t="s">
        <v>29</v>
      </c>
      <c r="W6422" t="s">
        <v>6477</v>
      </c>
    </row>
    <row r="6423" spans="1:23">
      <c r="A6423">
        <v>6422</v>
      </c>
      <c r="B6423" t="s">
        <v>6474</v>
      </c>
      <c r="C6423" t="s">
        <v>6474</v>
      </c>
      <c r="D6423">
        <v>174</v>
      </c>
      <c r="E6423" t="s">
        <v>6539</v>
      </c>
      <c r="F6423" t="s">
        <v>196</v>
      </c>
      <c r="G6423" s="1" t="s">
        <v>326</v>
      </c>
      <c r="H6423" t="s">
        <v>6540</v>
      </c>
      <c r="I6423" t="s">
        <v>326</v>
      </c>
      <c r="J6423" t="s">
        <v>6540</v>
      </c>
      <c r="K6423">
        <v>0.3816793893</v>
      </c>
      <c r="L6423">
        <v>0.3816793893</v>
      </c>
      <c r="M6423" t="s">
        <v>26</v>
      </c>
      <c r="N6423" t="s">
        <v>764</v>
      </c>
      <c r="O6423" t="s">
        <v>29</v>
      </c>
      <c r="P6423" t="s">
        <v>29</v>
      </c>
      <c r="Q6423" t="s">
        <v>29</v>
      </c>
      <c r="R6423" t="s">
        <v>29</v>
      </c>
      <c r="S6423" t="s">
        <v>29</v>
      </c>
      <c r="T6423" t="s">
        <v>29</v>
      </c>
      <c r="U6423" t="s">
        <v>29</v>
      </c>
      <c r="V6423" t="s">
        <v>29</v>
      </c>
      <c r="W6423" t="s">
        <v>6477</v>
      </c>
    </row>
    <row r="6424" spans="1:23">
      <c r="A6424">
        <v>6423</v>
      </c>
      <c r="B6424" t="s">
        <v>6474</v>
      </c>
      <c r="C6424" t="s">
        <v>6474</v>
      </c>
      <c r="D6424">
        <v>174</v>
      </c>
      <c r="E6424" t="s">
        <v>6541</v>
      </c>
      <c r="F6424" t="s">
        <v>196</v>
      </c>
      <c r="G6424" s="1" t="s">
        <v>326</v>
      </c>
      <c r="H6424" t="s">
        <v>6542</v>
      </c>
      <c r="I6424" t="s">
        <v>326</v>
      </c>
      <c r="J6424" t="s">
        <v>6542</v>
      </c>
      <c r="K6424">
        <v>0.76335877860000001</v>
      </c>
      <c r="L6424">
        <v>0.76335877860000001</v>
      </c>
      <c r="M6424" t="s">
        <v>26</v>
      </c>
      <c r="N6424" t="s">
        <v>764</v>
      </c>
      <c r="O6424" t="s">
        <v>29</v>
      </c>
      <c r="P6424" t="s">
        <v>29</v>
      </c>
      <c r="Q6424" t="s">
        <v>29</v>
      </c>
      <c r="R6424" t="s">
        <v>29</v>
      </c>
      <c r="S6424" t="s">
        <v>29</v>
      </c>
      <c r="T6424" t="s">
        <v>29</v>
      </c>
      <c r="U6424" t="s">
        <v>29</v>
      </c>
      <c r="V6424" t="s">
        <v>29</v>
      </c>
      <c r="W6424" t="s">
        <v>6477</v>
      </c>
    </row>
    <row r="6425" spans="1:23">
      <c r="A6425">
        <v>6424</v>
      </c>
      <c r="B6425" t="s">
        <v>6474</v>
      </c>
      <c r="C6425" t="s">
        <v>6474</v>
      </c>
      <c r="D6425">
        <v>174</v>
      </c>
      <c r="E6425" t="s">
        <v>6541</v>
      </c>
      <c r="F6425" t="s">
        <v>196</v>
      </c>
      <c r="G6425" s="1" t="s">
        <v>326</v>
      </c>
      <c r="H6425" t="s">
        <v>6542</v>
      </c>
      <c r="I6425" t="s">
        <v>326</v>
      </c>
      <c r="J6425" t="s">
        <v>6542</v>
      </c>
      <c r="K6425">
        <v>0.76335877860000001</v>
      </c>
      <c r="L6425">
        <v>0.76335877860000001</v>
      </c>
      <c r="M6425" t="s">
        <v>26</v>
      </c>
      <c r="N6425" t="s">
        <v>323</v>
      </c>
      <c r="O6425" t="s">
        <v>29</v>
      </c>
      <c r="P6425" t="s">
        <v>29</v>
      </c>
      <c r="Q6425" t="s">
        <v>29</v>
      </c>
      <c r="R6425" t="s">
        <v>29</v>
      </c>
      <c r="S6425" t="s">
        <v>29</v>
      </c>
      <c r="T6425" t="s">
        <v>29</v>
      </c>
      <c r="U6425" t="s">
        <v>29</v>
      </c>
      <c r="V6425" t="s">
        <v>29</v>
      </c>
      <c r="W6425" t="s">
        <v>6477</v>
      </c>
    </row>
    <row r="6426" spans="1:23">
      <c r="A6426">
        <v>6425</v>
      </c>
      <c r="B6426" t="s">
        <v>6474</v>
      </c>
      <c r="C6426" t="s">
        <v>6474</v>
      </c>
      <c r="D6426">
        <v>174</v>
      </c>
      <c r="E6426" t="s">
        <v>1777</v>
      </c>
      <c r="F6426" t="s">
        <v>196</v>
      </c>
      <c r="G6426" s="1" t="s">
        <v>1778</v>
      </c>
      <c r="H6426" t="s">
        <v>331</v>
      </c>
      <c r="I6426" t="s">
        <v>1778</v>
      </c>
      <c r="J6426" t="s">
        <v>331</v>
      </c>
      <c r="K6426">
        <v>0.3816793893</v>
      </c>
      <c r="L6426">
        <v>0.3816793893</v>
      </c>
      <c r="M6426" t="s">
        <v>26</v>
      </c>
      <c r="N6426" t="s">
        <v>764</v>
      </c>
      <c r="O6426" t="s">
        <v>323</v>
      </c>
      <c r="P6426" t="s">
        <v>29</v>
      </c>
      <c r="Q6426" t="s">
        <v>29</v>
      </c>
      <c r="R6426" t="s">
        <v>29</v>
      </c>
      <c r="S6426" t="s">
        <v>29</v>
      </c>
      <c r="T6426" t="s">
        <v>29</v>
      </c>
      <c r="U6426" t="s">
        <v>29</v>
      </c>
      <c r="V6426" t="s">
        <v>29</v>
      </c>
      <c r="W6426" t="s">
        <v>6477</v>
      </c>
    </row>
    <row r="6427" spans="1:23">
      <c r="A6427">
        <v>6426</v>
      </c>
      <c r="B6427" t="s">
        <v>6474</v>
      </c>
      <c r="C6427" t="s">
        <v>6474</v>
      </c>
      <c r="D6427">
        <v>174</v>
      </c>
      <c r="E6427" t="s">
        <v>6543</v>
      </c>
      <c r="F6427" t="s">
        <v>196</v>
      </c>
      <c r="G6427" s="1" t="s">
        <v>1778</v>
      </c>
      <c r="H6427" t="s">
        <v>29</v>
      </c>
      <c r="I6427" t="s">
        <v>1778</v>
      </c>
      <c r="J6427" t="s">
        <v>29</v>
      </c>
      <c r="K6427">
        <v>0.76335877860000001</v>
      </c>
      <c r="L6427">
        <v>0.76335877860000001</v>
      </c>
      <c r="M6427" t="s">
        <v>26</v>
      </c>
      <c r="N6427" t="s">
        <v>791</v>
      </c>
      <c r="O6427" t="s">
        <v>323</v>
      </c>
      <c r="P6427" t="s">
        <v>29</v>
      </c>
      <c r="Q6427" t="s">
        <v>29</v>
      </c>
      <c r="R6427" t="s">
        <v>29</v>
      </c>
      <c r="S6427" t="s">
        <v>29</v>
      </c>
      <c r="T6427" t="s">
        <v>29</v>
      </c>
      <c r="U6427" t="s">
        <v>29</v>
      </c>
      <c r="V6427" t="s">
        <v>29</v>
      </c>
      <c r="W6427" t="s">
        <v>6477</v>
      </c>
    </row>
    <row r="6428" spans="1:23">
      <c r="A6428">
        <v>6427</v>
      </c>
      <c r="B6428" t="s">
        <v>6474</v>
      </c>
      <c r="C6428" t="s">
        <v>6474</v>
      </c>
      <c r="D6428">
        <v>174</v>
      </c>
      <c r="E6428" t="s">
        <v>6544</v>
      </c>
      <c r="F6428" t="s">
        <v>196</v>
      </c>
      <c r="G6428" s="1" t="s">
        <v>225</v>
      </c>
      <c r="H6428" t="s">
        <v>3863</v>
      </c>
      <c r="I6428" t="s">
        <v>225</v>
      </c>
      <c r="J6428" t="s">
        <v>3863</v>
      </c>
      <c r="K6428">
        <v>1.908396947</v>
      </c>
      <c r="L6428">
        <v>1.908396947</v>
      </c>
      <c r="M6428" t="s">
        <v>26</v>
      </c>
      <c r="N6428" t="s">
        <v>63</v>
      </c>
      <c r="O6428" t="s">
        <v>29</v>
      </c>
      <c r="P6428" t="s">
        <v>29</v>
      </c>
      <c r="Q6428" t="s">
        <v>29</v>
      </c>
      <c r="R6428" t="s">
        <v>29</v>
      </c>
      <c r="S6428" t="s">
        <v>29</v>
      </c>
      <c r="T6428" t="s">
        <v>29</v>
      </c>
      <c r="U6428" t="s">
        <v>29</v>
      </c>
      <c r="V6428" t="s">
        <v>29</v>
      </c>
      <c r="W6428" t="s">
        <v>6477</v>
      </c>
    </row>
    <row r="6429" spans="1:23">
      <c r="A6429">
        <v>6428</v>
      </c>
      <c r="B6429" t="s">
        <v>6474</v>
      </c>
      <c r="C6429" t="s">
        <v>6474</v>
      </c>
      <c r="D6429">
        <v>174</v>
      </c>
      <c r="E6429" t="s">
        <v>6544</v>
      </c>
      <c r="F6429" t="s">
        <v>196</v>
      </c>
      <c r="G6429" s="1" t="s">
        <v>225</v>
      </c>
      <c r="H6429" t="s">
        <v>3863</v>
      </c>
      <c r="I6429" t="s">
        <v>225</v>
      </c>
      <c r="J6429" t="s">
        <v>3863</v>
      </c>
      <c r="K6429">
        <v>1.526717557</v>
      </c>
      <c r="L6429">
        <v>1.526717557</v>
      </c>
      <c r="M6429" t="s">
        <v>26</v>
      </c>
      <c r="N6429" t="s">
        <v>323</v>
      </c>
      <c r="O6429" t="s">
        <v>29</v>
      </c>
      <c r="P6429" t="s">
        <v>29</v>
      </c>
      <c r="Q6429" t="s">
        <v>29</v>
      </c>
      <c r="R6429" t="s">
        <v>29</v>
      </c>
      <c r="S6429" t="s">
        <v>29</v>
      </c>
      <c r="T6429" t="s">
        <v>29</v>
      </c>
      <c r="U6429" t="s">
        <v>29</v>
      </c>
      <c r="V6429" t="s">
        <v>29</v>
      </c>
      <c r="W6429" t="s">
        <v>6477</v>
      </c>
    </row>
    <row r="6430" spans="1:23">
      <c r="A6430">
        <v>6429</v>
      </c>
      <c r="B6430" t="s">
        <v>6474</v>
      </c>
      <c r="C6430" t="s">
        <v>6474</v>
      </c>
      <c r="D6430">
        <v>174</v>
      </c>
      <c r="E6430" t="s">
        <v>6545</v>
      </c>
      <c r="F6430" t="s">
        <v>196</v>
      </c>
      <c r="G6430" s="1" t="s">
        <v>225</v>
      </c>
      <c r="H6430" t="s">
        <v>940</v>
      </c>
      <c r="I6430" t="s">
        <v>225</v>
      </c>
      <c r="J6430" t="s">
        <v>3863</v>
      </c>
      <c r="K6430">
        <v>0.3816793893</v>
      </c>
      <c r="L6430">
        <v>0.3816793893</v>
      </c>
      <c r="M6430" t="s">
        <v>26</v>
      </c>
      <c r="N6430" t="s">
        <v>323</v>
      </c>
      <c r="O6430" t="s">
        <v>29</v>
      </c>
      <c r="P6430" t="s">
        <v>29</v>
      </c>
      <c r="Q6430" t="s">
        <v>29</v>
      </c>
      <c r="R6430" t="s">
        <v>29</v>
      </c>
      <c r="S6430" t="s">
        <v>29</v>
      </c>
      <c r="T6430" t="s">
        <v>29</v>
      </c>
      <c r="U6430" t="s">
        <v>29</v>
      </c>
      <c r="V6430" t="s">
        <v>29</v>
      </c>
      <c r="W6430" t="s">
        <v>6477</v>
      </c>
    </row>
    <row r="6431" spans="1:23">
      <c r="A6431">
        <v>6430</v>
      </c>
      <c r="B6431" t="s">
        <v>6474</v>
      </c>
      <c r="C6431" t="s">
        <v>6474</v>
      </c>
      <c r="D6431">
        <v>174</v>
      </c>
      <c r="E6431" t="s">
        <v>6546</v>
      </c>
      <c r="F6431" t="s">
        <v>196</v>
      </c>
      <c r="G6431" s="1" t="s">
        <v>321</v>
      </c>
      <c r="H6431" t="s">
        <v>3595</v>
      </c>
      <c r="I6431" t="s">
        <v>321</v>
      </c>
      <c r="J6431" t="s">
        <v>3595</v>
      </c>
      <c r="K6431">
        <v>1.1450381679999999</v>
      </c>
      <c r="L6431">
        <v>1.1450381679999999</v>
      </c>
      <c r="M6431" t="s">
        <v>26</v>
      </c>
      <c r="N6431" t="s">
        <v>323</v>
      </c>
      <c r="O6431" t="s">
        <v>29</v>
      </c>
      <c r="P6431" t="s">
        <v>29</v>
      </c>
      <c r="Q6431" t="s">
        <v>29</v>
      </c>
      <c r="R6431" t="s">
        <v>29</v>
      </c>
      <c r="S6431" t="s">
        <v>29</v>
      </c>
      <c r="T6431" t="s">
        <v>29</v>
      </c>
      <c r="U6431" t="s">
        <v>29</v>
      </c>
      <c r="V6431" t="s">
        <v>29</v>
      </c>
      <c r="W6431" t="s">
        <v>6477</v>
      </c>
    </row>
    <row r="6432" spans="1:23">
      <c r="A6432">
        <v>6431</v>
      </c>
      <c r="B6432" t="s">
        <v>6474</v>
      </c>
      <c r="C6432" t="s">
        <v>6474</v>
      </c>
      <c r="D6432">
        <v>174</v>
      </c>
      <c r="E6432" t="s">
        <v>6547</v>
      </c>
      <c r="F6432" t="s">
        <v>196</v>
      </c>
      <c r="G6432" s="1" t="s">
        <v>321</v>
      </c>
      <c r="H6432" t="s">
        <v>6548</v>
      </c>
      <c r="I6432" t="s">
        <v>321</v>
      </c>
      <c r="J6432" t="s">
        <v>6550</v>
      </c>
      <c r="K6432">
        <v>0.3816793893</v>
      </c>
      <c r="L6432">
        <v>0.3816793893</v>
      </c>
      <c r="M6432" t="s">
        <v>26</v>
      </c>
      <c r="N6432" t="s">
        <v>764</v>
      </c>
      <c r="O6432" t="s">
        <v>29</v>
      </c>
      <c r="P6432" t="s">
        <v>29</v>
      </c>
      <c r="Q6432" t="s">
        <v>29</v>
      </c>
      <c r="R6432" t="s">
        <v>29</v>
      </c>
      <c r="S6432" t="s">
        <v>29</v>
      </c>
      <c r="T6432" t="s">
        <v>29</v>
      </c>
      <c r="U6432" t="s">
        <v>29</v>
      </c>
      <c r="V6432" t="s">
        <v>29</v>
      </c>
      <c r="W6432" t="s">
        <v>6477</v>
      </c>
    </row>
    <row r="6433" spans="1:23">
      <c r="A6433">
        <v>6432</v>
      </c>
      <c r="B6433" t="s">
        <v>6474</v>
      </c>
      <c r="C6433" t="s">
        <v>6474</v>
      </c>
      <c r="D6433">
        <v>174</v>
      </c>
      <c r="E6433" t="s">
        <v>6547</v>
      </c>
      <c r="F6433" t="s">
        <v>196</v>
      </c>
      <c r="G6433" s="1" t="s">
        <v>321</v>
      </c>
      <c r="H6433" t="s">
        <v>6548</v>
      </c>
      <c r="I6433" t="s">
        <v>321</v>
      </c>
      <c r="J6433" t="s">
        <v>6550</v>
      </c>
      <c r="K6433">
        <v>0.3816793893</v>
      </c>
      <c r="L6433">
        <v>0.3816793893</v>
      </c>
      <c r="M6433" t="s">
        <v>26</v>
      </c>
      <c r="N6433" t="s">
        <v>323</v>
      </c>
      <c r="O6433" t="s">
        <v>29</v>
      </c>
      <c r="P6433" t="s">
        <v>29</v>
      </c>
      <c r="Q6433" t="s">
        <v>29</v>
      </c>
      <c r="R6433" t="s">
        <v>29</v>
      </c>
      <c r="S6433" t="s">
        <v>29</v>
      </c>
      <c r="T6433" t="s">
        <v>29</v>
      </c>
      <c r="U6433" t="s">
        <v>29</v>
      </c>
      <c r="V6433" t="s">
        <v>29</v>
      </c>
      <c r="W6433" t="s">
        <v>6477</v>
      </c>
    </row>
    <row r="6434" spans="1:23">
      <c r="A6434">
        <v>6433</v>
      </c>
      <c r="B6434" t="s">
        <v>6474</v>
      </c>
      <c r="C6434" t="s">
        <v>6474</v>
      </c>
      <c r="D6434">
        <v>174</v>
      </c>
      <c r="E6434" t="s">
        <v>6549</v>
      </c>
      <c r="F6434" t="s">
        <v>196</v>
      </c>
      <c r="G6434" s="1" t="s">
        <v>321</v>
      </c>
      <c r="H6434" t="s">
        <v>6550</v>
      </c>
      <c r="I6434" t="s">
        <v>321</v>
      </c>
      <c r="J6434" t="s">
        <v>6550</v>
      </c>
      <c r="K6434">
        <v>0.3816793893</v>
      </c>
      <c r="L6434">
        <v>0.3816793893</v>
      </c>
      <c r="M6434" t="s">
        <v>26</v>
      </c>
      <c r="N6434" t="s">
        <v>764</v>
      </c>
      <c r="O6434" t="s">
        <v>29</v>
      </c>
      <c r="P6434" t="s">
        <v>29</v>
      </c>
      <c r="Q6434" t="s">
        <v>29</v>
      </c>
      <c r="R6434" t="s">
        <v>29</v>
      </c>
      <c r="S6434" t="s">
        <v>29</v>
      </c>
      <c r="T6434" t="s">
        <v>29</v>
      </c>
      <c r="U6434" t="s">
        <v>29</v>
      </c>
      <c r="V6434" t="s">
        <v>29</v>
      </c>
      <c r="W6434" t="s">
        <v>6477</v>
      </c>
    </row>
    <row r="6435" spans="1:23">
      <c r="A6435">
        <v>6434</v>
      </c>
      <c r="B6435" t="s">
        <v>6474</v>
      </c>
      <c r="C6435" t="s">
        <v>6474</v>
      </c>
      <c r="D6435">
        <v>174</v>
      </c>
      <c r="E6435" t="s">
        <v>6551</v>
      </c>
      <c r="F6435" t="s">
        <v>196</v>
      </c>
      <c r="G6435" s="1" t="s">
        <v>321</v>
      </c>
      <c r="H6435" t="s">
        <v>29</v>
      </c>
      <c r="I6435" t="s">
        <v>321</v>
      </c>
      <c r="J6435" t="s">
        <v>29</v>
      </c>
      <c r="K6435">
        <v>0.3816793893</v>
      </c>
      <c r="L6435">
        <v>0.3816793893</v>
      </c>
      <c r="M6435" t="s">
        <v>26</v>
      </c>
      <c r="N6435" t="s">
        <v>323</v>
      </c>
      <c r="O6435" t="s">
        <v>29</v>
      </c>
      <c r="P6435" t="s">
        <v>29</v>
      </c>
      <c r="Q6435" t="s">
        <v>29</v>
      </c>
      <c r="R6435" t="s">
        <v>29</v>
      </c>
      <c r="S6435" t="s">
        <v>29</v>
      </c>
      <c r="T6435" t="s">
        <v>29</v>
      </c>
      <c r="U6435" t="s">
        <v>29</v>
      </c>
      <c r="V6435" t="s">
        <v>29</v>
      </c>
      <c r="W6435" t="s">
        <v>6477</v>
      </c>
    </row>
    <row r="6436" spans="1:23">
      <c r="A6436">
        <v>6435</v>
      </c>
      <c r="B6436" t="s">
        <v>6474</v>
      </c>
      <c r="C6436" t="s">
        <v>6474</v>
      </c>
      <c r="D6436">
        <v>174</v>
      </c>
      <c r="E6436" t="s">
        <v>3046</v>
      </c>
      <c r="F6436" t="s">
        <v>196</v>
      </c>
      <c r="G6436" s="1" t="s">
        <v>928</v>
      </c>
      <c r="H6436" t="s">
        <v>3047</v>
      </c>
      <c r="I6436" t="s">
        <v>928</v>
      </c>
      <c r="J6436" t="s">
        <v>3047</v>
      </c>
      <c r="K6436">
        <v>0.3816793893</v>
      </c>
      <c r="L6436">
        <v>0.3816793893</v>
      </c>
      <c r="M6436" t="s">
        <v>26</v>
      </c>
      <c r="N6436" t="s">
        <v>764</v>
      </c>
      <c r="O6436" t="s">
        <v>29</v>
      </c>
      <c r="P6436" t="s">
        <v>29</v>
      </c>
      <c r="Q6436" t="s">
        <v>29</v>
      </c>
      <c r="R6436" t="s">
        <v>29</v>
      </c>
      <c r="S6436" t="s">
        <v>29</v>
      </c>
      <c r="T6436" t="s">
        <v>29</v>
      </c>
      <c r="U6436" t="s">
        <v>29</v>
      </c>
      <c r="V6436" t="s">
        <v>29</v>
      </c>
      <c r="W6436" t="s">
        <v>6477</v>
      </c>
    </row>
    <row r="6437" spans="1:23">
      <c r="A6437">
        <v>6436</v>
      </c>
      <c r="B6437" t="s">
        <v>6474</v>
      </c>
      <c r="C6437" t="s">
        <v>6474</v>
      </c>
      <c r="D6437">
        <v>174</v>
      </c>
      <c r="E6437" t="s">
        <v>6552</v>
      </c>
      <c r="F6437" t="s">
        <v>196</v>
      </c>
      <c r="G6437" s="1" t="s">
        <v>928</v>
      </c>
      <c r="H6437" t="s">
        <v>929</v>
      </c>
      <c r="I6437" t="s">
        <v>928</v>
      </c>
      <c r="J6437" t="s">
        <v>929</v>
      </c>
      <c r="K6437">
        <v>2.2900763359999998</v>
      </c>
      <c r="L6437">
        <v>2.2900763359999998</v>
      </c>
      <c r="M6437" t="s">
        <v>26</v>
      </c>
      <c r="N6437" t="s">
        <v>764</v>
      </c>
      <c r="O6437" t="s">
        <v>29</v>
      </c>
      <c r="P6437" t="s">
        <v>29</v>
      </c>
      <c r="Q6437" t="s">
        <v>29</v>
      </c>
      <c r="R6437" t="s">
        <v>29</v>
      </c>
      <c r="S6437" t="s">
        <v>29</v>
      </c>
      <c r="T6437" t="s">
        <v>29</v>
      </c>
      <c r="U6437" t="s">
        <v>29</v>
      </c>
      <c r="V6437" t="s">
        <v>29</v>
      </c>
      <c r="W6437" t="s">
        <v>6477</v>
      </c>
    </row>
    <row r="6438" spans="1:23">
      <c r="A6438">
        <v>6437</v>
      </c>
      <c r="B6438" t="s">
        <v>6474</v>
      </c>
      <c r="C6438" t="s">
        <v>6474</v>
      </c>
      <c r="D6438">
        <v>174</v>
      </c>
      <c r="E6438" t="s">
        <v>6553</v>
      </c>
      <c r="F6438" t="s">
        <v>196</v>
      </c>
      <c r="G6438" s="1" t="s">
        <v>928</v>
      </c>
      <c r="H6438" t="s">
        <v>929</v>
      </c>
      <c r="I6438" t="s">
        <v>928</v>
      </c>
      <c r="J6438" t="s">
        <v>929</v>
      </c>
      <c r="K6438">
        <v>0.3816793893</v>
      </c>
      <c r="L6438">
        <v>0.3816793893</v>
      </c>
      <c r="M6438" t="s">
        <v>26</v>
      </c>
      <c r="N6438" t="s">
        <v>764</v>
      </c>
      <c r="O6438" t="s">
        <v>29</v>
      </c>
      <c r="P6438" t="s">
        <v>29</v>
      </c>
      <c r="Q6438" t="s">
        <v>29</v>
      </c>
      <c r="R6438" t="s">
        <v>29</v>
      </c>
      <c r="S6438" t="s">
        <v>29</v>
      </c>
      <c r="T6438" t="s">
        <v>29</v>
      </c>
      <c r="U6438" t="s">
        <v>29</v>
      </c>
      <c r="V6438" t="s">
        <v>29</v>
      </c>
      <c r="W6438" t="s">
        <v>6477</v>
      </c>
    </row>
    <row r="6439" spans="1:23">
      <c r="A6439">
        <v>6438</v>
      </c>
      <c r="B6439" t="s">
        <v>6474</v>
      </c>
      <c r="C6439" t="s">
        <v>6474</v>
      </c>
      <c r="D6439">
        <v>174</v>
      </c>
      <c r="E6439" t="s">
        <v>6554</v>
      </c>
      <c r="F6439" t="s">
        <v>196</v>
      </c>
      <c r="G6439" s="1" t="s">
        <v>928</v>
      </c>
      <c r="H6439" t="s">
        <v>1201</v>
      </c>
      <c r="I6439" t="s">
        <v>928</v>
      </c>
      <c r="J6439" t="s">
        <v>1201</v>
      </c>
      <c r="K6439">
        <v>0.76335877860000001</v>
      </c>
      <c r="L6439">
        <v>0.76335877860000001</v>
      </c>
      <c r="M6439" t="s">
        <v>26</v>
      </c>
      <c r="N6439" t="s">
        <v>764</v>
      </c>
      <c r="O6439" t="s">
        <v>29</v>
      </c>
      <c r="P6439" t="s">
        <v>29</v>
      </c>
      <c r="Q6439" t="s">
        <v>29</v>
      </c>
      <c r="R6439" t="s">
        <v>29</v>
      </c>
      <c r="S6439" t="s">
        <v>29</v>
      </c>
      <c r="T6439" t="s">
        <v>29</v>
      </c>
      <c r="U6439" t="s">
        <v>29</v>
      </c>
      <c r="V6439" t="s">
        <v>29</v>
      </c>
      <c r="W6439" t="s">
        <v>6477</v>
      </c>
    </row>
    <row r="6440" spans="1:23">
      <c r="A6440">
        <v>6439</v>
      </c>
      <c r="B6440" t="s">
        <v>6474</v>
      </c>
      <c r="C6440" t="s">
        <v>6474</v>
      </c>
      <c r="D6440">
        <v>174</v>
      </c>
      <c r="E6440" t="s">
        <v>6555</v>
      </c>
      <c r="F6440" t="s">
        <v>196</v>
      </c>
      <c r="G6440" s="1" t="s">
        <v>928</v>
      </c>
      <c r="H6440" t="s">
        <v>1233</v>
      </c>
      <c r="I6440" t="s">
        <v>928</v>
      </c>
      <c r="J6440" t="s">
        <v>1233</v>
      </c>
      <c r="K6440">
        <v>0.76335877860000001</v>
      </c>
      <c r="L6440">
        <v>0.76335877860000001</v>
      </c>
      <c r="M6440" t="s">
        <v>26</v>
      </c>
      <c r="N6440" t="s">
        <v>323</v>
      </c>
      <c r="O6440" t="s">
        <v>29</v>
      </c>
      <c r="P6440" t="s">
        <v>29</v>
      </c>
      <c r="Q6440" t="s">
        <v>29</v>
      </c>
      <c r="R6440" t="s">
        <v>29</v>
      </c>
      <c r="S6440" t="s">
        <v>29</v>
      </c>
      <c r="T6440" t="s">
        <v>29</v>
      </c>
      <c r="U6440" t="s">
        <v>29</v>
      </c>
      <c r="V6440" t="s">
        <v>29</v>
      </c>
      <c r="W6440" t="s">
        <v>6477</v>
      </c>
    </row>
    <row r="6441" spans="1:23">
      <c r="A6441">
        <v>6440</v>
      </c>
      <c r="B6441" t="s">
        <v>6474</v>
      </c>
      <c r="C6441" t="s">
        <v>6474</v>
      </c>
      <c r="D6441">
        <v>174</v>
      </c>
      <c r="E6441" t="s">
        <v>6556</v>
      </c>
      <c r="F6441" t="s">
        <v>196</v>
      </c>
      <c r="G6441" s="1" t="s">
        <v>928</v>
      </c>
      <c r="H6441" t="s">
        <v>6557</v>
      </c>
      <c r="I6441" t="s">
        <v>928</v>
      </c>
      <c r="J6441" t="s">
        <v>6557</v>
      </c>
      <c r="K6441">
        <v>0.3816793893</v>
      </c>
      <c r="L6441">
        <v>0.3816793893</v>
      </c>
      <c r="M6441" t="s">
        <v>26</v>
      </c>
      <c r="N6441" t="s">
        <v>323</v>
      </c>
      <c r="O6441" t="s">
        <v>29</v>
      </c>
      <c r="P6441" t="s">
        <v>29</v>
      </c>
      <c r="Q6441" t="s">
        <v>29</v>
      </c>
      <c r="R6441" t="s">
        <v>29</v>
      </c>
      <c r="S6441" t="s">
        <v>29</v>
      </c>
      <c r="T6441" t="s">
        <v>29</v>
      </c>
      <c r="U6441" t="s">
        <v>29</v>
      </c>
      <c r="V6441" t="s">
        <v>29</v>
      </c>
      <c r="W6441" t="s">
        <v>6477</v>
      </c>
    </row>
    <row r="6442" spans="1:23">
      <c r="A6442">
        <v>6441</v>
      </c>
      <c r="B6442" t="s">
        <v>6474</v>
      </c>
      <c r="C6442" t="s">
        <v>6474</v>
      </c>
      <c r="D6442">
        <v>174</v>
      </c>
      <c r="E6442" t="s">
        <v>6558</v>
      </c>
      <c r="F6442" t="s">
        <v>196</v>
      </c>
      <c r="G6442" s="1" t="s">
        <v>326</v>
      </c>
      <c r="H6442" t="s">
        <v>6559</v>
      </c>
      <c r="I6442" t="s">
        <v>326</v>
      </c>
      <c r="J6442" t="s">
        <v>2131</v>
      </c>
      <c r="K6442">
        <v>1.1450381679999999</v>
      </c>
      <c r="L6442">
        <v>1.1450381679999999</v>
      </c>
      <c r="M6442" t="s">
        <v>26</v>
      </c>
      <c r="N6442" t="s">
        <v>764</v>
      </c>
      <c r="O6442" t="s">
        <v>29</v>
      </c>
      <c r="P6442" t="s">
        <v>29</v>
      </c>
      <c r="Q6442" t="s">
        <v>29</v>
      </c>
      <c r="R6442" t="s">
        <v>29</v>
      </c>
      <c r="S6442" t="s">
        <v>29</v>
      </c>
      <c r="T6442" t="s">
        <v>29</v>
      </c>
      <c r="U6442" t="s">
        <v>29</v>
      </c>
      <c r="V6442" t="s">
        <v>29</v>
      </c>
      <c r="W6442" t="s">
        <v>6477</v>
      </c>
    </row>
    <row r="6443" spans="1:23">
      <c r="A6443">
        <v>6442</v>
      </c>
      <c r="B6443" t="s">
        <v>6474</v>
      </c>
      <c r="C6443" t="s">
        <v>6474</v>
      </c>
      <c r="D6443">
        <v>174</v>
      </c>
      <c r="E6443" t="s">
        <v>6558</v>
      </c>
      <c r="F6443" t="s">
        <v>196</v>
      </c>
      <c r="G6443" s="1" t="s">
        <v>326</v>
      </c>
      <c r="H6443" t="s">
        <v>6559</v>
      </c>
      <c r="I6443" t="s">
        <v>326</v>
      </c>
      <c r="J6443" t="s">
        <v>2131</v>
      </c>
      <c r="K6443">
        <v>0.76335877860000001</v>
      </c>
      <c r="L6443">
        <v>0.76335877860000001</v>
      </c>
      <c r="M6443" t="s">
        <v>26</v>
      </c>
      <c r="N6443" t="s">
        <v>323</v>
      </c>
      <c r="O6443" t="s">
        <v>29</v>
      </c>
      <c r="P6443" t="s">
        <v>29</v>
      </c>
      <c r="Q6443" t="s">
        <v>29</v>
      </c>
      <c r="R6443" t="s">
        <v>29</v>
      </c>
      <c r="S6443" t="s">
        <v>29</v>
      </c>
      <c r="T6443" t="s">
        <v>29</v>
      </c>
      <c r="U6443" t="s">
        <v>29</v>
      </c>
      <c r="V6443" t="s">
        <v>29</v>
      </c>
      <c r="W6443" t="s">
        <v>6477</v>
      </c>
    </row>
    <row r="6444" spans="1:23">
      <c r="A6444">
        <v>6443</v>
      </c>
      <c r="B6444" t="s">
        <v>6474</v>
      </c>
      <c r="C6444" t="s">
        <v>6474</v>
      </c>
      <c r="D6444">
        <v>174</v>
      </c>
      <c r="E6444" t="s">
        <v>6560</v>
      </c>
      <c r="F6444" t="s">
        <v>196</v>
      </c>
      <c r="G6444" s="1" t="s">
        <v>29</v>
      </c>
      <c r="H6444" t="s">
        <v>29</v>
      </c>
      <c r="I6444" t="s">
        <v>29</v>
      </c>
      <c r="J6444" t="s">
        <v>29</v>
      </c>
      <c r="K6444">
        <v>1.1450381679999999</v>
      </c>
      <c r="L6444">
        <v>1.1450381679999999</v>
      </c>
      <c r="M6444" t="s">
        <v>26</v>
      </c>
      <c r="N6444" t="s">
        <v>219</v>
      </c>
      <c r="O6444" t="s">
        <v>29</v>
      </c>
      <c r="P6444" t="s">
        <v>29</v>
      </c>
      <c r="Q6444" t="s">
        <v>29</v>
      </c>
      <c r="R6444" t="s">
        <v>29</v>
      </c>
      <c r="S6444" t="s">
        <v>29</v>
      </c>
      <c r="T6444" t="s">
        <v>29</v>
      </c>
      <c r="U6444" t="s">
        <v>29</v>
      </c>
      <c r="V6444" t="s">
        <v>29</v>
      </c>
      <c r="W6444" t="s">
        <v>6477</v>
      </c>
    </row>
    <row r="6445" spans="1:23">
      <c r="A6445">
        <v>6444</v>
      </c>
      <c r="B6445" t="s">
        <v>6474</v>
      </c>
      <c r="C6445" t="s">
        <v>6474</v>
      </c>
      <c r="D6445">
        <v>174</v>
      </c>
      <c r="E6445" t="s">
        <v>6561</v>
      </c>
      <c r="F6445" t="s">
        <v>196</v>
      </c>
      <c r="G6445" s="1" t="s">
        <v>29</v>
      </c>
      <c r="H6445" t="s">
        <v>29</v>
      </c>
      <c r="I6445" t="s">
        <v>29</v>
      </c>
      <c r="J6445" t="s">
        <v>29</v>
      </c>
      <c r="K6445">
        <v>0.3816793893</v>
      </c>
      <c r="L6445">
        <v>0.3816793893</v>
      </c>
      <c r="M6445" t="s">
        <v>26</v>
      </c>
      <c r="N6445" t="s">
        <v>764</v>
      </c>
      <c r="O6445" t="s">
        <v>29</v>
      </c>
      <c r="P6445" t="s">
        <v>29</v>
      </c>
      <c r="Q6445" t="s">
        <v>29</v>
      </c>
      <c r="R6445" t="s">
        <v>29</v>
      </c>
      <c r="S6445" t="s">
        <v>29</v>
      </c>
      <c r="T6445" t="s">
        <v>29</v>
      </c>
      <c r="U6445" t="s">
        <v>29</v>
      </c>
      <c r="V6445" t="s">
        <v>29</v>
      </c>
      <c r="W6445" t="s">
        <v>6477</v>
      </c>
    </row>
    <row r="6446" spans="1:23">
      <c r="A6446">
        <v>6445</v>
      </c>
      <c r="B6446" t="s">
        <v>6474</v>
      </c>
      <c r="C6446" t="s">
        <v>6474</v>
      </c>
      <c r="D6446">
        <v>174</v>
      </c>
      <c r="E6446" t="s">
        <v>6562</v>
      </c>
      <c r="F6446" t="s">
        <v>196</v>
      </c>
      <c r="G6446" s="1" t="s">
        <v>29</v>
      </c>
      <c r="H6446" t="s">
        <v>29</v>
      </c>
      <c r="I6446" t="s">
        <v>29</v>
      </c>
      <c r="J6446" t="s">
        <v>29</v>
      </c>
      <c r="K6446">
        <v>0.3816793893</v>
      </c>
      <c r="L6446">
        <v>0.3816793893</v>
      </c>
      <c r="M6446" t="s">
        <v>26</v>
      </c>
      <c r="N6446" t="s">
        <v>323</v>
      </c>
      <c r="O6446" t="s">
        <v>29</v>
      </c>
      <c r="P6446" t="s">
        <v>29</v>
      </c>
      <c r="Q6446" t="s">
        <v>29</v>
      </c>
      <c r="R6446" t="s">
        <v>29</v>
      </c>
      <c r="S6446" t="s">
        <v>29</v>
      </c>
      <c r="T6446" t="s">
        <v>29</v>
      </c>
      <c r="U6446" t="s">
        <v>29</v>
      </c>
      <c r="V6446" t="s">
        <v>29</v>
      </c>
      <c r="W6446" t="s">
        <v>6477</v>
      </c>
    </row>
    <row r="6447" spans="1:23">
      <c r="A6447">
        <v>6446</v>
      </c>
      <c r="B6447" t="s">
        <v>6474</v>
      </c>
      <c r="C6447" t="s">
        <v>6474</v>
      </c>
      <c r="D6447">
        <v>174</v>
      </c>
      <c r="E6447" t="s">
        <v>6563</v>
      </c>
      <c r="F6447" t="s">
        <v>196</v>
      </c>
      <c r="G6447" s="1" t="s">
        <v>29</v>
      </c>
      <c r="H6447" t="s">
        <v>29</v>
      </c>
      <c r="I6447" t="s">
        <v>29</v>
      </c>
      <c r="J6447" t="s">
        <v>29</v>
      </c>
      <c r="K6447">
        <v>2.2900763359999998</v>
      </c>
      <c r="L6447">
        <v>2.2900763359999998</v>
      </c>
      <c r="M6447" t="s">
        <v>26</v>
      </c>
      <c r="N6447" t="s">
        <v>219</v>
      </c>
      <c r="O6447" t="s">
        <v>29</v>
      </c>
      <c r="P6447" t="s">
        <v>29</v>
      </c>
      <c r="Q6447" t="s">
        <v>29</v>
      </c>
      <c r="R6447" t="s">
        <v>29</v>
      </c>
      <c r="S6447" t="s">
        <v>29</v>
      </c>
      <c r="T6447" t="s">
        <v>29</v>
      </c>
      <c r="U6447" t="s">
        <v>29</v>
      </c>
      <c r="V6447" t="s">
        <v>29</v>
      </c>
      <c r="W6447" t="s">
        <v>6477</v>
      </c>
    </row>
    <row r="6448" spans="1:23">
      <c r="A6448">
        <v>6447</v>
      </c>
      <c r="B6448" t="s">
        <v>6474</v>
      </c>
      <c r="C6448" t="s">
        <v>6474</v>
      </c>
      <c r="D6448">
        <v>174</v>
      </c>
      <c r="E6448" t="s">
        <v>6564</v>
      </c>
      <c r="F6448" t="s">
        <v>3056</v>
      </c>
      <c r="G6448" s="1" t="s">
        <v>29</v>
      </c>
      <c r="H6448" t="s">
        <v>29</v>
      </c>
      <c r="I6448" t="s">
        <v>29</v>
      </c>
      <c r="J6448" t="s">
        <v>29</v>
      </c>
      <c r="K6448">
        <v>0.76335877860000001</v>
      </c>
      <c r="L6448">
        <v>0.76335877860000001</v>
      </c>
      <c r="M6448" t="s">
        <v>26</v>
      </c>
      <c r="N6448" t="s">
        <v>791</v>
      </c>
      <c r="O6448" t="s">
        <v>29</v>
      </c>
      <c r="P6448" t="s">
        <v>29</v>
      </c>
      <c r="Q6448" t="s">
        <v>29</v>
      </c>
      <c r="R6448" t="s">
        <v>29</v>
      </c>
      <c r="S6448" t="s">
        <v>29</v>
      </c>
      <c r="T6448" t="s">
        <v>29</v>
      </c>
      <c r="U6448" t="s">
        <v>29</v>
      </c>
      <c r="V6448" t="s">
        <v>29</v>
      </c>
      <c r="W6448" t="s">
        <v>6477</v>
      </c>
    </row>
    <row r="6449" spans="1:23">
      <c r="A6449">
        <v>6448</v>
      </c>
      <c r="B6449" t="s">
        <v>6474</v>
      </c>
      <c r="C6449" t="s">
        <v>6474</v>
      </c>
      <c r="D6449">
        <v>174</v>
      </c>
      <c r="E6449" t="s">
        <v>6565</v>
      </c>
      <c r="F6449" t="s">
        <v>93</v>
      </c>
      <c r="G6449" s="1" t="s">
        <v>29</v>
      </c>
      <c r="H6449" t="s">
        <v>29</v>
      </c>
      <c r="I6449" t="s">
        <v>29</v>
      </c>
      <c r="J6449" t="s">
        <v>29</v>
      </c>
      <c r="K6449">
        <v>1.526717557</v>
      </c>
      <c r="L6449">
        <v>1.526717557</v>
      </c>
      <c r="M6449" t="s">
        <v>26</v>
      </c>
      <c r="N6449" t="s">
        <v>219</v>
      </c>
      <c r="O6449" t="s">
        <v>29</v>
      </c>
      <c r="P6449" t="s">
        <v>29</v>
      </c>
      <c r="Q6449" t="s">
        <v>29</v>
      </c>
      <c r="R6449" t="s">
        <v>29</v>
      </c>
      <c r="S6449" t="s">
        <v>29</v>
      </c>
      <c r="T6449" t="s">
        <v>29</v>
      </c>
      <c r="U6449" t="s">
        <v>29</v>
      </c>
      <c r="V6449" t="s">
        <v>29</v>
      </c>
      <c r="W6449" t="s">
        <v>6477</v>
      </c>
    </row>
    <row r="6450" spans="1:23">
      <c r="A6450">
        <v>6449</v>
      </c>
      <c r="B6450" t="s">
        <v>6474</v>
      </c>
      <c r="C6450" t="s">
        <v>6474</v>
      </c>
      <c r="D6450">
        <v>174</v>
      </c>
      <c r="E6450" t="s">
        <v>6566</v>
      </c>
      <c r="F6450" t="s">
        <v>93</v>
      </c>
      <c r="G6450" s="1" t="s">
        <v>29</v>
      </c>
      <c r="H6450" t="s">
        <v>29</v>
      </c>
      <c r="I6450" t="s">
        <v>29</v>
      </c>
      <c r="J6450" t="s">
        <v>29</v>
      </c>
      <c r="K6450">
        <v>1.1450381679999999</v>
      </c>
      <c r="L6450">
        <v>1.1450381679999999</v>
      </c>
      <c r="M6450" t="s">
        <v>26</v>
      </c>
      <c r="N6450" t="s">
        <v>53</v>
      </c>
      <c r="O6450" t="s">
        <v>29</v>
      </c>
      <c r="P6450" t="s">
        <v>29</v>
      </c>
      <c r="Q6450" t="s">
        <v>29</v>
      </c>
      <c r="R6450" t="s">
        <v>29</v>
      </c>
      <c r="S6450" t="s">
        <v>29</v>
      </c>
      <c r="T6450" t="s">
        <v>29</v>
      </c>
      <c r="U6450" t="s">
        <v>29</v>
      </c>
      <c r="V6450" t="s">
        <v>29</v>
      </c>
      <c r="W6450" t="s">
        <v>6477</v>
      </c>
    </row>
    <row r="6451" spans="1:23">
      <c r="A6451">
        <v>6450</v>
      </c>
      <c r="B6451" t="s">
        <v>6474</v>
      </c>
      <c r="C6451" t="s">
        <v>6474</v>
      </c>
      <c r="D6451">
        <v>174</v>
      </c>
      <c r="E6451" t="s">
        <v>6567</v>
      </c>
      <c r="F6451" t="s">
        <v>93</v>
      </c>
      <c r="G6451" s="1" t="s">
        <v>29</v>
      </c>
      <c r="H6451" t="s">
        <v>29</v>
      </c>
      <c r="I6451" t="s">
        <v>29</v>
      </c>
      <c r="J6451" t="s">
        <v>29</v>
      </c>
      <c r="K6451">
        <v>0.76335877860000001</v>
      </c>
      <c r="L6451">
        <v>0.76335877860000001</v>
      </c>
      <c r="M6451" t="s">
        <v>26</v>
      </c>
      <c r="N6451" t="s">
        <v>323</v>
      </c>
      <c r="O6451" t="s">
        <v>29</v>
      </c>
      <c r="P6451" t="s">
        <v>29</v>
      </c>
      <c r="Q6451" t="s">
        <v>29</v>
      </c>
      <c r="R6451" t="s">
        <v>29</v>
      </c>
      <c r="S6451" t="s">
        <v>29</v>
      </c>
      <c r="T6451" t="s">
        <v>29</v>
      </c>
      <c r="U6451" t="s">
        <v>29</v>
      </c>
      <c r="V6451" t="s">
        <v>29</v>
      </c>
      <c r="W6451" t="s">
        <v>6477</v>
      </c>
    </row>
    <row r="6452" spans="1:23">
      <c r="A6452">
        <v>6451</v>
      </c>
      <c r="B6452" t="s">
        <v>6474</v>
      </c>
      <c r="C6452" t="s">
        <v>6474</v>
      </c>
      <c r="D6452">
        <v>174</v>
      </c>
      <c r="E6452" t="s">
        <v>6568</v>
      </c>
      <c r="F6452" t="s">
        <v>93</v>
      </c>
      <c r="G6452" s="1" t="s">
        <v>29</v>
      </c>
      <c r="H6452" t="s">
        <v>29</v>
      </c>
      <c r="I6452" t="s">
        <v>29</v>
      </c>
      <c r="J6452" t="s">
        <v>29</v>
      </c>
      <c r="K6452">
        <v>1.1450381679999999</v>
      </c>
      <c r="L6452">
        <v>1.1450381679999999</v>
      </c>
      <c r="M6452" t="s">
        <v>26</v>
      </c>
      <c r="N6452" t="s">
        <v>219</v>
      </c>
      <c r="O6452" t="s">
        <v>29</v>
      </c>
      <c r="P6452" t="s">
        <v>29</v>
      </c>
      <c r="Q6452" t="s">
        <v>29</v>
      </c>
      <c r="R6452" t="s">
        <v>29</v>
      </c>
      <c r="S6452" t="s">
        <v>29</v>
      </c>
      <c r="T6452" t="s">
        <v>29</v>
      </c>
      <c r="U6452" t="s">
        <v>29</v>
      </c>
      <c r="V6452" t="s">
        <v>29</v>
      </c>
      <c r="W6452" t="s">
        <v>6477</v>
      </c>
    </row>
    <row r="6453" spans="1:23">
      <c r="A6453">
        <v>6452</v>
      </c>
      <c r="B6453" t="s">
        <v>6474</v>
      </c>
      <c r="C6453" t="s">
        <v>6474</v>
      </c>
      <c r="D6453">
        <v>174</v>
      </c>
      <c r="E6453" t="s">
        <v>9034</v>
      </c>
      <c r="F6453" t="s">
        <v>76</v>
      </c>
      <c r="G6453" s="1" t="s">
        <v>29</v>
      </c>
      <c r="H6453" t="s">
        <v>29</v>
      </c>
      <c r="I6453" t="s">
        <v>29</v>
      </c>
      <c r="J6453" t="s">
        <v>29</v>
      </c>
      <c r="K6453">
        <v>0.3816793893</v>
      </c>
      <c r="L6453">
        <v>0.3816793893</v>
      </c>
      <c r="M6453" t="s">
        <v>687</v>
      </c>
      <c r="N6453" t="s">
        <v>29</v>
      </c>
      <c r="O6453" t="s">
        <v>29</v>
      </c>
      <c r="P6453" t="s">
        <v>29</v>
      </c>
      <c r="Q6453" t="s">
        <v>29</v>
      </c>
      <c r="R6453" t="s">
        <v>29</v>
      </c>
      <c r="S6453" t="s">
        <v>29</v>
      </c>
      <c r="T6453" t="s">
        <v>29</v>
      </c>
      <c r="U6453" t="s">
        <v>29</v>
      </c>
      <c r="V6453" t="s">
        <v>29</v>
      </c>
      <c r="W6453" t="s">
        <v>6477</v>
      </c>
    </row>
    <row r="6454" spans="1:23">
      <c r="A6454">
        <v>6453</v>
      </c>
      <c r="B6454" t="s">
        <v>6569</v>
      </c>
      <c r="C6454" t="s">
        <v>6570</v>
      </c>
      <c r="D6454">
        <v>175</v>
      </c>
      <c r="E6454" t="s">
        <v>6571</v>
      </c>
      <c r="F6454" t="s">
        <v>1976</v>
      </c>
      <c r="G6454" s="1" t="s">
        <v>5829</v>
      </c>
      <c r="H6454" t="s">
        <v>29</v>
      </c>
      <c r="I6454" t="s">
        <v>5829</v>
      </c>
      <c r="J6454" t="s">
        <v>29</v>
      </c>
      <c r="K6454">
        <v>0.50335570469798652</v>
      </c>
      <c r="L6454">
        <v>0.50335570469798674</v>
      </c>
      <c r="M6454" t="s">
        <v>26</v>
      </c>
      <c r="N6454" t="s">
        <v>323</v>
      </c>
      <c r="O6454" t="s">
        <v>74</v>
      </c>
      <c r="P6454" t="s">
        <v>29</v>
      </c>
      <c r="Q6454" t="s">
        <v>29</v>
      </c>
      <c r="R6454" t="s">
        <v>29</v>
      </c>
      <c r="S6454" t="s">
        <v>29</v>
      </c>
      <c r="T6454" t="s">
        <v>29</v>
      </c>
      <c r="U6454" t="s">
        <v>29</v>
      </c>
      <c r="V6454" t="s">
        <v>29</v>
      </c>
      <c r="W6454" t="s">
        <v>6572</v>
      </c>
    </row>
    <row r="6455" spans="1:23">
      <c r="A6455">
        <v>6454</v>
      </c>
      <c r="B6455" t="s">
        <v>6569</v>
      </c>
      <c r="C6455" t="s">
        <v>6570</v>
      </c>
      <c r="D6455">
        <v>175</v>
      </c>
      <c r="E6455" t="s">
        <v>6573</v>
      </c>
      <c r="F6455" t="s">
        <v>1976</v>
      </c>
      <c r="G6455" s="1" t="s">
        <v>5829</v>
      </c>
      <c r="H6455" t="s">
        <v>29</v>
      </c>
      <c r="I6455" t="s">
        <v>5829</v>
      </c>
      <c r="J6455" t="s">
        <v>29</v>
      </c>
      <c r="K6455">
        <v>0.16778523489932887</v>
      </c>
      <c r="L6455">
        <v>0.16778523489932895</v>
      </c>
      <c r="M6455" t="s">
        <v>26</v>
      </c>
      <c r="N6455" t="s">
        <v>323</v>
      </c>
      <c r="O6455" t="s">
        <v>74</v>
      </c>
      <c r="P6455" t="s">
        <v>29</v>
      </c>
      <c r="Q6455" t="s">
        <v>29</v>
      </c>
      <c r="R6455" t="s">
        <v>29</v>
      </c>
      <c r="S6455" t="s">
        <v>29</v>
      </c>
      <c r="T6455" t="s">
        <v>29</v>
      </c>
      <c r="U6455" t="s">
        <v>29</v>
      </c>
      <c r="V6455" t="s">
        <v>29</v>
      </c>
      <c r="W6455" t="s">
        <v>6572</v>
      </c>
    </row>
    <row r="6456" spans="1:23">
      <c r="A6456">
        <v>6455</v>
      </c>
      <c r="B6456" t="s">
        <v>6569</v>
      </c>
      <c r="C6456" t="s">
        <v>6570</v>
      </c>
      <c r="D6456">
        <v>175</v>
      </c>
      <c r="E6456" t="s">
        <v>6574</v>
      </c>
      <c r="F6456" t="s">
        <v>154</v>
      </c>
      <c r="G6456" s="1" t="s">
        <v>6575</v>
      </c>
      <c r="H6456" t="s">
        <v>6576</v>
      </c>
      <c r="I6456" t="s">
        <v>6575</v>
      </c>
      <c r="J6456" t="s">
        <v>6576</v>
      </c>
      <c r="K6456">
        <v>5.8724832214765099</v>
      </c>
      <c r="L6456">
        <v>5.8724832214765126</v>
      </c>
      <c r="M6456" t="s">
        <v>26</v>
      </c>
      <c r="N6456" t="s">
        <v>328</v>
      </c>
      <c r="O6456" t="s">
        <v>118</v>
      </c>
      <c r="P6456" t="s">
        <v>29</v>
      </c>
      <c r="Q6456" t="s">
        <v>29</v>
      </c>
      <c r="R6456" t="s">
        <v>29</v>
      </c>
      <c r="S6456" t="s">
        <v>29</v>
      </c>
      <c r="T6456" t="s">
        <v>29</v>
      </c>
      <c r="U6456" t="s">
        <v>29</v>
      </c>
      <c r="V6456" t="s">
        <v>29</v>
      </c>
      <c r="W6456" t="s">
        <v>6572</v>
      </c>
    </row>
    <row r="6457" spans="1:23">
      <c r="A6457">
        <v>6456</v>
      </c>
      <c r="B6457" t="s">
        <v>6569</v>
      </c>
      <c r="C6457" t="s">
        <v>6570</v>
      </c>
      <c r="D6457">
        <v>175</v>
      </c>
      <c r="E6457" t="s">
        <v>6577</v>
      </c>
      <c r="F6457" t="s">
        <v>206</v>
      </c>
      <c r="G6457" s="1" t="s">
        <v>6578</v>
      </c>
      <c r="H6457" t="s">
        <v>29</v>
      </c>
      <c r="I6457" t="s">
        <v>6578</v>
      </c>
      <c r="J6457" t="s">
        <v>29</v>
      </c>
      <c r="K6457">
        <v>0.16778523489932887</v>
      </c>
      <c r="L6457">
        <v>0.16778523489932895</v>
      </c>
      <c r="M6457" t="s">
        <v>26</v>
      </c>
      <c r="N6457" t="s">
        <v>328</v>
      </c>
      <c r="O6457" t="s">
        <v>118</v>
      </c>
      <c r="P6457" t="s">
        <v>29</v>
      </c>
      <c r="Q6457" t="s">
        <v>29</v>
      </c>
      <c r="R6457" t="s">
        <v>29</v>
      </c>
      <c r="S6457" t="s">
        <v>29</v>
      </c>
      <c r="T6457" t="s">
        <v>29</v>
      </c>
      <c r="U6457" t="s">
        <v>29</v>
      </c>
      <c r="V6457" t="s">
        <v>29</v>
      </c>
      <c r="W6457" t="s">
        <v>6572</v>
      </c>
    </row>
    <row r="6458" spans="1:23">
      <c r="A6458">
        <v>6457</v>
      </c>
      <c r="B6458" t="s">
        <v>6569</v>
      </c>
      <c r="C6458" t="s">
        <v>6570</v>
      </c>
      <c r="D6458">
        <v>175</v>
      </c>
      <c r="E6458" t="s">
        <v>6579</v>
      </c>
      <c r="F6458" t="s">
        <v>344</v>
      </c>
      <c r="G6458" s="1" t="s">
        <v>1304</v>
      </c>
      <c r="H6458" t="s">
        <v>29</v>
      </c>
      <c r="I6458" t="s">
        <v>1304</v>
      </c>
      <c r="J6458" t="s">
        <v>29</v>
      </c>
      <c r="K6458">
        <v>0.83892617449664431</v>
      </c>
      <c r="L6458">
        <v>0.83892617449664464</v>
      </c>
      <c r="M6458" t="s">
        <v>26</v>
      </c>
      <c r="N6458" t="s">
        <v>328</v>
      </c>
      <c r="O6458" t="s">
        <v>118</v>
      </c>
      <c r="P6458" t="s">
        <v>29</v>
      </c>
      <c r="Q6458" t="s">
        <v>29</v>
      </c>
      <c r="R6458" t="s">
        <v>29</v>
      </c>
      <c r="S6458" t="s">
        <v>29</v>
      </c>
      <c r="T6458" t="s">
        <v>29</v>
      </c>
      <c r="U6458" t="s">
        <v>29</v>
      </c>
      <c r="V6458" t="s">
        <v>29</v>
      </c>
      <c r="W6458" t="s">
        <v>6572</v>
      </c>
    </row>
    <row r="6459" spans="1:23">
      <c r="A6459">
        <v>6458</v>
      </c>
      <c r="B6459" t="s">
        <v>6569</v>
      </c>
      <c r="C6459" t="s">
        <v>6570</v>
      </c>
      <c r="D6459">
        <v>175</v>
      </c>
      <c r="E6459" t="s">
        <v>3875</v>
      </c>
      <c r="F6459" t="s">
        <v>185</v>
      </c>
      <c r="G6459" s="1" t="s">
        <v>213</v>
      </c>
      <c r="H6459" t="s">
        <v>3876</v>
      </c>
      <c r="I6459" t="s">
        <v>213</v>
      </c>
      <c r="J6459" t="s">
        <v>3876</v>
      </c>
      <c r="K6459">
        <v>1.3422818791946309</v>
      </c>
      <c r="L6459">
        <v>1.3422818791946316</v>
      </c>
      <c r="M6459" t="s">
        <v>26</v>
      </c>
      <c r="N6459" t="s">
        <v>328</v>
      </c>
      <c r="O6459" t="s">
        <v>118</v>
      </c>
      <c r="P6459" t="s">
        <v>29</v>
      </c>
      <c r="Q6459" t="s">
        <v>29</v>
      </c>
      <c r="R6459" t="s">
        <v>29</v>
      </c>
      <c r="S6459" t="s">
        <v>29</v>
      </c>
      <c r="T6459" t="s">
        <v>29</v>
      </c>
      <c r="U6459" t="s">
        <v>29</v>
      </c>
      <c r="V6459" t="s">
        <v>29</v>
      </c>
      <c r="W6459" t="s">
        <v>6572</v>
      </c>
    </row>
    <row r="6460" spans="1:23">
      <c r="A6460">
        <v>6459</v>
      </c>
      <c r="B6460" t="s">
        <v>6569</v>
      </c>
      <c r="C6460" t="s">
        <v>6570</v>
      </c>
      <c r="D6460">
        <v>175</v>
      </c>
      <c r="E6460" t="s">
        <v>6580</v>
      </c>
      <c r="F6460" t="s">
        <v>185</v>
      </c>
      <c r="G6460" s="1" t="s">
        <v>213</v>
      </c>
      <c r="H6460" t="s">
        <v>29</v>
      </c>
      <c r="I6460" t="s">
        <v>213</v>
      </c>
      <c r="J6460" t="s">
        <v>29</v>
      </c>
      <c r="K6460">
        <v>0.16778523489932887</v>
      </c>
      <c r="L6460">
        <v>0.16778523489932895</v>
      </c>
      <c r="M6460" t="s">
        <v>26</v>
      </c>
      <c r="N6460" t="s">
        <v>328</v>
      </c>
      <c r="O6460" t="s">
        <v>118</v>
      </c>
      <c r="P6460" t="s">
        <v>29</v>
      </c>
      <c r="Q6460" t="s">
        <v>29</v>
      </c>
      <c r="R6460" t="s">
        <v>29</v>
      </c>
      <c r="S6460" t="s">
        <v>29</v>
      </c>
      <c r="T6460" t="s">
        <v>29</v>
      </c>
      <c r="U6460" t="s">
        <v>29</v>
      </c>
      <c r="V6460" t="s">
        <v>29</v>
      </c>
      <c r="W6460" t="s">
        <v>6572</v>
      </c>
    </row>
    <row r="6461" spans="1:23">
      <c r="A6461">
        <v>6460</v>
      </c>
      <c r="B6461" t="s">
        <v>6569</v>
      </c>
      <c r="C6461" t="s">
        <v>6570</v>
      </c>
      <c r="D6461">
        <v>175</v>
      </c>
      <c r="E6461" t="s">
        <v>6581</v>
      </c>
      <c r="F6461" t="s">
        <v>5956</v>
      </c>
      <c r="G6461" s="1" t="s">
        <v>5957</v>
      </c>
      <c r="H6461" t="s">
        <v>6582</v>
      </c>
      <c r="I6461" t="s">
        <v>5957</v>
      </c>
      <c r="J6461" t="s">
        <v>6582</v>
      </c>
      <c r="K6461">
        <v>1.174496644295302</v>
      </c>
      <c r="L6461">
        <v>1.1744966442953024</v>
      </c>
      <c r="M6461" t="s">
        <v>26</v>
      </c>
      <c r="N6461" t="s">
        <v>328</v>
      </c>
      <c r="O6461" t="s">
        <v>323</v>
      </c>
      <c r="P6461" t="s">
        <v>118</v>
      </c>
      <c r="Q6461" t="s">
        <v>74</v>
      </c>
      <c r="R6461" t="s">
        <v>29</v>
      </c>
      <c r="S6461" t="s">
        <v>29</v>
      </c>
      <c r="T6461" t="s">
        <v>29</v>
      </c>
      <c r="U6461" t="s">
        <v>29</v>
      </c>
      <c r="V6461" t="s">
        <v>29</v>
      </c>
      <c r="W6461" t="s">
        <v>6572</v>
      </c>
    </row>
    <row r="6462" spans="1:23">
      <c r="A6462">
        <v>6461</v>
      </c>
      <c r="B6462" t="s">
        <v>6569</v>
      </c>
      <c r="C6462" t="s">
        <v>6570</v>
      </c>
      <c r="D6462">
        <v>175</v>
      </c>
      <c r="E6462" t="s">
        <v>6583</v>
      </c>
      <c r="F6462" t="s">
        <v>598</v>
      </c>
      <c r="G6462" s="1" t="s">
        <v>914</v>
      </c>
      <c r="H6462" t="s">
        <v>29</v>
      </c>
      <c r="I6462" t="s">
        <v>914</v>
      </c>
      <c r="J6462" t="s">
        <v>29</v>
      </c>
      <c r="K6462">
        <v>0.50335570469798652</v>
      </c>
      <c r="L6462">
        <v>0.50335570469798674</v>
      </c>
      <c r="M6462" t="s">
        <v>26</v>
      </c>
      <c r="N6462" t="s">
        <v>323</v>
      </c>
      <c r="O6462" t="s">
        <v>74</v>
      </c>
      <c r="P6462" t="s">
        <v>118</v>
      </c>
      <c r="Q6462" t="s">
        <v>29</v>
      </c>
      <c r="R6462" t="s">
        <v>29</v>
      </c>
      <c r="S6462" t="s">
        <v>29</v>
      </c>
      <c r="T6462" t="s">
        <v>29</v>
      </c>
      <c r="U6462" t="s">
        <v>29</v>
      </c>
      <c r="V6462" t="s">
        <v>29</v>
      </c>
      <c r="W6462" t="s">
        <v>6572</v>
      </c>
    </row>
    <row r="6463" spans="1:23">
      <c r="A6463">
        <v>6462</v>
      </c>
      <c r="B6463" t="s">
        <v>6569</v>
      </c>
      <c r="C6463" t="s">
        <v>6570</v>
      </c>
      <c r="D6463">
        <v>175</v>
      </c>
      <c r="E6463" t="s">
        <v>6584</v>
      </c>
      <c r="F6463" t="s">
        <v>598</v>
      </c>
      <c r="G6463" s="1" t="s">
        <v>914</v>
      </c>
      <c r="H6463" t="s">
        <v>29</v>
      </c>
      <c r="I6463" t="s">
        <v>914</v>
      </c>
      <c r="J6463" t="s">
        <v>29</v>
      </c>
      <c r="K6463">
        <v>0.16778523489932887</v>
      </c>
      <c r="L6463">
        <v>0.16778523489932895</v>
      </c>
      <c r="M6463" t="s">
        <v>26</v>
      </c>
      <c r="N6463" t="s">
        <v>323</v>
      </c>
      <c r="O6463" t="s">
        <v>118</v>
      </c>
      <c r="P6463" t="s">
        <v>74</v>
      </c>
      <c r="Q6463" t="s">
        <v>29</v>
      </c>
      <c r="R6463" t="s">
        <v>29</v>
      </c>
      <c r="S6463" t="s">
        <v>29</v>
      </c>
      <c r="T6463" t="s">
        <v>29</v>
      </c>
      <c r="U6463" t="s">
        <v>29</v>
      </c>
      <c r="V6463" t="s">
        <v>29</v>
      </c>
      <c r="W6463" t="s">
        <v>6572</v>
      </c>
    </row>
    <row r="6464" spans="1:23">
      <c r="A6464">
        <v>6463</v>
      </c>
      <c r="B6464" t="s">
        <v>6569</v>
      </c>
      <c r="C6464" t="s">
        <v>6570</v>
      </c>
      <c r="D6464">
        <v>175</v>
      </c>
      <c r="E6464" t="s">
        <v>6585</v>
      </c>
      <c r="F6464" t="s">
        <v>598</v>
      </c>
      <c r="G6464" s="1" t="s">
        <v>914</v>
      </c>
      <c r="H6464" t="s">
        <v>29</v>
      </c>
      <c r="I6464" t="s">
        <v>914</v>
      </c>
      <c r="J6464" t="s">
        <v>29</v>
      </c>
      <c r="K6464">
        <v>0.50335570469798652</v>
      </c>
      <c r="L6464">
        <v>0.50335570469798674</v>
      </c>
      <c r="M6464" t="s">
        <v>26</v>
      </c>
      <c r="N6464" t="s">
        <v>323</v>
      </c>
      <c r="O6464" t="s">
        <v>118</v>
      </c>
      <c r="P6464" t="s">
        <v>74</v>
      </c>
      <c r="Q6464" t="s">
        <v>29</v>
      </c>
      <c r="R6464" t="s">
        <v>29</v>
      </c>
      <c r="S6464" t="s">
        <v>29</v>
      </c>
      <c r="T6464" t="s">
        <v>29</v>
      </c>
      <c r="U6464" t="s">
        <v>29</v>
      </c>
      <c r="V6464" t="s">
        <v>29</v>
      </c>
      <c r="W6464" t="s">
        <v>6572</v>
      </c>
    </row>
    <row r="6465" spans="1:23">
      <c r="A6465">
        <v>6464</v>
      </c>
      <c r="B6465" t="s">
        <v>6569</v>
      </c>
      <c r="C6465" t="s">
        <v>6570</v>
      </c>
      <c r="D6465">
        <v>175</v>
      </c>
      <c r="E6465" t="s">
        <v>6586</v>
      </c>
      <c r="F6465" t="s">
        <v>196</v>
      </c>
      <c r="G6465" s="1" t="s">
        <v>6587</v>
      </c>
      <c r="H6465" t="s">
        <v>6588</v>
      </c>
      <c r="I6465" t="s">
        <v>6587</v>
      </c>
      <c r="J6465" t="s">
        <v>8762</v>
      </c>
      <c r="K6465">
        <v>2.6845637583892619</v>
      </c>
      <c r="L6465">
        <v>2.6845637583892632</v>
      </c>
      <c r="M6465" t="s">
        <v>26</v>
      </c>
      <c r="N6465" t="s">
        <v>328</v>
      </c>
      <c r="O6465" t="s">
        <v>323</v>
      </c>
      <c r="P6465" t="s">
        <v>118</v>
      </c>
      <c r="Q6465" t="s">
        <v>29</v>
      </c>
      <c r="R6465" t="s">
        <v>29</v>
      </c>
      <c r="S6465" t="s">
        <v>29</v>
      </c>
      <c r="T6465" t="s">
        <v>29</v>
      </c>
      <c r="U6465" t="s">
        <v>29</v>
      </c>
      <c r="V6465" t="s">
        <v>29</v>
      </c>
      <c r="W6465" t="s">
        <v>6572</v>
      </c>
    </row>
    <row r="6466" spans="1:23">
      <c r="A6466">
        <v>6465</v>
      </c>
      <c r="B6466" t="s">
        <v>6569</v>
      </c>
      <c r="C6466" t="s">
        <v>6570</v>
      </c>
      <c r="D6466">
        <v>175</v>
      </c>
      <c r="E6466" t="s">
        <v>6589</v>
      </c>
      <c r="F6466" t="s">
        <v>196</v>
      </c>
      <c r="G6466" s="1" t="s">
        <v>326</v>
      </c>
      <c r="H6466" t="s">
        <v>6590</v>
      </c>
      <c r="I6466" t="s">
        <v>326</v>
      </c>
      <c r="J6466" t="s">
        <v>6590</v>
      </c>
      <c r="K6466">
        <v>0.16778523489932887</v>
      </c>
      <c r="L6466">
        <v>0.16778523489932895</v>
      </c>
      <c r="M6466" t="s">
        <v>26</v>
      </c>
      <c r="N6466" t="s">
        <v>323</v>
      </c>
      <c r="O6466" t="s">
        <v>118</v>
      </c>
      <c r="P6466" t="s">
        <v>74</v>
      </c>
      <c r="Q6466" t="s">
        <v>29</v>
      </c>
      <c r="R6466" t="s">
        <v>29</v>
      </c>
      <c r="S6466" t="s">
        <v>29</v>
      </c>
      <c r="T6466" t="s">
        <v>29</v>
      </c>
      <c r="U6466" t="s">
        <v>29</v>
      </c>
      <c r="V6466" t="s">
        <v>29</v>
      </c>
      <c r="W6466" t="s">
        <v>6572</v>
      </c>
    </row>
    <row r="6467" spans="1:23">
      <c r="A6467">
        <v>6466</v>
      </c>
      <c r="B6467" t="s">
        <v>6569</v>
      </c>
      <c r="C6467" t="s">
        <v>6570</v>
      </c>
      <c r="D6467">
        <v>175</v>
      </c>
      <c r="E6467" t="s">
        <v>6591</v>
      </c>
      <c r="F6467" t="s">
        <v>196</v>
      </c>
      <c r="G6467" s="1" t="s">
        <v>326</v>
      </c>
      <c r="H6467" t="s">
        <v>2131</v>
      </c>
      <c r="I6467" t="s">
        <v>326</v>
      </c>
      <c r="J6467" t="s">
        <v>2131</v>
      </c>
      <c r="K6467">
        <v>0.16778523489932887</v>
      </c>
      <c r="L6467">
        <v>0.16778523489932895</v>
      </c>
      <c r="M6467" t="s">
        <v>26</v>
      </c>
      <c r="N6467" t="s">
        <v>323</v>
      </c>
      <c r="O6467" t="s">
        <v>118</v>
      </c>
      <c r="P6467" t="s">
        <v>74</v>
      </c>
      <c r="Q6467" t="s">
        <v>29</v>
      </c>
      <c r="R6467" t="s">
        <v>29</v>
      </c>
      <c r="S6467" t="s">
        <v>29</v>
      </c>
      <c r="T6467" t="s">
        <v>29</v>
      </c>
      <c r="U6467" t="s">
        <v>29</v>
      </c>
      <c r="V6467" t="s">
        <v>29</v>
      </c>
      <c r="W6467" t="s">
        <v>6572</v>
      </c>
    </row>
    <row r="6468" spans="1:23">
      <c r="A6468">
        <v>6467</v>
      </c>
      <c r="B6468" t="s">
        <v>6569</v>
      </c>
      <c r="C6468" t="s">
        <v>6570</v>
      </c>
      <c r="D6468">
        <v>175</v>
      </c>
      <c r="E6468" t="s">
        <v>6592</v>
      </c>
      <c r="F6468" s="1" t="s">
        <v>154</v>
      </c>
      <c r="G6468" s="1" t="s">
        <v>6593</v>
      </c>
      <c r="H6468" t="s">
        <v>2129</v>
      </c>
      <c r="I6468" t="s">
        <v>8562</v>
      </c>
      <c r="J6468" t="s">
        <v>2129</v>
      </c>
      <c r="K6468">
        <v>0.16778523489932887</v>
      </c>
      <c r="L6468">
        <v>0.16778523489932895</v>
      </c>
      <c r="M6468" t="s">
        <v>26</v>
      </c>
      <c r="N6468" t="s">
        <v>328</v>
      </c>
      <c r="O6468" t="s">
        <v>118</v>
      </c>
      <c r="P6468" t="s">
        <v>29</v>
      </c>
      <c r="Q6468" t="s">
        <v>29</v>
      </c>
      <c r="R6468" t="s">
        <v>29</v>
      </c>
      <c r="S6468" t="s">
        <v>29</v>
      </c>
      <c r="T6468" t="s">
        <v>29</v>
      </c>
      <c r="U6468" t="s">
        <v>29</v>
      </c>
      <c r="V6468" t="s">
        <v>29</v>
      </c>
      <c r="W6468" t="s">
        <v>6572</v>
      </c>
    </row>
    <row r="6469" spans="1:23">
      <c r="A6469">
        <v>6468</v>
      </c>
      <c r="B6469" t="s">
        <v>6569</v>
      </c>
      <c r="C6469" t="s">
        <v>6570</v>
      </c>
      <c r="D6469">
        <v>175</v>
      </c>
      <c r="E6469" t="s">
        <v>6594</v>
      </c>
      <c r="F6469" t="s">
        <v>498</v>
      </c>
      <c r="G6469" s="1" t="s">
        <v>6499</v>
      </c>
      <c r="H6469" t="s">
        <v>1408</v>
      </c>
      <c r="I6469" t="s">
        <v>6499</v>
      </c>
      <c r="J6469" t="s">
        <v>1408</v>
      </c>
      <c r="K6469">
        <v>0.83892617449664431</v>
      </c>
      <c r="L6469">
        <v>0.83892617449664464</v>
      </c>
      <c r="M6469" t="s">
        <v>26</v>
      </c>
      <c r="N6469" t="s">
        <v>328</v>
      </c>
      <c r="O6469" t="s">
        <v>74</v>
      </c>
      <c r="P6469" t="s">
        <v>29</v>
      </c>
      <c r="Q6469" t="s">
        <v>29</v>
      </c>
      <c r="R6469" t="s">
        <v>29</v>
      </c>
      <c r="S6469" t="s">
        <v>29</v>
      </c>
      <c r="T6469" t="s">
        <v>29</v>
      </c>
      <c r="U6469" t="s">
        <v>29</v>
      </c>
      <c r="V6469" t="s">
        <v>29</v>
      </c>
      <c r="W6469" t="s">
        <v>6572</v>
      </c>
    </row>
    <row r="6470" spans="1:23">
      <c r="A6470">
        <v>6469</v>
      </c>
      <c r="B6470" t="s">
        <v>6569</v>
      </c>
      <c r="C6470" t="s">
        <v>6570</v>
      </c>
      <c r="D6470">
        <v>175</v>
      </c>
      <c r="E6470" t="s">
        <v>6595</v>
      </c>
      <c r="F6470" t="s">
        <v>498</v>
      </c>
      <c r="G6470" s="1" t="s">
        <v>6499</v>
      </c>
      <c r="H6470" t="s">
        <v>2746</v>
      </c>
      <c r="I6470" t="s">
        <v>6499</v>
      </c>
      <c r="J6470" t="s">
        <v>2746</v>
      </c>
      <c r="K6470">
        <v>0.16778523489932887</v>
      </c>
      <c r="L6470">
        <v>0.16778523489932895</v>
      </c>
      <c r="M6470" t="s">
        <v>26</v>
      </c>
      <c r="N6470" t="s">
        <v>328</v>
      </c>
      <c r="O6470" t="s">
        <v>74</v>
      </c>
      <c r="P6470" t="s">
        <v>29</v>
      </c>
      <c r="Q6470" t="s">
        <v>29</v>
      </c>
      <c r="R6470" t="s">
        <v>29</v>
      </c>
      <c r="S6470" t="s">
        <v>29</v>
      </c>
      <c r="T6470" t="s">
        <v>29</v>
      </c>
      <c r="U6470" t="s">
        <v>29</v>
      </c>
      <c r="V6470" t="s">
        <v>29</v>
      </c>
      <c r="W6470" t="s">
        <v>6572</v>
      </c>
    </row>
    <row r="6471" spans="1:23">
      <c r="A6471">
        <v>6470</v>
      </c>
      <c r="B6471" t="s">
        <v>6569</v>
      </c>
      <c r="C6471" t="s">
        <v>6570</v>
      </c>
      <c r="D6471">
        <v>175</v>
      </c>
      <c r="E6471" t="s">
        <v>6596</v>
      </c>
      <c r="F6471" t="s">
        <v>498</v>
      </c>
      <c r="G6471" s="1" t="s">
        <v>6499</v>
      </c>
      <c r="H6471" t="s">
        <v>29</v>
      </c>
      <c r="I6471" t="s">
        <v>6499</v>
      </c>
      <c r="J6471" t="s">
        <v>29</v>
      </c>
      <c r="K6471">
        <v>0.16778523489932887</v>
      </c>
      <c r="L6471">
        <v>0.16778523489932895</v>
      </c>
      <c r="M6471" t="s">
        <v>26</v>
      </c>
      <c r="N6471" t="s">
        <v>328</v>
      </c>
      <c r="O6471" t="s">
        <v>74</v>
      </c>
      <c r="P6471" t="s">
        <v>29</v>
      </c>
      <c r="Q6471" t="s">
        <v>29</v>
      </c>
      <c r="R6471" t="s">
        <v>29</v>
      </c>
      <c r="S6471" t="s">
        <v>29</v>
      </c>
      <c r="T6471" t="s">
        <v>29</v>
      </c>
      <c r="U6471" t="s">
        <v>29</v>
      </c>
      <c r="V6471" t="s">
        <v>29</v>
      </c>
      <c r="W6471" t="s">
        <v>6572</v>
      </c>
    </row>
    <row r="6472" spans="1:23">
      <c r="A6472">
        <v>6471</v>
      </c>
      <c r="B6472" t="s">
        <v>6569</v>
      </c>
      <c r="C6472" t="s">
        <v>6570</v>
      </c>
      <c r="D6472">
        <v>175</v>
      </c>
      <c r="E6472" t="s">
        <v>6597</v>
      </c>
      <c r="F6472" t="s">
        <v>498</v>
      </c>
      <c r="G6472" s="1" t="s">
        <v>6499</v>
      </c>
      <c r="H6472" t="s">
        <v>29</v>
      </c>
      <c r="I6472" t="s">
        <v>6499</v>
      </c>
      <c r="J6472" t="s">
        <v>29</v>
      </c>
      <c r="K6472">
        <v>0.33557046979865773</v>
      </c>
      <c r="L6472">
        <v>0.3355704697986579</v>
      </c>
      <c r="M6472" t="s">
        <v>26</v>
      </c>
      <c r="N6472" t="s">
        <v>328</v>
      </c>
      <c r="O6472" t="s">
        <v>74</v>
      </c>
      <c r="P6472" t="s">
        <v>29</v>
      </c>
      <c r="Q6472" t="s">
        <v>29</v>
      </c>
      <c r="R6472" t="s">
        <v>29</v>
      </c>
      <c r="S6472" t="s">
        <v>29</v>
      </c>
      <c r="T6472" t="s">
        <v>29</v>
      </c>
      <c r="U6472" t="s">
        <v>29</v>
      </c>
      <c r="V6472" t="s">
        <v>29</v>
      </c>
      <c r="W6472" t="s">
        <v>6572</v>
      </c>
    </row>
    <row r="6473" spans="1:23">
      <c r="A6473">
        <v>6472</v>
      </c>
      <c r="B6473" t="s">
        <v>6569</v>
      </c>
      <c r="C6473" t="s">
        <v>6570</v>
      </c>
      <c r="D6473">
        <v>175</v>
      </c>
      <c r="E6473" t="s">
        <v>6598</v>
      </c>
      <c r="F6473" t="s">
        <v>206</v>
      </c>
      <c r="G6473" s="1" t="s">
        <v>6599</v>
      </c>
      <c r="H6473" t="s">
        <v>6600</v>
      </c>
      <c r="I6473" t="s">
        <v>8508</v>
      </c>
      <c r="J6473" t="s">
        <v>8763</v>
      </c>
      <c r="K6473">
        <v>0.33557046979865773</v>
      </c>
      <c r="L6473">
        <v>0.3355704697986579</v>
      </c>
      <c r="M6473" t="s">
        <v>26</v>
      </c>
      <c r="N6473" t="s">
        <v>328</v>
      </c>
      <c r="O6473" t="s">
        <v>118</v>
      </c>
      <c r="P6473" t="s">
        <v>29</v>
      </c>
      <c r="Q6473" t="s">
        <v>29</v>
      </c>
      <c r="R6473" t="s">
        <v>29</v>
      </c>
      <c r="S6473" t="s">
        <v>29</v>
      </c>
      <c r="T6473" t="s">
        <v>29</v>
      </c>
      <c r="U6473" t="s">
        <v>29</v>
      </c>
      <c r="V6473" t="s">
        <v>29</v>
      </c>
      <c r="W6473" t="s">
        <v>6572</v>
      </c>
    </row>
    <row r="6474" spans="1:23">
      <c r="A6474">
        <v>6473</v>
      </c>
      <c r="B6474" t="s">
        <v>6569</v>
      </c>
      <c r="C6474" t="s">
        <v>6570</v>
      </c>
      <c r="D6474">
        <v>175</v>
      </c>
      <c r="E6474" t="s">
        <v>6601</v>
      </c>
      <c r="F6474" t="s">
        <v>297</v>
      </c>
      <c r="G6474" s="1" t="s">
        <v>1716</v>
      </c>
      <c r="H6474" t="s">
        <v>29</v>
      </c>
      <c r="I6474" t="s">
        <v>1716</v>
      </c>
      <c r="J6474" t="s">
        <v>29</v>
      </c>
      <c r="K6474">
        <v>0.50335570469798652</v>
      </c>
      <c r="L6474">
        <v>0.50335570469798674</v>
      </c>
      <c r="M6474" t="s">
        <v>26</v>
      </c>
      <c r="N6474" t="s">
        <v>328</v>
      </c>
      <c r="O6474" t="s">
        <v>323</v>
      </c>
      <c r="P6474" t="s">
        <v>118</v>
      </c>
      <c r="Q6474" t="s">
        <v>29</v>
      </c>
      <c r="R6474" t="s">
        <v>29</v>
      </c>
      <c r="S6474" t="s">
        <v>29</v>
      </c>
      <c r="T6474" t="s">
        <v>29</v>
      </c>
      <c r="U6474" t="s">
        <v>29</v>
      </c>
      <c r="V6474" t="s">
        <v>29</v>
      </c>
      <c r="W6474" t="s">
        <v>6572</v>
      </c>
    </row>
    <row r="6475" spans="1:23">
      <c r="A6475">
        <v>6474</v>
      </c>
      <c r="B6475" t="s">
        <v>6569</v>
      </c>
      <c r="C6475" t="s">
        <v>6570</v>
      </c>
      <c r="D6475">
        <v>175</v>
      </c>
      <c r="E6475" t="s">
        <v>6602</v>
      </c>
      <c r="F6475" t="s">
        <v>297</v>
      </c>
      <c r="G6475" s="1" t="s">
        <v>1716</v>
      </c>
      <c r="H6475" t="s">
        <v>29</v>
      </c>
      <c r="I6475" t="s">
        <v>1716</v>
      </c>
      <c r="J6475" t="s">
        <v>29</v>
      </c>
      <c r="K6475">
        <v>1.006711409395973</v>
      </c>
      <c r="L6475">
        <v>1.0067114093959735</v>
      </c>
      <c r="M6475" t="s">
        <v>26</v>
      </c>
      <c r="N6475" t="s">
        <v>328</v>
      </c>
      <c r="O6475" t="s">
        <v>118</v>
      </c>
      <c r="P6475" t="s">
        <v>29</v>
      </c>
      <c r="Q6475" t="s">
        <v>29</v>
      </c>
      <c r="R6475" t="s">
        <v>29</v>
      </c>
      <c r="S6475" t="s">
        <v>29</v>
      </c>
      <c r="T6475" t="s">
        <v>29</v>
      </c>
      <c r="U6475" t="s">
        <v>29</v>
      </c>
      <c r="V6475" t="s">
        <v>29</v>
      </c>
      <c r="W6475" t="s">
        <v>6572</v>
      </c>
    </row>
    <row r="6476" spans="1:23">
      <c r="A6476">
        <v>6475</v>
      </c>
      <c r="B6476" t="s">
        <v>6569</v>
      </c>
      <c r="C6476" t="s">
        <v>6570</v>
      </c>
      <c r="D6476">
        <v>175</v>
      </c>
      <c r="E6476" t="s">
        <v>6603</v>
      </c>
      <c r="F6476" t="s">
        <v>297</v>
      </c>
      <c r="G6476" s="1" t="s">
        <v>1716</v>
      </c>
      <c r="H6476" t="s">
        <v>29</v>
      </c>
      <c r="I6476" t="s">
        <v>1716</v>
      </c>
      <c r="J6476" t="s">
        <v>29</v>
      </c>
      <c r="K6476">
        <v>0.33557046979865773</v>
      </c>
      <c r="L6476">
        <v>0.3355704697986579</v>
      </c>
      <c r="M6476" t="s">
        <v>26</v>
      </c>
      <c r="N6476" t="s">
        <v>328</v>
      </c>
      <c r="O6476" t="s">
        <v>118</v>
      </c>
      <c r="P6476" t="s">
        <v>29</v>
      </c>
      <c r="Q6476" t="s">
        <v>29</v>
      </c>
      <c r="R6476" t="s">
        <v>29</v>
      </c>
      <c r="S6476" t="s">
        <v>29</v>
      </c>
      <c r="T6476" t="s">
        <v>29</v>
      </c>
      <c r="U6476" t="s">
        <v>29</v>
      </c>
      <c r="V6476" t="s">
        <v>29</v>
      </c>
      <c r="W6476" t="s">
        <v>6572</v>
      </c>
    </row>
    <row r="6477" spans="1:23">
      <c r="A6477">
        <v>6476</v>
      </c>
      <c r="B6477" t="s">
        <v>6569</v>
      </c>
      <c r="C6477" t="s">
        <v>6570</v>
      </c>
      <c r="D6477">
        <v>175</v>
      </c>
      <c r="E6477" t="s">
        <v>6604</v>
      </c>
      <c r="F6477" t="s">
        <v>297</v>
      </c>
      <c r="G6477" s="1" t="s">
        <v>1716</v>
      </c>
      <c r="H6477" t="s">
        <v>29</v>
      </c>
      <c r="I6477" t="s">
        <v>1716</v>
      </c>
      <c r="J6477" t="s">
        <v>29</v>
      </c>
      <c r="K6477">
        <v>0.16778523489932887</v>
      </c>
      <c r="L6477">
        <v>0.16778523489932895</v>
      </c>
      <c r="M6477" t="s">
        <v>26</v>
      </c>
      <c r="N6477" t="s">
        <v>323</v>
      </c>
      <c r="O6477" t="s">
        <v>118</v>
      </c>
      <c r="P6477" t="s">
        <v>29</v>
      </c>
      <c r="Q6477" t="s">
        <v>29</v>
      </c>
      <c r="R6477" t="s">
        <v>29</v>
      </c>
      <c r="S6477" t="s">
        <v>29</v>
      </c>
      <c r="T6477" t="s">
        <v>29</v>
      </c>
      <c r="U6477" t="s">
        <v>29</v>
      </c>
      <c r="V6477" t="s">
        <v>29</v>
      </c>
      <c r="W6477" t="s">
        <v>6572</v>
      </c>
    </row>
    <row r="6478" spans="1:23">
      <c r="A6478">
        <v>6477</v>
      </c>
      <c r="B6478" t="s">
        <v>6569</v>
      </c>
      <c r="C6478" t="s">
        <v>6570</v>
      </c>
      <c r="D6478">
        <v>175</v>
      </c>
      <c r="E6478" t="s">
        <v>6605</v>
      </c>
      <c r="F6478" t="s">
        <v>297</v>
      </c>
      <c r="G6478" s="1" t="s">
        <v>1716</v>
      </c>
      <c r="H6478" t="s">
        <v>29</v>
      </c>
      <c r="I6478" t="s">
        <v>1716</v>
      </c>
      <c r="J6478" t="s">
        <v>29</v>
      </c>
      <c r="K6478">
        <v>1.006711409395973</v>
      </c>
      <c r="L6478">
        <v>1.0067114093959735</v>
      </c>
      <c r="M6478" t="s">
        <v>26</v>
      </c>
      <c r="N6478" t="s">
        <v>328</v>
      </c>
      <c r="O6478" t="s">
        <v>118</v>
      </c>
      <c r="P6478" t="s">
        <v>29</v>
      </c>
      <c r="Q6478" t="s">
        <v>29</v>
      </c>
      <c r="R6478" t="s">
        <v>29</v>
      </c>
      <c r="S6478" t="s">
        <v>29</v>
      </c>
      <c r="T6478" t="s">
        <v>29</v>
      </c>
      <c r="U6478" t="s">
        <v>29</v>
      </c>
      <c r="V6478" t="s">
        <v>29</v>
      </c>
      <c r="W6478" t="s">
        <v>6572</v>
      </c>
    </row>
    <row r="6479" spans="1:23">
      <c r="A6479">
        <v>6478</v>
      </c>
      <c r="B6479" t="s">
        <v>6569</v>
      </c>
      <c r="C6479" t="s">
        <v>6570</v>
      </c>
      <c r="D6479">
        <v>175</v>
      </c>
      <c r="E6479" t="s">
        <v>2127</v>
      </c>
      <c r="F6479" t="s">
        <v>344</v>
      </c>
      <c r="G6479" s="1" t="s">
        <v>2128</v>
      </c>
      <c r="H6479" t="s">
        <v>2129</v>
      </c>
      <c r="I6479" t="s">
        <v>2128</v>
      </c>
      <c r="J6479" t="s">
        <v>2129</v>
      </c>
      <c r="K6479">
        <v>0.16778523489932887</v>
      </c>
      <c r="L6479">
        <v>0.16778523489932895</v>
      </c>
      <c r="M6479" t="s">
        <v>26</v>
      </c>
      <c r="N6479" t="s">
        <v>323</v>
      </c>
      <c r="O6479" t="s">
        <v>74</v>
      </c>
      <c r="P6479" t="s">
        <v>29</v>
      </c>
      <c r="Q6479" t="s">
        <v>29</v>
      </c>
      <c r="R6479" t="s">
        <v>29</v>
      </c>
      <c r="S6479" t="s">
        <v>29</v>
      </c>
      <c r="T6479" t="s">
        <v>29</v>
      </c>
      <c r="U6479" t="s">
        <v>29</v>
      </c>
      <c r="V6479" t="s">
        <v>29</v>
      </c>
      <c r="W6479" t="s">
        <v>6572</v>
      </c>
    </row>
    <row r="6480" spans="1:23">
      <c r="A6480">
        <v>6479</v>
      </c>
      <c r="B6480" t="s">
        <v>6569</v>
      </c>
      <c r="C6480" t="s">
        <v>6570</v>
      </c>
      <c r="D6480">
        <v>175</v>
      </c>
      <c r="E6480" t="s">
        <v>6606</v>
      </c>
      <c r="F6480" t="s">
        <v>1364</v>
      </c>
      <c r="G6480" s="1" t="s">
        <v>3885</v>
      </c>
      <c r="H6480" t="s">
        <v>6607</v>
      </c>
      <c r="I6480" t="s">
        <v>3885</v>
      </c>
      <c r="J6480" t="s">
        <v>331</v>
      </c>
      <c r="K6480">
        <v>0.50335570469798652</v>
      </c>
      <c r="L6480">
        <v>0.50335570469798674</v>
      </c>
      <c r="M6480" t="s">
        <v>26</v>
      </c>
      <c r="N6480" t="s">
        <v>328</v>
      </c>
      <c r="O6480" t="s">
        <v>118</v>
      </c>
      <c r="P6480" t="s">
        <v>29</v>
      </c>
      <c r="Q6480" t="s">
        <v>29</v>
      </c>
      <c r="R6480" t="s">
        <v>29</v>
      </c>
      <c r="S6480" t="s">
        <v>29</v>
      </c>
      <c r="T6480" t="s">
        <v>29</v>
      </c>
      <c r="U6480" t="s">
        <v>29</v>
      </c>
      <c r="V6480" t="s">
        <v>29</v>
      </c>
      <c r="W6480" t="s">
        <v>6572</v>
      </c>
    </row>
    <row r="6481" spans="1:23">
      <c r="A6481">
        <v>6480</v>
      </c>
      <c r="B6481" t="s">
        <v>6569</v>
      </c>
      <c r="C6481" t="s">
        <v>6570</v>
      </c>
      <c r="D6481">
        <v>175</v>
      </c>
      <c r="E6481" t="s">
        <v>6608</v>
      </c>
      <c r="F6481" t="s">
        <v>216</v>
      </c>
      <c r="G6481" s="1" t="s">
        <v>2307</v>
      </c>
      <c r="H6481" t="s">
        <v>6609</v>
      </c>
      <c r="I6481" t="s">
        <v>2307</v>
      </c>
      <c r="J6481" t="s">
        <v>6609</v>
      </c>
      <c r="K6481">
        <v>0.16778523489932887</v>
      </c>
      <c r="L6481">
        <v>0.16778523489932895</v>
      </c>
      <c r="M6481" t="s">
        <v>26</v>
      </c>
      <c r="N6481" t="s">
        <v>328</v>
      </c>
      <c r="O6481" t="s">
        <v>118</v>
      </c>
      <c r="P6481" t="s">
        <v>29</v>
      </c>
      <c r="Q6481" t="s">
        <v>29</v>
      </c>
      <c r="R6481" t="s">
        <v>29</v>
      </c>
      <c r="S6481" t="s">
        <v>29</v>
      </c>
      <c r="T6481" t="s">
        <v>29</v>
      </c>
      <c r="U6481" t="s">
        <v>29</v>
      </c>
      <c r="V6481" t="s">
        <v>29</v>
      </c>
      <c r="W6481" t="s">
        <v>6572</v>
      </c>
    </row>
    <row r="6482" spans="1:23">
      <c r="A6482">
        <v>6481</v>
      </c>
      <c r="B6482" t="s">
        <v>6569</v>
      </c>
      <c r="C6482" t="s">
        <v>6570</v>
      </c>
      <c r="D6482">
        <v>175</v>
      </c>
      <c r="E6482" t="s">
        <v>6610</v>
      </c>
      <c r="F6482" t="s">
        <v>154</v>
      </c>
      <c r="G6482" s="1" t="s">
        <v>1218</v>
      </c>
      <c r="H6482" t="s">
        <v>6611</v>
      </c>
      <c r="I6482" t="s">
        <v>1218</v>
      </c>
      <c r="J6482" t="s">
        <v>6611</v>
      </c>
      <c r="K6482">
        <v>0.33557046979865773</v>
      </c>
      <c r="L6482">
        <v>0.3355704697986579</v>
      </c>
      <c r="M6482" t="s">
        <v>26</v>
      </c>
      <c r="N6482" t="s">
        <v>328</v>
      </c>
      <c r="O6482" t="s">
        <v>118</v>
      </c>
      <c r="P6482" t="s">
        <v>29</v>
      </c>
      <c r="Q6482" t="s">
        <v>29</v>
      </c>
      <c r="R6482" t="s">
        <v>29</v>
      </c>
      <c r="S6482" t="s">
        <v>29</v>
      </c>
      <c r="T6482" t="s">
        <v>29</v>
      </c>
      <c r="U6482" t="s">
        <v>29</v>
      </c>
      <c r="V6482" t="s">
        <v>29</v>
      </c>
      <c r="W6482" t="s">
        <v>6572</v>
      </c>
    </row>
    <row r="6483" spans="1:23">
      <c r="A6483">
        <v>6482</v>
      </c>
      <c r="B6483" t="s">
        <v>6569</v>
      </c>
      <c r="C6483" t="s">
        <v>6570</v>
      </c>
      <c r="D6483">
        <v>175</v>
      </c>
      <c r="E6483" t="s">
        <v>5133</v>
      </c>
      <c r="F6483" t="s">
        <v>358</v>
      </c>
      <c r="G6483" s="1" t="s">
        <v>5134</v>
      </c>
      <c r="H6483" t="s">
        <v>5135</v>
      </c>
      <c r="I6483" t="s">
        <v>5134</v>
      </c>
      <c r="J6483" t="s">
        <v>5135</v>
      </c>
      <c r="K6483">
        <v>1.174496644295302</v>
      </c>
      <c r="L6483">
        <v>1.1744966442953024</v>
      </c>
      <c r="M6483" t="s">
        <v>26</v>
      </c>
      <c r="N6483" t="s">
        <v>323</v>
      </c>
      <c r="O6483" t="s">
        <v>74</v>
      </c>
      <c r="P6483" t="s">
        <v>29</v>
      </c>
      <c r="Q6483" t="s">
        <v>29</v>
      </c>
      <c r="R6483" t="s">
        <v>29</v>
      </c>
      <c r="S6483" t="s">
        <v>29</v>
      </c>
      <c r="T6483" t="s">
        <v>29</v>
      </c>
      <c r="U6483" t="s">
        <v>29</v>
      </c>
      <c r="V6483" t="s">
        <v>29</v>
      </c>
      <c r="W6483" t="s">
        <v>6572</v>
      </c>
    </row>
    <row r="6484" spans="1:23">
      <c r="A6484">
        <v>6483</v>
      </c>
      <c r="B6484" t="s">
        <v>6569</v>
      </c>
      <c r="C6484" t="s">
        <v>6570</v>
      </c>
      <c r="D6484">
        <v>175</v>
      </c>
      <c r="E6484" t="s">
        <v>6612</v>
      </c>
      <c r="F6484" t="s">
        <v>154</v>
      </c>
      <c r="G6484" s="1" t="s">
        <v>6613</v>
      </c>
      <c r="H6484" t="s">
        <v>29</v>
      </c>
      <c r="I6484" t="s">
        <v>6613</v>
      </c>
      <c r="J6484" t="s">
        <v>29</v>
      </c>
      <c r="K6484">
        <v>0.16778523489932887</v>
      </c>
      <c r="L6484">
        <v>0.16778523489932895</v>
      </c>
      <c r="M6484" t="s">
        <v>26</v>
      </c>
      <c r="N6484" t="s">
        <v>328</v>
      </c>
      <c r="O6484" t="s">
        <v>118</v>
      </c>
      <c r="P6484" t="s">
        <v>29</v>
      </c>
      <c r="Q6484" t="s">
        <v>29</v>
      </c>
      <c r="R6484" t="s">
        <v>29</v>
      </c>
      <c r="S6484" t="s">
        <v>29</v>
      </c>
      <c r="T6484" t="s">
        <v>29</v>
      </c>
      <c r="U6484" t="s">
        <v>29</v>
      </c>
      <c r="V6484" t="s">
        <v>29</v>
      </c>
      <c r="W6484" t="s">
        <v>6572</v>
      </c>
    </row>
    <row r="6485" spans="1:23">
      <c r="A6485">
        <v>6484</v>
      </c>
      <c r="B6485" t="s">
        <v>6569</v>
      </c>
      <c r="C6485" t="s">
        <v>6570</v>
      </c>
      <c r="D6485">
        <v>175</v>
      </c>
      <c r="E6485" t="s">
        <v>6614</v>
      </c>
      <c r="F6485" t="s">
        <v>23</v>
      </c>
      <c r="G6485" s="1" t="s">
        <v>1768</v>
      </c>
      <c r="H6485" t="s">
        <v>6615</v>
      </c>
      <c r="I6485" t="s">
        <v>1768</v>
      </c>
      <c r="J6485" t="s">
        <v>1769</v>
      </c>
      <c r="K6485">
        <v>0.16778523489932887</v>
      </c>
      <c r="L6485">
        <v>0.16778523489932895</v>
      </c>
      <c r="M6485" t="s">
        <v>26</v>
      </c>
      <c r="N6485" t="s">
        <v>328</v>
      </c>
      <c r="O6485" t="s">
        <v>118</v>
      </c>
      <c r="P6485" t="s">
        <v>29</v>
      </c>
      <c r="Q6485" t="s">
        <v>29</v>
      </c>
      <c r="R6485" t="s">
        <v>29</v>
      </c>
      <c r="S6485" t="s">
        <v>29</v>
      </c>
      <c r="T6485" t="s">
        <v>29</v>
      </c>
      <c r="U6485" t="s">
        <v>29</v>
      </c>
      <c r="V6485" t="s">
        <v>29</v>
      </c>
      <c r="W6485" t="s">
        <v>6572</v>
      </c>
    </row>
    <row r="6486" spans="1:23">
      <c r="A6486">
        <v>6485</v>
      </c>
      <c r="B6486" t="s">
        <v>6569</v>
      </c>
      <c r="C6486" t="s">
        <v>6570</v>
      </c>
      <c r="D6486">
        <v>175</v>
      </c>
      <c r="E6486" t="s">
        <v>6616</v>
      </c>
      <c r="F6486" t="s">
        <v>1049</v>
      </c>
      <c r="G6486" s="1" t="s">
        <v>1050</v>
      </c>
      <c r="H6486" t="s">
        <v>6617</v>
      </c>
      <c r="I6486" t="s">
        <v>1050</v>
      </c>
      <c r="J6486" t="s">
        <v>8692</v>
      </c>
      <c r="K6486">
        <v>0.16778523489932887</v>
      </c>
      <c r="L6486">
        <v>0.16778523489932895</v>
      </c>
      <c r="M6486" t="s">
        <v>26</v>
      </c>
      <c r="N6486" t="s">
        <v>328</v>
      </c>
      <c r="O6486" t="s">
        <v>323</v>
      </c>
      <c r="P6486" t="s">
        <v>118</v>
      </c>
      <c r="Q6486" t="s">
        <v>74</v>
      </c>
      <c r="R6486" t="s">
        <v>29</v>
      </c>
      <c r="S6486" t="s">
        <v>29</v>
      </c>
      <c r="T6486" t="s">
        <v>29</v>
      </c>
      <c r="U6486" t="s">
        <v>29</v>
      </c>
      <c r="V6486" t="s">
        <v>29</v>
      </c>
      <c r="W6486" t="s">
        <v>6572</v>
      </c>
    </row>
    <row r="6487" spans="1:23">
      <c r="A6487">
        <v>6486</v>
      </c>
      <c r="B6487" t="s">
        <v>6569</v>
      </c>
      <c r="C6487" t="s">
        <v>6570</v>
      </c>
      <c r="D6487">
        <v>175</v>
      </c>
      <c r="E6487" t="s">
        <v>6618</v>
      </c>
      <c r="F6487" t="s">
        <v>196</v>
      </c>
      <c r="G6487" s="1" t="s">
        <v>1778</v>
      </c>
      <c r="H6487" t="s">
        <v>5140</v>
      </c>
      <c r="I6487" t="s">
        <v>1778</v>
      </c>
      <c r="J6487" t="s">
        <v>5140</v>
      </c>
      <c r="K6487">
        <v>1.3422818791946309</v>
      </c>
      <c r="L6487">
        <v>1.3422818791946316</v>
      </c>
      <c r="M6487" t="s">
        <v>26</v>
      </c>
      <c r="N6487" t="s">
        <v>328</v>
      </c>
      <c r="O6487" t="s">
        <v>323</v>
      </c>
      <c r="P6487" t="s">
        <v>118</v>
      </c>
      <c r="Q6487" t="s">
        <v>74</v>
      </c>
      <c r="R6487" t="s">
        <v>29</v>
      </c>
      <c r="S6487" t="s">
        <v>29</v>
      </c>
      <c r="T6487" t="s">
        <v>29</v>
      </c>
      <c r="U6487" t="s">
        <v>29</v>
      </c>
      <c r="V6487" t="s">
        <v>29</v>
      </c>
      <c r="W6487" t="s">
        <v>6572</v>
      </c>
    </row>
    <row r="6488" spans="1:23">
      <c r="A6488">
        <v>6487</v>
      </c>
      <c r="B6488" t="s">
        <v>6569</v>
      </c>
      <c r="C6488" t="s">
        <v>6570</v>
      </c>
      <c r="D6488">
        <v>175</v>
      </c>
      <c r="E6488" t="s">
        <v>6619</v>
      </c>
      <c r="F6488" t="s">
        <v>196</v>
      </c>
      <c r="G6488" s="1" t="s">
        <v>1778</v>
      </c>
      <c r="H6488" t="s">
        <v>6620</v>
      </c>
      <c r="I6488" t="s">
        <v>1778</v>
      </c>
      <c r="J6488" t="s">
        <v>6620</v>
      </c>
      <c r="K6488">
        <v>0.16778523489932887</v>
      </c>
      <c r="L6488">
        <v>0.16778523489932895</v>
      </c>
      <c r="M6488" t="s">
        <v>26</v>
      </c>
      <c r="N6488" t="s">
        <v>328</v>
      </c>
      <c r="O6488" t="s">
        <v>118</v>
      </c>
      <c r="P6488" t="s">
        <v>29</v>
      </c>
      <c r="Q6488" t="s">
        <v>29</v>
      </c>
      <c r="R6488" t="s">
        <v>29</v>
      </c>
      <c r="S6488" t="s">
        <v>29</v>
      </c>
      <c r="T6488" t="s">
        <v>29</v>
      </c>
      <c r="U6488" t="s">
        <v>29</v>
      </c>
      <c r="V6488" t="s">
        <v>29</v>
      </c>
      <c r="W6488" t="s">
        <v>6572</v>
      </c>
    </row>
    <row r="6489" spans="1:23">
      <c r="A6489">
        <v>6488</v>
      </c>
      <c r="B6489" t="s">
        <v>6569</v>
      </c>
      <c r="C6489" t="s">
        <v>6570</v>
      </c>
      <c r="D6489">
        <v>175</v>
      </c>
      <c r="E6489" t="s">
        <v>6621</v>
      </c>
      <c r="F6489" t="s">
        <v>154</v>
      </c>
      <c r="G6489" s="1" t="s">
        <v>5673</v>
      </c>
      <c r="H6489" t="s">
        <v>6622</v>
      </c>
      <c r="I6489" t="s">
        <v>5673</v>
      </c>
      <c r="J6489" t="s">
        <v>6622</v>
      </c>
      <c r="K6489">
        <v>0.16778523489932887</v>
      </c>
      <c r="L6489">
        <v>0.16778523489932895</v>
      </c>
      <c r="M6489" t="s">
        <v>26</v>
      </c>
      <c r="N6489" t="s">
        <v>323</v>
      </c>
      <c r="O6489" t="s">
        <v>118</v>
      </c>
      <c r="P6489" t="s">
        <v>29</v>
      </c>
      <c r="Q6489" t="s">
        <v>29</v>
      </c>
      <c r="R6489" t="s">
        <v>29</v>
      </c>
      <c r="S6489" t="s">
        <v>29</v>
      </c>
      <c r="T6489" t="s">
        <v>29</v>
      </c>
      <c r="U6489" t="s">
        <v>29</v>
      </c>
      <c r="V6489" t="s">
        <v>29</v>
      </c>
      <c r="W6489" t="s">
        <v>6572</v>
      </c>
    </row>
    <row r="6490" spans="1:23">
      <c r="A6490">
        <v>6489</v>
      </c>
      <c r="B6490" t="s">
        <v>6569</v>
      </c>
      <c r="C6490" t="s">
        <v>6570</v>
      </c>
      <c r="D6490">
        <v>175</v>
      </c>
      <c r="E6490" t="s">
        <v>6623</v>
      </c>
      <c r="F6490" t="s">
        <v>154</v>
      </c>
      <c r="G6490" s="1" t="s">
        <v>333</v>
      </c>
      <c r="H6490" t="s">
        <v>1585</v>
      </c>
      <c r="I6490" t="s">
        <v>333</v>
      </c>
      <c r="J6490" t="s">
        <v>1585</v>
      </c>
      <c r="K6490">
        <v>9.8993288590604021</v>
      </c>
      <c r="L6490">
        <v>9.8993288590604056</v>
      </c>
      <c r="M6490" t="s">
        <v>26</v>
      </c>
      <c r="N6490" t="s">
        <v>328</v>
      </c>
      <c r="O6490" t="s">
        <v>118</v>
      </c>
      <c r="P6490" t="s">
        <v>74</v>
      </c>
      <c r="Q6490" t="s">
        <v>29</v>
      </c>
      <c r="R6490" t="s">
        <v>29</v>
      </c>
      <c r="S6490" t="s">
        <v>29</v>
      </c>
      <c r="T6490" t="s">
        <v>29</v>
      </c>
      <c r="U6490" t="s">
        <v>29</v>
      </c>
      <c r="V6490" t="s">
        <v>29</v>
      </c>
      <c r="W6490" t="s">
        <v>6572</v>
      </c>
    </row>
    <row r="6491" spans="1:23">
      <c r="A6491">
        <v>6490</v>
      </c>
      <c r="B6491" t="s">
        <v>6569</v>
      </c>
      <c r="C6491" t="s">
        <v>6570</v>
      </c>
      <c r="D6491">
        <v>175</v>
      </c>
      <c r="E6491" t="s">
        <v>6624</v>
      </c>
      <c r="F6491" t="s">
        <v>154</v>
      </c>
      <c r="G6491" s="1" t="s">
        <v>333</v>
      </c>
      <c r="H6491" t="s">
        <v>4153</v>
      </c>
      <c r="I6491" t="s">
        <v>333</v>
      </c>
      <c r="J6491" t="s">
        <v>4153</v>
      </c>
      <c r="K6491">
        <v>2.8523489932885906</v>
      </c>
      <c r="L6491">
        <v>2.8523489932885915</v>
      </c>
      <c r="M6491" t="s">
        <v>26</v>
      </c>
      <c r="N6491" t="s">
        <v>328</v>
      </c>
      <c r="O6491" t="s">
        <v>118</v>
      </c>
      <c r="P6491" t="s">
        <v>29</v>
      </c>
      <c r="Q6491" t="s">
        <v>29</v>
      </c>
      <c r="R6491" t="s">
        <v>29</v>
      </c>
      <c r="S6491" t="s">
        <v>29</v>
      </c>
      <c r="T6491" t="s">
        <v>29</v>
      </c>
      <c r="U6491" t="s">
        <v>29</v>
      </c>
      <c r="V6491" t="s">
        <v>29</v>
      </c>
      <c r="W6491" t="s">
        <v>6572</v>
      </c>
    </row>
    <row r="6492" spans="1:23">
      <c r="A6492">
        <v>6491</v>
      </c>
      <c r="B6492" t="s">
        <v>6569</v>
      </c>
      <c r="C6492" t="s">
        <v>6570</v>
      </c>
      <c r="D6492">
        <v>175</v>
      </c>
      <c r="E6492" t="s">
        <v>6625</v>
      </c>
      <c r="F6492" t="s">
        <v>3056</v>
      </c>
      <c r="G6492" s="1" t="s">
        <v>6626</v>
      </c>
      <c r="H6492" t="s">
        <v>1741</v>
      </c>
      <c r="I6492" t="s">
        <v>6626</v>
      </c>
      <c r="J6492" t="s">
        <v>1741</v>
      </c>
      <c r="K6492">
        <v>0.67114093959731547</v>
      </c>
      <c r="L6492">
        <v>0.6711409395973158</v>
      </c>
      <c r="M6492" t="s">
        <v>26</v>
      </c>
      <c r="N6492" t="s">
        <v>328</v>
      </c>
      <c r="O6492" t="s">
        <v>118</v>
      </c>
      <c r="P6492" t="s">
        <v>29</v>
      </c>
      <c r="Q6492" t="s">
        <v>29</v>
      </c>
      <c r="R6492" t="s">
        <v>29</v>
      </c>
      <c r="S6492" t="s">
        <v>29</v>
      </c>
      <c r="T6492" t="s">
        <v>29</v>
      </c>
      <c r="U6492" t="s">
        <v>29</v>
      </c>
      <c r="V6492" t="s">
        <v>29</v>
      </c>
      <c r="W6492" t="s">
        <v>6572</v>
      </c>
    </row>
    <row r="6493" spans="1:23">
      <c r="A6493">
        <v>6492</v>
      </c>
      <c r="B6493" t="s">
        <v>6569</v>
      </c>
      <c r="C6493" t="s">
        <v>6570</v>
      </c>
      <c r="D6493">
        <v>175</v>
      </c>
      <c r="E6493" t="s">
        <v>6627</v>
      </c>
      <c r="F6493" t="s">
        <v>1364</v>
      </c>
      <c r="G6493" s="1" t="s">
        <v>1730</v>
      </c>
      <c r="H6493" t="s">
        <v>29</v>
      </c>
      <c r="I6493" t="s">
        <v>1730</v>
      </c>
      <c r="J6493" t="s">
        <v>29</v>
      </c>
      <c r="K6493">
        <v>1.5100671140939599</v>
      </c>
      <c r="L6493">
        <v>1.5100671140939605</v>
      </c>
      <c r="M6493" t="s">
        <v>26</v>
      </c>
      <c r="N6493" t="s">
        <v>328</v>
      </c>
      <c r="O6493" t="s">
        <v>118</v>
      </c>
      <c r="P6493" t="s">
        <v>29</v>
      </c>
      <c r="Q6493" t="s">
        <v>29</v>
      </c>
      <c r="R6493" t="s">
        <v>29</v>
      </c>
      <c r="S6493" t="s">
        <v>29</v>
      </c>
      <c r="T6493" t="s">
        <v>29</v>
      </c>
      <c r="U6493" t="s">
        <v>29</v>
      </c>
      <c r="V6493" t="s">
        <v>29</v>
      </c>
      <c r="W6493" t="s">
        <v>6572</v>
      </c>
    </row>
    <row r="6494" spans="1:23">
      <c r="A6494">
        <v>6493</v>
      </c>
      <c r="B6494" t="s">
        <v>6569</v>
      </c>
      <c r="C6494" t="s">
        <v>6570</v>
      </c>
      <c r="D6494">
        <v>175</v>
      </c>
      <c r="E6494" t="s">
        <v>6628</v>
      </c>
      <c r="F6494" t="s">
        <v>1364</v>
      </c>
      <c r="G6494" s="1" t="s">
        <v>1730</v>
      </c>
      <c r="H6494" t="s">
        <v>29</v>
      </c>
      <c r="I6494" t="s">
        <v>1730</v>
      </c>
      <c r="J6494" t="s">
        <v>29</v>
      </c>
      <c r="K6494">
        <v>0.16778523489932887</v>
      </c>
      <c r="L6494">
        <v>0.16778523489932895</v>
      </c>
      <c r="M6494" t="s">
        <v>26</v>
      </c>
      <c r="N6494" t="s">
        <v>328</v>
      </c>
      <c r="O6494" t="s">
        <v>118</v>
      </c>
      <c r="P6494" t="s">
        <v>29</v>
      </c>
      <c r="Q6494" t="s">
        <v>29</v>
      </c>
      <c r="R6494" t="s">
        <v>29</v>
      </c>
      <c r="S6494" t="s">
        <v>29</v>
      </c>
      <c r="T6494" t="s">
        <v>29</v>
      </c>
      <c r="U6494" t="s">
        <v>29</v>
      </c>
      <c r="V6494" t="s">
        <v>29</v>
      </c>
      <c r="W6494" t="s">
        <v>6572</v>
      </c>
    </row>
    <row r="6495" spans="1:23">
      <c r="A6495">
        <v>6494</v>
      </c>
      <c r="B6495" t="s">
        <v>6569</v>
      </c>
      <c r="C6495" t="s">
        <v>6570</v>
      </c>
      <c r="D6495">
        <v>175</v>
      </c>
      <c r="E6495" t="s">
        <v>6629</v>
      </c>
      <c r="F6495" t="s">
        <v>1364</v>
      </c>
      <c r="G6495" s="1" t="s">
        <v>1730</v>
      </c>
      <c r="H6495" t="s">
        <v>6630</v>
      </c>
      <c r="I6495" t="s">
        <v>1730</v>
      </c>
      <c r="J6495" t="s">
        <v>6630</v>
      </c>
      <c r="K6495">
        <v>0.16778523489932887</v>
      </c>
      <c r="L6495">
        <v>0.16778523489932895</v>
      </c>
      <c r="M6495" t="s">
        <v>26</v>
      </c>
      <c r="N6495" t="s">
        <v>328</v>
      </c>
      <c r="O6495" t="s">
        <v>118</v>
      </c>
      <c r="P6495" t="s">
        <v>29</v>
      </c>
      <c r="Q6495" t="s">
        <v>29</v>
      </c>
      <c r="R6495" t="s">
        <v>29</v>
      </c>
      <c r="S6495" t="s">
        <v>29</v>
      </c>
      <c r="T6495" t="s">
        <v>29</v>
      </c>
      <c r="U6495" t="s">
        <v>29</v>
      </c>
      <c r="V6495" t="s">
        <v>29</v>
      </c>
      <c r="W6495" t="s">
        <v>6572</v>
      </c>
    </row>
    <row r="6496" spans="1:23">
      <c r="A6496">
        <v>6495</v>
      </c>
      <c r="B6496" t="s">
        <v>6569</v>
      </c>
      <c r="C6496" t="s">
        <v>6570</v>
      </c>
      <c r="D6496">
        <v>175</v>
      </c>
      <c r="E6496" t="s">
        <v>6503</v>
      </c>
      <c r="F6496" t="s">
        <v>1364</v>
      </c>
      <c r="G6496" s="1" t="s">
        <v>1730</v>
      </c>
      <c r="H6496" t="s">
        <v>6504</v>
      </c>
      <c r="I6496" t="s">
        <v>1730</v>
      </c>
      <c r="J6496" t="s">
        <v>6504</v>
      </c>
      <c r="K6496">
        <v>0.67114093959731547</v>
      </c>
      <c r="L6496">
        <v>0.6711409395973158</v>
      </c>
      <c r="M6496" t="s">
        <v>26</v>
      </c>
      <c r="N6496" t="s">
        <v>328</v>
      </c>
      <c r="O6496" t="s">
        <v>118</v>
      </c>
      <c r="P6496" t="s">
        <v>29</v>
      </c>
      <c r="Q6496" t="s">
        <v>29</v>
      </c>
      <c r="R6496" t="s">
        <v>29</v>
      </c>
      <c r="S6496" t="s">
        <v>29</v>
      </c>
      <c r="T6496" t="s">
        <v>29</v>
      </c>
      <c r="U6496" t="s">
        <v>29</v>
      </c>
      <c r="V6496" t="s">
        <v>29</v>
      </c>
      <c r="W6496" t="s">
        <v>6572</v>
      </c>
    </row>
    <row r="6497" spans="1:23">
      <c r="A6497">
        <v>6496</v>
      </c>
      <c r="B6497" t="s">
        <v>6569</v>
      </c>
      <c r="C6497" t="s">
        <v>6570</v>
      </c>
      <c r="D6497">
        <v>175</v>
      </c>
      <c r="E6497" t="s">
        <v>6631</v>
      </c>
      <c r="F6497" t="s">
        <v>1364</v>
      </c>
      <c r="G6497" s="1" t="s">
        <v>1730</v>
      </c>
      <c r="H6497" t="s">
        <v>6632</v>
      </c>
      <c r="I6497" t="s">
        <v>1730</v>
      </c>
      <c r="J6497" t="s">
        <v>6632</v>
      </c>
      <c r="K6497">
        <v>0.16778523489932887</v>
      </c>
      <c r="L6497">
        <v>0.16778523489932895</v>
      </c>
      <c r="M6497" t="s">
        <v>26</v>
      </c>
      <c r="N6497" t="s">
        <v>328</v>
      </c>
      <c r="O6497" t="s">
        <v>118</v>
      </c>
      <c r="P6497" t="s">
        <v>29</v>
      </c>
      <c r="Q6497" t="s">
        <v>29</v>
      </c>
      <c r="R6497" t="s">
        <v>29</v>
      </c>
      <c r="S6497" t="s">
        <v>29</v>
      </c>
      <c r="T6497" t="s">
        <v>29</v>
      </c>
      <c r="U6497" t="s">
        <v>29</v>
      </c>
      <c r="V6497" t="s">
        <v>29</v>
      </c>
      <c r="W6497" t="s">
        <v>6572</v>
      </c>
    </row>
    <row r="6498" spans="1:23">
      <c r="A6498">
        <v>6497</v>
      </c>
      <c r="B6498" t="s">
        <v>6569</v>
      </c>
      <c r="C6498" t="s">
        <v>6570</v>
      </c>
      <c r="D6498">
        <v>175</v>
      </c>
      <c r="E6498" t="s">
        <v>2150</v>
      </c>
      <c r="F6498" t="s">
        <v>1364</v>
      </c>
      <c r="G6498" s="1" t="s">
        <v>1730</v>
      </c>
      <c r="H6498" t="s">
        <v>183</v>
      </c>
      <c r="I6498" t="s">
        <v>1730</v>
      </c>
      <c r="J6498" t="s">
        <v>183</v>
      </c>
      <c r="K6498">
        <v>1.006711409395973</v>
      </c>
      <c r="L6498">
        <v>1.0067114093959735</v>
      </c>
      <c r="M6498" t="s">
        <v>26</v>
      </c>
      <c r="N6498" t="s">
        <v>328</v>
      </c>
      <c r="O6498" t="s">
        <v>118</v>
      </c>
      <c r="P6498" t="s">
        <v>29</v>
      </c>
      <c r="Q6498" t="s">
        <v>29</v>
      </c>
      <c r="R6498" t="s">
        <v>29</v>
      </c>
      <c r="S6498" t="s">
        <v>29</v>
      </c>
      <c r="T6498" t="s">
        <v>29</v>
      </c>
      <c r="U6498" t="s">
        <v>29</v>
      </c>
      <c r="V6498" t="s">
        <v>29</v>
      </c>
      <c r="W6498" t="s">
        <v>6572</v>
      </c>
    </row>
    <row r="6499" spans="1:23">
      <c r="A6499">
        <v>6498</v>
      </c>
      <c r="B6499" t="s">
        <v>6569</v>
      </c>
      <c r="C6499" t="s">
        <v>6570</v>
      </c>
      <c r="D6499">
        <v>175</v>
      </c>
      <c r="E6499" t="s">
        <v>6633</v>
      </c>
      <c r="F6499" t="s">
        <v>1364</v>
      </c>
      <c r="G6499" s="1" t="s">
        <v>1730</v>
      </c>
      <c r="H6499" t="s">
        <v>6634</v>
      </c>
      <c r="I6499" t="s">
        <v>1730</v>
      </c>
      <c r="J6499" t="s">
        <v>6634</v>
      </c>
      <c r="K6499">
        <v>0.33557046979865773</v>
      </c>
      <c r="L6499">
        <v>0.3355704697986579</v>
      </c>
      <c r="M6499" t="s">
        <v>26</v>
      </c>
      <c r="N6499" t="s">
        <v>328</v>
      </c>
      <c r="O6499" t="s">
        <v>118</v>
      </c>
      <c r="P6499" t="s">
        <v>29</v>
      </c>
      <c r="Q6499" t="s">
        <v>29</v>
      </c>
      <c r="R6499" t="s">
        <v>29</v>
      </c>
      <c r="S6499" t="s">
        <v>29</v>
      </c>
      <c r="T6499" t="s">
        <v>29</v>
      </c>
      <c r="U6499" t="s">
        <v>29</v>
      </c>
      <c r="V6499" t="s">
        <v>29</v>
      </c>
      <c r="W6499" t="s">
        <v>6572</v>
      </c>
    </row>
    <row r="6500" spans="1:23">
      <c r="A6500">
        <v>6499</v>
      </c>
      <c r="B6500" t="s">
        <v>6569</v>
      </c>
      <c r="C6500" t="s">
        <v>6570</v>
      </c>
      <c r="D6500">
        <v>175</v>
      </c>
      <c r="E6500" t="s">
        <v>6635</v>
      </c>
      <c r="F6500" t="s">
        <v>1364</v>
      </c>
      <c r="G6500" s="1" t="s">
        <v>1730</v>
      </c>
      <c r="H6500" t="s">
        <v>29</v>
      </c>
      <c r="I6500" t="s">
        <v>1730</v>
      </c>
      <c r="J6500" t="s">
        <v>29</v>
      </c>
      <c r="K6500">
        <v>0.33557046979865773</v>
      </c>
      <c r="L6500">
        <v>0.3355704697986579</v>
      </c>
      <c r="M6500" t="s">
        <v>26</v>
      </c>
      <c r="N6500" t="s">
        <v>328</v>
      </c>
      <c r="O6500" t="s">
        <v>118</v>
      </c>
      <c r="P6500" t="s">
        <v>29</v>
      </c>
      <c r="Q6500" t="s">
        <v>29</v>
      </c>
      <c r="R6500" t="s">
        <v>29</v>
      </c>
      <c r="S6500" t="s">
        <v>29</v>
      </c>
      <c r="T6500" t="s">
        <v>29</v>
      </c>
      <c r="U6500" t="s">
        <v>29</v>
      </c>
      <c r="V6500" t="s">
        <v>29</v>
      </c>
      <c r="W6500" t="s">
        <v>6572</v>
      </c>
    </row>
    <row r="6501" spans="1:23">
      <c r="A6501">
        <v>6500</v>
      </c>
      <c r="B6501" t="s">
        <v>6569</v>
      </c>
      <c r="C6501" t="s">
        <v>6570</v>
      </c>
      <c r="D6501">
        <v>175</v>
      </c>
      <c r="E6501" t="s">
        <v>438</v>
      </c>
      <c r="F6501" t="s">
        <v>438</v>
      </c>
      <c r="G6501" s="1" t="s">
        <v>29</v>
      </c>
      <c r="H6501" t="s">
        <v>29</v>
      </c>
      <c r="I6501" t="s">
        <v>29</v>
      </c>
      <c r="J6501" t="s">
        <v>29</v>
      </c>
      <c r="K6501">
        <v>0.16778523489932887</v>
      </c>
      <c r="L6501">
        <v>0.16778523489932895</v>
      </c>
      <c r="M6501" t="s">
        <v>26</v>
      </c>
      <c r="N6501" t="s">
        <v>328</v>
      </c>
      <c r="O6501" t="s">
        <v>118</v>
      </c>
      <c r="P6501" t="s">
        <v>29</v>
      </c>
      <c r="Q6501" t="s">
        <v>29</v>
      </c>
      <c r="R6501" t="s">
        <v>29</v>
      </c>
      <c r="S6501" t="s">
        <v>29</v>
      </c>
      <c r="T6501" t="s">
        <v>29</v>
      </c>
      <c r="U6501" t="s">
        <v>29</v>
      </c>
      <c r="V6501" t="s">
        <v>29</v>
      </c>
      <c r="W6501" t="s">
        <v>6572</v>
      </c>
    </row>
    <row r="6502" spans="1:23">
      <c r="A6502">
        <v>6501</v>
      </c>
      <c r="B6502" t="s">
        <v>6569</v>
      </c>
      <c r="C6502" t="s">
        <v>6570</v>
      </c>
      <c r="D6502">
        <v>175</v>
      </c>
      <c r="E6502" t="s">
        <v>6636</v>
      </c>
      <c r="F6502" t="s">
        <v>1364</v>
      </c>
      <c r="G6502" s="1" t="s">
        <v>5103</v>
      </c>
      <c r="H6502" t="s">
        <v>2389</v>
      </c>
      <c r="I6502" t="s">
        <v>5103</v>
      </c>
      <c r="J6502" t="s">
        <v>2389</v>
      </c>
      <c r="K6502">
        <v>0.33557046979865773</v>
      </c>
      <c r="L6502">
        <v>0.3355704697986579</v>
      </c>
      <c r="M6502" t="s">
        <v>26</v>
      </c>
      <c r="N6502" t="s">
        <v>323</v>
      </c>
      <c r="O6502" t="s">
        <v>118</v>
      </c>
      <c r="P6502" t="s">
        <v>29</v>
      </c>
      <c r="Q6502" t="s">
        <v>29</v>
      </c>
      <c r="R6502" t="s">
        <v>29</v>
      </c>
      <c r="S6502" t="s">
        <v>29</v>
      </c>
      <c r="T6502" t="s">
        <v>29</v>
      </c>
      <c r="U6502" t="s">
        <v>29</v>
      </c>
      <c r="V6502" t="s">
        <v>29</v>
      </c>
      <c r="W6502" t="s">
        <v>6572</v>
      </c>
    </row>
    <row r="6503" spans="1:23">
      <c r="A6503">
        <v>6502</v>
      </c>
      <c r="B6503" t="s">
        <v>6569</v>
      </c>
      <c r="C6503" t="s">
        <v>6570</v>
      </c>
      <c r="D6503">
        <v>175</v>
      </c>
      <c r="E6503" t="s">
        <v>6637</v>
      </c>
      <c r="F6503" t="s">
        <v>1364</v>
      </c>
      <c r="G6503" s="1" t="s">
        <v>5103</v>
      </c>
      <c r="H6503" t="s">
        <v>104</v>
      </c>
      <c r="I6503" t="s">
        <v>5103</v>
      </c>
      <c r="J6503" t="s">
        <v>104</v>
      </c>
      <c r="K6503">
        <v>0.33557046979865773</v>
      </c>
      <c r="L6503">
        <v>0.3355704697986579</v>
      </c>
      <c r="M6503" t="s">
        <v>26</v>
      </c>
      <c r="N6503" t="s">
        <v>328</v>
      </c>
      <c r="O6503" t="s">
        <v>118</v>
      </c>
      <c r="P6503" t="s">
        <v>29</v>
      </c>
      <c r="Q6503" t="s">
        <v>29</v>
      </c>
      <c r="R6503" t="s">
        <v>29</v>
      </c>
      <c r="S6503" t="s">
        <v>29</v>
      </c>
      <c r="T6503" t="s">
        <v>29</v>
      </c>
      <c r="U6503" t="s">
        <v>29</v>
      </c>
      <c r="V6503" t="s">
        <v>29</v>
      </c>
      <c r="W6503" t="s">
        <v>6572</v>
      </c>
    </row>
    <row r="6504" spans="1:23">
      <c r="A6504">
        <v>6503</v>
      </c>
      <c r="B6504" t="s">
        <v>6569</v>
      </c>
      <c r="C6504" t="s">
        <v>6570</v>
      </c>
      <c r="D6504">
        <v>175</v>
      </c>
      <c r="E6504" t="s">
        <v>6638</v>
      </c>
      <c r="F6504" t="s">
        <v>185</v>
      </c>
      <c r="G6504" s="1" t="s">
        <v>6639</v>
      </c>
      <c r="H6504" t="s">
        <v>6640</v>
      </c>
      <c r="I6504" t="s">
        <v>7565</v>
      </c>
      <c r="J6504" t="s">
        <v>6640</v>
      </c>
      <c r="K6504">
        <v>0.83892617449664431</v>
      </c>
      <c r="L6504">
        <v>0.83892617449664464</v>
      </c>
      <c r="M6504" t="s">
        <v>26</v>
      </c>
      <c r="N6504" t="s">
        <v>328</v>
      </c>
      <c r="O6504" t="s">
        <v>323</v>
      </c>
      <c r="P6504" t="s">
        <v>118</v>
      </c>
      <c r="Q6504" t="s">
        <v>29</v>
      </c>
      <c r="R6504" t="s">
        <v>29</v>
      </c>
      <c r="S6504" t="s">
        <v>29</v>
      </c>
      <c r="T6504" t="s">
        <v>29</v>
      </c>
      <c r="U6504" t="s">
        <v>29</v>
      </c>
      <c r="V6504" t="s">
        <v>29</v>
      </c>
      <c r="W6504" t="s">
        <v>6572</v>
      </c>
    </row>
    <row r="6505" spans="1:23">
      <c r="A6505">
        <v>6504</v>
      </c>
      <c r="B6505" t="s">
        <v>6569</v>
      </c>
      <c r="C6505" t="s">
        <v>6570</v>
      </c>
      <c r="D6505">
        <v>175</v>
      </c>
      <c r="E6505" t="s">
        <v>6641</v>
      </c>
      <c r="F6505" t="s">
        <v>185</v>
      </c>
      <c r="G6505" s="1" t="s">
        <v>6639</v>
      </c>
      <c r="H6505" t="s">
        <v>29</v>
      </c>
      <c r="I6505" t="s">
        <v>6639</v>
      </c>
      <c r="J6505" t="s">
        <v>29</v>
      </c>
      <c r="K6505">
        <v>0.50335570469798652</v>
      </c>
      <c r="L6505">
        <v>0.50335570469798674</v>
      </c>
      <c r="M6505" t="s">
        <v>26</v>
      </c>
      <c r="N6505" t="s">
        <v>328</v>
      </c>
      <c r="O6505" t="s">
        <v>323</v>
      </c>
      <c r="P6505" t="s">
        <v>118</v>
      </c>
      <c r="Q6505" t="s">
        <v>29</v>
      </c>
      <c r="R6505" t="s">
        <v>29</v>
      </c>
      <c r="S6505" t="s">
        <v>29</v>
      </c>
      <c r="T6505" t="s">
        <v>29</v>
      </c>
      <c r="U6505" t="s">
        <v>29</v>
      </c>
      <c r="V6505" t="s">
        <v>29</v>
      </c>
      <c r="W6505" t="s">
        <v>6572</v>
      </c>
    </row>
    <row r="6506" spans="1:23">
      <c r="A6506">
        <v>6505</v>
      </c>
      <c r="B6506" t="s">
        <v>6569</v>
      </c>
      <c r="C6506" t="s">
        <v>6570</v>
      </c>
      <c r="D6506">
        <v>175</v>
      </c>
      <c r="E6506" t="s">
        <v>6642</v>
      </c>
      <c r="F6506" t="s">
        <v>23</v>
      </c>
      <c r="G6506" s="1" t="s">
        <v>6643</v>
      </c>
      <c r="H6506" t="s">
        <v>5118</v>
      </c>
      <c r="I6506" t="s">
        <v>6643</v>
      </c>
      <c r="J6506" t="s">
        <v>5118</v>
      </c>
      <c r="K6506">
        <v>0.33557046979865773</v>
      </c>
      <c r="L6506">
        <v>0.3355704697986579</v>
      </c>
      <c r="M6506" t="s">
        <v>26</v>
      </c>
      <c r="N6506" t="s">
        <v>328</v>
      </c>
      <c r="O6506" t="s">
        <v>118</v>
      </c>
      <c r="P6506" t="s">
        <v>29</v>
      </c>
      <c r="Q6506" t="s">
        <v>29</v>
      </c>
      <c r="R6506" t="s">
        <v>29</v>
      </c>
      <c r="S6506" t="s">
        <v>29</v>
      </c>
      <c r="T6506" t="s">
        <v>29</v>
      </c>
      <c r="U6506" t="s">
        <v>29</v>
      </c>
      <c r="V6506" t="s">
        <v>29</v>
      </c>
      <c r="W6506" t="s">
        <v>6572</v>
      </c>
    </row>
    <row r="6507" spans="1:23">
      <c r="A6507">
        <v>6506</v>
      </c>
      <c r="B6507" t="s">
        <v>6569</v>
      </c>
      <c r="C6507" t="s">
        <v>6570</v>
      </c>
      <c r="D6507">
        <v>175</v>
      </c>
      <c r="E6507" t="s">
        <v>6644</v>
      </c>
      <c r="F6507" t="s">
        <v>438</v>
      </c>
      <c r="G6507" s="1" t="s">
        <v>2070</v>
      </c>
      <c r="H6507" t="s">
        <v>6645</v>
      </c>
      <c r="I6507" t="s">
        <v>2070</v>
      </c>
      <c r="J6507" t="s">
        <v>1381</v>
      </c>
      <c r="K6507">
        <v>6.7114093959731544</v>
      </c>
      <c r="L6507">
        <v>6.7114093959731571</v>
      </c>
      <c r="M6507" t="s">
        <v>26</v>
      </c>
      <c r="N6507" t="s">
        <v>328</v>
      </c>
      <c r="O6507" t="s">
        <v>323</v>
      </c>
      <c r="P6507" t="s">
        <v>118</v>
      </c>
      <c r="Q6507" t="s">
        <v>29</v>
      </c>
      <c r="R6507" t="s">
        <v>29</v>
      </c>
      <c r="S6507" t="s">
        <v>29</v>
      </c>
      <c r="T6507" t="s">
        <v>29</v>
      </c>
      <c r="U6507" t="s">
        <v>29</v>
      </c>
      <c r="V6507" t="s">
        <v>29</v>
      </c>
      <c r="W6507" t="s">
        <v>6572</v>
      </c>
    </row>
    <row r="6508" spans="1:23">
      <c r="A6508">
        <v>6507</v>
      </c>
      <c r="B6508" t="s">
        <v>6569</v>
      </c>
      <c r="C6508" t="s">
        <v>6570</v>
      </c>
      <c r="D6508">
        <v>175</v>
      </c>
      <c r="E6508" t="s">
        <v>6646</v>
      </c>
      <c r="F6508" t="s">
        <v>297</v>
      </c>
      <c r="G6508" s="1" t="s">
        <v>298</v>
      </c>
      <c r="H6508" t="s">
        <v>29</v>
      </c>
      <c r="I6508" t="s">
        <v>298</v>
      </c>
      <c r="J6508" t="s">
        <v>29</v>
      </c>
      <c r="K6508">
        <v>0.16778523489932887</v>
      </c>
      <c r="L6508">
        <v>0.16778523489932895</v>
      </c>
      <c r="M6508" t="s">
        <v>26</v>
      </c>
      <c r="N6508" t="s">
        <v>328</v>
      </c>
      <c r="O6508" t="s">
        <v>118</v>
      </c>
      <c r="P6508" t="s">
        <v>29</v>
      </c>
      <c r="Q6508" t="s">
        <v>29</v>
      </c>
      <c r="R6508" t="s">
        <v>29</v>
      </c>
      <c r="S6508" t="s">
        <v>29</v>
      </c>
      <c r="T6508" t="s">
        <v>29</v>
      </c>
      <c r="U6508" t="s">
        <v>29</v>
      </c>
      <c r="V6508" t="s">
        <v>29</v>
      </c>
      <c r="W6508" t="s">
        <v>6572</v>
      </c>
    </row>
    <row r="6509" spans="1:23">
      <c r="A6509">
        <v>6508</v>
      </c>
      <c r="B6509" t="s">
        <v>6569</v>
      </c>
      <c r="C6509" t="s">
        <v>6570</v>
      </c>
      <c r="D6509">
        <v>175</v>
      </c>
      <c r="E6509" t="s">
        <v>6647</v>
      </c>
      <c r="F6509" t="s">
        <v>154</v>
      </c>
      <c r="G6509" s="1" t="s">
        <v>368</v>
      </c>
      <c r="H6509" t="s">
        <v>183</v>
      </c>
      <c r="I6509" t="s">
        <v>368</v>
      </c>
      <c r="J6509" t="s">
        <v>8764</v>
      </c>
      <c r="K6509">
        <v>0.16778523489932887</v>
      </c>
      <c r="L6509">
        <v>0.16778523489932895</v>
      </c>
      <c r="M6509" t="s">
        <v>26</v>
      </c>
      <c r="N6509" t="s">
        <v>323</v>
      </c>
      <c r="O6509" t="s">
        <v>74</v>
      </c>
      <c r="P6509" t="s">
        <v>29</v>
      </c>
      <c r="Q6509" t="s">
        <v>29</v>
      </c>
      <c r="R6509" t="s">
        <v>29</v>
      </c>
      <c r="S6509" t="s">
        <v>29</v>
      </c>
      <c r="T6509" t="s">
        <v>29</v>
      </c>
      <c r="U6509" t="s">
        <v>29</v>
      </c>
      <c r="V6509" t="s">
        <v>29</v>
      </c>
      <c r="W6509" t="s">
        <v>6572</v>
      </c>
    </row>
    <row r="6510" spans="1:23">
      <c r="A6510">
        <v>6509</v>
      </c>
      <c r="B6510" t="s">
        <v>6569</v>
      </c>
      <c r="C6510" t="s">
        <v>6570</v>
      </c>
      <c r="D6510">
        <v>175</v>
      </c>
      <c r="E6510" t="s">
        <v>6648</v>
      </c>
      <c r="F6510" t="s">
        <v>154</v>
      </c>
      <c r="G6510" s="1" t="s">
        <v>368</v>
      </c>
      <c r="H6510" t="s">
        <v>6242</v>
      </c>
      <c r="I6510" t="s">
        <v>368</v>
      </c>
      <c r="J6510" t="s">
        <v>8899</v>
      </c>
      <c r="K6510">
        <v>0.16778523489932887</v>
      </c>
      <c r="L6510">
        <v>0.16778523489932895</v>
      </c>
      <c r="M6510" t="s">
        <v>26</v>
      </c>
      <c r="N6510" t="s">
        <v>323</v>
      </c>
      <c r="O6510" t="s">
        <v>74</v>
      </c>
      <c r="P6510" t="s">
        <v>29</v>
      </c>
      <c r="Q6510" t="s">
        <v>29</v>
      </c>
      <c r="R6510" t="s">
        <v>29</v>
      </c>
      <c r="S6510" t="s">
        <v>29</v>
      </c>
      <c r="T6510" t="s">
        <v>29</v>
      </c>
      <c r="U6510" t="s">
        <v>29</v>
      </c>
      <c r="V6510" t="s">
        <v>29</v>
      </c>
      <c r="W6510" t="s">
        <v>6572</v>
      </c>
    </row>
    <row r="6511" spans="1:23">
      <c r="A6511">
        <v>6510</v>
      </c>
      <c r="B6511" t="s">
        <v>6569</v>
      </c>
      <c r="C6511" t="s">
        <v>6570</v>
      </c>
      <c r="D6511">
        <v>175</v>
      </c>
      <c r="E6511" t="s">
        <v>6649</v>
      </c>
      <c r="F6511" t="s">
        <v>154</v>
      </c>
      <c r="G6511" s="1" t="s">
        <v>368</v>
      </c>
      <c r="H6511" t="s">
        <v>840</v>
      </c>
      <c r="I6511" t="s">
        <v>368</v>
      </c>
      <c r="J6511" t="s">
        <v>840</v>
      </c>
      <c r="K6511">
        <v>0.33557046979865773</v>
      </c>
      <c r="L6511">
        <v>0.3355704697986579</v>
      </c>
      <c r="M6511" t="s">
        <v>26</v>
      </c>
      <c r="N6511" t="s">
        <v>323</v>
      </c>
      <c r="O6511" t="s">
        <v>74</v>
      </c>
      <c r="P6511" t="s">
        <v>29</v>
      </c>
      <c r="Q6511" t="s">
        <v>29</v>
      </c>
      <c r="R6511" t="s">
        <v>29</v>
      </c>
      <c r="S6511" t="s">
        <v>29</v>
      </c>
      <c r="T6511" t="s">
        <v>29</v>
      </c>
      <c r="U6511" t="s">
        <v>29</v>
      </c>
      <c r="V6511" t="s">
        <v>29</v>
      </c>
      <c r="W6511" t="s">
        <v>6572</v>
      </c>
    </row>
    <row r="6512" spans="1:23">
      <c r="A6512">
        <v>6511</v>
      </c>
      <c r="B6512" t="s">
        <v>6569</v>
      </c>
      <c r="C6512" t="s">
        <v>6570</v>
      </c>
      <c r="D6512">
        <v>175</v>
      </c>
      <c r="E6512" t="s">
        <v>1302</v>
      </c>
      <c r="F6512" t="s">
        <v>154</v>
      </c>
      <c r="G6512" s="1" t="s">
        <v>368</v>
      </c>
      <c r="H6512" t="s">
        <v>29</v>
      </c>
      <c r="I6512" t="s">
        <v>368</v>
      </c>
      <c r="J6512" t="s">
        <v>29</v>
      </c>
      <c r="K6512">
        <v>0.50335570469798652</v>
      </c>
      <c r="L6512">
        <v>0.50335570469798674</v>
      </c>
      <c r="M6512" t="s">
        <v>26</v>
      </c>
      <c r="N6512" t="s">
        <v>323</v>
      </c>
      <c r="O6512" t="s">
        <v>74</v>
      </c>
      <c r="P6512" t="s">
        <v>29</v>
      </c>
      <c r="Q6512" t="s">
        <v>29</v>
      </c>
      <c r="R6512" t="s">
        <v>29</v>
      </c>
      <c r="S6512" t="s">
        <v>29</v>
      </c>
      <c r="T6512" t="s">
        <v>29</v>
      </c>
      <c r="U6512" t="s">
        <v>29</v>
      </c>
      <c r="V6512" t="s">
        <v>29</v>
      </c>
      <c r="W6512" t="s">
        <v>6572</v>
      </c>
    </row>
    <row r="6513" spans="1:23">
      <c r="A6513">
        <v>6512</v>
      </c>
      <c r="B6513" t="s">
        <v>6569</v>
      </c>
      <c r="C6513" t="s">
        <v>6570</v>
      </c>
      <c r="D6513">
        <v>175</v>
      </c>
      <c r="E6513" t="s">
        <v>2146</v>
      </c>
      <c r="F6513" t="s">
        <v>459</v>
      </c>
      <c r="G6513" s="1" t="s">
        <v>1444</v>
      </c>
      <c r="H6513" t="s">
        <v>2147</v>
      </c>
      <c r="I6513" t="s">
        <v>1444</v>
      </c>
      <c r="J6513" t="s">
        <v>2147</v>
      </c>
      <c r="K6513">
        <v>0.16778523489932887</v>
      </c>
      <c r="L6513">
        <v>0.16778523489932895</v>
      </c>
      <c r="M6513" t="s">
        <v>26</v>
      </c>
      <c r="N6513" t="s">
        <v>328</v>
      </c>
      <c r="O6513" t="s">
        <v>118</v>
      </c>
      <c r="P6513" t="s">
        <v>74</v>
      </c>
      <c r="Q6513" t="s">
        <v>29</v>
      </c>
      <c r="R6513" t="s">
        <v>29</v>
      </c>
      <c r="S6513" t="s">
        <v>29</v>
      </c>
      <c r="T6513" t="s">
        <v>29</v>
      </c>
      <c r="U6513" t="s">
        <v>29</v>
      </c>
      <c r="V6513" t="s">
        <v>29</v>
      </c>
      <c r="W6513" t="s">
        <v>6572</v>
      </c>
    </row>
    <row r="6514" spans="1:23">
      <c r="A6514">
        <v>6513</v>
      </c>
      <c r="B6514" t="s">
        <v>6569</v>
      </c>
      <c r="C6514" t="s">
        <v>6570</v>
      </c>
      <c r="D6514">
        <v>175</v>
      </c>
      <c r="E6514" t="s">
        <v>6650</v>
      </c>
      <c r="F6514" t="s">
        <v>459</v>
      </c>
      <c r="G6514" s="1" t="s">
        <v>1444</v>
      </c>
      <c r="H6514" t="s">
        <v>1513</v>
      </c>
      <c r="I6514" t="s">
        <v>1444</v>
      </c>
      <c r="J6514" t="s">
        <v>29</v>
      </c>
      <c r="K6514">
        <v>0.33557046979865773</v>
      </c>
      <c r="L6514">
        <v>0.3355704697986579</v>
      </c>
      <c r="M6514" t="s">
        <v>26</v>
      </c>
      <c r="N6514" t="s">
        <v>328</v>
      </c>
      <c r="O6514" t="s">
        <v>118</v>
      </c>
      <c r="P6514" t="s">
        <v>74</v>
      </c>
      <c r="Q6514" t="s">
        <v>29</v>
      </c>
      <c r="R6514" t="s">
        <v>29</v>
      </c>
      <c r="S6514" t="s">
        <v>29</v>
      </c>
      <c r="T6514" t="s">
        <v>29</v>
      </c>
      <c r="U6514" t="s">
        <v>29</v>
      </c>
      <c r="V6514" t="s">
        <v>29</v>
      </c>
      <c r="W6514" t="s">
        <v>6572</v>
      </c>
    </row>
    <row r="6515" spans="1:23">
      <c r="A6515">
        <v>6514</v>
      </c>
      <c r="B6515" t="s">
        <v>6569</v>
      </c>
      <c r="C6515" t="s">
        <v>6570</v>
      </c>
      <c r="D6515">
        <v>175</v>
      </c>
      <c r="E6515" t="s">
        <v>6651</v>
      </c>
      <c r="F6515" t="s">
        <v>459</v>
      </c>
      <c r="G6515" s="1" t="s">
        <v>1444</v>
      </c>
      <c r="H6515" t="s">
        <v>995</v>
      </c>
      <c r="I6515" t="s">
        <v>1444</v>
      </c>
      <c r="J6515" t="s">
        <v>995</v>
      </c>
      <c r="K6515">
        <v>0.50335570469798652</v>
      </c>
      <c r="L6515">
        <v>0.50335570469798674</v>
      </c>
      <c r="M6515" t="s">
        <v>26</v>
      </c>
      <c r="N6515" t="s">
        <v>328</v>
      </c>
      <c r="O6515" t="s">
        <v>118</v>
      </c>
      <c r="P6515" t="s">
        <v>29</v>
      </c>
      <c r="Q6515" t="s">
        <v>29</v>
      </c>
      <c r="R6515" t="s">
        <v>29</v>
      </c>
      <c r="S6515" t="s">
        <v>29</v>
      </c>
      <c r="T6515" t="s">
        <v>29</v>
      </c>
      <c r="U6515" t="s">
        <v>29</v>
      </c>
      <c r="V6515" t="s">
        <v>29</v>
      </c>
      <c r="W6515" t="s">
        <v>6572</v>
      </c>
    </row>
    <row r="6516" spans="1:23">
      <c r="A6516">
        <v>6515</v>
      </c>
      <c r="B6516" t="s">
        <v>6569</v>
      </c>
      <c r="C6516" t="s">
        <v>6570</v>
      </c>
      <c r="D6516">
        <v>175</v>
      </c>
      <c r="E6516" t="s">
        <v>6652</v>
      </c>
      <c r="F6516" t="s">
        <v>1364</v>
      </c>
      <c r="G6516" s="1" t="s">
        <v>1733</v>
      </c>
      <c r="H6516" t="s">
        <v>6653</v>
      </c>
      <c r="I6516" t="s">
        <v>1733</v>
      </c>
      <c r="J6516" t="s">
        <v>6653</v>
      </c>
      <c r="K6516">
        <v>0.16778523489932887</v>
      </c>
      <c r="L6516">
        <v>0.16778523489932895</v>
      </c>
      <c r="M6516" t="s">
        <v>26</v>
      </c>
      <c r="N6516" t="s">
        <v>328</v>
      </c>
      <c r="O6516" t="s">
        <v>118</v>
      </c>
      <c r="P6516" t="s">
        <v>74</v>
      </c>
      <c r="Q6516" t="s">
        <v>29</v>
      </c>
      <c r="R6516" t="s">
        <v>29</v>
      </c>
      <c r="S6516" t="s">
        <v>29</v>
      </c>
      <c r="T6516" t="s">
        <v>29</v>
      </c>
      <c r="U6516" t="s">
        <v>29</v>
      </c>
      <c r="V6516" t="s">
        <v>29</v>
      </c>
      <c r="W6516" t="s">
        <v>6572</v>
      </c>
    </row>
    <row r="6517" spans="1:23">
      <c r="A6517">
        <v>6516</v>
      </c>
      <c r="B6517" t="s">
        <v>6569</v>
      </c>
      <c r="C6517" t="s">
        <v>6570</v>
      </c>
      <c r="D6517">
        <v>175</v>
      </c>
      <c r="E6517" t="s">
        <v>6654</v>
      </c>
      <c r="F6517" t="s">
        <v>1364</v>
      </c>
      <c r="G6517" s="1" t="s">
        <v>1733</v>
      </c>
      <c r="H6517" t="s">
        <v>6655</v>
      </c>
      <c r="I6517" t="s">
        <v>1733</v>
      </c>
      <c r="J6517" t="s">
        <v>6655</v>
      </c>
      <c r="K6517">
        <v>0.33557046979865773</v>
      </c>
      <c r="L6517">
        <v>0.3355704697986579</v>
      </c>
      <c r="M6517" t="s">
        <v>26</v>
      </c>
      <c r="N6517" t="s">
        <v>328</v>
      </c>
      <c r="O6517" t="s">
        <v>118</v>
      </c>
      <c r="P6517" t="s">
        <v>74</v>
      </c>
      <c r="Q6517" t="s">
        <v>29</v>
      </c>
      <c r="R6517" t="s">
        <v>29</v>
      </c>
      <c r="S6517" t="s">
        <v>29</v>
      </c>
      <c r="T6517" t="s">
        <v>29</v>
      </c>
      <c r="U6517" t="s">
        <v>29</v>
      </c>
      <c r="V6517" t="s">
        <v>29</v>
      </c>
      <c r="W6517" t="s">
        <v>6572</v>
      </c>
    </row>
    <row r="6518" spans="1:23">
      <c r="A6518">
        <v>6517</v>
      </c>
      <c r="B6518" t="s">
        <v>6569</v>
      </c>
      <c r="C6518" t="s">
        <v>6570</v>
      </c>
      <c r="D6518">
        <v>175</v>
      </c>
      <c r="E6518" t="s">
        <v>6656</v>
      </c>
      <c r="F6518" t="s">
        <v>3050</v>
      </c>
      <c r="G6518" s="1" t="s">
        <v>3051</v>
      </c>
      <c r="H6518" t="s">
        <v>6657</v>
      </c>
      <c r="I6518" t="s">
        <v>3051</v>
      </c>
      <c r="J6518" t="s">
        <v>3052</v>
      </c>
      <c r="K6518">
        <v>0.16778523489932887</v>
      </c>
      <c r="L6518">
        <v>0.16778523489932895</v>
      </c>
      <c r="M6518" t="s">
        <v>26</v>
      </c>
      <c r="N6518" t="s">
        <v>323</v>
      </c>
      <c r="O6518" t="s">
        <v>74</v>
      </c>
      <c r="P6518" t="s">
        <v>29</v>
      </c>
      <c r="Q6518" t="s">
        <v>29</v>
      </c>
      <c r="R6518" t="s">
        <v>29</v>
      </c>
      <c r="S6518" t="s">
        <v>29</v>
      </c>
      <c r="T6518" t="s">
        <v>29</v>
      </c>
      <c r="U6518" t="s">
        <v>29</v>
      </c>
      <c r="V6518" t="s">
        <v>29</v>
      </c>
      <c r="W6518" t="s">
        <v>6572</v>
      </c>
    </row>
    <row r="6519" spans="1:23">
      <c r="A6519">
        <v>6518</v>
      </c>
      <c r="B6519" t="s">
        <v>6569</v>
      </c>
      <c r="C6519" t="s">
        <v>6570</v>
      </c>
      <c r="D6519">
        <v>175</v>
      </c>
      <c r="E6519" t="s">
        <v>6658</v>
      </c>
      <c r="F6519" t="s">
        <v>297</v>
      </c>
      <c r="G6519" s="1" t="s">
        <v>1713</v>
      </c>
      <c r="H6519" t="s">
        <v>29</v>
      </c>
      <c r="I6519" t="s">
        <v>1713</v>
      </c>
      <c r="J6519" t="s">
        <v>29</v>
      </c>
      <c r="K6519">
        <v>0.33557046979865773</v>
      </c>
      <c r="L6519">
        <v>0.3355704697986579</v>
      </c>
      <c r="M6519" t="s">
        <v>26</v>
      </c>
      <c r="N6519" t="s">
        <v>328</v>
      </c>
      <c r="O6519" t="s">
        <v>118</v>
      </c>
      <c r="P6519" t="s">
        <v>29</v>
      </c>
      <c r="Q6519" t="s">
        <v>29</v>
      </c>
      <c r="R6519" t="s">
        <v>29</v>
      </c>
      <c r="S6519" t="s">
        <v>29</v>
      </c>
      <c r="T6519" t="s">
        <v>29</v>
      </c>
      <c r="U6519" t="s">
        <v>29</v>
      </c>
      <c r="V6519" t="s">
        <v>29</v>
      </c>
      <c r="W6519" t="s">
        <v>6572</v>
      </c>
    </row>
    <row r="6520" spans="1:23">
      <c r="A6520">
        <v>6519</v>
      </c>
      <c r="B6520" t="s">
        <v>6569</v>
      </c>
      <c r="C6520" t="s">
        <v>6570</v>
      </c>
      <c r="D6520">
        <v>175</v>
      </c>
      <c r="E6520" t="s">
        <v>2125</v>
      </c>
      <c r="F6520" t="s">
        <v>297</v>
      </c>
      <c r="G6520" s="1" t="s">
        <v>1713</v>
      </c>
      <c r="H6520" t="s">
        <v>2126</v>
      </c>
      <c r="I6520" t="s">
        <v>1713</v>
      </c>
      <c r="J6520" t="s">
        <v>2126</v>
      </c>
      <c r="K6520">
        <v>0.16778523489932887</v>
      </c>
      <c r="L6520">
        <v>0.16778523489932895</v>
      </c>
      <c r="M6520" t="s">
        <v>26</v>
      </c>
      <c r="N6520" t="s">
        <v>328</v>
      </c>
      <c r="O6520" t="s">
        <v>118</v>
      </c>
      <c r="P6520" t="s">
        <v>29</v>
      </c>
      <c r="Q6520" t="s">
        <v>29</v>
      </c>
      <c r="R6520" t="s">
        <v>29</v>
      </c>
      <c r="S6520" t="s">
        <v>29</v>
      </c>
      <c r="T6520" t="s">
        <v>29</v>
      </c>
      <c r="U6520" t="s">
        <v>29</v>
      </c>
      <c r="V6520" t="s">
        <v>29</v>
      </c>
      <c r="W6520" t="s">
        <v>6572</v>
      </c>
    </row>
    <row r="6521" spans="1:23">
      <c r="A6521">
        <v>6520</v>
      </c>
      <c r="B6521" t="s">
        <v>6569</v>
      </c>
      <c r="C6521" t="s">
        <v>6570</v>
      </c>
      <c r="D6521">
        <v>175</v>
      </c>
      <c r="E6521" t="s">
        <v>6659</v>
      </c>
      <c r="F6521" t="s">
        <v>297</v>
      </c>
      <c r="G6521" s="1" t="s">
        <v>1713</v>
      </c>
      <c r="H6521" t="s">
        <v>29</v>
      </c>
      <c r="I6521" t="s">
        <v>1713</v>
      </c>
      <c r="J6521" t="s">
        <v>29</v>
      </c>
      <c r="K6521">
        <v>0.33557046979865773</v>
      </c>
      <c r="L6521">
        <v>0.3355704697986579</v>
      </c>
      <c r="M6521" t="s">
        <v>26</v>
      </c>
      <c r="N6521" t="s">
        <v>328</v>
      </c>
      <c r="O6521" t="s">
        <v>118</v>
      </c>
      <c r="P6521" t="s">
        <v>29</v>
      </c>
      <c r="Q6521" t="s">
        <v>29</v>
      </c>
      <c r="R6521" t="s">
        <v>29</v>
      </c>
      <c r="S6521" t="s">
        <v>29</v>
      </c>
      <c r="T6521" t="s">
        <v>29</v>
      </c>
      <c r="U6521" t="s">
        <v>29</v>
      </c>
      <c r="V6521" t="s">
        <v>29</v>
      </c>
      <c r="W6521" t="s">
        <v>6572</v>
      </c>
    </row>
    <row r="6522" spans="1:23">
      <c r="A6522">
        <v>6521</v>
      </c>
      <c r="B6522" t="s">
        <v>6569</v>
      </c>
      <c r="C6522" t="s">
        <v>6570</v>
      </c>
      <c r="D6522">
        <v>175</v>
      </c>
      <c r="E6522" t="s">
        <v>6660</v>
      </c>
      <c r="F6522" t="s">
        <v>358</v>
      </c>
      <c r="G6522" s="1" t="s">
        <v>6661</v>
      </c>
      <c r="H6522" t="s">
        <v>360</v>
      </c>
      <c r="I6522" t="s">
        <v>6661</v>
      </c>
      <c r="J6522" t="s">
        <v>360</v>
      </c>
      <c r="K6522">
        <v>2.6845637583892619</v>
      </c>
      <c r="L6522">
        <v>2.6845637583892632</v>
      </c>
      <c r="M6522" t="s">
        <v>26</v>
      </c>
      <c r="N6522" t="s">
        <v>323</v>
      </c>
      <c r="O6522" t="s">
        <v>74</v>
      </c>
      <c r="P6522" t="s">
        <v>29</v>
      </c>
      <c r="Q6522" t="s">
        <v>29</v>
      </c>
      <c r="R6522" t="s">
        <v>29</v>
      </c>
      <c r="S6522" t="s">
        <v>29</v>
      </c>
      <c r="T6522" t="s">
        <v>29</v>
      </c>
      <c r="U6522" t="s">
        <v>29</v>
      </c>
      <c r="V6522" t="s">
        <v>29</v>
      </c>
      <c r="W6522" t="s">
        <v>6572</v>
      </c>
    </row>
    <row r="6523" spans="1:23">
      <c r="A6523">
        <v>6522</v>
      </c>
      <c r="B6523" t="s">
        <v>6569</v>
      </c>
      <c r="C6523" t="s">
        <v>6570</v>
      </c>
      <c r="D6523">
        <v>175</v>
      </c>
      <c r="E6523" t="s">
        <v>6662</v>
      </c>
      <c r="F6523" t="s">
        <v>438</v>
      </c>
      <c r="G6523" s="1" t="s">
        <v>6496</v>
      </c>
      <c r="H6523" t="s">
        <v>4008</v>
      </c>
      <c r="I6523" t="s">
        <v>6496</v>
      </c>
      <c r="J6523" t="s">
        <v>4008</v>
      </c>
      <c r="K6523">
        <v>0.16778523489932887</v>
      </c>
      <c r="L6523">
        <v>0.16778523489932895</v>
      </c>
      <c r="M6523" t="s">
        <v>26</v>
      </c>
      <c r="N6523" t="s">
        <v>328</v>
      </c>
      <c r="O6523" t="s">
        <v>118</v>
      </c>
      <c r="P6523" t="s">
        <v>29</v>
      </c>
      <c r="Q6523" t="s">
        <v>29</v>
      </c>
      <c r="R6523" t="s">
        <v>29</v>
      </c>
      <c r="S6523" t="s">
        <v>29</v>
      </c>
      <c r="T6523" t="s">
        <v>29</v>
      </c>
      <c r="U6523" t="s">
        <v>29</v>
      </c>
      <c r="V6523" t="s">
        <v>29</v>
      </c>
      <c r="W6523" t="s">
        <v>6572</v>
      </c>
    </row>
    <row r="6524" spans="1:23">
      <c r="A6524">
        <v>6523</v>
      </c>
      <c r="B6524" t="s">
        <v>6569</v>
      </c>
      <c r="C6524" t="s">
        <v>6570</v>
      </c>
      <c r="D6524">
        <v>175</v>
      </c>
      <c r="E6524" t="s">
        <v>6663</v>
      </c>
      <c r="F6524" t="s">
        <v>154</v>
      </c>
      <c r="G6524" s="1" t="s">
        <v>976</v>
      </c>
      <c r="H6524" t="s">
        <v>29</v>
      </c>
      <c r="I6524" t="s">
        <v>976</v>
      </c>
      <c r="J6524" t="s">
        <v>29</v>
      </c>
      <c r="K6524">
        <v>0.50335570469798652</v>
      </c>
      <c r="L6524">
        <v>0.50335570469798674</v>
      </c>
      <c r="M6524" t="s">
        <v>26</v>
      </c>
      <c r="N6524" t="s">
        <v>328</v>
      </c>
      <c r="O6524" t="s">
        <v>118</v>
      </c>
      <c r="P6524" t="s">
        <v>29</v>
      </c>
      <c r="Q6524" t="s">
        <v>29</v>
      </c>
      <c r="R6524" t="s">
        <v>29</v>
      </c>
      <c r="S6524" t="s">
        <v>29</v>
      </c>
      <c r="T6524" t="s">
        <v>29</v>
      </c>
      <c r="U6524" t="s">
        <v>29</v>
      </c>
      <c r="V6524" t="s">
        <v>29</v>
      </c>
      <c r="W6524" t="s">
        <v>6572</v>
      </c>
    </row>
    <row r="6525" spans="1:23">
      <c r="A6525">
        <v>6524</v>
      </c>
      <c r="B6525" t="s">
        <v>6569</v>
      </c>
      <c r="C6525" t="s">
        <v>6570</v>
      </c>
      <c r="D6525">
        <v>175</v>
      </c>
      <c r="E6525" t="s">
        <v>3018</v>
      </c>
      <c r="F6525" t="s">
        <v>154</v>
      </c>
      <c r="G6525" s="1" t="s">
        <v>976</v>
      </c>
      <c r="H6525" t="s">
        <v>29</v>
      </c>
      <c r="I6525" t="s">
        <v>976</v>
      </c>
      <c r="J6525" t="s">
        <v>29</v>
      </c>
      <c r="K6525">
        <v>0.33557046979865773</v>
      </c>
      <c r="L6525">
        <v>0.3355704697986579</v>
      </c>
      <c r="M6525" t="s">
        <v>26</v>
      </c>
      <c r="N6525" t="s">
        <v>328</v>
      </c>
      <c r="O6525" t="s">
        <v>323</v>
      </c>
      <c r="P6525" t="s">
        <v>118</v>
      </c>
      <c r="Q6525" t="s">
        <v>29</v>
      </c>
      <c r="R6525" t="s">
        <v>29</v>
      </c>
      <c r="S6525" t="s">
        <v>29</v>
      </c>
      <c r="T6525" t="s">
        <v>29</v>
      </c>
      <c r="U6525" t="s">
        <v>29</v>
      </c>
      <c r="V6525" t="s">
        <v>29</v>
      </c>
      <c r="W6525" t="s">
        <v>6572</v>
      </c>
    </row>
    <row r="6526" spans="1:23">
      <c r="A6526">
        <v>6525</v>
      </c>
      <c r="B6526" t="s">
        <v>6569</v>
      </c>
      <c r="C6526" t="s">
        <v>6570</v>
      </c>
      <c r="D6526">
        <v>175</v>
      </c>
      <c r="E6526" t="s">
        <v>6664</v>
      </c>
      <c r="F6526" t="s">
        <v>185</v>
      </c>
      <c r="G6526" s="1" t="s">
        <v>3035</v>
      </c>
      <c r="H6526" t="s">
        <v>6665</v>
      </c>
      <c r="I6526" t="s">
        <v>3035</v>
      </c>
      <c r="J6526" t="s">
        <v>6665</v>
      </c>
      <c r="K6526">
        <v>0.16778523489932887</v>
      </c>
      <c r="L6526">
        <v>0.16778523489932895</v>
      </c>
      <c r="M6526" t="s">
        <v>26</v>
      </c>
      <c r="N6526" t="s">
        <v>328</v>
      </c>
      <c r="O6526" t="s">
        <v>118</v>
      </c>
      <c r="P6526" t="s">
        <v>29</v>
      </c>
      <c r="Q6526" t="s">
        <v>29</v>
      </c>
      <c r="R6526" t="s">
        <v>29</v>
      </c>
      <c r="S6526" t="s">
        <v>29</v>
      </c>
      <c r="T6526" t="s">
        <v>29</v>
      </c>
      <c r="U6526" t="s">
        <v>29</v>
      </c>
      <c r="V6526" t="s">
        <v>29</v>
      </c>
      <c r="W6526" t="s">
        <v>6572</v>
      </c>
    </row>
    <row r="6527" spans="1:23">
      <c r="A6527">
        <v>6526</v>
      </c>
      <c r="B6527" t="s">
        <v>6569</v>
      </c>
      <c r="C6527" t="s">
        <v>6570</v>
      </c>
      <c r="D6527">
        <v>175</v>
      </c>
      <c r="E6527" t="s">
        <v>6666</v>
      </c>
      <c r="F6527" t="s">
        <v>196</v>
      </c>
      <c r="G6527" s="1" t="s">
        <v>225</v>
      </c>
      <c r="H6527" t="s">
        <v>3863</v>
      </c>
      <c r="I6527" t="s">
        <v>225</v>
      </c>
      <c r="J6527" t="s">
        <v>3863</v>
      </c>
      <c r="K6527">
        <v>0.16778523489932887</v>
      </c>
      <c r="L6527">
        <v>0.16778523489932895</v>
      </c>
      <c r="M6527" t="s">
        <v>26</v>
      </c>
      <c r="N6527" t="s">
        <v>323</v>
      </c>
      <c r="O6527" t="s">
        <v>118</v>
      </c>
      <c r="P6527" t="s">
        <v>29</v>
      </c>
      <c r="Q6527" t="s">
        <v>29</v>
      </c>
      <c r="R6527" t="s">
        <v>29</v>
      </c>
      <c r="S6527" t="s">
        <v>29</v>
      </c>
      <c r="T6527" t="s">
        <v>29</v>
      </c>
      <c r="U6527" t="s">
        <v>29</v>
      </c>
      <c r="V6527" t="s">
        <v>29</v>
      </c>
      <c r="W6527" t="s">
        <v>6572</v>
      </c>
    </row>
    <row r="6528" spans="1:23">
      <c r="A6528">
        <v>6527</v>
      </c>
      <c r="B6528" t="s">
        <v>6569</v>
      </c>
      <c r="C6528" t="s">
        <v>6570</v>
      </c>
      <c r="D6528">
        <v>175</v>
      </c>
      <c r="E6528" t="s">
        <v>1763</v>
      </c>
      <c r="F6528" t="s">
        <v>181</v>
      </c>
      <c r="G6528" s="1" t="s">
        <v>1764</v>
      </c>
      <c r="H6528" t="s">
        <v>1437</v>
      </c>
      <c r="I6528" t="s">
        <v>1764</v>
      </c>
      <c r="J6528" t="s">
        <v>1437</v>
      </c>
      <c r="K6528">
        <v>4.5302013422818792</v>
      </c>
      <c r="L6528">
        <v>4.530201342281881</v>
      </c>
      <c r="M6528" t="s">
        <v>26</v>
      </c>
      <c r="N6528" t="s">
        <v>323</v>
      </c>
      <c r="O6528" t="s">
        <v>118</v>
      </c>
      <c r="P6528" t="s">
        <v>74</v>
      </c>
      <c r="Q6528" t="s">
        <v>29</v>
      </c>
      <c r="R6528" t="s">
        <v>29</v>
      </c>
      <c r="S6528" t="s">
        <v>29</v>
      </c>
      <c r="T6528" t="s">
        <v>29</v>
      </c>
      <c r="U6528" t="s">
        <v>29</v>
      </c>
      <c r="V6528" t="s">
        <v>29</v>
      </c>
      <c r="W6528" t="s">
        <v>6572</v>
      </c>
    </row>
    <row r="6529" spans="1:23">
      <c r="A6529">
        <v>6528</v>
      </c>
      <c r="B6529" t="s">
        <v>6569</v>
      </c>
      <c r="C6529" t="s">
        <v>6570</v>
      </c>
      <c r="D6529">
        <v>175</v>
      </c>
      <c r="E6529" t="s">
        <v>920</v>
      </c>
      <c r="F6529" t="s">
        <v>438</v>
      </c>
      <c r="G6529" s="1" t="s">
        <v>921</v>
      </c>
      <c r="H6529" t="s">
        <v>922</v>
      </c>
      <c r="I6529" t="s">
        <v>921</v>
      </c>
      <c r="J6529" t="s">
        <v>922</v>
      </c>
      <c r="K6529">
        <v>13.926174496644295</v>
      </c>
      <c r="L6529">
        <v>13.9261744966443</v>
      </c>
      <c r="M6529" t="s">
        <v>26</v>
      </c>
      <c r="N6529" t="s">
        <v>328</v>
      </c>
      <c r="O6529" t="s">
        <v>323</v>
      </c>
      <c r="P6529" t="s">
        <v>118</v>
      </c>
      <c r="Q6529" t="s">
        <v>29</v>
      </c>
      <c r="R6529" t="s">
        <v>29</v>
      </c>
      <c r="S6529" t="s">
        <v>29</v>
      </c>
      <c r="T6529" t="s">
        <v>29</v>
      </c>
      <c r="U6529" t="s">
        <v>29</v>
      </c>
      <c r="V6529" t="s">
        <v>29</v>
      </c>
      <c r="W6529" t="s">
        <v>6572</v>
      </c>
    </row>
    <row r="6530" spans="1:23">
      <c r="A6530">
        <v>6529</v>
      </c>
      <c r="B6530" t="s">
        <v>6569</v>
      </c>
      <c r="C6530" t="s">
        <v>6570</v>
      </c>
      <c r="D6530">
        <v>175</v>
      </c>
      <c r="E6530" t="s">
        <v>6667</v>
      </c>
      <c r="F6530" t="s">
        <v>438</v>
      </c>
      <c r="G6530" s="1" t="s">
        <v>921</v>
      </c>
      <c r="H6530" t="s">
        <v>6640</v>
      </c>
      <c r="I6530" t="s">
        <v>921</v>
      </c>
      <c r="J6530" t="s">
        <v>6640</v>
      </c>
      <c r="K6530">
        <v>1.006711409395973</v>
      </c>
      <c r="L6530">
        <v>1.0067114093959735</v>
      </c>
      <c r="M6530" t="s">
        <v>26</v>
      </c>
      <c r="N6530" t="s">
        <v>328</v>
      </c>
      <c r="O6530" t="s">
        <v>118</v>
      </c>
      <c r="P6530" t="s">
        <v>29</v>
      </c>
      <c r="Q6530" t="s">
        <v>29</v>
      </c>
      <c r="R6530" t="s">
        <v>29</v>
      </c>
      <c r="S6530" t="s">
        <v>29</v>
      </c>
      <c r="T6530" t="s">
        <v>29</v>
      </c>
      <c r="U6530" t="s">
        <v>29</v>
      </c>
      <c r="V6530" t="s">
        <v>29</v>
      </c>
      <c r="W6530" t="s">
        <v>6572</v>
      </c>
    </row>
    <row r="6531" spans="1:23">
      <c r="A6531">
        <v>6530</v>
      </c>
      <c r="B6531" t="s">
        <v>6569</v>
      </c>
      <c r="C6531" t="s">
        <v>6570</v>
      </c>
      <c r="D6531">
        <v>175</v>
      </c>
      <c r="E6531" t="s">
        <v>6668</v>
      </c>
      <c r="F6531" t="s">
        <v>196</v>
      </c>
      <c r="G6531" s="1" t="s">
        <v>321</v>
      </c>
      <c r="H6531" t="s">
        <v>331</v>
      </c>
      <c r="I6531" t="s">
        <v>321</v>
      </c>
      <c r="J6531" t="s">
        <v>6550</v>
      </c>
      <c r="K6531">
        <v>0.16778523489932887</v>
      </c>
      <c r="L6531">
        <v>0.16778523489932895</v>
      </c>
      <c r="M6531" t="s">
        <v>26</v>
      </c>
      <c r="N6531" t="s">
        <v>328</v>
      </c>
      <c r="O6531" t="s">
        <v>118</v>
      </c>
      <c r="P6531" t="s">
        <v>29</v>
      </c>
      <c r="Q6531" t="s">
        <v>29</v>
      </c>
      <c r="R6531" t="s">
        <v>29</v>
      </c>
      <c r="S6531" t="s">
        <v>29</v>
      </c>
      <c r="T6531" t="s">
        <v>29</v>
      </c>
      <c r="U6531" t="s">
        <v>29</v>
      </c>
      <c r="V6531" t="s">
        <v>29</v>
      </c>
      <c r="W6531" t="s">
        <v>6572</v>
      </c>
    </row>
    <row r="6532" spans="1:23">
      <c r="A6532">
        <v>6531</v>
      </c>
      <c r="B6532" t="s">
        <v>6569</v>
      </c>
      <c r="C6532" t="s">
        <v>6570</v>
      </c>
      <c r="D6532">
        <v>175</v>
      </c>
      <c r="E6532" t="s">
        <v>6669</v>
      </c>
      <c r="F6532" t="s">
        <v>415</v>
      </c>
      <c r="G6532" s="1" t="s">
        <v>1841</v>
      </c>
      <c r="H6532" t="s">
        <v>29</v>
      </c>
      <c r="I6532" t="s">
        <v>1841</v>
      </c>
      <c r="J6532" t="s">
        <v>29</v>
      </c>
      <c r="K6532">
        <v>1.3422818791946309</v>
      </c>
      <c r="L6532">
        <v>1.3422818791946316</v>
      </c>
      <c r="M6532" t="s">
        <v>26</v>
      </c>
      <c r="N6532" t="s">
        <v>323</v>
      </c>
      <c r="O6532" t="s">
        <v>74</v>
      </c>
      <c r="P6532" t="s">
        <v>29</v>
      </c>
      <c r="Q6532" t="s">
        <v>29</v>
      </c>
      <c r="R6532" t="s">
        <v>29</v>
      </c>
      <c r="S6532" t="s">
        <v>29</v>
      </c>
      <c r="T6532" t="s">
        <v>29</v>
      </c>
      <c r="U6532" t="s">
        <v>29</v>
      </c>
      <c r="V6532" t="s">
        <v>29</v>
      </c>
      <c r="W6532" t="s">
        <v>6572</v>
      </c>
    </row>
    <row r="6533" spans="1:23">
      <c r="A6533">
        <v>6532</v>
      </c>
      <c r="B6533" t="s">
        <v>6569</v>
      </c>
      <c r="C6533" t="s">
        <v>6570</v>
      </c>
      <c r="D6533">
        <v>175</v>
      </c>
      <c r="E6533" t="s">
        <v>3897</v>
      </c>
      <c r="F6533" t="s">
        <v>1396</v>
      </c>
      <c r="G6533" s="1" t="s">
        <v>3898</v>
      </c>
      <c r="H6533" t="s">
        <v>331</v>
      </c>
      <c r="I6533" t="s">
        <v>3898</v>
      </c>
      <c r="J6533" t="s">
        <v>331</v>
      </c>
      <c r="K6533">
        <v>0.67114093959731547</v>
      </c>
      <c r="L6533">
        <v>0.6711409395973158</v>
      </c>
      <c r="M6533" t="s">
        <v>26</v>
      </c>
      <c r="N6533" t="s">
        <v>323</v>
      </c>
      <c r="O6533" t="s">
        <v>118</v>
      </c>
      <c r="P6533" t="s">
        <v>74</v>
      </c>
      <c r="Q6533" t="s">
        <v>29</v>
      </c>
      <c r="R6533" t="s">
        <v>29</v>
      </c>
      <c r="S6533" t="s">
        <v>29</v>
      </c>
      <c r="T6533" t="s">
        <v>29</v>
      </c>
      <c r="U6533" t="s">
        <v>29</v>
      </c>
      <c r="V6533" t="s">
        <v>29</v>
      </c>
      <c r="W6533" t="s">
        <v>6572</v>
      </c>
    </row>
    <row r="6534" spans="1:23">
      <c r="A6534">
        <v>6533</v>
      </c>
      <c r="B6534" t="s">
        <v>6569</v>
      </c>
      <c r="C6534" t="s">
        <v>6570</v>
      </c>
      <c r="D6534">
        <v>175</v>
      </c>
      <c r="E6534" t="s">
        <v>6670</v>
      </c>
      <c r="F6534" t="s">
        <v>558</v>
      </c>
      <c r="G6534" s="1" t="s">
        <v>1418</v>
      </c>
      <c r="H6534" t="s">
        <v>714</v>
      </c>
      <c r="I6534" t="s">
        <v>8563</v>
      </c>
      <c r="J6534" t="s">
        <v>714</v>
      </c>
      <c r="K6534">
        <v>0.33557046979865773</v>
      </c>
      <c r="L6534">
        <v>0.3355704697986579</v>
      </c>
      <c r="M6534" t="s">
        <v>26</v>
      </c>
      <c r="N6534" t="s">
        <v>328</v>
      </c>
      <c r="O6534" t="s">
        <v>118</v>
      </c>
      <c r="P6534" t="s">
        <v>29</v>
      </c>
      <c r="Q6534" t="s">
        <v>29</v>
      </c>
      <c r="R6534" t="s">
        <v>29</v>
      </c>
      <c r="S6534" t="s">
        <v>29</v>
      </c>
      <c r="T6534" t="s">
        <v>29</v>
      </c>
      <c r="U6534" t="s">
        <v>29</v>
      </c>
      <c r="V6534" t="s">
        <v>29</v>
      </c>
      <c r="W6534" t="s">
        <v>6572</v>
      </c>
    </row>
    <row r="6535" spans="1:23">
      <c r="A6535">
        <v>6534</v>
      </c>
      <c r="B6535" t="s">
        <v>6569</v>
      </c>
      <c r="C6535" t="s">
        <v>6570</v>
      </c>
      <c r="D6535">
        <v>175</v>
      </c>
      <c r="E6535" t="s">
        <v>6671</v>
      </c>
      <c r="F6535" t="s">
        <v>344</v>
      </c>
      <c r="G6535" s="1" t="s">
        <v>345</v>
      </c>
      <c r="H6535" t="s">
        <v>29</v>
      </c>
      <c r="I6535" t="s">
        <v>345</v>
      </c>
      <c r="J6535" t="s">
        <v>29</v>
      </c>
      <c r="K6535">
        <v>0.16778523489932887</v>
      </c>
      <c r="L6535">
        <v>0.16778523489932895</v>
      </c>
      <c r="M6535" t="s">
        <v>26</v>
      </c>
      <c r="N6535" t="s">
        <v>328</v>
      </c>
      <c r="O6535" t="s">
        <v>74</v>
      </c>
      <c r="P6535" t="s">
        <v>29</v>
      </c>
      <c r="Q6535" t="s">
        <v>29</v>
      </c>
      <c r="R6535" t="s">
        <v>29</v>
      </c>
      <c r="S6535" t="s">
        <v>29</v>
      </c>
      <c r="T6535" t="s">
        <v>29</v>
      </c>
      <c r="U6535" t="s">
        <v>29</v>
      </c>
      <c r="V6535" t="s">
        <v>29</v>
      </c>
      <c r="W6535" t="s">
        <v>6572</v>
      </c>
    </row>
    <row r="6536" spans="1:23">
      <c r="A6536">
        <v>6535</v>
      </c>
      <c r="B6536" t="s">
        <v>6569</v>
      </c>
      <c r="C6536" t="s">
        <v>6570</v>
      </c>
      <c r="D6536">
        <v>175</v>
      </c>
      <c r="E6536" t="s">
        <v>6672</v>
      </c>
      <c r="F6536" t="s">
        <v>168</v>
      </c>
      <c r="G6536" s="1" t="s">
        <v>1946</v>
      </c>
      <c r="H6536" t="s">
        <v>2746</v>
      </c>
      <c r="I6536" t="s">
        <v>1946</v>
      </c>
      <c r="J6536" t="s">
        <v>2746</v>
      </c>
      <c r="K6536">
        <v>0.16778523489932887</v>
      </c>
      <c r="L6536">
        <v>0.16778523489932895</v>
      </c>
      <c r="M6536" t="s">
        <v>26</v>
      </c>
      <c r="N6536" t="s">
        <v>63</v>
      </c>
      <c r="O6536" t="s">
        <v>29</v>
      </c>
      <c r="P6536" t="s">
        <v>29</v>
      </c>
      <c r="Q6536" t="s">
        <v>29</v>
      </c>
      <c r="R6536" t="s">
        <v>29</v>
      </c>
      <c r="S6536" t="s">
        <v>29</v>
      </c>
      <c r="T6536" t="s">
        <v>29</v>
      </c>
      <c r="U6536" t="s">
        <v>29</v>
      </c>
      <c r="V6536" t="s">
        <v>29</v>
      </c>
      <c r="W6536" t="s">
        <v>6572</v>
      </c>
    </row>
    <row r="6537" spans="1:23">
      <c r="A6537">
        <v>6536</v>
      </c>
      <c r="B6537" t="s">
        <v>6569</v>
      </c>
      <c r="C6537" t="s">
        <v>6570</v>
      </c>
      <c r="D6537">
        <v>175</v>
      </c>
      <c r="E6537" t="s">
        <v>6673</v>
      </c>
      <c r="F6537" t="s">
        <v>154</v>
      </c>
      <c r="G6537" s="1" t="s">
        <v>6674</v>
      </c>
      <c r="H6537" t="s">
        <v>29</v>
      </c>
      <c r="I6537" t="s">
        <v>6674</v>
      </c>
      <c r="J6537" t="s">
        <v>29</v>
      </c>
      <c r="K6537">
        <v>0.83892617449664431</v>
      </c>
      <c r="L6537">
        <v>0.83892617449664464</v>
      </c>
      <c r="M6537" t="s">
        <v>26</v>
      </c>
      <c r="N6537" t="s">
        <v>328</v>
      </c>
      <c r="O6537" t="s">
        <v>118</v>
      </c>
      <c r="P6537" t="s">
        <v>29</v>
      </c>
      <c r="Q6537" t="s">
        <v>29</v>
      </c>
      <c r="R6537" t="s">
        <v>29</v>
      </c>
      <c r="S6537" t="s">
        <v>29</v>
      </c>
      <c r="T6537" t="s">
        <v>29</v>
      </c>
      <c r="U6537" t="s">
        <v>29</v>
      </c>
      <c r="V6537" t="s">
        <v>29</v>
      </c>
      <c r="W6537" t="s">
        <v>6572</v>
      </c>
    </row>
    <row r="6538" spans="1:23">
      <c r="A6538">
        <v>6537</v>
      </c>
      <c r="B6538" t="s">
        <v>6569</v>
      </c>
      <c r="C6538" t="s">
        <v>6570</v>
      </c>
      <c r="D6538">
        <v>175</v>
      </c>
      <c r="E6538" t="s">
        <v>6675</v>
      </c>
      <c r="F6538" t="s">
        <v>154</v>
      </c>
      <c r="G6538" s="1" t="s">
        <v>803</v>
      </c>
      <c r="H6538" t="s">
        <v>6676</v>
      </c>
      <c r="I6538" t="s">
        <v>803</v>
      </c>
      <c r="J6538" t="s">
        <v>2144</v>
      </c>
      <c r="K6538">
        <v>0.16778523489932887</v>
      </c>
      <c r="L6538">
        <v>0.16778523489932895</v>
      </c>
      <c r="M6538" t="s">
        <v>26</v>
      </c>
      <c r="N6538" t="s">
        <v>328</v>
      </c>
      <c r="O6538" t="s">
        <v>118</v>
      </c>
      <c r="P6538" t="s">
        <v>29</v>
      </c>
      <c r="Q6538" t="s">
        <v>29</v>
      </c>
      <c r="R6538" t="s">
        <v>29</v>
      </c>
      <c r="S6538" t="s">
        <v>29</v>
      </c>
      <c r="T6538" t="s">
        <v>29</v>
      </c>
      <c r="U6538" t="s">
        <v>29</v>
      </c>
      <c r="V6538" t="s">
        <v>29</v>
      </c>
      <c r="W6538" t="s">
        <v>6572</v>
      </c>
    </row>
    <row r="6539" spans="1:23">
      <c r="A6539">
        <v>6538</v>
      </c>
      <c r="B6539" t="s">
        <v>6569</v>
      </c>
      <c r="C6539" t="s">
        <v>6570</v>
      </c>
      <c r="D6539">
        <v>175</v>
      </c>
      <c r="E6539" t="s">
        <v>6677</v>
      </c>
      <c r="F6539" t="s">
        <v>154</v>
      </c>
      <c r="G6539" s="1" t="s">
        <v>803</v>
      </c>
      <c r="H6539" t="s">
        <v>29</v>
      </c>
      <c r="I6539" t="s">
        <v>803</v>
      </c>
      <c r="J6539" t="s">
        <v>29</v>
      </c>
      <c r="K6539">
        <v>0.16778523489932887</v>
      </c>
      <c r="L6539">
        <v>0.16778523489932895</v>
      </c>
      <c r="M6539" t="s">
        <v>26</v>
      </c>
      <c r="N6539" t="s">
        <v>323</v>
      </c>
      <c r="O6539" t="s">
        <v>118</v>
      </c>
      <c r="P6539" t="s">
        <v>74</v>
      </c>
      <c r="Q6539" t="s">
        <v>29</v>
      </c>
      <c r="R6539" t="s">
        <v>29</v>
      </c>
      <c r="S6539" t="s">
        <v>29</v>
      </c>
      <c r="T6539" t="s">
        <v>29</v>
      </c>
      <c r="U6539" t="s">
        <v>29</v>
      </c>
      <c r="V6539" t="s">
        <v>29</v>
      </c>
      <c r="W6539" t="s">
        <v>6572</v>
      </c>
    </row>
    <row r="6540" spans="1:23">
      <c r="A6540">
        <v>6539</v>
      </c>
      <c r="B6540" t="s">
        <v>6569</v>
      </c>
      <c r="C6540" t="s">
        <v>6570</v>
      </c>
      <c r="D6540">
        <v>175</v>
      </c>
      <c r="E6540" t="s">
        <v>1765</v>
      </c>
      <c r="F6540" t="s">
        <v>1314</v>
      </c>
      <c r="G6540" s="1" t="s">
        <v>1766</v>
      </c>
      <c r="H6540" t="s">
        <v>29</v>
      </c>
      <c r="I6540" t="s">
        <v>1766</v>
      </c>
      <c r="J6540" t="s">
        <v>29</v>
      </c>
      <c r="K6540">
        <v>0.33557046979865773</v>
      </c>
      <c r="L6540">
        <v>0.3355704697986579</v>
      </c>
      <c r="M6540" t="s">
        <v>26</v>
      </c>
      <c r="N6540" t="s">
        <v>328</v>
      </c>
      <c r="O6540" t="s">
        <v>118</v>
      </c>
      <c r="P6540" t="s">
        <v>74</v>
      </c>
      <c r="Q6540" t="s">
        <v>29</v>
      </c>
      <c r="R6540" t="s">
        <v>29</v>
      </c>
      <c r="S6540" t="s">
        <v>29</v>
      </c>
      <c r="T6540" t="s">
        <v>29</v>
      </c>
      <c r="U6540" t="s">
        <v>29</v>
      </c>
      <c r="V6540" t="s">
        <v>29</v>
      </c>
      <c r="W6540" t="s">
        <v>6572</v>
      </c>
    </row>
    <row r="6541" spans="1:23">
      <c r="A6541">
        <v>6540</v>
      </c>
      <c r="B6541" t="s">
        <v>6569</v>
      </c>
      <c r="C6541" t="s">
        <v>6570</v>
      </c>
      <c r="D6541">
        <v>175</v>
      </c>
      <c r="E6541" t="s">
        <v>6678</v>
      </c>
      <c r="F6541" t="s">
        <v>176</v>
      </c>
      <c r="G6541" s="1" t="s">
        <v>410</v>
      </c>
      <c r="H6541" t="s">
        <v>29</v>
      </c>
      <c r="I6541" t="s">
        <v>410</v>
      </c>
      <c r="J6541" t="s">
        <v>29</v>
      </c>
      <c r="K6541">
        <v>0.16778523489932887</v>
      </c>
      <c r="L6541">
        <v>0.16778523489932895</v>
      </c>
      <c r="M6541" t="s">
        <v>26</v>
      </c>
      <c r="N6541" t="s">
        <v>328</v>
      </c>
      <c r="O6541" t="s">
        <v>118</v>
      </c>
      <c r="P6541" t="s">
        <v>29</v>
      </c>
      <c r="Q6541" t="s">
        <v>29</v>
      </c>
      <c r="R6541" t="s">
        <v>29</v>
      </c>
      <c r="S6541" t="s">
        <v>29</v>
      </c>
      <c r="T6541" t="s">
        <v>29</v>
      </c>
      <c r="U6541" t="s">
        <v>29</v>
      </c>
      <c r="V6541" t="s">
        <v>29</v>
      </c>
      <c r="W6541" t="s">
        <v>6572</v>
      </c>
    </row>
    <row r="6542" spans="1:23">
      <c r="A6542">
        <v>6541</v>
      </c>
      <c r="B6542" t="s">
        <v>6569</v>
      </c>
      <c r="C6542" t="s">
        <v>6570</v>
      </c>
      <c r="D6542">
        <v>175</v>
      </c>
      <c r="E6542" t="s">
        <v>1774</v>
      </c>
      <c r="F6542" t="s">
        <v>176</v>
      </c>
      <c r="G6542" s="1" t="s">
        <v>410</v>
      </c>
      <c r="H6542" t="s">
        <v>29</v>
      </c>
      <c r="I6542" t="s">
        <v>410</v>
      </c>
      <c r="J6542" t="s">
        <v>29</v>
      </c>
      <c r="K6542">
        <v>0.67114093959731547</v>
      </c>
      <c r="L6542">
        <v>0.6711409395973158</v>
      </c>
      <c r="M6542" t="s">
        <v>26</v>
      </c>
      <c r="N6542" t="s">
        <v>323</v>
      </c>
      <c r="O6542" t="s">
        <v>74</v>
      </c>
      <c r="P6542" t="s">
        <v>118</v>
      </c>
      <c r="Q6542" t="s">
        <v>29</v>
      </c>
      <c r="R6542" t="s">
        <v>29</v>
      </c>
      <c r="S6542" t="s">
        <v>29</v>
      </c>
      <c r="T6542" t="s">
        <v>29</v>
      </c>
      <c r="U6542" t="s">
        <v>29</v>
      </c>
      <c r="V6542" t="s">
        <v>29</v>
      </c>
      <c r="W6542" t="s">
        <v>6572</v>
      </c>
    </row>
    <row r="6543" spans="1:23">
      <c r="A6543">
        <v>6542</v>
      </c>
      <c r="B6543" t="s">
        <v>6569</v>
      </c>
      <c r="C6543" t="s">
        <v>6570</v>
      </c>
      <c r="D6543">
        <v>175</v>
      </c>
      <c r="E6543" t="s">
        <v>6679</v>
      </c>
      <c r="F6543" t="s">
        <v>598</v>
      </c>
      <c r="G6543" s="1" t="s">
        <v>6680</v>
      </c>
      <c r="H6543" t="s">
        <v>29</v>
      </c>
      <c r="I6543" t="s">
        <v>6680</v>
      </c>
      <c r="J6543" t="s">
        <v>29</v>
      </c>
      <c r="K6543">
        <v>0.16778523489932887</v>
      </c>
      <c r="L6543">
        <v>0.16778523489932895</v>
      </c>
      <c r="M6543" t="s">
        <v>26</v>
      </c>
      <c r="N6543" t="s">
        <v>323</v>
      </c>
      <c r="O6543" t="s">
        <v>118</v>
      </c>
      <c r="P6543" t="s">
        <v>74</v>
      </c>
      <c r="Q6543" t="s">
        <v>29</v>
      </c>
      <c r="R6543" t="s">
        <v>29</v>
      </c>
      <c r="S6543" t="s">
        <v>29</v>
      </c>
      <c r="T6543" t="s">
        <v>29</v>
      </c>
      <c r="U6543" t="s">
        <v>29</v>
      </c>
      <c r="V6543" t="s">
        <v>29</v>
      </c>
      <c r="W6543" t="s">
        <v>6572</v>
      </c>
    </row>
    <row r="6544" spans="1:23">
      <c r="A6544">
        <v>6543</v>
      </c>
      <c r="B6544" t="s">
        <v>6569</v>
      </c>
      <c r="C6544" t="s">
        <v>6570</v>
      </c>
      <c r="D6544">
        <v>175</v>
      </c>
      <c r="E6544" t="s">
        <v>2133</v>
      </c>
      <c r="F6544" t="s">
        <v>196</v>
      </c>
      <c r="G6544" s="1" t="s">
        <v>928</v>
      </c>
      <c r="H6544" t="s">
        <v>331</v>
      </c>
      <c r="I6544" t="s">
        <v>928</v>
      </c>
      <c r="J6544" t="s">
        <v>331</v>
      </c>
      <c r="K6544">
        <v>0.16778523489932887</v>
      </c>
      <c r="L6544">
        <v>0.16778523489932895</v>
      </c>
      <c r="M6544" t="s">
        <v>26</v>
      </c>
      <c r="N6544" t="s">
        <v>328</v>
      </c>
      <c r="O6544" t="s">
        <v>118</v>
      </c>
      <c r="P6544" t="s">
        <v>29</v>
      </c>
      <c r="Q6544" t="s">
        <v>29</v>
      </c>
      <c r="R6544" t="s">
        <v>29</v>
      </c>
      <c r="S6544" t="s">
        <v>29</v>
      </c>
      <c r="T6544" t="s">
        <v>29</v>
      </c>
      <c r="U6544" t="s">
        <v>29</v>
      </c>
      <c r="V6544" t="s">
        <v>29</v>
      </c>
      <c r="W6544" t="s">
        <v>6572</v>
      </c>
    </row>
    <row r="6545" spans="1:23">
      <c r="A6545">
        <v>6544</v>
      </c>
      <c r="B6545" t="s">
        <v>6569</v>
      </c>
      <c r="C6545" t="s">
        <v>6570</v>
      </c>
      <c r="D6545">
        <v>175</v>
      </c>
      <c r="E6545" t="s">
        <v>6681</v>
      </c>
      <c r="F6545" t="s">
        <v>196</v>
      </c>
      <c r="G6545" s="1" t="s">
        <v>928</v>
      </c>
      <c r="H6545" t="s">
        <v>6682</v>
      </c>
      <c r="I6545" t="s">
        <v>928</v>
      </c>
      <c r="J6545" t="s">
        <v>6682</v>
      </c>
      <c r="K6545">
        <v>0.50335570469798652</v>
      </c>
      <c r="L6545">
        <v>0.50335570469798674</v>
      </c>
      <c r="M6545" t="s">
        <v>26</v>
      </c>
      <c r="N6545" t="s">
        <v>323</v>
      </c>
      <c r="O6545" t="s">
        <v>118</v>
      </c>
      <c r="P6545" t="s">
        <v>74</v>
      </c>
      <c r="Q6545" t="s">
        <v>29</v>
      </c>
      <c r="R6545" t="s">
        <v>29</v>
      </c>
      <c r="S6545" t="s">
        <v>29</v>
      </c>
      <c r="T6545" t="s">
        <v>29</v>
      </c>
      <c r="U6545" t="s">
        <v>29</v>
      </c>
      <c r="V6545" t="s">
        <v>29</v>
      </c>
      <c r="W6545" t="s">
        <v>6572</v>
      </c>
    </row>
    <row r="6546" spans="1:23">
      <c r="A6546">
        <v>6545</v>
      </c>
      <c r="B6546" t="s">
        <v>6569</v>
      </c>
      <c r="C6546" t="s">
        <v>6570</v>
      </c>
      <c r="D6546">
        <v>175</v>
      </c>
      <c r="E6546" t="s">
        <v>6683</v>
      </c>
      <c r="F6546" t="s">
        <v>196</v>
      </c>
      <c r="G6546" s="1" t="s">
        <v>928</v>
      </c>
      <c r="H6546" t="s">
        <v>6684</v>
      </c>
      <c r="I6546" t="s">
        <v>928</v>
      </c>
      <c r="J6546" t="s">
        <v>6684</v>
      </c>
      <c r="K6546">
        <v>0.16778523489932887</v>
      </c>
      <c r="L6546">
        <v>0.16778523489932895</v>
      </c>
      <c r="M6546" t="s">
        <v>26</v>
      </c>
      <c r="N6546" t="s">
        <v>323</v>
      </c>
      <c r="O6546" t="s">
        <v>118</v>
      </c>
      <c r="P6546" t="s">
        <v>74</v>
      </c>
      <c r="Q6546" t="s">
        <v>29</v>
      </c>
      <c r="R6546" t="s">
        <v>29</v>
      </c>
      <c r="S6546" t="s">
        <v>29</v>
      </c>
      <c r="T6546" t="s">
        <v>29</v>
      </c>
      <c r="U6546" t="s">
        <v>29</v>
      </c>
      <c r="V6546" t="s">
        <v>29</v>
      </c>
      <c r="W6546" t="s">
        <v>6572</v>
      </c>
    </row>
    <row r="6547" spans="1:23">
      <c r="A6547">
        <v>6546</v>
      </c>
      <c r="B6547" t="s">
        <v>6569</v>
      </c>
      <c r="C6547" t="s">
        <v>6570</v>
      </c>
      <c r="D6547">
        <v>175</v>
      </c>
      <c r="E6547" t="s">
        <v>6685</v>
      </c>
      <c r="F6547" t="s">
        <v>3056</v>
      </c>
      <c r="G6547" s="1" t="s">
        <v>3057</v>
      </c>
      <c r="H6547" t="s">
        <v>6686</v>
      </c>
      <c r="I6547" t="s">
        <v>6688</v>
      </c>
      <c r="J6547" t="s">
        <v>6686</v>
      </c>
      <c r="K6547">
        <v>0.33557046979865773</v>
      </c>
      <c r="L6547">
        <v>0.3355704697986579</v>
      </c>
      <c r="M6547" t="s">
        <v>26</v>
      </c>
      <c r="N6547" t="s">
        <v>328</v>
      </c>
      <c r="O6547" t="s">
        <v>74</v>
      </c>
      <c r="P6547" t="s">
        <v>29</v>
      </c>
      <c r="Q6547" t="s">
        <v>29</v>
      </c>
      <c r="R6547" t="s">
        <v>29</v>
      </c>
      <c r="S6547" t="s">
        <v>29</v>
      </c>
      <c r="T6547" t="s">
        <v>29</v>
      </c>
      <c r="U6547" t="s">
        <v>29</v>
      </c>
      <c r="V6547" t="s">
        <v>29</v>
      </c>
      <c r="W6547" t="s">
        <v>6572</v>
      </c>
    </row>
    <row r="6548" spans="1:23">
      <c r="A6548">
        <v>6547</v>
      </c>
      <c r="B6548" t="s">
        <v>6569</v>
      </c>
      <c r="C6548" t="s">
        <v>6570</v>
      </c>
      <c r="D6548">
        <v>175</v>
      </c>
      <c r="E6548" t="s">
        <v>6687</v>
      </c>
      <c r="F6548" t="s">
        <v>3056</v>
      </c>
      <c r="G6548" s="1" t="s">
        <v>6688</v>
      </c>
      <c r="H6548" t="s">
        <v>518</v>
      </c>
      <c r="I6548" t="s">
        <v>6688</v>
      </c>
      <c r="J6548" t="s">
        <v>518</v>
      </c>
      <c r="K6548">
        <v>0.16778523489932887</v>
      </c>
      <c r="L6548">
        <v>0.16778523489932895</v>
      </c>
      <c r="M6548" t="s">
        <v>26</v>
      </c>
      <c r="N6548" t="s">
        <v>328</v>
      </c>
      <c r="O6548" t="s">
        <v>118</v>
      </c>
      <c r="P6548" t="s">
        <v>74</v>
      </c>
      <c r="Q6548" t="s">
        <v>29</v>
      </c>
      <c r="R6548" t="s">
        <v>29</v>
      </c>
      <c r="S6548" t="s">
        <v>29</v>
      </c>
      <c r="T6548" t="s">
        <v>29</v>
      </c>
      <c r="U6548" t="s">
        <v>29</v>
      </c>
      <c r="V6548" t="s">
        <v>29</v>
      </c>
      <c r="W6548" t="s">
        <v>6572</v>
      </c>
    </row>
    <row r="6549" spans="1:23">
      <c r="A6549">
        <v>6548</v>
      </c>
      <c r="B6549" t="s">
        <v>6569</v>
      </c>
      <c r="C6549" t="s">
        <v>6570</v>
      </c>
      <c r="D6549">
        <v>175</v>
      </c>
      <c r="E6549" t="s">
        <v>6689</v>
      </c>
      <c r="F6549" t="s">
        <v>598</v>
      </c>
      <c r="G6549" s="1" t="s">
        <v>1100</v>
      </c>
      <c r="H6549" t="s">
        <v>4110</v>
      </c>
      <c r="I6549" t="s">
        <v>1100</v>
      </c>
      <c r="J6549" t="s">
        <v>4110</v>
      </c>
      <c r="K6549">
        <v>0.16778523489932887</v>
      </c>
      <c r="L6549">
        <v>0.16778523489932895</v>
      </c>
      <c r="M6549" t="s">
        <v>26</v>
      </c>
      <c r="N6549" t="s">
        <v>328</v>
      </c>
      <c r="O6549" t="s">
        <v>118</v>
      </c>
      <c r="P6549" t="s">
        <v>29</v>
      </c>
      <c r="Q6549" t="s">
        <v>29</v>
      </c>
      <c r="R6549" t="s">
        <v>29</v>
      </c>
      <c r="S6549" t="s">
        <v>29</v>
      </c>
      <c r="T6549" t="s">
        <v>29</v>
      </c>
      <c r="U6549" t="s">
        <v>29</v>
      </c>
      <c r="V6549" t="s">
        <v>29</v>
      </c>
      <c r="W6549" t="s">
        <v>6572</v>
      </c>
    </row>
    <row r="6550" spans="1:23">
      <c r="A6550">
        <v>6549</v>
      </c>
      <c r="B6550" t="s">
        <v>6569</v>
      </c>
      <c r="C6550" t="s">
        <v>6570</v>
      </c>
      <c r="D6550">
        <v>175</v>
      </c>
      <c r="E6550" t="s">
        <v>6690</v>
      </c>
      <c r="F6550" t="s">
        <v>221</v>
      </c>
      <c r="G6550" s="1" t="s">
        <v>222</v>
      </c>
      <c r="H6550" t="s">
        <v>6691</v>
      </c>
      <c r="I6550" t="s">
        <v>222</v>
      </c>
      <c r="J6550" t="s">
        <v>6691</v>
      </c>
      <c r="K6550">
        <v>2.1812080536912752</v>
      </c>
      <c r="L6550">
        <v>2.1812080536912761</v>
      </c>
      <c r="M6550" t="s">
        <v>26</v>
      </c>
      <c r="N6550" t="s">
        <v>323</v>
      </c>
      <c r="O6550" t="s">
        <v>118</v>
      </c>
      <c r="P6550" t="s">
        <v>74</v>
      </c>
      <c r="Q6550" t="s">
        <v>29</v>
      </c>
      <c r="R6550" t="s">
        <v>29</v>
      </c>
      <c r="S6550" t="s">
        <v>29</v>
      </c>
      <c r="T6550" t="s">
        <v>29</v>
      </c>
      <c r="U6550" t="s">
        <v>29</v>
      </c>
      <c r="V6550" t="s">
        <v>29</v>
      </c>
      <c r="W6550" t="s">
        <v>6572</v>
      </c>
    </row>
    <row r="6551" spans="1:23">
      <c r="A6551">
        <v>6550</v>
      </c>
      <c r="B6551" t="s">
        <v>6569</v>
      </c>
      <c r="C6551" t="s">
        <v>6570</v>
      </c>
      <c r="D6551">
        <v>175</v>
      </c>
      <c r="E6551" t="s">
        <v>6692</v>
      </c>
      <c r="F6551" t="s">
        <v>221</v>
      </c>
      <c r="G6551" s="1" t="s">
        <v>222</v>
      </c>
      <c r="H6551" t="s">
        <v>1398</v>
      </c>
      <c r="I6551" t="s">
        <v>222</v>
      </c>
      <c r="J6551" t="s">
        <v>1398</v>
      </c>
      <c r="K6551">
        <v>0.16778523489932887</v>
      </c>
      <c r="L6551">
        <v>0.16778523489932895</v>
      </c>
      <c r="M6551" t="s">
        <v>26</v>
      </c>
      <c r="N6551" t="s">
        <v>323</v>
      </c>
      <c r="O6551" t="s">
        <v>118</v>
      </c>
      <c r="P6551" t="s">
        <v>74</v>
      </c>
      <c r="Q6551" t="s">
        <v>29</v>
      </c>
      <c r="R6551" t="s">
        <v>29</v>
      </c>
      <c r="S6551" t="s">
        <v>29</v>
      </c>
      <c r="T6551" t="s">
        <v>29</v>
      </c>
      <c r="U6551" t="s">
        <v>29</v>
      </c>
      <c r="V6551" t="s">
        <v>29</v>
      </c>
      <c r="W6551" t="s">
        <v>6572</v>
      </c>
    </row>
    <row r="6552" spans="1:23">
      <c r="A6552">
        <v>6551</v>
      </c>
      <c r="B6552" t="s">
        <v>6569</v>
      </c>
      <c r="C6552" t="s">
        <v>6570</v>
      </c>
      <c r="D6552">
        <v>175</v>
      </c>
      <c r="E6552" t="s">
        <v>6693</v>
      </c>
      <c r="F6552" t="s">
        <v>221</v>
      </c>
      <c r="G6552" s="1" t="s">
        <v>222</v>
      </c>
      <c r="H6552" t="s">
        <v>2299</v>
      </c>
      <c r="I6552" t="s">
        <v>222</v>
      </c>
      <c r="J6552" t="s">
        <v>2299</v>
      </c>
      <c r="K6552">
        <v>0.50335570469798652</v>
      </c>
      <c r="L6552">
        <v>0.50335570469798674</v>
      </c>
      <c r="M6552" t="s">
        <v>26</v>
      </c>
      <c r="N6552" t="s">
        <v>328</v>
      </c>
      <c r="O6552" t="s">
        <v>323</v>
      </c>
      <c r="P6552" t="s">
        <v>118</v>
      </c>
      <c r="Q6552" t="s">
        <v>74</v>
      </c>
      <c r="R6552" t="s">
        <v>29</v>
      </c>
      <c r="S6552" t="s">
        <v>29</v>
      </c>
      <c r="T6552" t="s">
        <v>29</v>
      </c>
      <c r="U6552" t="s">
        <v>29</v>
      </c>
      <c r="V6552" t="s">
        <v>29</v>
      </c>
      <c r="W6552" t="s">
        <v>6572</v>
      </c>
    </row>
    <row r="6553" spans="1:23">
      <c r="A6553">
        <v>6552</v>
      </c>
      <c r="B6553" t="s">
        <v>6569</v>
      </c>
      <c r="C6553" t="s">
        <v>6570</v>
      </c>
      <c r="D6553">
        <v>175</v>
      </c>
      <c r="E6553" t="s">
        <v>6694</v>
      </c>
      <c r="F6553" t="s">
        <v>508</v>
      </c>
      <c r="G6553" s="1" t="s">
        <v>509</v>
      </c>
      <c r="H6553" t="s">
        <v>29</v>
      </c>
      <c r="I6553" t="s">
        <v>509</v>
      </c>
      <c r="J6553" t="s">
        <v>29</v>
      </c>
      <c r="K6553">
        <v>0.16778523489932887</v>
      </c>
      <c r="L6553">
        <v>0.16778523489932895</v>
      </c>
      <c r="M6553" t="s">
        <v>26</v>
      </c>
      <c r="N6553" t="s">
        <v>323</v>
      </c>
      <c r="O6553" t="s">
        <v>74</v>
      </c>
      <c r="P6553" t="s">
        <v>29</v>
      </c>
      <c r="Q6553" t="s">
        <v>29</v>
      </c>
      <c r="R6553" t="s">
        <v>29</v>
      </c>
      <c r="S6553" t="s">
        <v>29</v>
      </c>
      <c r="T6553" t="s">
        <v>29</v>
      </c>
      <c r="U6553" t="s">
        <v>29</v>
      </c>
      <c r="V6553" t="s">
        <v>29</v>
      </c>
      <c r="W6553" t="s">
        <v>6572</v>
      </c>
    </row>
    <row r="6554" spans="1:23">
      <c r="A6554">
        <v>6553</v>
      </c>
      <c r="B6554" t="s">
        <v>6569</v>
      </c>
      <c r="C6554" t="s">
        <v>6570</v>
      </c>
      <c r="D6554">
        <v>175</v>
      </c>
      <c r="E6554" t="s">
        <v>6695</v>
      </c>
      <c r="F6554" t="s">
        <v>508</v>
      </c>
      <c r="G6554" s="1" t="s">
        <v>509</v>
      </c>
      <c r="H6554" t="s">
        <v>6696</v>
      </c>
      <c r="I6554" t="s">
        <v>509</v>
      </c>
      <c r="J6554" t="s">
        <v>6696</v>
      </c>
      <c r="K6554">
        <v>0.67114093959731547</v>
      </c>
      <c r="L6554">
        <v>0.6711409395973158</v>
      </c>
      <c r="M6554" t="s">
        <v>26</v>
      </c>
      <c r="N6554" t="s">
        <v>323</v>
      </c>
      <c r="O6554" t="s">
        <v>74</v>
      </c>
      <c r="P6554" t="s">
        <v>29</v>
      </c>
      <c r="Q6554" t="s">
        <v>29</v>
      </c>
      <c r="R6554" t="s">
        <v>29</v>
      </c>
      <c r="S6554" t="s">
        <v>29</v>
      </c>
      <c r="T6554" t="s">
        <v>29</v>
      </c>
      <c r="U6554" t="s">
        <v>29</v>
      </c>
      <c r="V6554" t="s">
        <v>29</v>
      </c>
      <c r="W6554" t="s">
        <v>6572</v>
      </c>
    </row>
    <row r="6555" spans="1:23">
      <c r="A6555">
        <v>6554</v>
      </c>
      <c r="B6555" t="s">
        <v>6569</v>
      </c>
      <c r="C6555" t="s">
        <v>6570</v>
      </c>
      <c r="D6555">
        <v>175</v>
      </c>
      <c r="E6555" t="s">
        <v>6697</v>
      </c>
      <c r="F6555" t="s">
        <v>508</v>
      </c>
      <c r="G6555" s="1" t="s">
        <v>509</v>
      </c>
      <c r="H6555" t="s">
        <v>6698</v>
      </c>
      <c r="I6555" t="s">
        <v>509</v>
      </c>
      <c r="J6555" t="s">
        <v>6698</v>
      </c>
      <c r="K6555">
        <v>0.16778523489932887</v>
      </c>
      <c r="L6555">
        <v>0.16778523489932895</v>
      </c>
      <c r="M6555" t="s">
        <v>26</v>
      </c>
      <c r="N6555" t="s">
        <v>323</v>
      </c>
      <c r="O6555" t="s">
        <v>74</v>
      </c>
      <c r="P6555" t="s">
        <v>29</v>
      </c>
      <c r="Q6555" t="s">
        <v>29</v>
      </c>
      <c r="R6555" t="s">
        <v>29</v>
      </c>
      <c r="S6555" t="s">
        <v>29</v>
      </c>
      <c r="T6555" t="s">
        <v>29</v>
      </c>
      <c r="U6555" t="s">
        <v>29</v>
      </c>
      <c r="V6555" t="s">
        <v>29</v>
      </c>
      <c r="W6555" t="s">
        <v>6572</v>
      </c>
    </row>
    <row r="6556" spans="1:23">
      <c r="A6556">
        <v>6555</v>
      </c>
      <c r="B6556" t="s">
        <v>6569</v>
      </c>
      <c r="C6556" t="s">
        <v>6570</v>
      </c>
      <c r="D6556">
        <v>175</v>
      </c>
      <c r="E6556" t="s">
        <v>6699</v>
      </c>
      <c r="F6556" t="s">
        <v>154</v>
      </c>
      <c r="G6556" s="1" t="s">
        <v>276</v>
      </c>
      <c r="H6556" t="s">
        <v>6700</v>
      </c>
      <c r="I6556" t="s">
        <v>276</v>
      </c>
      <c r="J6556" t="s">
        <v>393</v>
      </c>
      <c r="K6556">
        <v>1.5100671140939599</v>
      </c>
      <c r="L6556">
        <v>1.5100671140939605</v>
      </c>
      <c r="M6556" t="s">
        <v>26</v>
      </c>
      <c r="N6556" t="s">
        <v>323</v>
      </c>
      <c r="O6556" t="s">
        <v>74</v>
      </c>
      <c r="P6556" t="s">
        <v>29</v>
      </c>
      <c r="Q6556" t="s">
        <v>29</v>
      </c>
      <c r="R6556" t="s">
        <v>29</v>
      </c>
      <c r="S6556" t="s">
        <v>29</v>
      </c>
      <c r="T6556" t="s">
        <v>29</v>
      </c>
      <c r="U6556" t="s">
        <v>29</v>
      </c>
      <c r="V6556" t="s">
        <v>29</v>
      </c>
      <c r="W6556" t="s">
        <v>6572</v>
      </c>
    </row>
    <row r="6557" spans="1:23">
      <c r="A6557">
        <v>6556</v>
      </c>
      <c r="B6557" t="s">
        <v>6569</v>
      </c>
      <c r="C6557" t="s">
        <v>6570</v>
      </c>
      <c r="D6557">
        <v>175</v>
      </c>
      <c r="E6557" t="s">
        <v>6701</v>
      </c>
      <c r="F6557" t="s">
        <v>154</v>
      </c>
      <c r="G6557" s="1" t="s">
        <v>276</v>
      </c>
      <c r="H6557" t="s">
        <v>6702</v>
      </c>
      <c r="I6557" t="s">
        <v>276</v>
      </c>
      <c r="J6557" t="s">
        <v>6702</v>
      </c>
      <c r="K6557">
        <v>0.33557046979865773</v>
      </c>
      <c r="L6557">
        <v>0.3355704697986579</v>
      </c>
      <c r="M6557" t="s">
        <v>26</v>
      </c>
      <c r="N6557" t="s">
        <v>328</v>
      </c>
      <c r="O6557" t="s">
        <v>118</v>
      </c>
      <c r="P6557" t="s">
        <v>29</v>
      </c>
      <c r="Q6557" t="s">
        <v>29</v>
      </c>
      <c r="R6557" t="s">
        <v>29</v>
      </c>
      <c r="S6557" t="s">
        <v>29</v>
      </c>
      <c r="T6557" t="s">
        <v>29</v>
      </c>
      <c r="U6557" t="s">
        <v>29</v>
      </c>
      <c r="V6557" t="s">
        <v>29</v>
      </c>
      <c r="W6557" t="s">
        <v>6572</v>
      </c>
    </row>
    <row r="6558" spans="1:23">
      <c r="A6558">
        <v>6557</v>
      </c>
      <c r="B6558" t="s">
        <v>6569</v>
      </c>
      <c r="C6558" t="s">
        <v>6570</v>
      </c>
      <c r="D6558">
        <v>175</v>
      </c>
      <c r="E6558" t="s">
        <v>6703</v>
      </c>
      <c r="F6558" t="s">
        <v>154</v>
      </c>
      <c r="G6558" s="1" t="s">
        <v>276</v>
      </c>
      <c r="H6558" t="s">
        <v>720</v>
      </c>
      <c r="I6558" t="s">
        <v>276</v>
      </c>
      <c r="J6558" t="s">
        <v>720</v>
      </c>
      <c r="K6558">
        <v>0.33557046979865773</v>
      </c>
      <c r="L6558">
        <v>0.3355704697986579</v>
      </c>
      <c r="M6558" t="s">
        <v>26</v>
      </c>
      <c r="N6558" t="s">
        <v>328</v>
      </c>
      <c r="O6558" t="s">
        <v>118</v>
      </c>
      <c r="P6558" t="s">
        <v>74</v>
      </c>
      <c r="Q6558" t="s">
        <v>29</v>
      </c>
      <c r="R6558" t="s">
        <v>29</v>
      </c>
      <c r="S6558" t="s">
        <v>29</v>
      </c>
      <c r="T6558" t="s">
        <v>29</v>
      </c>
      <c r="U6558" t="s">
        <v>29</v>
      </c>
      <c r="V6558" t="s">
        <v>29</v>
      </c>
      <c r="W6558" t="s">
        <v>6572</v>
      </c>
    </row>
    <row r="6559" spans="1:23">
      <c r="A6559">
        <v>6558</v>
      </c>
      <c r="B6559" t="s">
        <v>6569</v>
      </c>
      <c r="C6559" t="s">
        <v>6570</v>
      </c>
      <c r="D6559">
        <v>175</v>
      </c>
      <c r="E6559" t="s">
        <v>1213</v>
      </c>
      <c r="F6559" t="s">
        <v>505</v>
      </c>
      <c r="G6559" s="1" t="s">
        <v>1214</v>
      </c>
      <c r="H6559" t="s">
        <v>602</v>
      </c>
      <c r="I6559" t="s">
        <v>1214</v>
      </c>
      <c r="J6559" t="s">
        <v>602</v>
      </c>
      <c r="K6559">
        <v>0.16778523489932887</v>
      </c>
      <c r="L6559">
        <v>0.16778523489932895</v>
      </c>
      <c r="M6559" t="s">
        <v>26</v>
      </c>
      <c r="N6559" t="s">
        <v>328</v>
      </c>
      <c r="O6559" t="s">
        <v>118</v>
      </c>
      <c r="P6559" t="s">
        <v>29</v>
      </c>
      <c r="Q6559" t="s">
        <v>29</v>
      </c>
      <c r="R6559" t="s">
        <v>29</v>
      </c>
      <c r="S6559" t="s">
        <v>29</v>
      </c>
      <c r="T6559" t="s">
        <v>29</v>
      </c>
      <c r="U6559" t="s">
        <v>29</v>
      </c>
      <c r="V6559" t="s">
        <v>29</v>
      </c>
      <c r="W6559" t="s">
        <v>6572</v>
      </c>
    </row>
    <row r="6560" spans="1:23">
      <c r="A6560">
        <v>6559</v>
      </c>
      <c r="B6560" t="s">
        <v>6569</v>
      </c>
      <c r="C6560" t="s">
        <v>6570</v>
      </c>
      <c r="D6560">
        <v>175</v>
      </c>
      <c r="E6560" t="s">
        <v>6704</v>
      </c>
      <c r="F6560" t="s">
        <v>176</v>
      </c>
      <c r="G6560" s="1" t="s">
        <v>6322</v>
      </c>
      <c r="H6560" t="s">
        <v>29</v>
      </c>
      <c r="I6560" t="s">
        <v>6322</v>
      </c>
      <c r="J6560" t="s">
        <v>29</v>
      </c>
      <c r="K6560">
        <v>0.16778523489932887</v>
      </c>
      <c r="L6560">
        <v>0.16778523489932895</v>
      </c>
      <c r="M6560" t="s">
        <v>26</v>
      </c>
      <c r="N6560" t="s">
        <v>323</v>
      </c>
      <c r="O6560" t="s">
        <v>118</v>
      </c>
      <c r="P6560" t="s">
        <v>74</v>
      </c>
      <c r="Q6560" t="s">
        <v>29</v>
      </c>
      <c r="R6560" t="s">
        <v>29</v>
      </c>
      <c r="S6560" t="s">
        <v>29</v>
      </c>
      <c r="T6560" t="s">
        <v>29</v>
      </c>
      <c r="U6560" t="s">
        <v>29</v>
      </c>
      <c r="V6560" t="s">
        <v>29</v>
      </c>
      <c r="W6560" t="s">
        <v>6572</v>
      </c>
    </row>
    <row r="6561" spans="1:23">
      <c r="A6561">
        <v>6560</v>
      </c>
      <c r="B6561" t="s">
        <v>6569</v>
      </c>
      <c r="C6561" t="s">
        <v>6570</v>
      </c>
      <c r="D6561">
        <v>175</v>
      </c>
      <c r="E6561" t="s">
        <v>6705</v>
      </c>
      <c r="F6561" t="s">
        <v>154</v>
      </c>
      <c r="G6561" s="1" t="s">
        <v>6706</v>
      </c>
      <c r="H6561" t="s">
        <v>1267</v>
      </c>
      <c r="I6561" t="s">
        <v>6706</v>
      </c>
      <c r="J6561" t="s">
        <v>1267</v>
      </c>
      <c r="K6561">
        <v>0.33557046979865773</v>
      </c>
      <c r="L6561">
        <v>0.3355704697986579</v>
      </c>
      <c r="M6561" t="s">
        <v>26</v>
      </c>
      <c r="N6561" t="s">
        <v>328</v>
      </c>
      <c r="O6561" t="s">
        <v>118</v>
      </c>
      <c r="P6561" t="s">
        <v>29</v>
      </c>
      <c r="Q6561" t="s">
        <v>29</v>
      </c>
      <c r="R6561" t="s">
        <v>29</v>
      </c>
      <c r="S6561" t="s">
        <v>29</v>
      </c>
      <c r="T6561" t="s">
        <v>29</v>
      </c>
      <c r="U6561" t="s">
        <v>29</v>
      </c>
      <c r="V6561" t="s">
        <v>29</v>
      </c>
      <c r="W6561" t="s">
        <v>6572</v>
      </c>
    </row>
    <row r="6562" spans="1:23">
      <c r="A6562">
        <v>6561</v>
      </c>
      <c r="B6562" t="s">
        <v>6569</v>
      </c>
      <c r="C6562" t="s">
        <v>6570</v>
      </c>
      <c r="D6562">
        <v>175</v>
      </c>
      <c r="E6562" t="s">
        <v>6707</v>
      </c>
      <c r="F6562" t="s">
        <v>168</v>
      </c>
      <c r="G6562" s="1" t="s">
        <v>6708</v>
      </c>
      <c r="H6562" t="s">
        <v>6709</v>
      </c>
      <c r="I6562" t="s">
        <v>6708</v>
      </c>
      <c r="J6562" t="s">
        <v>7069</v>
      </c>
      <c r="K6562">
        <v>0.16778523489932887</v>
      </c>
      <c r="L6562">
        <v>0.16778523489932895</v>
      </c>
      <c r="M6562" t="s">
        <v>26</v>
      </c>
      <c r="N6562" t="s">
        <v>328</v>
      </c>
      <c r="O6562" t="s">
        <v>118</v>
      </c>
      <c r="P6562" t="s">
        <v>74</v>
      </c>
      <c r="Q6562" t="s">
        <v>29</v>
      </c>
      <c r="R6562" t="s">
        <v>29</v>
      </c>
      <c r="S6562" t="s">
        <v>29</v>
      </c>
      <c r="T6562" t="s">
        <v>29</v>
      </c>
      <c r="U6562" t="s">
        <v>29</v>
      </c>
      <c r="V6562" t="s">
        <v>29</v>
      </c>
      <c r="W6562" t="s">
        <v>6572</v>
      </c>
    </row>
    <row r="6563" spans="1:23">
      <c r="A6563">
        <v>6562</v>
      </c>
      <c r="B6563" t="s">
        <v>6569</v>
      </c>
      <c r="C6563" t="s">
        <v>6570</v>
      </c>
      <c r="D6563">
        <v>175</v>
      </c>
      <c r="E6563" t="s">
        <v>6710</v>
      </c>
      <c r="F6563" t="s">
        <v>598</v>
      </c>
      <c r="G6563" s="1" t="s">
        <v>6711</v>
      </c>
      <c r="H6563" t="s">
        <v>29</v>
      </c>
      <c r="I6563" t="s">
        <v>6711</v>
      </c>
      <c r="J6563" t="s">
        <v>29</v>
      </c>
      <c r="K6563">
        <v>0.16778523489932887</v>
      </c>
      <c r="L6563">
        <v>0.16778523489932895</v>
      </c>
      <c r="M6563" t="s">
        <v>26</v>
      </c>
      <c r="N6563" t="s">
        <v>323</v>
      </c>
      <c r="O6563" t="s">
        <v>118</v>
      </c>
      <c r="P6563" t="s">
        <v>74</v>
      </c>
      <c r="Q6563" t="s">
        <v>29</v>
      </c>
      <c r="R6563" t="s">
        <v>29</v>
      </c>
      <c r="S6563" t="s">
        <v>29</v>
      </c>
      <c r="T6563" t="s">
        <v>29</v>
      </c>
      <c r="U6563" t="s">
        <v>29</v>
      </c>
      <c r="V6563" t="s">
        <v>29</v>
      </c>
      <c r="W6563" t="s">
        <v>6572</v>
      </c>
    </row>
    <row r="6564" spans="1:23">
      <c r="A6564">
        <v>6563</v>
      </c>
      <c r="B6564" t="s">
        <v>6569</v>
      </c>
      <c r="C6564" t="s">
        <v>6570</v>
      </c>
      <c r="D6564">
        <v>175</v>
      </c>
      <c r="E6564" t="s">
        <v>6712</v>
      </c>
      <c r="F6564" t="s">
        <v>505</v>
      </c>
      <c r="G6564" s="1" t="s">
        <v>506</v>
      </c>
      <c r="H6564" t="s">
        <v>29</v>
      </c>
      <c r="I6564" t="s">
        <v>506</v>
      </c>
      <c r="J6564" t="s">
        <v>29</v>
      </c>
      <c r="K6564">
        <v>0.50335570469798652</v>
      </c>
      <c r="L6564">
        <v>0.50335570469798674</v>
      </c>
      <c r="M6564" t="s">
        <v>26</v>
      </c>
      <c r="N6564" t="s">
        <v>323</v>
      </c>
      <c r="O6564" t="s">
        <v>74</v>
      </c>
      <c r="P6564" t="s">
        <v>118</v>
      </c>
      <c r="Q6564" t="s">
        <v>29</v>
      </c>
      <c r="R6564" t="s">
        <v>29</v>
      </c>
      <c r="S6564" t="s">
        <v>29</v>
      </c>
      <c r="T6564" t="s">
        <v>29</v>
      </c>
      <c r="U6564" t="s">
        <v>29</v>
      </c>
      <c r="V6564" t="s">
        <v>29</v>
      </c>
      <c r="W6564" t="s">
        <v>6572</v>
      </c>
    </row>
    <row r="6565" spans="1:23">
      <c r="A6565">
        <v>6564</v>
      </c>
      <c r="B6565" t="s">
        <v>6569</v>
      </c>
      <c r="C6565" t="s">
        <v>6570</v>
      </c>
      <c r="D6565">
        <v>175</v>
      </c>
      <c r="E6565" t="s">
        <v>6713</v>
      </c>
      <c r="F6565" t="s">
        <v>93</v>
      </c>
      <c r="G6565" s="1" t="s">
        <v>29</v>
      </c>
      <c r="H6565" t="s">
        <v>29</v>
      </c>
      <c r="I6565" t="s">
        <v>29</v>
      </c>
      <c r="J6565" t="s">
        <v>29</v>
      </c>
      <c r="K6565">
        <v>0.16778523489932887</v>
      </c>
      <c r="L6565">
        <v>0.16778523489932895</v>
      </c>
      <c r="M6565" t="s">
        <v>26</v>
      </c>
      <c r="N6565" t="s">
        <v>328</v>
      </c>
      <c r="O6565" t="s">
        <v>118</v>
      </c>
      <c r="P6565" t="s">
        <v>29</v>
      </c>
      <c r="Q6565" t="s">
        <v>29</v>
      </c>
      <c r="R6565" t="s">
        <v>29</v>
      </c>
      <c r="S6565" t="s">
        <v>29</v>
      </c>
      <c r="T6565" t="s">
        <v>29</v>
      </c>
      <c r="U6565" t="s">
        <v>29</v>
      </c>
      <c r="V6565" t="s">
        <v>29</v>
      </c>
      <c r="W6565" t="s">
        <v>6572</v>
      </c>
    </row>
    <row r="6566" spans="1:23">
      <c r="A6566">
        <v>6565</v>
      </c>
      <c r="B6566" t="s">
        <v>6569</v>
      </c>
      <c r="C6566" t="s">
        <v>6570</v>
      </c>
      <c r="D6566">
        <v>175</v>
      </c>
      <c r="E6566" t="s">
        <v>6714</v>
      </c>
      <c r="F6566" t="s">
        <v>93</v>
      </c>
      <c r="G6566" s="1" t="s">
        <v>29</v>
      </c>
      <c r="H6566" t="s">
        <v>29</v>
      </c>
      <c r="I6566" t="s">
        <v>29</v>
      </c>
      <c r="J6566" t="s">
        <v>29</v>
      </c>
      <c r="K6566">
        <v>0.16778523489932887</v>
      </c>
      <c r="L6566">
        <v>0.16778523489932895</v>
      </c>
      <c r="M6566" t="s">
        <v>26</v>
      </c>
      <c r="N6566" t="s">
        <v>328</v>
      </c>
      <c r="O6566" t="s">
        <v>118</v>
      </c>
      <c r="P6566" t="s">
        <v>29</v>
      </c>
      <c r="Q6566" t="s">
        <v>29</v>
      </c>
      <c r="R6566" t="s">
        <v>29</v>
      </c>
      <c r="S6566" t="s">
        <v>29</v>
      </c>
      <c r="T6566" t="s">
        <v>29</v>
      </c>
      <c r="U6566" t="s">
        <v>29</v>
      </c>
      <c r="V6566" t="s">
        <v>29</v>
      </c>
      <c r="W6566" t="s">
        <v>6572</v>
      </c>
    </row>
    <row r="6567" spans="1:23">
      <c r="A6567">
        <v>6566</v>
      </c>
      <c r="B6567" t="s">
        <v>6569</v>
      </c>
      <c r="C6567" t="s">
        <v>6570</v>
      </c>
      <c r="D6567">
        <v>175</v>
      </c>
      <c r="E6567" t="s">
        <v>6715</v>
      </c>
      <c r="F6567" t="s">
        <v>93</v>
      </c>
      <c r="G6567" s="1" t="s">
        <v>29</v>
      </c>
      <c r="H6567" t="s">
        <v>29</v>
      </c>
      <c r="I6567" t="s">
        <v>29</v>
      </c>
      <c r="J6567" t="s">
        <v>29</v>
      </c>
      <c r="K6567">
        <v>0.16778523489932887</v>
      </c>
      <c r="L6567">
        <v>0.16778523489932895</v>
      </c>
      <c r="M6567" t="s">
        <v>26</v>
      </c>
      <c r="N6567" t="s">
        <v>328</v>
      </c>
      <c r="O6567" t="s">
        <v>118</v>
      </c>
      <c r="P6567" t="s">
        <v>29</v>
      </c>
      <c r="Q6567" t="s">
        <v>29</v>
      </c>
      <c r="R6567" t="s">
        <v>29</v>
      </c>
      <c r="S6567" t="s">
        <v>29</v>
      </c>
      <c r="T6567" t="s">
        <v>29</v>
      </c>
      <c r="U6567" t="s">
        <v>29</v>
      </c>
      <c r="V6567" t="s">
        <v>29</v>
      </c>
      <c r="W6567" t="s">
        <v>6572</v>
      </c>
    </row>
    <row r="6568" spans="1:23">
      <c r="A6568">
        <v>6567</v>
      </c>
      <c r="B6568" t="s">
        <v>6569</v>
      </c>
      <c r="C6568" t="s">
        <v>6570</v>
      </c>
      <c r="D6568">
        <v>175</v>
      </c>
      <c r="E6568" t="s">
        <v>6716</v>
      </c>
      <c r="F6568" t="s">
        <v>3828</v>
      </c>
      <c r="G6568" s="1" t="s">
        <v>6717</v>
      </c>
      <c r="H6568" t="s">
        <v>29</v>
      </c>
      <c r="I6568" t="s">
        <v>6717</v>
      </c>
      <c r="J6568" t="s">
        <v>29</v>
      </c>
      <c r="K6568">
        <v>1.174496644295302</v>
      </c>
      <c r="L6568">
        <v>1.1744966442953024</v>
      </c>
      <c r="M6568" t="s">
        <v>26</v>
      </c>
      <c r="N6568" t="s">
        <v>328</v>
      </c>
      <c r="O6568" t="s">
        <v>323</v>
      </c>
      <c r="P6568" t="s">
        <v>74</v>
      </c>
      <c r="Q6568" t="s">
        <v>29</v>
      </c>
      <c r="R6568" t="s">
        <v>29</v>
      </c>
      <c r="S6568" t="s">
        <v>29</v>
      </c>
      <c r="T6568" t="s">
        <v>29</v>
      </c>
      <c r="U6568" t="s">
        <v>29</v>
      </c>
      <c r="V6568" t="s">
        <v>29</v>
      </c>
      <c r="W6568" t="s">
        <v>6572</v>
      </c>
    </row>
    <row r="6569" spans="1:23">
      <c r="A6569">
        <v>6568</v>
      </c>
      <c r="B6569" t="s">
        <v>6569</v>
      </c>
      <c r="C6569" t="s">
        <v>6570</v>
      </c>
      <c r="D6569">
        <v>175</v>
      </c>
      <c r="E6569" t="s">
        <v>6718</v>
      </c>
      <c r="F6569" t="s">
        <v>154</v>
      </c>
      <c r="G6569" s="1" t="s">
        <v>6719</v>
      </c>
      <c r="H6569" t="s">
        <v>331</v>
      </c>
      <c r="I6569" t="s">
        <v>6719</v>
      </c>
      <c r="J6569" t="s">
        <v>331</v>
      </c>
      <c r="K6569">
        <v>0.33557046979865773</v>
      </c>
      <c r="L6569">
        <v>0.3355704697986579</v>
      </c>
      <c r="M6569" t="s">
        <v>26</v>
      </c>
      <c r="N6569" t="s">
        <v>328</v>
      </c>
      <c r="O6569" t="s">
        <v>118</v>
      </c>
      <c r="P6569" t="s">
        <v>29</v>
      </c>
      <c r="Q6569" t="s">
        <v>29</v>
      </c>
      <c r="R6569" t="s">
        <v>29</v>
      </c>
      <c r="S6569" t="s">
        <v>29</v>
      </c>
      <c r="T6569" t="s">
        <v>29</v>
      </c>
      <c r="U6569" t="s">
        <v>29</v>
      </c>
      <c r="V6569" t="s">
        <v>29</v>
      </c>
      <c r="W6569" t="s">
        <v>6572</v>
      </c>
    </row>
    <row r="6570" spans="1:23">
      <c r="A6570">
        <v>6569</v>
      </c>
      <c r="B6570" t="s">
        <v>6569</v>
      </c>
      <c r="C6570" t="s">
        <v>6570</v>
      </c>
      <c r="D6570">
        <v>175</v>
      </c>
      <c r="E6570" t="s">
        <v>6720</v>
      </c>
      <c r="F6570" t="s">
        <v>3056</v>
      </c>
      <c r="G6570" s="1" t="s">
        <v>3434</v>
      </c>
      <c r="H6570" t="s">
        <v>29</v>
      </c>
      <c r="I6570" t="s">
        <v>3434</v>
      </c>
      <c r="J6570" t="s">
        <v>29</v>
      </c>
      <c r="K6570">
        <v>0.16778523489932887</v>
      </c>
      <c r="L6570">
        <v>0.16778523489932895</v>
      </c>
      <c r="M6570" t="s">
        <v>26</v>
      </c>
      <c r="N6570" t="s">
        <v>328</v>
      </c>
      <c r="O6570" t="s">
        <v>323</v>
      </c>
      <c r="P6570" t="s">
        <v>118</v>
      </c>
      <c r="Q6570" t="s">
        <v>29</v>
      </c>
      <c r="R6570" t="s">
        <v>29</v>
      </c>
      <c r="S6570" t="s">
        <v>29</v>
      </c>
      <c r="T6570" t="s">
        <v>29</v>
      </c>
      <c r="U6570" t="s">
        <v>29</v>
      </c>
      <c r="V6570" t="s">
        <v>29</v>
      </c>
      <c r="W6570" t="s">
        <v>6572</v>
      </c>
    </row>
    <row r="6571" spans="1:23">
      <c r="A6571">
        <v>6570</v>
      </c>
      <c r="B6571" t="s">
        <v>6569</v>
      </c>
      <c r="C6571" t="s">
        <v>6570</v>
      </c>
      <c r="D6571">
        <v>175</v>
      </c>
      <c r="E6571" t="s">
        <v>6721</v>
      </c>
      <c r="F6571" t="s">
        <v>3056</v>
      </c>
      <c r="G6571" s="1" t="s">
        <v>3434</v>
      </c>
      <c r="H6571" t="s">
        <v>6722</v>
      </c>
      <c r="I6571" t="s">
        <v>3434</v>
      </c>
      <c r="J6571" t="s">
        <v>6722</v>
      </c>
      <c r="K6571">
        <v>0.16778523489932887</v>
      </c>
      <c r="L6571">
        <v>0.16778523489932895</v>
      </c>
      <c r="M6571" t="s">
        <v>26</v>
      </c>
      <c r="N6571" t="s">
        <v>328</v>
      </c>
      <c r="O6571" t="s">
        <v>323</v>
      </c>
      <c r="P6571" t="s">
        <v>118</v>
      </c>
      <c r="Q6571" t="s">
        <v>29</v>
      </c>
      <c r="R6571" t="s">
        <v>29</v>
      </c>
      <c r="S6571" t="s">
        <v>29</v>
      </c>
      <c r="T6571" t="s">
        <v>29</v>
      </c>
      <c r="U6571" t="s">
        <v>29</v>
      </c>
      <c r="V6571" t="s">
        <v>29</v>
      </c>
      <c r="W6571" t="s">
        <v>6572</v>
      </c>
    </row>
    <row r="6572" spans="1:23">
      <c r="A6572">
        <v>6571</v>
      </c>
      <c r="B6572" t="s">
        <v>6569</v>
      </c>
      <c r="C6572" t="s">
        <v>6570</v>
      </c>
      <c r="D6572">
        <v>175</v>
      </c>
      <c r="E6572" t="s">
        <v>6723</v>
      </c>
      <c r="F6572" t="s">
        <v>3056</v>
      </c>
      <c r="G6572" s="1" t="s">
        <v>3434</v>
      </c>
      <c r="H6572" t="s">
        <v>29</v>
      </c>
      <c r="I6572" t="s">
        <v>3434</v>
      </c>
      <c r="J6572" t="s">
        <v>29</v>
      </c>
      <c r="K6572">
        <v>0.16778523489932887</v>
      </c>
      <c r="L6572">
        <v>0.16778523489932895</v>
      </c>
      <c r="M6572" t="s">
        <v>26</v>
      </c>
      <c r="N6572" t="s">
        <v>328</v>
      </c>
      <c r="O6572" t="s">
        <v>74</v>
      </c>
      <c r="P6572" t="s">
        <v>29</v>
      </c>
      <c r="Q6572" t="s">
        <v>29</v>
      </c>
      <c r="R6572" t="s">
        <v>29</v>
      </c>
      <c r="S6572" t="s">
        <v>29</v>
      </c>
      <c r="T6572" t="s">
        <v>29</v>
      </c>
      <c r="U6572" t="s">
        <v>29</v>
      </c>
      <c r="V6572" t="s">
        <v>29</v>
      </c>
      <c r="W6572" t="s">
        <v>6572</v>
      </c>
    </row>
    <row r="6573" spans="1:23">
      <c r="A6573">
        <v>6572</v>
      </c>
      <c r="B6573" t="s">
        <v>6569</v>
      </c>
      <c r="C6573" t="s">
        <v>6570</v>
      </c>
      <c r="D6573">
        <v>175</v>
      </c>
      <c r="E6573" t="s">
        <v>6724</v>
      </c>
      <c r="F6573" t="s">
        <v>3056</v>
      </c>
      <c r="G6573" s="1" t="s">
        <v>3434</v>
      </c>
      <c r="H6573" t="s">
        <v>29</v>
      </c>
      <c r="I6573" t="s">
        <v>3434</v>
      </c>
      <c r="J6573" t="s">
        <v>29</v>
      </c>
      <c r="K6573">
        <v>0.33557046979865773</v>
      </c>
      <c r="L6573">
        <v>0.3355704697986579</v>
      </c>
      <c r="M6573" t="s">
        <v>26</v>
      </c>
      <c r="N6573" t="s">
        <v>328</v>
      </c>
      <c r="O6573" t="s">
        <v>323</v>
      </c>
      <c r="P6573" t="s">
        <v>118</v>
      </c>
      <c r="Q6573" t="s">
        <v>29</v>
      </c>
      <c r="R6573" t="s">
        <v>29</v>
      </c>
      <c r="S6573" t="s">
        <v>29</v>
      </c>
      <c r="T6573" t="s">
        <v>29</v>
      </c>
      <c r="U6573" t="s">
        <v>29</v>
      </c>
      <c r="V6573" t="s">
        <v>29</v>
      </c>
      <c r="W6573" t="s">
        <v>6572</v>
      </c>
    </row>
    <row r="6574" spans="1:23">
      <c r="A6574">
        <v>6573</v>
      </c>
      <c r="B6574" t="s">
        <v>6569</v>
      </c>
      <c r="C6574" t="s">
        <v>6570</v>
      </c>
      <c r="D6574">
        <v>175</v>
      </c>
      <c r="E6574" t="s">
        <v>6725</v>
      </c>
      <c r="F6574" t="s">
        <v>93</v>
      </c>
      <c r="G6574" s="1" t="s">
        <v>29</v>
      </c>
      <c r="H6574" t="s">
        <v>29</v>
      </c>
      <c r="I6574" t="s">
        <v>29</v>
      </c>
      <c r="J6574" t="s">
        <v>29</v>
      </c>
      <c r="K6574">
        <v>1.006711409395973</v>
      </c>
      <c r="L6574">
        <v>1.0067114093959735</v>
      </c>
      <c r="M6574" t="s">
        <v>26</v>
      </c>
      <c r="N6574" t="s">
        <v>29</v>
      </c>
      <c r="O6574" t="s">
        <v>29</v>
      </c>
      <c r="P6574" t="s">
        <v>29</v>
      </c>
      <c r="Q6574" t="s">
        <v>29</v>
      </c>
      <c r="R6574" t="s">
        <v>29</v>
      </c>
      <c r="S6574" t="s">
        <v>29</v>
      </c>
      <c r="T6574" t="s">
        <v>29</v>
      </c>
      <c r="U6574" t="s">
        <v>29</v>
      </c>
      <c r="V6574" t="s">
        <v>29</v>
      </c>
      <c r="W6574" t="s">
        <v>6572</v>
      </c>
    </row>
    <row r="6575" spans="1:23">
      <c r="A6575">
        <v>6574</v>
      </c>
      <c r="B6575" t="s">
        <v>6569</v>
      </c>
      <c r="C6575" t="s">
        <v>6570</v>
      </c>
      <c r="D6575">
        <v>175</v>
      </c>
      <c r="E6575" t="s">
        <v>6726</v>
      </c>
      <c r="F6575" t="s">
        <v>93</v>
      </c>
      <c r="G6575" s="1" t="s">
        <v>29</v>
      </c>
      <c r="H6575" t="s">
        <v>29</v>
      </c>
      <c r="I6575" t="s">
        <v>29</v>
      </c>
      <c r="J6575" t="s">
        <v>29</v>
      </c>
      <c r="K6575">
        <v>0.16778523489932887</v>
      </c>
      <c r="L6575">
        <v>0.16778523489932895</v>
      </c>
      <c r="M6575" t="s">
        <v>26</v>
      </c>
      <c r="N6575" t="s">
        <v>29</v>
      </c>
      <c r="O6575" t="s">
        <v>29</v>
      </c>
      <c r="P6575" t="s">
        <v>29</v>
      </c>
      <c r="Q6575" t="s">
        <v>29</v>
      </c>
      <c r="R6575" t="s">
        <v>29</v>
      </c>
      <c r="S6575" t="s">
        <v>29</v>
      </c>
      <c r="T6575" t="s">
        <v>29</v>
      </c>
      <c r="U6575" t="s">
        <v>29</v>
      </c>
      <c r="V6575" t="s">
        <v>29</v>
      </c>
      <c r="W6575" t="s">
        <v>6572</v>
      </c>
    </row>
    <row r="6576" spans="1:23">
      <c r="A6576">
        <v>6575</v>
      </c>
      <c r="B6576" t="s">
        <v>6569</v>
      </c>
      <c r="C6576" t="s">
        <v>6570</v>
      </c>
      <c r="D6576">
        <v>175</v>
      </c>
      <c r="E6576" t="s">
        <v>6727</v>
      </c>
      <c r="F6576" t="s">
        <v>93</v>
      </c>
      <c r="G6576" s="1" t="s">
        <v>29</v>
      </c>
      <c r="H6576" t="s">
        <v>29</v>
      </c>
      <c r="I6576" t="s">
        <v>29</v>
      </c>
      <c r="J6576" t="s">
        <v>29</v>
      </c>
      <c r="K6576">
        <v>1.006711409395973</v>
      </c>
      <c r="L6576">
        <v>1.0067114093959735</v>
      </c>
      <c r="M6576" t="s">
        <v>26</v>
      </c>
      <c r="N6576" t="s">
        <v>29</v>
      </c>
      <c r="O6576" t="s">
        <v>29</v>
      </c>
      <c r="P6576" t="s">
        <v>29</v>
      </c>
      <c r="Q6576" t="s">
        <v>29</v>
      </c>
      <c r="R6576" t="s">
        <v>29</v>
      </c>
      <c r="S6576" t="s">
        <v>29</v>
      </c>
      <c r="T6576" t="s">
        <v>29</v>
      </c>
      <c r="U6576" t="s">
        <v>29</v>
      </c>
      <c r="V6576" t="s">
        <v>29</v>
      </c>
      <c r="W6576" t="s">
        <v>6572</v>
      </c>
    </row>
    <row r="6577" spans="1:23">
      <c r="A6577">
        <v>6576</v>
      </c>
      <c r="B6577" t="s">
        <v>6569</v>
      </c>
      <c r="C6577" t="s">
        <v>6570</v>
      </c>
      <c r="D6577">
        <v>175</v>
      </c>
      <c r="E6577" t="s">
        <v>6728</v>
      </c>
      <c r="F6577" t="s">
        <v>93</v>
      </c>
      <c r="G6577" s="1" t="s">
        <v>29</v>
      </c>
      <c r="H6577" t="s">
        <v>29</v>
      </c>
      <c r="I6577" t="s">
        <v>29</v>
      </c>
      <c r="J6577" t="s">
        <v>29</v>
      </c>
      <c r="K6577">
        <v>0.50335570469798652</v>
      </c>
      <c r="L6577">
        <v>0.50335570469798674</v>
      </c>
      <c r="M6577" t="s">
        <v>26</v>
      </c>
      <c r="N6577" t="s">
        <v>29</v>
      </c>
      <c r="O6577" t="s">
        <v>29</v>
      </c>
      <c r="P6577" t="s">
        <v>29</v>
      </c>
      <c r="Q6577" t="s">
        <v>29</v>
      </c>
      <c r="R6577" t="s">
        <v>29</v>
      </c>
      <c r="S6577" t="s">
        <v>29</v>
      </c>
      <c r="T6577" t="s">
        <v>29</v>
      </c>
      <c r="U6577" t="s">
        <v>29</v>
      </c>
      <c r="V6577" t="s">
        <v>29</v>
      </c>
      <c r="W6577" t="s">
        <v>6572</v>
      </c>
    </row>
    <row r="6578" spans="1:23">
      <c r="A6578">
        <v>6577</v>
      </c>
      <c r="B6578" t="s">
        <v>6569</v>
      </c>
      <c r="C6578" t="s">
        <v>6570</v>
      </c>
      <c r="D6578">
        <v>175</v>
      </c>
      <c r="E6578" t="s">
        <v>6729</v>
      </c>
      <c r="F6578" t="s">
        <v>76</v>
      </c>
      <c r="G6578" s="1" t="s">
        <v>29</v>
      </c>
      <c r="H6578" t="s">
        <v>29</v>
      </c>
      <c r="I6578" t="s">
        <v>29</v>
      </c>
      <c r="J6578" t="s">
        <v>29</v>
      </c>
      <c r="K6578">
        <v>1.6778523489932886</v>
      </c>
      <c r="L6578">
        <v>1.6778523489932893</v>
      </c>
      <c r="M6578" t="s">
        <v>687</v>
      </c>
      <c r="N6578" t="s">
        <v>29</v>
      </c>
      <c r="O6578" t="s">
        <v>29</v>
      </c>
      <c r="P6578" t="s">
        <v>29</v>
      </c>
      <c r="Q6578" t="s">
        <v>29</v>
      </c>
      <c r="R6578" t="s">
        <v>29</v>
      </c>
      <c r="S6578" t="s">
        <v>29</v>
      </c>
      <c r="T6578" t="s">
        <v>29</v>
      </c>
      <c r="U6578" t="s">
        <v>29</v>
      </c>
      <c r="V6578" t="s">
        <v>29</v>
      </c>
      <c r="W6578" t="s">
        <v>6572</v>
      </c>
    </row>
    <row r="6579" spans="1:23">
      <c r="A6579">
        <v>6578</v>
      </c>
      <c r="B6579" t="s">
        <v>6730</v>
      </c>
      <c r="C6579" t="s">
        <v>6731</v>
      </c>
      <c r="D6579">
        <v>176</v>
      </c>
      <c r="E6579" t="s">
        <v>4484</v>
      </c>
      <c r="F6579" t="s">
        <v>93</v>
      </c>
      <c r="G6579" s="1" t="s">
        <v>29</v>
      </c>
      <c r="H6579" t="s">
        <v>29</v>
      </c>
      <c r="I6579" t="s">
        <v>29</v>
      </c>
      <c r="J6579" t="s">
        <v>29</v>
      </c>
      <c r="K6579">
        <v>18.921404679999998</v>
      </c>
      <c r="L6579">
        <v>18.921404679999998</v>
      </c>
      <c r="M6579" t="s">
        <v>26</v>
      </c>
      <c r="N6579" t="s">
        <v>323</v>
      </c>
      <c r="O6579" t="s">
        <v>29</v>
      </c>
      <c r="P6579" t="s">
        <v>29</v>
      </c>
      <c r="Q6579" t="s">
        <v>29</v>
      </c>
      <c r="R6579" t="s">
        <v>29</v>
      </c>
      <c r="S6579" t="s">
        <v>29</v>
      </c>
      <c r="T6579" t="s">
        <v>29</v>
      </c>
      <c r="U6579" t="s">
        <v>29</v>
      </c>
      <c r="V6579" t="s">
        <v>29</v>
      </c>
      <c r="W6579" t="s">
        <v>6732</v>
      </c>
    </row>
    <row r="6580" spans="1:23">
      <c r="A6580">
        <v>6579</v>
      </c>
      <c r="B6580" t="s">
        <v>6730</v>
      </c>
      <c r="C6580" t="s">
        <v>6731</v>
      </c>
      <c r="D6580">
        <v>176</v>
      </c>
      <c r="E6580" t="s">
        <v>947</v>
      </c>
      <c r="F6580" t="s">
        <v>255</v>
      </c>
      <c r="G6580" s="1" t="s">
        <v>947</v>
      </c>
      <c r="H6580" t="s">
        <v>29</v>
      </c>
      <c r="I6580" t="s">
        <v>947</v>
      </c>
      <c r="J6580" t="s">
        <v>29</v>
      </c>
      <c r="K6580">
        <v>8.6061872909999995</v>
      </c>
      <c r="L6580">
        <v>8.6061872909999995</v>
      </c>
      <c r="M6580" t="s">
        <v>26</v>
      </c>
      <c r="N6580" t="s">
        <v>323</v>
      </c>
      <c r="O6580" t="s">
        <v>29</v>
      </c>
      <c r="P6580" t="s">
        <v>29</v>
      </c>
      <c r="Q6580" t="s">
        <v>29</v>
      </c>
      <c r="R6580" t="s">
        <v>29</v>
      </c>
      <c r="S6580" t="s">
        <v>29</v>
      </c>
      <c r="T6580" t="s">
        <v>29</v>
      </c>
      <c r="U6580" t="s">
        <v>29</v>
      </c>
      <c r="V6580" t="s">
        <v>29</v>
      </c>
      <c r="W6580" t="s">
        <v>6732</v>
      </c>
    </row>
    <row r="6581" spans="1:23">
      <c r="A6581">
        <v>6580</v>
      </c>
      <c r="B6581" t="s">
        <v>6730</v>
      </c>
      <c r="C6581" t="s">
        <v>6731</v>
      </c>
      <c r="D6581">
        <v>176</v>
      </c>
      <c r="E6581" t="s">
        <v>1454</v>
      </c>
      <c r="F6581" t="s">
        <v>181</v>
      </c>
      <c r="G6581" s="1" t="s">
        <v>1454</v>
      </c>
      <c r="H6581" t="s">
        <v>29</v>
      </c>
      <c r="I6581" t="s">
        <v>1454</v>
      </c>
      <c r="J6581" t="s">
        <v>29</v>
      </c>
      <c r="K6581">
        <v>6.7140468230000003</v>
      </c>
      <c r="L6581">
        <v>6.7140468230000003</v>
      </c>
      <c r="M6581" t="s">
        <v>26</v>
      </c>
      <c r="N6581" t="s">
        <v>323</v>
      </c>
      <c r="O6581" t="s">
        <v>29</v>
      </c>
      <c r="P6581" t="s">
        <v>29</v>
      </c>
      <c r="Q6581" t="s">
        <v>29</v>
      </c>
      <c r="R6581" t="s">
        <v>29</v>
      </c>
      <c r="S6581" t="s">
        <v>29</v>
      </c>
      <c r="T6581" t="s">
        <v>29</v>
      </c>
      <c r="U6581" t="s">
        <v>29</v>
      </c>
      <c r="V6581" t="s">
        <v>29</v>
      </c>
      <c r="W6581" t="s">
        <v>6732</v>
      </c>
    </row>
    <row r="6582" spans="1:23">
      <c r="A6582">
        <v>6581</v>
      </c>
      <c r="B6582" t="s">
        <v>6730</v>
      </c>
      <c r="C6582" t="s">
        <v>6731</v>
      </c>
      <c r="D6582">
        <v>176</v>
      </c>
      <c r="E6582" t="s">
        <v>368</v>
      </c>
      <c r="F6582" t="s">
        <v>154</v>
      </c>
      <c r="G6582" s="1" t="s">
        <v>368</v>
      </c>
      <c r="H6582" t="s">
        <v>29</v>
      </c>
      <c r="I6582" t="s">
        <v>368</v>
      </c>
      <c r="J6582" t="s">
        <v>29</v>
      </c>
      <c r="K6582">
        <v>5.127090301</v>
      </c>
      <c r="L6582">
        <v>5.127090301</v>
      </c>
      <c r="M6582" t="s">
        <v>26</v>
      </c>
      <c r="N6582" t="s">
        <v>323</v>
      </c>
      <c r="O6582" t="s">
        <v>29</v>
      </c>
      <c r="P6582" t="s">
        <v>29</v>
      </c>
      <c r="Q6582" t="s">
        <v>29</v>
      </c>
      <c r="R6582" t="s">
        <v>29</v>
      </c>
      <c r="S6582" t="s">
        <v>29</v>
      </c>
      <c r="T6582" t="s">
        <v>29</v>
      </c>
      <c r="U6582" t="s">
        <v>29</v>
      </c>
      <c r="V6582" t="s">
        <v>29</v>
      </c>
      <c r="W6582" t="s">
        <v>6732</v>
      </c>
    </row>
    <row r="6583" spans="1:23">
      <c r="A6583">
        <v>6582</v>
      </c>
      <c r="B6583" t="s">
        <v>6730</v>
      </c>
      <c r="C6583" t="s">
        <v>6731</v>
      </c>
      <c r="D6583">
        <v>176</v>
      </c>
      <c r="E6583" t="s">
        <v>6733</v>
      </c>
      <c r="F6583" t="s">
        <v>1062</v>
      </c>
      <c r="G6583" s="1" t="s">
        <v>29</v>
      </c>
      <c r="H6583" t="s">
        <v>29</v>
      </c>
      <c r="I6583" t="s">
        <v>29</v>
      </c>
      <c r="J6583" t="s">
        <v>29</v>
      </c>
      <c r="K6583">
        <v>3.3570234110000001</v>
      </c>
      <c r="L6583">
        <v>3.3570234110000001</v>
      </c>
      <c r="M6583" t="s">
        <v>26</v>
      </c>
      <c r="N6583" t="s">
        <v>323</v>
      </c>
      <c r="O6583" t="s">
        <v>29</v>
      </c>
      <c r="P6583" t="s">
        <v>29</v>
      </c>
      <c r="Q6583" t="s">
        <v>29</v>
      </c>
      <c r="R6583" t="s">
        <v>29</v>
      </c>
      <c r="S6583" t="s">
        <v>29</v>
      </c>
      <c r="T6583" t="s">
        <v>29</v>
      </c>
      <c r="U6583" t="s">
        <v>29</v>
      </c>
      <c r="V6583" t="s">
        <v>29</v>
      </c>
      <c r="W6583" t="s">
        <v>6732</v>
      </c>
    </row>
    <row r="6584" spans="1:23">
      <c r="A6584">
        <v>6583</v>
      </c>
      <c r="B6584" t="s">
        <v>6730</v>
      </c>
      <c r="C6584" t="s">
        <v>6731</v>
      </c>
      <c r="D6584">
        <v>176</v>
      </c>
      <c r="E6584" t="s">
        <v>6734</v>
      </c>
      <c r="F6584" t="s">
        <v>168</v>
      </c>
      <c r="G6584" s="1" t="s">
        <v>29</v>
      </c>
      <c r="H6584" t="s">
        <v>29</v>
      </c>
      <c r="I6584" t="s">
        <v>29</v>
      </c>
      <c r="J6584" t="s">
        <v>29</v>
      </c>
      <c r="K6584">
        <v>2.4414715720000002</v>
      </c>
      <c r="L6584">
        <v>2.4414715720000002</v>
      </c>
      <c r="M6584" t="s">
        <v>26</v>
      </c>
      <c r="N6584" t="s">
        <v>323</v>
      </c>
      <c r="O6584" t="s">
        <v>29</v>
      </c>
      <c r="P6584" t="s">
        <v>29</v>
      </c>
      <c r="Q6584" t="s">
        <v>29</v>
      </c>
      <c r="R6584" t="s">
        <v>29</v>
      </c>
      <c r="S6584" t="s">
        <v>29</v>
      </c>
      <c r="T6584" t="s">
        <v>29</v>
      </c>
      <c r="U6584" t="s">
        <v>29</v>
      </c>
      <c r="V6584" t="s">
        <v>29</v>
      </c>
      <c r="W6584" t="s">
        <v>6732</v>
      </c>
    </row>
    <row r="6585" spans="1:23">
      <c r="A6585">
        <v>6584</v>
      </c>
      <c r="B6585" t="s">
        <v>6730</v>
      </c>
      <c r="C6585" t="s">
        <v>6731</v>
      </c>
      <c r="D6585">
        <v>176</v>
      </c>
      <c r="E6585" t="s">
        <v>249</v>
      </c>
      <c r="F6585" t="s">
        <v>248</v>
      </c>
      <c r="G6585" s="1" t="s">
        <v>249</v>
      </c>
      <c r="H6585" t="s">
        <v>29</v>
      </c>
      <c r="I6585" t="s">
        <v>249</v>
      </c>
      <c r="J6585" t="s">
        <v>29</v>
      </c>
      <c r="K6585">
        <v>2.3804347830000001</v>
      </c>
      <c r="L6585">
        <v>2.3804347830000001</v>
      </c>
      <c r="M6585" t="s">
        <v>26</v>
      </c>
      <c r="N6585" t="s">
        <v>323</v>
      </c>
      <c r="O6585" t="s">
        <v>29</v>
      </c>
      <c r="P6585" t="s">
        <v>29</v>
      </c>
      <c r="Q6585" t="s">
        <v>29</v>
      </c>
      <c r="R6585" t="s">
        <v>29</v>
      </c>
      <c r="S6585" t="s">
        <v>29</v>
      </c>
      <c r="T6585" t="s">
        <v>29</v>
      </c>
      <c r="U6585" t="s">
        <v>29</v>
      </c>
      <c r="V6585" t="s">
        <v>29</v>
      </c>
      <c r="W6585" t="s">
        <v>6732</v>
      </c>
    </row>
    <row r="6586" spans="1:23">
      <c r="A6586">
        <v>6585</v>
      </c>
      <c r="B6586" t="s">
        <v>6730</v>
      </c>
      <c r="C6586" t="s">
        <v>6731</v>
      </c>
      <c r="D6586">
        <v>176</v>
      </c>
      <c r="E6586" t="s">
        <v>186</v>
      </c>
      <c r="F6586" t="s">
        <v>185</v>
      </c>
      <c r="G6586" s="1" t="s">
        <v>186</v>
      </c>
      <c r="H6586" t="s">
        <v>29</v>
      </c>
      <c r="I6586" t="s">
        <v>186</v>
      </c>
      <c r="J6586" t="s">
        <v>29</v>
      </c>
      <c r="K6586">
        <v>1.953177258</v>
      </c>
      <c r="L6586">
        <v>1.953177258</v>
      </c>
      <c r="M6586" t="s">
        <v>26</v>
      </c>
      <c r="N6586" t="s">
        <v>323</v>
      </c>
      <c r="O6586" t="s">
        <v>29</v>
      </c>
      <c r="P6586" t="s">
        <v>29</v>
      </c>
      <c r="Q6586" t="s">
        <v>29</v>
      </c>
      <c r="R6586" t="s">
        <v>29</v>
      </c>
      <c r="S6586" t="s">
        <v>29</v>
      </c>
      <c r="T6586" t="s">
        <v>29</v>
      </c>
      <c r="U6586" t="s">
        <v>29</v>
      </c>
      <c r="V6586" t="s">
        <v>29</v>
      </c>
      <c r="W6586" t="s">
        <v>6732</v>
      </c>
    </row>
    <row r="6587" spans="1:23">
      <c r="A6587">
        <v>6586</v>
      </c>
      <c r="B6587" t="s">
        <v>6730</v>
      </c>
      <c r="C6587" t="s">
        <v>6731</v>
      </c>
      <c r="D6587">
        <v>176</v>
      </c>
      <c r="E6587" t="s">
        <v>6735</v>
      </c>
      <c r="F6587" t="s">
        <v>459</v>
      </c>
      <c r="G6587" s="1" t="s">
        <v>6735</v>
      </c>
      <c r="H6587" t="s">
        <v>29</v>
      </c>
      <c r="I6587" t="s">
        <v>6735</v>
      </c>
      <c r="J6587" t="s">
        <v>29</v>
      </c>
      <c r="K6587">
        <v>1.892140468</v>
      </c>
      <c r="L6587">
        <v>1.892140468</v>
      </c>
      <c r="M6587" t="s">
        <v>26</v>
      </c>
      <c r="N6587" t="s">
        <v>323</v>
      </c>
      <c r="O6587" t="s">
        <v>29</v>
      </c>
      <c r="P6587" t="s">
        <v>29</v>
      </c>
      <c r="Q6587" t="s">
        <v>29</v>
      </c>
      <c r="R6587" t="s">
        <v>29</v>
      </c>
      <c r="S6587" t="s">
        <v>29</v>
      </c>
      <c r="T6587" t="s">
        <v>29</v>
      </c>
      <c r="U6587" t="s">
        <v>29</v>
      </c>
      <c r="V6587" t="s">
        <v>29</v>
      </c>
      <c r="W6587" t="s">
        <v>6732</v>
      </c>
    </row>
    <row r="6588" spans="1:23">
      <c r="A6588">
        <v>6587</v>
      </c>
      <c r="B6588" t="s">
        <v>6730</v>
      </c>
      <c r="C6588" t="s">
        <v>6731</v>
      </c>
      <c r="D6588">
        <v>176</v>
      </c>
      <c r="E6588" t="s">
        <v>506</v>
      </c>
      <c r="F6588" t="s">
        <v>505</v>
      </c>
      <c r="G6588" s="1" t="s">
        <v>506</v>
      </c>
      <c r="H6588" t="s">
        <v>29</v>
      </c>
      <c r="I6588" t="s">
        <v>506</v>
      </c>
      <c r="J6588" t="s">
        <v>29</v>
      </c>
      <c r="K6588">
        <v>1.892140468</v>
      </c>
      <c r="L6588">
        <v>1.892140468</v>
      </c>
      <c r="M6588" t="s">
        <v>26</v>
      </c>
      <c r="N6588" t="s">
        <v>323</v>
      </c>
      <c r="O6588" t="s">
        <v>29</v>
      </c>
      <c r="P6588" t="s">
        <v>29</v>
      </c>
      <c r="Q6588" t="s">
        <v>29</v>
      </c>
      <c r="R6588" t="s">
        <v>29</v>
      </c>
      <c r="S6588" t="s">
        <v>29</v>
      </c>
      <c r="T6588" t="s">
        <v>29</v>
      </c>
      <c r="U6588" t="s">
        <v>29</v>
      </c>
      <c r="V6588" t="s">
        <v>29</v>
      </c>
      <c r="W6588" t="s">
        <v>6732</v>
      </c>
    </row>
    <row r="6589" spans="1:23">
      <c r="A6589">
        <v>6588</v>
      </c>
      <c r="B6589" t="s">
        <v>6730</v>
      </c>
      <c r="C6589" t="s">
        <v>6731</v>
      </c>
      <c r="D6589">
        <v>176</v>
      </c>
      <c r="E6589" t="s">
        <v>410</v>
      </c>
      <c r="F6589" t="s">
        <v>176</v>
      </c>
      <c r="G6589" s="1" t="s">
        <v>410</v>
      </c>
      <c r="H6589" t="s">
        <v>29</v>
      </c>
      <c r="I6589" t="s">
        <v>410</v>
      </c>
      <c r="J6589" t="s">
        <v>29</v>
      </c>
      <c r="K6589">
        <v>1.8311036789999999</v>
      </c>
      <c r="L6589">
        <v>1.8311036789999999</v>
      </c>
      <c r="M6589" t="s">
        <v>26</v>
      </c>
      <c r="N6589" t="s">
        <v>323</v>
      </c>
      <c r="O6589" t="s">
        <v>29</v>
      </c>
      <c r="P6589" t="s">
        <v>29</v>
      </c>
      <c r="Q6589" t="s">
        <v>29</v>
      </c>
      <c r="R6589" t="s">
        <v>29</v>
      </c>
      <c r="S6589" t="s">
        <v>29</v>
      </c>
      <c r="T6589" t="s">
        <v>29</v>
      </c>
      <c r="U6589" t="s">
        <v>29</v>
      </c>
      <c r="V6589" t="s">
        <v>29</v>
      </c>
      <c r="W6589" t="s">
        <v>6732</v>
      </c>
    </row>
    <row r="6590" spans="1:23">
      <c r="A6590">
        <v>6589</v>
      </c>
      <c r="B6590" t="s">
        <v>6730</v>
      </c>
      <c r="C6590" t="s">
        <v>6731</v>
      </c>
      <c r="D6590">
        <v>176</v>
      </c>
      <c r="E6590" t="s">
        <v>580</v>
      </c>
      <c r="F6590" t="s">
        <v>43</v>
      </c>
      <c r="G6590" s="1" t="s">
        <v>580</v>
      </c>
      <c r="H6590" t="s">
        <v>29</v>
      </c>
      <c r="I6590" t="s">
        <v>580</v>
      </c>
      <c r="J6590" t="s">
        <v>29</v>
      </c>
      <c r="K6590">
        <v>1.647993311</v>
      </c>
      <c r="L6590">
        <v>1.647993311</v>
      </c>
      <c r="M6590" t="s">
        <v>26</v>
      </c>
      <c r="N6590" t="s">
        <v>323</v>
      </c>
      <c r="O6590" t="s">
        <v>29</v>
      </c>
      <c r="P6590" t="s">
        <v>29</v>
      </c>
      <c r="Q6590" t="s">
        <v>29</v>
      </c>
      <c r="R6590" t="s">
        <v>29</v>
      </c>
      <c r="S6590" t="s">
        <v>29</v>
      </c>
      <c r="T6590" t="s">
        <v>29</v>
      </c>
      <c r="U6590" t="s">
        <v>29</v>
      </c>
      <c r="V6590" t="s">
        <v>29</v>
      </c>
      <c r="W6590" t="s">
        <v>6732</v>
      </c>
    </row>
    <row r="6591" spans="1:23">
      <c r="A6591">
        <v>6590</v>
      </c>
      <c r="B6591" t="s">
        <v>6730</v>
      </c>
      <c r="C6591" t="s">
        <v>6731</v>
      </c>
      <c r="D6591">
        <v>176</v>
      </c>
      <c r="E6591" t="s">
        <v>6736</v>
      </c>
      <c r="F6591" t="s">
        <v>41</v>
      </c>
      <c r="G6591" s="1" t="s">
        <v>408</v>
      </c>
      <c r="H6591" t="s">
        <v>29</v>
      </c>
      <c r="I6591" t="s">
        <v>408</v>
      </c>
      <c r="J6591" t="s">
        <v>29</v>
      </c>
      <c r="K6591">
        <v>1.525919732</v>
      </c>
      <c r="L6591">
        <v>1.525919732</v>
      </c>
      <c r="M6591" t="s">
        <v>26</v>
      </c>
      <c r="N6591" t="s">
        <v>323</v>
      </c>
      <c r="O6591" t="s">
        <v>29</v>
      </c>
      <c r="P6591" t="s">
        <v>29</v>
      </c>
      <c r="Q6591" t="s">
        <v>29</v>
      </c>
      <c r="R6591" t="s">
        <v>29</v>
      </c>
      <c r="S6591" t="s">
        <v>29</v>
      </c>
      <c r="T6591" t="s">
        <v>29</v>
      </c>
      <c r="U6591" t="s">
        <v>29</v>
      </c>
      <c r="V6591" t="s">
        <v>29</v>
      </c>
      <c r="W6591" t="s">
        <v>6732</v>
      </c>
    </row>
    <row r="6592" spans="1:23">
      <c r="A6592">
        <v>6591</v>
      </c>
      <c r="B6592" t="s">
        <v>6730</v>
      </c>
      <c r="C6592" t="s">
        <v>6731</v>
      </c>
      <c r="D6592">
        <v>176</v>
      </c>
      <c r="E6592" t="s">
        <v>6737</v>
      </c>
      <c r="F6592" t="s">
        <v>498</v>
      </c>
      <c r="G6592" s="1" t="s">
        <v>499</v>
      </c>
      <c r="H6592" t="s">
        <v>29</v>
      </c>
      <c r="I6592" s="1" t="s">
        <v>499</v>
      </c>
      <c r="J6592" t="s">
        <v>29</v>
      </c>
      <c r="K6592">
        <v>1.525919732</v>
      </c>
      <c r="L6592">
        <v>1.525919732</v>
      </c>
      <c r="M6592" t="s">
        <v>26</v>
      </c>
      <c r="N6592" t="s">
        <v>323</v>
      </c>
      <c r="O6592" t="s">
        <v>29</v>
      </c>
      <c r="P6592" t="s">
        <v>29</v>
      </c>
      <c r="Q6592" t="s">
        <v>29</v>
      </c>
      <c r="R6592" t="s">
        <v>29</v>
      </c>
      <c r="S6592" t="s">
        <v>29</v>
      </c>
      <c r="T6592" t="s">
        <v>29</v>
      </c>
      <c r="U6592" t="s">
        <v>29</v>
      </c>
      <c r="V6592" t="s">
        <v>29</v>
      </c>
      <c r="W6592" t="s">
        <v>6732</v>
      </c>
    </row>
    <row r="6593" spans="1:23">
      <c r="A6593">
        <v>6592</v>
      </c>
      <c r="B6593" t="s">
        <v>6730</v>
      </c>
      <c r="C6593" t="s">
        <v>6731</v>
      </c>
      <c r="D6593">
        <v>176</v>
      </c>
      <c r="E6593" t="s">
        <v>926</v>
      </c>
      <c r="F6593" t="s">
        <v>459</v>
      </c>
      <c r="G6593" s="1" t="s">
        <v>926</v>
      </c>
      <c r="H6593" t="s">
        <v>29</v>
      </c>
      <c r="I6593" t="s">
        <v>926</v>
      </c>
      <c r="J6593" t="s">
        <v>29</v>
      </c>
      <c r="K6593">
        <v>1.4648829430000001</v>
      </c>
      <c r="L6593">
        <v>1.4648829430000001</v>
      </c>
      <c r="M6593" t="s">
        <v>26</v>
      </c>
      <c r="N6593" t="s">
        <v>323</v>
      </c>
      <c r="O6593" t="s">
        <v>29</v>
      </c>
      <c r="P6593" t="s">
        <v>29</v>
      </c>
      <c r="Q6593" t="s">
        <v>29</v>
      </c>
      <c r="R6593" t="s">
        <v>29</v>
      </c>
      <c r="S6593" t="s">
        <v>29</v>
      </c>
      <c r="T6593" t="s">
        <v>29</v>
      </c>
      <c r="U6593" t="s">
        <v>29</v>
      </c>
      <c r="V6593" t="s">
        <v>29</v>
      </c>
      <c r="W6593" t="s">
        <v>6732</v>
      </c>
    </row>
    <row r="6594" spans="1:23">
      <c r="A6594">
        <v>6593</v>
      </c>
      <c r="B6594" t="s">
        <v>6730</v>
      </c>
      <c r="C6594" t="s">
        <v>6731</v>
      </c>
      <c r="D6594">
        <v>176</v>
      </c>
      <c r="E6594" t="s">
        <v>6738</v>
      </c>
      <c r="F6594" t="s">
        <v>558</v>
      </c>
      <c r="G6594" s="1" t="s">
        <v>29</v>
      </c>
      <c r="H6594" t="s">
        <v>29</v>
      </c>
      <c r="I6594" t="s">
        <v>29</v>
      </c>
      <c r="J6594" t="s">
        <v>29</v>
      </c>
      <c r="K6594">
        <v>1.3428093649999999</v>
      </c>
      <c r="L6594">
        <v>1.3428093649999999</v>
      </c>
      <c r="M6594" t="s">
        <v>26</v>
      </c>
      <c r="N6594" t="s">
        <v>323</v>
      </c>
      <c r="O6594" t="s">
        <v>29</v>
      </c>
      <c r="P6594" t="s">
        <v>29</v>
      </c>
      <c r="Q6594" t="s">
        <v>29</v>
      </c>
      <c r="R6594" t="s">
        <v>29</v>
      </c>
      <c r="S6594" t="s">
        <v>29</v>
      </c>
      <c r="T6594" t="s">
        <v>29</v>
      </c>
      <c r="U6594" t="s">
        <v>29</v>
      </c>
      <c r="V6594" t="s">
        <v>29</v>
      </c>
      <c r="W6594" t="s">
        <v>6732</v>
      </c>
    </row>
    <row r="6595" spans="1:23">
      <c r="A6595">
        <v>6594</v>
      </c>
      <c r="B6595" t="s">
        <v>6730</v>
      </c>
      <c r="C6595" t="s">
        <v>6731</v>
      </c>
      <c r="D6595">
        <v>176</v>
      </c>
      <c r="E6595" t="s">
        <v>803</v>
      </c>
      <c r="F6595" t="s">
        <v>154</v>
      </c>
      <c r="G6595" s="1" t="s">
        <v>803</v>
      </c>
      <c r="H6595" t="s">
        <v>29</v>
      </c>
      <c r="I6595" t="s">
        <v>803</v>
      </c>
      <c r="J6595" t="s">
        <v>29</v>
      </c>
      <c r="K6595">
        <v>0.85451505019999996</v>
      </c>
      <c r="L6595">
        <v>0.85451505019999996</v>
      </c>
      <c r="M6595" t="s">
        <v>26</v>
      </c>
      <c r="N6595" t="s">
        <v>323</v>
      </c>
      <c r="O6595" t="s">
        <v>29</v>
      </c>
      <c r="P6595" t="s">
        <v>29</v>
      </c>
      <c r="Q6595" t="s">
        <v>29</v>
      </c>
      <c r="R6595" t="s">
        <v>29</v>
      </c>
      <c r="S6595" t="s">
        <v>29</v>
      </c>
      <c r="T6595" t="s">
        <v>29</v>
      </c>
      <c r="U6595" t="s">
        <v>29</v>
      </c>
      <c r="V6595" t="s">
        <v>29</v>
      </c>
      <c r="W6595" t="s">
        <v>6732</v>
      </c>
    </row>
    <row r="6596" spans="1:23">
      <c r="A6596">
        <v>6595</v>
      </c>
      <c r="B6596" t="s">
        <v>6730</v>
      </c>
      <c r="C6596" t="s">
        <v>6731</v>
      </c>
      <c r="D6596">
        <v>176</v>
      </c>
      <c r="E6596" t="s">
        <v>371</v>
      </c>
      <c r="F6596" t="s">
        <v>41</v>
      </c>
      <c r="G6596" s="1" t="s">
        <v>371</v>
      </c>
      <c r="H6596" t="s">
        <v>29</v>
      </c>
      <c r="I6596" t="s">
        <v>371</v>
      </c>
      <c r="J6596" t="s">
        <v>29</v>
      </c>
      <c r="K6596">
        <v>0.85451505019999996</v>
      </c>
      <c r="L6596">
        <v>0.85451505019999996</v>
      </c>
      <c r="M6596" t="s">
        <v>26</v>
      </c>
      <c r="N6596" t="s">
        <v>323</v>
      </c>
      <c r="O6596" t="s">
        <v>29</v>
      </c>
      <c r="P6596" t="s">
        <v>29</v>
      </c>
      <c r="Q6596" t="s">
        <v>29</v>
      </c>
      <c r="R6596" t="s">
        <v>29</v>
      </c>
      <c r="S6596" t="s">
        <v>29</v>
      </c>
      <c r="T6596" t="s">
        <v>29</v>
      </c>
      <c r="U6596" t="s">
        <v>29</v>
      </c>
      <c r="V6596" t="s">
        <v>29</v>
      </c>
      <c r="W6596" t="s">
        <v>6732</v>
      </c>
    </row>
    <row r="6597" spans="1:23">
      <c r="A6597">
        <v>6596</v>
      </c>
      <c r="B6597" t="s">
        <v>6730</v>
      </c>
      <c r="C6597" t="s">
        <v>6731</v>
      </c>
      <c r="D6597">
        <v>176</v>
      </c>
      <c r="E6597" t="s">
        <v>356</v>
      </c>
      <c r="F6597" t="s">
        <v>72</v>
      </c>
      <c r="G6597" s="1" t="s">
        <v>356</v>
      </c>
      <c r="H6597" t="s">
        <v>29</v>
      </c>
      <c r="I6597" t="s">
        <v>356</v>
      </c>
      <c r="J6597" t="s">
        <v>29</v>
      </c>
      <c r="K6597">
        <v>0.85451505019999996</v>
      </c>
      <c r="L6597">
        <v>0.85451505019999996</v>
      </c>
      <c r="M6597" t="s">
        <v>26</v>
      </c>
      <c r="N6597" t="s">
        <v>323</v>
      </c>
      <c r="O6597" t="s">
        <v>29</v>
      </c>
      <c r="P6597" t="s">
        <v>29</v>
      </c>
      <c r="Q6597" t="s">
        <v>29</v>
      </c>
      <c r="R6597" t="s">
        <v>29</v>
      </c>
      <c r="S6597" t="s">
        <v>29</v>
      </c>
      <c r="T6597" t="s">
        <v>29</v>
      </c>
      <c r="U6597" t="s">
        <v>29</v>
      </c>
      <c r="V6597" t="s">
        <v>29</v>
      </c>
      <c r="W6597" t="s">
        <v>6732</v>
      </c>
    </row>
    <row r="6598" spans="1:23">
      <c r="A6598">
        <v>6597</v>
      </c>
      <c r="B6598" t="s">
        <v>6730</v>
      </c>
      <c r="C6598" t="s">
        <v>6731</v>
      </c>
      <c r="D6598">
        <v>176</v>
      </c>
      <c r="E6598" t="s">
        <v>210</v>
      </c>
      <c r="F6598" t="s">
        <v>91</v>
      </c>
      <c r="G6598" s="1" t="s">
        <v>210</v>
      </c>
      <c r="H6598" t="s">
        <v>29</v>
      </c>
      <c r="I6598" t="s">
        <v>210</v>
      </c>
      <c r="J6598" t="s">
        <v>29</v>
      </c>
      <c r="K6598">
        <v>0.73244147159999995</v>
      </c>
      <c r="L6598">
        <v>0.73244147159999995</v>
      </c>
      <c r="M6598" t="s">
        <v>26</v>
      </c>
      <c r="N6598" t="s">
        <v>323</v>
      </c>
      <c r="O6598" t="s">
        <v>29</v>
      </c>
      <c r="P6598" t="s">
        <v>29</v>
      </c>
      <c r="Q6598" t="s">
        <v>29</v>
      </c>
      <c r="R6598" t="s">
        <v>29</v>
      </c>
      <c r="S6598" t="s">
        <v>29</v>
      </c>
      <c r="T6598" t="s">
        <v>29</v>
      </c>
      <c r="U6598" t="s">
        <v>29</v>
      </c>
      <c r="V6598" t="s">
        <v>29</v>
      </c>
      <c r="W6598" t="s">
        <v>6732</v>
      </c>
    </row>
    <row r="6599" spans="1:23">
      <c r="A6599">
        <v>6598</v>
      </c>
      <c r="B6599" t="s">
        <v>6730</v>
      </c>
      <c r="C6599" t="s">
        <v>6731</v>
      </c>
      <c r="D6599">
        <v>176</v>
      </c>
      <c r="E6599" t="s">
        <v>1844</v>
      </c>
      <c r="F6599" t="s">
        <v>415</v>
      </c>
      <c r="G6599" s="1" t="s">
        <v>1844</v>
      </c>
      <c r="H6599" t="s">
        <v>29</v>
      </c>
      <c r="I6599" t="s">
        <v>1844</v>
      </c>
      <c r="J6599" t="s">
        <v>29</v>
      </c>
      <c r="K6599">
        <v>0.54933110370000005</v>
      </c>
      <c r="L6599">
        <v>0.54933110370000005</v>
      </c>
      <c r="M6599" t="s">
        <v>26</v>
      </c>
      <c r="N6599" t="s">
        <v>323</v>
      </c>
      <c r="O6599" t="s">
        <v>29</v>
      </c>
      <c r="P6599" t="s">
        <v>29</v>
      </c>
      <c r="Q6599" t="s">
        <v>29</v>
      </c>
      <c r="R6599" t="s">
        <v>29</v>
      </c>
      <c r="S6599" t="s">
        <v>29</v>
      </c>
      <c r="T6599" t="s">
        <v>29</v>
      </c>
      <c r="U6599" t="s">
        <v>29</v>
      </c>
      <c r="V6599" t="s">
        <v>29</v>
      </c>
      <c r="W6599" t="s">
        <v>6732</v>
      </c>
    </row>
    <row r="6600" spans="1:23">
      <c r="A6600">
        <v>6599</v>
      </c>
      <c r="B6600" t="s">
        <v>6730</v>
      </c>
      <c r="C6600" t="s">
        <v>6731</v>
      </c>
      <c r="D6600">
        <v>176</v>
      </c>
      <c r="E6600" t="s">
        <v>916</v>
      </c>
      <c r="F6600" t="s">
        <v>216</v>
      </c>
      <c r="G6600" s="1" t="s">
        <v>916</v>
      </c>
      <c r="H6600" t="s">
        <v>29</v>
      </c>
      <c r="I6600" t="s">
        <v>916</v>
      </c>
      <c r="J6600" t="s">
        <v>29</v>
      </c>
      <c r="K6600">
        <v>0.54933110370000005</v>
      </c>
      <c r="L6600">
        <v>0.54933110370000005</v>
      </c>
      <c r="M6600" t="s">
        <v>26</v>
      </c>
      <c r="N6600" t="s">
        <v>323</v>
      </c>
      <c r="O6600" t="s">
        <v>29</v>
      </c>
      <c r="P6600" t="s">
        <v>29</v>
      </c>
      <c r="Q6600" t="s">
        <v>29</v>
      </c>
      <c r="R6600" t="s">
        <v>29</v>
      </c>
      <c r="S6600" t="s">
        <v>29</v>
      </c>
      <c r="T6600" t="s">
        <v>29</v>
      </c>
      <c r="U6600" t="s">
        <v>29</v>
      </c>
      <c r="V6600" t="s">
        <v>29</v>
      </c>
      <c r="W6600" t="s">
        <v>6732</v>
      </c>
    </row>
    <row r="6601" spans="1:23">
      <c r="A6601">
        <v>6600</v>
      </c>
      <c r="B6601" t="s">
        <v>6730</v>
      </c>
      <c r="C6601" t="s">
        <v>6731</v>
      </c>
      <c r="D6601">
        <v>176</v>
      </c>
      <c r="E6601" t="s">
        <v>509</v>
      </c>
      <c r="F6601" t="s">
        <v>508</v>
      </c>
      <c r="G6601" s="1" t="s">
        <v>509</v>
      </c>
      <c r="H6601" t="s">
        <v>29</v>
      </c>
      <c r="I6601" t="s">
        <v>509</v>
      </c>
      <c r="J6601" t="s">
        <v>29</v>
      </c>
      <c r="K6601">
        <v>0.54933110370000005</v>
      </c>
      <c r="L6601">
        <v>0.54933110370000005</v>
      </c>
      <c r="M6601" t="s">
        <v>26</v>
      </c>
      <c r="N6601" t="s">
        <v>323</v>
      </c>
      <c r="O6601" t="s">
        <v>29</v>
      </c>
      <c r="P6601" t="s">
        <v>29</v>
      </c>
      <c r="Q6601" t="s">
        <v>29</v>
      </c>
      <c r="R6601" t="s">
        <v>29</v>
      </c>
      <c r="S6601" t="s">
        <v>29</v>
      </c>
      <c r="T6601" t="s">
        <v>29</v>
      </c>
      <c r="U6601" t="s">
        <v>29</v>
      </c>
      <c r="V6601" t="s">
        <v>29</v>
      </c>
      <c r="W6601" t="s">
        <v>6732</v>
      </c>
    </row>
    <row r="6602" spans="1:23">
      <c r="A6602">
        <v>6601</v>
      </c>
      <c r="B6602" t="s">
        <v>6730</v>
      </c>
      <c r="C6602" t="s">
        <v>6731</v>
      </c>
      <c r="D6602">
        <v>176</v>
      </c>
      <c r="E6602" t="s">
        <v>6708</v>
      </c>
      <c r="F6602" t="s">
        <v>168</v>
      </c>
      <c r="G6602" s="1" t="s">
        <v>6708</v>
      </c>
      <c r="H6602" t="s">
        <v>29</v>
      </c>
      <c r="I6602" t="s">
        <v>6708</v>
      </c>
      <c r="J6602" t="s">
        <v>29</v>
      </c>
      <c r="K6602">
        <v>0.54933110370000005</v>
      </c>
      <c r="L6602">
        <v>0.54933110370000005</v>
      </c>
      <c r="M6602" t="s">
        <v>26</v>
      </c>
      <c r="N6602" t="s">
        <v>323</v>
      </c>
      <c r="O6602" t="s">
        <v>29</v>
      </c>
      <c r="P6602" t="s">
        <v>29</v>
      </c>
      <c r="Q6602" t="s">
        <v>29</v>
      </c>
      <c r="R6602" t="s">
        <v>29</v>
      </c>
      <c r="S6602" t="s">
        <v>29</v>
      </c>
      <c r="T6602" t="s">
        <v>29</v>
      </c>
      <c r="U6602" t="s">
        <v>29</v>
      </c>
      <c r="V6602" t="s">
        <v>29</v>
      </c>
      <c r="W6602" t="s">
        <v>6732</v>
      </c>
    </row>
    <row r="6603" spans="1:23">
      <c r="A6603">
        <v>6602</v>
      </c>
      <c r="B6603" t="s">
        <v>6730</v>
      </c>
      <c r="C6603" t="s">
        <v>6731</v>
      </c>
      <c r="D6603">
        <v>176</v>
      </c>
      <c r="E6603" t="s">
        <v>5673</v>
      </c>
      <c r="F6603" t="s">
        <v>154</v>
      </c>
      <c r="G6603" s="1" t="s">
        <v>5673</v>
      </c>
      <c r="H6603" t="s">
        <v>29</v>
      </c>
      <c r="I6603" t="s">
        <v>5673</v>
      </c>
      <c r="J6603" t="s">
        <v>29</v>
      </c>
      <c r="K6603">
        <v>0.48829431439999998</v>
      </c>
      <c r="L6603">
        <v>0.48829431439999998</v>
      </c>
      <c r="M6603" t="s">
        <v>26</v>
      </c>
      <c r="N6603" t="s">
        <v>323</v>
      </c>
      <c r="O6603" t="s">
        <v>29</v>
      </c>
      <c r="P6603" t="s">
        <v>29</v>
      </c>
      <c r="Q6603" t="s">
        <v>29</v>
      </c>
      <c r="R6603" t="s">
        <v>29</v>
      </c>
      <c r="S6603" t="s">
        <v>29</v>
      </c>
      <c r="T6603" t="s">
        <v>29</v>
      </c>
      <c r="U6603" t="s">
        <v>29</v>
      </c>
      <c r="V6603" t="s">
        <v>29</v>
      </c>
      <c r="W6603" t="s">
        <v>6732</v>
      </c>
    </row>
    <row r="6604" spans="1:23">
      <c r="A6604">
        <v>6603</v>
      </c>
      <c r="B6604" t="s">
        <v>6730</v>
      </c>
      <c r="C6604" t="s">
        <v>6731</v>
      </c>
      <c r="D6604">
        <v>176</v>
      </c>
      <c r="E6604" t="s">
        <v>928</v>
      </c>
      <c r="F6604" t="s">
        <v>196</v>
      </c>
      <c r="G6604" s="1" t="s">
        <v>928</v>
      </c>
      <c r="H6604" t="s">
        <v>29</v>
      </c>
      <c r="I6604" t="s">
        <v>928</v>
      </c>
      <c r="J6604" t="s">
        <v>29</v>
      </c>
      <c r="K6604">
        <v>0.48829431439999998</v>
      </c>
      <c r="L6604">
        <v>0.48829431439999998</v>
      </c>
      <c r="M6604" t="s">
        <v>26</v>
      </c>
      <c r="N6604" t="s">
        <v>323</v>
      </c>
      <c r="O6604" t="s">
        <v>29</v>
      </c>
      <c r="P6604" t="s">
        <v>29</v>
      </c>
      <c r="Q6604" t="s">
        <v>29</v>
      </c>
      <c r="R6604" t="s">
        <v>29</v>
      </c>
      <c r="S6604" t="s">
        <v>29</v>
      </c>
      <c r="T6604" t="s">
        <v>29</v>
      </c>
      <c r="U6604" t="s">
        <v>29</v>
      </c>
      <c r="V6604" t="s">
        <v>29</v>
      </c>
      <c r="W6604" t="s">
        <v>6732</v>
      </c>
    </row>
    <row r="6605" spans="1:23">
      <c r="A6605">
        <v>6604</v>
      </c>
      <c r="B6605" t="s">
        <v>6730</v>
      </c>
      <c r="C6605" t="s">
        <v>6731</v>
      </c>
      <c r="D6605">
        <v>176</v>
      </c>
      <c r="E6605" t="s">
        <v>1472</v>
      </c>
      <c r="F6605" t="s">
        <v>505</v>
      </c>
      <c r="G6605" s="1" t="s">
        <v>1472</v>
      </c>
      <c r="H6605" t="s">
        <v>29</v>
      </c>
      <c r="I6605" t="s">
        <v>1472</v>
      </c>
      <c r="J6605" t="s">
        <v>29</v>
      </c>
      <c r="K6605">
        <v>0.42725752509999998</v>
      </c>
      <c r="L6605">
        <v>0.42725752509999998</v>
      </c>
      <c r="M6605" t="s">
        <v>26</v>
      </c>
      <c r="N6605" t="s">
        <v>323</v>
      </c>
      <c r="O6605" t="s">
        <v>29</v>
      </c>
      <c r="P6605" t="s">
        <v>29</v>
      </c>
      <c r="Q6605" t="s">
        <v>29</v>
      </c>
      <c r="R6605" t="s">
        <v>29</v>
      </c>
      <c r="S6605" t="s">
        <v>29</v>
      </c>
      <c r="T6605" t="s">
        <v>29</v>
      </c>
      <c r="U6605" t="s">
        <v>29</v>
      </c>
      <c r="V6605" t="s">
        <v>29</v>
      </c>
      <c r="W6605" t="s">
        <v>6732</v>
      </c>
    </row>
    <row r="6606" spans="1:23">
      <c r="A6606">
        <v>6605</v>
      </c>
      <c r="B6606" t="s">
        <v>6730</v>
      </c>
      <c r="C6606" t="s">
        <v>6731</v>
      </c>
      <c r="D6606">
        <v>176</v>
      </c>
      <c r="E6606" t="s">
        <v>1107</v>
      </c>
      <c r="F6606" t="s">
        <v>176</v>
      </c>
      <c r="G6606" s="1" t="s">
        <v>1107</v>
      </c>
      <c r="H6606" t="s">
        <v>29</v>
      </c>
      <c r="I6606" t="s">
        <v>1107</v>
      </c>
      <c r="J6606" t="s">
        <v>29</v>
      </c>
      <c r="K6606">
        <v>0.36622073579999997</v>
      </c>
      <c r="L6606">
        <v>0.36622073579999997</v>
      </c>
      <c r="M6606" t="s">
        <v>26</v>
      </c>
      <c r="N6606" t="s">
        <v>323</v>
      </c>
      <c r="O6606" t="s">
        <v>29</v>
      </c>
      <c r="P6606" t="s">
        <v>29</v>
      </c>
      <c r="Q6606" t="s">
        <v>29</v>
      </c>
      <c r="R6606" t="s">
        <v>29</v>
      </c>
      <c r="S6606" t="s">
        <v>29</v>
      </c>
      <c r="T6606" t="s">
        <v>29</v>
      </c>
      <c r="U6606" t="s">
        <v>29</v>
      </c>
      <c r="V6606" t="s">
        <v>29</v>
      </c>
      <c r="W6606" t="s">
        <v>6732</v>
      </c>
    </row>
    <row r="6607" spans="1:23">
      <c r="A6607">
        <v>6606</v>
      </c>
      <c r="B6607" t="s">
        <v>6730</v>
      </c>
      <c r="C6607" t="s">
        <v>6731</v>
      </c>
      <c r="D6607">
        <v>176</v>
      </c>
      <c r="E6607" t="s">
        <v>2049</v>
      </c>
      <c r="F6607" t="s">
        <v>23</v>
      </c>
      <c r="G6607" s="1" t="s">
        <v>2049</v>
      </c>
      <c r="H6607" t="s">
        <v>29</v>
      </c>
      <c r="I6607" t="s">
        <v>2049</v>
      </c>
      <c r="J6607" t="s">
        <v>29</v>
      </c>
      <c r="K6607">
        <v>0.36622073579999997</v>
      </c>
      <c r="L6607">
        <v>0.36622073579999997</v>
      </c>
      <c r="M6607" t="s">
        <v>26</v>
      </c>
      <c r="N6607" t="s">
        <v>323</v>
      </c>
      <c r="O6607" t="s">
        <v>29</v>
      </c>
      <c r="P6607" t="s">
        <v>29</v>
      </c>
      <c r="Q6607" t="s">
        <v>29</v>
      </c>
      <c r="R6607" t="s">
        <v>29</v>
      </c>
      <c r="S6607" t="s">
        <v>29</v>
      </c>
      <c r="T6607" t="s">
        <v>29</v>
      </c>
      <c r="U6607" t="s">
        <v>29</v>
      </c>
      <c r="V6607" t="s">
        <v>29</v>
      </c>
      <c r="W6607" t="s">
        <v>6732</v>
      </c>
    </row>
    <row r="6608" spans="1:23">
      <c r="A6608">
        <v>6607</v>
      </c>
      <c r="B6608" t="s">
        <v>6730</v>
      </c>
      <c r="C6608" t="s">
        <v>6731</v>
      </c>
      <c r="D6608">
        <v>176</v>
      </c>
      <c r="E6608" t="s">
        <v>1461</v>
      </c>
      <c r="F6608" t="s">
        <v>1460</v>
      </c>
      <c r="G6608" s="1" t="s">
        <v>1461</v>
      </c>
      <c r="H6608" t="s">
        <v>29</v>
      </c>
      <c r="I6608" t="s">
        <v>1461</v>
      </c>
      <c r="J6608" t="s">
        <v>29</v>
      </c>
      <c r="K6608">
        <v>0.30518394650000003</v>
      </c>
      <c r="L6608">
        <v>0.30518394650000003</v>
      </c>
      <c r="M6608" t="s">
        <v>26</v>
      </c>
      <c r="N6608" t="s">
        <v>323</v>
      </c>
      <c r="O6608" t="s">
        <v>29</v>
      </c>
      <c r="P6608" t="s">
        <v>29</v>
      </c>
      <c r="Q6608" t="s">
        <v>29</v>
      </c>
      <c r="R6608" t="s">
        <v>29</v>
      </c>
      <c r="S6608" t="s">
        <v>29</v>
      </c>
      <c r="T6608" t="s">
        <v>29</v>
      </c>
      <c r="U6608" t="s">
        <v>29</v>
      </c>
      <c r="V6608" t="s">
        <v>29</v>
      </c>
      <c r="W6608" t="s">
        <v>6732</v>
      </c>
    </row>
    <row r="6609" spans="1:23">
      <c r="A6609">
        <v>6608</v>
      </c>
      <c r="B6609" t="s">
        <v>6730</v>
      </c>
      <c r="C6609" t="s">
        <v>6731</v>
      </c>
      <c r="D6609">
        <v>176</v>
      </c>
      <c r="E6609" t="s">
        <v>980</v>
      </c>
      <c r="F6609" t="s">
        <v>168</v>
      </c>
      <c r="G6609" s="1" t="s">
        <v>980</v>
      </c>
      <c r="H6609" t="s">
        <v>29</v>
      </c>
      <c r="I6609" t="s">
        <v>980</v>
      </c>
      <c r="J6609" t="s">
        <v>29</v>
      </c>
      <c r="K6609">
        <v>0.24414715719999999</v>
      </c>
      <c r="L6609">
        <v>0.24414715719999999</v>
      </c>
      <c r="M6609" t="s">
        <v>26</v>
      </c>
      <c r="N6609" t="s">
        <v>323</v>
      </c>
      <c r="O6609" t="s">
        <v>29</v>
      </c>
      <c r="P6609" t="s">
        <v>29</v>
      </c>
      <c r="Q6609" t="s">
        <v>29</v>
      </c>
      <c r="R6609" t="s">
        <v>29</v>
      </c>
      <c r="S6609" t="s">
        <v>29</v>
      </c>
      <c r="T6609" t="s">
        <v>29</v>
      </c>
      <c r="U6609" t="s">
        <v>29</v>
      </c>
      <c r="V6609" t="s">
        <v>29</v>
      </c>
      <c r="W6609" t="s">
        <v>6732</v>
      </c>
    </row>
    <row r="6610" spans="1:23">
      <c r="A6610">
        <v>6609</v>
      </c>
      <c r="B6610" t="s">
        <v>6730</v>
      </c>
      <c r="C6610" t="s">
        <v>6731</v>
      </c>
      <c r="D6610">
        <v>176</v>
      </c>
      <c r="E6610" t="s">
        <v>326</v>
      </c>
      <c r="F6610" t="s">
        <v>196</v>
      </c>
      <c r="G6610" s="1" t="s">
        <v>326</v>
      </c>
      <c r="H6610" t="s">
        <v>29</v>
      </c>
      <c r="I6610" t="s">
        <v>326</v>
      </c>
      <c r="J6610" t="s">
        <v>29</v>
      </c>
      <c r="K6610">
        <v>0.24414715719999999</v>
      </c>
      <c r="L6610">
        <v>0.24414715719999999</v>
      </c>
      <c r="M6610" t="s">
        <v>26</v>
      </c>
      <c r="N6610" t="s">
        <v>323</v>
      </c>
      <c r="O6610" t="s">
        <v>29</v>
      </c>
      <c r="P6610" t="s">
        <v>29</v>
      </c>
      <c r="Q6610" t="s">
        <v>29</v>
      </c>
      <c r="R6610" t="s">
        <v>29</v>
      </c>
      <c r="S6610" t="s">
        <v>29</v>
      </c>
      <c r="T6610" t="s">
        <v>29</v>
      </c>
      <c r="U6610" t="s">
        <v>29</v>
      </c>
      <c r="V6610" t="s">
        <v>29</v>
      </c>
      <c r="W6610" t="s">
        <v>6732</v>
      </c>
    </row>
    <row r="6611" spans="1:23">
      <c r="A6611">
        <v>6610</v>
      </c>
      <c r="B6611" t="s">
        <v>6730</v>
      </c>
      <c r="C6611" t="s">
        <v>6731</v>
      </c>
      <c r="D6611">
        <v>176</v>
      </c>
      <c r="E6611" t="s">
        <v>280</v>
      </c>
      <c r="F6611" t="s">
        <v>23</v>
      </c>
      <c r="G6611" s="1" t="s">
        <v>280</v>
      </c>
      <c r="H6611" t="s">
        <v>29</v>
      </c>
      <c r="I6611" t="s">
        <v>280</v>
      </c>
      <c r="J6611" t="s">
        <v>29</v>
      </c>
      <c r="K6611">
        <v>0.24414715719999999</v>
      </c>
      <c r="L6611">
        <v>0.24414715719999999</v>
      </c>
      <c r="M6611" t="s">
        <v>26</v>
      </c>
      <c r="N6611" t="s">
        <v>323</v>
      </c>
      <c r="O6611" t="s">
        <v>29</v>
      </c>
      <c r="P6611" t="s">
        <v>29</v>
      </c>
      <c r="Q6611" t="s">
        <v>29</v>
      </c>
      <c r="R6611" t="s">
        <v>29</v>
      </c>
      <c r="S6611" t="s">
        <v>29</v>
      </c>
      <c r="T6611" t="s">
        <v>29</v>
      </c>
      <c r="U6611" t="s">
        <v>29</v>
      </c>
      <c r="V6611" t="s">
        <v>29</v>
      </c>
      <c r="W6611" t="s">
        <v>6732</v>
      </c>
    </row>
    <row r="6612" spans="1:23">
      <c r="A6612">
        <v>6611</v>
      </c>
      <c r="B6612" t="s">
        <v>6730</v>
      </c>
      <c r="C6612" t="s">
        <v>6731</v>
      </c>
      <c r="D6612">
        <v>176</v>
      </c>
      <c r="E6612" t="s">
        <v>1730</v>
      </c>
      <c r="F6612" t="s">
        <v>1364</v>
      </c>
      <c r="G6612" s="1" t="s">
        <v>1730</v>
      </c>
      <c r="H6612" t="s">
        <v>29</v>
      </c>
      <c r="I6612" t="s">
        <v>1730</v>
      </c>
      <c r="J6612" t="s">
        <v>29</v>
      </c>
      <c r="K6612">
        <v>0.18311036789999999</v>
      </c>
      <c r="L6612">
        <v>0.18311036789999999</v>
      </c>
      <c r="M6612" t="s">
        <v>26</v>
      </c>
      <c r="N6612" t="s">
        <v>323</v>
      </c>
      <c r="O6612" t="s">
        <v>29</v>
      </c>
      <c r="P6612" t="s">
        <v>29</v>
      </c>
      <c r="Q6612" t="s">
        <v>29</v>
      </c>
      <c r="R6612" t="s">
        <v>29</v>
      </c>
      <c r="S6612" t="s">
        <v>29</v>
      </c>
      <c r="T6612" t="s">
        <v>29</v>
      </c>
      <c r="U6612" t="s">
        <v>29</v>
      </c>
      <c r="V6612" t="s">
        <v>29</v>
      </c>
      <c r="W6612" t="s">
        <v>6732</v>
      </c>
    </row>
    <row r="6613" spans="1:23">
      <c r="A6613">
        <v>6612</v>
      </c>
      <c r="B6613" t="s">
        <v>6730</v>
      </c>
      <c r="C6613" t="s">
        <v>6731</v>
      </c>
      <c r="D6613">
        <v>176</v>
      </c>
      <c r="E6613" t="s">
        <v>3051</v>
      </c>
      <c r="F6613" t="s">
        <v>3050</v>
      </c>
      <c r="G6613" s="1" t="s">
        <v>3051</v>
      </c>
      <c r="H6613" t="s">
        <v>29</v>
      </c>
      <c r="I6613" t="s">
        <v>3051</v>
      </c>
      <c r="J6613" t="s">
        <v>29</v>
      </c>
      <c r="K6613">
        <v>0.18311036789999999</v>
      </c>
      <c r="L6613">
        <v>0.18311036789999999</v>
      </c>
      <c r="M6613" t="s">
        <v>26</v>
      </c>
      <c r="N6613" t="s">
        <v>323</v>
      </c>
      <c r="O6613" t="s">
        <v>29</v>
      </c>
      <c r="P6613" t="s">
        <v>29</v>
      </c>
      <c r="Q6613" t="s">
        <v>29</v>
      </c>
      <c r="R6613" t="s">
        <v>29</v>
      </c>
      <c r="S6613" t="s">
        <v>29</v>
      </c>
      <c r="T6613" t="s">
        <v>29</v>
      </c>
      <c r="U6613" t="s">
        <v>29</v>
      </c>
      <c r="V6613" t="s">
        <v>29</v>
      </c>
      <c r="W6613" t="s">
        <v>6732</v>
      </c>
    </row>
    <row r="6614" spans="1:23">
      <c r="A6614">
        <v>6613</v>
      </c>
      <c r="B6614" t="s">
        <v>6730</v>
      </c>
      <c r="C6614" t="s">
        <v>6731</v>
      </c>
      <c r="D6614">
        <v>176</v>
      </c>
      <c r="E6614" t="s">
        <v>1100</v>
      </c>
      <c r="F6614" t="s">
        <v>598</v>
      </c>
      <c r="G6614" s="1" t="s">
        <v>1100</v>
      </c>
      <c r="H6614" t="s">
        <v>29</v>
      </c>
      <c r="I6614" t="s">
        <v>1100</v>
      </c>
      <c r="J6614" t="s">
        <v>29</v>
      </c>
      <c r="K6614">
        <v>0.18311036789999999</v>
      </c>
      <c r="L6614">
        <v>0.18311036789999999</v>
      </c>
      <c r="M6614" t="s">
        <v>26</v>
      </c>
      <c r="N6614" t="s">
        <v>323</v>
      </c>
      <c r="O6614" t="s">
        <v>29</v>
      </c>
      <c r="P6614" t="s">
        <v>29</v>
      </c>
      <c r="Q6614" t="s">
        <v>29</v>
      </c>
      <c r="R6614" t="s">
        <v>29</v>
      </c>
      <c r="S6614" t="s">
        <v>29</v>
      </c>
      <c r="T6614" t="s">
        <v>29</v>
      </c>
      <c r="U6614" t="s">
        <v>29</v>
      </c>
      <c r="V6614" t="s">
        <v>29</v>
      </c>
      <c r="W6614" t="s">
        <v>6732</v>
      </c>
    </row>
    <row r="6615" spans="1:23">
      <c r="A6615">
        <v>6614</v>
      </c>
      <c r="B6615" t="s">
        <v>6730</v>
      </c>
      <c r="C6615" t="s">
        <v>6731</v>
      </c>
      <c r="D6615">
        <v>176</v>
      </c>
      <c r="E6615" t="s">
        <v>5092</v>
      </c>
      <c r="F6615" t="s">
        <v>415</v>
      </c>
      <c r="G6615" s="1" t="s">
        <v>5092</v>
      </c>
      <c r="H6615" t="s">
        <v>29</v>
      </c>
      <c r="I6615" t="s">
        <v>5092</v>
      </c>
      <c r="J6615" t="s">
        <v>29</v>
      </c>
      <c r="K6615">
        <v>0.18311036789999999</v>
      </c>
      <c r="L6615">
        <v>0.18311036789999999</v>
      </c>
      <c r="M6615" t="s">
        <v>26</v>
      </c>
      <c r="N6615" t="s">
        <v>323</v>
      </c>
      <c r="O6615" t="s">
        <v>29</v>
      </c>
      <c r="P6615" t="s">
        <v>29</v>
      </c>
      <c r="Q6615" t="s">
        <v>29</v>
      </c>
      <c r="R6615" t="s">
        <v>29</v>
      </c>
      <c r="S6615" t="s">
        <v>29</v>
      </c>
      <c r="T6615" t="s">
        <v>29</v>
      </c>
      <c r="U6615" t="s">
        <v>29</v>
      </c>
      <c r="V6615" t="s">
        <v>29</v>
      </c>
      <c r="W6615" t="s">
        <v>6732</v>
      </c>
    </row>
    <row r="6616" spans="1:23">
      <c r="A6616">
        <v>6615</v>
      </c>
      <c r="B6616" t="s">
        <v>6730</v>
      </c>
      <c r="C6616" t="s">
        <v>6731</v>
      </c>
      <c r="D6616">
        <v>176</v>
      </c>
      <c r="E6616" t="s">
        <v>6739</v>
      </c>
      <c r="F6616" t="s">
        <v>154</v>
      </c>
      <c r="G6616" s="1" t="s">
        <v>6739</v>
      </c>
      <c r="H6616" t="s">
        <v>29</v>
      </c>
      <c r="I6616" t="s">
        <v>6739</v>
      </c>
      <c r="J6616" t="s">
        <v>29</v>
      </c>
      <c r="K6616">
        <v>0.1220735786</v>
      </c>
      <c r="L6616">
        <v>0.1220735786</v>
      </c>
      <c r="M6616" t="s">
        <v>26</v>
      </c>
      <c r="N6616" t="s">
        <v>323</v>
      </c>
      <c r="O6616" t="s">
        <v>29</v>
      </c>
      <c r="P6616" t="s">
        <v>29</v>
      </c>
      <c r="Q6616" t="s">
        <v>29</v>
      </c>
      <c r="R6616" t="s">
        <v>29</v>
      </c>
      <c r="S6616" t="s">
        <v>29</v>
      </c>
      <c r="T6616" t="s">
        <v>29</v>
      </c>
      <c r="U6616" t="s">
        <v>29</v>
      </c>
      <c r="V6616" t="s">
        <v>29</v>
      </c>
      <c r="W6616" t="s">
        <v>6732</v>
      </c>
    </row>
    <row r="6617" spans="1:23">
      <c r="A6617">
        <v>6616</v>
      </c>
      <c r="B6617" t="s">
        <v>6730</v>
      </c>
      <c r="C6617" t="s">
        <v>6731</v>
      </c>
      <c r="D6617">
        <v>176</v>
      </c>
      <c r="E6617" t="s">
        <v>252</v>
      </c>
      <c r="F6617" t="s">
        <v>251</v>
      </c>
      <c r="G6617" s="1" t="s">
        <v>252</v>
      </c>
      <c r="H6617" t="s">
        <v>29</v>
      </c>
      <c r="I6617" t="s">
        <v>252</v>
      </c>
      <c r="J6617" t="s">
        <v>29</v>
      </c>
      <c r="K6617">
        <v>0.1220735786</v>
      </c>
      <c r="L6617">
        <v>0.1220735786</v>
      </c>
      <c r="M6617" t="s">
        <v>26</v>
      </c>
      <c r="N6617" t="s">
        <v>323</v>
      </c>
      <c r="O6617" t="s">
        <v>29</v>
      </c>
      <c r="P6617" t="s">
        <v>29</v>
      </c>
      <c r="Q6617" t="s">
        <v>29</v>
      </c>
      <c r="R6617" t="s">
        <v>29</v>
      </c>
      <c r="S6617" t="s">
        <v>29</v>
      </c>
      <c r="T6617" t="s">
        <v>29</v>
      </c>
      <c r="U6617" t="s">
        <v>29</v>
      </c>
      <c r="V6617" t="s">
        <v>29</v>
      </c>
      <c r="W6617" t="s">
        <v>6732</v>
      </c>
    </row>
    <row r="6618" spans="1:23">
      <c r="A6618">
        <v>6617</v>
      </c>
      <c r="B6618" t="s">
        <v>6730</v>
      </c>
      <c r="C6618" t="s">
        <v>6731</v>
      </c>
      <c r="D6618">
        <v>176</v>
      </c>
      <c r="E6618" t="s">
        <v>6740</v>
      </c>
      <c r="F6618" t="s">
        <v>1062</v>
      </c>
      <c r="G6618" s="1" t="s">
        <v>6740</v>
      </c>
      <c r="H6618" t="s">
        <v>29</v>
      </c>
      <c r="I6618" t="s">
        <v>6740</v>
      </c>
      <c r="J6618" t="s">
        <v>29</v>
      </c>
      <c r="K6618">
        <v>0.1220735786</v>
      </c>
      <c r="L6618">
        <v>0.1220735786</v>
      </c>
      <c r="M6618" t="s">
        <v>26</v>
      </c>
      <c r="N6618" t="s">
        <v>323</v>
      </c>
      <c r="O6618" t="s">
        <v>29</v>
      </c>
      <c r="P6618" t="s">
        <v>29</v>
      </c>
      <c r="Q6618" t="s">
        <v>29</v>
      </c>
      <c r="R6618" t="s">
        <v>29</v>
      </c>
      <c r="S6618" t="s">
        <v>29</v>
      </c>
      <c r="T6618" t="s">
        <v>29</v>
      </c>
      <c r="U6618" t="s">
        <v>29</v>
      </c>
      <c r="V6618" t="s">
        <v>29</v>
      </c>
      <c r="W6618" t="s">
        <v>6732</v>
      </c>
    </row>
    <row r="6619" spans="1:23">
      <c r="A6619">
        <v>6618</v>
      </c>
      <c r="B6619" t="s">
        <v>6730</v>
      </c>
      <c r="C6619" t="s">
        <v>6731</v>
      </c>
      <c r="D6619">
        <v>176</v>
      </c>
      <c r="E6619" t="s">
        <v>960</v>
      </c>
      <c r="F6619" t="s">
        <v>181</v>
      </c>
      <c r="G6619" s="1" t="s">
        <v>960</v>
      </c>
      <c r="H6619" t="s">
        <v>29</v>
      </c>
      <c r="I6619" t="s">
        <v>960</v>
      </c>
      <c r="J6619" t="s">
        <v>29</v>
      </c>
      <c r="K6619">
        <v>0.1220735786</v>
      </c>
      <c r="L6619">
        <v>0.1220735786</v>
      </c>
      <c r="M6619" t="s">
        <v>26</v>
      </c>
      <c r="N6619" t="s">
        <v>323</v>
      </c>
      <c r="O6619" t="s">
        <v>29</v>
      </c>
      <c r="P6619" t="s">
        <v>29</v>
      </c>
      <c r="Q6619" t="s">
        <v>29</v>
      </c>
      <c r="R6619" t="s">
        <v>29</v>
      </c>
      <c r="S6619" t="s">
        <v>29</v>
      </c>
      <c r="T6619" t="s">
        <v>29</v>
      </c>
      <c r="U6619" t="s">
        <v>29</v>
      </c>
      <c r="V6619" t="s">
        <v>29</v>
      </c>
      <c r="W6619" t="s">
        <v>6732</v>
      </c>
    </row>
    <row r="6620" spans="1:23">
      <c r="A6620">
        <v>6619</v>
      </c>
      <c r="B6620" t="s">
        <v>6730</v>
      </c>
      <c r="C6620" t="s">
        <v>6731</v>
      </c>
      <c r="D6620">
        <v>176</v>
      </c>
      <c r="E6620" t="s">
        <v>9035</v>
      </c>
      <c r="F6620" t="s">
        <v>93</v>
      </c>
      <c r="G6620" s="1" t="s">
        <v>29</v>
      </c>
      <c r="H6620" t="s">
        <v>29</v>
      </c>
      <c r="I6620" t="s">
        <v>29</v>
      </c>
      <c r="J6620" t="s">
        <v>29</v>
      </c>
      <c r="K6620">
        <v>0.48829431439999998</v>
      </c>
      <c r="L6620">
        <v>0.48829431439999998</v>
      </c>
      <c r="M6620" t="s">
        <v>26</v>
      </c>
      <c r="N6620" t="s">
        <v>323</v>
      </c>
      <c r="O6620" t="s">
        <v>29</v>
      </c>
      <c r="P6620" t="s">
        <v>29</v>
      </c>
      <c r="Q6620" t="s">
        <v>29</v>
      </c>
      <c r="R6620" t="s">
        <v>29</v>
      </c>
      <c r="S6620" t="s">
        <v>29</v>
      </c>
      <c r="T6620" t="s">
        <v>29</v>
      </c>
      <c r="U6620" t="s">
        <v>29</v>
      </c>
      <c r="V6620" t="s">
        <v>29</v>
      </c>
      <c r="W6620" t="s">
        <v>6732</v>
      </c>
    </row>
    <row r="6621" spans="1:23">
      <c r="A6621">
        <v>6620</v>
      </c>
      <c r="B6621" t="s">
        <v>6730</v>
      </c>
      <c r="C6621" t="s">
        <v>6731</v>
      </c>
      <c r="D6621">
        <v>176</v>
      </c>
      <c r="E6621" t="s">
        <v>9036</v>
      </c>
      <c r="F6621" t="s">
        <v>93</v>
      </c>
      <c r="G6621" s="1" t="s">
        <v>29</v>
      </c>
      <c r="H6621" t="s">
        <v>29</v>
      </c>
      <c r="I6621" t="s">
        <v>29</v>
      </c>
      <c r="J6621" t="s">
        <v>29</v>
      </c>
      <c r="K6621">
        <v>6</v>
      </c>
      <c r="L6621">
        <v>6</v>
      </c>
      <c r="M6621" t="s">
        <v>26</v>
      </c>
      <c r="N6621" t="s">
        <v>118</v>
      </c>
      <c r="O6621" t="s">
        <v>29</v>
      </c>
      <c r="P6621" t="s">
        <v>29</v>
      </c>
      <c r="Q6621" t="s">
        <v>29</v>
      </c>
      <c r="R6621" t="s">
        <v>29</v>
      </c>
      <c r="S6621" t="s">
        <v>29</v>
      </c>
      <c r="T6621" t="s">
        <v>29</v>
      </c>
      <c r="U6621" t="s">
        <v>29</v>
      </c>
      <c r="V6621" t="s">
        <v>29</v>
      </c>
      <c r="W6621" t="s">
        <v>6732</v>
      </c>
    </row>
    <row r="6622" spans="1:23">
      <c r="A6622">
        <v>6621</v>
      </c>
      <c r="B6622" t="s">
        <v>6730</v>
      </c>
      <c r="C6622" t="s">
        <v>6731</v>
      </c>
      <c r="D6622">
        <v>176</v>
      </c>
      <c r="E6622" t="s">
        <v>9013</v>
      </c>
      <c r="F6622" t="s">
        <v>93</v>
      </c>
      <c r="G6622" s="1" t="s">
        <v>29</v>
      </c>
      <c r="H6622" t="s">
        <v>29</v>
      </c>
      <c r="I6622" t="s">
        <v>29</v>
      </c>
      <c r="J6622" t="s">
        <v>29</v>
      </c>
      <c r="K6622">
        <v>10</v>
      </c>
      <c r="L6622">
        <v>10</v>
      </c>
      <c r="M6622" t="s">
        <v>26</v>
      </c>
      <c r="N6622" t="s">
        <v>27</v>
      </c>
      <c r="O6622" t="s">
        <v>29</v>
      </c>
      <c r="P6622" t="s">
        <v>29</v>
      </c>
      <c r="Q6622" t="s">
        <v>29</v>
      </c>
      <c r="R6622" t="s">
        <v>29</v>
      </c>
      <c r="S6622" t="s">
        <v>29</v>
      </c>
      <c r="T6622" t="s">
        <v>29</v>
      </c>
      <c r="U6622" t="s">
        <v>29</v>
      </c>
      <c r="V6622" t="s">
        <v>29</v>
      </c>
      <c r="W6622" t="s">
        <v>6732</v>
      </c>
    </row>
    <row r="6623" spans="1:23">
      <c r="A6623">
        <v>6622</v>
      </c>
      <c r="B6623" t="s">
        <v>6730</v>
      </c>
      <c r="C6623" t="s">
        <v>6731</v>
      </c>
      <c r="D6623">
        <v>176</v>
      </c>
      <c r="E6623" t="s">
        <v>9037</v>
      </c>
      <c r="F6623" t="s">
        <v>93</v>
      </c>
      <c r="G6623" s="1" t="s">
        <v>29</v>
      </c>
      <c r="H6623" t="s">
        <v>29</v>
      </c>
      <c r="I6623" t="s">
        <v>29</v>
      </c>
      <c r="J6623" t="s">
        <v>29</v>
      </c>
      <c r="K6623">
        <v>5</v>
      </c>
      <c r="L6623">
        <v>5</v>
      </c>
      <c r="M6623" t="s">
        <v>26</v>
      </c>
      <c r="N6623" t="s">
        <v>63</v>
      </c>
      <c r="O6623" t="s">
        <v>29</v>
      </c>
      <c r="P6623" t="s">
        <v>29</v>
      </c>
      <c r="Q6623" t="s">
        <v>29</v>
      </c>
      <c r="R6623" t="s">
        <v>29</v>
      </c>
      <c r="S6623" t="s">
        <v>29</v>
      </c>
      <c r="T6623" t="s">
        <v>29</v>
      </c>
      <c r="U6623" t="s">
        <v>29</v>
      </c>
      <c r="V6623" t="s">
        <v>29</v>
      </c>
      <c r="W6623" t="s">
        <v>6732</v>
      </c>
    </row>
    <row r="6624" spans="1:23">
      <c r="A6624">
        <v>6623</v>
      </c>
      <c r="B6624" t="s">
        <v>6730</v>
      </c>
      <c r="C6624" t="s">
        <v>6731</v>
      </c>
      <c r="D6624">
        <v>176</v>
      </c>
      <c r="E6624" t="s">
        <v>3182</v>
      </c>
      <c r="F6624" t="s">
        <v>76</v>
      </c>
      <c r="G6624" s="1" t="s">
        <v>29</v>
      </c>
      <c r="H6624" t="s">
        <v>29</v>
      </c>
      <c r="I6624" t="s">
        <v>29</v>
      </c>
      <c r="J6624" t="s">
        <v>29</v>
      </c>
      <c r="K6624">
        <v>6</v>
      </c>
      <c r="L6624">
        <v>6</v>
      </c>
      <c r="M6624" t="s">
        <v>687</v>
      </c>
      <c r="N6624" t="s">
        <v>29</v>
      </c>
      <c r="O6624" t="s">
        <v>29</v>
      </c>
      <c r="P6624" t="s">
        <v>29</v>
      </c>
      <c r="Q6624" t="s">
        <v>29</v>
      </c>
      <c r="R6624" t="s">
        <v>29</v>
      </c>
      <c r="S6624" t="s">
        <v>29</v>
      </c>
      <c r="T6624" t="s">
        <v>29</v>
      </c>
      <c r="U6624" t="s">
        <v>29</v>
      </c>
      <c r="V6624" t="s">
        <v>29</v>
      </c>
      <c r="W6624" t="s">
        <v>6732</v>
      </c>
    </row>
    <row r="6625" spans="1:23">
      <c r="A6625">
        <v>6624</v>
      </c>
      <c r="B6625" t="s">
        <v>6741</v>
      </c>
      <c r="C6625" t="s">
        <v>6741</v>
      </c>
      <c r="D6625">
        <v>177</v>
      </c>
      <c r="E6625" t="s">
        <v>6742</v>
      </c>
      <c r="F6625" t="s">
        <v>522</v>
      </c>
      <c r="G6625" s="1" t="s">
        <v>1826</v>
      </c>
      <c r="H6625" t="s">
        <v>6743</v>
      </c>
      <c r="I6625" t="s">
        <v>1826</v>
      </c>
      <c r="J6625" t="s">
        <v>843</v>
      </c>
      <c r="K6625">
        <v>2.0629991130000001</v>
      </c>
      <c r="L6625">
        <v>2.0629991130000001</v>
      </c>
      <c r="M6625" t="s">
        <v>26</v>
      </c>
      <c r="N6625" t="s">
        <v>74</v>
      </c>
      <c r="O6625" t="s">
        <v>29</v>
      </c>
      <c r="P6625" t="s">
        <v>29</v>
      </c>
      <c r="Q6625" t="s">
        <v>29</v>
      </c>
      <c r="R6625" t="s">
        <v>29</v>
      </c>
      <c r="S6625" t="s">
        <v>29</v>
      </c>
      <c r="T6625" t="s">
        <v>29</v>
      </c>
      <c r="U6625" t="s">
        <v>29</v>
      </c>
      <c r="V6625" t="s">
        <v>29</v>
      </c>
      <c r="W6625" t="s">
        <v>6744</v>
      </c>
    </row>
    <row r="6626" spans="1:23">
      <c r="A6626">
        <v>6625</v>
      </c>
      <c r="B6626" t="s">
        <v>6741</v>
      </c>
      <c r="C6626" t="s">
        <v>6741</v>
      </c>
      <c r="D6626">
        <v>177</v>
      </c>
      <c r="E6626" t="s">
        <v>6745</v>
      </c>
      <c r="F6626" t="s">
        <v>172</v>
      </c>
      <c r="G6626" s="1" t="s">
        <v>6746</v>
      </c>
      <c r="H6626" t="s">
        <v>6747</v>
      </c>
      <c r="I6626" t="s">
        <v>6746</v>
      </c>
      <c r="J6626" t="s">
        <v>6747</v>
      </c>
      <c r="K6626">
        <v>6.6548358469999999E-2</v>
      </c>
      <c r="L6626">
        <v>6.6548358469999999E-2</v>
      </c>
      <c r="M6626" t="s">
        <v>26</v>
      </c>
      <c r="N6626" t="s">
        <v>74</v>
      </c>
      <c r="O6626" t="s">
        <v>29</v>
      </c>
      <c r="P6626" t="s">
        <v>29</v>
      </c>
      <c r="Q6626" t="s">
        <v>29</v>
      </c>
      <c r="R6626" t="s">
        <v>29</v>
      </c>
      <c r="S6626" t="s">
        <v>29</v>
      </c>
      <c r="T6626" t="s">
        <v>29</v>
      </c>
      <c r="U6626" t="s">
        <v>29</v>
      </c>
      <c r="V6626" t="s">
        <v>29</v>
      </c>
      <c r="W6626" t="s">
        <v>6744</v>
      </c>
    </row>
    <row r="6627" spans="1:23">
      <c r="A6627">
        <v>6626</v>
      </c>
      <c r="B6627" t="s">
        <v>6741</v>
      </c>
      <c r="C6627" t="s">
        <v>6741</v>
      </c>
      <c r="D6627">
        <v>177</v>
      </c>
      <c r="E6627" t="s">
        <v>6748</v>
      </c>
      <c r="F6627" t="s">
        <v>23</v>
      </c>
      <c r="G6627" s="1" t="s">
        <v>6749</v>
      </c>
      <c r="H6627" t="s">
        <v>628</v>
      </c>
      <c r="I6627" t="s">
        <v>6749</v>
      </c>
      <c r="J6627" t="s">
        <v>628</v>
      </c>
      <c r="K6627">
        <v>0.57675244010000004</v>
      </c>
      <c r="L6627">
        <v>0.57675244010000004</v>
      </c>
      <c r="M6627" t="s">
        <v>26</v>
      </c>
      <c r="N6627" t="s">
        <v>74</v>
      </c>
      <c r="O6627" t="s">
        <v>29</v>
      </c>
      <c r="P6627" t="s">
        <v>29</v>
      </c>
      <c r="Q6627" t="s">
        <v>29</v>
      </c>
      <c r="R6627" t="s">
        <v>29</v>
      </c>
      <c r="S6627" t="s">
        <v>29</v>
      </c>
      <c r="T6627" t="s">
        <v>29</v>
      </c>
      <c r="U6627" t="s">
        <v>29</v>
      </c>
      <c r="V6627" t="s">
        <v>29</v>
      </c>
      <c r="W6627" t="s">
        <v>6744</v>
      </c>
    </row>
    <row r="6628" spans="1:23">
      <c r="A6628">
        <v>6627</v>
      </c>
      <c r="B6628" t="s">
        <v>6741</v>
      </c>
      <c r="C6628" t="s">
        <v>6741</v>
      </c>
      <c r="D6628">
        <v>177</v>
      </c>
      <c r="E6628" t="s">
        <v>6750</v>
      </c>
      <c r="F6628" t="s">
        <v>248</v>
      </c>
      <c r="G6628" s="1" t="s">
        <v>249</v>
      </c>
      <c r="H6628" t="s">
        <v>6751</v>
      </c>
      <c r="I6628" t="s">
        <v>249</v>
      </c>
      <c r="J6628" t="s">
        <v>6751</v>
      </c>
      <c r="K6628">
        <v>0.46583850929999998</v>
      </c>
      <c r="L6628">
        <v>0.46583850929999998</v>
      </c>
      <c r="M6628" t="s">
        <v>26</v>
      </c>
      <c r="N6628" t="s">
        <v>74</v>
      </c>
      <c r="O6628" t="s">
        <v>29</v>
      </c>
      <c r="P6628" t="s">
        <v>29</v>
      </c>
      <c r="Q6628" t="s">
        <v>29</v>
      </c>
      <c r="R6628" t="s">
        <v>29</v>
      </c>
      <c r="S6628" t="s">
        <v>29</v>
      </c>
      <c r="T6628" t="s">
        <v>29</v>
      </c>
      <c r="U6628" t="s">
        <v>29</v>
      </c>
      <c r="V6628" t="s">
        <v>29</v>
      </c>
      <c r="W6628" t="s">
        <v>6744</v>
      </c>
    </row>
    <row r="6629" spans="1:23">
      <c r="A6629">
        <v>6628</v>
      </c>
      <c r="B6629" t="s">
        <v>6741</v>
      </c>
      <c r="C6629" t="s">
        <v>6741</v>
      </c>
      <c r="D6629">
        <v>177</v>
      </c>
      <c r="E6629" t="s">
        <v>6752</v>
      </c>
      <c r="F6629" t="s">
        <v>1955</v>
      </c>
      <c r="G6629" s="1" t="s">
        <v>6753</v>
      </c>
      <c r="H6629" t="s">
        <v>6754</v>
      </c>
      <c r="I6629" t="s">
        <v>6753</v>
      </c>
      <c r="J6629" t="s">
        <v>6765</v>
      </c>
      <c r="K6629">
        <v>0.44365572320000002</v>
      </c>
      <c r="L6629">
        <v>0.44365572320000002</v>
      </c>
      <c r="M6629" t="s">
        <v>26</v>
      </c>
      <c r="N6629" t="s">
        <v>74</v>
      </c>
      <c r="O6629" t="s">
        <v>29</v>
      </c>
      <c r="P6629" t="s">
        <v>29</v>
      </c>
      <c r="Q6629" t="s">
        <v>29</v>
      </c>
      <c r="R6629" t="s">
        <v>29</v>
      </c>
      <c r="S6629" t="s">
        <v>29</v>
      </c>
      <c r="T6629" t="s">
        <v>29</v>
      </c>
      <c r="U6629" t="s">
        <v>29</v>
      </c>
      <c r="V6629" t="s">
        <v>29</v>
      </c>
      <c r="W6629" t="s">
        <v>6744</v>
      </c>
    </row>
    <row r="6630" spans="1:23">
      <c r="A6630">
        <v>6629</v>
      </c>
      <c r="B6630" t="s">
        <v>6741</v>
      </c>
      <c r="C6630" t="s">
        <v>6741</v>
      </c>
      <c r="D6630">
        <v>177</v>
      </c>
      <c r="E6630" t="s">
        <v>6755</v>
      </c>
      <c r="F6630" t="s">
        <v>344</v>
      </c>
      <c r="G6630" s="1" t="s">
        <v>6756</v>
      </c>
      <c r="H6630" t="s">
        <v>6757</v>
      </c>
      <c r="I6630" t="s">
        <v>6756</v>
      </c>
      <c r="J6630" t="s">
        <v>8765</v>
      </c>
      <c r="K6630">
        <v>4.4365572319999998E-2</v>
      </c>
      <c r="L6630">
        <v>4.4365572319999998E-2</v>
      </c>
      <c r="M6630" t="s">
        <v>26</v>
      </c>
      <c r="N6630" t="s">
        <v>74</v>
      </c>
      <c r="O6630" t="s">
        <v>29</v>
      </c>
      <c r="P6630" t="s">
        <v>29</v>
      </c>
      <c r="Q6630" t="s">
        <v>29</v>
      </c>
      <c r="R6630" t="s">
        <v>29</v>
      </c>
      <c r="S6630" t="s">
        <v>29</v>
      </c>
      <c r="T6630" t="s">
        <v>29</v>
      </c>
      <c r="U6630" t="s">
        <v>29</v>
      </c>
      <c r="V6630" t="s">
        <v>29</v>
      </c>
      <c r="W6630" t="s">
        <v>6744</v>
      </c>
    </row>
    <row r="6631" spans="1:23">
      <c r="A6631">
        <v>6630</v>
      </c>
      <c r="B6631" t="s">
        <v>6741</v>
      </c>
      <c r="C6631" t="s">
        <v>6741</v>
      </c>
      <c r="D6631">
        <v>177</v>
      </c>
      <c r="E6631" t="s">
        <v>6758</v>
      </c>
      <c r="F6631" t="s">
        <v>23</v>
      </c>
      <c r="G6631" s="1" t="s">
        <v>6759</v>
      </c>
      <c r="H6631" t="s">
        <v>6760</v>
      </c>
      <c r="I6631" t="s">
        <v>8564</v>
      </c>
      <c r="J6631" t="s">
        <v>8259</v>
      </c>
      <c r="K6631">
        <v>1.3087843830000001</v>
      </c>
      <c r="L6631">
        <v>1.3087843830000001</v>
      </c>
      <c r="M6631" t="s">
        <v>26</v>
      </c>
      <c r="N6631" t="s">
        <v>74</v>
      </c>
      <c r="O6631" t="s">
        <v>29</v>
      </c>
      <c r="P6631" t="s">
        <v>29</v>
      </c>
      <c r="Q6631" t="s">
        <v>29</v>
      </c>
      <c r="R6631" t="s">
        <v>29</v>
      </c>
      <c r="S6631" t="s">
        <v>29</v>
      </c>
      <c r="T6631" t="s">
        <v>29</v>
      </c>
      <c r="U6631" t="s">
        <v>29</v>
      </c>
      <c r="V6631" t="s">
        <v>29</v>
      </c>
      <c r="W6631" t="s">
        <v>6744</v>
      </c>
    </row>
    <row r="6632" spans="1:23">
      <c r="A6632">
        <v>6631</v>
      </c>
      <c r="B6632" t="s">
        <v>6741</v>
      </c>
      <c r="C6632" t="s">
        <v>6741</v>
      </c>
      <c r="D6632">
        <v>177</v>
      </c>
      <c r="E6632" t="s">
        <v>6761</v>
      </c>
      <c r="F6632" t="s">
        <v>293</v>
      </c>
      <c r="G6632" s="1" t="s">
        <v>4591</v>
      </c>
      <c r="H6632" t="s">
        <v>6762</v>
      </c>
      <c r="I6632" t="s">
        <v>4591</v>
      </c>
      <c r="J6632" t="s">
        <v>1198</v>
      </c>
      <c r="K6632">
        <v>0.1109139308</v>
      </c>
      <c r="L6632">
        <v>0.1109139308</v>
      </c>
      <c r="M6632" t="s">
        <v>26</v>
      </c>
      <c r="N6632" t="s">
        <v>74</v>
      </c>
      <c r="O6632" t="s">
        <v>29</v>
      </c>
      <c r="P6632" t="s">
        <v>29</v>
      </c>
      <c r="Q6632" t="s">
        <v>29</v>
      </c>
      <c r="R6632" t="s">
        <v>29</v>
      </c>
      <c r="S6632" t="s">
        <v>29</v>
      </c>
      <c r="T6632" t="s">
        <v>29</v>
      </c>
      <c r="U6632" t="s">
        <v>29</v>
      </c>
      <c r="V6632" t="s">
        <v>29</v>
      </c>
      <c r="W6632" t="s">
        <v>6744</v>
      </c>
    </row>
    <row r="6633" spans="1:23">
      <c r="A6633">
        <v>6632</v>
      </c>
      <c r="B6633" t="s">
        <v>6741</v>
      </c>
      <c r="C6633" t="s">
        <v>6741</v>
      </c>
      <c r="D6633">
        <v>177</v>
      </c>
      <c r="E6633" t="s">
        <v>6763</v>
      </c>
      <c r="F6633" t="s">
        <v>168</v>
      </c>
      <c r="G6633" s="1" t="s">
        <v>2568</v>
      </c>
      <c r="H6633" t="s">
        <v>1085</v>
      </c>
      <c r="I6633" t="s">
        <v>2568</v>
      </c>
      <c r="J6633" t="s">
        <v>29</v>
      </c>
      <c r="K6633">
        <v>4.6362023069999996</v>
      </c>
      <c r="L6633">
        <v>4.6362023069999996</v>
      </c>
      <c r="M6633" t="s">
        <v>26</v>
      </c>
      <c r="N6633" t="s">
        <v>74</v>
      </c>
      <c r="O6633" t="s">
        <v>29</v>
      </c>
      <c r="P6633" t="s">
        <v>29</v>
      </c>
      <c r="Q6633" t="s">
        <v>29</v>
      </c>
      <c r="R6633" t="s">
        <v>29</v>
      </c>
      <c r="S6633" t="s">
        <v>29</v>
      </c>
      <c r="T6633" t="s">
        <v>29</v>
      </c>
      <c r="U6633" t="s">
        <v>29</v>
      </c>
      <c r="V6633" t="s">
        <v>29</v>
      </c>
      <c r="W6633" t="s">
        <v>6744</v>
      </c>
    </row>
    <row r="6634" spans="1:23">
      <c r="A6634">
        <v>6633</v>
      </c>
      <c r="B6634" t="s">
        <v>6741</v>
      </c>
      <c r="C6634" t="s">
        <v>6741</v>
      </c>
      <c r="D6634">
        <v>177</v>
      </c>
      <c r="E6634" t="s">
        <v>6764</v>
      </c>
      <c r="F6634" t="s">
        <v>168</v>
      </c>
      <c r="G6634" s="1" t="s">
        <v>2568</v>
      </c>
      <c r="H6634" t="s">
        <v>6765</v>
      </c>
      <c r="I6634" t="s">
        <v>2568</v>
      </c>
      <c r="J6634" t="s">
        <v>6765</v>
      </c>
      <c r="K6634">
        <v>6.6548358469999999E-2</v>
      </c>
      <c r="L6634">
        <v>6.6548358469999999E-2</v>
      </c>
      <c r="M6634" t="s">
        <v>26</v>
      </c>
      <c r="N6634" t="s">
        <v>74</v>
      </c>
      <c r="O6634" t="s">
        <v>29</v>
      </c>
      <c r="P6634" t="s">
        <v>29</v>
      </c>
      <c r="Q6634" t="s">
        <v>29</v>
      </c>
      <c r="R6634" t="s">
        <v>29</v>
      </c>
      <c r="S6634" t="s">
        <v>29</v>
      </c>
      <c r="T6634" t="s">
        <v>29</v>
      </c>
      <c r="U6634" t="s">
        <v>29</v>
      </c>
      <c r="V6634" t="s">
        <v>29</v>
      </c>
      <c r="W6634" t="s">
        <v>6744</v>
      </c>
    </row>
    <row r="6635" spans="1:23">
      <c r="A6635">
        <v>6634</v>
      </c>
      <c r="B6635" t="s">
        <v>6741</v>
      </c>
      <c r="C6635" t="s">
        <v>6741</v>
      </c>
      <c r="D6635">
        <v>177</v>
      </c>
      <c r="E6635" t="s">
        <v>6766</v>
      </c>
      <c r="F6635" t="s">
        <v>168</v>
      </c>
      <c r="G6635" s="1" t="s">
        <v>2568</v>
      </c>
      <c r="H6635" t="s">
        <v>6767</v>
      </c>
      <c r="I6635" t="s">
        <v>2568</v>
      </c>
      <c r="J6635" t="s">
        <v>6767</v>
      </c>
      <c r="K6635">
        <v>0.33274179240000001</v>
      </c>
      <c r="L6635">
        <v>0.33274179240000001</v>
      </c>
      <c r="M6635" t="s">
        <v>26</v>
      </c>
      <c r="N6635" t="s">
        <v>74</v>
      </c>
      <c r="O6635" t="s">
        <v>29</v>
      </c>
      <c r="P6635" t="s">
        <v>29</v>
      </c>
      <c r="Q6635" t="s">
        <v>29</v>
      </c>
      <c r="R6635" t="s">
        <v>29</v>
      </c>
      <c r="S6635" t="s">
        <v>29</v>
      </c>
      <c r="T6635" t="s">
        <v>29</v>
      </c>
      <c r="U6635" t="s">
        <v>29</v>
      </c>
      <c r="V6635" t="s">
        <v>29</v>
      </c>
      <c r="W6635" t="s">
        <v>6744</v>
      </c>
    </row>
    <row r="6636" spans="1:23">
      <c r="A6636">
        <v>6635</v>
      </c>
      <c r="B6636" t="s">
        <v>6741</v>
      </c>
      <c r="C6636" t="s">
        <v>6741</v>
      </c>
      <c r="D6636">
        <v>177</v>
      </c>
      <c r="E6636" t="s">
        <v>6768</v>
      </c>
      <c r="F6636" t="s">
        <v>168</v>
      </c>
      <c r="G6636" s="1" t="s">
        <v>2568</v>
      </c>
      <c r="H6636" t="s">
        <v>6769</v>
      </c>
      <c r="I6636" t="s">
        <v>2568</v>
      </c>
      <c r="J6636" t="s">
        <v>6769</v>
      </c>
      <c r="K6636">
        <v>4.4365572320000002</v>
      </c>
      <c r="L6636">
        <v>4.4365572320000002</v>
      </c>
      <c r="M6636" t="s">
        <v>26</v>
      </c>
      <c r="N6636" t="s">
        <v>74</v>
      </c>
      <c r="O6636" t="s">
        <v>29</v>
      </c>
      <c r="P6636" t="s">
        <v>29</v>
      </c>
      <c r="Q6636" t="s">
        <v>29</v>
      </c>
      <c r="R6636" t="s">
        <v>29</v>
      </c>
      <c r="S6636" t="s">
        <v>29</v>
      </c>
      <c r="T6636" t="s">
        <v>29</v>
      </c>
      <c r="U6636" t="s">
        <v>29</v>
      </c>
      <c r="V6636" t="s">
        <v>29</v>
      </c>
      <c r="W6636" t="s">
        <v>6744</v>
      </c>
    </row>
    <row r="6637" spans="1:23">
      <c r="A6637">
        <v>6636</v>
      </c>
      <c r="B6637" t="s">
        <v>6741</v>
      </c>
      <c r="C6637" t="s">
        <v>6741</v>
      </c>
      <c r="D6637">
        <v>177</v>
      </c>
      <c r="E6637" t="s">
        <v>4504</v>
      </c>
      <c r="F6637" t="s">
        <v>168</v>
      </c>
      <c r="G6637" s="1" t="s">
        <v>2568</v>
      </c>
      <c r="H6637" t="s">
        <v>4505</v>
      </c>
      <c r="I6637" t="s">
        <v>2568</v>
      </c>
      <c r="J6637" t="s">
        <v>4505</v>
      </c>
      <c r="K6637">
        <v>0.70984915709999996</v>
      </c>
      <c r="L6637">
        <v>0.70984915709999996</v>
      </c>
      <c r="M6637" t="s">
        <v>26</v>
      </c>
      <c r="N6637" t="s">
        <v>74</v>
      </c>
      <c r="O6637" t="s">
        <v>29</v>
      </c>
      <c r="P6637" t="s">
        <v>29</v>
      </c>
      <c r="Q6637" t="s">
        <v>29</v>
      </c>
      <c r="R6637" t="s">
        <v>29</v>
      </c>
      <c r="S6637" t="s">
        <v>29</v>
      </c>
      <c r="T6637" t="s">
        <v>29</v>
      </c>
      <c r="U6637" t="s">
        <v>29</v>
      </c>
      <c r="V6637" t="s">
        <v>29</v>
      </c>
      <c r="W6637" t="s">
        <v>6744</v>
      </c>
    </row>
    <row r="6638" spans="1:23">
      <c r="A6638">
        <v>6637</v>
      </c>
      <c r="B6638" t="s">
        <v>6741</v>
      </c>
      <c r="C6638" t="s">
        <v>6741</v>
      </c>
      <c r="D6638">
        <v>177</v>
      </c>
      <c r="E6638" t="s">
        <v>6770</v>
      </c>
      <c r="F6638" t="s">
        <v>1162</v>
      </c>
      <c r="G6638" s="1" t="s">
        <v>6771</v>
      </c>
      <c r="H6638" t="s">
        <v>1010</v>
      </c>
      <c r="I6638" t="s">
        <v>6771</v>
      </c>
      <c r="J6638" t="s">
        <v>1010</v>
      </c>
      <c r="K6638">
        <v>0.59893522629999996</v>
      </c>
      <c r="L6638">
        <v>0.59893522629999996</v>
      </c>
      <c r="M6638" t="s">
        <v>26</v>
      </c>
      <c r="N6638" t="s">
        <v>74</v>
      </c>
      <c r="O6638" t="s">
        <v>29</v>
      </c>
      <c r="P6638" t="s">
        <v>29</v>
      </c>
      <c r="Q6638" t="s">
        <v>29</v>
      </c>
      <c r="R6638" t="s">
        <v>29</v>
      </c>
      <c r="S6638" t="s">
        <v>29</v>
      </c>
      <c r="T6638" t="s">
        <v>29</v>
      </c>
      <c r="U6638" t="s">
        <v>29</v>
      </c>
      <c r="V6638" t="s">
        <v>29</v>
      </c>
      <c r="W6638" t="s">
        <v>6744</v>
      </c>
    </row>
    <row r="6639" spans="1:23">
      <c r="A6639">
        <v>6638</v>
      </c>
      <c r="B6639" t="s">
        <v>6741</v>
      </c>
      <c r="C6639" t="s">
        <v>6741</v>
      </c>
      <c r="D6639">
        <v>177</v>
      </c>
      <c r="E6639" t="s">
        <v>6772</v>
      </c>
      <c r="F6639" t="s">
        <v>154</v>
      </c>
      <c r="G6639" s="1" t="s">
        <v>6773</v>
      </c>
      <c r="H6639" t="s">
        <v>4203</v>
      </c>
      <c r="I6639" t="s">
        <v>6773</v>
      </c>
      <c r="J6639" t="s">
        <v>4203</v>
      </c>
      <c r="K6639">
        <v>0.1109139308</v>
      </c>
      <c r="L6639">
        <v>0.1109139308</v>
      </c>
      <c r="M6639" t="s">
        <v>26</v>
      </c>
      <c r="N6639" t="s">
        <v>74</v>
      </c>
      <c r="O6639" t="s">
        <v>29</v>
      </c>
      <c r="P6639" t="s">
        <v>29</v>
      </c>
      <c r="Q6639" t="s">
        <v>29</v>
      </c>
      <c r="R6639" t="s">
        <v>29</v>
      </c>
      <c r="S6639" t="s">
        <v>29</v>
      </c>
      <c r="T6639" t="s">
        <v>29</v>
      </c>
      <c r="U6639" t="s">
        <v>29</v>
      </c>
      <c r="V6639" t="s">
        <v>29</v>
      </c>
      <c r="W6639" t="s">
        <v>6744</v>
      </c>
    </row>
    <row r="6640" spans="1:23">
      <c r="A6640">
        <v>6639</v>
      </c>
      <c r="B6640" t="s">
        <v>6741</v>
      </c>
      <c r="C6640" t="s">
        <v>6741</v>
      </c>
      <c r="D6640">
        <v>177</v>
      </c>
      <c r="E6640" t="s">
        <v>6774</v>
      </c>
      <c r="F6640" t="s">
        <v>3071</v>
      </c>
      <c r="G6640" s="1" t="s">
        <v>4594</v>
      </c>
      <c r="H6640" t="s">
        <v>6775</v>
      </c>
      <c r="I6640" t="s">
        <v>4594</v>
      </c>
      <c r="J6640" t="s">
        <v>6775</v>
      </c>
      <c r="K6640">
        <v>0.17746228929999999</v>
      </c>
      <c r="L6640">
        <v>0.17746228929999999</v>
      </c>
      <c r="M6640" t="s">
        <v>26</v>
      </c>
      <c r="N6640" t="s">
        <v>74</v>
      </c>
      <c r="O6640" t="s">
        <v>29</v>
      </c>
      <c r="P6640" t="s">
        <v>29</v>
      </c>
      <c r="Q6640" t="s">
        <v>29</v>
      </c>
      <c r="R6640" t="s">
        <v>29</v>
      </c>
      <c r="S6640" t="s">
        <v>29</v>
      </c>
      <c r="T6640" t="s">
        <v>29</v>
      </c>
      <c r="U6640" t="s">
        <v>29</v>
      </c>
      <c r="V6640" t="s">
        <v>29</v>
      </c>
      <c r="W6640" t="s">
        <v>6744</v>
      </c>
    </row>
    <row r="6641" spans="1:23">
      <c r="A6641">
        <v>6640</v>
      </c>
      <c r="B6641" t="s">
        <v>6741</v>
      </c>
      <c r="C6641" t="s">
        <v>6741</v>
      </c>
      <c r="D6641">
        <v>177</v>
      </c>
      <c r="E6641" t="s">
        <v>6776</v>
      </c>
      <c r="F6641" t="s">
        <v>344</v>
      </c>
      <c r="G6641" s="1" t="s">
        <v>966</v>
      </c>
      <c r="H6641" t="s">
        <v>29</v>
      </c>
      <c r="I6641" t="s">
        <v>966</v>
      </c>
      <c r="J6641" t="s">
        <v>29</v>
      </c>
      <c r="K6641">
        <v>0.28837622010000002</v>
      </c>
      <c r="L6641">
        <v>0.28837622010000002</v>
      </c>
      <c r="M6641" t="s">
        <v>26</v>
      </c>
      <c r="N6641" t="s">
        <v>63</v>
      </c>
      <c r="O6641" t="s">
        <v>29</v>
      </c>
      <c r="P6641" t="s">
        <v>29</v>
      </c>
      <c r="Q6641" t="s">
        <v>29</v>
      </c>
      <c r="R6641" t="s">
        <v>29</v>
      </c>
      <c r="S6641" t="s">
        <v>29</v>
      </c>
      <c r="T6641" t="s">
        <v>29</v>
      </c>
      <c r="U6641" t="s">
        <v>29</v>
      </c>
      <c r="V6641" t="s">
        <v>29</v>
      </c>
      <c r="W6641" t="s">
        <v>6744</v>
      </c>
    </row>
    <row r="6642" spans="1:23">
      <c r="A6642">
        <v>6641</v>
      </c>
      <c r="B6642" t="s">
        <v>6741</v>
      </c>
      <c r="C6642" t="s">
        <v>6741</v>
      </c>
      <c r="D6642">
        <v>177</v>
      </c>
      <c r="E6642" t="s">
        <v>6777</v>
      </c>
      <c r="F6642" t="s">
        <v>172</v>
      </c>
      <c r="G6642" s="1" t="s">
        <v>173</v>
      </c>
      <c r="H6642" t="s">
        <v>2525</v>
      </c>
      <c r="I6642" t="s">
        <v>173</v>
      </c>
      <c r="J6642" t="s">
        <v>2525</v>
      </c>
      <c r="K6642">
        <v>10.581189</v>
      </c>
      <c r="L6642">
        <v>10.581189</v>
      </c>
      <c r="M6642" t="s">
        <v>26</v>
      </c>
      <c r="N6642" t="s">
        <v>74</v>
      </c>
      <c r="O6642" t="s">
        <v>29</v>
      </c>
      <c r="P6642" t="s">
        <v>29</v>
      </c>
      <c r="Q6642" t="s">
        <v>29</v>
      </c>
      <c r="R6642" t="s">
        <v>29</v>
      </c>
      <c r="S6642" t="s">
        <v>29</v>
      </c>
      <c r="T6642" t="s">
        <v>29</v>
      </c>
      <c r="U6642" t="s">
        <v>29</v>
      </c>
      <c r="V6642" t="s">
        <v>29</v>
      </c>
      <c r="W6642" t="s">
        <v>6744</v>
      </c>
    </row>
    <row r="6643" spans="1:23">
      <c r="A6643">
        <v>6642</v>
      </c>
      <c r="B6643" t="s">
        <v>6741</v>
      </c>
      <c r="C6643" t="s">
        <v>6741</v>
      </c>
      <c r="D6643">
        <v>177</v>
      </c>
      <c r="E6643" t="s">
        <v>6778</v>
      </c>
      <c r="F6643" t="s">
        <v>312</v>
      </c>
      <c r="G6643" s="1" t="s">
        <v>6779</v>
      </c>
      <c r="H6643" t="s">
        <v>6780</v>
      </c>
      <c r="I6643" t="s">
        <v>6779</v>
      </c>
      <c r="J6643" t="s">
        <v>6780</v>
      </c>
      <c r="K6643">
        <v>0.6433007986</v>
      </c>
      <c r="L6643">
        <v>0.6433007986</v>
      </c>
      <c r="M6643" t="s">
        <v>26</v>
      </c>
      <c r="N6643" t="s">
        <v>74</v>
      </c>
      <c r="O6643" t="s">
        <v>29</v>
      </c>
      <c r="P6643" t="s">
        <v>29</v>
      </c>
      <c r="Q6643" t="s">
        <v>29</v>
      </c>
      <c r="R6643" t="s">
        <v>29</v>
      </c>
      <c r="S6643" t="s">
        <v>29</v>
      </c>
      <c r="T6643" t="s">
        <v>29</v>
      </c>
      <c r="U6643" t="s">
        <v>29</v>
      </c>
      <c r="V6643" t="s">
        <v>29</v>
      </c>
      <c r="W6643" t="s">
        <v>6744</v>
      </c>
    </row>
    <row r="6644" spans="1:23">
      <c r="A6644">
        <v>6643</v>
      </c>
      <c r="B6644" t="s">
        <v>6741</v>
      </c>
      <c r="C6644" t="s">
        <v>6741</v>
      </c>
      <c r="D6644">
        <v>177</v>
      </c>
      <c r="E6644" t="s">
        <v>6781</v>
      </c>
      <c r="F6644" t="s">
        <v>1955</v>
      </c>
      <c r="G6644" s="1" t="s">
        <v>6782</v>
      </c>
      <c r="H6644" t="s">
        <v>2325</v>
      </c>
      <c r="I6644" t="s">
        <v>6782</v>
      </c>
      <c r="J6644" t="s">
        <v>2325</v>
      </c>
      <c r="K6644">
        <v>1.4862466729999999</v>
      </c>
      <c r="L6644">
        <v>1.4862466729999999</v>
      </c>
      <c r="M6644" t="s">
        <v>26</v>
      </c>
      <c r="N6644" t="s">
        <v>74</v>
      </c>
      <c r="O6644" t="s">
        <v>29</v>
      </c>
      <c r="P6644" t="s">
        <v>29</v>
      </c>
      <c r="Q6644" t="s">
        <v>29</v>
      </c>
      <c r="R6644" t="s">
        <v>29</v>
      </c>
      <c r="S6644" t="s">
        <v>29</v>
      </c>
      <c r="T6644" t="s">
        <v>29</v>
      </c>
      <c r="U6644" t="s">
        <v>29</v>
      </c>
      <c r="V6644" t="s">
        <v>29</v>
      </c>
      <c r="W6644" t="s">
        <v>6744</v>
      </c>
    </row>
    <row r="6645" spans="1:23">
      <c r="A6645">
        <v>6644</v>
      </c>
      <c r="B6645" t="s">
        <v>6741</v>
      </c>
      <c r="C6645" t="s">
        <v>6741</v>
      </c>
      <c r="D6645">
        <v>177</v>
      </c>
      <c r="E6645" t="s">
        <v>6783</v>
      </c>
      <c r="F6645" t="s">
        <v>4102</v>
      </c>
      <c r="G6645" s="1" t="s">
        <v>6784</v>
      </c>
      <c r="H6645" t="s">
        <v>6785</v>
      </c>
      <c r="I6645" t="s">
        <v>6784</v>
      </c>
      <c r="J6645" t="s">
        <v>6785</v>
      </c>
      <c r="K6645">
        <v>9.0505767519999996</v>
      </c>
      <c r="L6645">
        <v>9.0505767519999996</v>
      </c>
      <c r="M6645" t="s">
        <v>26</v>
      </c>
      <c r="N6645" t="s">
        <v>74</v>
      </c>
      <c r="O6645" t="s">
        <v>29</v>
      </c>
      <c r="P6645" t="s">
        <v>29</v>
      </c>
      <c r="Q6645" t="s">
        <v>29</v>
      </c>
      <c r="R6645" t="s">
        <v>29</v>
      </c>
      <c r="S6645" t="s">
        <v>29</v>
      </c>
      <c r="T6645" t="s">
        <v>29</v>
      </c>
      <c r="U6645" t="s">
        <v>29</v>
      </c>
      <c r="V6645" t="s">
        <v>29</v>
      </c>
      <c r="W6645" t="s">
        <v>6744</v>
      </c>
    </row>
    <row r="6646" spans="1:23">
      <c r="A6646">
        <v>6645</v>
      </c>
      <c r="B6646" t="s">
        <v>6741</v>
      </c>
      <c r="C6646" t="s">
        <v>6741</v>
      </c>
      <c r="D6646">
        <v>177</v>
      </c>
      <c r="E6646" t="s">
        <v>1802</v>
      </c>
      <c r="F6646" t="s">
        <v>154</v>
      </c>
      <c r="G6646" s="1" t="s">
        <v>1803</v>
      </c>
      <c r="H6646" t="s">
        <v>1198</v>
      </c>
      <c r="I6646" t="s">
        <v>1803</v>
      </c>
      <c r="J6646" t="s">
        <v>1198</v>
      </c>
      <c r="K6646">
        <v>6.3886424130000004</v>
      </c>
      <c r="L6646">
        <v>6.3886424130000004</v>
      </c>
      <c r="M6646" t="s">
        <v>26</v>
      </c>
      <c r="N6646" t="s">
        <v>63</v>
      </c>
      <c r="O6646" t="s">
        <v>29</v>
      </c>
      <c r="P6646" t="s">
        <v>29</v>
      </c>
      <c r="Q6646" t="s">
        <v>29</v>
      </c>
      <c r="R6646" t="s">
        <v>29</v>
      </c>
      <c r="S6646" t="s">
        <v>29</v>
      </c>
      <c r="T6646" t="s">
        <v>29</v>
      </c>
      <c r="U6646" t="s">
        <v>29</v>
      </c>
      <c r="V6646" t="s">
        <v>29</v>
      </c>
      <c r="W6646" t="s">
        <v>6744</v>
      </c>
    </row>
    <row r="6647" spans="1:23">
      <c r="A6647">
        <v>6646</v>
      </c>
      <c r="B6647" t="s">
        <v>6741</v>
      </c>
      <c r="C6647" t="s">
        <v>6741</v>
      </c>
      <c r="D6647">
        <v>177</v>
      </c>
      <c r="E6647" t="s">
        <v>1802</v>
      </c>
      <c r="F6647" t="s">
        <v>154</v>
      </c>
      <c r="G6647" s="1" t="s">
        <v>1803</v>
      </c>
      <c r="H6647" t="s">
        <v>1198</v>
      </c>
      <c r="I6647" t="s">
        <v>1803</v>
      </c>
      <c r="J6647" t="s">
        <v>1198</v>
      </c>
      <c r="K6647">
        <v>24.356699200000001</v>
      </c>
      <c r="L6647">
        <v>24.356699200000001</v>
      </c>
      <c r="M6647" t="s">
        <v>26</v>
      </c>
      <c r="N6647" t="s">
        <v>74</v>
      </c>
      <c r="O6647" t="s">
        <v>29</v>
      </c>
      <c r="P6647" t="s">
        <v>29</v>
      </c>
      <c r="Q6647" t="s">
        <v>29</v>
      </c>
      <c r="R6647" t="s">
        <v>29</v>
      </c>
      <c r="S6647" t="s">
        <v>29</v>
      </c>
      <c r="T6647" t="s">
        <v>29</v>
      </c>
      <c r="U6647" t="s">
        <v>29</v>
      </c>
      <c r="V6647" t="s">
        <v>29</v>
      </c>
      <c r="W6647" t="s">
        <v>6744</v>
      </c>
    </row>
    <row r="6648" spans="1:23">
      <c r="A6648">
        <v>6647</v>
      </c>
      <c r="B6648" t="s">
        <v>6741</v>
      </c>
      <c r="C6648" t="s">
        <v>6741</v>
      </c>
      <c r="D6648">
        <v>177</v>
      </c>
      <c r="E6648" t="s">
        <v>6786</v>
      </c>
      <c r="F6648" t="s">
        <v>505</v>
      </c>
      <c r="G6648" s="1" t="s">
        <v>6787</v>
      </c>
      <c r="H6648" t="s">
        <v>6788</v>
      </c>
      <c r="I6648" t="s">
        <v>6787</v>
      </c>
      <c r="J6648" t="s">
        <v>6788</v>
      </c>
      <c r="K6648">
        <v>8.6734693879999991</v>
      </c>
      <c r="L6648">
        <v>8.6734693879999991</v>
      </c>
      <c r="M6648" t="s">
        <v>26</v>
      </c>
      <c r="N6648" t="s">
        <v>63</v>
      </c>
      <c r="O6648" t="s">
        <v>29</v>
      </c>
      <c r="P6648" t="s">
        <v>29</v>
      </c>
      <c r="Q6648" t="s">
        <v>29</v>
      </c>
      <c r="R6648" t="s">
        <v>29</v>
      </c>
      <c r="S6648" t="s">
        <v>29</v>
      </c>
      <c r="T6648" t="s">
        <v>29</v>
      </c>
      <c r="U6648" t="s">
        <v>29</v>
      </c>
      <c r="V6648" t="s">
        <v>29</v>
      </c>
      <c r="W6648" t="s">
        <v>6744</v>
      </c>
    </row>
    <row r="6649" spans="1:23">
      <c r="A6649">
        <v>6648</v>
      </c>
      <c r="B6649" t="s">
        <v>6741</v>
      </c>
      <c r="C6649" t="s">
        <v>6741</v>
      </c>
      <c r="D6649">
        <v>177</v>
      </c>
      <c r="E6649" t="s">
        <v>5020</v>
      </c>
      <c r="F6649" t="s">
        <v>516</v>
      </c>
      <c r="G6649" s="1" t="s">
        <v>517</v>
      </c>
      <c r="H6649" t="s">
        <v>29</v>
      </c>
      <c r="I6649" t="s">
        <v>517</v>
      </c>
      <c r="J6649" t="s">
        <v>29</v>
      </c>
      <c r="K6649">
        <v>0.33274179240000001</v>
      </c>
      <c r="L6649">
        <v>0.33274179240000001</v>
      </c>
      <c r="M6649" t="s">
        <v>26</v>
      </c>
      <c r="N6649" t="s">
        <v>74</v>
      </c>
      <c r="O6649" t="s">
        <v>29</v>
      </c>
      <c r="P6649" t="s">
        <v>29</v>
      </c>
      <c r="Q6649" t="s">
        <v>29</v>
      </c>
      <c r="R6649" t="s">
        <v>29</v>
      </c>
      <c r="S6649" t="s">
        <v>29</v>
      </c>
      <c r="T6649" t="s">
        <v>29</v>
      </c>
      <c r="U6649" t="s">
        <v>29</v>
      </c>
      <c r="V6649" t="s">
        <v>29</v>
      </c>
      <c r="W6649" t="s">
        <v>6744</v>
      </c>
    </row>
    <row r="6650" spans="1:23">
      <c r="A6650">
        <v>6649</v>
      </c>
      <c r="B6650" t="s">
        <v>6741</v>
      </c>
      <c r="C6650" t="s">
        <v>6741</v>
      </c>
      <c r="D6650">
        <v>177</v>
      </c>
      <c r="E6650" t="s">
        <v>6789</v>
      </c>
      <c r="F6650" t="s">
        <v>154</v>
      </c>
      <c r="G6650" s="1" t="s">
        <v>155</v>
      </c>
      <c r="H6650" t="s">
        <v>6790</v>
      </c>
      <c r="I6650" t="s">
        <v>155</v>
      </c>
      <c r="J6650" t="s">
        <v>6790</v>
      </c>
      <c r="K6650">
        <v>0.5323868678</v>
      </c>
      <c r="L6650">
        <v>0.5323868678</v>
      </c>
      <c r="M6650" t="s">
        <v>26</v>
      </c>
      <c r="N6650" t="s">
        <v>27</v>
      </c>
      <c r="O6650" t="s">
        <v>29</v>
      </c>
      <c r="P6650" t="s">
        <v>29</v>
      </c>
      <c r="Q6650" t="s">
        <v>29</v>
      </c>
      <c r="R6650" t="s">
        <v>29</v>
      </c>
      <c r="S6650" t="s">
        <v>29</v>
      </c>
      <c r="T6650" t="s">
        <v>29</v>
      </c>
      <c r="U6650" t="s">
        <v>29</v>
      </c>
      <c r="V6650" t="s">
        <v>29</v>
      </c>
      <c r="W6650" t="s">
        <v>6744</v>
      </c>
    </row>
    <row r="6651" spans="1:23">
      <c r="A6651">
        <v>6650</v>
      </c>
      <c r="B6651" t="s">
        <v>6741</v>
      </c>
      <c r="C6651" t="s">
        <v>6741</v>
      </c>
      <c r="D6651">
        <v>177</v>
      </c>
      <c r="E6651" t="s">
        <v>1596</v>
      </c>
      <c r="F6651" t="s">
        <v>438</v>
      </c>
      <c r="G6651" s="1" t="s">
        <v>1597</v>
      </c>
      <c r="H6651" t="s">
        <v>29</v>
      </c>
      <c r="I6651" t="s">
        <v>1597</v>
      </c>
      <c r="J6651" t="s">
        <v>29</v>
      </c>
      <c r="K6651">
        <v>6.6548358469999999E-2</v>
      </c>
      <c r="L6651">
        <v>6.6548358469999999E-2</v>
      </c>
      <c r="M6651" t="s">
        <v>26</v>
      </c>
      <c r="N6651" t="s">
        <v>27</v>
      </c>
      <c r="O6651" t="s">
        <v>29</v>
      </c>
      <c r="P6651" t="s">
        <v>29</v>
      </c>
      <c r="Q6651" t="s">
        <v>29</v>
      </c>
      <c r="R6651" t="s">
        <v>29</v>
      </c>
      <c r="S6651" t="s">
        <v>29</v>
      </c>
      <c r="T6651" t="s">
        <v>29</v>
      </c>
      <c r="U6651" t="s">
        <v>29</v>
      </c>
      <c r="V6651" t="s">
        <v>29</v>
      </c>
      <c r="W6651" t="s">
        <v>6744</v>
      </c>
    </row>
    <row r="6652" spans="1:23">
      <c r="A6652">
        <v>6651</v>
      </c>
      <c r="B6652" t="s">
        <v>6741</v>
      </c>
      <c r="C6652" t="s">
        <v>6741</v>
      </c>
      <c r="D6652">
        <v>177</v>
      </c>
      <c r="E6652" t="s">
        <v>6791</v>
      </c>
      <c r="F6652" t="s">
        <v>522</v>
      </c>
      <c r="G6652" s="1" t="s">
        <v>1826</v>
      </c>
      <c r="H6652" t="s">
        <v>843</v>
      </c>
      <c r="I6652" t="s">
        <v>1826</v>
      </c>
      <c r="J6652" t="s">
        <v>843</v>
      </c>
      <c r="K6652">
        <v>0.13309671689999999</v>
      </c>
      <c r="L6652">
        <v>0.13309671689999999</v>
      </c>
      <c r="M6652" t="s">
        <v>26</v>
      </c>
      <c r="N6652" t="s">
        <v>27</v>
      </c>
      <c r="O6652" t="s">
        <v>29</v>
      </c>
      <c r="P6652" t="s">
        <v>29</v>
      </c>
      <c r="Q6652" t="s">
        <v>29</v>
      </c>
      <c r="R6652" t="s">
        <v>29</v>
      </c>
      <c r="S6652" t="s">
        <v>29</v>
      </c>
      <c r="T6652" t="s">
        <v>29</v>
      </c>
      <c r="U6652" t="s">
        <v>29</v>
      </c>
      <c r="V6652" t="s">
        <v>29</v>
      </c>
      <c r="W6652" t="s">
        <v>6744</v>
      </c>
    </row>
    <row r="6653" spans="1:23">
      <c r="A6653">
        <v>6652</v>
      </c>
      <c r="B6653" t="s">
        <v>6741</v>
      </c>
      <c r="C6653" t="s">
        <v>6741</v>
      </c>
      <c r="D6653">
        <v>177</v>
      </c>
      <c r="E6653" t="s">
        <v>6792</v>
      </c>
      <c r="F6653" t="s">
        <v>6793</v>
      </c>
      <c r="G6653" s="1" t="s">
        <v>6794</v>
      </c>
      <c r="H6653" t="s">
        <v>1834</v>
      </c>
      <c r="I6653" t="s">
        <v>6794</v>
      </c>
      <c r="J6653" t="s">
        <v>1834</v>
      </c>
      <c r="K6653">
        <v>0.66548358470000002</v>
      </c>
      <c r="L6653">
        <v>0.66548358470000002</v>
      </c>
      <c r="M6653" t="s">
        <v>26</v>
      </c>
      <c r="N6653" t="s">
        <v>27</v>
      </c>
      <c r="O6653" t="s">
        <v>29</v>
      </c>
      <c r="P6653" t="s">
        <v>29</v>
      </c>
      <c r="Q6653" t="s">
        <v>29</v>
      </c>
      <c r="R6653" t="s">
        <v>29</v>
      </c>
      <c r="S6653" t="s">
        <v>29</v>
      </c>
      <c r="T6653" t="s">
        <v>29</v>
      </c>
      <c r="U6653" t="s">
        <v>29</v>
      </c>
      <c r="V6653" t="s">
        <v>29</v>
      </c>
      <c r="W6653" t="s">
        <v>6744</v>
      </c>
    </row>
    <row r="6654" spans="1:23">
      <c r="A6654">
        <v>6653</v>
      </c>
      <c r="B6654" t="s">
        <v>6741</v>
      </c>
      <c r="C6654" t="s">
        <v>6741</v>
      </c>
      <c r="D6654">
        <v>177</v>
      </c>
      <c r="E6654" t="s">
        <v>6795</v>
      </c>
      <c r="F6654" t="s">
        <v>1850</v>
      </c>
      <c r="G6654" s="1" t="s">
        <v>1851</v>
      </c>
      <c r="H6654" t="s">
        <v>6796</v>
      </c>
      <c r="I6654" t="s">
        <v>1851</v>
      </c>
      <c r="J6654" t="s">
        <v>8766</v>
      </c>
      <c r="K6654">
        <v>0.17746228929999999</v>
      </c>
      <c r="L6654">
        <v>0.17746228929999999</v>
      </c>
      <c r="M6654" t="s">
        <v>26</v>
      </c>
      <c r="N6654" t="s">
        <v>27</v>
      </c>
      <c r="O6654" t="s">
        <v>29</v>
      </c>
      <c r="P6654" t="s">
        <v>29</v>
      </c>
      <c r="Q6654" t="s">
        <v>29</v>
      </c>
      <c r="R6654" t="s">
        <v>29</v>
      </c>
      <c r="S6654" t="s">
        <v>29</v>
      </c>
      <c r="T6654" t="s">
        <v>29</v>
      </c>
      <c r="U6654" t="s">
        <v>29</v>
      </c>
      <c r="V6654" t="s">
        <v>29</v>
      </c>
      <c r="W6654" t="s">
        <v>6744</v>
      </c>
    </row>
    <row r="6655" spans="1:23">
      <c r="A6655">
        <v>6654</v>
      </c>
      <c r="B6655" t="s">
        <v>6741</v>
      </c>
      <c r="C6655" t="s">
        <v>6741</v>
      </c>
      <c r="D6655">
        <v>177</v>
      </c>
      <c r="E6655" t="s">
        <v>6797</v>
      </c>
      <c r="F6655" t="s">
        <v>168</v>
      </c>
      <c r="G6655" s="1" t="s">
        <v>6798</v>
      </c>
      <c r="H6655" t="s">
        <v>6799</v>
      </c>
      <c r="I6655" t="s">
        <v>6798</v>
      </c>
      <c r="J6655" t="s">
        <v>6799</v>
      </c>
      <c r="K6655">
        <v>2.2182786159999999E-2</v>
      </c>
      <c r="L6655">
        <v>2.2182786159999999E-2</v>
      </c>
      <c r="M6655" t="s">
        <v>26</v>
      </c>
      <c r="N6655" t="s">
        <v>27</v>
      </c>
      <c r="O6655" t="s">
        <v>29</v>
      </c>
      <c r="P6655" t="s">
        <v>29</v>
      </c>
      <c r="Q6655" t="s">
        <v>29</v>
      </c>
      <c r="R6655" t="s">
        <v>29</v>
      </c>
      <c r="S6655" t="s">
        <v>29</v>
      </c>
      <c r="T6655" t="s">
        <v>29</v>
      </c>
      <c r="U6655" t="s">
        <v>29</v>
      </c>
      <c r="V6655" t="s">
        <v>29</v>
      </c>
      <c r="W6655" t="s">
        <v>6744</v>
      </c>
    </row>
    <row r="6656" spans="1:23">
      <c r="A6656">
        <v>6655</v>
      </c>
      <c r="B6656" t="s">
        <v>6741</v>
      </c>
      <c r="C6656" t="s">
        <v>6741</v>
      </c>
      <c r="D6656">
        <v>177</v>
      </c>
      <c r="E6656" t="s">
        <v>6800</v>
      </c>
      <c r="F6656" t="s">
        <v>3071</v>
      </c>
      <c r="G6656" s="1" t="s">
        <v>3072</v>
      </c>
      <c r="H6656" t="s">
        <v>6801</v>
      </c>
      <c r="I6656" t="s">
        <v>3072</v>
      </c>
      <c r="J6656" t="s">
        <v>6801</v>
      </c>
      <c r="K6656">
        <v>0.13309671689999999</v>
      </c>
      <c r="L6656">
        <v>0.13309671689999999</v>
      </c>
      <c r="M6656" t="s">
        <v>26</v>
      </c>
      <c r="N6656" t="s">
        <v>27</v>
      </c>
      <c r="O6656" t="s">
        <v>29</v>
      </c>
      <c r="P6656" t="s">
        <v>29</v>
      </c>
      <c r="Q6656" t="s">
        <v>29</v>
      </c>
      <c r="R6656" t="s">
        <v>29</v>
      </c>
      <c r="S6656" t="s">
        <v>29</v>
      </c>
      <c r="T6656" t="s">
        <v>29</v>
      </c>
      <c r="U6656" t="s">
        <v>29</v>
      </c>
      <c r="V6656" t="s">
        <v>29</v>
      </c>
      <c r="W6656" t="s">
        <v>6744</v>
      </c>
    </row>
    <row r="6657" spans="1:23">
      <c r="A6657">
        <v>6656</v>
      </c>
      <c r="B6657" t="s">
        <v>6741</v>
      </c>
      <c r="C6657" t="s">
        <v>6741</v>
      </c>
      <c r="D6657">
        <v>177</v>
      </c>
      <c r="E6657" t="s">
        <v>6802</v>
      </c>
      <c r="F6657" t="s">
        <v>505</v>
      </c>
      <c r="G6657" s="1" t="s">
        <v>6407</v>
      </c>
      <c r="H6657" t="s">
        <v>6765</v>
      </c>
      <c r="I6657" t="s">
        <v>6407</v>
      </c>
      <c r="J6657" t="s">
        <v>6765</v>
      </c>
      <c r="K6657">
        <v>1.0204081629999999</v>
      </c>
      <c r="L6657">
        <v>1.0204081629999999</v>
      </c>
      <c r="M6657" t="s">
        <v>26</v>
      </c>
      <c r="N6657" t="s">
        <v>27</v>
      </c>
      <c r="O6657" t="s">
        <v>29</v>
      </c>
      <c r="P6657" t="s">
        <v>29</v>
      </c>
      <c r="Q6657" t="s">
        <v>29</v>
      </c>
      <c r="R6657" t="s">
        <v>29</v>
      </c>
      <c r="S6657" t="s">
        <v>29</v>
      </c>
      <c r="T6657" t="s">
        <v>29</v>
      </c>
      <c r="U6657" t="s">
        <v>29</v>
      </c>
      <c r="V6657" t="s">
        <v>29</v>
      </c>
      <c r="W6657" t="s">
        <v>6744</v>
      </c>
    </row>
    <row r="6658" spans="1:23">
      <c r="A6658">
        <v>6657</v>
      </c>
      <c r="B6658" t="s">
        <v>6741</v>
      </c>
      <c r="C6658" t="s">
        <v>6741</v>
      </c>
      <c r="D6658">
        <v>177</v>
      </c>
      <c r="E6658" t="s">
        <v>6803</v>
      </c>
      <c r="F6658" t="s">
        <v>164</v>
      </c>
      <c r="G6658" s="1" t="s">
        <v>6804</v>
      </c>
      <c r="H6658" t="s">
        <v>6805</v>
      </c>
      <c r="I6658" t="s">
        <v>165</v>
      </c>
      <c r="J6658" t="s">
        <v>8767</v>
      </c>
      <c r="K6658">
        <v>1.841171251</v>
      </c>
      <c r="L6658">
        <v>1.841171251</v>
      </c>
      <c r="M6658" t="s">
        <v>26</v>
      </c>
      <c r="N6658" t="s">
        <v>27</v>
      </c>
      <c r="O6658" t="s">
        <v>29</v>
      </c>
      <c r="P6658" t="s">
        <v>29</v>
      </c>
      <c r="Q6658" t="s">
        <v>29</v>
      </c>
      <c r="R6658" t="s">
        <v>29</v>
      </c>
      <c r="S6658" t="s">
        <v>29</v>
      </c>
      <c r="T6658" t="s">
        <v>29</v>
      </c>
      <c r="U6658" t="s">
        <v>29</v>
      </c>
      <c r="V6658" t="s">
        <v>29</v>
      </c>
      <c r="W6658" t="s">
        <v>6744</v>
      </c>
    </row>
    <row r="6659" spans="1:23">
      <c r="A6659">
        <v>6658</v>
      </c>
      <c r="B6659" t="s">
        <v>6741</v>
      </c>
      <c r="C6659" t="s">
        <v>6741</v>
      </c>
      <c r="D6659">
        <v>177</v>
      </c>
      <c r="E6659" t="s">
        <v>6806</v>
      </c>
      <c r="F6659" t="s">
        <v>154</v>
      </c>
      <c r="G6659" s="1" t="s">
        <v>6807</v>
      </c>
      <c r="H6659" t="s">
        <v>29</v>
      </c>
      <c r="I6659" t="s">
        <v>6807</v>
      </c>
      <c r="J6659" t="s">
        <v>29</v>
      </c>
      <c r="K6659">
        <v>0.17746228929999999</v>
      </c>
      <c r="L6659">
        <v>0.17746228929999999</v>
      </c>
      <c r="M6659" t="s">
        <v>26</v>
      </c>
      <c r="N6659" t="s">
        <v>27</v>
      </c>
      <c r="O6659" t="s">
        <v>29</v>
      </c>
      <c r="P6659" t="s">
        <v>29</v>
      </c>
      <c r="Q6659" t="s">
        <v>29</v>
      </c>
      <c r="R6659" t="s">
        <v>29</v>
      </c>
      <c r="S6659" t="s">
        <v>29</v>
      </c>
      <c r="T6659" t="s">
        <v>29</v>
      </c>
      <c r="U6659" t="s">
        <v>29</v>
      </c>
      <c r="V6659" t="s">
        <v>29</v>
      </c>
      <c r="W6659" t="s">
        <v>6744</v>
      </c>
    </row>
    <row r="6660" spans="1:23">
      <c r="A6660">
        <v>6659</v>
      </c>
      <c r="B6660" t="s">
        <v>6741</v>
      </c>
      <c r="C6660" t="s">
        <v>6741</v>
      </c>
      <c r="D6660">
        <v>177</v>
      </c>
      <c r="E6660" t="s">
        <v>6808</v>
      </c>
      <c r="F6660" t="s">
        <v>522</v>
      </c>
      <c r="G6660" s="1" t="s">
        <v>3081</v>
      </c>
      <c r="H6660" t="s">
        <v>1238</v>
      </c>
      <c r="I6660" t="s">
        <v>8565</v>
      </c>
      <c r="J6660" t="s">
        <v>8768</v>
      </c>
      <c r="K6660">
        <v>6.6548358469999999E-2</v>
      </c>
      <c r="L6660">
        <v>6.6548358469999999E-2</v>
      </c>
      <c r="M6660" t="s">
        <v>26</v>
      </c>
      <c r="N6660" t="s">
        <v>27</v>
      </c>
      <c r="O6660" t="s">
        <v>29</v>
      </c>
      <c r="P6660" t="s">
        <v>29</v>
      </c>
      <c r="Q6660" t="s">
        <v>29</v>
      </c>
      <c r="R6660" t="s">
        <v>29</v>
      </c>
      <c r="S6660" t="s">
        <v>29</v>
      </c>
      <c r="T6660" t="s">
        <v>29</v>
      </c>
      <c r="U6660" t="s">
        <v>29</v>
      </c>
      <c r="V6660" t="s">
        <v>29</v>
      </c>
      <c r="W6660" t="s">
        <v>6744</v>
      </c>
    </row>
    <row r="6661" spans="1:23">
      <c r="A6661">
        <v>6660</v>
      </c>
      <c r="B6661" t="s">
        <v>6741</v>
      </c>
      <c r="C6661" t="s">
        <v>6741</v>
      </c>
      <c r="D6661">
        <v>177</v>
      </c>
      <c r="E6661" t="s">
        <v>6809</v>
      </c>
      <c r="F6661" t="s">
        <v>6810</v>
      </c>
      <c r="G6661" s="1" t="s">
        <v>6811</v>
      </c>
      <c r="H6661" t="s">
        <v>5480</v>
      </c>
      <c r="I6661" t="s">
        <v>6811</v>
      </c>
      <c r="J6661" t="s">
        <v>5480</v>
      </c>
      <c r="K6661">
        <v>0.33274179240000001</v>
      </c>
      <c r="L6661">
        <v>0.33274179240000001</v>
      </c>
      <c r="M6661" t="s">
        <v>26</v>
      </c>
      <c r="N6661" t="s">
        <v>27</v>
      </c>
      <c r="O6661" t="s">
        <v>29</v>
      </c>
      <c r="P6661" t="s">
        <v>29</v>
      </c>
      <c r="Q6661" t="s">
        <v>29</v>
      </c>
      <c r="R6661" t="s">
        <v>29</v>
      </c>
      <c r="S6661" t="s">
        <v>29</v>
      </c>
      <c r="T6661" t="s">
        <v>29</v>
      </c>
      <c r="U6661" t="s">
        <v>29</v>
      </c>
      <c r="V6661" t="s">
        <v>29</v>
      </c>
      <c r="W6661" t="s">
        <v>6744</v>
      </c>
    </row>
    <row r="6662" spans="1:23">
      <c r="A6662">
        <v>6661</v>
      </c>
      <c r="B6662" t="s">
        <v>6741</v>
      </c>
      <c r="C6662" t="s">
        <v>6741</v>
      </c>
      <c r="D6662">
        <v>177</v>
      </c>
      <c r="E6662" t="s">
        <v>1952</v>
      </c>
      <c r="F6662" t="s">
        <v>358</v>
      </c>
      <c r="G6662" s="1" t="s">
        <v>1860</v>
      </c>
      <c r="H6662" t="s">
        <v>1953</v>
      </c>
      <c r="I6662" t="s">
        <v>1860</v>
      </c>
      <c r="J6662" t="s">
        <v>1953</v>
      </c>
      <c r="K6662">
        <v>2.2182786160000001</v>
      </c>
      <c r="L6662">
        <v>2.2182786160000001</v>
      </c>
      <c r="M6662" t="s">
        <v>26</v>
      </c>
      <c r="N6662" t="s">
        <v>27</v>
      </c>
      <c r="O6662" t="s">
        <v>29</v>
      </c>
      <c r="P6662" t="s">
        <v>29</v>
      </c>
      <c r="Q6662" t="s">
        <v>29</v>
      </c>
      <c r="R6662" t="s">
        <v>29</v>
      </c>
      <c r="S6662" t="s">
        <v>29</v>
      </c>
      <c r="T6662" t="s">
        <v>29</v>
      </c>
      <c r="U6662" t="s">
        <v>29</v>
      </c>
      <c r="V6662" t="s">
        <v>29</v>
      </c>
      <c r="W6662" t="s">
        <v>6744</v>
      </c>
    </row>
    <row r="6663" spans="1:23">
      <c r="A6663">
        <v>6662</v>
      </c>
      <c r="B6663" t="s">
        <v>6741</v>
      </c>
      <c r="C6663" t="s">
        <v>6741</v>
      </c>
      <c r="D6663">
        <v>177</v>
      </c>
      <c r="E6663" t="s">
        <v>6812</v>
      </c>
      <c r="F6663" t="s">
        <v>258</v>
      </c>
      <c r="G6663" s="1" t="s">
        <v>6813</v>
      </c>
      <c r="H6663" t="s">
        <v>342</v>
      </c>
      <c r="I6663" t="s">
        <v>6813</v>
      </c>
      <c r="J6663" t="s">
        <v>342</v>
      </c>
      <c r="K6663">
        <v>0.62111801239999997</v>
      </c>
      <c r="L6663">
        <v>0.62111801239999997</v>
      </c>
      <c r="M6663" t="s">
        <v>26</v>
      </c>
      <c r="N6663" t="s">
        <v>27</v>
      </c>
      <c r="O6663" t="s">
        <v>29</v>
      </c>
      <c r="P6663" t="s">
        <v>29</v>
      </c>
      <c r="Q6663" t="s">
        <v>29</v>
      </c>
      <c r="R6663" t="s">
        <v>29</v>
      </c>
      <c r="S6663" t="s">
        <v>29</v>
      </c>
      <c r="T6663" t="s">
        <v>29</v>
      </c>
      <c r="U6663" t="s">
        <v>29</v>
      </c>
      <c r="V6663" t="s">
        <v>29</v>
      </c>
      <c r="W6663" t="s">
        <v>6744</v>
      </c>
    </row>
    <row r="6664" spans="1:23">
      <c r="A6664">
        <v>6663</v>
      </c>
      <c r="B6664" t="s">
        <v>6741</v>
      </c>
      <c r="C6664" t="s">
        <v>6741</v>
      </c>
      <c r="D6664">
        <v>177</v>
      </c>
      <c r="E6664" t="s">
        <v>6774</v>
      </c>
      <c r="F6664" t="s">
        <v>3071</v>
      </c>
      <c r="G6664" s="1" t="s">
        <v>4594</v>
      </c>
      <c r="H6664" t="s">
        <v>6775</v>
      </c>
      <c r="I6664" t="s">
        <v>4594</v>
      </c>
      <c r="J6664" t="s">
        <v>6775</v>
      </c>
      <c r="K6664">
        <v>0.28837622010000002</v>
      </c>
      <c r="L6664">
        <v>0.28837622010000002</v>
      </c>
      <c r="M6664" t="s">
        <v>26</v>
      </c>
      <c r="N6664" t="s">
        <v>27</v>
      </c>
      <c r="O6664" t="s">
        <v>29</v>
      </c>
      <c r="P6664" t="s">
        <v>29</v>
      </c>
      <c r="Q6664" t="s">
        <v>29</v>
      </c>
      <c r="R6664" t="s">
        <v>29</v>
      </c>
      <c r="S6664" t="s">
        <v>29</v>
      </c>
      <c r="T6664" t="s">
        <v>29</v>
      </c>
      <c r="U6664" t="s">
        <v>29</v>
      </c>
      <c r="V6664" t="s">
        <v>29</v>
      </c>
      <c r="W6664" t="s">
        <v>6744</v>
      </c>
    </row>
    <row r="6665" spans="1:23">
      <c r="A6665">
        <v>6664</v>
      </c>
      <c r="B6665" t="s">
        <v>6741</v>
      </c>
      <c r="C6665" t="s">
        <v>6741</v>
      </c>
      <c r="D6665">
        <v>177</v>
      </c>
      <c r="E6665" t="s">
        <v>6814</v>
      </c>
      <c r="F6665" t="s">
        <v>344</v>
      </c>
      <c r="G6665" s="1" t="s">
        <v>966</v>
      </c>
      <c r="H6665" t="s">
        <v>29</v>
      </c>
      <c r="I6665" t="s">
        <v>966</v>
      </c>
      <c r="J6665" t="s">
        <v>29</v>
      </c>
      <c r="K6665">
        <v>1.3753327420000001</v>
      </c>
      <c r="L6665">
        <v>1.3753327420000001</v>
      </c>
      <c r="M6665" t="s">
        <v>26</v>
      </c>
      <c r="N6665" t="s">
        <v>27</v>
      </c>
      <c r="O6665" t="s">
        <v>29</v>
      </c>
      <c r="P6665" t="s">
        <v>29</v>
      </c>
      <c r="Q6665" t="s">
        <v>29</v>
      </c>
      <c r="R6665" t="s">
        <v>29</v>
      </c>
      <c r="S6665" t="s">
        <v>29</v>
      </c>
      <c r="T6665" t="s">
        <v>29</v>
      </c>
      <c r="U6665" t="s">
        <v>29</v>
      </c>
      <c r="V6665" t="s">
        <v>29</v>
      </c>
      <c r="W6665" t="s">
        <v>6744</v>
      </c>
    </row>
    <row r="6666" spans="1:23">
      <c r="A6666">
        <v>6665</v>
      </c>
      <c r="B6666" t="s">
        <v>6741</v>
      </c>
      <c r="C6666" t="s">
        <v>6741</v>
      </c>
      <c r="D6666">
        <v>177</v>
      </c>
      <c r="E6666" t="s">
        <v>6815</v>
      </c>
      <c r="F6666" t="s">
        <v>358</v>
      </c>
      <c r="G6666" s="1" t="s">
        <v>6816</v>
      </c>
      <c r="H6666" t="s">
        <v>2320</v>
      </c>
      <c r="I6666" t="s">
        <v>6816</v>
      </c>
      <c r="J6666" t="s">
        <v>2320</v>
      </c>
      <c r="K6666">
        <v>5.9893522629999998</v>
      </c>
      <c r="L6666">
        <v>5.9893522629999998</v>
      </c>
      <c r="M6666" t="s">
        <v>26</v>
      </c>
      <c r="N6666" t="s">
        <v>27</v>
      </c>
      <c r="O6666" t="s">
        <v>29</v>
      </c>
      <c r="P6666" t="s">
        <v>29</v>
      </c>
      <c r="Q6666" t="s">
        <v>29</v>
      </c>
      <c r="R6666" t="s">
        <v>29</v>
      </c>
      <c r="S6666" t="s">
        <v>29</v>
      </c>
      <c r="T6666" t="s">
        <v>29</v>
      </c>
      <c r="U6666" t="s">
        <v>29</v>
      </c>
      <c r="V6666" t="s">
        <v>29</v>
      </c>
      <c r="W6666" t="s">
        <v>6744</v>
      </c>
    </row>
    <row r="6667" spans="1:23">
      <c r="A6667">
        <v>6666</v>
      </c>
      <c r="B6667" t="s">
        <v>6741</v>
      </c>
      <c r="C6667" t="s">
        <v>6741</v>
      </c>
      <c r="D6667">
        <v>177</v>
      </c>
      <c r="E6667" t="s">
        <v>6817</v>
      </c>
      <c r="F6667" t="s">
        <v>23</v>
      </c>
      <c r="G6667" s="1" t="s">
        <v>2847</v>
      </c>
      <c r="H6667" t="s">
        <v>6818</v>
      </c>
      <c r="I6667" t="s">
        <v>2847</v>
      </c>
      <c r="J6667" t="s">
        <v>6818</v>
      </c>
      <c r="K6667">
        <v>1.8189884650000001</v>
      </c>
      <c r="L6667">
        <v>1.8189884650000001</v>
      </c>
      <c r="M6667" t="s">
        <v>26</v>
      </c>
      <c r="N6667" t="s">
        <v>27</v>
      </c>
      <c r="O6667" t="s">
        <v>29</v>
      </c>
      <c r="P6667" t="s">
        <v>29</v>
      </c>
      <c r="Q6667" t="s">
        <v>29</v>
      </c>
      <c r="R6667" t="s">
        <v>29</v>
      </c>
      <c r="S6667" t="s">
        <v>29</v>
      </c>
      <c r="T6667" t="s">
        <v>29</v>
      </c>
      <c r="U6667" t="s">
        <v>29</v>
      </c>
      <c r="V6667" t="s">
        <v>29</v>
      </c>
      <c r="W6667" t="s">
        <v>6744</v>
      </c>
    </row>
    <row r="6668" spans="1:23">
      <c r="A6668">
        <v>6667</v>
      </c>
      <c r="B6668" t="s">
        <v>6741</v>
      </c>
      <c r="C6668" t="s">
        <v>6741</v>
      </c>
      <c r="D6668">
        <v>177</v>
      </c>
      <c r="E6668" t="s">
        <v>6819</v>
      </c>
      <c r="F6668" t="s">
        <v>154</v>
      </c>
      <c r="G6668" s="1" t="s">
        <v>6773</v>
      </c>
      <c r="H6668" t="s">
        <v>6820</v>
      </c>
      <c r="I6668" t="s">
        <v>6773</v>
      </c>
      <c r="J6668" t="s">
        <v>6820</v>
      </c>
      <c r="K6668">
        <v>1.064773736</v>
      </c>
      <c r="L6668">
        <v>1.064773736</v>
      </c>
      <c r="M6668" t="s">
        <v>26</v>
      </c>
      <c r="N6668" t="s">
        <v>27</v>
      </c>
      <c r="O6668" t="s">
        <v>29</v>
      </c>
      <c r="P6668" t="s">
        <v>29</v>
      </c>
      <c r="Q6668" t="s">
        <v>29</v>
      </c>
      <c r="R6668" t="s">
        <v>29</v>
      </c>
      <c r="S6668" t="s">
        <v>29</v>
      </c>
      <c r="T6668" t="s">
        <v>29</v>
      </c>
      <c r="U6668" t="s">
        <v>29</v>
      </c>
      <c r="V6668" t="s">
        <v>29</v>
      </c>
      <c r="W6668" t="s">
        <v>6744</v>
      </c>
    </row>
    <row r="6669" spans="1:23">
      <c r="A6669">
        <v>6668</v>
      </c>
      <c r="B6669" t="s">
        <v>6741</v>
      </c>
      <c r="C6669" t="s">
        <v>6741</v>
      </c>
      <c r="D6669">
        <v>177</v>
      </c>
      <c r="E6669" t="s">
        <v>4511</v>
      </c>
      <c r="F6669" t="s">
        <v>344</v>
      </c>
      <c r="G6669" s="1" t="s">
        <v>4512</v>
      </c>
      <c r="H6669" t="s">
        <v>29</v>
      </c>
      <c r="I6669" t="s">
        <v>4512</v>
      </c>
      <c r="J6669" t="s">
        <v>29</v>
      </c>
      <c r="K6669">
        <v>0.90949423250000005</v>
      </c>
      <c r="L6669">
        <v>0.90949423250000005</v>
      </c>
      <c r="M6669" t="s">
        <v>26</v>
      </c>
      <c r="N6669" t="s">
        <v>27</v>
      </c>
      <c r="O6669" t="s">
        <v>29</v>
      </c>
      <c r="P6669" t="s">
        <v>29</v>
      </c>
      <c r="Q6669" t="s">
        <v>29</v>
      </c>
      <c r="R6669" t="s">
        <v>29</v>
      </c>
      <c r="S6669" t="s">
        <v>29</v>
      </c>
      <c r="T6669" t="s">
        <v>29</v>
      </c>
      <c r="U6669" t="s">
        <v>29</v>
      </c>
      <c r="V6669" t="s">
        <v>29</v>
      </c>
      <c r="W6669" t="s">
        <v>6744</v>
      </c>
    </row>
    <row r="6670" spans="1:23">
      <c r="A6670">
        <v>6669</v>
      </c>
      <c r="B6670" t="s">
        <v>6741</v>
      </c>
      <c r="C6670" t="s">
        <v>6741</v>
      </c>
      <c r="D6670">
        <v>177</v>
      </c>
      <c r="E6670" t="s">
        <v>6783</v>
      </c>
      <c r="F6670" t="s">
        <v>4102</v>
      </c>
      <c r="G6670" s="1" t="s">
        <v>6784</v>
      </c>
      <c r="H6670" t="s">
        <v>6785</v>
      </c>
      <c r="I6670" t="s">
        <v>6784</v>
      </c>
      <c r="J6670" t="s">
        <v>6785</v>
      </c>
      <c r="K6670">
        <v>2.0408163269999999</v>
      </c>
      <c r="L6670">
        <v>2.0408163269999999</v>
      </c>
      <c r="M6670" t="s">
        <v>26</v>
      </c>
      <c r="N6670" t="s">
        <v>27</v>
      </c>
      <c r="O6670" t="s">
        <v>29</v>
      </c>
      <c r="P6670" t="s">
        <v>29</v>
      </c>
      <c r="Q6670" t="s">
        <v>29</v>
      </c>
      <c r="R6670" t="s">
        <v>29</v>
      </c>
      <c r="S6670" t="s">
        <v>29</v>
      </c>
      <c r="T6670" t="s">
        <v>29</v>
      </c>
      <c r="U6670" t="s">
        <v>29</v>
      </c>
      <c r="V6670" t="s">
        <v>29</v>
      </c>
      <c r="W6670" t="s">
        <v>6744</v>
      </c>
    </row>
    <row r="6671" spans="1:23">
      <c r="A6671">
        <v>6670</v>
      </c>
      <c r="B6671" t="s">
        <v>6741</v>
      </c>
      <c r="C6671" t="s">
        <v>6741</v>
      </c>
      <c r="D6671">
        <v>177</v>
      </c>
      <c r="E6671" t="s">
        <v>1802</v>
      </c>
      <c r="F6671" t="s">
        <v>154</v>
      </c>
      <c r="G6671" s="1" t="s">
        <v>1803</v>
      </c>
      <c r="H6671" t="s">
        <v>1198</v>
      </c>
      <c r="I6671" t="s">
        <v>1803</v>
      </c>
      <c r="J6671" t="s">
        <v>1198</v>
      </c>
      <c r="K6671">
        <v>0.55456965390000001</v>
      </c>
      <c r="L6671">
        <v>0.55456965390000001</v>
      </c>
      <c r="M6671" t="s">
        <v>26</v>
      </c>
      <c r="N6671" t="s">
        <v>27</v>
      </c>
      <c r="O6671" t="s">
        <v>29</v>
      </c>
      <c r="P6671" t="s">
        <v>29</v>
      </c>
      <c r="Q6671" t="s">
        <v>29</v>
      </c>
      <c r="R6671" t="s">
        <v>29</v>
      </c>
      <c r="S6671" t="s">
        <v>29</v>
      </c>
      <c r="T6671" t="s">
        <v>29</v>
      </c>
      <c r="U6671" t="s">
        <v>29</v>
      </c>
      <c r="V6671" t="s">
        <v>29</v>
      </c>
      <c r="W6671" t="s">
        <v>6744</v>
      </c>
    </row>
    <row r="6672" spans="1:23">
      <c r="A6672">
        <v>6671</v>
      </c>
      <c r="B6672" t="s">
        <v>6821</v>
      </c>
      <c r="C6672" t="s">
        <v>6822</v>
      </c>
      <c r="D6672">
        <v>178</v>
      </c>
      <c r="E6672" t="s">
        <v>6823</v>
      </c>
      <c r="F6672" t="s">
        <v>258</v>
      </c>
      <c r="G6672" s="1" t="s">
        <v>1415</v>
      </c>
      <c r="H6672" t="s">
        <v>5057</v>
      </c>
      <c r="I6672" t="s">
        <v>1415</v>
      </c>
      <c r="J6672" t="s">
        <v>8846</v>
      </c>
      <c r="K6672">
        <v>0.27</v>
      </c>
      <c r="L6672">
        <f>K6672/SUM($K$6672:$K$6742)*100</f>
        <v>0.2653041171268547</v>
      </c>
      <c r="M6672" t="s">
        <v>26</v>
      </c>
      <c r="N6672" t="s">
        <v>74</v>
      </c>
      <c r="O6672" t="s">
        <v>29</v>
      </c>
      <c r="P6672" t="s">
        <v>29</v>
      </c>
      <c r="Q6672" t="s">
        <v>29</v>
      </c>
      <c r="R6672" t="s">
        <v>29</v>
      </c>
      <c r="S6672" t="s">
        <v>29</v>
      </c>
      <c r="T6672" t="s">
        <v>29</v>
      </c>
      <c r="U6672" t="s">
        <v>29</v>
      </c>
      <c r="V6672" t="s">
        <v>29</v>
      </c>
      <c r="W6672" t="s">
        <v>6824</v>
      </c>
    </row>
    <row r="6673" spans="1:23">
      <c r="A6673">
        <v>6672</v>
      </c>
      <c r="B6673" t="s">
        <v>6821</v>
      </c>
      <c r="C6673" t="s">
        <v>6822</v>
      </c>
      <c r="D6673">
        <v>178</v>
      </c>
      <c r="E6673" t="s">
        <v>1372</v>
      </c>
      <c r="F6673" t="s">
        <v>255</v>
      </c>
      <c r="G6673" s="1" t="s">
        <v>1373</v>
      </c>
      <c r="H6673" t="s">
        <v>1374</v>
      </c>
      <c r="I6673" t="s">
        <v>1373</v>
      </c>
      <c r="J6673" t="s">
        <v>1374</v>
      </c>
      <c r="K6673">
        <v>0.54</v>
      </c>
      <c r="L6673">
        <f t="shared" ref="L6673:L6736" si="23">K6673/SUM($K$6672:$K$6742)*100</f>
        <v>0.5306082342537094</v>
      </c>
      <c r="M6673" t="s">
        <v>26</v>
      </c>
      <c r="N6673" t="s">
        <v>141</v>
      </c>
      <c r="O6673" t="s">
        <v>29</v>
      </c>
      <c r="P6673" t="s">
        <v>29</v>
      </c>
      <c r="Q6673" t="s">
        <v>29</v>
      </c>
      <c r="R6673" t="s">
        <v>29</v>
      </c>
      <c r="S6673" t="s">
        <v>29</v>
      </c>
      <c r="T6673" t="s">
        <v>29</v>
      </c>
      <c r="U6673" t="s">
        <v>29</v>
      </c>
      <c r="V6673" t="s">
        <v>29</v>
      </c>
      <c r="W6673" t="s">
        <v>6824</v>
      </c>
    </row>
    <row r="6674" spans="1:23">
      <c r="A6674">
        <v>6673</v>
      </c>
      <c r="B6674" t="s">
        <v>6821</v>
      </c>
      <c r="C6674" t="s">
        <v>6822</v>
      </c>
      <c r="D6674">
        <v>178</v>
      </c>
      <c r="E6674" t="s">
        <v>1367</v>
      </c>
      <c r="F6674" t="s">
        <v>1062</v>
      </c>
      <c r="G6674" s="1" t="s">
        <v>1368</v>
      </c>
      <c r="H6674" t="s">
        <v>1369</v>
      </c>
      <c r="I6674" t="s">
        <v>1368</v>
      </c>
      <c r="J6674" t="s">
        <v>1369</v>
      </c>
      <c r="K6674">
        <v>0.54</v>
      </c>
      <c r="L6674">
        <f t="shared" si="23"/>
        <v>0.5306082342537094</v>
      </c>
      <c r="M6674" t="s">
        <v>26</v>
      </c>
      <c r="N6674" t="s">
        <v>74</v>
      </c>
      <c r="O6674" t="s">
        <v>29</v>
      </c>
      <c r="P6674" t="s">
        <v>29</v>
      </c>
      <c r="Q6674" t="s">
        <v>29</v>
      </c>
      <c r="R6674" t="s">
        <v>29</v>
      </c>
      <c r="S6674" t="s">
        <v>29</v>
      </c>
      <c r="T6674" t="s">
        <v>29</v>
      </c>
      <c r="U6674" t="s">
        <v>29</v>
      </c>
      <c r="V6674" t="s">
        <v>29</v>
      </c>
      <c r="W6674" t="s">
        <v>6824</v>
      </c>
    </row>
    <row r="6675" spans="1:23">
      <c r="A6675">
        <v>6674</v>
      </c>
      <c r="B6675" t="s">
        <v>6821</v>
      </c>
      <c r="C6675" t="s">
        <v>6822</v>
      </c>
      <c r="D6675">
        <v>178</v>
      </c>
      <c r="E6675" t="s">
        <v>6825</v>
      </c>
      <c r="F6675" t="s">
        <v>1062</v>
      </c>
      <c r="G6675" s="1" t="s">
        <v>1066</v>
      </c>
      <c r="H6675" t="s">
        <v>1381</v>
      </c>
      <c r="I6675" t="s">
        <v>1066</v>
      </c>
      <c r="J6675" t="s">
        <v>1381</v>
      </c>
      <c r="K6675">
        <v>0.27</v>
      </c>
      <c r="L6675">
        <f t="shared" si="23"/>
        <v>0.2653041171268547</v>
      </c>
      <c r="M6675" t="s">
        <v>26</v>
      </c>
      <c r="N6675" t="s">
        <v>118</v>
      </c>
      <c r="O6675" t="s">
        <v>29</v>
      </c>
      <c r="P6675" t="s">
        <v>29</v>
      </c>
      <c r="Q6675" t="s">
        <v>29</v>
      </c>
      <c r="R6675" t="s">
        <v>29</v>
      </c>
      <c r="S6675" t="s">
        <v>29</v>
      </c>
      <c r="T6675" t="s">
        <v>29</v>
      </c>
      <c r="U6675" t="s">
        <v>29</v>
      </c>
      <c r="V6675" t="s">
        <v>29</v>
      </c>
      <c r="W6675" t="s">
        <v>6824</v>
      </c>
    </row>
    <row r="6676" spans="1:23">
      <c r="A6676">
        <v>6675</v>
      </c>
      <c r="B6676" t="s">
        <v>6821</v>
      </c>
      <c r="C6676" t="s">
        <v>6822</v>
      </c>
      <c r="D6676">
        <v>178</v>
      </c>
      <c r="E6676" t="s">
        <v>1303</v>
      </c>
      <c r="F6676" t="s">
        <v>344</v>
      </c>
      <c r="G6676" s="1" t="s">
        <v>1304</v>
      </c>
      <c r="H6676" t="s">
        <v>1305</v>
      </c>
      <c r="I6676" t="s">
        <v>1304</v>
      </c>
      <c r="J6676" t="s">
        <v>1305</v>
      </c>
      <c r="K6676">
        <v>0.27</v>
      </c>
      <c r="L6676">
        <f t="shared" si="23"/>
        <v>0.2653041171268547</v>
      </c>
      <c r="M6676" t="s">
        <v>26</v>
      </c>
      <c r="N6676" t="s">
        <v>118</v>
      </c>
      <c r="O6676" t="s">
        <v>29</v>
      </c>
      <c r="P6676" t="s">
        <v>29</v>
      </c>
      <c r="Q6676" t="s">
        <v>29</v>
      </c>
      <c r="R6676" t="s">
        <v>29</v>
      </c>
      <c r="S6676" t="s">
        <v>29</v>
      </c>
      <c r="T6676" t="s">
        <v>29</v>
      </c>
      <c r="U6676" t="s">
        <v>29</v>
      </c>
      <c r="V6676" t="s">
        <v>29</v>
      </c>
      <c r="W6676" t="s">
        <v>6824</v>
      </c>
    </row>
    <row r="6677" spans="1:23">
      <c r="A6677">
        <v>6676</v>
      </c>
      <c r="B6677" t="s">
        <v>6821</v>
      </c>
      <c r="C6677" t="s">
        <v>6822</v>
      </c>
      <c r="D6677">
        <v>178</v>
      </c>
      <c r="E6677" t="s">
        <v>6114</v>
      </c>
      <c r="F6677" t="s">
        <v>415</v>
      </c>
      <c r="G6677" s="1" t="s">
        <v>1844</v>
      </c>
      <c r="H6677" t="s">
        <v>29</v>
      </c>
      <c r="I6677" t="s">
        <v>1844</v>
      </c>
      <c r="J6677" t="s">
        <v>29</v>
      </c>
      <c r="K6677">
        <v>1.0900000000000001</v>
      </c>
      <c r="L6677">
        <f t="shared" si="23"/>
        <v>1.0710425469195246</v>
      </c>
      <c r="M6677" t="s">
        <v>26</v>
      </c>
      <c r="N6677" t="s">
        <v>63</v>
      </c>
      <c r="O6677" t="s">
        <v>29</v>
      </c>
      <c r="P6677" t="s">
        <v>29</v>
      </c>
      <c r="Q6677" t="s">
        <v>29</v>
      </c>
      <c r="R6677" t="s">
        <v>29</v>
      </c>
      <c r="S6677" t="s">
        <v>29</v>
      </c>
      <c r="T6677" t="s">
        <v>29</v>
      </c>
      <c r="U6677" t="s">
        <v>29</v>
      </c>
      <c r="V6677" t="s">
        <v>29</v>
      </c>
      <c r="W6677" t="s">
        <v>6824</v>
      </c>
    </row>
    <row r="6678" spans="1:23">
      <c r="A6678">
        <v>6677</v>
      </c>
      <c r="B6678" t="s">
        <v>6821</v>
      </c>
      <c r="C6678" t="s">
        <v>6822</v>
      </c>
      <c r="D6678">
        <v>178</v>
      </c>
      <c r="E6678" t="s">
        <v>6826</v>
      </c>
      <c r="F6678" t="s">
        <v>181</v>
      </c>
      <c r="G6678" s="1" t="s">
        <v>1615</v>
      </c>
      <c r="H6678" t="s">
        <v>485</v>
      </c>
      <c r="I6678" t="s">
        <v>1615</v>
      </c>
      <c r="J6678" t="s">
        <v>485</v>
      </c>
      <c r="K6678">
        <v>0.54</v>
      </c>
      <c r="L6678">
        <f t="shared" si="23"/>
        <v>0.5306082342537094</v>
      </c>
      <c r="M6678" t="s">
        <v>26</v>
      </c>
      <c r="N6678" t="s">
        <v>63</v>
      </c>
      <c r="O6678" t="s">
        <v>29</v>
      </c>
      <c r="P6678" t="s">
        <v>29</v>
      </c>
      <c r="Q6678" t="s">
        <v>29</v>
      </c>
      <c r="R6678" t="s">
        <v>29</v>
      </c>
      <c r="S6678" t="s">
        <v>29</v>
      </c>
      <c r="T6678" t="s">
        <v>29</v>
      </c>
      <c r="U6678" t="s">
        <v>29</v>
      </c>
      <c r="V6678" t="s">
        <v>29</v>
      </c>
      <c r="W6678" t="s">
        <v>6824</v>
      </c>
    </row>
    <row r="6679" spans="1:23">
      <c r="A6679">
        <v>6678</v>
      </c>
      <c r="B6679" t="s">
        <v>6821</v>
      </c>
      <c r="C6679" t="s">
        <v>6822</v>
      </c>
      <c r="D6679">
        <v>178</v>
      </c>
      <c r="E6679" t="s">
        <v>5669</v>
      </c>
      <c r="F6679" t="s">
        <v>181</v>
      </c>
      <c r="G6679" s="1" t="s">
        <v>963</v>
      </c>
      <c r="H6679" t="s">
        <v>5670</v>
      </c>
      <c r="I6679" t="s">
        <v>963</v>
      </c>
      <c r="J6679" t="s">
        <v>5670</v>
      </c>
      <c r="K6679">
        <v>1.91</v>
      </c>
      <c r="L6679">
        <f t="shared" si="23"/>
        <v>1.8767809767121941</v>
      </c>
      <c r="M6679" t="s">
        <v>26</v>
      </c>
      <c r="N6679" t="s">
        <v>74</v>
      </c>
      <c r="O6679" t="s">
        <v>29</v>
      </c>
      <c r="P6679" t="s">
        <v>29</v>
      </c>
      <c r="Q6679" t="s">
        <v>29</v>
      </c>
      <c r="R6679" t="s">
        <v>29</v>
      </c>
      <c r="S6679" t="s">
        <v>29</v>
      </c>
      <c r="T6679" t="s">
        <v>29</v>
      </c>
      <c r="U6679" t="s">
        <v>29</v>
      </c>
      <c r="V6679" t="s">
        <v>29</v>
      </c>
      <c r="W6679" t="s">
        <v>6824</v>
      </c>
    </row>
    <row r="6680" spans="1:23">
      <c r="A6680">
        <v>6679</v>
      </c>
      <c r="B6680" t="s">
        <v>6821</v>
      </c>
      <c r="C6680" t="s">
        <v>6822</v>
      </c>
      <c r="D6680">
        <v>178</v>
      </c>
      <c r="E6680" t="s">
        <v>6827</v>
      </c>
      <c r="F6680" t="s">
        <v>206</v>
      </c>
      <c r="G6680" s="1" t="s">
        <v>6828</v>
      </c>
      <c r="H6680" t="s">
        <v>29</v>
      </c>
      <c r="I6680" t="s">
        <v>6828</v>
      </c>
      <c r="J6680" t="s">
        <v>29</v>
      </c>
      <c r="K6680">
        <v>0.54</v>
      </c>
      <c r="L6680">
        <f t="shared" si="23"/>
        <v>0.5306082342537094</v>
      </c>
      <c r="M6680" t="s">
        <v>26</v>
      </c>
      <c r="N6680" t="s">
        <v>118</v>
      </c>
      <c r="O6680" t="s">
        <v>29</v>
      </c>
      <c r="P6680" t="s">
        <v>29</v>
      </c>
      <c r="Q6680" t="s">
        <v>29</v>
      </c>
      <c r="R6680" t="s">
        <v>29</v>
      </c>
      <c r="S6680" t="s">
        <v>29</v>
      </c>
      <c r="T6680" t="s">
        <v>29</v>
      </c>
      <c r="U6680" t="s">
        <v>29</v>
      </c>
      <c r="V6680" t="s">
        <v>29</v>
      </c>
      <c r="W6680" t="s">
        <v>6824</v>
      </c>
    </row>
    <row r="6681" spans="1:23">
      <c r="A6681">
        <v>6680</v>
      </c>
      <c r="B6681" t="s">
        <v>6821</v>
      </c>
      <c r="C6681" t="s">
        <v>6822</v>
      </c>
      <c r="D6681">
        <v>178</v>
      </c>
      <c r="E6681" t="s">
        <v>1357</v>
      </c>
      <c r="F6681" t="s">
        <v>206</v>
      </c>
      <c r="G6681" s="1" t="s">
        <v>1349</v>
      </c>
      <c r="H6681" t="s">
        <v>1358</v>
      </c>
      <c r="I6681" t="s">
        <v>7461</v>
      </c>
      <c r="J6681" t="s">
        <v>1358</v>
      </c>
      <c r="K6681">
        <v>2.1800000000000002</v>
      </c>
      <c r="L6681">
        <f t="shared" si="23"/>
        <v>2.1420850938390492</v>
      </c>
      <c r="M6681" t="s">
        <v>26</v>
      </c>
      <c r="N6681" t="s">
        <v>118</v>
      </c>
      <c r="O6681" t="s">
        <v>63</v>
      </c>
      <c r="P6681" t="s">
        <v>29</v>
      </c>
      <c r="Q6681" t="s">
        <v>29</v>
      </c>
      <c r="R6681" t="s">
        <v>29</v>
      </c>
      <c r="S6681" t="s">
        <v>29</v>
      </c>
      <c r="T6681" t="s">
        <v>29</v>
      </c>
      <c r="U6681" t="s">
        <v>29</v>
      </c>
      <c r="V6681" t="s">
        <v>29</v>
      </c>
      <c r="W6681" t="s">
        <v>6824</v>
      </c>
    </row>
    <row r="6682" spans="1:23">
      <c r="A6682">
        <v>6681</v>
      </c>
      <c r="B6682" t="s">
        <v>6821</v>
      </c>
      <c r="C6682" t="s">
        <v>6822</v>
      </c>
      <c r="D6682">
        <v>178</v>
      </c>
      <c r="E6682" t="s">
        <v>6829</v>
      </c>
      <c r="F6682" t="s">
        <v>206</v>
      </c>
      <c r="G6682" s="1" t="s">
        <v>1322</v>
      </c>
      <c r="H6682" t="s">
        <v>2659</v>
      </c>
      <c r="I6682" t="s">
        <v>1322</v>
      </c>
      <c r="J6682" t="s">
        <v>2659</v>
      </c>
      <c r="K6682">
        <v>0.27</v>
      </c>
      <c r="L6682">
        <f t="shared" si="23"/>
        <v>0.2653041171268547</v>
      </c>
      <c r="M6682" t="s">
        <v>26</v>
      </c>
      <c r="N6682" t="s">
        <v>63</v>
      </c>
      <c r="O6682" t="s">
        <v>29</v>
      </c>
      <c r="P6682" t="s">
        <v>29</v>
      </c>
      <c r="Q6682" t="s">
        <v>29</v>
      </c>
      <c r="R6682" t="s">
        <v>29</v>
      </c>
      <c r="S6682" t="s">
        <v>29</v>
      </c>
      <c r="T6682" t="s">
        <v>29</v>
      </c>
      <c r="U6682" t="s">
        <v>29</v>
      </c>
      <c r="V6682" t="s">
        <v>29</v>
      </c>
      <c r="W6682" t="s">
        <v>6824</v>
      </c>
    </row>
    <row r="6683" spans="1:23">
      <c r="A6683">
        <v>6682</v>
      </c>
      <c r="B6683" t="s">
        <v>6821</v>
      </c>
      <c r="C6683" t="s">
        <v>6822</v>
      </c>
      <c r="D6683">
        <v>178</v>
      </c>
      <c r="E6683" t="s">
        <v>6830</v>
      </c>
      <c r="F6683" t="s">
        <v>206</v>
      </c>
      <c r="G6683" s="1" t="s">
        <v>6831</v>
      </c>
      <c r="H6683" t="s">
        <v>6832</v>
      </c>
      <c r="I6683" t="s">
        <v>6831</v>
      </c>
      <c r="J6683" t="s">
        <v>6832</v>
      </c>
      <c r="K6683">
        <v>1.0900000000000001</v>
      </c>
      <c r="L6683">
        <f t="shared" si="23"/>
        <v>1.0710425469195246</v>
      </c>
      <c r="M6683" t="s">
        <v>26</v>
      </c>
      <c r="N6683" t="s">
        <v>63</v>
      </c>
      <c r="O6683" t="s">
        <v>29</v>
      </c>
      <c r="P6683" t="s">
        <v>29</v>
      </c>
      <c r="Q6683" t="s">
        <v>29</v>
      </c>
      <c r="R6683" t="s">
        <v>29</v>
      </c>
      <c r="S6683" t="s">
        <v>29</v>
      </c>
      <c r="T6683" t="s">
        <v>29</v>
      </c>
      <c r="U6683" t="s">
        <v>29</v>
      </c>
      <c r="V6683" t="s">
        <v>29</v>
      </c>
      <c r="W6683" t="s">
        <v>6824</v>
      </c>
    </row>
    <row r="6684" spans="1:23">
      <c r="A6684">
        <v>6683</v>
      </c>
      <c r="B6684" t="s">
        <v>6821</v>
      </c>
      <c r="C6684" t="s">
        <v>6822</v>
      </c>
      <c r="D6684">
        <v>178</v>
      </c>
      <c r="E6684" t="s">
        <v>6833</v>
      </c>
      <c r="F6684" t="s">
        <v>206</v>
      </c>
      <c r="G6684" s="1" t="s">
        <v>1412</v>
      </c>
      <c r="H6684" t="s">
        <v>1944</v>
      </c>
      <c r="I6684" t="s">
        <v>6578</v>
      </c>
      <c r="J6684" t="s">
        <v>1944</v>
      </c>
      <c r="K6684">
        <v>0.82</v>
      </c>
      <c r="L6684">
        <f t="shared" si="23"/>
        <v>0.80573842979266974</v>
      </c>
      <c r="M6684" t="s">
        <v>26</v>
      </c>
      <c r="N6684" t="s">
        <v>118</v>
      </c>
      <c r="O6684" t="s">
        <v>29</v>
      </c>
      <c r="P6684" t="s">
        <v>29</v>
      </c>
      <c r="Q6684" t="s">
        <v>29</v>
      </c>
      <c r="R6684" t="s">
        <v>29</v>
      </c>
      <c r="S6684" t="s">
        <v>29</v>
      </c>
      <c r="T6684" t="s">
        <v>29</v>
      </c>
      <c r="U6684" t="s">
        <v>29</v>
      </c>
      <c r="V6684" t="s">
        <v>29</v>
      </c>
      <c r="W6684" t="s">
        <v>6824</v>
      </c>
    </row>
    <row r="6685" spans="1:23">
      <c r="A6685">
        <v>6684</v>
      </c>
      <c r="B6685" t="s">
        <v>6821</v>
      </c>
      <c r="C6685" t="s">
        <v>6822</v>
      </c>
      <c r="D6685">
        <v>178</v>
      </c>
      <c r="E6685" t="s">
        <v>1345</v>
      </c>
      <c r="F6685" t="s">
        <v>206</v>
      </c>
      <c r="G6685" s="1" t="s">
        <v>1346</v>
      </c>
      <c r="H6685" t="s">
        <v>1347</v>
      </c>
      <c r="I6685" t="s">
        <v>1346</v>
      </c>
      <c r="J6685" t="s">
        <v>1347</v>
      </c>
      <c r="K6685">
        <v>2.72</v>
      </c>
      <c r="L6685">
        <f t="shared" si="23"/>
        <v>2.6726933280927585</v>
      </c>
      <c r="M6685" t="s">
        <v>26</v>
      </c>
      <c r="N6685" t="s">
        <v>118</v>
      </c>
      <c r="O6685" t="s">
        <v>63</v>
      </c>
      <c r="P6685" t="s">
        <v>29</v>
      </c>
      <c r="Q6685" t="s">
        <v>29</v>
      </c>
      <c r="R6685" t="s">
        <v>29</v>
      </c>
      <c r="S6685" t="s">
        <v>29</v>
      </c>
      <c r="T6685" t="s">
        <v>29</v>
      </c>
      <c r="U6685" t="s">
        <v>29</v>
      </c>
      <c r="V6685" t="s">
        <v>29</v>
      </c>
      <c r="W6685" t="s">
        <v>6824</v>
      </c>
    </row>
    <row r="6686" spans="1:23">
      <c r="A6686">
        <v>6685</v>
      </c>
      <c r="B6686" t="s">
        <v>6821</v>
      </c>
      <c r="C6686" t="s">
        <v>6822</v>
      </c>
      <c r="D6686">
        <v>178</v>
      </c>
      <c r="E6686" t="s">
        <v>6834</v>
      </c>
      <c r="F6686" t="s">
        <v>206</v>
      </c>
      <c r="G6686" s="1" t="s">
        <v>6835</v>
      </c>
      <c r="H6686" t="s">
        <v>6836</v>
      </c>
      <c r="I6686" t="s">
        <v>6835</v>
      </c>
      <c r="J6686" t="s">
        <v>6836</v>
      </c>
      <c r="K6686">
        <v>0.54</v>
      </c>
      <c r="L6686">
        <f t="shared" si="23"/>
        <v>0.5306082342537094</v>
      </c>
      <c r="M6686" t="s">
        <v>26</v>
      </c>
      <c r="N6686" t="s">
        <v>118</v>
      </c>
      <c r="O6686" t="s">
        <v>29</v>
      </c>
      <c r="P6686" t="s">
        <v>29</v>
      </c>
      <c r="Q6686" t="s">
        <v>29</v>
      </c>
      <c r="R6686" t="s">
        <v>29</v>
      </c>
      <c r="S6686" t="s">
        <v>29</v>
      </c>
      <c r="T6686" t="s">
        <v>29</v>
      </c>
      <c r="U6686" t="s">
        <v>29</v>
      </c>
      <c r="V6686" t="s">
        <v>29</v>
      </c>
      <c r="W6686" t="s">
        <v>6824</v>
      </c>
    </row>
    <row r="6687" spans="1:23">
      <c r="A6687">
        <v>6686</v>
      </c>
      <c r="B6687" t="s">
        <v>6821</v>
      </c>
      <c r="C6687" t="s">
        <v>6822</v>
      </c>
      <c r="D6687">
        <v>178</v>
      </c>
      <c r="E6687" t="s">
        <v>6837</v>
      </c>
      <c r="F6687" t="s">
        <v>206</v>
      </c>
      <c r="G6687" s="1" t="s">
        <v>6838</v>
      </c>
      <c r="H6687" t="s">
        <v>1842</v>
      </c>
      <c r="I6687" t="s">
        <v>6838</v>
      </c>
      <c r="J6687" t="s">
        <v>8901</v>
      </c>
      <c r="K6687">
        <v>0.27</v>
      </c>
      <c r="L6687">
        <f t="shared" si="23"/>
        <v>0.2653041171268547</v>
      </c>
      <c r="M6687" t="s">
        <v>26</v>
      </c>
      <c r="N6687" t="s">
        <v>118</v>
      </c>
      <c r="O6687" t="s">
        <v>29</v>
      </c>
      <c r="P6687" t="s">
        <v>29</v>
      </c>
      <c r="Q6687" t="s">
        <v>29</v>
      </c>
      <c r="R6687" t="s">
        <v>29</v>
      </c>
      <c r="S6687" t="s">
        <v>29</v>
      </c>
      <c r="T6687" t="s">
        <v>29</v>
      </c>
      <c r="U6687" t="s">
        <v>29</v>
      </c>
      <c r="V6687" t="s">
        <v>29</v>
      </c>
      <c r="W6687" t="s">
        <v>6824</v>
      </c>
    </row>
    <row r="6688" spans="1:23">
      <c r="A6688">
        <v>6687</v>
      </c>
      <c r="B6688" t="s">
        <v>6821</v>
      </c>
      <c r="C6688" t="s">
        <v>6822</v>
      </c>
      <c r="D6688">
        <v>178</v>
      </c>
      <c r="E6688" t="s">
        <v>1328</v>
      </c>
      <c r="F6688" t="s">
        <v>168</v>
      </c>
      <c r="G6688" s="1" t="s">
        <v>1329</v>
      </c>
      <c r="H6688" t="s">
        <v>1330</v>
      </c>
      <c r="I6688" t="s">
        <v>1329</v>
      </c>
      <c r="J6688" t="s">
        <v>1330</v>
      </c>
      <c r="K6688">
        <v>0.27</v>
      </c>
      <c r="L6688">
        <f t="shared" si="23"/>
        <v>0.2653041171268547</v>
      </c>
      <c r="M6688" t="s">
        <v>26</v>
      </c>
      <c r="N6688" t="s">
        <v>63</v>
      </c>
      <c r="O6688" t="s">
        <v>29</v>
      </c>
      <c r="P6688" t="s">
        <v>29</v>
      </c>
      <c r="Q6688" t="s">
        <v>29</v>
      </c>
      <c r="R6688" t="s">
        <v>29</v>
      </c>
      <c r="S6688" t="s">
        <v>29</v>
      </c>
      <c r="T6688" t="s">
        <v>29</v>
      </c>
      <c r="U6688" t="s">
        <v>29</v>
      </c>
      <c r="V6688" t="s">
        <v>29</v>
      </c>
      <c r="W6688" t="s">
        <v>6824</v>
      </c>
    </row>
    <row r="6689" spans="1:23">
      <c r="A6689">
        <v>6688</v>
      </c>
      <c r="B6689" t="s">
        <v>6821</v>
      </c>
      <c r="C6689" t="s">
        <v>6822</v>
      </c>
      <c r="D6689">
        <v>178</v>
      </c>
      <c r="E6689" t="s">
        <v>1335</v>
      </c>
      <c r="F6689" t="s">
        <v>67</v>
      </c>
      <c r="G6689" s="1" t="s">
        <v>1336</v>
      </c>
      <c r="H6689" t="s">
        <v>1337</v>
      </c>
      <c r="I6689" t="s">
        <v>1336</v>
      </c>
      <c r="J6689" t="s">
        <v>1337</v>
      </c>
      <c r="K6689">
        <v>4.3600000000000003</v>
      </c>
      <c r="L6689">
        <f t="shared" si="23"/>
        <v>4.2841701876780984</v>
      </c>
      <c r="M6689" t="s">
        <v>26</v>
      </c>
      <c r="N6689" t="s">
        <v>74</v>
      </c>
      <c r="O6689" t="s">
        <v>29</v>
      </c>
      <c r="P6689" t="s">
        <v>29</v>
      </c>
      <c r="Q6689" t="s">
        <v>29</v>
      </c>
      <c r="R6689" t="s">
        <v>29</v>
      </c>
      <c r="S6689" t="s">
        <v>29</v>
      </c>
      <c r="T6689" t="s">
        <v>29</v>
      </c>
      <c r="U6689" t="s">
        <v>29</v>
      </c>
      <c r="V6689" t="s">
        <v>29</v>
      </c>
      <c r="W6689" t="s">
        <v>6824</v>
      </c>
    </row>
    <row r="6690" spans="1:23">
      <c r="A6690">
        <v>6689</v>
      </c>
      <c r="B6690" t="s">
        <v>6821</v>
      </c>
      <c r="C6690" t="s">
        <v>6822</v>
      </c>
      <c r="D6690">
        <v>178</v>
      </c>
      <c r="E6690" t="s">
        <v>6126</v>
      </c>
      <c r="F6690" t="s">
        <v>67</v>
      </c>
      <c r="G6690" s="1" t="s">
        <v>1336</v>
      </c>
      <c r="H6690" t="s">
        <v>29</v>
      </c>
      <c r="I6690" t="s">
        <v>1336</v>
      </c>
      <c r="J6690" t="s">
        <v>29</v>
      </c>
      <c r="K6690">
        <v>0.27</v>
      </c>
      <c r="L6690">
        <f t="shared" si="23"/>
        <v>0.2653041171268547</v>
      </c>
      <c r="M6690" t="s">
        <v>26</v>
      </c>
      <c r="N6690" t="s">
        <v>74</v>
      </c>
      <c r="O6690" t="s">
        <v>29</v>
      </c>
      <c r="P6690" t="s">
        <v>29</v>
      </c>
      <c r="Q6690" t="s">
        <v>29</v>
      </c>
      <c r="R6690" t="s">
        <v>29</v>
      </c>
      <c r="S6690" t="s">
        <v>29</v>
      </c>
      <c r="T6690" t="s">
        <v>29</v>
      </c>
      <c r="U6690" t="s">
        <v>29</v>
      </c>
      <c r="V6690" t="s">
        <v>29</v>
      </c>
      <c r="W6690" t="s">
        <v>6824</v>
      </c>
    </row>
    <row r="6691" spans="1:23">
      <c r="A6691">
        <v>6690</v>
      </c>
      <c r="B6691" t="s">
        <v>6821</v>
      </c>
      <c r="C6691" t="s">
        <v>6822</v>
      </c>
      <c r="D6691">
        <v>178</v>
      </c>
      <c r="E6691" t="s">
        <v>1316</v>
      </c>
      <c r="F6691" t="s">
        <v>682</v>
      </c>
      <c r="G6691" s="1" t="s">
        <v>1317</v>
      </c>
      <c r="H6691" t="s">
        <v>1318</v>
      </c>
      <c r="I6691" t="s">
        <v>1317</v>
      </c>
      <c r="J6691" t="s">
        <v>1318</v>
      </c>
      <c r="K6691">
        <v>5.99</v>
      </c>
      <c r="L6691">
        <f t="shared" si="23"/>
        <v>5.8858209688513314</v>
      </c>
      <c r="M6691" t="s">
        <v>26</v>
      </c>
      <c r="N6691" t="s">
        <v>74</v>
      </c>
      <c r="O6691" t="s">
        <v>29</v>
      </c>
      <c r="P6691" t="s">
        <v>29</v>
      </c>
      <c r="Q6691" t="s">
        <v>29</v>
      </c>
      <c r="R6691" t="s">
        <v>29</v>
      </c>
      <c r="S6691" t="s">
        <v>29</v>
      </c>
      <c r="T6691" t="s">
        <v>29</v>
      </c>
      <c r="U6691" t="s">
        <v>29</v>
      </c>
      <c r="V6691" t="s">
        <v>29</v>
      </c>
      <c r="W6691" t="s">
        <v>6824</v>
      </c>
    </row>
    <row r="6692" spans="1:23">
      <c r="A6692">
        <v>6691</v>
      </c>
      <c r="B6692" t="s">
        <v>6821</v>
      </c>
      <c r="C6692" t="s">
        <v>6822</v>
      </c>
      <c r="D6692">
        <v>178</v>
      </c>
      <c r="E6692" t="s">
        <v>6839</v>
      </c>
      <c r="F6692" t="s">
        <v>682</v>
      </c>
      <c r="G6692" s="1" t="s">
        <v>6840</v>
      </c>
      <c r="H6692" t="s">
        <v>29</v>
      </c>
      <c r="I6692" t="s">
        <v>6840</v>
      </c>
      <c r="J6692" t="s">
        <v>29</v>
      </c>
      <c r="K6692">
        <v>0.27</v>
      </c>
      <c r="L6692">
        <f t="shared" si="23"/>
        <v>0.2653041171268547</v>
      </c>
      <c r="M6692" t="s">
        <v>26</v>
      </c>
      <c r="N6692" t="s">
        <v>141</v>
      </c>
      <c r="O6692" t="s">
        <v>29</v>
      </c>
      <c r="P6692" t="s">
        <v>29</v>
      </c>
      <c r="Q6692" t="s">
        <v>29</v>
      </c>
      <c r="R6692" t="s">
        <v>29</v>
      </c>
      <c r="S6692" t="s">
        <v>29</v>
      </c>
      <c r="T6692" t="s">
        <v>29</v>
      </c>
      <c r="U6692" t="s">
        <v>29</v>
      </c>
      <c r="V6692" t="s">
        <v>29</v>
      </c>
      <c r="W6692" t="s">
        <v>6824</v>
      </c>
    </row>
    <row r="6693" spans="1:23">
      <c r="A6693">
        <v>6692</v>
      </c>
      <c r="B6693" t="s">
        <v>6821</v>
      </c>
      <c r="C6693" t="s">
        <v>6822</v>
      </c>
      <c r="D6693">
        <v>178</v>
      </c>
      <c r="E6693" t="s">
        <v>6841</v>
      </c>
      <c r="F6693" t="s">
        <v>154</v>
      </c>
      <c r="G6693" s="1" t="s">
        <v>2194</v>
      </c>
      <c r="H6693" t="s">
        <v>6842</v>
      </c>
      <c r="I6693" t="s">
        <v>2194</v>
      </c>
      <c r="J6693" t="s">
        <v>6842</v>
      </c>
      <c r="K6693">
        <v>0.27</v>
      </c>
      <c r="L6693">
        <f t="shared" si="23"/>
        <v>0.2653041171268547</v>
      </c>
      <c r="M6693" t="s">
        <v>26</v>
      </c>
      <c r="N6693" t="s">
        <v>63</v>
      </c>
      <c r="O6693" t="s">
        <v>29</v>
      </c>
      <c r="P6693" t="s">
        <v>29</v>
      </c>
      <c r="Q6693" t="s">
        <v>29</v>
      </c>
      <c r="R6693" t="s">
        <v>29</v>
      </c>
      <c r="S6693" t="s">
        <v>29</v>
      </c>
      <c r="T6693" t="s">
        <v>29</v>
      </c>
      <c r="U6693" t="s">
        <v>29</v>
      </c>
      <c r="V6693" t="s">
        <v>29</v>
      </c>
      <c r="W6693" t="s">
        <v>6824</v>
      </c>
    </row>
    <row r="6694" spans="1:23">
      <c r="A6694">
        <v>6693</v>
      </c>
      <c r="B6694" t="s">
        <v>6821</v>
      </c>
      <c r="C6694" t="s">
        <v>6822</v>
      </c>
      <c r="D6694">
        <v>178</v>
      </c>
      <c r="E6694" t="s">
        <v>1299</v>
      </c>
      <c r="F6694" t="s">
        <v>154</v>
      </c>
      <c r="G6694" s="1" t="s">
        <v>1175</v>
      </c>
      <c r="H6694" t="s">
        <v>518</v>
      </c>
      <c r="I6694" t="s">
        <v>1175</v>
      </c>
      <c r="J6694" t="s">
        <v>518</v>
      </c>
      <c r="K6694">
        <v>0.27</v>
      </c>
      <c r="L6694">
        <f t="shared" si="23"/>
        <v>0.2653041171268547</v>
      </c>
      <c r="M6694" t="s">
        <v>26</v>
      </c>
      <c r="N6694" t="s">
        <v>118</v>
      </c>
      <c r="O6694" t="s">
        <v>29</v>
      </c>
      <c r="P6694" t="s">
        <v>29</v>
      </c>
      <c r="Q6694" t="s">
        <v>29</v>
      </c>
      <c r="R6694" t="s">
        <v>29</v>
      </c>
      <c r="S6694" t="s">
        <v>29</v>
      </c>
      <c r="T6694" t="s">
        <v>29</v>
      </c>
      <c r="U6694" t="s">
        <v>29</v>
      </c>
      <c r="V6694" t="s">
        <v>29</v>
      </c>
      <c r="W6694" t="s">
        <v>6824</v>
      </c>
    </row>
    <row r="6695" spans="1:23">
      <c r="A6695">
        <v>6694</v>
      </c>
      <c r="B6695" t="s">
        <v>6821</v>
      </c>
      <c r="C6695" t="s">
        <v>6822</v>
      </c>
      <c r="D6695">
        <v>178</v>
      </c>
      <c r="E6695" t="s">
        <v>6843</v>
      </c>
      <c r="F6695" t="s">
        <v>154</v>
      </c>
      <c r="G6695" s="1" t="s">
        <v>6128</v>
      </c>
      <c r="H6695" t="s">
        <v>6844</v>
      </c>
      <c r="I6695" t="s">
        <v>6128</v>
      </c>
      <c r="J6695" t="s">
        <v>6844</v>
      </c>
      <c r="K6695">
        <v>4.3600000000000003</v>
      </c>
      <c r="L6695">
        <f t="shared" si="23"/>
        <v>4.2841701876780984</v>
      </c>
      <c r="M6695" t="s">
        <v>26</v>
      </c>
      <c r="N6695" t="s">
        <v>74</v>
      </c>
      <c r="O6695" t="s">
        <v>29</v>
      </c>
      <c r="P6695" t="s">
        <v>29</v>
      </c>
      <c r="Q6695" t="s">
        <v>29</v>
      </c>
      <c r="R6695" t="s">
        <v>29</v>
      </c>
      <c r="S6695" t="s">
        <v>29</v>
      </c>
      <c r="T6695" t="s">
        <v>29</v>
      </c>
      <c r="U6695" t="s">
        <v>29</v>
      </c>
      <c r="V6695" t="s">
        <v>29</v>
      </c>
      <c r="W6695" t="s">
        <v>6824</v>
      </c>
    </row>
    <row r="6696" spans="1:23">
      <c r="A6696">
        <v>6695</v>
      </c>
      <c r="B6696" t="s">
        <v>6821</v>
      </c>
      <c r="C6696" t="s">
        <v>6822</v>
      </c>
      <c r="D6696">
        <v>178</v>
      </c>
      <c r="E6696" t="s">
        <v>227</v>
      </c>
      <c r="F6696" t="s">
        <v>154</v>
      </c>
      <c r="G6696" s="1" t="s">
        <v>228</v>
      </c>
      <c r="H6696" t="s">
        <v>229</v>
      </c>
      <c r="I6696" t="s">
        <v>228</v>
      </c>
      <c r="J6696" t="s">
        <v>229</v>
      </c>
      <c r="K6696">
        <v>6.27</v>
      </c>
      <c r="L6696">
        <f t="shared" si="23"/>
        <v>6.1609511643902914</v>
      </c>
      <c r="M6696" t="s">
        <v>26</v>
      </c>
      <c r="N6696" t="s">
        <v>74</v>
      </c>
      <c r="O6696" t="s">
        <v>29</v>
      </c>
      <c r="P6696" t="s">
        <v>29</v>
      </c>
      <c r="Q6696" t="s">
        <v>29</v>
      </c>
      <c r="R6696" t="s">
        <v>29</v>
      </c>
      <c r="S6696" t="s">
        <v>29</v>
      </c>
      <c r="T6696" t="s">
        <v>29</v>
      </c>
      <c r="U6696" t="s">
        <v>29</v>
      </c>
      <c r="V6696" t="s">
        <v>29</v>
      </c>
      <c r="W6696" t="s">
        <v>6824</v>
      </c>
    </row>
    <row r="6697" spans="1:23">
      <c r="A6697">
        <v>6696</v>
      </c>
      <c r="B6697" t="s">
        <v>6821</v>
      </c>
      <c r="C6697" t="s">
        <v>6822</v>
      </c>
      <c r="D6697">
        <v>178</v>
      </c>
      <c r="E6697" t="s">
        <v>1331</v>
      </c>
      <c r="F6697" t="s">
        <v>41</v>
      </c>
      <c r="G6697" s="1" t="s">
        <v>408</v>
      </c>
      <c r="H6697" t="s">
        <v>1332</v>
      </c>
      <c r="I6697" t="s">
        <v>408</v>
      </c>
      <c r="J6697" t="s">
        <v>1332</v>
      </c>
      <c r="K6697">
        <v>3.27</v>
      </c>
      <c r="L6697">
        <f t="shared" si="23"/>
        <v>3.2131276407585738</v>
      </c>
      <c r="M6697" t="s">
        <v>26</v>
      </c>
      <c r="N6697" t="s">
        <v>74</v>
      </c>
      <c r="O6697" t="s">
        <v>29</v>
      </c>
      <c r="P6697" t="s">
        <v>29</v>
      </c>
      <c r="Q6697" t="s">
        <v>29</v>
      </c>
      <c r="R6697" t="s">
        <v>29</v>
      </c>
      <c r="S6697" t="s">
        <v>29</v>
      </c>
      <c r="T6697" t="s">
        <v>29</v>
      </c>
      <c r="U6697" t="s">
        <v>29</v>
      </c>
      <c r="V6697" t="s">
        <v>29</v>
      </c>
      <c r="W6697" t="s">
        <v>6824</v>
      </c>
    </row>
    <row r="6698" spans="1:23">
      <c r="A6698">
        <v>6697</v>
      </c>
      <c r="B6698" t="s">
        <v>6821</v>
      </c>
      <c r="C6698" t="s">
        <v>6822</v>
      </c>
      <c r="D6698">
        <v>178</v>
      </c>
      <c r="E6698" t="s">
        <v>6845</v>
      </c>
      <c r="F6698" t="s">
        <v>41</v>
      </c>
      <c r="G6698" s="1" t="s">
        <v>408</v>
      </c>
      <c r="H6698" t="s">
        <v>6846</v>
      </c>
      <c r="I6698" t="s">
        <v>408</v>
      </c>
      <c r="J6698" t="s">
        <v>3728</v>
      </c>
      <c r="K6698">
        <v>0.54</v>
      </c>
      <c r="L6698">
        <f t="shared" si="23"/>
        <v>0.5306082342537094</v>
      </c>
      <c r="M6698" t="s">
        <v>26</v>
      </c>
      <c r="N6698" t="s">
        <v>74</v>
      </c>
      <c r="O6698" t="s">
        <v>29</v>
      </c>
      <c r="P6698" t="s">
        <v>29</v>
      </c>
      <c r="Q6698" t="s">
        <v>29</v>
      </c>
      <c r="R6698" t="s">
        <v>29</v>
      </c>
      <c r="S6698" t="s">
        <v>29</v>
      </c>
      <c r="T6698" t="s">
        <v>29</v>
      </c>
      <c r="U6698" t="s">
        <v>29</v>
      </c>
      <c r="V6698" t="s">
        <v>29</v>
      </c>
      <c r="W6698" t="s">
        <v>6824</v>
      </c>
    </row>
    <row r="6699" spans="1:23">
      <c r="A6699">
        <v>6698</v>
      </c>
      <c r="B6699" t="s">
        <v>6821</v>
      </c>
      <c r="C6699" t="s">
        <v>6822</v>
      </c>
      <c r="D6699">
        <v>178</v>
      </c>
      <c r="E6699" t="s">
        <v>6847</v>
      </c>
      <c r="F6699" t="s">
        <v>1955</v>
      </c>
      <c r="G6699" s="1" t="s">
        <v>6848</v>
      </c>
      <c r="H6699" t="s">
        <v>29</v>
      </c>
      <c r="I6699" t="s">
        <v>6848</v>
      </c>
      <c r="J6699" t="s">
        <v>29</v>
      </c>
      <c r="K6699">
        <v>0.82</v>
      </c>
      <c r="L6699">
        <f t="shared" si="23"/>
        <v>0.80573842979266974</v>
      </c>
      <c r="M6699" t="s">
        <v>26</v>
      </c>
      <c r="N6699" t="s">
        <v>74</v>
      </c>
      <c r="O6699" t="s">
        <v>29</v>
      </c>
      <c r="P6699" t="s">
        <v>29</v>
      </c>
      <c r="Q6699" t="s">
        <v>29</v>
      </c>
      <c r="R6699" t="s">
        <v>29</v>
      </c>
      <c r="S6699" t="s">
        <v>29</v>
      </c>
      <c r="T6699" t="s">
        <v>29</v>
      </c>
      <c r="U6699" t="s">
        <v>29</v>
      </c>
      <c r="V6699" t="s">
        <v>29</v>
      </c>
      <c r="W6699" t="s">
        <v>6824</v>
      </c>
    </row>
    <row r="6700" spans="1:23">
      <c r="A6700">
        <v>6699</v>
      </c>
      <c r="B6700" t="s">
        <v>6821</v>
      </c>
      <c r="C6700" t="s">
        <v>6822</v>
      </c>
      <c r="D6700">
        <v>178</v>
      </c>
      <c r="E6700" t="s">
        <v>6849</v>
      </c>
      <c r="F6700" t="s">
        <v>438</v>
      </c>
      <c r="G6700" s="1" t="s">
        <v>6850</v>
      </c>
      <c r="H6700" t="s">
        <v>3092</v>
      </c>
      <c r="I6700" t="s">
        <v>5960</v>
      </c>
      <c r="J6700" t="s">
        <v>8769</v>
      </c>
      <c r="K6700">
        <v>0.27</v>
      </c>
      <c r="L6700">
        <f t="shared" si="23"/>
        <v>0.2653041171268547</v>
      </c>
      <c r="M6700" t="s">
        <v>26</v>
      </c>
      <c r="N6700" t="s">
        <v>118</v>
      </c>
      <c r="O6700" t="s">
        <v>29</v>
      </c>
      <c r="P6700" t="s">
        <v>29</v>
      </c>
      <c r="Q6700" t="s">
        <v>29</v>
      </c>
      <c r="R6700" t="s">
        <v>29</v>
      </c>
      <c r="S6700" t="s">
        <v>29</v>
      </c>
      <c r="T6700" t="s">
        <v>29</v>
      </c>
      <c r="U6700" t="s">
        <v>29</v>
      </c>
      <c r="V6700" t="s">
        <v>29</v>
      </c>
      <c r="W6700" t="s">
        <v>6824</v>
      </c>
    </row>
    <row r="6701" spans="1:23">
      <c r="A6701">
        <v>6700</v>
      </c>
      <c r="B6701" t="s">
        <v>6821</v>
      </c>
      <c r="C6701" t="s">
        <v>6822</v>
      </c>
      <c r="D6701">
        <v>178</v>
      </c>
      <c r="E6701" t="s">
        <v>6851</v>
      </c>
      <c r="F6701" t="s">
        <v>438</v>
      </c>
      <c r="G6701" s="1" t="s">
        <v>6852</v>
      </c>
      <c r="H6701" t="s">
        <v>2667</v>
      </c>
      <c r="I6701" t="s">
        <v>6852</v>
      </c>
      <c r="J6701" t="s">
        <v>2667</v>
      </c>
      <c r="K6701">
        <v>0.27</v>
      </c>
      <c r="L6701">
        <f t="shared" si="23"/>
        <v>0.2653041171268547</v>
      </c>
      <c r="M6701" t="s">
        <v>26</v>
      </c>
      <c r="N6701" t="s">
        <v>56</v>
      </c>
      <c r="O6701" t="s">
        <v>29</v>
      </c>
      <c r="P6701" t="s">
        <v>29</v>
      </c>
      <c r="Q6701" t="s">
        <v>29</v>
      </c>
      <c r="R6701" t="s">
        <v>29</v>
      </c>
      <c r="S6701" t="s">
        <v>29</v>
      </c>
      <c r="T6701" t="s">
        <v>29</v>
      </c>
      <c r="U6701" t="s">
        <v>29</v>
      </c>
      <c r="V6701" t="s">
        <v>29</v>
      </c>
      <c r="W6701" t="s">
        <v>6824</v>
      </c>
    </row>
    <row r="6702" spans="1:23">
      <c r="A6702">
        <v>6701</v>
      </c>
      <c r="B6702" t="s">
        <v>6821</v>
      </c>
      <c r="C6702" t="s">
        <v>6822</v>
      </c>
      <c r="D6702">
        <v>178</v>
      </c>
      <c r="E6702" t="s">
        <v>6853</v>
      </c>
      <c r="F6702" t="s">
        <v>154</v>
      </c>
      <c r="G6702" s="1" t="s">
        <v>1152</v>
      </c>
      <c r="H6702" t="s">
        <v>334</v>
      </c>
      <c r="I6702" t="s">
        <v>1152</v>
      </c>
      <c r="J6702" t="s">
        <v>334</v>
      </c>
      <c r="K6702">
        <v>1.0900000000000001</v>
      </c>
      <c r="L6702">
        <f t="shared" si="23"/>
        <v>1.0710425469195246</v>
      </c>
      <c r="M6702" t="s">
        <v>26</v>
      </c>
      <c r="N6702" t="s">
        <v>63</v>
      </c>
      <c r="O6702" t="s">
        <v>29</v>
      </c>
      <c r="P6702" t="s">
        <v>29</v>
      </c>
      <c r="Q6702" t="s">
        <v>29</v>
      </c>
      <c r="R6702" t="s">
        <v>29</v>
      </c>
      <c r="S6702" t="s">
        <v>29</v>
      </c>
      <c r="T6702" t="s">
        <v>29</v>
      </c>
      <c r="U6702" t="s">
        <v>29</v>
      </c>
      <c r="V6702" t="s">
        <v>29</v>
      </c>
      <c r="W6702" t="s">
        <v>6824</v>
      </c>
    </row>
    <row r="6703" spans="1:23">
      <c r="A6703">
        <v>6702</v>
      </c>
      <c r="B6703" t="s">
        <v>6821</v>
      </c>
      <c r="C6703" t="s">
        <v>6822</v>
      </c>
      <c r="D6703">
        <v>178</v>
      </c>
      <c r="E6703" t="s">
        <v>1309</v>
      </c>
      <c r="F6703" t="s">
        <v>558</v>
      </c>
      <c r="G6703" s="1" t="s">
        <v>1111</v>
      </c>
      <c r="H6703" t="s">
        <v>1310</v>
      </c>
      <c r="I6703" t="s">
        <v>1111</v>
      </c>
      <c r="J6703" t="s">
        <v>1310</v>
      </c>
      <c r="K6703">
        <v>2.1800000000000002</v>
      </c>
      <c r="L6703">
        <f t="shared" si="23"/>
        <v>2.1420850938390492</v>
      </c>
      <c r="M6703" t="s">
        <v>26</v>
      </c>
      <c r="N6703" t="s">
        <v>74</v>
      </c>
      <c r="O6703" t="s">
        <v>29</v>
      </c>
      <c r="P6703" t="s">
        <v>29</v>
      </c>
      <c r="Q6703" t="s">
        <v>29</v>
      </c>
      <c r="R6703" t="s">
        <v>29</v>
      </c>
      <c r="S6703" t="s">
        <v>29</v>
      </c>
      <c r="T6703" t="s">
        <v>29</v>
      </c>
      <c r="U6703" t="s">
        <v>29</v>
      </c>
      <c r="V6703" t="s">
        <v>29</v>
      </c>
      <c r="W6703" t="s">
        <v>6824</v>
      </c>
    </row>
    <row r="6704" spans="1:23">
      <c r="A6704">
        <v>6703</v>
      </c>
      <c r="B6704" t="s">
        <v>6821</v>
      </c>
      <c r="C6704" t="s">
        <v>6822</v>
      </c>
      <c r="D6704">
        <v>178</v>
      </c>
      <c r="E6704" t="s">
        <v>4138</v>
      </c>
      <c r="F6704" t="s">
        <v>558</v>
      </c>
      <c r="G6704" s="1" t="s">
        <v>1089</v>
      </c>
      <c r="H6704" t="s">
        <v>29</v>
      </c>
      <c r="I6704" t="s">
        <v>1089</v>
      </c>
      <c r="J6704" t="s">
        <v>29</v>
      </c>
      <c r="K6704">
        <v>0.54</v>
      </c>
      <c r="L6704">
        <f t="shared" si="23"/>
        <v>0.5306082342537094</v>
      </c>
      <c r="M6704" t="s">
        <v>26</v>
      </c>
      <c r="N6704" t="s">
        <v>74</v>
      </c>
      <c r="O6704" t="s">
        <v>29</v>
      </c>
      <c r="P6704" t="s">
        <v>29</v>
      </c>
      <c r="Q6704" t="s">
        <v>29</v>
      </c>
      <c r="R6704" t="s">
        <v>29</v>
      </c>
      <c r="S6704" t="s">
        <v>29</v>
      </c>
      <c r="T6704" t="s">
        <v>29</v>
      </c>
      <c r="U6704" t="s">
        <v>29</v>
      </c>
      <c r="V6704" t="s">
        <v>29</v>
      </c>
      <c r="W6704" t="s">
        <v>6824</v>
      </c>
    </row>
    <row r="6705" spans="1:23">
      <c r="A6705">
        <v>6704</v>
      </c>
      <c r="B6705" t="s">
        <v>6821</v>
      </c>
      <c r="C6705" t="s">
        <v>6822</v>
      </c>
      <c r="D6705">
        <v>178</v>
      </c>
      <c r="E6705" t="s">
        <v>1363</v>
      </c>
      <c r="F6705" t="s">
        <v>1364</v>
      </c>
      <c r="G6705" s="1" t="s">
        <v>1365</v>
      </c>
      <c r="H6705" t="s">
        <v>1366</v>
      </c>
      <c r="I6705" t="s">
        <v>1365</v>
      </c>
      <c r="J6705" t="s">
        <v>1366</v>
      </c>
      <c r="K6705">
        <v>0.27</v>
      </c>
      <c r="L6705">
        <f t="shared" si="23"/>
        <v>0.2653041171268547</v>
      </c>
      <c r="M6705" t="s">
        <v>26</v>
      </c>
      <c r="N6705" t="s">
        <v>118</v>
      </c>
      <c r="O6705" t="s">
        <v>29</v>
      </c>
      <c r="P6705" t="s">
        <v>29</v>
      </c>
      <c r="Q6705" t="s">
        <v>29</v>
      </c>
      <c r="R6705" t="s">
        <v>29</v>
      </c>
      <c r="S6705" t="s">
        <v>29</v>
      </c>
      <c r="T6705" t="s">
        <v>29</v>
      </c>
      <c r="U6705" t="s">
        <v>29</v>
      </c>
      <c r="V6705" t="s">
        <v>29</v>
      </c>
      <c r="W6705" t="s">
        <v>6824</v>
      </c>
    </row>
    <row r="6706" spans="1:23">
      <c r="A6706">
        <v>6705</v>
      </c>
      <c r="B6706" t="s">
        <v>6821</v>
      </c>
      <c r="C6706" t="s">
        <v>6822</v>
      </c>
      <c r="D6706">
        <v>178</v>
      </c>
      <c r="E6706" t="s">
        <v>6854</v>
      </c>
      <c r="F6706" t="s">
        <v>2084</v>
      </c>
      <c r="G6706" s="1" t="s">
        <v>5751</v>
      </c>
      <c r="H6706" t="s">
        <v>1188</v>
      </c>
      <c r="I6706" t="s">
        <v>8512</v>
      </c>
      <c r="J6706" t="s">
        <v>1188</v>
      </c>
      <c r="K6706">
        <v>0.27</v>
      </c>
      <c r="L6706">
        <f t="shared" si="23"/>
        <v>0.2653041171268547</v>
      </c>
      <c r="M6706" t="s">
        <v>26</v>
      </c>
      <c r="N6706" t="s">
        <v>63</v>
      </c>
      <c r="O6706" t="s">
        <v>29</v>
      </c>
      <c r="P6706" t="s">
        <v>29</v>
      </c>
      <c r="Q6706" t="s">
        <v>29</v>
      </c>
      <c r="R6706" t="s">
        <v>29</v>
      </c>
      <c r="S6706" t="s">
        <v>29</v>
      </c>
      <c r="T6706" t="s">
        <v>29</v>
      </c>
      <c r="U6706" t="s">
        <v>29</v>
      </c>
      <c r="V6706" t="s">
        <v>29</v>
      </c>
      <c r="W6706" t="s">
        <v>6824</v>
      </c>
    </row>
    <row r="6707" spans="1:23">
      <c r="A6707">
        <v>6706</v>
      </c>
      <c r="B6707" t="s">
        <v>6821</v>
      </c>
      <c r="C6707" t="s">
        <v>6822</v>
      </c>
      <c r="D6707">
        <v>178</v>
      </c>
      <c r="E6707" t="s">
        <v>6855</v>
      </c>
      <c r="F6707" t="s">
        <v>1460</v>
      </c>
      <c r="G6707" s="1" t="s">
        <v>3386</v>
      </c>
      <c r="H6707" t="s">
        <v>6856</v>
      </c>
      <c r="I6707" t="s">
        <v>3386</v>
      </c>
      <c r="J6707" t="s">
        <v>6856</v>
      </c>
      <c r="K6707">
        <v>0.82</v>
      </c>
      <c r="L6707">
        <f t="shared" si="23"/>
        <v>0.80573842979266974</v>
      </c>
      <c r="M6707" t="s">
        <v>26</v>
      </c>
      <c r="N6707" t="s">
        <v>118</v>
      </c>
      <c r="O6707" t="s">
        <v>63</v>
      </c>
      <c r="P6707" t="s">
        <v>29</v>
      </c>
      <c r="Q6707" t="s">
        <v>29</v>
      </c>
      <c r="R6707" t="s">
        <v>29</v>
      </c>
      <c r="S6707" t="s">
        <v>29</v>
      </c>
      <c r="T6707" t="s">
        <v>29</v>
      </c>
      <c r="U6707" t="s">
        <v>29</v>
      </c>
      <c r="V6707" t="s">
        <v>29</v>
      </c>
      <c r="W6707" t="s">
        <v>6824</v>
      </c>
    </row>
    <row r="6708" spans="1:23">
      <c r="A6708">
        <v>6707</v>
      </c>
      <c r="B6708" t="s">
        <v>6821</v>
      </c>
      <c r="C6708" t="s">
        <v>6822</v>
      </c>
      <c r="D6708">
        <v>178</v>
      </c>
      <c r="E6708" t="s">
        <v>3382</v>
      </c>
      <c r="F6708" t="s">
        <v>1460</v>
      </c>
      <c r="G6708" s="1" t="s">
        <v>3383</v>
      </c>
      <c r="H6708" t="s">
        <v>3384</v>
      </c>
      <c r="I6708" t="s">
        <v>3383</v>
      </c>
      <c r="J6708" t="s">
        <v>3384</v>
      </c>
      <c r="K6708">
        <v>1.36</v>
      </c>
      <c r="L6708">
        <f t="shared" si="23"/>
        <v>1.3363466640463793</v>
      </c>
      <c r="M6708" t="s">
        <v>26</v>
      </c>
      <c r="N6708" t="s">
        <v>118</v>
      </c>
      <c r="O6708" t="s">
        <v>29</v>
      </c>
      <c r="P6708" t="s">
        <v>29</v>
      </c>
      <c r="Q6708" t="s">
        <v>29</v>
      </c>
      <c r="R6708" t="s">
        <v>29</v>
      </c>
      <c r="S6708" t="s">
        <v>29</v>
      </c>
      <c r="T6708" t="s">
        <v>29</v>
      </c>
      <c r="U6708" t="s">
        <v>29</v>
      </c>
      <c r="V6708" t="s">
        <v>29</v>
      </c>
      <c r="W6708" t="s">
        <v>6824</v>
      </c>
    </row>
    <row r="6709" spans="1:23">
      <c r="A6709">
        <v>6708</v>
      </c>
      <c r="B6709" t="s">
        <v>6821</v>
      </c>
      <c r="C6709" t="s">
        <v>6822</v>
      </c>
      <c r="D6709">
        <v>178</v>
      </c>
      <c r="E6709" t="s">
        <v>6857</v>
      </c>
      <c r="F6709" t="s">
        <v>391</v>
      </c>
      <c r="G6709" s="1" t="s">
        <v>392</v>
      </c>
      <c r="H6709" t="s">
        <v>6858</v>
      </c>
      <c r="I6709" t="s">
        <v>392</v>
      </c>
      <c r="J6709" t="s">
        <v>8770</v>
      </c>
      <c r="K6709">
        <v>0.27</v>
      </c>
      <c r="L6709">
        <f t="shared" si="23"/>
        <v>0.2653041171268547</v>
      </c>
      <c r="M6709" t="s">
        <v>26</v>
      </c>
      <c r="N6709" t="s">
        <v>74</v>
      </c>
      <c r="O6709" t="s">
        <v>29</v>
      </c>
      <c r="P6709" t="s">
        <v>29</v>
      </c>
      <c r="Q6709" t="s">
        <v>29</v>
      </c>
      <c r="R6709" t="s">
        <v>29</v>
      </c>
      <c r="S6709" t="s">
        <v>29</v>
      </c>
      <c r="T6709" t="s">
        <v>29</v>
      </c>
      <c r="U6709" t="s">
        <v>29</v>
      </c>
      <c r="V6709" t="s">
        <v>29</v>
      </c>
      <c r="W6709" t="s">
        <v>6824</v>
      </c>
    </row>
    <row r="6710" spans="1:23">
      <c r="A6710">
        <v>6709</v>
      </c>
      <c r="B6710" t="s">
        <v>6821</v>
      </c>
      <c r="C6710" t="s">
        <v>6822</v>
      </c>
      <c r="D6710">
        <v>178</v>
      </c>
      <c r="E6710" t="s">
        <v>5031</v>
      </c>
      <c r="F6710" t="s">
        <v>505</v>
      </c>
      <c r="G6710" s="1" t="s">
        <v>5032</v>
      </c>
      <c r="H6710" t="s">
        <v>5033</v>
      </c>
      <c r="I6710" t="s">
        <v>5032</v>
      </c>
      <c r="J6710" t="s">
        <v>5033</v>
      </c>
      <c r="K6710">
        <v>2.4500000000000002</v>
      </c>
      <c r="L6710">
        <f t="shared" si="23"/>
        <v>2.4073892109659036</v>
      </c>
      <c r="M6710" t="s">
        <v>26</v>
      </c>
      <c r="N6710" t="s">
        <v>74</v>
      </c>
      <c r="O6710" t="s">
        <v>27</v>
      </c>
      <c r="P6710" t="s">
        <v>29</v>
      </c>
      <c r="Q6710" t="s">
        <v>29</v>
      </c>
      <c r="R6710" t="s">
        <v>29</v>
      </c>
      <c r="S6710" t="s">
        <v>29</v>
      </c>
      <c r="T6710" t="s">
        <v>29</v>
      </c>
      <c r="U6710" t="s">
        <v>29</v>
      </c>
      <c r="V6710" t="s">
        <v>29</v>
      </c>
      <c r="W6710" t="s">
        <v>6824</v>
      </c>
    </row>
    <row r="6711" spans="1:23">
      <c r="A6711">
        <v>6710</v>
      </c>
      <c r="B6711" t="s">
        <v>6821</v>
      </c>
      <c r="C6711" t="s">
        <v>6822</v>
      </c>
      <c r="D6711">
        <v>178</v>
      </c>
      <c r="E6711" t="s">
        <v>6859</v>
      </c>
      <c r="F6711" t="s">
        <v>154</v>
      </c>
      <c r="G6711" s="1" t="s">
        <v>368</v>
      </c>
      <c r="H6711" t="s">
        <v>29</v>
      </c>
      <c r="I6711" t="s">
        <v>368</v>
      </c>
      <c r="J6711" t="s">
        <v>29</v>
      </c>
      <c r="K6711">
        <v>7.63</v>
      </c>
      <c r="L6711">
        <f t="shared" si="23"/>
        <v>7.4972978284366709</v>
      </c>
      <c r="M6711" t="s">
        <v>26</v>
      </c>
      <c r="N6711" t="s">
        <v>74</v>
      </c>
      <c r="O6711" t="s">
        <v>63</v>
      </c>
      <c r="P6711" t="s">
        <v>27</v>
      </c>
      <c r="Q6711" t="s">
        <v>29</v>
      </c>
      <c r="R6711" t="s">
        <v>29</v>
      </c>
      <c r="S6711" t="s">
        <v>29</v>
      </c>
      <c r="T6711" t="s">
        <v>29</v>
      </c>
      <c r="U6711" t="s">
        <v>29</v>
      </c>
      <c r="V6711" t="s">
        <v>29</v>
      </c>
      <c r="W6711" t="s">
        <v>6824</v>
      </c>
    </row>
    <row r="6712" spans="1:23">
      <c r="A6712">
        <v>6711</v>
      </c>
      <c r="B6712" t="s">
        <v>6821</v>
      </c>
      <c r="C6712" t="s">
        <v>6822</v>
      </c>
      <c r="D6712">
        <v>178</v>
      </c>
      <c r="E6712" t="s">
        <v>6860</v>
      </c>
      <c r="F6712" t="s">
        <v>154</v>
      </c>
      <c r="G6712" s="1" t="s">
        <v>1307</v>
      </c>
      <c r="H6712" t="s">
        <v>6861</v>
      </c>
      <c r="I6712" t="s">
        <v>1307</v>
      </c>
      <c r="J6712" t="s">
        <v>1308</v>
      </c>
      <c r="K6712">
        <v>0.54</v>
      </c>
      <c r="L6712">
        <f t="shared" si="23"/>
        <v>0.5306082342537094</v>
      </c>
      <c r="M6712" t="s">
        <v>26</v>
      </c>
      <c r="N6712" t="s">
        <v>118</v>
      </c>
      <c r="O6712" t="s">
        <v>29</v>
      </c>
      <c r="P6712" t="s">
        <v>29</v>
      </c>
      <c r="Q6712" t="s">
        <v>29</v>
      </c>
      <c r="R6712" t="s">
        <v>29</v>
      </c>
      <c r="S6712" t="s">
        <v>29</v>
      </c>
      <c r="T6712" t="s">
        <v>29</v>
      </c>
      <c r="U6712" t="s">
        <v>29</v>
      </c>
      <c r="V6712" t="s">
        <v>29</v>
      </c>
      <c r="W6712" t="s">
        <v>6824</v>
      </c>
    </row>
    <row r="6713" spans="1:23">
      <c r="A6713">
        <v>6712</v>
      </c>
      <c r="B6713" t="s">
        <v>6821</v>
      </c>
      <c r="C6713" t="s">
        <v>6822</v>
      </c>
      <c r="D6713">
        <v>178</v>
      </c>
      <c r="E6713" t="s">
        <v>1982</v>
      </c>
      <c r="F6713" t="s">
        <v>185</v>
      </c>
      <c r="G6713" s="1" t="s">
        <v>542</v>
      </c>
      <c r="H6713" t="s">
        <v>1983</v>
      </c>
      <c r="I6713" t="s">
        <v>5152</v>
      </c>
      <c r="J6713" t="s">
        <v>1983</v>
      </c>
      <c r="K6713">
        <v>0.54</v>
      </c>
      <c r="L6713">
        <f t="shared" si="23"/>
        <v>0.5306082342537094</v>
      </c>
      <c r="M6713" t="s">
        <v>26</v>
      </c>
      <c r="N6713" t="s">
        <v>74</v>
      </c>
      <c r="O6713" t="s">
        <v>29</v>
      </c>
      <c r="P6713" t="s">
        <v>29</v>
      </c>
      <c r="Q6713" t="s">
        <v>29</v>
      </c>
      <c r="R6713" t="s">
        <v>29</v>
      </c>
      <c r="S6713" t="s">
        <v>29</v>
      </c>
      <c r="T6713" t="s">
        <v>29</v>
      </c>
      <c r="U6713" t="s">
        <v>29</v>
      </c>
      <c r="V6713" t="s">
        <v>29</v>
      </c>
      <c r="W6713" t="s">
        <v>6824</v>
      </c>
    </row>
    <row r="6714" spans="1:23">
      <c r="A6714">
        <v>6713</v>
      </c>
      <c r="B6714" t="s">
        <v>6821</v>
      </c>
      <c r="C6714" t="s">
        <v>6822</v>
      </c>
      <c r="D6714">
        <v>178</v>
      </c>
      <c r="E6714" t="s">
        <v>6862</v>
      </c>
      <c r="F6714" t="s">
        <v>185</v>
      </c>
      <c r="G6714" s="1" t="s">
        <v>186</v>
      </c>
      <c r="H6714" t="s">
        <v>6863</v>
      </c>
      <c r="I6714" t="s">
        <v>186</v>
      </c>
      <c r="J6714" t="s">
        <v>6863</v>
      </c>
      <c r="K6714">
        <v>1.91</v>
      </c>
      <c r="L6714">
        <f t="shared" si="23"/>
        <v>1.8767809767121941</v>
      </c>
      <c r="M6714" t="s">
        <v>26</v>
      </c>
      <c r="N6714" t="s">
        <v>74</v>
      </c>
      <c r="O6714" t="s">
        <v>29</v>
      </c>
      <c r="P6714" t="s">
        <v>29</v>
      </c>
      <c r="Q6714" t="s">
        <v>29</v>
      </c>
      <c r="R6714" t="s">
        <v>29</v>
      </c>
      <c r="S6714" t="s">
        <v>29</v>
      </c>
      <c r="T6714" t="s">
        <v>29</v>
      </c>
      <c r="U6714" t="s">
        <v>29</v>
      </c>
      <c r="V6714" t="s">
        <v>29</v>
      </c>
      <c r="W6714" t="s">
        <v>6824</v>
      </c>
    </row>
    <row r="6715" spans="1:23">
      <c r="A6715">
        <v>6714</v>
      </c>
      <c r="B6715" t="s">
        <v>6821</v>
      </c>
      <c r="C6715" t="s">
        <v>6822</v>
      </c>
      <c r="D6715">
        <v>178</v>
      </c>
      <c r="E6715" t="s">
        <v>6864</v>
      </c>
      <c r="F6715" t="s">
        <v>185</v>
      </c>
      <c r="G6715" s="1" t="s">
        <v>186</v>
      </c>
      <c r="H6715" t="s">
        <v>342</v>
      </c>
      <c r="I6715" t="s">
        <v>186</v>
      </c>
      <c r="J6715" t="s">
        <v>990</v>
      </c>
      <c r="K6715">
        <v>1.91</v>
      </c>
      <c r="L6715">
        <f t="shared" si="23"/>
        <v>1.8767809767121941</v>
      </c>
      <c r="M6715" t="s">
        <v>26</v>
      </c>
      <c r="N6715" t="s">
        <v>74</v>
      </c>
      <c r="O6715" t="s">
        <v>29</v>
      </c>
      <c r="P6715" t="s">
        <v>29</v>
      </c>
      <c r="Q6715" t="s">
        <v>29</v>
      </c>
      <c r="R6715" t="s">
        <v>29</v>
      </c>
      <c r="S6715" t="s">
        <v>29</v>
      </c>
      <c r="T6715" t="s">
        <v>29</v>
      </c>
      <c r="U6715" t="s">
        <v>29</v>
      </c>
      <c r="V6715" t="s">
        <v>29</v>
      </c>
      <c r="W6715" t="s">
        <v>6824</v>
      </c>
    </row>
    <row r="6716" spans="1:23">
      <c r="A6716">
        <v>6715</v>
      </c>
      <c r="B6716" t="s">
        <v>6821</v>
      </c>
      <c r="C6716" t="s">
        <v>6822</v>
      </c>
      <c r="D6716">
        <v>178</v>
      </c>
      <c r="E6716" t="s">
        <v>6865</v>
      </c>
      <c r="F6716" t="s">
        <v>185</v>
      </c>
      <c r="G6716" s="1" t="s">
        <v>186</v>
      </c>
      <c r="H6716" t="s">
        <v>6866</v>
      </c>
      <c r="I6716" t="s">
        <v>186</v>
      </c>
      <c r="J6716" t="s">
        <v>3393</v>
      </c>
      <c r="K6716">
        <v>0.27</v>
      </c>
      <c r="L6716">
        <f t="shared" si="23"/>
        <v>0.2653041171268547</v>
      </c>
      <c r="M6716" t="s">
        <v>26</v>
      </c>
      <c r="N6716" t="s">
        <v>74</v>
      </c>
      <c r="O6716" t="s">
        <v>29</v>
      </c>
      <c r="P6716" t="s">
        <v>29</v>
      </c>
      <c r="Q6716" t="s">
        <v>29</v>
      </c>
      <c r="R6716" t="s">
        <v>29</v>
      </c>
      <c r="S6716" t="s">
        <v>29</v>
      </c>
      <c r="T6716" t="s">
        <v>29</v>
      </c>
      <c r="U6716" t="s">
        <v>29</v>
      </c>
      <c r="V6716" t="s">
        <v>29</v>
      </c>
      <c r="W6716" t="s">
        <v>6824</v>
      </c>
    </row>
    <row r="6717" spans="1:23">
      <c r="A6717">
        <v>6716</v>
      </c>
      <c r="B6717" t="s">
        <v>6821</v>
      </c>
      <c r="C6717" t="s">
        <v>6822</v>
      </c>
      <c r="D6717">
        <v>178</v>
      </c>
      <c r="E6717" t="s">
        <v>6867</v>
      </c>
      <c r="F6717" t="s">
        <v>251</v>
      </c>
      <c r="G6717" s="1" t="s">
        <v>999</v>
      </c>
      <c r="H6717" t="s">
        <v>6868</v>
      </c>
      <c r="I6717" t="s">
        <v>8566</v>
      </c>
      <c r="J6717" t="s">
        <v>6907</v>
      </c>
      <c r="K6717">
        <v>0.27</v>
      </c>
      <c r="L6717">
        <f t="shared" si="23"/>
        <v>0.2653041171268547</v>
      </c>
      <c r="M6717" t="s">
        <v>26</v>
      </c>
      <c r="N6717" t="s">
        <v>74</v>
      </c>
      <c r="O6717" t="s">
        <v>29</v>
      </c>
      <c r="P6717" t="s">
        <v>29</v>
      </c>
      <c r="Q6717" t="s">
        <v>29</v>
      </c>
      <c r="R6717" t="s">
        <v>29</v>
      </c>
      <c r="S6717" t="s">
        <v>29</v>
      </c>
      <c r="T6717" t="s">
        <v>29</v>
      </c>
      <c r="U6717" t="s">
        <v>29</v>
      </c>
      <c r="V6717" t="s">
        <v>29</v>
      </c>
      <c r="W6717" t="s">
        <v>6824</v>
      </c>
    </row>
    <row r="6718" spans="1:23">
      <c r="A6718">
        <v>6717</v>
      </c>
      <c r="B6718" t="s">
        <v>6821</v>
      </c>
      <c r="C6718" t="s">
        <v>6822</v>
      </c>
      <c r="D6718">
        <v>178</v>
      </c>
      <c r="E6718" t="s">
        <v>3294</v>
      </c>
      <c r="F6718" t="s">
        <v>251</v>
      </c>
      <c r="G6718" s="1" t="s">
        <v>1758</v>
      </c>
      <c r="H6718" t="s">
        <v>3295</v>
      </c>
      <c r="I6718" t="s">
        <v>1758</v>
      </c>
      <c r="J6718" t="s">
        <v>3295</v>
      </c>
      <c r="K6718">
        <v>0.82</v>
      </c>
      <c r="L6718">
        <f t="shared" si="23"/>
        <v>0.80573842979266974</v>
      </c>
      <c r="M6718" t="s">
        <v>26</v>
      </c>
      <c r="N6718" t="s">
        <v>74</v>
      </c>
      <c r="O6718" t="s">
        <v>29</v>
      </c>
      <c r="P6718" t="s">
        <v>29</v>
      </c>
      <c r="Q6718" t="s">
        <v>29</v>
      </c>
      <c r="R6718" t="s">
        <v>29</v>
      </c>
      <c r="S6718" t="s">
        <v>29</v>
      </c>
      <c r="T6718" t="s">
        <v>29</v>
      </c>
      <c r="U6718" t="s">
        <v>29</v>
      </c>
      <c r="V6718" t="s">
        <v>29</v>
      </c>
      <c r="W6718" t="s">
        <v>6824</v>
      </c>
    </row>
    <row r="6719" spans="1:23">
      <c r="A6719">
        <v>6718</v>
      </c>
      <c r="B6719" t="s">
        <v>6821</v>
      </c>
      <c r="C6719" t="s">
        <v>6822</v>
      </c>
      <c r="D6719">
        <v>178</v>
      </c>
      <c r="E6719" t="s">
        <v>1765</v>
      </c>
      <c r="F6719" t="s">
        <v>1314</v>
      </c>
      <c r="G6719" s="1" t="s">
        <v>1766</v>
      </c>
      <c r="H6719" t="s">
        <v>29</v>
      </c>
      <c r="I6719" t="s">
        <v>1766</v>
      </c>
      <c r="J6719" t="s">
        <v>29</v>
      </c>
      <c r="K6719">
        <v>0.54</v>
      </c>
      <c r="L6719">
        <f t="shared" si="23"/>
        <v>0.5306082342537094</v>
      </c>
      <c r="M6719" t="s">
        <v>26</v>
      </c>
      <c r="N6719" t="s">
        <v>74</v>
      </c>
      <c r="O6719" t="s">
        <v>29</v>
      </c>
      <c r="P6719" t="s">
        <v>29</v>
      </c>
      <c r="Q6719" t="s">
        <v>29</v>
      </c>
      <c r="R6719" t="s">
        <v>29</v>
      </c>
      <c r="S6719" t="s">
        <v>29</v>
      </c>
      <c r="T6719" t="s">
        <v>29</v>
      </c>
      <c r="U6719" t="s">
        <v>29</v>
      </c>
      <c r="V6719" t="s">
        <v>29</v>
      </c>
      <c r="W6719" t="s">
        <v>6824</v>
      </c>
    </row>
    <row r="6720" spans="1:23">
      <c r="A6720">
        <v>6719</v>
      </c>
      <c r="B6720" t="s">
        <v>6821</v>
      </c>
      <c r="C6720" t="s">
        <v>6822</v>
      </c>
      <c r="D6720">
        <v>178</v>
      </c>
      <c r="E6720" t="s">
        <v>6869</v>
      </c>
      <c r="F6720" t="s">
        <v>851</v>
      </c>
      <c r="G6720" s="1" t="s">
        <v>852</v>
      </c>
      <c r="H6720" t="s">
        <v>29</v>
      </c>
      <c r="I6720" t="s">
        <v>852</v>
      </c>
      <c r="J6720" t="s">
        <v>29</v>
      </c>
      <c r="K6720">
        <v>0.27</v>
      </c>
      <c r="L6720">
        <f t="shared" si="23"/>
        <v>0.2653041171268547</v>
      </c>
      <c r="M6720" t="s">
        <v>26</v>
      </c>
      <c r="N6720" t="s">
        <v>118</v>
      </c>
      <c r="O6720" t="s">
        <v>29</v>
      </c>
      <c r="P6720" t="s">
        <v>29</v>
      </c>
      <c r="Q6720" t="s">
        <v>29</v>
      </c>
      <c r="R6720" t="s">
        <v>29</v>
      </c>
      <c r="S6720" t="s">
        <v>29</v>
      </c>
      <c r="T6720" t="s">
        <v>29</v>
      </c>
      <c r="U6720" t="s">
        <v>29</v>
      </c>
      <c r="V6720" t="s">
        <v>29</v>
      </c>
      <c r="W6720" t="s">
        <v>6824</v>
      </c>
    </row>
    <row r="6721" spans="1:23">
      <c r="A6721">
        <v>6720</v>
      </c>
      <c r="B6721" t="s">
        <v>6821</v>
      </c>
      <c r="C6721" t="s">
        <v>6822</v>
      </c>
      <c r="D6721">
        <v>178</v>
      </c>
      <c r="E6721" t="s">
        <v>6870</v>
      </c>
      <c r="F6721" t="s">
        <v>851</v>
      </c>
      <c r="G6721" s="1" t="s">
        <v>852</v>
      </c>
      <c r="H6721" t="s">
        <v>29</v>
      </c>
      <c r="I6721" t="s">
        <v>852</v>
      </c>
      <c r="J6721" t="s">
        <v>29</v>
      </c>
      <c r="K6721">
        <v>0.54</v>
      </c>
      <c r="L6721">
        <f t="shared" si="23"/>
        <v>0.5306082342537094</v>
      </c>
      <c r="M6721" t="s">
        <v>26</v>
      </c>
      <c r="N6721" t="s">
        <v>141</v>
      </c>
      <c r="O6721" t="s">
        <v>29</v>
      </c>
      <c r="P6721" t="s">
        <v>29</v>
      </c>
      <c r="Q6721" t="s">
        <v>29</v>
      </c>
      <c r="R6721" t="s">
        <v>29</v>
      </c>
      <c r="S6721" t="s">
        <v>29</v>
      </c>
      <c r="T6721" t="s">
        <v>29</v>
      </c>
      <c r="U6721" t="s">
        <v>29</v>
      </c>
      <c r="V6721" t="s">
        <v>29</v>
      </c>
      <c r="W6721" t="s">
        <v>6824</v>
      </c>
    </row>
    <row r="6722" spans="1:23">
      <c r="A6722">
        <v>6721</v>
      </c>
      <c r="B6722" t="s">
        <v>6821</v>
      </c>
      <c r="C6722" t="s">
        <v>6822</v>
      </c>
      <c r="D6722">
        <v>178</v>
      </c>
      <c r="E6722" t="s">
        <v>6871</v>
      </c>
      <c r="F6722" t="s">
        <v>108</v>
      </c>
      <c r="G6722" s="1" t="s">
        <v>6872</v>
      </c>
      <c r="H6722" t="s">
        <v>29</v>
      </c>
      <c r="I6722" t="s">
        <v>5047</v>
      </c>
      <c r="J6722" t="s">
        <v>29</v>
      </c>
      <c r="K6722">
        <v>0.82</v>
      </c>
      <c r="L6722">
        <f t="shared" si="23"/>
        <v>0.80573842979266974</v>
      </c>
      <c r="M6722" t="s">
        <v>26</v>
      </c>
      <c r="N6722" t="s">
        <v>27</v>
      </c>
      <c r="O6722" t="s">
        <v>29</v>
      </c>
      <c r="P6722" t="s">
        <v>29</v>
      </c>
      <c r="Q6722" t="s">
        <v>29</v>
      </c>
      <c r="R6722" t="s">
        <v>29</v>
      </c>
      <c r="S6722" t="s">
        <v>29</v>
      </c>
      <c r="T6722" t="s">
        <v>29</v>
      </c>
      <c r="U6722" t="s">
        <v>29</v>
      </c>
      <c r="V6722" t="s">
        <v>29</v>
      </c>
      <c r="W6722" t="s">
        <v>6824</v>
      </c>
    </row>
    <row r="6723" spans="1:23">
      <c r="A6723">
        <v>6722</v>
      </c>
      <c r="B6723" t="s">
        <v>6821</v>
      </c>
      <c r="C6723" t="s">
        <v>6822</v>
      </c>
      <c r="D6723">
        <v>178</v>
      </c>
      <c r="E6723" t="s">
        <v>6873</v>
      </c>
      <c r="F6723" t="s">
        <v>108</v>
      </c>
      <c r="G6723" s="1" t="s">
        <v>6874</v>
      </c>
      <c r="H6723" t="s">
        <v>6875</v>
      </c>
      <c r="I6723" t="s">
        <v>6874</v>
      </c>
      <c r="J6723" t="s">
        <v>6875</v>
      </c>
      <c r="K6723">
        <v>13.89</v>
      </c>
      <c r="L6723">
        <f t="shared" si="23"/>
        <v>13.648422914414859</v>
      </c>
      <c r="M6723" t="s">
        <v>26</v>
      </c>
      <c r="N6723" t="s">
        <v>118</v>
      </c>
      <c r="O6723" t="s">
        <v>29</v>
      </c>
      <c r="P6723" t="s">
        <v>29</v>
      </c>
      <c r="Q6723" t="s">
        <v>29</v>
      </c>
      <c r="R6723" t="s">
        <v>29</v>
      </c>
      <c r="S6723" t="s">
        <v>29</v>
      </c>
      <c r="T6723" t="s">
        <v>29</v>
      </c>
      <c r="U6723" t="s">
        <v>29</v>
      </c>
      <c r="V6723" t="s">
        <v>29</v>
      </c>
      <c r="W6723" t="s">
        <v>6824</v>
      </c>
    </row>
    <row r="6724" spans="1:23">
      <c r="A6724">
        <v>6723</v>
      </c>
      <c r="B6724" t="s">
        <v>6821</v>
      </c>
      <c r="C6724" t="s">
        <v>6822</v>
      </c>
      <c r="D6724">
        <v>178</v>
      </c>
      <c r="E6724" t="s">
        <v>1395</v>
      </c>
      <c r="F6724" t="s">
        <v>1396</v>
      </c>
      <c r="G6724" s="1" t="s">
        <v>1397</v>
      </c>
      <c r="H6724" t="s">
        <v>1398</v>
      </c>
      <c r="I6724" t="s">
        <v>1397</v>
      </c>
      <c r="J6724" t="s">
        <v>1398</v>
      </c>
      <c r="K6724">
        <v>1.36</v>
      </c>
      <c r="L6724">
        <f t="shared" si="23"/>
        <v>1.3363466640463793</v>
      </c>
      <c r="M6724" t="s">
        <v>26</v>
      </c>
      <c r="N6724" t="s">
        <v>74</v>
      </c>
      <c r="O6724" t="s">
        <v>29</v>
      </c>
      <c r="P6724" t="s">
        <v>29</v>
      </c>
      <c r="Q6724" t="s">
        <v>29</v>
      </c>
      <c r="R6724" t="s">
        <v>29</v>
      </c>
      <c r="S6724" t="s">
        <v>29</v>
      </c>
      <c r="T6724" t="s">
        <v>29</v>
      </c>
      <c r="U6724" t="s">
        <v>29</v>
      </c>
      <c r="V6724" t="s">
        <v>29</v>
      </c>
      <c r="W6724" t="s">
        <v>6824</v>
      </c>
    </row>
    <row r="6725" spans="1:23">
      <c r="A6725">
        <v>6724</v>
      </c>
      <c r="B6725" t="s">
        <v>6821</v>
      </c>
      <c r="C6725" t="s">
        <v>6822</v>
      </c>
      <c r="D6725">
        <v>178</v>
      </c>
      <c r="E6725" t="s">
        <v>1338</v>
      </c>
      <c r="F6725" t="s">
        <v>312</v>
      </c>
      <c r="G6725" s="1" t="s">
        <v>1339</v>
      </c>
      <c r="H6725" t="s">
        <v>29</v>
      </c>
      <c r="I6725" t="s">
        <v>1339</v>
      </c>
      <c r="J6725" t="s">
        <v>29</v>
      </c>
      <c r="K6725">
        <v>0.27</v>
      </c>
      <c r="L6725">
        <f t="shared" si="23"/>
        <v>0.2653041171268547</v>
      </c>
      <c r="M6725" t="s">
        <v>26</v>
      </c>
      <c r="N6725" t="s">
        <v>27</v>
      </c>
      <c r="O6725" t="s">
        <v>29</v>
      </c>
      <c r="P6725" t="s">
        <v>29</v>
      </c>
      <c r="Q6725" t="s">
        <v>29</v>
      </c>
      <c r="R6725" t="s">
        <v>29</v>
      </c>
      <c r="S6725" t="s">
        <v>29</v>
      </c>
      <c r="T6725" t="s">
        <v>29</v>
      </c>
      <c r="U6725" t="s">
        <v>29</v>
      </c>
      <c r="V6725" t="s">
        <v>29</v>
      </c>
      <c r="W6725" t="s">
        <v>6824</v>
      </c>
    </row>
    <row r="6726" spans="1:23">
      <c r="A6726">
        <v>6725</v>
      </c>
      <c r="B6726" t="s">
        <v>6821</v>
      </c>
      <c r="C6726" t="s">
        <v>6822</v>
      </c>
      <c r="D6726">
        <v>178</v>
      </c>
      <c r="E6726" t="s">
        <v>6876</v>
      </c>
      <c r="F6726" t="s">
        <v>312</v>
      </c>
      <c r="G6726" s="1" t="s">
        <v>6877</v>
      </c>
      <c r="H6726" t="s">
        <v>6878</v>
      </c>
      <c r="I6726" t="s">
        <v>6877</v>
      </c>
      <c r="J6726" t="s">
        <v>6878</v>
      </c>
      <c r="K6726">
        <v>0.27</v>
      </c>
      <c r="L6726">
        <f t="shared" si="23"/>
        <v>0.2653041171268547</v>
      </c>
      <c r="M6726" t="s">
        <v>26</v>
      </c>
      <c r="N6726" t="s">
        <v>118</v>
      </c>
      <c r="O6726" t="s">
        <v>29</v>
      </c>
      <c r="P6726" t="s">
        <v>29</v>
      </c>
      <c r="Q6726" t="s">
        <v>29</v>
      </c>
      <c r="R6726" t="s">
        <v>29</v>
      </c>
      <c r="S6726" t="s">
        <v>29</v>
      </c>
      <c r="T6726" t="s">
        <v>29</v>
      </c>
      <c r="U6726" t="s">
        <v>29</v>
      </c>
      <c r="V6726" t="s">
        <v>29</v>
      </c>
      <c r="W6726" t="s">
        <v>6824</v>
      </c>
    </row>
    <row r="6727" spans="1:23">
      <c r="A6727">
        <v>6726</v>
      </c>
      <c r="B6727" t="s">
        <v>6821</v>
      </c>
      <c r="C6727" t="s">
        <v>6822</v>
      </c>
      <c r="D6727">
        <v>178</v>
      </c>
      <c r="E6727" t="s">
        <v>6879</v>
      </c>
      <c r="F6727" t="s">
        <v>23</v>
      </c>
      <c r="G6727" s="1" t="s">
        <v>4171</v>
      </c>
      <c r="H6727" t="s">
        <v>6880</v>
      </c>
      <c r="I6727" t="s">
        <v>4171</v>
      </c>
      <c r="J6727" t="s">
        <v>6880</v>
      </c>
      <c r="K6727">
        <v>1.63</v>
      </c>
      <c r="L6727">
        <f t="shared" si="23"/>
        <v>1.6016507811732337</v>
      </c>
      <c r="M6727" t="s">
        <v>26</v>
      </c>
      <c r="N6727" t="s">
        <v>74</v>
      </c>
      <c r="O6727" t="s">
        <v>29</v>
      </c>
      <c r="P6727" t="s">
        <v>29</v>
      </c>
      <c r="Q6727" t="s">
        <v>29</v>
      </c>
      <c r="R6727" t="s">
        <v>29</v>
      </c>
      <c r="S6727" t="s">
        <v>29</v>
      </c>
      <c r="T6727" t="s">
        <v>29</v>
      </c>
      <c r="U6727" t="s">
        <v>29</v>
      </c>
      <c r="V6727" t="s">
        <v>29</v>
      </c>
      <c r="W6727" t="s">
        <v>6824</v>
      </c>
    </row>
    <row r="6728" spans="1:23">
      <c r="A6728">
        <v>6727</v>
      </c>
      <c r="B6728" t="s">
        <v>6821</v>
      </c>
      <c r="C6728" t="s">
        <v>6822</v>
      </c>
      <c r="D6728">
        <v>178</v>
      </c>
      <c r="E6728" t="s">
        <v>6881</v>
      </c>
      <c r="F6728" t="s">
        <v>611</v>
      </c>
      <c r="G6728" s="1" t="s">
        <v>6882</v>
      </c>
      <c r="H6728" t="s">
        <v>3695</v>
      </c>
      <c r="I6728" t="s">
        <v>6882</v>
      </c>
      <c r="J6728" t="s">
        <v>3695</v>
      </c>
      <c r="K6728">
        <v>1.0900000000000001</v>
      </c>
      <c r="L6728">
        <f t="shared" si="23"/>
        <v>1.0710425469195246</v>
      </c>
      <c r="M6728" t="s">
        <v>26</v>
      </c>
      <c r="N6728" t="s">
        <v>118</v>
      </c>
      <c r="O6728" t="s">
        <v>29</v>
      </c>
      <c r="P6728" t="s">
        <v>29</v>
      </c>
      <c r="Q6728" t="s">
        <v>29</v>
      </c>
      <c r="R6728" t="s">
        <v>29</v>
      </c>
      <c r="S6728" t="s">
        <v>29</v>
      </c>
      <c r="T6728" t="s">
        <v>29</v>
      </c>
      <c r="U6728" t="s">
        <v>29</v>
      </c>
      <c r="V6728" t="s">
        <v>29</v>
      </c>
      <c r="W6728" t="s">
        <v>6824</v>
      </c>
    </row>
    <row r="6729" spans="1:23">
      <c r="A6729">
        <v>6728</v>
      </c>
      <c r="B6729" t="s">
        <v>6821</v>
      </c>
      <c r="C6729" t="s">
        <v>6822</v>
      </c>
      <c r="D6729">
        <v>178</v>
      </c>
      <c r="E6729" t="s">
        <v>6883</v>
      </c>
      <c r="F6729" t="s">
        <v>611</v>
      </c>
      <c r="G6729" s="1" t="s">
        <v>6884</v>
      </c>
      <c r="H6729" t="s">
        <v>6885</v>
      </c>
      <c r="I6729" t="s">
        <v>8567</v>
      </c>
      <c r="J6729" t="s">
        <v>6885</v>
      </c>
      <c r="K6729">
        <v>1.91</v>
      </c>
      <c r="L6729">
        <f t="shared" si="23"/>
        <v>1.8767809767121941</v>
      </c>
      <c r="M6729" t="s">
        <v>26</v>
      </c>
      <c r="N6729" t="s">
        <v>118</v>
      </c>
      <c r="O6729" t="s">
        <v>29</v>
      </c>
      <c r="P6729" t="s">
        <v>29</v>
      </c>
      <c r="Q6729" t="s">
        <v>29</v>
      </c>
      <c r="R6729" t="s">
        <v>29</v>
      </c>
      <c r="S6729" t="s">
        <v>29</v>
      </c>
      <c r="T6729" t="s">
        <v>29</v>
      </c>
      <c r="U6729" t="s">
        <v>29</v>
      </c>
      <c r="V6729" t="s">
        <v>29</v>
      </c>
      <c r="W6729" t="s">
        <v>6824</v>
      </c>
    </row>
    <row r="6730" spans="1:23">
      <c r="A6730">
        <v>6729</v>
      </c>
      <c r="B6730" t="s">
        <v>6821</v>
      </c>
      <c r="C6730" t="s">
        <v>6822</v>
      </c>
      <c r="D6730">
        <v>178</v>
      </c>
      <c r="E6730" t="s">
        <v>610</v>
      </c>
      <c r="F6730" t="s">
        <v>611</v>
      </c>
      <c r="G6730" s="1" t="s">
        <v>612</v>
      </c>
      <c r="H6730" t="s">
        <v>29</v>
      </c>
      <c r="I6730" t="s">
        <v>612</v>
      </c>
      <c r="J6730" t="s">
        <v>29</v>
      </c>
      <c r="K6730">
        <v>0.54</v>
      </c>
      <c r="L6730">
        <f t="shared" si="23"/>
        <v>0.5306082342537094</v>
      </c>
      <c r="M6730" t="s">
        <v>26</v>
      </c>
      <c r="N6730" t="s">
        <v>118</v>
      </c>
      <c r="O6730" t="s">
        <v>29</v>
      </c>
      <c r="P6730" t="s">
        <v>29</v>
      </c>
      <c r="Q6730" t="s">
        <v>29</v>
      </c>
      <c r="R6730" t="s">
        <v>29</v>
      </c>
      <c r="S6730" t="s">
        <v>29</v>
      </c>
      <c r="T6730" t="s">
        <v>29</v>
      </c>
      <c r="U6730" t="s">
        <v>29</v>
      </c>
      <c r="V6730" t="s">
        <v>29</v>
      </c>
      <c r="W6730" t="s">
        <v>6824</v>
      </c>
    </row>
    <row r="6731" spans="1:23">
      <c r="A6731">
        <v>6730</v>
      </c>
      <c r="B6731" t="s">
        <v>6821</v>
      </c>
      <c r="C6731" t="s">
        <v>6822</v>
      </c>
      <c r="D6731">
        <v>178</v>
      </c>
      <c r="E6731" t="s">
        <v>3815</v>
      </c>
      <c r="F6731" t="s">
        <v>176</v>
      </c>
      <c r="G6731" s="1" t="s">
        <v>410</v>
      </c>
      <c r="H6731" t="s">
        <v>1173</v>
      </c>
      <c r="I6731" t="s">
        <v>410</v>
      </c>
      <c r="J6731" t="s">
        <v>1173</v>
      </c>
      <c r="K6731">
        <v>1.0900000000000001</v>
      </c>
      <c r="L6731">
        <f t="shared" si="23"/>
        <v>1.0710425469195246</v>
      </c>
      <c r="M6731" t="s">
        <v>26</v>
      </c>
      <c r="N6731" t="s">
        <v>74</v>
      </c>
      <c r="O6731" t="s">
        <v>29</v>
      </c>
      <c r="P6731" t="s">
        <v>29</v>
      </c>
      <c r="Q6731" t="s">
        <v>29</v>
      </c>
      <c r="R6731" t="s">
        <v>29</v>
      </c>
      <c r="S6731" t="s">
        <v>29</v>
      </c>
      <c r="T6731" t="s">
        <v>29</v>
      </c>
      <c r="U6731" t="s">
        <v>29</v>
      </c>
      <c r="V6731" t="s">
        <v>29</v>
      </c>
      <c r="W6731" t="s">
        <v>6824</v>
      </c>
    </row>
    <row r="6732" spans="1:23">
      <c r="A6732">
        <v>6731</v>
      </c>
      <c r="B6732" t="s">
        <v>6821</v>
      </c>
      <c r="C6732" t="s">
        <v>6822</v>
      </c>
      <c r="D6732">
        <v>178</v>
      </c>
      <c r="E6732" t="s">
        <v>1326</v>
      </c>
      <c r="F6732" t="s">
        <v>176</v>
      </c>
      <c r="G6732" s="1" t="s">
        <v>1327</v>
      </c>
      <c r="H6732" t="s">
        <v>29</v>
      </c>
      <c r="I6732" t="s">
        <v>1327</v>
      </c>
      <c r="J6732" t="s">
        <v>29</v>
      </c>
      <c r="K6732">
        <v>0.27</v>
      </c>
      <c r="L6732">
        <f t="shared" si="23"/>
        <v>0.2653041171268547</v>
      </c>
      <c r="M6732" t="s">
        <v>26</v>
      </c>
      <c r="N6732" t="s">
        <v>118</v>
      </c>
      <c r="O6732" t="s">
        <v>29</v>
      </c>
      <c r="P6732" t="s">
        <v>29</v>
      </c>
      <c r="Q6732" t="s">
        <v>29</v>
      </c>
      <c r="R6732" t="s">
        <v>29</v>
      </c>
      <c r="S6732" t="s">
        <v>29</v>
      </c>
      <c r="T6732" t="s">
        <v>29</v>
      </c>
      <c r="U6732" t="s">
        <v>29</v>
      </c>
      <c r="V6732" t="s">
        <v>29</v>
      </c>
      <c r="W6732" t="s">
        <v>6824</v>
      </c>
    </row>
    <row r="6733" spans="1:23">
      <c r="A6733">
        <v>6732</v>
      </c>
      <c r="B6733" t="s">
        <v>6821</v>
      </c>
      <c r="C6733" t="s">
        <v>6822</v>
      </c>
      <c r="D6733">
        <v>178</v>
      </c>
      <c r="E6733" t="s">
        <v>6886</v>
      </c>
      <c r="F6733" t="s">
        <v>196</v>
      </c>
      <c r="G6733" s="1" t="s">
        <v>326</v>
      </c>
      <c r="H6733" t="s">
        <v>1381</v>
      </c>
      <c r="I6733" t="s">
        <v>7666</v>
      </c>
      <c r="J6733" t="s">
        <v>1381</v>
      </c>
      <c r="K6733">
        <v>0.27</v>
      </c>
      <c r="L6733">
        <f t="shared" si="23"/>
        <v>0.2653041171268547</v>
      </c>
      <c r="M6733" t="s">
        <v>26</v>
      </c>
      <c r="N6733" t="s">
        <v>74</v>
      </c>
      <c r="O6733" t="s">
        <v>29</v>
      </c>
      <c r="P6733" t="s">
        <v>29</v>
      </c>
      <c r="Q6733" t="s">
        <v>29</v>
      </c>
      <c r="R6733" t="s">
        <v>29</v>
      </c>
      <c r="S6733" t="s">
        <v>29</v>
      </c>
      <c r="T6733" t="s">
        <v>29</v>
      </c>
      <c r="U6733" t="s">
        <v>29</v>
      </c>
      <c r="V6733" t="s">
        <v>29</v>
      </c>
      <c r="W6733" t="s">
        <v>6824</v>
      </c>
    </row>
    <row r="6734" spans="1:23">
      <c r="A6734">
        <v>6733</v>
      </c>
      <c r="B6734" t="s">
        <v>6821</v>
      </c>
      <c r="C6734" t="s">
        <v>6822</v>
      </c>
      <c r="D6734">
        <v>178</v>
      </c>
      <c r="E6734" t="s">
        <v>6887</v>
      </c>
      <c r="F6734" t="s">
        <v>72</v>
      </c>
      <c r="G6734" s="1" t="s">
        <v>356</v>
      </c>
      <c r="H6734" t="s">
        <v>6888</v>
      </c>
      <c r="I6734" t="s">
        <v>356</v>
      </c>
      <c r="J6734" t="s">
        <v>1776</v>
      </c>
      <c r="K6734">
        <v>0.27</v>
      </c>
      <c r="L6734">
        <f t="shared" si="23"/>
        <v>0.2653041171268547</v>
      </c>
      <c r="M6734" t="s">
        <v>26</v>
      </c>
      <c r="N6734" t="s">
        <v>74</v>
      </c>
      <c r="O6734" t="s">
        <v>29</v>
      </c>
      <c r="P6734" t="s">
        <v>29</v>
      </c>
      <c r="Q6734" t="s">
        <v>29</v>
      </c>
      <c r="R6734" t="s">
        <v>29</v>
      </c>
      <c r="S6734" t="s">
        <v>29</v>
      </c>
      <c r="T6734" t="s">
        <v>29</v>
      </c>
      <c r="U6734" t="s">
        <v>29</v>
      </c>
      <c r="V6734" t="s">
        <v>29</v>
      </c>
      <c r="W6734" t="s">
        <v>6824</v>
      </c>
    </row>
    <row r="6735" spans="1:23">
      <c r="A6735">
        <v>6734</v>
      </c>
      <c r="B6735" t="s">
        <v>6821</v>
      </c>
      <c r="C6735" t="s">
        <v>6822</v>
      </c>
      <c r="D6735">
        <v>178</v>
      </c>
      <c r="E6735" t="s">
        <v>6889</v>
      </c>
      <c r="F6735" t="s">
        <v>72</v>
      </c>
      <c r="G6735" s="1" t="s">
        <v>356</v>
      </c>
      <c r="H6735" t="s">
        <v>6890</v>
      </c>
      <c r="I6735" t="s">
        <v>356</v>
      </c>
      <c r="J6735" t="s">
        <v>6890</v>
      </c>
      <c r="K6735">
        <v>0.27</v>
      </c>
      <c r="L6735">
        <f t="shared" si="23"/>
        <v>0.2653041171268547</v>
      </c>
      <c r="M6735" t="s">
        <v>26</v>
      </c>
      <c r="N6735" t="s">
        <v>74</v>
      </c>
      <c r="O6735" t="s">
        <v>29</v>
      </c>
      <c r="P6735" t="s">
        <v>29</v>
      </c>
      <c r="Q6735" t="s">
        <v>29</v>
      </c>
      <c r="R6735" t="s">
        <v>29</v>
      </c>
      <c r="S6735" t="s">
        <v>29</v>
      </c>
      <c r="T6735" t="s">
        <v>29</v>
      </c>
      <c r="U6735" t="s">
        <v>29</v>
      </c>
      <c r="V6735" t="s">
        <v>29</v>
      </c>
      <c r="W6735" t="s">
        <v>6824</v>
      </c>
    </row>
    <row r="6736" spans="1:23">
      <c r="A6736">
        <v>6735</v>
      </c>
      <c r="B6736" t="s">
        <v>6821</v>
      </c>
      <c r="C6736" t="s">
        <v>6822</v>
      </c>
      <c r="D6736">
        <v>178</v>
      </c>
      <c r="E6736" t="s">
        <v>6891</v>
      </c>
      <c r="F6736" t="s">
        <v>72</v>
      </c>
      <c r="G6736" s="1" t="s">
        <v>356</v>
      </c>
      <c r="H6736" t="s">
        <v>6892</v>
      </c>
      <c r="I6736" t="s">
        <v>356</v>
      </c>
      <c r="J6736" t="s">
        <v>6892</v>
      </c>
      <c r="K6736">
        <v>0.54</v>
      </c>
      <c r="L6736">
        <f t="shared" si="23"/>
        <v>0.5306082342537094</v>
      </c>
      <c r="M6736" t="s">
        <v>26</v>
      </c>
      <c r="N6736" t="s">
        <v>56</v>
      </c>
      <c r="O6736" t="s">
        <v>29</v>
      </c>
      <c r="P6736" t="s">
        <v>29</v>
      </c>
      <c r="Q6736" t="s">
        <v>29</v>
      </c>
      <c r="R6736" t="s">
        <v>29</v>
      </c>
      <c r="S6736" t="s">
        <v>29</v>
      </c>
      <c r="T6736" t="s">
        <v>29</v>
      </c>
      <c r="U6736" t="s">
        <v>29</v>
      </c>
      <c r="V6736" t="s">
        <v>29</v>
      </c>
      <c r="W6736" t="s">
        <v>6824</v>
      </c>
    </row>
    <row r="6737" spans="1:23">
      <c r="A6737">
        <v>6736</v>
      </c>
      <c r="B6737" t="s">
        <v>6821</v>
      </c>
      <c r="C6737" t="s">
        <v>6822</v>
      </c>
      <c r="D6737">
        <v>178</v>
      </c>
      <c r="E6737" t="s">
        <v>383</v>
      </c>
      <c r="F6737" t="s">
        <v>168</v>
      </c>
      <c r="G6737" s="1" t="s">
        <v>384</v>
      </c>
      <c r="H6737" t="s">
        <v>385</v>
      </c>
      <c r="I6737" t="s">
        <v>384</v>
      </c>
      <c r="J6737" t="s">
        <v>385</v>
      </c>
      <c r="K6737">
        <v>0.54</v>
      </c>
      <c r="L6737">
        <f t="shared" ref="L6737:L6742" si="24">K6737/SUM($K$6672:$K$6742)*100</f>
        <v>0.5306082342537094</v>
      </c>
      <c r="M6737" t="s">
        <v>26</v>
      </c>
      <c r="N6737" t="s">
        <v>118</v>
      </c>
      <c r="O6737" t="s">
        <v>29</v>
      </c>
      <c r="P6737" t="s">
        <v>29</v>
      </c>
      <c r="Q6737" t="s">
        <v>29</v>
      </c>
      <c r="R6737" t="s">
        <v>29</v>
      </c>
      <c r="S6737" t="s">
        <v>29</v>
      </c>
      <c r="T6737" t="s">
        <v>29</v>
      </c>
      <c r="U6737" t="s">
        <v>29</v>
      </c>
      <c r="V6737" t="s">
        <v>29</v>
      </c>
      <c r="W6737" t="s">
        <v>6824</v>
      </c>
    </row>
    <row r="6738" spans="1:23">
      <c r="A6738">
        <v>6737</v>
      </c>
      <c r="B6738" t="s">
        <v>6821</v>
      </c>
      <c r="C6738" t="s">
        <v>6822</v>
      </c>
      <c r="D6738">
        <v>178</v>
      </c>
      <c r="E6738" t="s">
        <v>6893</v>
      </c>
      <c r="F6738" t="s">
        <v>168</v>
      </c>
      <c r="G6738" s="1" t="s">
        <v>286</v>
      </c>
      <c r="H6738" t="s">
        <v>6894</v>
      </c>
      <c r="I6738" t="s">
        <v>286</v>
      </c>
      <c r="J6738" t="s">
        <v>6894</v>
      </c>
      <c r="K6738">
        <v>1.36</v>
      </c>
      <c r="L6738">
        <f t="shared" si="24"/>
        <v>1.3363466640463793</v>
      </c>
      <c r="M6738" t="s">
        <v>26</v>
      </c>
      <c r="N6738" t="s">
        <v>118</v>
      </c>
      <c r="O6738" t="s">
        <v>29</v>
      </c>
      <c r="P6738" t="s">
        <v>29</v>
      </c>
      <c r="Q6738" t="s">
        <v>29</v>
      </c>
      <c r="R6738" t="s">
        <v>29</v>
      </c>
      <c r="S6738" t="s">
        <v>29</v>
      </c>
      <c r="T6738" t="s">
        <v>29</v>
      </c>
      <c r="U6738" t="s">
        <v>29</v>
      </c>
      <c r="V6738" t="s">
        <v>29</v>
      </c>
      <c r="W6738" t="s">
        <v>6824</v>
      </c>
    </row>
    <row r="6739" spans="1:23">
      <c r="A6739">
        <v>6738</v>
      </c>
      <c r="B6739" t="s">
        <v>6821</v>
      </c>
      <c r="C6739" t="s">
        <v>6822</v>
      </c>
      <c r="D6739">
        <v>178</v>
      </c>
      <c r="E6739" t="s">
        <v>6895</v>
      </c>
      <c r="F6739" t="s">
        <v>6896</v>
      </c>
      <c r="G6739" s="1" t="s">
        <v>6897</v>
      </c>
      <c r="H6739" t="s">
        <v>6898</v>
      </c>
      <c r="I6739" t="s">
        <v>6897</v>
      </c>
      <c r="J6739" t="s">
        <v>6898</v>
      </c>
      <c r="K6739">
        <v>0.27</v>
      </c>
      <c r="L6739">
        <f t="shared" si="24"/>
        <v>0.2653041171268547</v>
      </c>
      <c r="M6739" t="s">
        <v>26</v>
      </c>
      <c r="N6739" t="s">
        <v>63</v>
      </c>
      <c r="O6739" t="s">
        <v>29</v>
      </c>
      <c r="P6739" t="s">
        <v>29</v>
      </c>
      <c r="Q6739" t="s">
        <v>29</v>
      </c>
      <c r="R6739" t="s">
        <v>29</v>
      </c>
      <c r="S6739" t="s">
        <v>29</v>
      </c>
      <c r="T6739" t="s">
        <v>29</v>
      </c>
      <c r="U6739" t="s">
        <v>29</v>
      </c>
      <c r="V6739" t="s">
        <v>29</v>
      </c>
      <c r="W6739" t="s">
        <v>6824</v>
      </c>
    </row>
    <row r="6740" spans="1:23">
      <c r="A6740">
        <v>6739</v>
      </c>
      <c r="B6740" t="s">
        <v>6821</v>
      </c>
      <c r="C6740" t="s">
        <v>6822</v>
      </c>
      <c r="D6740">
        <v>178</v>
      </c>
      <c r="E6740" t="s">
        <v>1296</v>
      </c>
      <c r="F6740" t="s">
        <v>731</v>
      </c>
      <c r="G6740" s="1" t="s">
        <v>845</v>
      </c>
      <c r="H6740" t="s">
        <v>1297</v>
      </c>
      <c r="I6740" t="s">
        <v>845</v>
      </c>
      <c r="J6740" t="s">
        <v>8602</v>
      </c>
      <c r="K6740">
        <v>8.7200000000000006</v>
      </c>
      <c r="L6740">
        <f t="shared" si="24"/>
        <v>8.5683403753561969</v>
      </c>
      <c r="M6740" t="s">
        <v>26</v>
      </c>
      <c r="N6740" t="s">
        <v>74</v>
      </c>
      <c r="O6740" t="s">
        <v>29</v>
      </c>
      <c r="P6740" t="s">
        <v>29</v>
      </c>
      <c r="Q6740" t="s">
        <v>29</v>
      </c>
      <c r="R6740" t="s">
        <v>29</v>
      </c>
      <c r="S6740" t="s">
        <v>29</v>
      </c>
      <c r="T6740" t="s">
        <v>29</v>
      </c>
      <c r="U6740" t="s">
        <v>29</v>
      </c>
      <c r="V6740" t="s">
        <v>29</v>
      </c>
      <c r="W6740" t="s">
        <v>6824</v>
      </c>
    </row>
    <row r="6741" spans="1:23">
      <c r="A6741">
        <v>6740</v>
      </c>
      <c r="B6741" t="s">
        <v>6821</v>
      </c>
      <c r="C6741" t="s">
        <v>6822</v>
      </c>
      <c r="D6741">
        <v>178</v>
      </c>
      <c r="E6741" t="s">
        <v>6899</v>
      </c>
      <c r="F6741" t="s">
        <v>731</v>
      </c>
      <c r="G6741" s="1" t="s">
        <v>845</v>
      </c>
      <c r="H6741" t="s">
        <v>6900</v>
      </c>
      <c r="I6741" t="s">
        <v>845</v>
      </c>
      <c r="J6741" t="s">
        <v>6900</v>
      </c>
      <c r="K6741">
        <v>0.27</v>
      </c>
      <c r="L6741">
        <f t="shared" si="24"/>
        <v>0.2653041171268547</v>
      </c>
      <c r="M6741" t="s">
        <v>26</v>
      </c>
      <c r="N6741" t="s">
        <v>74</v>
      </c>
      <c r="O6741" t="s">
        <v>29</v>
      </c>
      <c r="P6741" t="s">
        <v>29</v>
      </c>
      <c r="Q6741" t="s">
        <v>29</v>
      </c>
      <c r="R6741" t="s">
        <v>29</v>
      </c>
      <c r="S6741" t="s">
        <v>29</v>
      </c>
      <c r="T6741" t="s">
        <v>29</v>
      </c>
      <c r="U6741" t="s">
        <v>29</v>
      </c>
      <c r="V6741" t="s">
        <v>29</v>
      </c>
      <c r="W6741" t="s">
        <v>6824</v>
      </c>
    </row>
    <row r="6742" spans="1:23">
      <c r="A6742">
        <v>6741</v>
      </c>
      <c r="B6742" t="s">
        <v>6821</v>
      </c>
      <c r="C6742" t="s">
        <v>6822</v>
      </c>
      <c r="D6742">
        <v>178</v>
      </c>
      <c r="E6742" t="s">
        <v>1016</v>
      </c>
      <c r="F6742" t="s">
        <v>41</v>
      </c>
      <c r="G6742" s="1" t="s">
        <v>1017</v>
      </c>
      <c r="H6742" t="s">
        <v>1018</v>
      </c>
      <c r="I6742" t="s">
        <v>1017</v>
      </c>
      <c r="J6742" t="s">
        <v>1018</v>
      </c>
      <c r="K6742">
        <v>0.27</v>
      </c>
      <c r="L6742">
        <f t="shared" si="24"/>
        <v>0.2653041171268547</v>
      </c>
      <c r="M6742" t="s">
        <v>26</v>
      </c>
      <c r="N6742" t="s">
        <v>74</v>
      </c>
      <c r="O6742" t="s">
        <v>29</v>
      </c>
      <c r="P6742" t="s">
        <v>29</v>
      </c>
      <c r="Q6742" t="s">
        <v>29</v>
      </c>
      <c r="R6742" t="s">
        <v>29</v>
      </c>
      <c r="S6742" t="s">
        <v>29</v>
      </c>
      <c r="T6742" t="s">
        <v>29</v>
      </c>
      <c r="U6742" t="s">
        <v>29</v>
      </c>
      <c r="V6742" t="s">
        <v>29</v>
      </c>
      <c r="W6742" t="s">
        <v>6824</v>
      </c>
    </row>
    <row r="6743" spans="1:23">
      <c r="A6743">
        <v>6742</v>
      </c>
      <c r="B6743" t="s">
        <v>6901</v>
      </c>
      <c r="C6743" t="s">
        <v>6902</v>
      </c>
      <c r="D6743">
        <v>179</v>
      </c>
      <c r="E6743" t="s">
        <v>1451</v>
      </c>
      <c r="F6743" t="s">
        <v>255</v>
      </c>
      <c r="G6743" s="1" t="s">
        <v>1452</v>
      </c>
      <c r="H6743" t="s">
        <v>331</v>
      </c>
      <c r="I6743" t="s">
        <v>1452</v>
      </c>
      <c r="J6743" t="s">
        <v>331</v>
      </c>
      <c r="K6743">
        <v>8.1212777479999998E-2</v>
      </c>
      <c r="L6743">
        <v>8.1212777479999998E-2</v>
      </c>
      <c r="M6743" t="s">
        <v>26</v>
      </c>
      <c r="N6743" t="s">
        <v>323</v>
      </c>
      <c r="O6743" t="s">
        <v>29</v>
      </c>
      <c r="P6743" t="s">
        <v>29</v>
      </c>
      <c r="Q6743" t="s">
        <v>29</v>
      </c>
      <c r="R6743" t="s">
        <v>29</v>
      </c>
      <c r="S6743" t="s">
        <v>29</v>
      </c>
      <c r="T6743" t="s">
        <v>29</v>
      </c>
      <c r="U6743" t="s">
        <v>29</v>
      </c>
      <c r="V6743" t="s">
        <v>29</v>
      </c>
      <c r="W6743" t="s">
        <v>6903</v>
      </c>
    </row>
    <row r="6744" spans="1:23">
      <c r="A6744">
        <v>6743</v>
      </c>
      <c r="B6744" t="s">
        <v>6901</v>
      </c>
      <c r="C6744" t="s">
        <v>6902</v>
      </c>
      <c r="D6744">
        <v>179</v>
      </c>
      <c r="E6744" t="s">
        <v>6904</v>
      </c>
      <c r="F6744" t="s">
        <v>1062</v>
      </c>
      <c r="G6744" s="1" t="s">
        <v>1368</v>
      </c>
      <c r="H6744" t="s">
        <v>6905</v>
      </c>
      <c r="I6744" t="s">
        <v>1368</v>
      </c>
      <c r="J6744" t="s">
        <v>720</v>
      </c>
      <c r="K6744">
        <v>0.10828370330000001</v>
      </c>
      <c r="L6744">
        <v>0.10828370330000001</v>
      </c>
      <c r="M6744" t="s">
        <v>26</v>
      </c>
      <c r="N6744" t="s">
        <v>323</v>
      </c>
      <c r="O6744" t="s">
        <v>29</v>
      </c>
      <c r="P6744" t="s">
        <v>29</v>
      </c>
      <c r="Q6744" t="s">
        <v>29</v>
      </c>
      <c r="R6744" t="s">
        <v>29</v>
      </c>
      <c r="S6744" t="s">
        <v>29</v>
      </c>
      <c r="T6744" t="s">
        <v>29</v>
      </c>
      <c r="U6744" t="s">
        <v>29</v>
      </c>
      <c r="V6744" t="s">
        <v>29</v>
      </c>
      <c r="W6744" t="s">
        <v>6903</v>
      </c>
    </row>
    <row r="6745" spans="1:23">
      <c r="A6745">
        <v>6744</v>
      </c>
      <c r="B6745" t="s">
        <v>6901</v>
      </c>
      <c r="C6745" t="s">
        <v>6902</v>
      </c>
      <c r="D6745">
        <v>179</v>
      </c>
      <c r="E6745" t="s">
        <v>6906</v>
      </c>
      <c r="F6745" t="s">
        <v>1062</v>
      </c>
      <c r="G6745" s="1" t="s">
        <v>1690</v>
      </c>
      <c r="H6745" t="s">
        <v>6907</v>
      </c>
      <c r="I6745" t="s">
        <v>1690</v>
      </c>
      <c r="J6745" t="s">
        <v>6907</v>
      </c>
      <c r="K6745">
        <v>0.51434759070000002</v>
      </c>
      <c r="L6745">
        <v>0.51434759070000002</v>
      </c>
      <c r="M6745" t="s">
        <v>26</v>
      </c>
      <c r="N6745" t="s">
        <v>323</v>
      </c>
      <c r="O6745" t="s">
        <v>29</v>
      </c>
      <c r="P6745" t="s">
        <v>29</v>
      </c>
      <c r="Q6745" t="s">
        <v>29</v>
      </c>
      <c r="R6745" t="s">
        <v>29</v>
      </c>
      <c r="S6745" t="s">
        <v>29</v>
      </c>
      <c r="T6745" t="s">
        <v>29</v>
      </c>
      <c r="U6745" t="s">
        <v>29</v>
      </c>
      <c r="V6745" t="s">
        <v>29</v>
      </c>
      <c r="W6745" t="s">
        <v>6903</v>
      </c>
    </row>
    <row r="6746" spans="1:23">
      <c r="A6746">
        <v>6745</v>
      </c>
      <c r="B6746" t="s">
        <v>6901</v>
      </c>
      <c r="C6746" t="s">
        <v>6902</v>
      </c>
      <c r="D6746">
        <v>179</v>
      </c>
      <c r="E6746" t="s">
        <v>6908</v>
      </c>
      <c r="F6746" t="s">
        <v>1062</v>
      </c>
      <c r="G6746" s="1" t="s">
        <v>1690</v>
      </c>
      <c r="H6746" t="s">
        <v>940</v>
      </c>
      <c r="I6746" t="s">
        <v>1690</v>
      </c>
      <c r="J6746" t="s">
        <v>940</v>
      </c>
      <c r="K6746">
        <v>8.1212777479999998E-2</v>
      </c>
      <c r="L6746">
        <v>8.1212777479999998E-2</v>
      </c>
      <c r="M6746" t="s">
        <v>26</v>
      </c>
      <c r="N6746" t="s">
        <v>323</v>
      </c>
      <c r="O6746" t="s">
        <v>29</v>
      </c>
      <c r="P6746" t="s">
        <v>29</v>
      </c>
      <c r="Q6746" t="s">
        <v>29</v>
      </c>
      <c r="R6746" t="s">
        <v>29</v>
      </c>
      <c r="S6746" t="s">
        <v>29</v>
      </c>
      <c r="T6746" t="s">
        <v>29</v>
      </c>
      <c r="U6746" t="s">
        <v>29</v>
      </c>
      <c r="V6746" t="s">
        <v>29</v>
      </c>
      <c r="W6746" t="s">
        <v>6903</v>
      </c>
    </row>
    <row r="6747" spans="1:23">
      <c r="A6747">
        <v>6746</v>
      </c>
      <c r="B6747" t="s">
        <v>6901</v>
      </c>
      <c r="C6747" t="s">
        <v>6902</v>
      </c>
      <c r="D6747">
        <v>179</v>
      </c>
      <c r="E6747" t="s">
        <v>6909</v>
      </c>
      <c r="F6747" t="s">
        <v>1062</v>
      </c>
      <c r="G6747" s="1" t="s">
        <v>1690</v>
      </c>
      <c r="H6747" t="s">
        <v>990</v>
      </c>
      <c r="I6747" t="s">
        <v>1690</v>
      </c>
      <c r="J6747" t="s">
        <v>990</v>
      </c>
      <c r="K6747">
        <v>5.4141851650000003E-2</v>
      </c>
      <c r="L6747">
        <v>5.4141851650000003E-2</v>
      </c>
      <c r="M6747" t="s">
        <v>26</v>
      </c>
      <c r="N6747" t="s">
        <v>323</v>
      </c>
      <c r="O6747" t="s">
        <v>29</v>
      </c>
      <c r="P6747" t="s">
        <v>29</v>
      </c>
      <c r="Q6747" t="s">
        <v>29</v>
      </c>
      <c r="R6747" t="s">
        <v>29</v>
      </c>
      <c r="S6747" t="s">
        <v>29</v>
      </c>
      <c r="T6747" t="s">
        <v>29</v>
      </c>
      <c r="U6747" t="s">
        <v>29</v>
      </c>
      <c r="V6747" t="s">
        <v>29</v>
      </c>
      <c r="W6747" t="s">
        <v>6903</v>
      </c>
    </row>
    <row r="6748" spans="1:23">
      <c r="A6748">
        <v>6747</v>
      </c>
      <c r="B6748" t="s">
        <v>6901</v>
      </c>
      <c r="C6748" t="s">
        <v>6902</v>
      </c>
      <c r="D6748">
        <v>179</v>
      </c>
      <c r="E6748" t="s">
        <v>6910</v>
      </c>
      <c r="F6748" t="s">
        <v>1062</v>
      </c>
      <c r="G6748" s="1" t="s">
        <v>1690</v>
      </c>
      <c r="H6748" t="s">
        <v>6911</v>
      </c>
      <c r="I6748" t="s">
        <v>1690</v>
      </c>
      <c r="J6748" t="s">
        <v>6911</v>
      </c>
      <c r="K6748">
        <v>2.7070925829999998E-2</v>
      </c>
      <c r="L6748">
        <v>2.7070925829999998E-2</v>
      </c>
      <c r="M6748" t="s">
        <v>26</v>
      </c>
      <c r="N6748" t="s">
        <v>323</v>
      </c>
      <c r="O6748" t="s">
        <v>29</v>
      </c>
      <c r="P6748" t="s">
        <v>29</v>
      </c>
      <c r="Q6748" t="s">
        <v>29</v>
      </c>
      <c r="R6748" t="s">
        <v>29</v>
      </c>
      <c r="S6748" t="s">
        <v>29</v>
      </c>
      <c r="T6748" t="s">
        <v>29</v>
      </c>
      <c r="U6748" t="s">
        <v>29</v>
      </c>
      <c r="V6748" t="s">
        <v>29</v>
      </c>
      <c r="W6748" t="s">
        <v>6903</v>
      </c>
    </row>
    <row r="6749" spans="1:23">
      <c r="A6749">
        <v>6748</v>
      </c>
      <c r="B6749" t="s">
        <v>6901</v>
      </c>
      <c r="C6749" t="s">
        <v>6902</v>
      </c>
      <c r="D6749">
        <v>179</v>
      </c>
      <c r="E6749" t="s">
        <v>6912</v>
      </c>
      <c r="F6749" t="s">
        <v>1062</v>
      </c>
      <c r="G6749" s="1" t="s">
        <v>6913</v>
      </c>
      <c r="H6749" t="s">
        <v>2389</v>
      </c>
      <c r="I6749" t="s">
        <v>8568</v>
      </c>
      <c r="J6749" t="s">
        <v>2389</v>
      </c>
      <c r="K6749">
        <v>5.4141851650000003E-2</v>
      </c>
      <c r="L6749">
        <v>5.4141851650000003E-2</v>
      </c>
      <c r="M6749" t="s">
        <v>26</v>
      </c>
      <c r="N6749" t="s">
        <v>323</v>
      </c>
      <c r="O6749" t="s">
        <v>29</v>
      </c>
      <c r="P6749" t="s">
        <v>29</v>
      </c>
      <c r="Q6749" t="s">
        <v>29</v>
      </c>
      <c r="R6749" t="s">
        <v>29</v>
      </c>
      <c r="S6749" t="s">
        <v>29</v>
      </c>
      <c r="T6749" t="s">
        <v>29</v>
      </c>
      <c r="U6749" t="s">
        <v>29</v>
      </c>
      <c r="V6749" t="s">
        <v>29</v>
      </c>
      <c r="W6749" t="s">
        <v>6903</v>
      </c>
    </row>
    <row r="6750" spans="1:23">
      <c r="A6750">
        <v>6749</v>
      </c>
      <c r="B6750" t="s">
        <v>6901</v>
      </c>
      <c r="C6750" t="s">
        <v>6902</v>
      </c>
      <c r="D6750">
        <v>179</v>
      </c>
      <c r="E6750" t="s">
        <v>6914</v>
      </c>
      <c r="F6750" t="s">
        <v>1062</v>
      </c>
      <c r="G6750" s="1" t="s">
        <v>1474</v>
      </c>
      <c r="H6750" t="s">
        <v>331</v>
      </c>
      <c r="I6750" t="s">
        <v>1474</v>
      </c>
      <c r="J6750" t="s">
        <v>331</v>
      </c>
      <c r="K6750">
        <v>0.97455332969999997</v>
      </c>
      <c r="L6750">
        <v>0.97455332969999997</v>
      </c>
      <c r="M6750" t="s">
        <v>26</v>
      </c>
      <c r="N6750" t="s">
        <v>323</v>
      </c>
      <c r="O6750" t="s">
        <v>29</v>
      </c>
      <c r="P6750" t="s">
        <v>29</v>
      </c>
      <c r="Q6750" t="s">
        <v>29</v>
      </c>
      <c r="R6750" t="s">
        <v>29</v>
      </c>
      <c r="S6750" t="s">
        <v>29</v>
      </c>
      <c r="T6750" t="s">
        <v>29</v>
      </c>
      <c r="U6750" t="s">
        <v>29</v>
      </c>
      <c r="V6750" t="s">
        <v>29</v>
      </c>
      <c r="W6750" t="s">
        <v>6903</v>
      </c>
    </row>
    <row r="6751" spans="1:23">
      <c r="A6751">
        <v>6750</v>
      </c>
      <c r="B6751" t="s">
        <v>6901</v>
      </c>
      <c r="C6751" t="s">
        <v>6902</v>
      </c>
      <c r="D6751">
        <v>179</v>
      </c>
      <c r="E6751" t="s">
        <v>6915</v>
      </c>
      <c r="F6751" t="s">
        <v>1062</v>
      </c>
      <c r="G6751" s="1" t="s">
        <v>1474</v>
      </c>
      <c r="H6751" t="s">
        <v>3224</v>
      </c>
      <c r="I6751" t="s">
        <v>1474</v>
      </c>
      <c r="J6751" t="s">
        <v>3224</v>
      </c>
      <c r="K6751">
        <v>2.7070925829999998E-2</v>
      </c>
      <c r="L6751">
        <v>2.7070925829999998E-2</v>
      </c>
      <c r="M6751" t="s">
        <v>26</v>
      </c>
      <c r="N6751" t="s">
        <v>323</v>
      </c>
      <c r="O6751" t="s">
        <v>29</v>
      </c>
      <c r="P6751" t="s">
        <v>29</v>
      </c>
      <c r="Q6751" t="s">
        <v>29</v>
      </c>
      <c r="R6751" t="s">
        <v>29</v>
      </c>
      <c r="S6751" t="s">
        <v>29</v>
      </c>
      <c r="T6751" t="s">
        <v>29</v>
      </c>
      <c r="U6751" t="s">
        <v>29</v>
      </c>
      <c r="V6751" t="s">
        <v>29</v>
      </c>
      <c r="W6751" t="s">
        <v>6903</v>
      </c>
    </row>
    <row r="6752" spans="1:23">
      <c r="A6752">
        <v>6751</v>
      </c>
      <c r="B6752" t="s">
        <v>6901</v>
      </c>
      <c r="C6752" t="s">
        <v>6902</v>
      </c>
      <c r="D6752">
        <v>179</v>
      </c>
      <c r="E6752" t="s">
        <v>6916</v>
      </c>
      <c r="F6752" t="s">
        <v>1062</v>
      </c>
      <c r="G6752" s="1" t="s">
        <v>1474</v>
      </c>
      <c r="H6752" t="s">
        <v>4639</v>
      </c>
      <c r="I6752" t="s">
        <v>1474</v>
      </c>
      <c r="J6752" t="s">
        <v>2908</v>
      </c>
      <c r="K6752">
        <v>5.4141851650000003E-2</v>
      </c>
      <c r="L6752">
        <v>5.4141851650000003E-2</v>
      </c>
      <c r="M6752" t="s">
        <v>26</v>
      </c>
      <c r="N6752" t="s">
        <v>323</v>
      </c>
      <c r="O6752" t="s">
        <v>29</v>
      </c>
      <c r="P6752" t="s">
        <v>29</v>
      </c>
      <c r="Q6752" t="s">
        <v>29</v>
      </c>
      <c r="R6752" t="s">
        <v>29</v>
      </c>
      <c r="S6752" t="s">
        <v>29</v>
      </c>
      <c r="T6752" t="s">
        <v>29</v>
      </c>
      <c r="U6752" t="s">
        <v>29</v>
      </c>
      <c r="V6752" t="s">
        <v>29</v>
      </c>
      <c r="W6752" t="s">
        <v>6903</v>
      </c>
    </row>
    <row r="6753" spans="1:23">
      <c r="A6753">
        <v>6752</v>
      </c>
      <c r="B6753" t="s">
        <v>6901</v>
      </c>
      <c r="C6753" t="s">
        <v>6902</v>
      </c>
      <c r="D6753">
        <v>179</v>
      </c>
      <c r="E6753" t="s">
        <v>6917</v>
      </c>
      <c r="F6753" t="s">
        <v>1062</v>
      </c>
      <c r="G6753" s="1" t="s">
        <v>6918</v>
      </c>
      <c r="H6753" t="s">
        <v>2908</v>
      </c>
      <c r="I6753" t="s">
        <v>1474</v>
      </c>
      <c r="J6753" t="s">
        <v>2908</v>
      </c>
      <c r="K6753">
        <v>0.10828370330000001</v>
      </c>
      <c r="L6753">
        <v>0.10828370330000001</v>
      </c>
      <c r="M6753" t="s">
        <v>26</v>
      </c>
      <c r="N6753" t="s">
        <v>323</v>
      </c>
      <c r="O6753" t="s">
        <v>29</v>
      </c>
      <c r="P6753" t="s">
        <v>29</v>
      </c>
      <c r="Q6753" t="s">
        <v>29</v>
      </c>
      <c r="R6753" t="s">
        <v>29</v>
      </c>
      <c r="S6753" t="s">
        <v>29</v>
      </c>
      <c r="T6753" t="s">
        <v>29</v>
      </c>
      <c r="U6753" t="s">
        <v>29</v>
      </c>
      <c r="V6753" t="s">
        <v>29</v>
      </c>
      <c r="W6753" t="s">
        <v>6903</v>
      </c>
    </row>
    <row r="6754" spans="1:23">
      <c r="A6754">
        <v>6753</v>
      </c>
      <c r="B6754" t="s">
        <v>6901</v>
      </c>
      <c r="C6754" t="s">
        <v>6902</v>
      </c>
      <c r="D6754">
        <v>179</v>
      </c>
      <c r="E6754" t="s">
        <v>6919</v>
      </c>
      <c r="F6754" t="s">
        <v>1062</v>
      </c>
      <c r="G6754" s="1" t="s">
        <v>1390</v>
      </c>
      <c r="H6754" t="s">
        <v>2746</v>
      </c>
      <c r="I6754" t="s">
        <v>1390</v>
      </c>
      <c r="J6754" t="s">
        <v>2746</v>
      </c>
      <c r="K6754">
        <v>8.1212777479999998E-2</v>
      </c>
      <c r="L6754">
        <v>8.1212777479999998E-2</v>
      </c>
      <c r="M6754" t="s">
        <v>26</v>
      </c>
      <c r="N6754" t="s">
        <v>323</v>
      </c>
      <c r="O6754" t="s">
        <v>29</v>
      </c>
      <c r="P6754" t="s">
        <v>29</v>
      </c>
      <c r="Q6754" t="s">
        <v>29</v>
      </c>
      <c r="R6754" t="s">
        <v>29</v>
      </c>
      <c r="S6754" t="s">
        <v>29</v>
      </c>
      <c r="T6754" t="s">
        <v>29</v>
      </c>
      <c r="U6754" t="s">
        <v>29</v>
      </c>
      <c r="V6754" t="s">
        <v>29</v>
      </c>
      <c r="W6754" t="s">
        <v>6903</v>
      </c>
    </row>
    <row r="6755" spans="1:23">
      <c r="A6755">
        <v>6754</v>
      </c>
      <c r="B6755" t="s">
        <v>6901</v>
      </c>
      <c r="C6755" t="s">
        <v>6902</v>
      </c>
      <c r="D6755">
        <v>179</v>
      </c>
      <c r="E6755" t="s">
        <v>6920</v>
      </c>
      <c r="F6755" t="s">
        <v>1062</v>
      </c>
      <c r="G6755" s="1" t="s">
        <v>1066</v>
      </c>
      <c r="H6755" t="s">
        <v>29</v>
      </c>
      <c r="I6755" t="s">
        <v>1066</v>
      </c>
      <c r="J6755" t="s">
        <v>29</v>
      </c>
      <c r="K6755">
        <v>2.7070925829999998E-2</v>
      </c>
      <c r="L6755">
        <v>2.7070925829999998E-2</v>
      </c>
      <c r="M6755" t="s">
        <v>26</v>
      </c>
      <c r="N6755" t="s">
        <v>323</v>
      </c>
      <c r="O6755" t="s">
        <v>29</v>
      </c>
      <c r="P6755" t="s">
        <v>29</v>
      </c>
      <c r="Q6755" t="s">
        <v>29</v>
      </c>
      <c r="R6755" t="s">
        <v>29</v>
      </c>
      <c r="S6755" t="s">
        <v>29</v>
      </c>
      <c r="T6755" t="s">
        <v>29</v>
      </c>
      <c r="U6755" t="s">
        <v>29</v>
      </c>
      <c r="V6755" t="s">
        <v>29</v>
      </c>
      <c r="W6755" t="s">
        <v>6903</v>
      </c>
    </row>
    <row r="6756" spans="1:23">
      <c r="A6756">
        <v>6755</v>
      </c>
      <c r="B6756" t="s">
        <v>6901</v>
      </c>
      <c r="C6756" t="s">
        <v>6902</v>
      </c>
      <c r="D6756">
        <v>179</v>
      </c>
      <c r="E6756" t="s">
        <v>6478</v>
      </c>
      <c r="F6756" t="s">
        <v>1062</v>
      </c>
      <c r="G6756" s="1" t="s">
        <v>29</v>
      </c>
      <c r="H6756" t="s">
        <v>29</v>
      </c>
      <c r="I6756" t="s">
        <v>29</v>
      </c>
      <c r="J6756" t="s">
        <v>29</v>
      </c>
      <c r="K6756">
        <v>0.18949648080000001</v>
      </c>
      <c r="L6756">
        <v>0.18949648080000001</v>
      </c>
      <c r="M6756" t="s">
        <v>26</v>
      </c>
      <c r="N6756" t="s">
        <v>323</v>
      </c>
      <c r="O6756" t="s">
        <v>29</v>
      </c>
      <c r="P6756" t="s">
        <v>29</v>
      </c>
      <c r="Q6756" t="s">
        <v>29</v>
      </c>
      <c r="R6756" t="s">
        <v>29</v>
      </c>
      <c r="S6756" t="s">
        <v>29</v>
      </c>
      <c r="T6756" t="s">
        <v>29</v>
      </c>
      <c r="U6756" t="s">
        <v>29</v>
      </c>
      <c r="V6756" t="s">
        <v>29</v>
      </c>
      <c r="W6756" t="s">
        <v>6903</v>
      </c>
    </row>
    <row r="6757" spans="1:23">
      <c r="A6757">
        <v>6756</v>
      </c>
      <c r="B6757" t="s">
        <v>6901</v>
      </c>
      <c r="C6757" t="s">
        <v>6902</v>
      </c>
      <c r="D6757">
        <v>179</v>
      </c>
      <c r="E6757" t="s">
        <v>2127</v>
      </c>
      <c r="F6757" t="s">
        <v>344</v>
      </c>
      <c r="G6757" s="1" t="s">
        <v>2128</v>
      </c>
      <c r="H6757" t="s">
        <v>2129</v>
      </c>
      <c r="I6757" t="s">
        <v>2128</v>
      </c>
      <c r="J6757" t="s">
        <v>2129</v>
      </c>
      <c r="K6757">
        <v>1.9761775850000001</v>
      </c>
      <c r="L6757">
        <v>1.9761775850000001</v>
      </c>
      <c r="M6757" t="s">
        <v>26</v>
      </c>
      <c r="N6757" t="s">
        <v>323</v>
      </c>
      <c r="O6757" t="s">
        <v>29</v>
      </c>
      <c r="P6757" t="s">
        <v>29</v>
      </c>
      <c r="Q6757" t="s">
        <v>29</v>
      </c>
      <c r="R6757" t="s">
        <v>29</v>
      </c>
      <c r="S6757" t="s">
        <v>29</v>
      </c>
      <c r="T6757" t="s">
        <v>29</v>
      </c>
      <c r="U6757" t="s">
        <v>29</v>
      </c>
      <c r="V6757" t="s">
        <v>29</v>
      </c>
      <c r="W6757" t="s">
        <v>6903</v>
      </c>
    </row>
    <row r="6758" spans="1:23">
      <c r="A6758">
        <v>6757</v>
      </c>
      <c r="B6758" t="s">
        <v>6901</v>
      </c>
      <c r="C6758" t="s">
        <v>6902</v>
      </c>
      <c r="D6758">
        <v>179</v>
      </c>
      <c r="E6758" t="s">
        <v>6921</v>
      </c>
      <c r="F6758" t="s">
        <v>344</v>
      </c>
      <c r="G6758" s="1" t="s">
        <v>6300</v>
      </c>
      <c r="H6758" t="s">
        <v>29</v>
      </c>
      <c r="I6758" t="s">
        <v>6300</v>
      </c>
      <c r="J6758" t="s">
        <v>29</v>
      </c>
      <c r="K6758">
        <v>0.51434759070000002</v>
      </c>
      <c r="L6758">
        <v>0.51434759070000002</v>
      </c>
      <c r="M6758" t="s">
        <v>26</v>
      </c>
      <c r="N6758" t="s">
        <v>323</v>
      </c>
      <c r="O6758" t="s">
        <v>29</v>
      </c>
      <c r="P6758" t="s">
        <v>29</v>
      </c>
      <c r="Q6758" t="s">
        <v>29</v>
      </c>
      <c r="R6758" t="s">
        <v>29</v>
      </c>
      <c r="S6758" t="s">
        <v>29</v>
      </c>
      <c r="T6758" t="s">
        <v>29</v>
      </c>
      <c r="U6758" t="s">
        <v>29</v>
      </c>
      <c r="V6758" t="s">
        <v>29</v>
      </c>
      <c r="W6758" t="s">
        <v>6903</v>
      </c>
    </row>
    <row r="6759" spans="1:23">
      <c r="A6759">
        <v>6758</v>
      </c>
      <c r="B6759" t="s">
        <v>6901</v>
      </c>
      <c r="C6759" t="s">
        <v>6902</v>
      </c>
      <c r="D6759">
        <v>179</v>
      </c>
      <c r="E6759" t="s">
        <v>6114</v>
      </c>
      <c r="F6759" t="s">
        <v>415</v>
      </c>
      <c r="G6759" s="1" t="s">
        <v>1844</v>
      </c>
      <c r="H6759" t="s">
        <v>29</v>
      </c>
      <c r="I6759" t="s">
        <v>1844</v>
      </c>
      <c r="J6759" t="s">
        <v>29</v>
      </c>
      <c r="K6759">
        <v>5.4141851650000003E-2</v>
      </c>
      <c r="L6759">
        <v>5.4141851650000003E-2</v>
      </c>
      <c r="M6759" t="s">
        <v>26</v>
      </c>
      <c r="N6759" t="s">
        <v>323</v>
      </c>
      <c r="O6759" t="s">
        <v>29</v>
      </c>
      <c r="P6759" t="s">
        <v>29</v>
      </c>
      <c r="Q6759" t="s">
        <v>29</v>
      </c>
      <c r="R6759" t="s">
        <v>29</v>
      </c>
      <c r="S6759" t="s">
        <v>29</v>
      </c>
      <c r="T6759" t="s">
        <v>29</v>
      </c>
      <c r="U6759" t="s">
        <v>29</v>
      </c>
      <c r="V6759" t="s">
        <v>29</v>
      </c>
      <c r="W6759" t="s">
        <v>6903</v>
      </c>
    </row>
    <row r="6760" spans="1:23">
      <c r="A6760">
        <v>6759</v>
      </c>
      <c r="B6760" t="s">
        <v>6901</v>
      </c>
      <c r="C6760" t="s">
        <v>6902</v>
      </c>
      <c r="D6760">
        <v>179</v>
      </c>
      <c r="E6760" t="s">
        <v>6922</v>
      </c>
      <c r="F6760" t="s">
        <v>415</v>
      </c>
      <c r="G6760" s="1" t="s">
        <v>29</v>
      </c>
      <c r="H6760" t="s">
        <v>29</v>
      </c>
      <c r="I6760" t="s">
        <v>29</v>
      </c>
      <c r="J6760" t="s">
        <v>29</v>
      </c>
      <c r="K6760">
        <v>2.7070925829999998E-2</v>
      </c>
      <c r="L6760">
        <v>2.7070925829999998E-2</v>
      </c>
      <c r="M6760" t="s">
        <v>26</v>
      </c>
      <c r="N6760" t="s">
        <v>323</v>
      </c>
      <c r="O6760" t="s">
        <v>29</v>
      </c>
      <c r="P6760" t="s">
        <v>29</v>
      </c>
      <c r="Q6760" t="s">
        <v>29</v>
      </c>
      <c r="R6760" t="s">
        <v>29</v>
      </c>
      <c r="S6760" t="s">
        <v>29</v>
      </c>
      <c r="T6760" t="s">
        <v>29</v>
      </c>
      <c r="U6760" t="s">
        <v>29</v>
      </c>
      <c r="V6760" t="s">
        <v>29</v>
      </c>
      <c r="W6760" t="s">
        <v>6903</v>
      </c>
    </row>
    <row r="6761" spans="1:23">
      <c r="A6761">
        <v>6760</v>
      </c>
      <c r="B6761" t="s">
        <v>6901</v>
      </c>
      <c r="C6761" t="s">
        <v>6902</v>
      </c>
      <c r="D6761">
        <v>179</v>
      </c>
      <c r="E6761" t="s">
        <v>6923</v>
      </c>
      <c r="F6761" t="s">
        <v>168</v>
      </c>
      <c r="G6761" s="1" t="s">
        <v>5858</v>
      </c>
      <c r="H6761" t="s">
        <v>6924</v>
      </c>
      <c r="I6761" t="s">
        <v>5858</v>
      </c>
      <c r="J6761" t="s">
        <v>6924</v>
      </c>
      <c r="K6761">
        <v>0.83919870060000001</v>
      </c>
      <c r="L6761">
        <v>0.83919870060000001</v>
      </c>
      <c r="M6761" t="s">
        <v>26</v>
      </c>
      <c r="N6761" t="s">
        <v>323</v>
      </c>
      <c r="O6761" t="s">
        <v>29</v>
      </c>
      <c r="P6761" t="s">
        <v>29</v>
      </c>
      <c r="Q6761" t="s">
        <v>29</v>
      </c>
      <c r="R6761" t="s">
        <v>29</v>
      </c>
      <c r="S6761" t="s">
        <v>29</v>
      </c>
      <c r="T6761" t="s">
        <v>29</v>
      </c>
      <c r="U6761" t="s">
        <v>29</v>
      </c>
      <c r="V6761" t="s">
        <v>29</v>
      </c>
      <c r="W6761" t="s">
        <v>6903</v>
      </c>
    </row>
    <row r="6762" spans="1:23">
      <c r="A6762">
        <v>6761</v>
      </c>
      <c r="B6762" t="s">
        <v>6901</v>
      </c>
      <c r="C6762" t="s">
        <v>6902</v>
      </c>
      <c r="D6762">
        <v>179</v>
      </c>
      <c r="E6762" t="s">
        <v>6925</v>
      </c>
      <c r="F6762" t="s">
        <v>67</v>
      </c>
      <c r="G6762" s="1" t="s">
        <v>1336</v>
      </c>
      <c r="H6762" t="s">
        <v>4276</v>
      </c>
      <c r="I6762" t="s">
        <v>1336</v>
      </c>
      <c r="J6762" t="s">
        <v>4276</v>
      </c>
      <c r="K6762">
        <v>0.13535462910000001</v>
      </c>
      <c r="L6762">
        <v>0.13535462910000001</v>
      </c>
      <c r="M6762" t="s">
        <v>26</v>
      </c>
      <c r="N6762" t="s">
        <v>323</v>
      </c>
      <c r="O6762" t="s">
        <v>29</v>
      </c>
      <c r="P6762" t="s">
        <v>29</v>
      </c>
      <c r="Q6762" t="s">
        <v>29</v>
      </c>
      <c r="R6762" t="s">
        <v>29</v>
      </c>
      <c r="S6762" t="s">
        <v>29</v>
      </c>
      <c r="T6762" t="s">
        <v>29</v>
      </c>
      <c r="U6762" t="s">
        <v>29</v>
      </c>
      <c r="V6762" t="s">
        <v>29</v>
      </c>
      <c r="W6762" t="s">
        <v>6903</v>
      </c>
    </row>
    <row r="6763" spans="1:23">
      <c r="A6763">
        <v>6762</v>
      </c>
      <c r="B6763" t="s">
        <v>6901</v>
      </c>
      <c r="C6763" t="s">
        <v>6902</v>
      </c>
      <c r="D6763">
        <v>179</v>
      </c>
      <c r="E6763" t="s">
        <v>6926</v>
      </c>
      <c r="F6763" t="s">
        <v>67</v>
      </c>
      <c r="G6763" s="1" t="s">
        <v>1336</v>
      </c>
      <c r="H6763" t="s">
        <v>29</v>
      </c>
      <c r="I6763" t="s">
        <v>1336</v>
      </c>
      <c r="J6763" t="s">
        <v>29</v>
      </c>
      <c r="K6763">
        <v>2.7070925829999998E-2</v>
      </c>
      <c r="L6763">
        <v>2.7070925829999998E-2</v>
      </c>
      <c r="M6763" t="s">
        <v>26</v>
      </c>
      <c r="N6763" t="s">
        <v>323</v>
      </c>
      <c r="O6763" t="s">
        <v>29</v>
      </c>
      <c r="P6763" t="s">
        <v>29</v>
      </c>
      <c r="Q6763" t="s">
        <v>29</v>
      </c>
      <c r="R6763" t="s">
        <v>29</v>
      </c>
      <c r="S6763" t="s">
        <v>29</v>
      </c>
      <c r="T6763" t="s">
        <v>29</v>
      </c>
      <c r="U6763" t="s">
        <v>29</v>
      </c>
      <c r="V6763" t="s">
        <v>29</v>
      </c>
      <c r="W6763" t="s">
        <v>6903</v>
      </c>
    </row>
    <row r="6764" spans="1:23">
      <c r="A6764">
        <v>6763</v>
      </c>
      <c r="B6764" t="s">
        <v>6901</v>
      </c>
      <c r="C6764" t="s">
        <v>6902</v>
      </c>
      <c r="D6764">
        <v>179</v>
      </c>
      <c r="E6764" t="s">
        <v>6927</v>
      </c>
      <c r="F6764" t="s">
        <v>6928</v>
      </c>
      <c r="G6764" s="1" t="s">
        <v>29</v>
      </c>
      <c r="H6764" t="s">
        <v>29</v>
      </c>
      <c r="I6764" t="s">
        <v>29</v>
      </c>
      <c r="J6764" t="s">
        <v>29</v>
      </c>
      <c r="K6764">
        <v>0.10828370330000001</v>
      </c>
      <c r="L6764">
        <v>0.10828370330000001</v>
      </c>
      <c r="M6764" t="s">
        <v>26</v>
      </c>
      <c r="N6764" t="s">
        <v>6929</v>
      </c>
      <c r="O6764" t="s">
        <v>29</v>
      </c>
      <c r="P6764" t="s">
        <v>29</v>
      </c>
      <c r="Q6764" t="s">
        <v>29</v>
      </c>
      <c r="R6764" t="s">
        <v>29</v>
      </c>
      <c r="S6764" t="s">
        <v>29</v>
      </c>
      <c r="T6764" t="s">
        <v>29</v>
      </c>
      <c r="U6764" t="s">
        <v>29</v>
      </c>
      <c r="V6764" t="s">
        <v>29</v>
      </c>
      <c r="W6764" t="s">
        <v>6903</v>
      </c>
    </row>
    <row r="6765" spans="1:23">
      <c r="A6765">
        <v>6764</v>
      </c>
      <c r="B6765" t="s">
        <v>6901</v>
      </c>
      <c r="C6765" t="s">
        <v>6902</v>
      </c>
      <c r="D6765">
        <v>179</v>
      </c>
      <c r="E6765" t="s">
        <v>6930</v>
      </c>
      <c r="F6765" t="s">
        <v>216</v>
      </c>
      <c r="G6765" s="1" t="s">
        <v>916</v>
      </c>
      <c r="H6765" t="s">
        <v>29</v>
      </c>
      <c r="I6765" t="s">
        <v>916</v>
      </c>
      <c r="J6765" t="s">
        <v>29</v>
      </c>
      <c r="K6765">
        <v>0.51434759070000002</v>
      </c>
      <c r="L6765">
        <v>0.51434759070000002</v>
      </c>
      <c r="M6765" t="s">
        <v>26</v>
      </c>
      <c r="N6765" t="s">
        <v>323</v>
      </c>
      <c r="O6765" t="s">
        <v>29</v>
      </c>
      <c r="P6765" t="s">
        <v>29</v>
      </c>
      <c r="Q6765" t="s">
        <v>29</v>
      </c>
      <c r="R6765" t="s">
        <v>29</v>
      </c>
      <c r="S6765" t="s">
        <v>29</v>
      </c>
      <c r="T6765" t="s">
        <v>29</v>
      </c>
      <c r="U6765" t="s">
        <v>29</v>
      </c>
      <c r="V6765" t="s">
        <v>29</v>
      </c>
      <c r="W6765" t="s">
        <v>6903</v>
      </c>
    </row>
    <row r="6766" spans="1:23">
      <c r="A6766">
        <v>6765</v>
      </c>
      <c r="B6766" t="s">
        <v>6901</v>
      </c>
      <c r="C6766" t="s">
        <v>6902</v>
      </c>
      <c r="D6766">
        <v>179</v>
      </c>
      <c r="E6766" t="s">
        <v>6931</v>
      </c>
      <c r="F6766" t="s">
        <v>216</v>
      </c>
      <c r="G6766" s="1" t="s">
        <v>916</v>
      </c>
      <c r="H6766" t="s">
        <v>29</v>
      </c>
      <c r="I6766" t="s">
        <v>916</v>
      </c>
      <c r="J6766" t="s">
        <v>29</v>
      </c>
      <c r="K6766">
        <v>5.4141851650000003E-2</v>
      </c>
      <c r="L6766">
        <v>5.4141851650000003E-2</v>
      </c>
      <c r="M6766" t="s">
        <v>26</v>
      </c>
      <c r="N6766" t="s">
        <v>323</v>
      </c>
      <c r="O6766" t="s">
        <v>29</v>
      </c>
      <c r="P6766" t="s">
        <v>29</v>
      </c>
      <c r="Q6766" t="s">
        <v>29</v>
      </c>
      <c r="R6766" t="s">
        <v>29</v>
      </c>
      <c r="S6766" t="s">
        <v>29</v>
      </c>
      <c r="T6766" t="s">
        <v>29</v>
      </c>
      <c r="U6766" t="s">
        <v>29</v>
      </c>
      <c r="V6766" t="s">
        <v>29</v>
      </c>
      <c r="W6766" t="s">
        <v>6903</v>
      </c>
    </row>
    <row r="6767" spans="1:23">
      <c r="A6767">
        <v>6766</v>
      </c>
      <c r="B6767" t="s">
        <v>6901</v>
      </c>
      <c r="C6767" t="s">
        <v>6902</v>
      </c>
      <c r="D6767">
        <v>179</v>
      </c>
      <c r="E6767" t="s">
        <v>6932</v>
      </c>
      <c r="F6767" t="s">
        <v>216</v>
      </c>
      <c r="G6767" s="1" t="s">
        <v>916</v>
      </c>
      <c r="H6767" t="s">
        <v>29</v>
      </c>
      <c r="I6767" t="s">
        <v>916</v>
      </c>
      <c r="J6767" t="s">
        <v>29</v>
      </c>
      <c r="K6767">
        <v>2.7070925829999998E-2</v>
      </c>
      <c r="L6767">
        <v>2.7070925829999998E-2</v>
      </c>
      <c r="M6767" t="s">
        <v>26</v>
      </c>
      <c r="N6767" t="s">
        <v>323</v>
      </c>
      <c r="O6767" t="s">
        <v>29</v>
      </c>
      <c r="P6767" t="s">
        <v>29</v>
      </c>
      <c r="Q6767" t="s">
        <v>29</v>
      </c>
      <c r="R6767" t="s">
        <v>29</v>
      </c>
      <c r="S6767" t="s">
        <v>29</v>
      </c>
      <c r="T6767" t="s">
        <v>29</v>
      </c>
      <c r="U6767" t="s">
        <v>29</v>
      </c>
      <c r="V6767" t="s">
        <v>29</v>
      </c>
      <c r="W6767" t="s">
        <v>6903</v>
      </c>
    </row>
    <row r="6768" spans="1:23">
      <c r="A6768">
        <v>6767</v>
      </c>
      <c r="B6768" t="s">
        <v>6901</v>
      </c>
      <c r="C6768" t="s">
        <v>6902</v>
      </c>
      <c r="D6768">
        <v>179</v>
      </c>
      <c r="E6768" t="s">
        <v>6933</v>
      </c>
      <c r="F6768" t="s">
        <v>216</v>
      </c>
      <c r="G6768" s="1" t="s">
        <v>916</v>
      </c>
      <c r="H6768" t="s">
        <v>29</v>
      </c>
      <c r="I6768" t="s">
        <v>916</v>
      </c>
      <c r="J6768" t="s">
        <v>29</v>
      </c>
      <c r="K6768">
        <v>5.4141851650000003E-2</v>
      </c>
      <c r="L6768">
        <v>5.4141851650000003E-2</v>
      </c>
      <c r="M6768" t="s">
        <v>26</v>
      </c>
      <c r="N6768" t="s">
        <v>323</v>
      </c>
      <c r="O6768" t="s">
        <v>29</v>
      </c>
      <c r="P6768" t="s">
        <v>29</v>
      </c>
      <c r="Q6768" t="s">
        <v>29</v>
      </c>
      <c r="R6768" t="s">
        <v>29</v>
      </c>
      <c r="S6768" t="s">
        <v>29</v>
      </c>
      <c r="T6768" t="s">
        <v>29</v>
      </c>
      <c r="U6768" t="s">
        <v>29</v>
      </c>
      <c r="V6768" t="s">
        <v>29</v>
      </c>
      <c r="W6768" t="s">
        <v>6903</v>
      </c>
    </row>
    <row r="6769" spans="1:23">
      <c r="A6769">
        <v>6768</v>
      </c>
      <c r="B6769" t="s">
        <v>6901</v>
      </c>
      <c r="C6769" t="s">
        <v>6902</v>
      </c>
      <c r="D6769">
        <v>179</v>
      </c>
      <c r="E6769" t="s">
        <v>6934</v>
      </c>
      <c r="F6769" t="s">
        <v>216</v>
      </c>
      <c r="G6769" s="1" t="s">
        <v>916</v>
      </c>
      <c r="H6769" t="s">
        <v>29</v>
      </c>
      <c r="I6769" t="s">
        <v>916</v>
      </c>
      <c r="J6769" t="s">
        <v>29</v>
      </c>
      <c r="K6769">
        <v>2.7070925829999998E-2</v>
      </c>
      <c r="L6769">
        <v>2.7070925829999998E-2</v>
      </c>
      <c r="M6769" t="s">
        <v>26</v>
      </c>
      <c r="N6769" t="s">
        <v>323</v>
      </c>
      <c r="O6769" t="s">
        <v>29</v>
      </c>
      <c r="P6769" t="s">
        <v>29</v>
      </c>
      <c r="Q6769" t="s">
        <v>29</v>
      </c>
      <c r="R6769" t="s">
        <v>29</v>
      </c>
      <c r="S6769" t="s">
        <v>29</v>
      </c>
      <c r="T6769" t="s">
        <v>29</v>
      </c>
      <c r="U6769" t="s">
        <v>29</v>
      </c>
      <c r="V6769" t="s">
        <v>29</v>
      </c>
      <c r="W6769" t="s">
        <v>6903</v>
      </c>
    </row>
    <row r="6770" spans="1:23">
      <c r="A6770">
        <v>6769</v>
      </c>
      <c r="B6770" t="s">
        <v>6901</v>
      </c>
      <c r="C6770" t="s">
        <v>6902</v>
      </c>
      <c r="D6770">
        <v>179</v>
      </c>
      <c r="E6770" t="s">
        <v>6935</v>
      </c>
      <c r="F6770" t="s">
        <v>216</v>
      </c>
      <c r="G6770" s="1" t="s">
        <v>916</v>
      </c>
      <c r="H6770" t="s">
        <v>29</v>
      </c>
      <c r="I6770" t="s">
        <v>916</v>
      </c>
      <c r="J6770" t="s">
        <v>29</v>
      </c>
      <c r="K6770">
        <v>2.7070925829999998E-2</v>
      </c>
      <c r="L6770">
        <v>2.7070925829999998E-2</v>
      </c>
      <c r="M6770" t="s">
        <v>26</v>
      </c>
      <c r="N6770" t="s">
        <v>323</v>
      </c>
      <c r="O6770" t="s">
        <v>29</v>
      </c>
      <c r="P6770" t="s">
        <v>29</v>
      </c>
      <c r="Q6770" t="s">
        <v>29</v>
      </c>
      <c r="R6770" t="s">
        <v>29</v>
      </c>
      <c r="S6770" t="s">
        <v>29</v>
      </c>
      <c r="T6770" t="s">
        <v>29</v>
      </c>
      <c r="U6770" t="s">
        <v>29</v>
      </c>
      <c r="V6770" t="s">
        <v>29</v>
      </c>
      <c r="W6770" t="s">
        <v>6903</v>
      </c>
    </row>
    <row r="6771" spans="1:23">
      <c r="A6771">
        <v>6770</v>
      </c>
      <c r="B6771" t="s">
        <v>6901</v>
      </c>
      <c r="C6771" t="s">
        <v>6902</v>
      </c>
      <c r="D6771">
        <v>179</v>
      </c>
      <c r="E6771" t="s">
        <v>6936</v>
      </c>
      <c r="F6771" t="s">
        <v>216</v>
      </c>
      <c r="G6771" s="1" t="s">
        <v>347</v>
      </c>
      <c r="H6771" t="s">
        <v>29</v>
      </c>
      <c r="I6771" t="s">
        <v>347</v>
      </c>
      <c r="J6771" t="s">
        <v>29</v>
      </c>
      <c r="K6771">
        <v>2.7070925829999998E-2</v>
      </c>
      <c r="L6771">
        <v>2.7070925829999998E-2</v>
      </c>
      <c r="M6771" t="s">
        <v>26</v>
      </c>
      <c r="N6771" t="s">
        <v>323</v>
      </c>
      <c r="O6771" t="s">
        <v>29</v>
      </c>
      <c r="P6771" t="s">
        <v>29</v>
      </c>
      <c r="Q6771" t="s">
        <v>29</v>
      </c>
      <c r="R6771" t="s">
        <v>29</v>
      </c>
      <c r="S6771" t="s">
        <v>29</v>
      </c>
      <c r="T6771" t="s">
        <v>29</v>
      </c>
      <c r="U6771" t="s">
        <v>29</v>
      </c>
      <c r="V6771" t="s">
        <v>29</v>
      </c>
      <c r="W6771" t="s">
        <v>6903</v>
      </c>
    </row>
    <row r="6772" spans="1:23">
      <c r="A6772">
        <v>6771</v>
      </c>
      <c r="B6772" t="s">
        <v>6901</v>
      </c>
      <c r="C6772" t="s">
        <v>6902</v>
      </c>
      <c r="D6772">
        <v>179</v>
      </c>
      <c r="E6772" t="s">
        <v>1724</v>
      </c>
      <c r="F6772" t="s">
        <v>598</v>
      </c>
      <c r="G6772" s="1" t="s">
        <v>914</v>
      </c>
      <c r="H6772" t="s">
        <v>1725</v>
      </c>
      <c r="I6772" t="s">
        <v>914</v>
      </c>
      <c r="J6772" t="s">
        <v>1725</v>
      </c>
      <c r="K6772">
        <v>0.48727666489999999</v>
      </c>
      <c r="L6772">
        <v>0.48727666489999999</v>
      </c>
      <c r="M6772" t="s">
        <v>26</v>
      </c>
      <c r="N6772" t="s">
        <v>323</v>
      </c>
      <c r="O6772" t="s">
        <v>29</v>
      </c>
      <c r="P6772" t="s">
        <v>29</v>
      </c>
      <c r="Q6772" t="s">
        <v>29</v>
      </c>
      <c r="R6772" t="s">
        <v>29</v>
      </c>
      <c r="S6772" t="s">
        <v>29</v>
      </c>
      <c r="T6772" t="s">
        <v>29</v>
      </c>
      <c r="U6772" t="s">
        <v>29</v>
      </c>
      <c r="V6772" t="s">
        <v>29</v>
      </c>
      <c r="W6772" t="s">
        <v>6903</v>
      </c>
    </row>
    <row r="6773" spans="1:23">
      <c r="A6773">
        <v>6772</v>
      </c>
      <c r="B6773" t="s">
        <v>6901</v>
      </c>
      <c r="C6773" t="s">
        <v>6902</v>
      </c>
      <c r="D6773">
        <v>179</v>
      </c>
      <c r="E6773" t="s">
        <v>6486</v>
      </c>
      <c r="F6773" t="s">
        <v>598</v>
      </c>
      <c r="G6773" s="1" t="s">
        <v>914</v>
      </c>
      <c r="H6773" t="s">
        <v>6487</v>
      </c>
      <c r="I6773" t="s">
        <v>914</v>
      </c>
      <c r="J6773" t="s">
        <v>6487</v>
      </c>
      <c r="K6773">
        <v>5.4141851650000003E-2</v>
      </c>
      <c r="L6773">
        <v>5.4141851650000003E-2</v>
      </c>
      <c r="M6773" t="s">
        <v>26</v>
      </c>
      <c r="N6773" t="s">
        <v>323</v>
      </c>
      <c r="O6773" t="s">
        <v>29</v>
      </c>
      <c r="P6773" t="s">
        <v>29</v>
      </c>
      <c r="Q6773" t="s">
        <v>29</v>
      </c>
      <c r="R6773" t="s">
        <v>29</v>
      </c>
      <c r="S6773" t="s">
        <v>29</v>
      </c>
      <c r="T6773" t="s">
        <v>29</v>
      </c>
      <c r="U6773" t="s">
        <v>29</v>
      </c>
      <c r="V6773" t="s">
        <v>29</v>
      </c>
      <c r="W6773" t="s">
        <v>6903</v>
      </c>
    </row>
    <row r="6774" spans="1:23">
      <c r="A6774">
        <v>6773</v>
      </c>
      <c r="B6774" t="s">
        <v>6901</v>
      </c>
      <c r="C6774" t="s">
        <v>6902</v>
      </c>
      <c r="D6774">
        <v>179</v>
      </c>
      <c r="E6774" t="s">
        <v>6937</v>
      </c>
      <c r="F6774" t="s">
        <v>598</v>
      </c>
      <c r="G6774" s="1" t="s">
        <v>914</v>
      </c>
      <c r="H6774" t="s">
        <v>29</v>
      </c>
      <c r="I6774" t="s">
        <v>914</v>
      </c>
      <c r="J6774" t="s">
        <v>29</v>
      </c>
      <c r="K6774">
        <v>0.460205739</v>
      </c>
      <c r="L6774">
        <v>0.460205739</v>
      </c>
      <c r="M6774" t="s">
        <v>26</v>
      </c>
      <c r="N6774" t="s">
        <v>323</v>
      </c>
      <c r="O6774" t="s">
        <v>29</v>
      </c>
      <c r="P6774" t="s">
        <v>29</v>
      </c>
      <c r="Q6774" t="s">
        <v>29</v>
      </c>
      <c r="R6774" t="s">
        <v>29</v>
      </c>
      <c r="S6774" t="s">
        <v>29</v>
      </c>
      <c r="T6774" t="s">
        <v>29</v>
      </c>
      <c r="U6774" t="s">
        <v>29</v>
      </c>
      <c r="V6774" t="s">
        <v>29</v>
      </c>
      <c r="W6774" t="s">
        <v>6903</v>
      </c>
    </row>
    <row r="6775" spans="1:23">
      <c r="A6775">
        <v>6774</v>
      </c>
      <c r="B6775" t="s">
        <v>6901</v>
      </c>
      <c r="C6775" t="s">
        <v>6902</v>
      </c>
      <c r="D6775">
        <v>179</v>
      </c>
      <c r="E6775" t="s">
        <v>6938</v>
      </c>
      <c r="F6775" t="s">
        <v>598</v>
      </c>
      <c r="G6775" s="1" t="s">
        <v>914</v>
      </c>
      <c r="H6775" t="s">
        <v>29</v>
      </c>
      <c r="I6775" t="s">
        <v>914</v>
      </c>
      <c r="J6775" t="s">
        <v>29</v>
      </c>
      <c r="K6775">
        <v>2.7070925829999998E-2</v>
      </c>
      <c r="L6775">
        <v>2.7070925829999998E-2</v>
      </c>
      <c r="M6775" t="s">
        <v>26</v>
      </c>
      <c r="N6775" t="s">
        <v>323</v>
      </c>
      <c r="O6775" t="s">
        <v>29</v>
      </c>
      <c r="P6775" t="s">
        <v>29</v>
      </c>
      <c r="Q6775" t="s">
        <v>29</v>
      </c>
      <c r="R6775" t="s">
        <v>29</v>
      </c>
      <c r="S6775" t="s">
        <v>29</v>
      </c>
      <c r="T6775" t="s">
        <v>29</v>
      </c>
      <c r="U6775" t="s">
        <v>29</v>
      </c>
      <c r="V6775" t="s">
        <v>29</v>
      </c>
      <c r="W6775" t="s">
        <v>6903</v>
      </c>
    </row>
    <row r="6776" spans="1:23">
      <c r="A6776">
        <v>6775</v>
      </c>
      <c r="B6776" t="s">
        <v>6901</v>
      </c>
      <c r="C6776" t="s">
        <v>6902</v>
      </c>
      <c r="D6776">
        <v>179</v>
      </c>
      <c r="E6776" t="s">
        <v>2136</v>
      </c>
      <c r="F6776" t="s">
        <v>598</v>
      </c>
      <c r="G6776" s="1" t="s">
        <v>1100</v>
      </c>
      <c r="H6776" t="s">
        <v>2137</v>
      </c>
      <c r="I6776" t="s">
        <v>1100</v>
      </c>
      <c r="J6776" t="s">
        <v>2137</v>
      </c>
      <c r="K6776">
        <v>0.32485110989999999</v>
      </c>
      <c r="L6776">
        <v>0.32485110989999999</v>
      </c>
      <c r="M6776" t="s">
        <v>26</v>
      </c>
      <c r="N6776" t="s">
        <v>323</v>
      </c>
      <c r="O6776" t="s">
        <v>29</v>
      </c>
      <c r="P6776" t="s">
        <v>29</v>
      </c>
      <c r="Q6776" t="s">
        <v>29</v>
      </c>
      <c r="R6776" t="s">
        <v>29</v>
      </c>
      <c r="S6776" t="s">
        <v>29</v>
      </c>
      <c r="T6776" t="s">
        <v>29</v>
      </c>
      <c r="U6776" t="s">
        <v>29</v>
      </c>
      <c r="V6776" t="s">
        <v>29</v>
      </c>
      <c r="W6776" t="s">
        <v>6903</v>
      </c>
    </row>
    <row r="6777" spans="1:23">
      <c r="A6777">
        <v>6776</v>
      </c>
      <c r="B6777" t="s">
        <v>6901</v>
      </c>
      <c r="C6777" t="s">
        <v>6902</v>
      </c>
      <c r="D6777">
        <v>179</v>
      </c>
      <c r="E6777" t="s">
        <v>6939</v>
      </c>
      <c r="F6777" t="s">
        <v>598</v>
      </c>
      <c r="G6777" s="1" t="s">
        <v>1100</v>
      </c>
      <c r="H6777" t="s">
        <v>29</v>
      </c>
      <c r="I6777" t="s">
        <v>1100</v>
      </c>
      <c r="J6777" t="s">
        <v>29</v>
      </c>
      <c r="K6777">
        <v>8.1212777479999998E-2</v>
      </c>
      <c r="L6777">
        <v>8.1212777479999998E-2</v>
      </c>
      <c r="M6777" t="s">
        <v>26</v>
      </c>
      <c r="N6777" t="s">
        <v>323</v>
      </c>
      <c r="O6777" t="s">
        <v>29</v>
      </c>
      <c r="P6777" t="s">
        <v>29</v>
      </c>
      <c r="Q6777" t="s">
        <v>29</v>
      </c>
      <c r="R6777" t="s">
        <v>29</v>
      </c>
      <c r="S6777" t="s">
        <v>29</v>
      </c>
      <c r="T6777" t="s">
        <v>29</v>
      </c>
      <c r="U6777" t="s">
        <v>29</v>
      </c>
      <c r="V6777" t="s">
        <v>29</v>
      </c>
      <c r="W6777" t="s">
        <v>6903</v>
      </c>
    </row>
    <row r="6778" spans="1:23">
      <c r="A6778">
        <v>6777</v>
      </c>
      <c r="B6778" t="s">
        <v>6901</v>
      </c>
      <c r="C6778" t="s">
        <v>6902</v>
      </c>
      <c r="D6778">
        <v>179</v>
      </c>
      <c r="E6778" t="s">
        <v>6940</v>
      </c>
      <c r="F6778" t="s">
        <v>297</v>
      </c>
      <c r="G6778" s="1" t="s">
        <v>298</v>
      </c>
      <c r="H6778" t="s">
        <v>29</v>
      </c>
      <c r="I6778" t="s">
        <v>298</v>
      </c>
      <c r="J6778" t="s">
        <v>29</v>
      </c>
      <c r="K6778">
        <v>2.7070925829999998E-2</v>
      </c>
      <c r="L6778">
        <v>2.7070925829999998E-2</v>
      </c>
      <c r="M6778" t="s">
        <v>26</v>
      </c>
      <c r="N6778" t="s">
        <v>323</v>
      </c>
      <c r="O6778" t="s">
        <v>29</v>
      </c>
      <c r="P6778" t="s">
        <v>29</v>
      </c>
      <c r="Q6778" t="s">
        <v>29</v>
      </c>
      <c r="R6778" t="s">
        <v>29</v>
      </c>
      <c r="S6778" t="s">
        <v>29</v>
      </c>
      <c r="T6778" t="s">
        <v>29</v>
      </c>
      <c r="U6778" t="s">
        <v>29</v>
      </c>
      <c r="V6778" t="s">
        <v>29</v>
      </c>
      <c r="W6778" t="s">
        <v>6903</v>
      </c>
    </row>
    <row r="6779" spans="1:23">
      <c r="A6779">
        <v>6778</v>
      </c>
      <c r="B6779" t="s">
        <v>6901</v>
      </c>
      <c r="C6779" t="s">
        <v>6902</v>
      </c>
      <c r="D6779">
        <v>179</v>
      </c>
      <c r="E6779" t="s">
        <v>6488</v>
      </c>
      <c r="F6779" t="s">
        <v>297</v>
      </c>
      <c r="G6779" s="1" t="s">
        <v>1713</v>
      </c>
      <c r="H6779" t="s">
        <v>6489</v>
      </c>
      <c r="I6779" t="s">
        <v>1713</v>
      </c>
      <c r="J6779" t="s">
        <v>6489</v>
      </c>
      <c r="K6779">
        <v>0.97455332969999997</v>
      </c>
      <c r="L6779">
        <v>0.97455332969999997</v>
      </c>
      <c r="M6779" t="s">
        <v>26</v>
      </c>
      <c r="N6779" t="s">
        <v>323</v>
      </c>
      <c r="O6779" t="s">
        <v>29</v>
      </c>
      <c r="P6779" t="s">
        <v>29</v>
      </c>
      <c r="Q6779" t="s">
        <v>29</v>
      </c>
      <c r="R6779" t="s">
        <v>29</v>
      </c>
      <c r="S6779" t="s">
        <v>29</v>
      </c>
      <c r="T6779" t="s">
        <v>29</v>
      </c>
      <c r="U6779" t="s">
        <v>29</v>
      </c>
      <c r="V6779" t="s">
        <v>29</v>
      </c>
      <c r="W6779" t="s">
        <v>6903</v>
      </c>
    </row>
    <row r="6780" spans="1:23">
      <c r="A6780">
        <v>6779</v>
      </c>
      <c r="B6780" t="s">
        <v>6901</v>
      </c>
      <c r="C6780" t="s">
        <v>6902</v>
      </c>
      <c r="D6780">
        <v>179</v>
      </c>
      <c r="E6780" t="s">
        <v>6941</v>
      </c>
      <c r="F6780" t="s">
        <v>297</v>
      </c>
      <c r="G6780" s="1" t="s">
        <v>1713</v>
      </c>
      <c r="H6780" t="s">
        <v>4550</v>
      </c>
      <c r="I6780" t="s">
        <v>1713</v>
      </c>
      <c r="J6780" t="s">
        <v>4550</v>
      </c>
      <c r="K6780">
        <v>2.7070925829999998E-2</v>
      </c>
      <c r="L6780">
        <v>2.7070925829999998E-2</v>
      </c>
      <c r="M6780" t="s">
        <v>26</v>
      </c>
      <c r="N6780" t="s">
        <v>323</v>
      </c>
      <c r="O6780" t="s">
        <v>29</v>
      </c>
      <c r="P6780" t="s">
        <v>29</v>
      </c>
      <c r="Q6780" t="s">
        <v>29</v>
      </c>
      <c r="R6780" t="s">
        <v>29</v>
      </c>
      <c r="S6780" t="s">
        <v>29</v>
      </c>
      <c r="T6780" t="s">
        <v>29</v>
      </c>
      <c r="U6780" t="s">
        <v>29</v>
      </c>
      <c r="V6780" t="s">
        <v>29</v>
      </c>
      <c r="W6780" t="s">
        <v>6903</v>
      </c>
    </row>
    <row r="6781" spans="1:23">
      <c r="A6781">
        <v>6780</v>
      </c>
      <c r="B6781" t="s">
        <v>6901</v>
      </c>
      <c r="C6781" t="s">
        <v>6902</v>
      </c>
      <c r="D6781">
        <v>179</v>
      </c>
      <c r="E6781" t="s">
        <v>6942</v>
      </c>
      <c r="F6781" t="s">
        <v>297</v>
      </c>
      <c r="G6781" s="1" t="s">
        <v>29</v>
      </c>
      <c r="H6781" t="s">
        <v>29</v>
      </c>
      <c r="I6781" t="s">
        <v>29</v>
      </c>
      <c r="J6781" t="s">
        <v>29</v>
      </c>
      <c r="K6781">
        <v>0.162425555</v>
      </c>
      <c r="L6781">
        <v>0.162425555</v>
      </c>
      <c r="M6781" t="s">
        <v>26</v>
      </c>
      <c r="N6781" t="s">
        <v>323</v>
      </c>
      <c r="O6781" t="s">
        <v>29</v>
      </c>
      <c r="P6781" t="s">
        <v>29</v>
      </c>
      <c r="Q6781" t="s">
        <v>29</v>
      </c>
      <c r="R6781" t="s">
        <v>29</v>
      </c>
      <c r="S6781" t="s">
        <v>29</v>
      </c>
      <c r="T6781" t="s">
        <v>29</v>
      </c>
      <c r="U6781" t="s">
        <v>29</v>
      </c>
      <c r="V6781" t="s">
        <v>29</v>
      </c>
      <c r="W6781" t="s">
        <v>6903</v>
      </c>
    </row>
    <row r="6782" spans="1:23">
      <c r="A6782">
        <v>6781</v>
      </c>
      <c r="B6782" t="s">
        <v>6901</v>
      </c>
      <c r="C6782" t="s">
        <v>6902</v>
      </c>
      <c r="D6782">
        <v>179</v>
      </c>
      <c r="E6782" t="s">
        <v>6943</v>
      </c>
      <c r="F6782" t="s">
        <v>401</v>
      </c>
      <c r="G6782" s="1" t="s">
        <v>918</v>
      </c>
      <c r="H6782" t="s">
        <v>29</v>
      </c>
      <c r="I6782" t="s">
        <v>918</v>
      </c>
      <c r="J6782" t="s">
        <v>29</v>
      </c>
      <c r="K6782">
        <v>3.0048727670000002</v>
      </c>
      <c r="L6782">
        <v>3.0048727670000002</v>
      </c>
      <c r="M6782" t="s">
        <v>26</v>
      </c>
      <c r="N6782" t="s">
        <v>323</v>
      </c>
      <c r="O6782" t="s">
        <v>29</v>
      </c>
      <c r="P6782" t="s">
        <v>29</v>
      </c>
      <c r="Q6782" t="s">
        <v>29</v>
      </c>
      <c r="R6782" t="s">
        <v>29</v>
      </c>
      <c r="S6782" t="s">
        <v>29</v>
      </c>
      <c r="T6782" t="s">
        <v>29</v>
      </c>
      <c r="U6782" t="s">
        <v>29</v>
      </c>
      <c r="V6782" t="s">
        <v>29</v>
      </c>
      <c r="W6782" t="s">
        <v>6903</v>
      </c>
    </row>
    <row r="6783" spans="1:23">
      <c r="A6783">
        <v>6782</v>
      </c>
      <c r="B6783" t="s">
        <v>6901</v>
      </c>
      <c r="C6783" t="s">
        <v>6902</v>
      </c>
      <c r="D6783">
        <v>179</v>
      </c>
      <c r="E6783" t="s">
        <v>6944</v>
      </c>
      <c r="F6783" t="s">
        <v>401</v>
      </c>
      <c r="G6783" s="1" t="s">
        <v>918</v>
      </c>
      <c r="H6783" t="s">
        <v>29</v>
      </c>
      <c r="I6783" t="s">
        <v>918</v>
      </c>
      <c r="J6783" t="s">
        <v>29</v>
      </c>
      <c r="K6783">
        <v>0.73091499729999998</v>
      </c>
      <c r="L6783">
        <v>0.73091499729999998</v>
      </c>
      <c r="M6783" t="s">
        <v>26</v>
      </c>
      <c r="N6783" t="s">
        <v>323</v>
      </c>
      <c r="O6783" t="s">
        <v>29</v>
      </c>
      <c r="P6783" t="s">
        <v>29</v>
      </c>
      <c r="Q6783" t="s">
        <v>29</v>
      </c>
      <c r="R6783" t="s">
        <v>29</v>
      </c>
      <c r="S6783" t="s">
        <v>29</v>
      </c>
      <c r="T6783" t="s">
        <v>29</v>
      </c>
      <c r="U6783" t="s">
        <v>29</v>
      </c>
      <c r="V6783" t="s">
        <v>29</v>
      </c>
      <c r="W6783" t="s">
        <v>6903</v>
      </c>
    </row>
    <row r="6784" spans="1:23">
      <c r="A6784">
        <v>6783</v>
      </c>
      <c r="B6784" t="s">
        <v>6901</v>
      </c>
      <c r="C6784" t="s">
        <v>6902</v>
      </c>
      <c r="D6784">
        <v>179</v>
      </c>
      <c r="E6784" t="s">
        <v>6945</v>
      </c>
      <c r="F6784" t="s">
        <v>401</v>
      </c>
      <c r="G6784" s="1" t="s">
        <v>918</v>
      </c>
      <c r="H6784" t="s">
        <v>29</v>
      </c>
      <c r="I6784" t="s">
        <v>918</v>
      </c>
      <c r="J6784" t="s">
        <v>29</v>
      </c>
      <c r="K6784">
        <v>0.29778018410000001</v>
      </c>
      <c r="L6784">
        <v>0.29778018410000001</v>
      </c>
      <c r="M6784" t="s">
        <v>26</v>
      </c>
      <c r="N6784" t="s">
        <v>323</v>
      </c>
      <c r="O6784" t="s">
        <v>29</v>
      </c>
      <c r="P6784" t="s">
        <v>29</v>
      </c>
      <c r="Q6784" t="s">
        <v>29</v>
      </c>
      <c r="R6784" t="s">
        <v>29</v>
      </c>
      <c r="S6784" t="s">
        <v>29</v>
      </c>
      <c r="T6784" t="s">
        <v>29</v>
      </c>
      <c r="U6784" t="s">
        <v>29</v>
      </c>
      <c r="V6784" t="s">
        <v>29</v>
      </c>
      <c r="W6784" t="s">
        <v>6903</v>
      </c>
    </row>
    <row r="6785" spans="1:23">
      <c r="A6785">
        <v>6784</v>
      </c>
      <c r="B6785" t="s">
        <v>6901</v>
      </c>
      <c r="C6785" t="s">
        <v>6902</v>
      </c>
      <c r="D6785">
        <v>179</v>
      </c>
      <c r="E6785" t="s">
        <v>6943</v>
      </c>
      <c r="F6785" t="s">
        <v>401</v>
      </c>
      <c r="G6785" s="1" t="s">
        <v>918</v>
      </c>
      <c r="H6785" t="s">
        <v>29</v>
      </c>
      <c r="I6785" t="s">
        <v>918</v>
      </c>
      <c r="J6785" t="s">
        <v>29</v>
      </c>
      <c r="K6785">
        <v>0.10828370330000001</v>
      </c>
      <c r="L6785">
        <v>0.10828370330000001</v>
      </c>
      <c r="M6785" t="s">
        <v>26</v>
      </c>
      <c r="N6785" t="s">
        <v>6929</v>
      </c>
      <c r="O6785" t="s">
        <v>29</v>
      </c>
      <c r="P6785" t="s">
        <v>29</v>
      </c>
      <c r="Q6785" t="s">
        <v>29</v>
      </c>
      <c r="R6785" t="s">
        <v>29</v>
      </c>
      <c r="S6785" t="s">
        <v>29</v>
      </c>
      <c r="T6785" t="s">
        <v>29</v>
      </c>
      <c r="U6785" t="s">
        <v>29</v>
      </c>
      <c r="V6785" t="s">
        <v>29</v>
      </c>
      <c r="W6785" t="s">
        <v>6903</v>
      </c>
    </row>
    <row r="6786" spans="1:23">
      <c r="A6786">
        <v>6785</v>
      </c>
      <c r="B6786" t="s">
        <v>6901</v>
      </c>
      <c r="C6786" t="s">
        <v>6902</v>
      </c>
      <c r="D6786">
        <v>179</v>
      </c>
      <c r="E6786" t="s">
        <v>6946</v>
      </c>
      <c r="F6786" t="s">
        <v>2119</v>
      </c>
      <c r="G6786" s="1" t="s">
        <v>2120</v>
      </c>
      <c r="H6786" t="s">
        <v>6947</v>
      </c>
      <c r="I6786" t="s">
        <v>2120</v>
      </c>
      <c r="J6786" t="s">
        <v>8771</v>
      </c>
      <c r="K6786">
        <v>5.4141851650000003E-2</v>
      </c>
      <c r="L6786">
        <v>5.4141851650000003E-2</v>
      </c>
      <c r="M6786" t="s">
        <v>26</v>
      </c>
      <c r="N6786" t="s">
        <v>323</v>
      </c>
      <c r="O6786" t="s">
        <v>29</v>
      </c>
      <c r="P6786" t="s">
        <v>29</v>
      </c>
      <c r="Q6786" t="s">
        <v>29</v>
      </c>
      <c r="R6786" t="s">
        <v>29</v>
      </c>
      <c r="S6786" t="s">
        <v>29</v>
      </c>
      <c r="T6786" t="s">
        <v>29</v>
      </c>
      <c r="U6786" t="s">
        <v>29</v>
      </c>
      <c r="V6786" t="s">
        <v>29</v>
      </c>
      <c r="W6786" t="s">
        <v>6903</v>
      </c>
    </row>
    <row r="6787" spans="1:23">
      <c r="A6787">
        <v>6786</v>
      </c>
      <c r="B6787" t="s">
        <v>6901</v>
      </c>
      <c r="C6787" t="s">
        <v>6902</v>
      </c>
      <c r="D6787">
        <v>179</v>
      </c>
      <c r="E6787" t="s">
        <v>6948</v>
      </c>
      <c r="F6787" t="s">
        <v>358</v>
      </c>
      <c r="G6787" s="1" t="s">
        <v>6661</v>
      </c>
      <c r="H6787" t="s">
        <v>29</v>
      </c>
      <c r="I6787" t="s">
        <v>6661</v>
      </c>
      <c r="J6787" t="s">
        <v>29</v>
      </c>
      <c r="K6787">
        <v>5.4141851650000003E-2</v>
      </c>
      <c r="L6787">
        <v>5.4141851650000003E-2</v>
      </c>
      <c r="M6787" t="s">
        <v>26</v>
      </c>
      <c r="N6787" t="s">
        <v>323</v>
      </c>
      <c r="O6787" t="s">
        <v>29</v>
      </c>
      <c r="P6787" t="s">
        <v>29</v>
      </c>
      <c r="Q6787" t="s">
        <v>29</v>
      </c>
      <c r="R6787" t="s">
        <v>29</v>
      </c>
      <c r="S6787" t="s">
        <v>29</v>
      </c>
      <c r="T6787" t="s">
        <v>29</v>
      </c>
      <c r="U6787" t="s">
        <v>29</v>
      </c>
      <c r="V6787" t="s">
        <v>29</v>
      </c>
      <c r="W6787" t="s">
        <v>6903</v>
      </c>
    </row>
    <row r="6788" spans="1:23">
      <c r="A6788">
        <v>6787</v>
      </c>
      <c r="B6788" t="s">
        <v>6901</v>
      </c>
      <c r="C6788" t="s">
        <v>6902</v>
      </c>
      <c r="D6788">
        <v>179</v>
      </c>
      <c r="E6788" t="s">
        <v>6949</v>
      </c>
      <c r="F6788" t="s">
        <v>358</v>
      </c>
      <c r="G6788" s="1" t="s">
        <v>359</v>
      </c>
      <c r="H6788" t="s">
        <v>2389</v>
      </c>
      <c r="I6788" t="s">
        <v>359</v>
      </c>
      <c r="J6788" t="s">
        <v>2389</v>
      </c>
      <c r="K6788">
        <v>0.27070925829999998</v>
      </c>
      <c r="L6788">
        <v>0.27070925829999998</v>
      </c>
      <c r="M6788" t="s">
        <v>26</v>
      </c>
      <c r="N6788" t="s">
        <v>323</v>
      </c>
      <c r="O6788" t="s">
        <v>29</v>
      </c>
      <c r="P6788" t="s">
        <v>29</v>
      </c>
      <c r="Q6788" t="s">
        <v>29</v>
      </c>
      <c r="R6788" t="s">
        <v>29</v>
      </c>
      <c r="S6788" t="s">
        <v>29</v>
      </c>
      <c r="T6788" t="s">
        <v>29</v>
      </c>
      <c r="U6788" t="s">
        <v>29</v>
      </c>
      <c r="V6788" t="s">
        <v>29</v>
      </c>
      <c r="W6788" t="s">
        <v>6903</v>
      </c>
    </row>
    <row r="6789" spans="1:23">
      <c r="A6789">
        <v>6788</v>
      </c>
      <c r="B6789" t="s">
        <v>6901</v>
      </c>
      <c r="C6789" t="s">
        <v>6902</v>
      </c>
      <c r="D6789">
        <v>179</v>
      </c>
      <c r="E6789" t="s">
        <v>6950</v>
      </c>
      <c r="F6789" t="s">
        <v>6951</v>
      </c>
      <c r="G6789" s="1" t="s">
        <v>6952</v>
      </c>
      <c r="H6789" t="s">
        <v>29</v>
      </c>
      <c r="I6789" t="s">
        <v>6952</v>
      </c>
      <c r="J6789" t="s">
        <v>29</v>
      </c>
      <c r="K6789">
        <v>0.10828370330000001</v>
      </c>
      <c r="L6789">
        <v>0.10828370330000001</v>
      </c>
      <c r="M6789" t="s">
        <v>26</v>
      </c>
      <c r="N6789" t="s">
        <v>323</v>
      </c>
      <c r="O6789" t="s">
        <v>29</v>
      </c>
      <c r="P6789" t="s">
        <v>29</v>
      </c>
      <c r="Q6789" t="s">
        <v>29</v>
      </c>
      <c r="R6789" t="s">
        <v>29</v>
      </c>
      <c r="S6789" t="s">
        <v>29</v>
      </c>
      <c r="T6789" t="s">
        <v>29</v>
      </c>
      <c r="U6789" t="s">
        <v>29</v>
      </c>
      <c r="V6789" t="s">
        <v>29</v>
      </c>
      <c r="W6789" t="s">
        <v>6903</v>
      </c>
    </row>
    <row r="6790" spans="1:23">
      <c r="A6790">
        <v>6789</v>
      </c>
      <c r="B6790" t="s">
        <v>6901</v>
      </c>
      <c r="C6790" t="s">
        <v>6902</v>
      </c>
      <c r="D6790">
        <v>179</v>
      </c>
      <c r="E6790" t="s">
        <v>6119</v>
      </c>
      <c r="F6790" t="s">
        <v>2077</v>
      </c>
      <c r="G6790" s="1" t="s">
        <v>5095</v>
      </c>
      <c r="H6790" t="s">
        <v>29</v>
      </c>
      <c r="I6790" t="s">
        <v>5095</v>
      </c>
      <c r="J6790" t="s">
        <v>29</v>
      </c>
      <c r="K6790">
        <v>0.18949648080000001</v>
      </c>
      <c r="L6790">
        <v>0.18949648080000001</v>
      </c>
      <c r="M6790" t="s">
        <v>26</v>
      </c>
      <c r="N6790" t="s">
        <v>323</v>
      </c>
      <c r="O6790" t="s">
        <v>29</v>
      </c>
      <c r="P6790" t="s">
        <v>29</v>
      </c>
      <c r="Q6790" t="s">
        <v>29</v>
      </c>
      <c r="R6790" t="s">
        <v>29</v>
      </c>
      <c r="S6790" t="s">
        <v>29</v>
      </c>
      <c r="T6790" t="s">
        <v>29</v>
      </c>
      <c r="U6790" t="s">
        <v>29</v>
      </c>
      <c r="V6790" t="s">
        <v>29</v>
      </c>
      <c r="W6790" t="s">
        <v>6903</v>
      </c>
    </row>
    <row r="6791" spans="1:23">
      <c r="A6791">
        <v>6790</v>
      </c>
      <c r="B6791" t="s">
        <v>6901</v>
      </c>
      <c r="C6791" t="s">
        <v>6902</v>
      </c>
      <c r="D6791">
        <v>179</v>
      </c>
      <c r="E6791" t="s">
        <v>6953</v>
      </c>
      <c r="F6791" t="s">
        <v>1049</v>
      </c>
      <c r="G6791" s="1" t="s">
        <v>1050</v>
      </c>
      <c r="H6791" t="s">
        <v>6954</v>
      </c>
      <c r="I6791" t="s">
        <v>1050</v>
      </c>
      <c r="J6791" t="s">
        <v>8870</v>
      </c>
      <c r="K6791">
        <v>0.21656740660000001</v>
      </c>
      <c r="L6791">
        <v>0.21656740660000001</v>
      </c>
      <c r="M6791" t="s">
        <v>26</v>
      </c>
      <c r="N6791" t="s">
        <v>323</v>
      </c>
      <c r="O6791" t="s">
        <v>29</v>
      </c>
      <c r="P6791" t="s">
        <v>29</v>
      </c>
      <c r="Q6791" t="s">
        <v>29</v>
      </c>
      <c r="R6791" t="s">
        <v>29</v>
      </c>
      <c r="S6791" t="s">
        <v>29</v>
      </c>
      <c r="T6791" t="s">
        <v>29</v>
      </c>
      <c r="U6791" t="s">
        <v>29</v>
      </c>
      <c r="V6791" t="s">
        <v>29</v>
      </c>
      <c r="W6791" t="s">
        <v>6903</v>
      </c>
    </row>
    <row r="6792" spans="1:23">
      <c r="A6792">
        <v>6791</v>
      </c>
      <c r="B6792" t="s">
        <v>6901</v>
      </c>
      <c r="C6792" t="s">
        <v>6902</v>
      </c>
      <c r="D6792">
        <v>179</v>
      </c>
      <c r="E6792" t="s">
        <v>6955</v>
      </c>
      <c r="F6792" t="s">
        <v>1049</v>
      </c>
      <c r="G6792" s="1" t="s">
        <v>1050</v>
      </c>
      <c r="H6792" t="s">
        <v>29</v>
      </c>
      <c r="I6792" t="s">
        <v>1050</v>
      </c>
      <c r="J6792" t="s">
        <v>29</v>
      </c>
      <c r="K6792">
        <v>2.7070925829999998E-2</v>
      </c>
      <c r="L6792">
        <v>2.7070925829999998E-2</v>
      </c>
      <c r="M6792" t="s">
        <v>26</v>
      </c>
      <c r="N6792" t="s">
        <v>323</v>
      </c>
      <c r="O6792" t="s">
        <v>29</v>
      </c>
      <c r="P6792" t="s">
        <v>29</v>
      </c>
      <c r="Q6792" t="s">
        <v>29</v>
      </c>
      <c r="R6792" t="s">
        <v>29</v>
      </c>
      <c r="S6792" t="s">
        <v>29</v>
      </c>
      <c r="T6792" t="s">
        <v>29</v>
      </c>
      <c r="U6792" t="s">
        <v>29</v>
      </c>
      <c r="V6792" t="s">
        <v>29</v>
      </c>
      <c r="W6792" t="s">
        <v>6903</v>
      </c>
    </row>
    <row r="6793" spans="1:23">
      <c r="A6793">
        <v>6792</v>
      </c>
      <c r="B6793" t="s">
        <v>6901</v>
      </c>
      <c r="C6793" t="s">
        <v>6902</v>
      </c>
      <c r="D6793">
        <v>179</v>
      </c>
      <c r="E6793" t="s">
        <v>6956</v>
      </c>
      <c r="F6793" t="s">
        <v>293</v>
      </c>
      <c r="G6793" s="1" t="s">
        <v>4627</v>
      </c>
      <c r="H6793" t="s">
        <v>6957</v>
      </c>
      <c r="I6793" t="s">
        <v>4627</v>
      </c>
      <c r="J6793" t="s">
        <v>6957</v>
      </c>
      <c r="K6793">
        <v>0.460205739</v>
      </c>
      <c r="L6793">
        <v>0.460205739</v>
      </c>
      <c r="M6793" t="s">
        <v>26</v>
      </c>
      <c r="N6793" t="s">
        <v>323</v>
      </c>
      <c r="O6793" t="s">
        <v>29</v>
      </c>
      <c r="P6793" t="s">
        <v>29</v>
      </c>
      <c r="Q6793" t="s">
        <v>29</v>
      </c>
      <c r="R6793" t="s">
        <v>29</v>
      </c>
      <c r="S6793" t="s">
        <v>29</v>
      </c>
      <c r="T6793" t="s">
        <v>29</v>
      </c>
      <c r="U6793" t="s">
        <v>29</v>
      </c>
      <c r="V6793" t="s">
        <v>29</v>
      </c>
      <c r="W6793" t="s">
        <v>6903</v>
      </c>
    </row>
    <row r="6794" spans="1:23">
      <c r="A6794">
        <v>6793</v>
      </c>
      <c r="B6794" t="s">
        <v>6901</v>
      </c>
      <c r="C6794" t="s">
        <v>6902</v>
      </c>
      <c r="D6794">
        <v>179</v>
      </c>
      <c r="E6794" t="s">
        <v>6958</v>
      </c>
      <c r="F6794" t="s">
        <v>293</v>
      </c>
      <c r="G6794" s="1" t="s">
        <v>4627</v>
      </c>
      <c r="H6794" t="s">
        <v>29</v>
      </c>
      <c r="I6794" t="s">
        <v>4627</v>
      </c>
      <c r="J6794" t="s">
        <v>29</v>
      </c>
      <c r="K6794">
        <v>2.7070925829999998E-2</v>
      </c>
      <c r="L6794">
        <v>2.7070925829999998E-2</v>
      </c>
      <c r="M6794" t="s">
        <v>26</v>
      </c>
      <c r="N6794" t="s">
        <v>323</v>
      </c>
      <c r="O6794" t="s">
        <v>29</v>
      </c>
      <c r="P6794" t="s">
        <v>29</v>
      </c>
      <c r="Q6794" t="s">
        <v>29</v>
      </c>
      <c r="R6794" t="s">
        <v>29</v>
      </c>
      <c r="S6794" t="s">
        <v>29</v>
      </c>
      <c r="T6794" t="s">
        <v>29</v>
      </c>
      <c r="U6794" t="s">
        <v>29</v>
      </c>
      <c r="V6794" t="s">
        <v>29</v>
      </c>
      <c r="W6794" t="s">
        <v>6903</v>
      </c>
    </row>
    <row r="6795" spans="1:23">
      <c r="A6795">
        <v>6794</v>
      </c>
      <c r="B6795" t="s">
        <v>6901</v>
      </c>
      <c r="C6795" t="s">
        <v>6902</v>
      </c>
      <c r="D6795">
        <v>179</v>
      </c>
      <c r="E6795" t="s">
        <v>6959</v>
      </c>
      <c r="F6795" t="s">
        <v>293</v>
      </c>
      <c r="G6795" s="1" t="s">
        <v>6960</v>
      </c>
      <c r="H6795" t="s">
        <v>29</v>
      </c>
      <c r="I6795" t="s">
        <v>6960</v>
      </c>
      <c r="J6795" t="s">
        <v>29</v>
      </c>
      <c r="K6795">
        <v>5.4141851650000003E-2</v>
      </c>
      <c r="L6795">
        <v>5.4141851650000003E-2</v>
      </c>
      <c r="M6795" t="s">
        <v>26</v>
      </c>
      <c r="N6795" t="s">
        <v>323</v>
      </c>
      <c r="O6795" t="s">
        <v>29</v>
      </c>
      <c r="P6795" t="s">
        <v>29</v>
      </c>
      <c r="Q6795" t="s">
        <v>29</v>
      </c>
      <c r="R6795" t="s">
        <v>29</v>
      </c>
      <c r="S6795" t="s">
        <v>29</v>
      </c>
      <c r="T6795" t="s">
        <v>29</v>
      </c>
      <c r="U6795" t="s">
        <v>29</v>
      </c>
      <c r="V6795" t="s">
        <v>29</v>
      </c>
      <c r="W6795" t="s">
        <v>6903</v>
      </c>
    </row>
    <row r="6796" spans="1:23">
      <c r="A6796">
        <v>6795</v>
      </c>
      <c r="B6796" t="s">
        <v>6901</v>
      </c>
      <c r="C6796" t="s">
        <v>6902</v>
      </c>
      <c r="D6796">
        <v>179</v>
      </c>
      <c r="E6796" t="s">
        <v>6961</v>
      </c>
      <c r="F6796" t="s">
        <v>498</v>
      </c>
      <c r="G6796" s="1" t="s">
        <v>1873</v>
      </c>
      <c r="H6796" t="s">
        <v>727</v>
      </c>
      <c r="I6796" t="s">
        <v>499</v>
      </c>
      <c r="J6796" t="s">
        <v>4533</v>
      </c>
      <c r="K6796">
        <v>1.2723335140000001</v>
      </c>
      <c r="L6796">
        <v>1.2723335140000001</v>
      </c>
      <c r="M6796" t="s">
        <v>26</v>
      </c>
      <c r="N6796" t="s">
        <v>323</v>
      </c>
      <c r="O6796" t="s">
        <v>29</v>
      </c>
      <c r="P6796" t="s">
        <v>29</v>
      </c>
      <c r="Q6796" t="s">
        <v>29</v>
      </c>
      <c r="R6796" t="s">
        <v>29</v>
      </c>
      <c r="S6796" t="s">
        <v>29</v>
      </c>
      <c r="T6796" t="s">
        <v>29</v>
      </c>
      <c r="U6796" t="s">
        <v>29</v>
      </c>
      <c r="V6796" t="s">
        <v>29</v>
      </c>
      <c r="W6796" t="s">
        <v>6903</v>
      </c>
    </row>
    <row r="6797" spans="1:23">
      <c r="A6797">
        <v>6796</v>
      </c>
      <c r="B6797" t="s">
        <v>6901</v>
      </c>
      <c r="C6797" t="s">
        <v>6902</v>
      </c>
      <c r="D6797">
        <v>179</v>
      </c>
      <c r="E6797" t="s">
        <v>6962</v>
      </c>
      <c r="F6797" t="s">
        <v>498</v>
      </c>
      <c r="G6797" s="1" t="s">
        <v>1873</v>
      </c>
      <c r="H6797" t="s">
        <v>1751</v>
      </c>
      <c r="I6797" t="s">
        <v>499</v>
      </c>
      <c r="J6797" t="s">
        <v>1381</v>
      </c>
      <c r="K6797">
        <v>0.40606388739999999</v>
      </c>
      <c r="L6797">
        <v>0.40606388739999999</v>
      </c>
      <c r="M6797" t="s">
        <v>26</v>
      </c>
      <c r="N6797" t="s">
        <v>323</v>
      </c>
      <c r="O6797" t="s">
        <v>29</v>
      </c>
      <c r="P6797" t="s">
        <v>29</v>
      </c>
      <c r="Q6797" t="s">
        <v>29</v>
      </c>
      <c r="R6797" t="s">
        <v>29</v>
      </c>
      <c r="S6797" t="s">
        <v>29</v>
      </c>
      <c r="T6797" t="s">
        <v>29</v>
      </c>
      <c r="U6797" t="s">
        <v>29</v>
      </c>
      <c r="V6797" t="s">
        <v>29</v>
      </c>
      <c r="W6797" t="s">
        <v>6903</v>
      </c>
    </row>
    <row r="6798" spans="1:23">
      <c r="A6798">
        <v>6797</v>
      </c>
      <c r="B6798" t="s">
        <v>6901</v>
      </c>
      <c r="C6798" t="s">
        <v>6902</v>
      </c>
      <c r="D6798">
        <v>179</v>
      </c>
      <c r="E6798" t="s">
        <v>5938</v>
      </c>
      <c r="F6798" t="s">
        <v>498</v>
      </c>
      <c r="G6798" s="1" t="s">
        <v>1134</v>
      </c>
      <c r="H6798" t="s">
        <v>4957</v>
      </c>
      <c r="I6798" t="s">
        <v>1134</v>
      </c>
      <c r="J6798" t="s">
        <v>4957</v>
      </c>
      <c r="K6798">
        <v>5.4141851650000001</v>
      </c>
      <c r="L6798">
        <v>5.4141851650000001</v>
      </c>
      <c r="M6798" t="s">
        <v>26</v>
      </c>
      <c r="N6798" t="s">
        <v>4694</v>
      </c>
      <c r="O6798" t="s">
        <v>29</v>
      </c>
      <c r="P6798" t="s">
        <v>29</v>
      </c>
      <c r="Q6798" t="s">
        <v>29</v>
      </c>
      <c r="R6798" t="s">
        <v>29</v>
      </c>
      <c r="S6798" t="s">
        <v>29</v>
      </c>
      <c r="T6798" t="s">
        <v>29</v>
      </c>
      <c r="U6798" t="s">
        <v>29</v>
      </c>
      <c r="V6798" t="s">
        <v>29</v>
      </c>
      <c r="W6798" t="s">
        <v>6903</v>
      </c>
    </row>
    <row r="6799" spans="1:23">
      <c r="A6799">
        <v>6798</v>
      </c>
      <c r="B6799" t="s">
        <v>6901</v>
      </c>
      <c r="C6799" t="s">
        <v>6902</v>
      </c>
      <c r="D6799">
        <v>179</v>
      </c>
      <c r="E6799" t="s">
        <v>6500</v>
      </c>
      <c r="F6799" t="s">
        <v>498</v>
      </c>
      <c r="G6799" s="1" t="s">
        <v>2149</v>
      </c>
      <c r="H6799" t="s">
        <v>29</v>
      </c>
      <c r="I6799" t="s">
        <v>2149</v>
      </c>
      <c r="J6799" t="s">
        <v>29</v>
      </c>
      <c r="K6799">
        <v>2.7070925829999998E-2</v>
      </c>
      <c r="L6799">
        <v>2.7070925829999998E-2</v>
      </c>
      <c r="M6799" t="s">
        <v>26</v>
      </c>
      <c r="N6799" t="s">
        <v>323</v>
      </c>
      <c r="O6799" t="s">
        <v>29</v>
      </c>
      <c r="P6799" t="s">
        <v>29</v>
      </c>
      <c r="Q6799" t="s">
        <v>29</v>
      </c>
      <c r="R6799" t="s">
        <v>29</v>
      </c>
      <c r="S6799" t="s">
        <v>29</v>
      </c>
      <c r="T6799" t="s">
        <v>29</v>
      </c>
      <c r="U6799" t="s">
        <v>29</v>
      </c>
      <c r="V6799" t="s">
        <v>29</v>
      </c>
      <c r="W6799" t="s">
        <v>6903</v>
      </c>
    </row>
    <row r="6800" spans="1:23">
      <c r="A6800">
        <v>6799</v>
      </c>
      <c r="B6800" t="s">
        <v>6901</v>
      </c>
      <c r="C6800" t="s">
        <v>6902</v>
      </c>
      <c r="D6800">
        <v>179</v>
      </c>
      <c r="E6800" t="s">
        <v>6963</v>
      </c>
      <c r="F6800" t="s">
        <v>3828</v>
      </c>
      <c r="G6800" s="1" t="s">
        <v>6964</v>
      </c>
      <c r="H6800" t="s">
        <v>29</v>
      </c>
      <c r="I6800" t="s">
        <v>6964</v>
      </c>
      <c r="J6800" t="s">
        <v>29</v>
      </c>
      <c r="K6800">
        <v>0.86626962640000005</v>
      </c>
      <c r="L6800">
        <v>0.86626962640000005</v>
      </c>
      <c r="M6800" t="s">
        <v>26</v>
      </c>
      <c r="N6800" t="s">
        <v>323</v>
      </c>
      <c r="O6800" t="s">
        <v>29</v>
      </c>
      <c r="P6800" t="s">
        <v>29</v>
      </c>
      <c r="Q6800" t="s">
        <v>29</v>
      </c>
      <c r="R6800" t="s">
        <v>29</v>
      </c>
      <c r="S6800" t="s">
        <v>29</v>
      </c>
      <c r="T6800" t="s">
        <v>29</v>
      </c>
      <c r="U6800" t="s">
        <v>29</v>
      </c>
      <c r="V6800" t="s">
        <v>29</v>
      </c>
      <c r="W6800" t="s">
        <v>6903</v>
      </c>
    </row>
    <row r="6801" spans="1:23">
      <c r="A6801">
        <v>6800</v>
      </c>
      <c r="B6801" t="s">
        <v>6901</v>
      </c>
      <c r="C6801" t="s">
        <v>6902</v>
      </c>
      <c r="D6801">
        <v>179</v>
      </c>
      <c r="E6801" t="s">
        <v>6965</v>
      </c>
      <c r="F6801" t="s">
        <v>3828</v>
      </c>
      <c r="G6801" s="1" t="s">
        <v>3829</v>
      </c>
      <c r="H6801" t="s">
        <v>6966</v>
      </c>
      <c r="I6801" t="s">
        <v>3829</v>
      </c>
      <c r="J6801" t="s">
        <v>6966</v>
      </c>
      <c r="K6801">
        <v>2.7070925829999998E-2</v>
      </c>
      <c r="L6801">
        <v>2.7070925829999998E-2</v>
      </c>
      <c r="M6801" t="s">
        <v>26</v>
      </c>
      <c r="N6801" t="s">
        <v>323</v>
      </c>
      <c r="O6801" t="s">
        <v>29</v>
      </c>
      <c r="P6801" t="s">
        <v>29</v>
      </c>
      <c r="Q6801" t="s">
        <v>29</v>
      </c>
      <c r="R6801" t="s">
        <v>29</v>
      </c>
      <c r="S6801" t="s">
        <v>29</v>
      </c>
      <c r="T6801" t="s">
        <v>29</v>
      </c>
      <c r="U6801" t="s">
        <v>29</v>
      </c>
      <c r="V6801" t="s">
        <v>29</v>
      </c>
      <c r="W6801" t="s">
        <v>6903</v>
      </c>
    </row>
    <row r="6802" spans="1:23">
      <c r="A6802">
        <v>6801</v>
      </c>
      <c r="B6802" t="s">
        <v>6901</v>
      </c>
      <c r="C6802" t="s">
        <v>6902</v>
      </c>
      <c r="D6802">
        <v>179</v>
      </c>
      <c r="E6802" t="s">
        <v>6967</v>
      </c>
      <c r="F6802" t="s">
        <v>3828</v>
      </c>
      <c r="G6802" s="1" t="s">
        <v>29</v>
      </c>
      <c r="H6802" t="s">
        <v>29</v>
      </c>
      <c r="I6802" t="s">
        <v>29</v>
      </c>
      <c r="J6802" t="s">
        <v>29</v>
      </c>
      <c r="K6802">
        <v>2.7070925829999998E-2</v>
      </c>
      <c r="L6802">
        <v>2.7070925829999998E-2</v>
      </c>
      <c r="M6802" t="s">
        <v>26</v>
      </c>
      <c r="N6802" t="s">
        <v>323</v>
      </c>
      <c r="O6802" t="s">
        <v>29</v>
      </c>
      <c r="P6802" t="s">
        <v>29</v>
      </c>
      <c r="Q6802" t="s">
        <v>29</v>
      </c>
      <c r="R6802" t="s">
        <v>29</v>
      </c>
      <c r="S6802" t="s">
        <v>29</v>
      </c>
      <c r="T6802" t="s">
        <v>29</v>
      </c>
      <c r="U6802" t="s">
        <v>29</v>
      </c>
      <c r="V6802" t="s">
        <v>29</v>
      </c>
      <c r="W6802" t="s">
        <v>6903</v>
      </c>
    </row>
    <row r="6803" spans="1:23">
      <c r="A6803">
        <v>6802</v>
      </c>
      <c r="B6803" t="s">
        <v>6901</v>
      </c>
      <c r="C6803" t="s">
        <v>6902</v>
      </c>
      <c r="D6803">
        <v>179</v>
      </c>
      <c r="E6803" t="s">
        <v>2135</v>
      </c>
      <c r="F6803" t="s">
        <v>1364</v>
      </c>
      <c r="G6803" s="1" t="s">
        <v>1730</v>
      </c>
      <c r="H6803" t="s">
        <v>29</v>
      </c>
      <c r="I6803" t="s">
        <v>1730</v>
      </c>
      <c r="J6803" t="s">
        <v>29</v>
      </c>
      <c r="K6803">
        <v>0.13535462910000001</v>
      </c>
      <c r="L6803">
        <v>0.13535462910000001</v>
      </c>
      <c r="M6803" t="s">
        <v>26</v>
      </c>
      <c r="N6803" t="s">
        <v>4694</v>
      </c>
      <c r="O6803" t="s">
        <v>29</v>
      </c>
      <c r="P6803" t="s">
        <v>29</v>
      </c>
      <c r="Q6803" t="s">
        <v>29</v>
      </c>
      <c r="R6803" t="s">
        <v>29</v>
      </c>
      <c r="S6803" t="s">
        <v>29</v>
      </c>
      <c r="T6803" t="s">
        <v>29</v>
      </c>
      <c r="U6803" t="s">
        <v>29</v>
      </c>
      <c r="V6803" t="s">
        <v>29</v>
      </c>
      <c r="W6803" t="s">
        <v>6903</v>
      </c>
    </row>
    <row r="6804" spans="1:23">
      <c r="A6804">
        <v>6803</v>
      </c>
      <c r="B6804" t="s">
        <v>6901</v>
      </c>
      <c r="C6804" t="s">
        <v>6902</v>
      </c>
      <c r="D6804">
        <v>179</v>
      </c>
      <c r="E6804" t="s">
        <v>6968</v>
      </c>
      <c r="F6804" t="s">
        <v>1364</v>
      </c>
      <c r="G6804" s="1" t="s">
        <v>1730</v>
      </c>
      <c r="H6804" t="s">
        <v>29</v>
      </c>
      <c r="I6804" t="s">
        <v>1730</v>
      </c>
      <c r="J6804" t="s">
        <v>29</v>
      </c>
      <c r="K6804">
        <v>2.7070925829999998E-2</v>
      </c>
      <c r="L6804">
        <v>2.7070925829999998E-2</v>
      </c>
      <c r="M6804" t="s">
        <v>26</v>
      </c>
      <c r="N6804" t="s">
        <v>6929</v>
      </c>
      <c r="O6804" t="s">
        <v>29</v>
      </c>
      <c r="P6804" t="s">
        <v>29</v>
      </c>
      <c r="Q6804" t="s">
        <v>29</v>
      </c>
      <c r="R6804" t="s">
        <v>29</v>
      </c>
      <c r="S6804" t="s">
        <v>29</v>
      </c>
      <c r="T6804" t="s">
        <v>29</v>
      </c>
      <c r="U6804" t="s">
        <v>29</v>
      </c>
      <c r="V6804" t="s">
        <v>29</v>
      </c>
      <c r="W6804" t="s">
        <v>6903</v>
      </c>
    </row>
    <row r="6805" spans="1:23">
      <c r="A6805">
        <v>6804</v>
      </c>
      <c r="B6805" t="s">
        <v>6901</v>
      </c>
      <c r="C6805" t="s">
        <v>6902</v>
      </c>
      <c r="D6805">
        <v>179</v>
      </c>
      <c r="E6805" t="s">
        <v>2991</v>
      </c>
      <c r="F6805" t="s">
        <v>154</v>
      </c>
      <c r="G6805" s="1" t="s">
        <v>228</v>
      </c>
      <c r="H6805" t="s">
        <v>2320</v>
      </c>
      <c r="I6805" t="s">
        <v>228</v>
      </c>
      <c r="J6805" t="s">
        <v>2320</v>
      </c>
      <c r="K6805">
        <v>0.13535462910000001</v>
      </c>
      <c r="L6805">
        <v>0.13535462910000001</v>
      </c>
      <c r="M6805" t="s">
        <v>26</v>
      </c>
      <c r="N6805" t="s">
        <v>323</v>
      </c>
      <c r="O6805" t="s">
        <v>29</v>
      </c>
      <c r="P6805" t="s">
        <v>29</v>
      </c>
      <c r="Q6805" t="s">
        <v>29</v>
      </c>
      <c r="R6805" t="s">
        <v>29</v>
      </c>
      <c r="S6805" t="s">
        <v>29</v>
      </c>
      <c r="T6805" t="s">
        <v>29</v>
      </c>
      <c r="U6805" t="s">
        <v>29</v>
      </c>
      <c r="V6805" t="s">
        <v>29</v>
      </c>
      <c r="W6805" t="s">
        <v>6903</v>
      </c>
    </row>
    <row r="6806" spans="1:23">
      <c r="A6806">
        <v>6805</v>
      </c>
      <c r="B6806" t="s">
        <v>6901</v>
      </c>
      <c r="C6806" t="s">
        <v>6902</v>
      </c>
      <c r="D6806">
        <v>179</v>
      </c>
      <c r="E6806" t="s">
        <v>2991</v>
      </c>
      <c r="F6806" t="s">
        <v>154</v>
      </c>
      <c r="G6806" s="1" t="s">
        <v>228</v>
      </c>
      <c r="H6806" t="s">
        <v>2320</v>
      </c>
      <c r="I6806" t="s">
        <v>228</v>
      </c>
      <c r="J6806" t="s">
        <v>2320</v>
      </c>
      <c r="K6806">
        <v>8.1212777479999998E-2</v>
      </c>
      <c r="L6806">
        <v>8.1212777479999998E-2</v>
      </c>
      <c r="M6806" t="s">
        <v>26</v>
      </c>
      <c r="N6806" t="s">
        <v>6929</v>
      </c>
      <c r="O6806" t="s">
        <v>29</v>
      </c>
      <c r="P6806" t="s">
        <v>29</v>
      </c>
      <c r="Q6806" t="s">
        <v>29</v>
      </c>
      <c r="R6806" t="s">
        <v>29</v>
      </c>
      <c r="S6806" t="s">
        <v>29</v>
      </c>
      <c r="T6806" t="s">
        <v>29</v>
      </c>
      <c r="U6806" t="s">
        <v>29</v>
      </c>
      <c r="V6806" t="s">
        <v>29</v>
      </c>
      <c r="W6806" t="s">
        <v>6903</v>
      </c>
    </row>
    <row r="6807" spans="1:23">
      <c r="A6807">
        <v>6806</v>
      </c>
      <c r="B6807" t="s">
        <v>6901</v>
      </c>
      <c r="C6807" t="s">
        <v>6902</v>
      </c>
      <c r="D6807">
        <v>179</v>
      </c>
      <c r="E6807" t="s">
        <v>919</v>
      </c>
      <c r="F6807" t="s">
        <v>154</v>
      </c>
      <c r="G6807" s="1" t="s">
        <v>368</v>
      </c>
      <c r="H6807" t="s">
        <v>144</v>
      </c>
      <c r="I6807" t="s">
        <v>368</v>
      </c>
      <c r="J6807" t="s">
        <v>144</v>
      </c>
      <c r="K6807">
        <v>3.6275040609999998</v>
      </c>
      <c r="L6807">
        <v>3.6275040609999998</v>
      </c>
      <c r="M6807" t="s">
        <v>26</v>
      </c>
      <c r="N6807" t="s">
        <v>323</v>
      </c>
      <c r="O6807" t="s">
        <v>29</v>
      </c>
      <c r="P6807" t="s">
        <v>29</v>
      </c>
      <c r="Q6807" t="s">
        <v>29</v>
      </c>
      <c r="R6807" t="s">
        <v>29</v>
      </c>
      <c r="S6807" t="s">
        <v>29</v>
      </c>
      <c r="T6807" t="s">
        <v>29</v>
      </c>
      <c r="U6807" t="s">
        <v>29</v>
      </c>
      <c r="V6807" t="s">
        <v>29</v>
      </c>
      <c r="W6807" t="s">
        <v>6903</v>
      </c>
    </row>
    <row r="6808" spans="1:23">
      <c r="A6808">
        <v>6807</v>
      </c>
      <c r="B6808" t="s">
        <v>6901</v>
      </c>
      <c r="C6808" t="s">
        <v>6902</v>
      </c>
      <c r="D6808">
        <v>179</v>
      </c>
      <c r="E6808" t="s">
        <v>5824</v>
      </c>
      <c r="F6808" t="s">
        <v>154</v>
      </c>
      <c r="G6808" s="1" t="s">
        <v>368</v>
      </c>
      <c r="H6808" t="s">
        <v>29</v>
      </c>
      <c r="I6808" t="s">
        <v>368</v>
      </c>
      <c r="J6808" t="s">
        <v>29</v>
      </c>
      <c r="K6808">
        <v>1.1640498109999999</v>
      </c>
      <c r="L6808">
        <v>1.1640498109999999</v>
      </c>
      <c r="M6808" t="s">
        <v>26</v>
      </c>
      <c r="N6808" t="s">
        <v>323</v>
      </c>
      <c r="O6808" t="s">
        <v>29</v>
      </c>
      <c r="P6808" t="s">
        <v>29</v>
      </c>
      <c r="Q6808" t="s">
        <v>29</v>
      </c>
      <c r="R6808" t="s">
        <v>29</v>
      </c>
      <c r="S6808" t="s">
        <v>29</v>
      </c>
      <c r="T6808" t="s">
        <v>29</v>
      </c>
      <c r="U6808" t="s">
        <v>29</v>
      </c>
      <c r="V6808" t="s">
        <v>29</v>
      </c>
      <c r="W6808" t="s">
        <v>6903</v>
      </c>
    </row>
    <row r="6809" spans="1:23">
      <c r="A6809">
        <v>6808</v>
      </c>
      <c r="B6809" t="s">
        <v>6901</v>
      </c>
      <c r="C6809" t="s">
        <v>6902</v>
      </c>
      <c r="D6809">
        <v>179</v>
      </c>
      <c r="E6809" t="s">
        <v>5847</v>
      </c>
      <c r="F6809" t="s">
        <v>154</v>
      </c>
      <c r="G6809" s="1" t="s">
        <v>368</v>
      </c>
      <c r="H6809" t="s">
        <v>29</v>
      </c>
      <c r="I6809" t="s">
        <v>368</v>
      </c>
      <c r="J6809" t="s">
        <v>29</v>
      </c>
      <c r="K6809">
        <v>0.48727666489999999</v>
      </c>
      <c r="L6809">
        <v>0.48727666489999999</v>
      </c>
      <c r="M6809" t="s">
        <v>26</v>
      </c>
      <c r="N6809" t="s">
        <v>323</v>
      </c>
      <c r="O6809" t="s">
        <v>29</v>
      </c>
      <c r="P6809" t="s">
        <v>29</v>
      </c>
      <c r="Q6809" t="s">
        <v>29</v>
      </c>
      <c r="R6809" t="s">
        <v>29</v>
      </c>
      <c r="S6809" t="s">
        <v>29</v>
      </c>
      <c r="T6809" t="s">
        <v>29</v>
      </c>
      <c r="U6809" t="s">
        <v>29</v>
      </c>
      <c r="V6809" t="s">
        <v>29</v>
      </c>
      <c r="W6809" t="s">
        <v>6903</v>
      </c>
    </row>
    <row r="6810" spans="1:23">
      <c r="A6810">
        <v>6809</v>
      </c>
      <c r="B6810" t="s">
        <v>6901</v>
      </c>
      <c r="C6810" t="s">
        <v>6902</v>
      </c>
      <c r="D6810">
        <v>179</v>
      </c>
      <c r="E6810" t="s">
        <v>6514</v>
      </c>
      <c r="F6810" t="s">
        <v>154</v>
      </c>
      <c r="G6810" s="1" t="s">
        <v>368</v>
      </c>
      <c r="H6810" t="s">
        <v>29</v>
      </c>
      <c r="I6810" t="s">
        <v>368</v>
      </c>
      <c r="J6810" t="s">
        <v>29</v>
      </c>
      <c r="K6810">
        <v>0.13535462910000001</v>
      </c>
      <c r="L6810">
        <v>0.13535462910000001</v>
      </c>
      <c r="M6810" t="s">
        <v>26</v>
      </c>
      <c r="N6810" t="s">
        <v>323</v>
      </c>
      <c r="O6810" t="s">
        <v>29</v>
      </c>
      <c r="P6810" t="s">
        <v>29</v>
      </c>
      <c r="Q6810" t="s">
        <v>29</v>
      </c>
      <c r="R6810" t="s">
        <v>29</v>
      </c>
      <c r="S6810" t="s">
        <v>29</v>
      </c>
      <c r="T6810" t="s">
        <v>29</v>
      </c>
      <c r="U6810" t="s">
        <v>29</v>
      </c>
      <c r="V6810" t="s">
        <v>29</v>
      </c>
      <c r="W6810" t="s">
        <v>6903</v>
      </c>
    </row>
    <row r="6811" spans="1:23">
      <c r="A6811">
        <v>6810</v>
      </c>
      <c r="B6811" t="s">
        <v>6901</v>
      </c>
      <c r="C6811" t="s">
        <v>6902</v>
      </c>
      <c r="D6811">
        <v>179</v>
      </c>
      <c r="E6811" t="s">
        <v>6969</v>
      </c>
      <c r="F6811" t="s">
        <v>154</v>
      </c>
      <c r="G6811" s="1" t="s">
        <v>368</v>
      </c>
      <c r="H6811" t="s">
        <v>29</v>
      </c>
      <c r="I6811" t="s">
        <v>368</v>
      </c>
      <c r="J6811" t="s">
        <v>29</v>
      </c>
      <c r="K6811">
        <v>8.1212777479999998E-2</v>
      </c>
      <c r="L6811">
        <v>8.1212777479999998E-2</v>
      </c>
      <c r="M6811" t="s">
        <v>26</v>
      </c>
      <c r="N6811" t="s">
        <v>323</v>
      </c>
      <c r="O6811" t="s">
        <v>29</v>
      </c>
      <c r="P6811" t="s">
        <v>29</v>
      </c>
      <c r="Q6811" t="s">
        <v>29</v>
      </c>
      <c r="R6811" t="s">
        <v>29</v>
      </c>
      <c r="S6811" t="s">
        <v>29</v>
      </c>
      <c r="T6811" t="s">
        <v>29</v>
      </c>
      <c r="U6811" t="s">
        <v>29</v>
      </c>
      <c r="V6811" t="s">
        <v>29</v>
      </c>
      <c r="W6811" t="s">
        <v>6903</v>
      </c>
    </row>
    <row r="6812" spans="1:23">
      <c r="A6812">
        <v>6811</v>
      </c>
      <c r="B6812" t="s">
        <v>6901</v>
      </c>
      <c r="C6812" t="s">
        <v>6902</v>
      </c>
      <c r="D6812">
        <v>179</v>
      </c>
      <c r="E6812" t="s">
        <v>6515</v>
      </c>
      <c r="F6812" t="s">
        <v>154</v>
      </c>
      <c r="G6812" s="1" t="s">
        <v>803</v>
      </c>
      <c r="H6812" t="s">
        <v>5118</v>
      </c>
      <c r="I6812" t="s">
        <v>803</v>
      </c>
      <c r="J6812" t="s">
        <v>5118</v>
      </c>
      <c r="K6812">
        <v>4.1418516509999996</v>
      </c>
      <c r="L6812">
        <v>4.1418516509999996</v>
      </c>
      <c r="M6812" t="s">
        <v>26</v>
      </c>
      <c r="N6812" t="s">
        <v>118</v>
      </c>
      <c r="O6812" t="s">
        <v>29</v>
      </c>
      <c r="P6812" t="s">
        <v>29</v>
      </c>
      <c r="Q6812" t="s">
        <v>29</v>
      </c>
      <c r="R6812" t="s">
        <v>29</v>
      </c>
      <c r="S6812" t="s">
        <v>29</v>
      </c>
      <c r="T6812" t="s">
        <v>29</v>
      </c>
      <c r="U6812" t="s">
        <v>29</v>
      </c>
      <c r="V6812" t="s">
        <v>29</v>
      </c>
      <c r="W6812" t="s">
        <v>6903</v>
      </c>
    </row>
    <row r="6813" spans="1:23">
      <c r="A6813">
        <v>6812</v>
      </c>
      <c r="B6813" t="s">
        <v>6901</v>
      </c>
      <c r="C6813" t="s">
        <v>6902</v>
      </c>
      <c r="D6813">
        <v>179</v>
      </c>
      <c r="E6813" t="s">
        <v>6515</v>
      </c>
      <c r="F6813" t="s">
        <v>154</v>
      </c>
      <c r="G6813" s="1" t="s">
        <v>803</v>
      </c>
      <c r="H6813" t="s">
        <v>5118</v>
      </c>
      <c r="I6813" t="s">
        <v>803</v>
      </c>
      <c r="J6813" t="s">
        <v>5118</v>
      </c>
      <c r="K6813">
        <v>5.4141851650000003E-2</v>
      </c>
      <c r="L6813">
        <v>5.4141851650000003E-2</v>
      </c>
      <c r="M6813" t="s">
        <v>26</v>
      </c>
      <c r="N6813" t="s">
        <v>6929</v>
      </c>
      <c r="O6813" t="s">
        <v>29</v>
      </c>
      <c r="P6813" t="s">
        <v>29</v>
      </c>
      <c r="Q6813" t="s">
        <v>29</v>
      </c>
      <c r="R6813" t="s">
        <v>29</v>
      </c>
      <c r="S6813" t="s">
        <v>29</v>
      </c>
      <c r="T6813" t="s">
        <v>29</v>
      </c>
      <c r="U6813" t="s">
        <v>29</v>
      </c>
      <c r="V6813" t="s">
        <v>29</v>
      </c>
      <c r="W6813" t="s">
        <v>6903</v>
      </c>
    </row>
    <row r="6814" spans="1:23">
      <c r="A6814">
        <v>6813</v>
      </c>
      <c r="B6814" t="s">
        <v>6901</v>
      </c>
      <c r="C6814" t="s">
        <v>6902</v>
      </c>
      <c r="D6814">
        <v>179</v>
      </c>
      <c r="E6814" t="s">
        <v>3003</v>
      </c>
      <c r="F6814" t="s">
        <v>154</v>
      </c>
      <c r="G6814" s="1" t="s">
        <v>803</v>
      </c>
      <c r="H6814" t="s">
        <v>3004</v>
      </c>
      <c r="I6814" t="s">
        <v>803</v>
      </c>
      <c r="J6814" t="s">
        <v>3004</v>
      </c>
      <c r="K6814">
        <v>6.2533838660000001</v>
      </c>
      <c r="L6814">
        <v>6.2533838660000001</v>
      </c>
      <c r="M6814" t="s">
        <v>26</v>
      </c>
      <c r="N6814" t="s">
        <v>118</v>
      </c>
      <c r="O6814" t="s">
        <v>29</v>
      </c>
      <c r="P6814" t="s">
        <v>29</v>
      </c>
      <c r="Q6814" t="s">
        <v>29</v>
      </c>
      <c r="R6814" t="s">
        <v>29</v>
      </c>
      <c r="S6814" t="s">
        <v>29</v>
      </c>
      <c r="T6814" t="s">
        <v>29</v>
      </c>
      <c r="U6814" t="s">
        <v>29</v>
      </c>
      <c r="V6814" t="s">
        <v>29</v>
      </c>
      <c r="W6814" t="s">
        <v>6903</v>
      </c>
    </row>
    <row r="6815" spans="1:23">
      <c r="A6815">
        <v>6814</v>
      </c>
      <c r="B6815" t="s">
        <v>6901</v>
      </c>
      <c r="C6815" t="s">
        <v>6902</v>
      </c>
      <c r="D6815">
        <v>179</v>
      </c>
      <c r="E6815" t="s">
        <v>6970</v>
      </c>
      <c r="F6815" t="s">
        <v>154</v>
      </c>
      <c r="G6815" s="1" t="s">
        <v>276</v>
      </c>
      <c r="H6815" t="s">
        <v>29</v>
      </c>
      <c r="I6815" t="s">
        <v>276</v>
      </c>
      <c r="J6815" t="s">
        <v>29</v>
      </c>
      <c r="K6815">
        <v>0.10828370330000001</v>
      </c>
      <c r="L6815">
        <v>0.10828370330000001</v>
      </c>
      <c r="M6815" t="s">
        <v>26</v>
      </c>
      <c r="N6815" t="s">
        <v>323</v>
      </c>
      <c r="O6815" t="s">
        <v>29</v>
      </c>
      <c r="P6815" t="s">
        <v>29</v>
      </c>
      <c r="Q6815" t="s">
        <v>29</v>
      </c>
      <c r="R6815" t="s">
        <v>29</v>
      </c>
      <c r="S6815" t="s">
        <v>29</v>
      </c>
      <c r="T6815" t="s">
        <v>29</v>
      </c>
      <c r="U6815" t="s">
        <v>29</v>
      </c>
      <c r="V6815" t="s">
        <v>29</v>
      </c>
      <c r="W6815" t="s">
        <v>6903</v>
      </c>
    </row>
    <row r="6816" spans="1:23">
      <c r="A6816">
        <v>6815</v>
      </c>
      <c r="B6816" t="s">
        <v>6901</v>
      </c>
      <c r="C6816" t="s">
        <v>6902</v>
      </c>
      <c r="D6816">
        <v>179</v>
      </c>
      <c r="E6816" t="s">
        <v>6971</v>
      </c>
      <c r="F6816" t="s">
        <v>154</v>
      </c>
      <c r="G6816" s="1" t="s">
        <v>29</v>
      </c>
      <c r="H6816" t="s">
        <v>29</v>
      </c>
      <c r="I6816" t="s">
        <v>29</v>
      </c>
      <c r="J6816" t="s">
        <v>29</v>
      </c>
      <c r="K6816">
        <v>0.21656740660000001</v>
      </c>
      <c r="L6816">
        <v>0.21656740660000001</v>
      </c>
      <c r="M6816" t="s">
        <v>26</v>
      </c>
      <c r="N6816" t="s">
        <v>6929</v>
      </c>
      <c r="O6816" t="s">
        <v>29</v>
      </c>
      <c r="P6816" t="s">
        <v>29</v>
      </c>
      <c r="Q6816" t="s">
        <v>29</v>
      </c>
      <c r="R6816" t="s">
        <v>29</v>
      </c>
      <c r="S6816" t="s">
        <v>29</v>
      </c>
      <c r="T6816" t="s">
        <v>29</v>
      </c>
      <c r="U6816" t="s">
        <v>29</v>
      </c>
      <c r="V6816" t="s">
        <v>29</v>
      </c>
      <c r="W6816" t="s">
        <v>6903</v>
      </c>
    </row>
    <row r="6817" spans="1:23">
      <c r="A6817">
        <v>6816</v>
      </c>
      <c r="B6817" t="s">
        <v>6901</v>
      </c>
      <c r="C6817" t="s">
        <v>6902</v>
      </c>
      <c r="D6817">
        <v>179</v>
      </c>
      <c r="E6817" t="s">
        <v>6516</v>
      </c>
      <c r="F6817" t="s">
        <v>2780</v>
      </c>
      <c r="G6817" s="1" t="s">
        <v>6517</v>
      </c>
      <c r="H6817" t="s">
        <v>6518</v>
      </c>
      <c r="I6817" t="s">
        <v>6517</v>
      </c>
      <c r="J6817" t="s">
        <v>8760</v>
      </c>
      <c r="K6817">
        <v>3.0048727670000002</v>
      </c>
      <c r="L6817">
        <v>3.0048727670000002</v>
      </c>
      <c r="M6817" t="s">
        <v>26</v>
      </c>
      <c r="N6817" t="s">
        <v>323</v>
      </c>
      <c r="O6817" t="s">
        <v>29</v>
      </c>
      <c r="P6817" t="s">
        <v>29</v>
      </c>
      <c r="Q6817" t="s">
        <v>29</v>
      </c>
      <c r="R6817" t="s">
        <v>29</v>
      </c>
      <c r="S6817" t="s">
        <v>29</v>
      </c>
      <c r="T6817" t="s">
        <v>29</v>
      </c>
      <c r="U6817" t="s">
        <v>29</v>
      </c>
      <c r="V6817" t="s">
        <v>29</v>
      </c>
      <c r="W6817" t="s">
        <v>6903</v>
      </c>
    </row>
    <row r="6818" spans="1:23">
      <c r="A6818">
        <v>6817</v>
      </c>
      <c r="B6818" t="s">
        <v>6901</v>
      </c>
      <c r="C6818" t="s">
        <v>6902</v>
      </c>
      <c r="D6818">
        <v>179</v>
      </c>
      <c r="E6818" t="s">
        <v>6972</v>
      </c>
      <c r="F6818" t="s">
        <v>2780</v>
      </c>
      <c r="G6818" s="1" t="s">
        <v>6517</v>
      </c>
      <c r="H6818" t="s">
        <v>29</v>
      </c>
      <c r="I6818" t="s">
        <v>6517</v>
      </c>
      <c r="J6818" t="s">
        <v>29</v>
      </c>
      <c r="K6818">
        <v>1.8678938819999999</v>
      </c>
      <c r="L6818">
        <v>1.8678938819999999</v>
      </c>
      <c r="M6818" t="s">
        <v>26</v>
      </c>
      <c r="N6818" t="s">
        <v>323</v>
      </c>
      <c r="O6818" t="s">
        <v>29</v>
      </c>
      <c r="P6818" t="s">
        <v>29</v>
      </c>
      <c r="Q6818" t="s">
        <v>29</v>
      </c>
      <c r="R6818" t="s">
        <v>29</v>
      </c>
      <c r="S6818" t="s">
        <v>29</v>
      </c>
      <c r="T6818" t="s">
        <v>29</v>
      </c>
      <c r="U6818" t="s">
        <v>29</v>
      </c>
      <c r="V6818" t="s">
        <v>29</v>
      </c>
      <c r="W6818" t="s">
        <v>6903</v>
      </c>
    </row>
    <row r="6819" spans="1:23">
      <c r="A6819">
        <v>6818</v>
      </c>
      <c r="B6819" t="s">
        <v>6901</v>
      </c>
      <c r="C6819" t="s">
        <v>6902</v>
      </c>
      <c r="D6819">
        <v>179</v>
      </c>
      <c r="E6819" t="s">
        <v>6973</v>
      </c>
      <c r="F6819" t="s">
        <v>2780</v>
      </c>
      <c r="G6819" s="1" t="s">
        <v>6517</v>
      </c>
      <c r="H6819" t="s">
        <v>29</v>
      </c>
      <c r="I6819" t="s">
        <v>6517</v>
      </c>
      <c r="J6819" t="s">
        <v>29</v>
      </c>
      <c r="K6819">
        <v>0.64970221979999998</v>
      </c>
      <c r="L6819">
        <v>0.64970221979999998</v>
      </c>
      <c r="M6819" t="s">
        <v>26</v>
      </c>
      <c r="N6819" t="s">
        <v>323</v>
      </c>
      <c r="O6819" t="s">
        <v>29</v>
      </c>
      <c r="P6819" t="s">
        <v>29</v>
      </c>
      <c r="Q6819" t="s">
        <v>29</v>
      </c>
      <c r="R6819" t="s">
        <v>29</v>
      </c>
      <c r="S6819" t="s">
        <v>29</v>
      </c>
      <c r="T6819" t="s">
        <v>29</v>
      </c>
      <c r="U6819" t="s">
        <v>29</v>
      </c>
      <c r="V6819" t="s">
        <v>29</v>
      </c>
      <c r="W6819" t="s">
        <v>6903</v>
      </c>
    </row>
    <row r="6820" spans="1:23">
      <c r="A6820">
        <v>6819</v>
      </c>
      <c r="B6820" t="s">
        <v>6901</v>
      </c>
      <c r="C6820" t="s">
        <v>6902</v>
      </c>
      <c r="D6820">
        <v>179</v>
      </c>
      <c r="E6820" t="s">
        <v>6973</v>
      </c>
      <c r="F6820" t="s">
        <v>2780</v>
      </c>
      <c r="G6820" s="1" t="s">
        <v>6517</v>
      </c>
      <c r="H6820" t="s">
        <v>29</v>
      </c>
      <c r="I6820" t="s">
        <v>6517</v>
      </c>
      <c r="J6820" t="s">
        <v>29</v>
      </c>
      <c r="K6820">
        <v>2.7070925829999998E-2</v>
      </c>
      <c r="L6820">
        <v>2.7070925829999998E-2</v>
      </c>
      <c r="M6820" t="s">
        <v>26</v>
      </c>
      <c r="N6820" t="s">
        <v>6929</v>
      </c>
      <c r="O6820" t="s">
        <v>29</v>
      </c>
      <c r="P6820" t="s">
        <v>29</v>
      </c>
      <c r="Q6820" t="s">
        <v>29</v>
      </c>
      <c r="R6820" t="s">
        <v>29</v>
      </c>
      <c r="S6820" t="s">
        <v>29</v>
      </c>
      <c r="T6820" t="s">
        <v>29</v>
      </c>
      <c r="U6820" t="s">
        <v>29</v>
      </c>
      <c r="V6820" t="s">
        <v>29</v>
      </c>
      <c r="W6820" t="s">
        <v>6903</v>
      </c>
    </row>
    <row r="6821" spans="1:23">
      <c r="A6821">
        <v>6820</v>
      </c>
      <c r="B6821" t="s">
        <v>6901</v>
      </c>
      <c r="C6821" t="s">
        <v>6902</v>
      </c>
      <c r="D6821">
        <v>179</v>
      </c>
      <c r="E6821" t="s">
        <v>6519</v>
      </c>
      <c r="F6821" t="s">
        <v>2780</v>
      </c>
      <c r="G6821" s="1" t="s">
        <v>6520</v>
      </c>
      <c r="H6821" t="s">
        <v>1464</v>
      </c>
      <c r="I6821" t="s">
        <v>6520</v>
      </c>
      <c r="J6821" t="s">
        <v>8761</v>
      </c>
      <c r="K6821">
        <v>0.13535462910000001</v>
      </c>
      <c r="L6821">
        <v>0.13535462910000001</v>
      </c>
      <c r="M6821" t="s">
        <v>26</v>
      </c>
      <c r="N6821" t="s">
        <v>323</v>
      </c>
      <c r="O6821" t="s">
        <v>29</v>
      </c>
      <c r="P6821" t="s">
        <v>29</v>
      </c>
      <c r="Q6821" t="s">
        <v>29</v>
      </c>
      <c r="R6821" t="s">
        <v>29</v>
      </c>
      <c r="S6821" t="s">
        <v>29</v>
      </c>
      <c r="T6821" t="s">
        <v>29</v>
      </c>
      <c r="U6821" t="s">
        <v>29</v>
      </c>
      <c r="V6821" t="s">
        <v>29</v>
      </c>
      <c r="W6821" t="s">
        <v>6903</v>
      </c>
    </row>
    <row r="6822" spans="1:23">
      <c r="A6822">
        <v>6821</v>
      </c>
      <c r="B6822" t="s">
        <v>6901</v>
      </c>
      <c r="C6822" t="s">
        <v>6902</v>
      </c>
      <c r="D6822">
        <v>179</v>
      </c>
      <c r="E6822" t="s">
        <v>817</v>
      </c>
      <c r="F6822" t="s">
        <v>508</v>
      </c>
      <c r="G6822" s="1" t="s">
        <v>509</v>
      </c>
      <c r="H6822" t="s">
        <v>29</v>
      </c>
      <c r="I6822" t="s">
        <v>509</v>
      </c>
      <c r="J6822" t="s">
        <v>29</v>
      </c>
      <c r="K6822">
        <v>0.59556036820000002</v>
      </c>
      <c r="L6822">
        <v>0.59556036820000002</v>
      </c>
      <c r="M6822" t="s">
        <v>26</v>
      </c>
      <c r="N6822" t="s">
        <v>323</v>
      </c>
      <c r="O6822" t="s">
        <v>29</v>
      </c>
      <c r="P6822" t="s">
        <v>29</v>
      </c>
      <c r="Q6822" t="s">
        <v>29</v>
      </c>
      <c r="R6822" t="s">
        <v>29</v>
      </c>
      <c r="S6822" t="s">
        <v>29</v>
      </c>
      <c r="T6822" t="s">
        <v>29</v>
      </c>
      <c r="U6822" t="s">
        <v>29</v>
      </c>
      <c r="V6822" t="s">
        <v>29</v>
      </c>
      <c r="W6822" t="s">
        <v>6903</v>
      </c>
    </row>
    <row r="6823" spans="1:23">
      <c r="A6823">
        <v>6822</v>
      </c>
      <c r="B6823" t="s">
        <v>6901</v>
      </c>
      <c r="C6823" t="s">
        <v>6902</v>
      </c>
      <c r="D6823">
        <v>179</v>
      </c>
      <c r="E6823" t="s">
        <v>6974</v>
      </c>
      <c r="F6823" t="s">
        <v>2031</v>
      </c>
      <c r="G6823" s="1" t="s">
        <v>6975</v>
      </c>
      <c r="H6823" t="s">
        <v>331</v>
      </c>
      <c r="I6823" t="s">
        <v>6975</v>
      </c>
      <c r="J6823" t="s">
        <v>331</v>
      </c>
      <c r="K6823">
        <v>0.18949648080000001</v>
      </c>
      <c r="L6823">
        <v>0.18949648080000001</v>
      </c>
      <c r="M6823" t="s">
        <v>26</v>
      </c>
      <c r="N6823" t="s">
        <v>4694</v>
      </c>
      <c r="O6823" t="s">
        <v>29</v>
      </c>
      <c r="P6823" t="s">
        <v>29</v>
      </c>
      <c r="Q6823" t="s">
        <v>29</v>
      </c>
      <c r="R6823" t="s">
        <v>29</v>
      </c>
      <c r="S6823" t="s">
        <v>29</v>
      </c>
      <c r="T6823" t="s">
        <v>29</v>
      </c>
      <c r="U6823" t="s">
        <v>29</v>
      </c>
      <c r="V6823" t="s">
        <v>29</v>
      </c>
      <c r="W6823" t="s">
        <v>6903</v>
      </c>
    </row>
    <row r="6824" spans="1:23">
      <c r="A6824">
        <v>6823</v>
      </c>
      <c r="B6824" t="s">
        <v>6901</v>
      </c>
      <c r="C6824" t="s">
        <v>6902</v>
      </c>
      <c r="D6824">
        <v>179</v>
      </c>
      <c r="E6824" t="s">
        <v>6521</v>
      </c>
      <c r="F6824" t="s">
        <v>2031</v>
      </c>
      <c r="G6824" s="1" t="s">
        <v>2032</v>
      </c>
      <c r="H6824" t="s">
        <v>331</v>
      </c>
      <c r="I6824" t="s">
        <v>2032</v>
      </c>
      <c r="J6824" t="s">
        <v>331</v>
      </c>
      <c r="K6824">
        <v>4.8727666489999999</v>
      </c>
      <c r="L6824">
        <v>4.8727666489999999</v>
      </c>
      <c r="M6824" t="s">
        <v>26</v>
      </c>
      <c r="N6824" t="s">
        <v>323</v>
      </c>
      <c r="O6824" t="s">
        <v>29</v>
      </c>
      <c r="P6824" t="s">
        <v>29</v>
      </c>
      <c r="Q6824" t="s">
        <v>29</v>
      </c>
      <c r="R6824" t="s">
        <v>29</v>
      </c>
      <c r="S6824" t="s">
        <v>29</v>
      </c>
      <c r="T6824" t="s">
        <v>29</v>
      </c>
      <c r="U6824" t="s">
        <v>29</v>
      </c>
      <c r="V6824" t="s">
        <v>29</v>
      </c>
      <c r="W6824" t="s">
        <v>6903</v>
      </c>
    </row>
    <row r="6825" spans="1:23">
      <c r="A6825">
        <v>6824</v>
      </c>
      <c r="B6825" t="s">
        <v>6901</v>
      </c>
      <c r="C6825" t="s">
        <v>6902</v>
      </c>
      <c r="D6825">
        <v>179</v>
      </c>
      <c r="E6825" t="s">
        <v>6976</v>
      </c>
      <c r="F6825" t="s">
        <v>391</v>
      </c>
      <c r="G6825" s="1" t="s">
        <v>6977</v>
      </c>
      <c r="H6825" t="s">
        <v>29</v>
      </c>
      <c r="I6825" t="s">
        <v>8839</v>
      </c>
      <c r="J6825" t="s">
        <v>29</v>
      </c>
      <c r="K6825">
        <v>8.1212777479999998E-2</v>
      </c>
      <c r="L6825">
        <v>8.1212777479999998E-2</v>
      </c>
      <c r="M6825" t="s">
        <v>26</v>
      </c>
      <c r="N6825" t="s">
        <v>323</v>
      </c>
      <c r="O6825" t="s">
        <v>29</v>
      </c>
      <c r="P6825" t="s">
        <v>29</v>
      </c>
      <c r="Q6825" t="s">
        <v>29</v>
      </c>
      <c r="R6825" t="s">
        <v>29</v>
      </c>
      <c r="S6825" t="s">
        <v>29</v>
      </c>
      <c r="T6825" t="s">
        <v>29</v>
      </c>
      <c r="U6825" t="s">
        <v>29</v>
      </c>
      <c r="V6825" t="s">
        <v>29</v>
      </c>
      <c r="W6825" t="s">
        <v>6903</v>
      </c>
    </row>
    <row r="6826" spans="1:23">
      <c r="A6826">
        <v>6825</v>
      </c>
      <c r="B6826" t="s">
        <v>6901</v>
      </c>
      <c r="C6826" t="s">
        <v>6902</v>
      </c>
      <c r="D6826">
        <v>179</v>
      </c>
      <c r="E6826" t="s">
        <v>6978</v>
      </c>
      <c r="F6826" t="s">
        <v>391</v>
      </c>
      <c r="G6826" s="1" t="s">
        <v>1620</v>
      </c>
      <c r="H6826" t="s">
        <v>29</v>
      </c>
      <c r="I6826" t="s">
        <v>1620</v>
      </c>
      <c r="J6826" t="s">
        <v>29</v>
      </c>
      <c r="K6826">
        <v>1.840822956</v>
      </c>
      <c r="L6826">
        <v>1.840822956</v>
      </c>
      <c r="M6826" t="s">
        <v>26</v>
      </c>
      <c r="N6826" t="s">
        <v>323</v>
      </c>
      <c r="O6826" t="s">
        <v>29</v>
      </c>
      <c r="P6826" t="s">
        <v>29</v>
      </c>
      <c r="Q6826" t="s">
        <v>29</v>
      </c>
      <c r="R6826" t="s">
        <v>29</v>
      </c>
      <c r="S6826" t="s">
        <v>29</v>
      </c>
      <c r="T6826" t="s">
        <v>29</v>
      </c>
      <c r="U6826" t="s">
        <v>29</v>
      </c>
      <c r="V6826" t="s">
        <v>29</v>
      </c>
      <c r="W6826" t="s">
        <v>6903</v>
      </c>
    </row>
    <row r="6827" spans="1:23">
      <c r="A6827">
        <v>6826</v>
      </c>
      <c r="B6827" t="s">
        <v>6901</v>
      </c>
      <c r="C6827" t="s">
        <v>6902</v>
      </c>
      <c r="D6827">
        <v>179</v>
      </c>
      <c r="E6827" t="s">
        <v>6979</v>
      </c>
      <c r="F6827" t="s">
        <v>391</v>
      </c>
      <c r="G6827" s="1" t="s">
        <v>1620</v>
      </c>
      <c r="H6827" t="s">
        <v>6980</v>
      </c>
      <c r="I6827" t="s">
        <v>1620</v>
      </c>
      <c r="J6827" t="s">
        <v>3022</v>
      </c>
      <c r="K6827">
        <v>2.7070925829999998E-2</v>
      </c>
      <c r="L6827">
        <v>2.7070925829999998E-2</v>
      </c>
      <c r="M6827" t="s">
        <v>26</v>
      </c>
      <c r="N6827" t="s">
        <v>323</v>
      </c>
      <c r="O6827" t="s">
        <v>29</v>
      </c>
      <c r="P6827" t="s">
        <v>29</v>
      </c>
      <c r="Q6827" t="s">
        <v>29</v>
      </c>
      <c r="R6827" t="s">
        <v>29</v>
      </c>
      <c r="S6827" t="s">
        <v>29</v>
      </c>
      <c r="T6827" t="s">
        <v>29</v>
      </c>
      <c r="U6827" t="s">
        <v>29</v>
      </c>
      <c r="V6827" t="s">
        <v>29</v>
      </c>
      <c r="W6827" t="s">
        <v>6903</v>
      </c>
    </row>
    <row r="6828" spans="1:23">
      <c r="A6828">
        <v>6827</v>
      </c>
      <c r="B6828" t="s">
        <v>6901</v>
      </c>
      <c r="C6828" t="s">
        <v>6902</v>
      </c>
      <c r="D6828">
        <v>179</v>
      </c>
      <c r="E6828" t="s">
        <v>6981</v>
      </c>
      <c r="F6828" t="s">
        <v>391</v>
      </c>
      <c r="G6828" s="1" t="s">
        <v>392</v>
      </c>
      <c r="H6828" t="s">
        <v>29</v>
      </c>
      <c r="I6828" t="s">
        <v>392</v>
      </c>
      <c r="J6828" t="s">
        <v>29</v>
      </c>
      <c r="K6828">
        <v>0.54141851649999995</v>
      </c>
      <c r="L6828">
        <v>0.54141851649999995</v>
      </c>
      <c r="M6828" t="s">
        <v>26</v>
      </c>
      <c r="N6828" t="s">
        <v>323</v>
      </c>
      <c r="O6828" t="s">
        <v>29</v>
      </c>
      <c r="P6828" t="s">
        <v>29</v>
      </c>
      <c r="Q6828" t="s">
        <v>29</v>
      </c>
      <c r="R6828" t="s">
        <v>29</v>
      </c>
      <c r="S6828" t="s">
        <v>29</v>
      </c>
      <c r="T6828" t="s">
        <v>29</v>
      </c>
      <c r="U6828" t="s">
        <v>29</v>
      </c>
      <c r="V6828" t="s">
        <v>29</v>
      </c>
      <c r="W6828" t="s">
        <v>6903</v>
      </c>
    </row>
    <row r="6829" spans="1:23">
      <c r="A6829">
        <v>6828</v>
      </c>
      <c r="B6829" t="s">
        <v>6901</v>
      </c>
      <c r="C6829" t="s">
        <v>6902</v>
      </c>
      <c r="D6829">
        <v>179</v>
      </c>
      <c r="E6829" t="s">
        <v>6982</v>
      </c>
      <c r="F6829" t="s">
        <v>391</v>
      </c>
      <c r="G6829" s="1" t="s">
        <v>392</v>
      </c>
      <c r="H6829" t="s">
        <v>29</v>
      </c>
      <c r="I6829" t="s">
        <v>392</v>
      </c>
      <c r="J6829" t="s">
        <v>29</v>
      </c>
      <c r="K6829">
        <v>0.13535462910000001</v>
      </c>
      <c r="L6829">
        <v>0.13535462910000001</v>
      </c>
      <c r="M6829" t="s">
        <v>26</v>
      </c>
      <c r="N6829" t="s">
        <v>323</v>
      </c>
      <c r="O6829" t="s">
        <v>29</v>
      </c>
      <c r="P6829" t="s">
        <v>29</v>
      </c>
      <c r="Q6829" t="s">
        <v>29</v>
      </c>
      <c r="R6829" t="s">
        <v>29</v>
      </c>
      <c r="S6829" t="s">
        <v>29</v>
      </c>
      <c r="T6829" t="s">
        <v>29</v>
      </c>
      <c r="U6829" t="s">
        <v>29</v>
      </c>
      <c r="V6829" t="s">
        <v>29</v>
      </c>
      <c r="W6829" t="s">
        <v>6903</v>
      </c>
    </row>
    <row r="6830" spans="1:23">
      <c r="A6830">
        <v>6829</v>
      </c>
      <c r="B6830" t="s">
        <v>6901</v>
      </c>
      <c r="C6830" t="s">
        <v>6902</v>
      </c>
      <c r="D6830">
        <v>179</v>
      </c>
      <c r="E6830" t="s">
        <v>6983</v>
      </c>
      <c r="F6830" t="s">
        <v>391</v>
      </c>
      <c r="G6830" s="1" t="s">
        <v>6523</v>
      </c>
      <c r="H6830" t="s">
        <v>2053</v>
      </c>
      <c r="I6830" t="s">
        <v>6523</v>
      </c>
      <c r="J6830" t="s">
        <v>2053</v>
      </c>
      <c r="K6830">
        <v>0.64970221979999998</v>
      </c>
      <c r="L6830">
        <v>0.64970221979999998</v>
      </c>
      <c r="M6830" t="s">
        <v>26</v>
      </c>
      <c r="N6830" t="s">
        <v>323</v>
      </c>
      <c r="O6830" t="s">
        <v>29</v>
      </c>
      <c r="P6830" t="s">
        <v>29</v>
      </c>
      <c r="Q6830" t="s">
        <v>29</v>
      </c>
      <c r="R6830" t="s">
        <v>29</v>
      </c>
      <c r="S6830" t="s">
        <v>29</v>
      </c>
      <c r="T6830" t="s">
        <v>29</v>
      </c>
      <c r="U6830" t="s">
        <v>29</v>
      </c>
      <c r="V6830" t="s">
        <v>29</v>
      </c>
      <c r="W6830" t="s">
        <v>6903</v>
      </c>
    </row>
    <row r="6831" spans="1:23">
      <c r="A6831">
        <v>6830</v>
      </c>
      <c r="B6831" t="s">
        <v>6901</v>
      </c>
      <c r="C6831" t="s">
        <v>6902</v>
      </c>
      <c r="D6831">
        <v>179</v>
      </c>
      <c r="E6831" t="s">
        <v>6522</v>
      </c>
      <c r="F6831" t="s">
        <v>391</v>
      </c>
      <c r="G6831" s="1" t="s">
        <v>6523</v>
      </c>
      <c r="H6831" t="s">
        <v>6524</v>
      </c>
      <c r="I6831" t="s">
        <v>6523</v>
      </c>
      <c r="J6831" t="s">
        <v>6524</v>
      </c>
      <c r="K6831">
        <v>0.37899296160000001</v>
      </c>
      <c r="L6831">
        <v>0.37899296160000001</v>
      </c>
      <c r="M6831" t="s">
        <v>26</v>
      </c>
      <c r="N6831" t="s">
        <v>323</v>
      </c>
      <c r="O6831" t="s">
        <v>29</v>
      </c>
      <c r="P6831" t="s">
        <v>29</v>
      </c>
      <c r="Q6831" t="s">
        <v>29</v>
      </c>
      <c r="R6831" t="s">
        <v>29</v>
      </c>
      <c r="S6831" t="s">
        <v>29</v>
      </c>
      <c r="T6831" t="s">
        <v>29</v>
      </c>
      <c r="U6831" t="s">
        <v>29</v>
      </c>
      <c r="V6831" t="s">
        <v>29</v>
      </c>
      <c r="W6831" t="s">
        <v>6903</v>
      </c>
    </row>
    <row r="6832" spans="1:23">
      <c r="A6832">
        <v>6831</v>
      </c>
      <c r="B6832" t="s">
        <v>6901</v>
      </c>
      <c r="C6832" t="s">
        <v>6902</v>
      </c>
      <c r="D6832">
        <v>179</v>
      </c>
      <c r="E6832" t="s">
        <v>6984</v>
      </c>
      <c r="F6832" t="s">
        <v>258</v>
      </c>
      <c r="G6832" s="1" t="s">
        <v>1415</v>
      </c>
      <c r="H6832" t="s">
        <v>29</v>
      </c>
      <c r="I6832" t="s">
        <v>1415</v>
      </c>
      <c r="J6832" t="s">
        <v>29</v>
      </c>
      <c r="K6832">
        <v>0.64970221979999998</v>
      </c>
      <c r="L6832">
        <v>0.64970221979999998</v>
      </c>
      <c r="M6832" t="s">
        <v>26</v>
      </c>
      <c r="N6832" t="s">
        <v>323</v>
      </c>
      <c r="O6832" t="s">
        <v>29</v>
      </c>
      <c r="P6832" t="s">
        <v>29</v>
      </c>
      <c r="Q6832" t="s">
        <v>29</v>
      </c>
      <c r="R6832" t="s">
        <v>29</v>
      </c>
      <c r="S6832" t="s">
        <v>29</v>
      </c>
      <c r="T6832" t="s">
        <v>29</v>
      </c>
      <c r="U6832" t="s">
        <v>29</v>
      </c>
      <c r="V6832" t="s">
        <v>29</v>
      </c>
      <c r="W6832" t="s">
        <v>6903</v>
      </c>
    </row>
    <row r="6833" spans="1:23">
      <c r="A6833">
        <v>6832</v>
      </c>
      <c r="B6833" t="s">
        <v>6901</v>
      </c>
      <c r="C6833" t="s">
        <v>6902</v>
      </c>
      <c r="D6833">
        <v>179</v>
      </c>
      <c r="E6833" t="s">
        <v>6985</v>
      </c>
      <c r="F6833" t="s">
        <v>258</v>
      </c>
      <c r="G6833" s="1" t="s">
        <v>1415</v>
      </c>
      <c r="H6833" t="s">
        <v>29</v>
      </c>
      <c r="I6833" t="s">
        <v>1415</v>
      </c>
      <c r="J6833" t="s">
        <v>29</v>
      </c>
      <c r="K6833">
        <v>0.13535462910000001</v>
      </c>
      <c r="L6833">
        <v>0.13535462910000001</v>
      </c>
      <c r="M6833" t="s">
        <v>26</v>
      </c>
      <c r="N6833" t="s">
        <v>323</v>
      </c>
      <c r="O6833" t="s">
        <v>29</v>
      </c>
      <c r="P6833" t="s">
        <v>29</v>
      </c>
      <c r="Q6833" t="s">
        <v>29</v>
      </c>
      <c r="R6833" t="s">
        <v>29</v>
      </c>
      <c r="S6833" t="s">
        <v>29</v>
      </c>
      <c r="T6833" t="s">
        <v>29</v>
      </c>
      <c r="U6833" t="s">
        <v>29</v>
      </c>
      <c r="V6833" t="s">
        <v>29</v>
      </c>
      <c r="W6833" t="s">
        <v>6903</v>
      </c>
    </row>
    <row r="6834" spans="1:23">
      <c r="A6834">
        <v>6833</v>
      </c>
      <c r="B6834" t="s">
        <v>6901</v>
      </c>
      <c r="C6834" t="s">
        <v>6902</v>
      </c>
      <c r="D6834">
        <v>179</v>
      </c>
      <c r="E6834" t="s">
        <v>6526</v>
      </c>
      <c r="F6834" t="s">
        <v>1976</v>
      </c>
      <c r="G6834" s="1" t="s">
        <v>5829</v>
      </c>
      <c r="H6834" t="s">
        <v>6527</v>
      </c>
      <c r="I6834" t="s">
        <v>5829</v>
      </c>
      <c r="J6834" t="s">
        <v>6527</v>
      </c>
      <c r="K6834">
        <v>0.89334055219999997</v>
      </c>
      <c r="L6834">
        <v>0.89334055219999997</v>
      </c>
      <c r="M6834" t="s">
        <v>26</v>
      </c>
      <c r="N6834" t="s">
        <v>323</v>
      </c>
      <c r="O6834" t="s">
        <v>29</v>
      </c>
      <c r="P6834" t="s">
        <v>29</v>
      </c>
      <c r="Q6834" t="s">
        <v>29</v>
      </c>
      <c r="R6834" t="s">
        <v>29</v>
      </c>
      <c r="S6834" t="s">
        <v>29</v>
      </c>
      <c r="T6834" t="s">
        <v>29</v>
      </c>
      <c r="U6834" t="s">
        <v>29</v>
      </c>
      <c r="V6834" t="s">
        <v>29</v>
      </c>
      <c r="W6834" t="s">
        <v>6903</v>
      </c>
    </row>
    <row r="6835" spans="1:23">
      <c r="A6835">
        <v>6834</v>
      </c>
      <c r="B6835" t="s">
        <v>6901</v>
      </c>
      <c r="C6835" t="s">
        <v>6902</v>
      </c>
      <c r="D6835">
        <v>179</v>
      </c>
      <c r="E6835" t="s">
        <v>6986</v>
      </c>
      <c r="F6835" t="s">
        <v>1976</v>
      </c>
      <c r="G6835" s="1" t="s">
        <v>5829</v>
      </c>
      <c r="H6835" t="s">
        <v>1744</v>
      </c>
      <c r="I6835" t="s">
        <v>5829</v>
      </c>
      <c r="J6835" t="s">
        <v>1744</v>
      </c>
      <c r="K6835">
        <v>0.48727666489999999</v>
      </c>
      <c r="L6835">
        <v>0.48727666489999999</v>
      </c>
      <c r="M6835" t="s">
        <v>26</v>
      </c>
      <c r="N6835" t="s">
        <v>323</v>
      </c>
      <c r="O6835" t="s">
        <v>29</v>
      </c>
      <c r="P6835" t="s">
        <v>29</v>
      </c>
      <c r="Q6835" t="s">
        <v>29</v>
      </c>
      <c r="R6835" t="s">
        <v>29</v>
      </c>
      <c r="S6835" t="s">
        <v>29</v>
      </c>
      <c r="T6835" t="s">
        <v>29</v>
      </c>
      <c r="U6835" t="s">
        <v>29</v>
      </c>
      <c r="V6835" t="s">
        <v>29</v>
      </c>
      <c r="W6835" t="s">
        <v>6903</v>
      </c>
    </row>
    <row r="6836" spans="1:23">
      <c r="A6836">
        <v>6835</v>
      </c>
      <c r="B6836" t="s">
        <v>6901</v>
      </c>
      <c r="C6836" t="s">
        <v>6902</v>
      </c>
      <c r="D6836">
        <v>179</v>
      </c>
      <c r="E6836" t="s">
        <v>6987</v>
      </c>
      <c r="F6836" t="s">
        <v>1976</v>
      </c>
      <c r="G6836" s="1" t="s">
        <v>5829</v>
      </c>
      <c r="H6836" t="s">
        <v>6988</v>
      </c>
      <c r="I6836" t="s">
        <v>5829</v>
      </c>
      <c r="J6836" t="s">
        <v>6988</v>
      </c>
      <c r="K6836">
        <v>0.13535462910000001</v>
      </c>
      <c r="L6836">
        <v>0.13535462910000001</v>
      </c>
      <c r="M6836" t="s">
        <v>26</v>
      </c>
      <c r="N6836" t="s">
        <v>323</v>
      </c>
      <c r="O6836" t="s">
        <v>29</v>
      </c>
      <c r="P6836" t="s">
        <v>29</v>
      </c>
      <c r="Q6836" t="s">
        <v>29</v>
      </c>
      <c r="R6836" t="s">
        <v>29</v>
      </c>
      <c r="S6836" t="s">
        <v>29</v>
      </c>
      <c r="T6836" t="s">
        <v>29</v>
      </c>
      <c r="U6836" t="s">
        <v>29</v>
      </c>
      <c r="V6836" t="s">
        <v>29</v>
      </c>
      <c r="W6836" t="s">
        <v>6903</v>
      </c>
    </row>
    <row r="6837" spans="1:23">
      <c r="A6837">
        <v>6836</v>
      </c>
      <c r="B6837" t="s">
        <v>6901</v>
      </c>
      <c r="C6837" t="s">
        <v>6902</v>
      </c>
      <c r="D6837">
        <v>179</v>
      </c>
      <c r="E6837" t="s">
        <v>6989</v>
      </c>
      <c r="F6837" t="s">
        <v>1976</v>
      </c>
      <c r="G6837" s="1" t="s">
        <v>5829</v>
      </c>
      <c r="H6837" t="s">
        <v>29</v>
      </c>
      <c r="I6837" t="s">
        <v>5829</v>
      </c>
      <c r="J6837" t="s">
        <v>29</v>
      </c>
      <c r="K6837">
        <v>2.7070925829999998E-2</v>
      </c>
      <c r="L6837">
        <v>2.7070925829999998E-2</v>
      </c>
      <c r="M6837" t="s">
        <v>26</v>
      </c>
      <c r="N6837" t="s">
        <v>323</v>
      </c>
      <c r="O6837" t="s">
        <v>29</v>
      </c>
      <c r="P6837" t="s">
        <v>29</v>
      </c>
      <c r="Q6837" t="s">
        <v>29</v>
      </c>
      <c r="R6837" t="s">
        <v>29</v>
      </c>
      <c r="S6837" t="s">
        <v>29</v>
      </c>
      <c r="T6837" t="s">
        <v>29</v>
      </c>
      <c r="U6837" t="s">
        <v>29</v>
      </c>
      <c r="V6837" t="s">
        <v>29</v>
      </c>
      <c r="W6837" t="s">
        <v>6903</v>
      </c>
    </row>
    <row r="6838" spans="1:23">
      <c r="A6838">
        <v>6837</v>
      </c>
      <c r="B6838" t="s">
        <v>6901</v>
      </c>
      <c r="C6838" t="s">
        <v>6902</v>
      </c>
      <c r="D6838">
        <v>179</v>
      </c>
      <c r="E6838" t="s">
        <v>6990</v>
      </c>
      <c r="F6838" t="s">
        <v>1976</v>
      </c>
      <c r="G6838" s="1" t="s">
        <v>5829</v>
      </c>
      <c r="H6838" t="s">
        <v>29</v>
      </c>
      <c r="I6838" t="s">
        <v>5829</v>
      </c>
      <c r="J6838" t="s">
        <v>29</v>
      </c>
      <c r="K6838">
        <v>2.7070925829999998E-2</v>
      </c>
      <c r="L6838">
        <v>2.7070925829999998E-2</v>
      </c>
      <c r="M6838" t="s">
        <v>26</v>
      </c>
      <c r="N6838" t="s">
        <v>323</v>
      </c>
      <c r="O6838" t="s">
        <v>29</v>
      </c>
      <c r="P6838" t="s">
        <v>29</v>
      </c>
      <c r="Q6838" t="s">
        <v>29</v>
      </c>
      <c r="R6838" t="s">
        <v>29</v>
      </c>
      <c r="S6838" t="s">
        <v>29</v>
      </c>
      <c r="T6838" t="s">
        <v>29</v>
      </c>
      <c r="U6838" t="s">
        <v>29</v>
      </c>
      <c r="V6838" t="s">
        <v>29</v>
      </c>
      <c r="W6838" t="s">
        <v>6903</v>
      </c>
    </row>
    <row r="6839" spans="1:23">
      <c r="A6839">
        <v>6838</v>
      </c>
      <c r="B6839" t="s">
        <v>6901</v>
      </c>
      <c r="C6839" t="s">
        <v>6902</v>
      </c>
      <c r="D6839">
        <v>179</v>
      </c>
      <c r="E6839" t="s">
        <v>6991</v>
      </c>
      <c r="F6839" t="s">
        <v>1976</v>
      </c>
      <c r="G6839" s="1" t="s">
        <v>6992</v>
      </c>
      <c r="H6839" t="s">
        <v>6993</v>
      </c>
      <c r="I6839" t="s">
        <v>7551</v>
      </c>
      <c r="J6839" t="s">
        <v>6993</v>
      </c>
      <c r="K6839">
        <v>0.18949648080000001</v>
      </c>
      <c r="L6839">
        <v>0.18949648080000001</v>
      </c>
      <c r="M6839" t="s">
        <v>26</v>
      </c>
      <c r="N6839" t="s">
        <v>323</v>
      </c>
      <c r="O6839" t="s">
        <v>29</v>
      </c>
      <c r="P6839" t="s">
        <v>29</v>
      </c>
      <c r="Q6839" t="s">
        <v>29</v>
      </c>
      <c r="R6839" t="s">
        <v>29</v>
      </c>
      <c r="S6839" t="s">
        <v>29</v>
      </c>
      <c r="T6839" t="s">
        <v>29</v>
      </c>
      <c r="U6839" t="s">
        <v>29</v>
      </c>
      <c r="V6839" t="s">
        <v>29</v>
      </c>
      <c r="W6839" t="s">
        <v>6903</v>
      </c>
    </row>
    <row r="6840" spans="1:23">
      <c r="A6840">
        <v>6839</v>
      </c>
      <c r="B6840" t="s">
        <v>6901</v>
      </c>
      <c r="C6840" t="s">
        <v>6902</v>
      </c>
      <c r="D6840">
        <v>179</v>
      </c>
      <c r="E6840" t="s">
        <v>6994</v>
      </c>
      <c r="F6840" t="s">
        <v>1976</v>
      </c>
      <c r="G6840" s="1" t="s">
        <v>6995</v>
      </c>
      <c r="H6840" t="s">
        <v>29</v>
      </c>
      <c r="I6840" t="s">
        <v>6995</v>
      </c>
      <c r="J6840" t="s">
        <v>29</v>
      </c>
      <c r="K6840">
        <v>0.13535462910000001</v>
      </c>
      <c r="L6840">
        <v>0.13535462910000001</v>
      </c>
      <c r="M6840" t="s">
        <v>26</v>
      </c>
      <c r="N6840" t="s">
        <v>323</v>
      </c>
      <c r="O6840" t="s">
        <v>29</v>
      </c>
      <c r="P6840" t="s">
        <v>29</v>
      </c>
      <c r="Q6840" t="s">
        <v>29</v>
      </c>
      <c r="R6840" t="s">
        <v>29</v>
      </c>
      <c r="S6840" t="s">
        <v>29</v>
      </c>
      <c r="T6840" t="s">
        <v>29</v>
      </c>
      <c r="U6840" t="s">
        <v>29</v>
      </c>
      <c r="V6840" t="s">
        <v>29</v>
      </c>
      <c r="W6840" t="s">
        <v>6903</v>
      </c>
    </row>
    <row r="6841" spans="1:23">
      <c r="A6841">
        <v>6840</v>
      </c>
      <c r="B6841" t="s">
        <v>6901</v>
      </c>
      <c r="C6841" t="s">
        <v>6902</v>
      </c>
      <c r="D6841">
        <v>179</v>
      </c>
      <c r="E6841" t="s">
        <v>6996</v>
      </c>
      <c r="F6841" t="s">
        <v>1976</v>
      </c>
      <c r="G6841" s="1" t="s">
        <v>6997</v>
      </c>
      <c r="H6841" t="s">
        <v>29</v>
      </c>
      <c r="I6841" t="s">
        <v>6997</v>
      </c>
      <c r="J6841" t="s">
        <v>29</v>
      </c>
      <c r="K6841">
        <v>0.10828370330000001</v>
      </c>
      <c r="L6841">
        <v>0.10828370330000001</v>
      </c>
      <c r="M6841" t="s">
        <v>26</v>
      </c>
      <c r="N6841" t="s">
        <v>323</v>
      </c>
      <c r="O6841" t="s">
        <v>29</v>
      </c>
      <c r="P6841" t="s">
        <v>29</v>
      </c>
      <c r="Q6841" t="s">
        <v>29</v>
      </c>
      <c r="R6841" t="s">
        <v>29</v>
      </c>
      <c r="S6841" t="s">
        <v>29</v>
      </c>
      <c r="T6841" t="s">
        <v>29</v>
      </c>
      <c r="U6841" t="s">
        <v>29</v>
      </c>
      <c r="V6841" t="s">
        <v>29</v>
      </c>
      <c r="W6841" t="s">
        <v>6903</v>
      </c>
    </row>
    <row r="6842" spans="1:23">
      <c r="A6842">
        <v>6841</v>
      </c>
      <c r="B6842" t="s">
        <v>6901</v>
      </c>
      <c r="C6842" t="s">
        <v>6902</v>
      </c>
      <c r="D6842">
        <v>179</v>
      </c>
      <c r="E6842" t="s">
        <v>6998</v>
      </c>
      <c r="F6842" t="s">
        <v>185</v>
      </c>
      <c r="G6842" s="1" t="s">
        <v>213</v>
      </c>
      <c r="H6842" t="s">
        <v>6999</v>
      </c>
      <c r="I6842" t="s">
        <v>213</v>
      </c>
      <c r="J6842" t="s">
        <v>6999</v>
      </c>
      <c r="K6842">
        <v>2.7070925829999998E-2</v>
      </c>
      <c r="L6842">
        <v>2.7070925829999998E-2</v>
      </c>
      <c r="M6842" t="s">
        <v>26</v>
      </c>
      <c r="N6842" t="s">
        <v>323</v>
      </c>
      <c r="O6842" t="s">
        <v>29</v>
      </c>
      <c r="P6842" t="s">
        <v>29</v>
      </c>
      <c r="Q6842" t="s">
        <v>29</v>
      </c>
      <c r="R6842" t="s">
        <v>29</v>
      </c>
      <c r="S6842" t="s">
        <v>29</v>
      </c>
      <c r="T6842" t="s">
        <v>29</v>
      </c>
      <c r="U6842" t="s">
        <v>29</v>
      </c>
      <c r="V6842" t="s">
        <v>29</v>
      </c>
      <c r="W6842" t="s">
        <v>6903</v>
      </c>
    </row>
    <row r="6843" spans="1:23">
      <c r="A6843">
        <v>6842</v>
      </c>
      <c r="B6843" t="s">
        <v>6901</v>
      </c>
      <c r="C6843" t="s">
        <v>6902</v>
      </c>
      <c r="D6843">
        <v>179</v>
      </c>
      <c r="E6843" t="s">
        <v>3875</v>
      </c>
      <c r="F6843" t="s">
        <v>185</v>
      </c>
      <c r="G6843" s="1" t="s">
        <v>213</v>
      </c>
      <c r="H6843" t="s">
        <v>3876</v>
      </c>
      <c r="I6843" t="s">
        <v>213</v>
      </c>
      <c r="J6843" t="s">
        <v>3876</v>
      </c>
      <c r="K6843">
        <v>0.10828370330000001</v>
      </c>
      <c r="L6843">
        <v>0.10828370330000001</v>
      </c>
      <c r="M6843" t="s">
        <v>26</v>
      </c>
      <c r="N6843" t="s">
        <v>323</v>
      </c>
      <c r="O6843" t="s">
        <v>29</v>
      </c>
      <c r="P6843" t="s">
        <v>29</v>
      </c>
      <c r="Q6843" t="s">
        <v>29</v>
      </c>
      <c r="R6843" t="s">
        <v>29</v>
      </c>
      <c r="S6843" t="s">
        <v>29</v>
      </c>
      <c r="T6843" t="s">
        <v>29</v>
      </c>
      <c r="U6843" t="s">
        <v>29</v>
      </c>
      <c r="V6843" t="s">
        <v>29</v>
      </c>
      <c r="W6843" t="s">
        <v>6903</v>
      </c>
    </row>
    <row r="6844" spans="1:23">
      <c r="A6844">
        <v>6843</v>
      </c>
      <c r="B6844" t="s">
        <v>6901</v>
      </c>
      <c r="C6844" t="s">
        <v>6902</v>
      </c>
      <c r="D6844">
        <v>179</v>
      </c>
      <c r="E6844" t="s">
        <v>1399</v>
      </c>
      <c r="F6844" t="s">
        <v>41</v>
      </c>
      <c r="G6844" s="1" t="s">
        <v>408</v>
      </c>
      <c r="H6844" t="s">
        <v>29</v>
      </c>
      <c r="I6844" t="s">
        <v>408</v>
      </c>
      <c r="J6844" t="s">
        <v>29</v>
      </c>
      <c r="K6844">
        <v>1.5971846240000001</v>
      </c>
      <c r="L6844">
        <v>1.5971846240000001</v>
      </c>
      <c r="M6844" t="s">
        <v>26</v>
      </c>
      <c r="N6844" t="s">
        <v>323</v>
      </c>
      <c r="O6844" t="s">
        <v>29</v>
      </c>
      <c r="P6844" t="s">
        <v>29</v>
      </c>
      <c r="Q6844" t="s">
        <v>29</v>
      </c>
      <c r="R6844" t="s">
        <v>29</v>
      </c>
      <c r="S6844" t="s">
        <v>29</v>
      </c>
      <c r="T6844" t="s">
        <v>29</v>
      </c>
      <c r="U6844" t="s">
        <v>29</v>
      </c>
      <c r="V6844" t="s">
        <v>29</v>
      </c>
      <c r="W6844" t="s">
        <v>6903</v>
      </c>
    </row>
    <row r="6845" spans="1:23">
      <c r="A6845">
        <v>6844</v>
      </c>
      <c r="B6845" t="s">
        <v>6901</v>
      </c>
      <c r="C6845" t="s">
        <v>6902</v>
      </c>
      <c r="D6845">
        <v>179</v>
      </c>
      <c r="E6845" t="s">
        <v>991</v>
      </c>
      <c r="F6845" t="s">
        <v>185</v>
      </c>
      <c r="G6845" s="1" t="s">
        <v>186</v>
      </c>
      <c r="H6845" t="s">
        <v>992</v>
      </c>
      <c r="I6845" t="s">
        <v>186</v>
      </c>
      <c r="J6845" t="s">
        <v>992</v>
      </c>
      <c r="K6845">
        <v>5.2517596099999997</v>
      </c>
      <c r="L6845">
        <v>5.2517596099999997</v>
      </c>
      <c r="M6845" t="s">
        <v>26</v>
      </c>
      <c r="N6845" t="s">
        <v>323</v>
      </c>
      <c r="O6845" t="s">
        <v>29</v>
      </c>
      <c r="P6845" t="s">
        <v>29</v>
      </c>
      <c r="Q6845" t="s">
        <v>29</v>
      </c>
      <c r="R6845" t="s">
        <v>29</v>
      </c>
      <c r="S6845" t="s">
        <v>29</v>
      </c>
      <c r="T6845" t="s">
        <v>29</v>
      </c>
      <c r="U6845" t="s">
        <v>29</v>
      </c>
      <c r="V6845" t="s">
        <v>29</v>
      </c>
      <c r="W6845" t="s">
        <v>6903</v>
      </c>
    </row>
    <row r="6846" spans="1:23">
      <c r="A6846">
        <v>6845</v>
      </c>
      <c r="B6846" t="s">
        <v>6901</v>
      </c>
      <c r="C6846" t="s">
        <v>6902</v>
      </c>
      <c r="D6846">
        <v>179</v>
      </c>
      <c r="E6846" t="s">
        <v>7000</v>
      </c>
      <c r="F6846" t="s">
        <v>185</v>
      </c>
      <c r="G6846" s="1" t="s">
        <v>186</v>
      </c>
      <c r="H6846" t="s">
        <v>7001</v>
      </c>
      <c r="I6846" t="s">
        <v>186</v>
      </c>
      <c r="J6846" t="s">
        <v>2051</v>
      </c>
      <c r="K6846">
        <v>1.7325392529999999</v>
      </c>
      <c r="L6846">
        <v>1.7325392529999999</v>
      </c>
      <c r="M6846" t="s">
        <v>26</v>
      </c>
      <c r="N6846" t="s">
        <v>323</v>
      </c>
      <c r="O6846" t="s">
        <v>29</v>
      </c>
      <c r="P6846" t="s">
        <v>29</v>
      </c>
      <c r="Q6846" t="s">
        <v>29</v>
      </c>
      <c r="R6846" t="s">
        <v>29</v>
      </c>
      <c r="S6846" t="s">
        <v>29</v>
      </c>
      <c r="T6846" t="s">
        <v>29</v>
      </c>
      <c r="U6846" t="s">
        <v>29</v>
      </c>
      <c r="V6846" t="s">
        <v>29</v>
      </c>
      <c r="W6846" t="s">
        <v>6903</v>
      </c>
    </row>
    <row r="6847" spans="1:23">
      <c r="A6847">
        <v>6846</v>
      </c>
      <c r="B6847" t="s">
        <v>6901</v>
      </c>
      <c r="C6847" t="s">
        <v>6902</v>
      </c>
      <c r="D6847">
        <v>179</v>
      </c>
      <c r="E6847" t="s">
        <v>938</v>
      </c>
      <c r="F6847" t="s">
        <v>185</v>
      </c>
      <c r="G6847" s="1" t="s">
        <v>186</v>
      </c>
      <c r="H6847" t="s">
        <v>331</v>
      </c>
      <c r="I6847" t="s">
        <v>186</v>
      </c>
      <c r="J6847" t="s">
        <v>281</v>
      </c>
      <c r="K6847">
        <v>1.29940444</v>
      </c>
      <c r="L6847">
        <v>1.29940444</v>
      </c>
      <c r="M6847" t="s">
        <v>26</v>
      </c>
      <c r="N6847" t="s">
        <v>323</v>
      </c>
      <c r="O6847" t="s">
        <v>29</v>
      </c>
      <c r="P6847" t="s">
        <v>29</v>
      </c>
      <c r="Q6847" t="s">
        <v>29</v>
      </c>
      <c r="R6847" t="s">
        <v>29</v>
      </c>
      <c r="S6847" t="s">
        <v>29</v>
      </c>
      <c r="T6847" t="s">
        <v>29</v>
      </c>
      <c r="U6847" t="s">
        <v>29</v>
      </c>
      <c r="V6847" t="s">
        <v>29</v>
      </c>
      <c r="W6847" t="s">
        <v>6903</v>
      </c>
    </row>
    <row r="6848" spans="1:23">
      <c r="A6848">
        <v>6847</v>
      </c>
      <c r="B6848" t="s">
        <v>6901</v>
      </c>
      <c r="C6848" t="s">
        <v>6902</v>
      </c>
      <c r="D6848">
        <v>179</v>
      </c>
      <c r="E6848" t="s">
        <v>7002</v>
      </c>
      <c r="F6848" t="s">
        <v>185</v>
      </c>
      <c r="G6848" s="1" t="s">
        <v>186</v>
      </c>
      <c r="H6848" t="s">
        <v>7003</v>
      </c>
      <c r="I6848" t="s">
        <v>186</v>
      </c>
      <c r="J6848" t="s">
        <v>1753</v>
      </c>
      <c r="K6848">
        <v>0.43313481320000002</v>
      </c>
      <c r="L6848">
        <v>0.43313481320000002</v>
      </c>
      <c r="M6848" t="s">
        <v>26</v>
      </c>
      <c r="N6848" t="s">
        <v>323</v>
      </c>
      <c r="O6848" t="s">
        <v>29</v>
      </c>
      <c r="P6848" t="s">
        <v>29</v>
      </c>
      <c r="Q6848" t="s">
        <v>29</v>
      </c>
      <c r="R6848" t="s">
        <v>29</v>
      </c>
      <c r="S6848" t="s">
        <v>29</v>
      </c>
      <c r="T6848" t="s">
        <v>29</v>
      </c>
      <c r="U6848" t="s">
        <v>29</v>
      </c>
      <c r="V6848" t="s">
        <v>29</v>
      </c>
      <c r="W6848" t="s">
        <v>6903</v>
      </c>
    </row>
    <row r="6849" spans="1:23">
      <c r="A6849">
        <v>6848</v>
      </c>
      <c r="B6849" t="s">
        <v>6901</v>
      </c>
      <c r="C6849" t="s">
        <v>6902</v>
      </c>
      <c r="D6849">
        <v>179</v>
      </c>
      <c r="E6849" t="s">
        <v>246</v>
      </c>
      <c r="F6849" t="s">
        <v>185</v>
      </c>
      <c r="G6849" s="1" t="s">
        <v>186</v>
      </c>
      <c r="H6849" t="s">
        <v>29</v>
      </c>
      <c r="I6849" t="s">
        <v>186</v>
      </c>
      <c r="J6849" t="s">
        <v>29</v>
      </c>
      <c r="K6849">
        <v>0.10828370330000001</v>
      </c>
      <c r="L6849">
        <v>0.10828370330000001</v>
      </c>
      <c r="M6849" t="s">
        <v>26</v>
      </c>
      <c r="N6849" t="s">
        <v>323</v>
      </c>
      <c r="O6849" t="s">
        <v>29</v>
      </c>
      <c r="P6849" t="s">
        <v>29</v>
      </c>
      <c r="Q6849" t="s">
        <v>29</v>
      </c>
      <c r="R6849" t="s">
        <v>29</v>
      </c>
      <c r="S6849" t="s">
        <v>29</v>
      </c>
      <c r="T6849" t="s">
        <v>29</v>
      </c>
      <c r="U6849" t="s">
        <v>29</v>
      </c>
      <c r="V6849" t="s">
        <v>29</v>
      </c>
      <c r="W6849" t="s">
        <v>6903</v>
      </c>
    </row>
    <row r="6850" spans="1:23">
      <c r="A6850">
        <v>6849</v>
      </c>
      <c r="B6850" t="s">
        <v>6901</v>
      </c>
      <c r="C6850" t="s">
        <v>6902</v>
      </c>
      <c r="D6850">
        <v>179</v>
      </c>
      <c r="E6850" t="s">
        <v>5839</v>
      </c>
      <c r="F6850" t="s">
        <v>185</v>
      </c>
      <c r="G6850" s="1" t="s">
        <v>186</v>
      </c>
      <c r="H6850" t="s">
        <v>29</v>
      </c>
      <c r="I6850" t="s">
        <v>186</v>
      </c>
      <c r="J6850" t="s">
        <v>29</v>
      </c>
      <c r="K6850">
        <v>8.1212777479999998E-2</v>
      </c>
      <c r="L6850">
        <v>8.1212777479999998E-2</v>
      </c>
      <c r="M6850" t="s">
        <v>26</v>
      </c>
      <c r="N6850" t="s">
        <v>323</v>
      </c>
      <c r="O6850" t="s">
        <v>29</v>
      </c>
      <c r="P6850" t="s">
        <v>29</v>
      </c>
      <c r="Q6850" t="s">
        <v>29</v>
      </c>
      <c r="R6850" t="s">
        <v>29</v>
      </c>
      <c r="S6850" t="s">
        <v>29</v>
      </c>
      <c r="T6850" t="s">
        <v>29</v>
      </c>
      <c r="U6850" t="s">
        <v>29</v>
      </c>
      <c r="V6850" t="s">
        <v>29</v>
      </c>
      <c r="W6850" t="s">
        <v>6903</v>
      </c>
    </row>
    <row r="6851" spans="1:23">
      <c r="A6851">
        <v>6850</v>
      </c>
      <c r="B6851" t="s">
        <v>6901</v>
      </c>
      <c r="C6851" t="s">
        <v>6902</v>
      </c>
      <c r="D6851">
        <v>179</v>
      </c>
      <c r="E6851" t="s">
        <v>931</v>
      </c>
      <c r="F6851" t="s">
        <v>185</v>
      </c>
      <c r="G6851" s="1" t="s">
        <v>932</v>
      </c>
      <c r="H6851" t="s">
        <v>933</v>
      </c>
      <c r="I6851" t="s">
        <v>932</v>
      </c>
      <c r="J6851" t="s">
        <v>933</v>
      </c>
      <c r="K6851">
        <v>2.7070925829999998E-2</v>
      </c>
      <c r="L6851">
        <v>2.7070925829999998E-2</v>
      </c>
      <c r="M6851" t="s">
        <v>26</v>
      </c>
      <c r="N6851" t="s">
        <v>323</v>
      </c>
      <c r="O6851" t="s">
        <v>29</v>
      </c>
      <c r="P6851" t="s">
        <v>29</v>
      </c>
      <c r="Q6851" t="s">
        <v>29</v>
      </c>
      <c r="R6851" t="s">
        <v>29</v>
      </c>
      <c r="S6851" t="s">
        <v>29</v>
      </c>
      <c r="T6851" t="s">
        <v>29</v>
      </c>
      <c r="U6851" t="s">
        <v>29</v>
      </c>
      <c r="V6851" t="s">
        <v>29</v>
      </c>
      <c r="W6851" t="s">
        <v>6903</v>
      </c>
    </row>
    <row r="6852" spans="1:23">
      <c r="A6852">
        <v>6851</v>
      </c>
      <c r="B6852" t="s">
        <v>6901</v>
      </c>
      <c r="C6852" t="s">
        <v>6902</v>
      </c>
      <c r="D6852">
        <v>179</v>
      </c>
      <c r="E6852" t="s">
        <v>6530</v>
      </c>
      <c r="F6852" t="s">
        <v>185</v>
      </c>
      <c r="G6852" s="1" t="s">
        <v>1424</v>
      </c>
      <c r="H6852" t="s">
        <v>342</v>
      </c>
      <c r="I6852" t="s">
        <v>1424</v>
      </c>
      <c r="J6852" t="s">
        <v>342</v>
      </c>
      <c r="K6852">
        <v>1.0828370329999999</v>
      </c>
      <c r="L6852">
        <v>1.0828370329999999</v>
      </c>
      <c r="M6852" t="s">
        <v>26</v>
      </c>
      <c r="N6852" t="s">
        <v>323</v>
      </c>
      <c r="O6852" t="s">
        <v>29</v>
      </c>
      <c r="P6852" t="s">
        <v>29</v>
      </c>
      <c r="Q6852" t="s">
        <v>29</v>
      </c>
      <c r="R6852" t="s">
        <v>29</v>
      </c>
      <c r="S6852" t="s">
        <v>29</v>
      </c>
      <c r="T6852" t="s">
        <v>29</v>
      </c>
      <c r="U6852" t="s">
        <v>29</v>
      </c>
      <c r="V6852" t="s">
        <v>29</v>
      </c>
      <c r="W6852" t="s">
        <v>6903</v>
      </c>
    </row>
    <row r="6853" spans="1:23">
      <c r="A6853">
        <v>6852</v>
      </c>
      <c r="B6853" t="s">
        <v>6901</v>
      </c>
      <c r="C6853" t="s">
        <v>6902</v>
      </c>
      <c r="D6853">
        <v>179</v>
      </c>
      <c r="E6853" t="s">
        <v>1423</v>
      </c>
      <c r="F6853" t="s">
        <v>185</v>
      </c>
      <c r="G6853" s="1" t="s">
        <v>1424</v>
      </c>
      <c r="H6853" t="s">
        <v>1425</v>
      </c>
      <c r="I6853" t="s">
        <v>1424</v>
      </c>
      <c r="J6853" t="s">
        <v>1425</v>
      </c>
      <c r="K6853">
        <v>0.27070925829999998</v>
      </c>
      <c r="L6853">
        <v>0.27070925829999998</v>
      </c>
      <c r="M6853" t="s">
        <v>26</v>
      </c>
      <c r="N6853" t="s">
        <v>323</v>
      </c>
      <c r="O6853" t="s">
        <v>29</v>
      </c>
      <c r="P6853" t="s">
        <v>29</v>
      </c>
      <c r="Q6853" t="s">
        <v>29</v>
      </c>
      <c r="R6853" t="s">
        <v>29</v>
      </c>
      <c r="S6853" t="s">
        <v>29</v>
      </c>
      <c r="T6853" t="s">
        <v>29</v>
      </c>
      <c r="U6853" t="s">
        <v>29</v>
      </c>
      <c r="V6853" t="s">
        <v>29</v>
      </c>
      <c r="W6853" t="s">
        <v>6903</v>
      </c>
    </row>
    <row r="6854" spans="1:23">
      <c r="A6854">
        <v>6853</v>
      </c>
      <c r="B6854" t="s">
        <v>6901</v>
      </c>
      <c r="C6854" t="s">
        <v>6902</v>
      </c>
      <c r="D6854">
        <v>179</v>
      </c>
      <c r="E6854" t="s">
        <v>6531</v>
      </c>
      <c r="F6854" t="s">
        <v>41</v>
      </c>
      <c r="G6854" s="1" t="s">
        <v>371</v>
      </c>
      <c r="H6854" t="s">
        <v>6532</v>
      </c>
      <c r="I6854" t="s">
        <v>371</v>
      </c>
      <c r="J6854" t="s">
        <v>6532</v>
      </c>
      <c r="K6854">
        <v>2.2739577689999999</v>
      </c>
      <c r="L6854">
        <v>2.2739577689999999</v>
      </c>
      <c r="M6854" t="s">
        <v>26</v>
      </c>
      <c r="N6854" t="s">
        <v>323</v>
      </c>
      <c r="O6854" t="s">
        <v>29</v>
      </c>
      <c r="P6854" t="s">
        <v>29</v>
      </c>
      <c r="Q6854" t="s">
        <v>29</v>
      </c>
      <c r="R6854" t="s">
        <v>29</v>
      </c>
      <c r="S6854" t="s">
        <v>29</v>
      </c>
      <c r="T6854" t="s">
        <v>29</v>
      </c>
      <c r="U6854" t="s">
        <v>29</v>
      </c>
      <c r="V6854" t="s">
        <v>29</v>
      </c>
      <c r="W6854" t="s">
        <v>6903</v>
      </c>
    </row>
    <row r="6855" spans="1:23">
      <c r="A6855">
        <v>6854</v>
      </c>
      <c r="B6855" t="s">
        <v>6901</v>
      </c>
      <c r="C6855" t="s">
        <v>6902</v>
      </c>
      <c r="D6855">
        <v>179</v>
      </c>
      <c r="E6855" t="s">
        <v>370</v>
      </c>
      <c r="F6855" t="s">
        <v>41</v>
      </c>
      <c r="G6855" s="1" t="s">
        <v>371</v>
      </c>
      <c r="H6855" t="s">
        <v>372</v>
      </c>
      <c r="I6855" t="s">
        <v>371</v>
      </c>
      <c r="J6855" t="s">
        <v>372</v>
      </c>
      <c r="K6855">
        <v>0.32485110989999999</v>
      </c>
      <c r="L6855">
        <v>0.32485110989999999</v>
      </c>
      <c r="M6855" t="s">
        <v>26</v>
      </c>
      <c r="N6855" t="s">
        <v>323</v>
      </c>
      <c r="O6855" t="s">
        <v>29</v>
      </c>
      <c r="P6855" t="s">
        <v>29</v>
      </c>
      <c r="Q6855" t="s">
        <v>29</v>
      </c>
      <c r="R6855" t="s">
        <v>29</v>
      </c>
      <c r="S6855" t="s">
        <v>29</v>
      </c>
      <c r="T6855" t="s">
        <v>29</v>
      </c>
      <c r="U6855" t="s">
        <v>29</v>
      </c>
      <c r="V6855" t="s">
        <v>29</v>
      </c>
      <c r="W6855" t="s">
        <v>6903</v>
      </c>
    </row>
    <row r="6856" spans="1:23">
      <c r="A6856">
        <v>6855</v>
      </c>
      <c r="B6856" t="s">
        <v>6901</v>
      </c>
      <c r="C6856" t="s">
        <v>6902</v>
      </c>
      <c r="D6856">
        <v>179</v>
      </c>
      <c r="E6856" t="s">
        <v>2145</v>
      </c>
      <c r="F6856" t="s">
        <v>41</v>
      </c>
      <c r="G6856" s="1" t="s">
        <v>371</v>
      </c>
      <c r="H6856" t="s">
        <v>29</v>
      </c>
      <c r="I6856" t="s">
        <v>371</v>
      </c>
      <c r="J6856" t="s">
        <v>29</v>
      </c>
      <c r="K6856">
        <v>0.48727666489999999</v>
      </c>
      <c r="L6856">
        <v>0.48727666489999999</v>
      </c>
      <c r="M6856" t="s">
        <v>26</v>
      </c>
      <c r="N6856" t="s">
        <v>323</v>
      </c>
      <c r="O6856" t="s">
        <v>29</v>
      </c>
      <c r="P6856" t="s">
        <v>29</v>
      </c>
      <c r="Q6856" t="s">
        <v>29</v>
      </c>
      <c r="R6856" t="s">
        <v>29</v>
      </c>
      <c r="S6856" t="s">
        <v>29</v>
      </c>
      <c r="T6856" t="s">
        <v>29</v>
      </c>
      <c r="U6856" t="s">
        <v>29</v>
      </c>
      <c r="V6856" t="s">
        <v>29</v>
      </c>
      <c r="W6856" t="s">
        <v>6903</v>
      </c>
    </row>
    <row r="6857" spans="1:23">
      <c r="A6857">
        <v>6856</v>
      </c>
      <c r="B6857" t="s">
        <v>6901</v>
      </c>
      <c r="C6857" t="s">
        <v>6902</v>
      </c>
      <c r="D6857">
        <v>179</v>
      </c>
      <c r="E6857" t="s">
        <v>993</v>
      </c>
      <c r="F6857" t="s">
        <v>185</v>
      </c>
      <c r="G6857" s="1" t="s">
        <v>994</v>
      </c>
      <c r="H6857" t="s">
        <v>995</v>
      </c>
      <c r="I6857" t="s">
        <v>994</v>
      </c>
      <c r="J6857" t="s">
        <v>995</v>
      </c>
      <c r="K6857">
        <v>3.194369247</v>
      </c>
      <c r="L6857">
        <v>3.194369247</v>
      </c>
      <c r="M6857" t="s">
        <v>26</v>
      </c>
      <c r="N6857" t="s">
        <v>323</v>
      </c>
      <c r="O6857" t="s">
        <v>29</v>
      </c>
      <c r="P6857" t="s">
        <v>29</v>
      </c>
      <c r="Q6857" t="s">
        <v>29</v>
      </c>
      <c r="R6857" t="s">
        <v>29</v>
      </c>
      <c r="S6857" t="s">
        <v>29</v>
      </c>
      <c r="T6857" t="s">
        <v>29</v>
      </c>
      <c r="U6857" t="s">
        <v>29</v>
      </c>
      <c r="V6857" t="s">
        <v>29</v>
      </c>
      <c r="W6857" t="s">
        <v>6903</v>
      </c>
    </row>
    <row r="6858" spans="1:23">
      <c r="A6858">
        <v>6857</v>
      </c>
      <c r="B6858" t="s">
        <v>6901</v>
      </c>
      <c r="C6858" t="s">
        <v>6902</v>
      </c>
      <c r="D6858">
        <v>179</v>
      </c>
      <c r="E6858" t="s">
        <v>1431</v>
      </c>
      <c r="F6858" t="s">
        <v>185</v>
      </c>
      <c r="G6858" s="1" t="s">
        <v>994</v>
      </c>
      <c r="H6858" t="s">
        <v>1432</v>
      </c>
      <c r="I6858" t="s">
        <v>994</v>
      </c>
      <c r="J6858" t="s">
        <v>1432</v>
      </c>
      <c r="K6858">
        <v>0.62263129399999995</v>
      </c>
      <c r="L6858">
        <v>0.62263129399999995</v>
      </c>
      <c r="M6858" t="s">
        <v>26</v>
      </c>
      <c r="N6858" t="s">
        <v>323</v>
      </c>
      <c r="O6858" t="s">
        <v>29</v>
      </c>
      <c r="P6858" t="s">
        <v>29</v>
      </c>
      <c r="Q6858" t="s">
        <v>29</v>
      </c>
      <c r="R6858" t="s">
        <v>29</v>
      </c>
      <c r="S6858" t="s">
        <v>29</v>
      </c>
      <c r="T6858" t="s">
        <v>29</v>
      </c>
      <c r="U6858" t="s">
        <v>29</v>
      </c>
      <c r="V6858" t="s">
        <v>29</v>
      </c>
      <c r="W6858" t="s">
        <v>6903</v>
      </c>
    </row>
    <row r="6859" spans="1:23">
      <c r="A6859">
        <v>6858</v>
      </c>
      <c r="B6859" t="s">
        <v>6901</v>
      </c>
      <c r="C6859" t="s">
        <v>6902</v>
      </c>
      <c r="D6859">
        <v>179</v>
      </c>
      <c r="E6859" t="s">
        <v>6206</v>
      </c>
      <c r="F6859" t="s">
        <v>251</v>
      </c>
      <c r="G6859" s="1" t="s">
        <v>252</v>
      </c>
      <c r="H6859" t="s">
        <v>29</v>
      </c>
      <c r="I6859" t="s">
        <v>252</v>
      </c>
      <c r="J6859" t="s">
        <v>29</v>
      </c>
      <c r="K6859">
        <v>2.7070925829999998E-2</v>
      </c>
      <c r="L6859">
        <v>2.7070925829999998E-2</v>
      </c>
      <c r="M6859" t="s">
        <v>26</v>
      </c>
      <c r="N6859" t="s">
        <v>323</v>
      </c>
      <c r="O6859" t="s">
        <v>29</v>
      </c>
      <c r="P6859" t="s">
        <v>29</v>
      </c>
      <c r="Q6859" t="s">
        <v>29</v>
      </c>
      <c r="R6859" t="s">
        <v>29</v>
      </c>
      <c r="S6859" t="s">
        <v>29</v>
      </c>
      <c r="T6859" t="s">
        <v>29</v>
      </c>
      <c r="U6859" t="s">
        <v>29</v>
      </c>
      <c r="V6859" t="s">
        <v>29</v>
      </c>
      <c r="W6859" t="s">
        <v>6903</v>
      </c>
    </row>
    <row r="6860" spans="1:23">
      <c r="A6860">
        <v>6859</v>
      </c>
      <c r="B6860" t="s">
        <v>6901</v>
      </c>
      <c r="C6860" t="s">
        <v>6902</v>
      </c>
      <c r="D6860">
        <v>179</v>
      </c>
      <c r="E6860" t="s">
        <v>7004</v>
      </c>
      <c r="F6860" t="s">
        <v>251</v>
      </c>
      <c r="G6860" s="1" t="s">
        <v>252</v>
      </c>
      <c r="H6860" t="s">
        <v>29</v>
      </c>
      <c r="I6860" t="s">
        <v>252</v>
      </c>
      <c r="J6860" t="s">
        <v>29</v>
      </c>
      <c r="K6860">
        <v>0.13535462910000001</v>
      </c>
      <c r="L6860">
        <v>0.13535462910000001</v>
      </c>
      <c r="M6860" t="s">
        <v>26</v>
      </c>
      <c r="N6860" t="s">
        <v>323</v>
      </c>
      <c r="O6860" t="s">
        <v>29</v>
      </c>
      <c r="P6860" t="s">
        <v>29</v>
      </c>
      <c r="Q6860" t="s">
        <v>29</v>
      </c>
      <c r="R6860" t="s">
        <v>29</v>
      </c>
      <c r="S6860" t="s">
        <v>29</v>
      </c>
      <c r="T6860" t="s">
        <v>29</v>
      </c>
      <c r="U6860" t="s">
        <v>29</v>
      </c>
      <c r="V6860" t="s">
        <v>29</v>
      </c>
      <c r="W6860" t="s">
        <v>6903</v>
      </c>
    </row>
    <row r="6861" spans="1:23">
      <c r="A6861">
        <v>6860</v>
      </c>
      <c r="B6861" t="s">
        <v>6901</v>
      </c>
      <c r="C6861" t="s">
        <v>6902</v>
      </c>
      <c r="D6861">
        <v>179</v>
      </c>
      <c r="E6861" t="s">
        <v>3709</v>
      </c>
      <c r="F6861" t="s">
        <v>251</v>
      </c>
      <c r="G6861" s="1" t="s">
        <v>29</v>
      </c>
      <c r="H6861" t="s">
        <v>29</v>
      </c>
      <c r="I6861" t="s">
        <v>29</v>
      </c>
      <c r="J6861" t="s">
        <v>29</v>
      </c>
      <c r="K6861">
        <v>0.13535462910000001</v>
      </c>
      <c r="L6861">
        <v>0.13535462910000001</v>
      </c>
      <c r="M6861" t="s">
        <v>26</v>
      </c>
      <c r="N6861" t="s">
        <v>323</v>
      </c>
      <c r="O6861" t="s">
        <v>29</v>
      </c>
      <c r="P6861" t="s">
        <v>29</v>
      </c>
      <c r="Q6861" t="s">
        <v>29</v>
      </c>
      <c r="R6861" t="s">
        <v>29</v>
      </c>
      <c r="S6861" t="s">
        <v>29</v>
      </c>
      <c r="T6861" t="s">
        <v>29</v>
      </c>
      <c r="U6861" t="s">
        <v>29</v>
      </c>
      <c r="V6861" t="s">
        <v>29</v>
      </c>
      <c r="W6861" t="s">
        <v>6903</v>
      </c>
    </row>
    <row r="6862" spans="1:23">
      <c r="A6862">
        <v>6861</v>
      </c>
      <c r="B6862" t="s">
        <v>6901</v>
      </c>
      <c r="C6862" t="s">
        <v>6902</v>
      </c>
      <c r="D6862">
        <v>179</v>
      </c>
      <c r="E6862" t="s">
        <v>3710</v>
      </c>
      <c r="F6862" t="s">
        <v>251</v>
      </c>
      <c r="G6862" s="1" t="s">
        <v>29</v>
      </c>
      <c r="H6862" t="s">
        <v>29</v>
      </c>
      <c r="I6862" t="s">
        <v>29</v>
      </c>
      <c r="J6862" t="s">
        <v>29</v>
      </c>
      <c r="K6862">
        <v>5.4141851650000003E-2</v>
      </c>
      <c r="L6862">
        <v>5.4141851650000003E-2</v>
      </c>
      <c r="M6862" t="s">
        <v>26</v>
      </c>
      <c r="N6862" t="s">
        <v>323</v>
      </c>
      <c r="O6862" t="s">
        <v>29</v>
      </c>
      <c r="P6862" t="s">
        <v>29</v>
      </c>
      <c r="Q6862" t="s">
        <v>29</v>
      </c>
      <c r="R6862" t="s">
        <v>29</v>
      </c>
      <c r="S6862" t="s">
        <v>29</v>
      </c>
      <c r="T6862" t="s">
        <v>29</v>
      </c>
      <c r="U6862" t="s">
        <v>29</v>
      </c>
      <c r="V6862" t="s">
        <v>29</v>
      </c>
      <c r="W6862" t="s">
        <v>6903</v>
      </c>
    </row>
    <row r="6863" spans="1:23">
      <c r="A6863">
        <v>6862</v>
      </c>
      <c r="B6863" t="s">
        <v>6901</v>
      </c>
      <c r="C6863" t="s">
        <v>6902</v>
      </c>
      <c r="D6863">
        <v>179</v>
      </c>
      <c r="E6863" t="s">
        <v>7005</v>
      </c>
      <c r="F6863" t="s">
        <v>858</v>
      </c>
      <c r="G6863" s="1" t="s">
        <v>7006</v>
      </c>
      <c r="H6863" t="s">
        <v>331</v>
      </c>
      <c r="I6863" t="s">
        <v>7006</v>
      </c>
      <c r="J6863" t="s">
        <v>331</v>
      </c>
      <c r="K6863">
        <v>1.191120736</v>
      </c>
      <c r="L6863">
        <v>1.191120736</v>
      </c>
      <c r="M6863" t="s">
        <v>26</v>
      </c>
      <c r="N6863" t="s">
        <v>323</v>
      </c>
      <c r="O6863" t="s">
        <v>29</v>
      </c>
      <c r="P6863" t="s">
        <v>29</v>
      </c>
      <c r="Q6863" t="s">
        <v>29</v>
      </c>
      <c r="R6863" t="s">
        <v>29</v>
      </c>
      <c r="S6863" t="s">
        <v>29</v>
      </c>
      <c r="T6863" t="s">
        <v>29</v>
      </c>
      <c r="U6863" t="s">
        <v>29</v>
      </c>
      <c r="V6863" t="s">
        <v>29</v>
      </c>
      <c r="W6863" t="s">
        <v>6903</v>
      </c>
    </row>
    <row r="6864" spans="1:23">
      <c r="A6864">
        <v>6863</v>
      </c>
      <c r="B6864" t="s">
        <v>6901</v>
      </c>
      <c r="C6864" t="s">
        <v>6902</v>
      </c>
      <c r="D6864">
        <v>179</v>
      </c>
      <c r="E6864" t="s">
        <v>7007</v>
      </c>
      <c r="F6864" t="s">
        <v>181</v>
      </c>
      <c r="G6864" s="1" t="s">
        <v>5130</v>
      </c>
      <c r="H6864" t="s">
        <v>29</v>
      </c>
      <c r="I6864" t="s">
        <v>5130</v>
      </c>
      <c r="J6864" t="s">
        <v>29</v>
      </c>
      <c r="K6864">
        <v>2.7070925829999998E-2</v>
      </c>
      <c r="L6864">
        <v>2.7070925829999998E-2</v>
      </c>
      <c r="M6864" t="s">
        <v>26</v>
      </c>
      <c r="N6864" t="s">
        <v>323</v>
      </c>
      <c r="O6864" t="s">
        <v>29</v>
      </c>
      <c r="P6864" t="s">
        <v>29</v>
      </c>
      <c r="Q6864" t="s">
        <v>29</v>
      </c>
      <c r="R6864" t="s">
        <v>29</v>
      </c>
      <c r="S6864" t="s">
        <v>29</v>
      </c>
      <c r="T6864" t="s">
        <v>29</v>
      </c>
      <c r="U6864" t="s">
        <v>29</v>
      </c>
      <c r="V6864" t="s">
        <v>29</v>
      </c>
      <c r="W6864" t="s">
        <v>6903</v>
      </c>
    </row>
    <row r="6865" spans="1:23">
      <c r="A6865">
        <v>6864</v>
      </c>
      <c r="B6865" t="s">
        <v>6901</v>
      </c>
      <c r="C6865" t="s">
        <v>6902</v>
      </c>
      <c r="D6865">
        <v>179</v>
      </c>
      <c r="E6865" t="s">
        <v>6537</v>
      </c>
      <c r="F6865" t="s">
        <v>181</v>
      </c>
      <c r="G6865" s="1" t="s">
        <v>960</v>
      </c>
      <c r="H6865" t="s">
        <v>7008</v>
      </c>
      <c r="I6865" t="s">
        <v>960</v>
      </c>
      <c r="J6865" t="s">
        <v>6538</v>
      </c>
      <c r="K6865">
        <v>5.4141851650000003E-2</v>
      </c>
      <c r="L6865">
        <v>5.4141851650000003E-2</v>
      </c>
      <c r="M6865" t="s">
        <v>26</v>
      </c>
      <c r="N6865" t="s">
        <v>6929</v>
      </c>
      <c r="O6865" t="s">
        <v>29</v>
      </c>
      <c r="P6865" t="s">
        <v>29</v>
      </c>
      <c r="Q6865" t="s">
        <v>29</v>
      </c>
      <c r="R6865" t="s">
        <v>29</v>
      </c>
      <c r="S6865" t="s">
        <v>29</v>
      </c>
      <c r="T6865" t="s">
        <v>29</v>
      </c>
      <c r="U6865" t="s">
        <v>29</v>
      </c>
      <c r="V6865" t="s">
        <v>29</v>
      </c>
      <c r="W6865" t="s">
        <v>6903</v>
      </c>
    </row>
    <row r="6866" spans="1:23">
      <c r="A6866">
        <v>6865</v>
      </c>
      <c r="B6866" t="s">
        <v>6901</v>
      </c>
      <c r="C6866" t="s">
        <v>6902</v>
      </c>
      <c r="D6866">
        <v>179</v>
      </c>
      <c r="E6866" t="s">
        <v>1453</v>
      </c>
      <c r="F6866" t="s">
        <v>181</v>
      </c>
      <c r="G6866" s="1" t="s">
        <v>1454</v>
      </c>
      <c r="H6866" t="s">
        <v>1455</v>
      </c>
      <c r="I6866" t="s">
        <v>1454</v>
      </c>
      <c r="J6866" t="s">
        <v>1455</v>
      </c>
      <c r="K6866">
        <v>2.7070925829999998E-2</v>
      </c>
      <c r="L6866">
        <v>2.7070925829999998E-2</v>
      </c>
      <c r="M6866" t="s">
        <v>26</v>
      </c>
      <c r="N6866" t="s">
        <v>6929</v>
      </c>
      <c r="O6866" t="s">
        <v>29</v>
      </c>
      <c r="P6866" t="s">
        <v>29</v>
      </c>
      <c r="Q6866" t="s">
        <v>29</v>
      </c>
      <c r="R6866" t="s">
        <v>29</v>
      </c>
      <c r="S6866" t="s">
        <v>29</v>
      </c>
      <c r="T6866" t="s">
        <v>29</v>
      </c>
      <c r="U6866" t="s">
        <v>29</v>
      </c>
      <c r="V6866" t="s">
        <v>29</v>
      </c>
      <c r="W6866" t="s">
        <v>6903</v>
      </c>
    </row>
    <row r="6867" spans="1:23">
      <c r="A6867">
        <v>6866</v>
      </c>
      <c r="B6867" t="s">
        <v>6901</v>
      </c>
      <c r="C6867" t="s">
        <v>6902</v>
      </c>
      <c r="D6867">
        <v>179</v>
      </c>
      <c r="E6867" t="s">
        <v>7009</v>
      </c>
      <c r="F6867" t="s">
        <v>181</v>
      </c>
      <c r="G6867" s="1" t="s">
        <v>7010</v>
      </c>
      <c r="H6867" t="s">
        <v>1458</v>
      </c>
      <c r="I6867" t="s">
        <v>1457</v>
      </c>
      <c r="J6867" t="s">
        <v>1458</v>
      </c>
      <c r="K6867">
        <v>0.70384407149999995</v>
      </c>
      <c r="L6867">
        <v>0.70384407149999995</v>
      </c>
      <c r="M6867" t="s">
        <v>26</v>
      </c>
      <c r="N6867" t="s">
        <v>6929</v>
      </c>
      <c r="O6867" t="s">
        <v>29</v>
      </c>
      <c r="P6867" t="s">
        <v>29</v>
      </c>
      <c r="Q6867" t="s">
        <v>29</v>
      </c>
      <c r="R6867" t="s">
        <v>29</v>
      </c>
      <c r="S6867" t="s">
        <v>29</v>
      </c>
      <c r="T6867" t="s">
        <v>29</v>
      </c>
      <c r="U6867" t="s">
        <v>29</v>
      </c>
      <c r="V6867" t="s">
        <v>29</v>
      </c>
      <c r="W6867" t="s">
        <v>6903</v>
      </c>
    </row>
    <row r="6868" spans="1:23">
      <c r="A6868">
        <v>6867</v>
      </c>
      <c r="B6868" t="s">
        <v>6901</v>
      </c>
      <c r="C6868" t="s">
        <v>6902</v>
      </c>
      <c r="D6868">
        <v>179</v>
      </c>
      <c r="E6868" t="s">
        <v>7011</v>
      </c>
      <c r="F6868" t="s">
        <v>181</v>
      </c>
      <c r="G6868" s="1" t="s">
        <v>1457</v>
      </c>
      <c r="H6868" t="s">
        <v>7012</v>
      </c>
      <c r="I6868" t="s">
        <v>1457</v>
      </c>
      <c r="J6868" t="s">
        <v>7012</v>
      </c>
      <c r="K6868">
        <v>0.21656740660000001</v>
      </c>
      <c r="L6868">
        <v>0.21656740660000001</v>
      </c>
      <c r="M6868" t="s">
        <v>26</v>
      </c>
      <c r="N6868" t="s">
        <v>6929</v>
      </c>
      <c r="O6868" t="s">
        <v>29</v>
      </c>
      <c r="P6868" t="s">
        <v>29</v>
      </c>
      <c r="Q6868" t="s">
        <v>29</v>
      </c>
      <c r="R6868" t="s">
        <v>29</v>
      </c>
      <c r="S6868" t="s">
        <v>29</v>
      </c>
      <c r="T6868" t="s">
        <v>29</v>
      </c>
      <c r="U6868" t="s">
        <v>29</v>
      </c>
      <c r="V6868" t="s">
        <v>29</v>
      </c>
      <c r="W6868" t="s">
        <v>6903</v>
      </c>
    </row>
    <row r="6869" spans="1:23">
      <c r="A6869">
        <v>6868</v>
      </c>
      <c r="B6869" t="s">
        <v>6901</v>
      </c>
      <c r="C6869" t="s">
        <v>6902</v>
      </c>
      <c r="D6869">
        <v>179</v>
      </c>
      <c r="E6869" t="s">
        <v>7013</v>
      </c>
      <c r="F6869" t="s">
        <v>1314</v>
      </c>
      <c r="G6869" s="1" t="s">
        <v>1766</v>
      </c>
      <c r="H6869" t="s">
        <v>7014</v>
      </c>
      <c r="I6869" t="s">
        <v>1766</v>
      </c>
      <c r="J6869" t="s">
        <v>1398</v>
      </c>
      <c r="K6869">
        <v>8.1212777479999998E-2</v>
      </c>
      <c r="L6869">
        <v>8.1212777479999998E-2</v>
      </c>
      <c r="M6869" t="s">
        <v>26</v>
      </c>
      <c r="N6869" t="s">
        <v>323</v>
      </c>
      <c r="O6869" t="s">
        <v>29</v>
      </c>
      <c r="P6869" t="s">
        <v>29</v>
      </c>
      <c r="Q6869" t="s">
        <v>29</v>
      </c>
      <c r="R6869" t="s">
        <v>29</v>
      </c>
      <c r="S6869" t="s">
        <v>29</v>
      </c>
      <c r="T6869" t="s">
        <v>29</v>
      </c>
      <c r="U6869" t="s">
        <v>29</v>
      </c>
      <c r="V6869" t="s">
        <v>29</v>
      </c>
      <c r="W6869" t="s">
        <v>6903</v>
      </c>
    </row>
    <row r="6870" spans="1:23">
      <c r="A6870">
        <v>6869</v>
      </c>
      <c r="B6870" t="s">
        <v>6901</v>
      </c>
      <c r="C6870" t="s">
        <v>6902</v>
      </c>
      <c r="D6870">
        <v>179</v>
      </c>
      <c r="E6870" t="s">
        <v>7015</v>
      </c>
      <c r="F6870" t="s">
        <v>1314</v>
      </c>
      <c r="G6870" s="1" t="s">
        <v>1766</v>
      </c>
      <c r="H6870" t="s">
        <v>29</v>
      </c>
      <c r="I6870" t="s">
        <v>1766</v>
      </c>
      <c r="J6870" t="s">
        <v>29</v>
      </c>
      <c r="K6870">
        <v>0.18949648080000001</v>
      </c>
      <c r="L6870">
        <v>0.18949648080000001</v>
      </c>
      <c r="M6870" t="s">
        <v>26</v>
      </c>
      <c r="N6870" t="s">
        <v>323</v>
      </c>
      <c r="O6870" t="s">
        <v>29</v>
      </c>
      <c r="P6870" t="s">
        <v>29</v>
      </c>
      <c r="Q6870" t="s">
        <v>29</v>
      </c>
      <c r="R6870" t="s">
        <v>29</v>
      </c>
      <c r="S6870" t="s">
        <v>29</v>
      </c>
      <c r="T6870" t="s">
        <v>29</v>
      </c>
      <c r="U6870" t="s">
        <v>29</v>
      </c>
      <c r="V6870" t="s">
        <v>29</v>
      </c>
      <c r="W6870" t="s">
        <v>6903</v>
      </c>
    </row>
    <row r="6871" spans="1:23">
      <c r="A6871">
        <v>6870</v>
      </c>
      <c r="B6871" t="s">
        <v>6901</v>
      </c>
      <c r="C6871" t="s">
        <v>6902</v>
      </c>
      <c r="D6871">
        <v>179</v>
      </c>
      <c r="E6871" t="s">
        <v>7016</v>
      </c>
      <c r="F6871" t="s">
        <v>1314</v>
      </c>
      <c r="G6871" s="1" t="s">
        <v>1766</v>
      </c>
      <c r="H6871" t="s">
        <v>29</v>
      </c>
      <c r="I6871" t="s">
        <v>1766</v>
      </c>
      <c r="J6871" t="s">
        <v>29</v>
      </c>
      <c r="K6871">
        <v>0.162425555</v>
      </c>
      <c r="L6871">
        <v>0.162425555</v>
      </c>
      <c r="M6871" t="s">
        <v>26</v>
      </c>
      <c r="N6871" t="s">
        <v>323</v>
      </c>
      <c r="O6871" t="s">
        <v>29</v>
      </c>
      <c r="P6871" t="s">
        <v>29</v>
      </c>
      <c r="Q6871" t="s">
        <v>29</v>
      </c>
      <c r="R6871" t="s">
        <v>29</v>
      </c>
      <c r="S6871" t="s">
        <v>29</v>
      </c>
      <c r="T6871" t="s">
        <v>29</v>
      </c>
      <c r="U6871" t="s">
        <v>29</v>
      </c>
      <c r="V6871" t="s">
        <v>29</v>
      </c>
      <c r="W6871" t="s">
        <v>6903</v>
      </c>
    </row>
    <row r="6872" spans="1:23">
      <c r="A6872">
        <v>6871</v>
      </c>
      <c r="B6872" t="s">
        <v>6901</v>
      </c>
      <c r="C6872" t="s">
        <v>6902</v>
      </c>
      <c r="D6872">
        <v>179</v>
      </c>
      <c r="E6872" t="s">
        <v>7017</v>
      </c>
      <c r="F6872" t="s">
        <v>1001</v>
      </c>
      <c r="G6872" s="1" t="s">
        <v>1002</v>
      </c>
      <c r="H6872" t="s">
        <v>29</v>
      </c>
      <c r="I6872" t="s">
        <v>1002</v>
      </c>
      <c r="J6872" t="s">
        <v>29</v>
      </c>
      <c r="K6872">
        <v>5.4141851650000003E-2</v>
      </c>
      <c r="L6872">
        <v>5.4141851650000003E-2</v>
      </c>
      <c r="M6872" t="s">
        <v>26</v>
      </c>
      <c r="N6872" t="s">
        <v>323</v>
      </c>
      <c r="O6872" t="s">
        <v>29</v>
      </c>
      <c r="P6872" t="s">
        <v>29</v>
      </c>
      <c r="Q6872" t="s">
        <v>29</v>
      </c>
      <c r="R6872" t="s">
        <v>29</v>
      </c>
      <c r="S6872" t="s">
        <v>29</v>
      </c>
      <c r="T6872" t="s">
        <v>29</v>
      </c>
      <c r="U6872" t="s">
        <v>29</v>
      </c>
      <c r="V6872" t="s">
        <v>29</v>
      </c>
      <c r="W6872" t="s">
        <v>6903</v>
      </c>
    </row>
    <row r="6873" spans="1:23">
      <c r="A6873">
        <v>6872</v>
      </c>
      <c r="B6873" t="s">
        <v>6901</v>
      </c>
      <c r="C6873" t="s">
        <v>6902</v>
      </c>
      <c r="D6873">
        <v>179</v>
      </c>
      <c r="E6873" t="s">
        <v>7018</v>
      </c>
      <c r="F6873" t="s">
        <v>1396</v>
      </c>
      <c r="G6873" s="1" t="s">
        <v>3898</v>
      </c>
      <c r="H6873" t="s">
        <v>29</v>
      </c>
      <c r="I6873" t="s">
        <v>3898</v>
      </c>
      <c r="J6873" t="s">
        <v>29</v>
      </c>
      <c r="K6873">
        <v>0.92041147810000001</v>
      </c>
      <c r="L6873">
        <v>0.92041147810000001</v>
      </c>
      <c r="M6873" t="s">
        <v>26</v>
      </c>
      <c r="N6873" t="s">
        <v>323</v>
      </c>
      <c r="O6873" t="s">
        <v>29</v>
      </c>
      <c r="P6873" t="s">
        <v>29</v>
      </c>
      <c r="Q6873" t="s">
        <v>29</v>
      </c>
      <c r="R6873" t="s">
        <v>29</v>
      </c>
      <c r="S6873" t="s">
        <v>29</v>
      </c>
      <c r="T6873" t="s">
        <v>29</v>
      </c>
      <c r="U6873" t="s">
        <v>29</v>
      </c>
      <c r="V6873" t="s">
        <v>29</v>
      </c>
      <c r="W6873" t="s">
        <v>6903</v>
      </c>
    </row>
    <row r="6874" spans="1:23">
      <c r="A6874">
        <v>6873</v>
      </c>
      <c r="B6874" t="s">
        <v>6901</v>
      </c>
      <c r="C6874" t="s">
        <v>6902</v>
      </c>
      <c r="D6874">
        <v>179</v>
      </c>
      <c r="E6874" t="s">
        <v>5986</v>
      </c>
      <c r="F6874" t="s">
        <v>91</v>
      </c>
      <c r="G6874" s="1" t="s">
        <v>210</v>
      </c>
      <c r="H6874" t="s">
        <v>29</v>
      </c>
      <c r="I6874" t="s">
        <v>210</v>
      </c>
      <c r="J6874" t="s">
        <v>29</v>
      </c>
      <c r="K6874">
        <v>0.21656740660000001</v>
      </c>
      <c r="L6874">
        <v>0.21656740660000001</v>
      </c>
      <c r="M6874" t="s">
        <v>26</v>
      </c>
      <c r="N6874" t="s">
        <v>323</v>
      </c>
      <c r="O6874" t="s">
        <v>29</v>
      </c>
      <c r="P6874" t="s">
        <v>29</v>
      </c>
      <c r="Q6874" t="s">
        <v>29</v>
      </c>
      <c r="R6874" t="s">
        <v>29</v>
      </c>
      <c r="S6874" t="s">
        <v>29</v>
      </c>
      <c r="T6874" t="s">
        <v>29</v>
      </c>
      <c r="U6874" t="s">
        <v>29</v>
      </c>
      <c r="V6874" t="s">
        <v>29</v>
      </c>
      <c r="W6874" t="s">
        <v>6903</v>
      </c>
    </row>
    <row r="6875" spans="1:23">
      <c r="A6875">
        <v>6874</v>
      </c>
      <c r="B6875" t="s">
        <v>6901</v>
      </c>
      <c r="C6875" t="s">
        <v>6902</v>
      </c>
      <c r="D6875">
        <v>179</v>
      </c>
      <c r="E6875" t="s">
        <v>7019</v>
      </c>
      <c r="F6875" t="s">
        <v>23</v>
      </c>
      <c r="G6875" s="1" t="s">
        <v>2049</v>
      </c>
      <c r="H6875" t="s">
        <v>29</v>
      </c>
      <c r="I6875" t="s">
        <v>2049</v>
      </c>
      <c r="J6875" t="s">
        <v>29</v>
      </c>
      <c r="K6875">
        <v>0.18949648080000001</v>
      </c>
      <c r="L6875">
        <v>0.18949648080000001</v>
      </c>
      <c r="M6875" t="s">
        <v>26</v>
      </c>
      <c r="N6875" t="s">
        <v>323</v>
      </c>
      <c r="O6875" t="s">
        <v>29</v>
      </c>
      <c r="P6875" t="s">
        <v>29</v>
      </c>
      <c r="Q6875" t="s">
        <v>29</v>
      </c>
      <c r="R6875" t="s">
        <v>29</v>
      </c>
      <c r="S6875" t="s">
        <v>29</v>
      </c>
      <c r="T6875" t="s">
        <v>29</v>
      </c>
      <c r="U6875" t="s">
        <v>29</v>
      </c>
      <c r="V6875" t="s">
        <v>29</v>
      </c>
      <c r="W6875" t="s">
        <v>6903</v>
      </c>
    </row>
    <row r="6876" spans="1:23">
      <c r="A6876">
        <v>6875</v>
      </c>
      <c r="B6876" t="s">
        <v>6901</v>
      </c>
      <c r="C6876" t="s">
        <v>6902</v>
      </c>
      <c r="D6876">
        <v>179</v>
      </c>
      <c r="E6876" t="s">
        <v>7020</v>
      </c>
      <c r="F6876" t="s">
        <v>23</v>
      </c>
      <c r="G6876" s="1" t="s">
        <v>1768</v>
      </c>
      <c r="H6876" t="s">
        <v>7021</v>
      </c>
      <c r="I6876" t="s">
        <v>1768</v>
      </c>
      <c r="J6876" t="s">
        <v>7021</v>
      </c>
      <c r="K6876">
        <v>1.1640498109999999</v>
      </c>
      <c r="L6876">
        <v>1.1640498109999999</v>
      </c>
      <c r="M6876" t="s">
        <v>26</v>
      </c>
      <c r="N6876" t="s">
        <v>323</v>
      </c>
      <c r="O6876" t="s">
        <v>29</v>
      </c>
      <c r="P6876" t="s">
        <v>29</v>
      </c>
      <c r="Q6876" t="s">
        <v>29</v>
      </c>
      <c r="R6876" t="s">
        <v>29</v>
      </c>
      <c r="S6876" t="s">
        <v>29</v>
      </c>
      <c r="T6876" t="s">
        <v>29</v>
      </c>
      <c r="U6876" t="s">
        <v>29</v>
      </c>
      <c r="V6876" t="s">
        <v>29</v>
      </c>
      <c r="W6876" t="s">
        <v>6903</v>
      </c>
    </row>
    <row r="6877" spans="1:23">
      <c r="A6877">
        <v>6876</v>
      </c>
      <c r="B6877" t="s">
        <v>6901</v>
      </c>
      <c r="C6877" t="s">
        <v>6902</v>
      </c>
      <c r="D6877">
        <v>179</v>
      </c>
      <c r="E6877" t="s">
        <v>7022</v>
      </c>
      <c r="F6877" t="s">
        <v>23</v>
      </c>
      <c r="G6877" s="1" t="s">
        <v>1768</v>
      </c>
      <c r="H6877" t="s">
        <v>29</v>
      </c>
      <c r="I6877" t="s">
        <v>1768</v>
      </c>
      <c r="J6877" t="s">
        <v>29</v>
      </c>
      <c r="K6877">
        <v>0.24363833239999999</v>
      </c>
      <c r="L6877">
        <v>0.24363833239999999</v>
      </c>
      <c r="M6877" t="s">
        <v>26</v>
      </c>
      <c r="N6877" t="s">
        <v>323</v>
      </c>
      <c r="O6877" t="s">
        <v>29</v>
      </c>
      <c r="P6877" t="s">
        <v>29</v>
      </c>
      <c r="Q6877" t="s">
        <v>29</v>
      </c>
      <c r="R6877" t="s">
        <v>29</v>
      </c>
      <c r="S6877" t="s">
        <v>29</v>
      </c>
      <c r="T6877" t="s">
        <v>29</v>
      </c>
      <c r="U6877" t="s">
        <v>29</v>
      </c>
      <c r="V6877" t="s">
        <v>29</v>
      </c>
      <c r="W6877" t="s">
        <v>6903</v>
      </c>
    </row>
    <row r="6878" spans="1:23">
      <c r="A6878">
        <v>6877</v>
      </c>
      <c r="B6878" t="s">
        <v>6901</v>
      </c>
      <c r="C6878" t="s">
        <v>6902</v>
      </c>
      <c r="D6878">
        <v>179</v>
      </c>
      <c r="E6878" t="s">
        <v>7023</v>
      </c>
      <c r="F6878" t="s">
        <v>176</v>
      </c>
      <c r="G6878" s="1" t="s">
        <v>410</v>
      </c>
      <c r="H6878" t="s">
        <v>7024</v>
      </c>
      <c r="I6878" t="s">
        <v>410</v>
      </c>
      <c r="J6878" t="s">
        <v>7024</v>
      </c>
      <c r="K6878">
        <v>0.67677314560000001</v>
      </c>
      <c r="L6878">
        <v>0.67677314560000001</v>
      </c>
      <c r="M6878" t="s">
        <v>26</v>
      </c>
      <c r="N6878" t="s">
        <v>323</v>
      </c>
      <c r="O6878" t="s">
        <v>29</v>
      </c>
      <c r="P6878" t="s">
        <v>29</v>
      </c>
      <c r="Q6878" t="s">
        <v>29</v>
      </c>
      <c r="R6878" t="s">
        <v>29</v>
      </c>
      <c r="S6878" t="s">
        <v>29</v>
      </c>
      <c r="T6878" t="s">
        <v>29</v>
      </c>
      <c r="U6878" t="s">
        <v>29</v>
      </c>
      <c r="V6878" t="s">
        <v>29</v>
      </c>
      <c r="W6878" t="s">
        <v>6903</v>
      </c>
    </row>
    <row r="6879" spans="1:23">
      <c r="A6879">
        <v>6878</v>
      </c>
      <c r="B6879" t="s">
        <v>6901</v>
      </c>
      <c r="C6879" t="s">
        <v>6902</v>
      </c>
      <c r="D6879">
        <v>179</v>
      </c>
      <c r="E6879" t="s">
        <v>5169</v>
      </c>
      <c r="F6879" t="s">
        <v>176</v>
      </c>
      <c r="G6879" s="1" t="s">
        <v>410</v>
      </c>
      <c r="H6879" t="s">
        <v>5170</v>
      </c>
      <c r="I6879" t="s">
        <v>410</v>
      </c>
      <c r="J6879" t="s">
        <v>5170</v>
      </c>
      <c r="K6879">
        <v>0.10828370330000001</v>
      </c>
      <c r="L6879">
        <v>0.10828370330000001</v>
      </c>
      <c r="M6879" t="s">
        <v>26</v>
      </c>
      <c r="N6879" t="s">
        <v>323</v>
      </c>
      <c r="O6879" t="s">
        <v>29</v>
      </c>
      <c r="P6879" t="s">
        <v>29</v>
      </c>
      <c r="Q6879" t="s">
        <v>29</v>
      </c>
      <c r="R6879" t="s">
        <v>29</v>
      </c>
      <c r="S6879" t="s">
        <v>29</v>
      </c>
      <c r="T6879" t="s">
        <v>29</v>
      </c>
      <c r="U6879" t="s">
        <v>29</v>
      </c>
      <c r="V6879" t="s">
        <v>29</v>
      </c>
      <c r="W6879" t="s">
        <v>6903</v>
      </c>
    </row>
    <row r="6880" spans="1:23">
      <c r="A6880">
        <v>6879</v>
      </c>
      <c r="B6880" t="s">
        <v>6901</v>
      </c>
      <c r="C6880" t="s">
        <v>6902</v>
      </c>
      <c r="D6880">
        <v>179</v>
      </c>
      <c r="E6880" t="s">
        <v>6704</v>
      </c>
      <c r="F6880" t="s">
        <v>176</v>
      </c>
      <c r="G6880" s="1" t="s">
        <v>6322</v>
      </c>
      <c r="H6880" t="s">
        <v>29</v>
      </c>
      <c r="I6880" t="s">
        <v>6322</v>
      </c>
      <c r="J6880" t="s">
        <v>29</v>
      </c>
      <c r="K6880">
        <v>0.62263129399999995</v>
      </c>
      <c r="L6880">
        <v>0.62263129399999995</v>
      </c>
      <c r="M6880" t="s">
        <v>26</v>
      </c>
      <c r="N6880" t="s">
        <v>323</v>
      </c>
      <c r="O6880" t="s">
        <v>29</v>
      </c>
      <c r="P6880" t="s">
        <v>29</v>
      </c>
      <c r="Q6880" t="s">
        <v>29</v>
      </c>
      <c r="R6880" t="s">
        <v>29</v>
      </c>
      <c r="S6880" t="s">
        <v>29</v>
      </c>
      <c r="T6880" t="s">
        <v>29</v>
      </c>
      <c r="U6880" t="s">
        <v>29</v>
      </c>
      <c r="V6880" t="s">
        <v>29</v>
      </c>
      <c r="W6880" t="s">
        <v>6903</v>
      </c>
    </row>
    <row r="6881" spans="1:23">
      <c r="A6881">
        <v>6880</v>
      </c>
      <c r="B6881" t="s">
        <v>6901</v>
      </c>
      <c r="C6881" t="s">
        <v>6902</v>
      </c>
      <c r="D6881">
        <v>179</v>
      </c>
      <c r="E6881" t="s">
        <v>906</v>
      </c>
      <c r="F6881" t="s">
        <v>196</v>
      </c>
      <c r="G6881" s="1" t="s">
        <v>326</v>
      </c>
      <c r="H6881" t="s">
        <v>907</v>
      </c>
      <c r="I6881" t="s">
        <v>326</v>
      </c>
      <c r="J6881" t="s">
        <v>907</v>
      </c>
      <c r="K6881">
        <v>0.32485110989999999</v>
      </c>
      <c r="L6881">
        <v>0.32485110989999999</v>
      </c>
      <c r="M6881" t="s">
        <v>26</v>
      </c>
      <c r="N6881" t="s">
        <v>323</v>
      </c>
      <c r="O6881" t="s">
        <v>29</v>
      </c>
      <c r="P6881" t="s">
        <v>29</v>
      </c>
      <c r="Q6881" t="s">
        <v>29</v>
      </c>
      <c r="R6881" t="s">
        <v>29</v>
      </c>
      <c r="S6881" t="s">
        <v>29</v>
      </c>
      <c r="T6881" t="s">
        <v>29</v>
      </c>
      <c r="U6881" t="s">
        <v>29</v>
      </c>
      <c r="V6881" t="s">
        <v>29</v>
      </c>
      <c r="W6881" t="s">
        <v>6903</v>
      </c>
    </row>
    <row r="6882" spans="1:23">
      <c r="A6882">
        <v>6881</v>
      </c>
      <c r="B6882" t="s">
        <v>6901</v>
      </c>
      <c r="C6882" t="s">
        <v>6902</v>
      </c>
      <c r="D6882">
        <v>179</v>
      </c>
      <c r="E6882" t="s">
        <v>7025</v>
      </c>
      <c r="F6882" t="s">
        <v>196</v>
      </c>
      <c r="G6882" s="1" t="s">
        <v>326</v>
      </c>
      <c r="H6882" t="s">
        <v>7026</v>
      </c>
      <c r="I6882" t="s">
        <v>326</v>
      </c>
      <c r="J6882" t="s">
        <v>7026</v>
      </c>
      <c r="K6882">
        <v>0.64970221979999998</v>
      </c>
      <c r="L6882">
        <v>0.64970221979999998</v>
      </c>
      <c r="M6882" t="s">
        <v>26</v>
      </c>
      <c r="N6882" t="s">
        <v>323</v>
      </c>
      <c r="O6882" t="s">
        <v>29</v>
      </c>
      <c r="P6882" t="s">
        <v>29</v>
      </c>
      <c r="Q6882" t="s">
        <v>29</v>
      </c>
      <c r="R6882" t="s">
        <v>29</v>
      </c>
      <c r="S6882" t="s">
        <v>29</v>
      </c>
      <c r="T6882" t="s">
        <v>29</v>
      </c>
      <c r="U6882" t="s">
        <v>29</v>
      </c>
      <c r="V6882" t="s">
        <v>29</v>
      </c>
      <c r="W6882" t="s">
        <v>6903</v>
      </c>
    </row>
    <row r="6883" spans="1:23">
      <c r="A6883">
        <v>6882</v>
      </c>
      <c r="B6883" t="s">
        <v>6901</v>
      </c>
      <c r="C6883" t="s">
        <v>6902</v>
      </c>
      <c r="D6883">
        <v>179</v>
      </c>
      <c r="E6883" t="s">
        <v>1777</v>
      </c>
      <c r="F6883" t="s">
        <v>196</v>
      </c>
      <c r="G6883" s="1" t="s">
        <v>1778</v>
      </c>
      <c r="H6883" t="s">
        <v>331</v>
      </c>
      <c r="I6883" t="s">
        <v>1778</v>
      </c>
      <c r="J6883" t="s">
        <v>331</v>
      </c>
      <c r="K6883">
        <v>5.4141851650000003E-2</v>
      </c>
      <c r="L6883">
        <v>5.4141851650000003E-2</v>
      </c>
      <c r="M6883" t="s">
        <v>26</v>
      </c>
      <c r="N6883" t="s">
        <v>323</v>
      </c>
      <c r="O6883" t="s">
        <v>29</v>
      </c>
      <c r="P6883" t="s">
        <v>29</v>
      </c>
      <c r="Q6883" t="s">
        <v>29</v>
      </c>
      <c r="R6883" t="s">
        <v>29</v>
      </c>
      <c r="S6883" t="s">
        <v>29</v>
      </c>
      <c r="T6883" t="s">
        <v>29</v>
      </c>
      <c r="U6883" t="s">
        <v>29</v>
      </c>
      <c r="V6883" t="s">
        <v>29</v>
      </c>
      <c r="W6883" t="s">
        <v>6903</v>
      </c>
    </row>
    <row r="6884" spans="1:23">
      <c r="A6884">
        <v>6883</v>
      </c>
      <c r="B6884" t="s">
        <v>6901</v>
      </c>
      <c r="C6884" t="s">
        <v>6902</v>
      </c>
      <c r="D6884">
        <v>179</v>
      </c>
      <c r="E6884" t="s">
        <v>7027</v>
      </c>
      <c r="F6884" t="s">
        <v>196</v>
      </c>
      <c r="G6884" s="1" t="s">
        <v>1778</v>
      </c>
      <c r="H6884" t="s">
        <v>1233</v>
      </c>
      <c r="I6884" t="s">
        <v>1778</v>
      </c>
      <c r="J6884" t="s">
        <v>1233</v>
      </c>
      <c r="K6884">
        <v>2.7070925829999998E-2</v>
      </c>
      <c r="L6884">
        <v>2.7070925829999998E-2</v>
      </c>
      <c r="M6884" t="s">
        <v>26</v>
      </c>
      <c r="N6884" t="s">
        <v>323</v>
      </c>
      <c r="O6884" t="s">
        <v>29</v>
      </c>
      <c r="P6884" t="s">
        <v>29</v>
      </c>
      <c r="Q6884" t="s">
        <v>29</v>
      </c>
      <c r="R6884" t="s">
        <v>29</v>
      </c>
      <c r="S6884" t="s">
        <v>29</v>
      </c>
      <c r="T6884" t="s">
        <v>29</v>
      </c>
      <c r="U6884" t="s">
        <v>29</v>
      </c>
      <c r="V6884" t="s">
        <v>29</v>
      </c>
      <c r="W6884" t="s">
        <v>6903</v>
      </c>
    </row>
    <row r="6885" spans="1:23">
      <c r="A6885">
        <v>6884</v>
      </c>
      <c r="B6885" t="s">
        <v>6901</v>
      </c>
      <c r="C6885" t="s">
        <v>6902</v>
      </c>
      <c r="D6885">
        <v>179</v>
      </c>
      <c r="E6885" t="s">
        <v>7028</v>
      </c>
      <c r="F6885" t="s">
        <v>196</v>
      </c>
      <c r="G6885" s="1" t="s">
        <v>321</v>
      </c>
      <c r="H6885" t="s">
        <v>6686</v>
      </c>
      <c r="I6885" t="s">
        <v>321</v>
      </c>
      <c r="J6885" t="s">
        <v>8595</v>
      </c>
      <c r="K6885">
        <v>2.7070925829999998E-2</v>
      </c>
      <c r="L6885">
        <v>2.7070925829999998E-2</v>
      </c>
      <c r="M6885" t="s">
        <v>26</v>
      </c>
      <c r="N6885" t="s">
        <v>323</v>
      </c>
      <c r="O6885" t="s">
        <v>29</v>
      </c>
      <c r="P6885" t="s">
        <v>29</v>
      </c>
      <c r="Q6885" t="s">
        <v>29</v>
      </c>
      <c r="R6885" t="s">
        <v>29</v>
      </c>
      <c r="S6885" t="s">
        <v>29</v>
      </c>
      <c r="T6885" t="s">
        <v>29</v>
      </c>
      <c r="U6885" t="s">
        <v>29</v>
      </c>
      <c r="V6885" t="s">
        <v>29</v>
      </c>
      <c r="W6885" t="s">
        <v>6903</v>
      </c>
    </row>
    <row r="6886" spans="1:23">
      <c r="A6886">
        <v>6885</v>
      </c>
      <c r="B6886" t="s">
        <v>6901</v>
      </c>
      <c r="C6886" t="s">
        <v>6902</v>
      </c>
      <c r="D6886">
        <v>179</v>
      </c>
      <c r="E6886" t="s">
        <v>7029</v>
      </c>
      <c r="F6886" t="s">
        <v>196</v>
      </c>
      <c r="G6886" s="1" t="s">
        <v>321</v>
      </c>
      <c r="H6886" t="s">
        <v>4008</v>
      </c>
      <c r="I6886" t="s">
        <v>321</v>
      </c>
      <c r="J6886" t="s">
        <v>4008</v>
      </c>
      <c r="K6886">
        <v>0.10828370330000001</v>
      </c>
      <c r="L6886">
        <v>0.10828370330000001</v>
      </c>
      <c r="M6886" t="s">
        <v>26</v>
      </c>
      <c r="N6886" t="s">
        <v>4694</v>
      </c>
      <c r="O6886" t="s">
        <v>323</v>
      </c>
      <c r="P6886" t="s">
        <v>29</v>
      </c>
      <c r="Q6886" t="s">
        <v>29</v>
      </c>
      <c r="R6886" t="s">
        <v>29</v>
      </c>
      <c r="S6886" t="s">
        <v>29</v>
      </c>
      <c r="T6886" t="s">
        <v>29</v>
      </c>
      <c r="U6886" t="s">
        <v>29</v>
      </c>
      <c r="V6886" t="s">
        <v>29</v>
      </c>
      <c r="W6886" t="s">
        <v>6903</v>
      </c>
    </row>
    <row r="6887" spans="1:23">
      <c r="A6887">
        <v>6886</v>
      </c>
      <c r="B6887" t="s">
        <v>6901</v>
      </c>
      <c r="C6887" t="s">
        <v>6902</v>
      </c>
      <c r="D6887">
        <v>179</v>
      </c>
      <c r="E6887" t="s">
        <v>7030</v>
      </c>
      <c r="F6887" t="s">
        <v>196</v>
      </c>
      <c r="G6887" s="1" t="s">
        <v>321</v>
      </c>
      <c r="H6887" t="s">
        <v>7031</v>
      </c>
      <c r="I6887" t="s">
        <v>321</v>
      </c>
      <c r="J6887" t="s">
        <v>7031</v>
      </c>
      <c r="K6887">
        <v>0.18949648080000001</v>
      </c>
      <c r="L6887">
        <v>0.18949648080000001</v>
      </c>
      <c r="M6887" t="s">
        <v>26</v>
      </c>
      <c r="N6887" t="s">
        <v>323</v>
      </c>
      <c r="O6887" t="s">
        <v>29</v>
      </c>
      <c r="P6887" t="s">
        <v>29</v>
      </c>
      <c r="Q6887" t="s">
        <v>29</v>
      </c>
      <c r="R6887" t="s">
        <v>29</v>
      </c>
      <c r="S6887" t="s">
        <v>29</v>
      </c>
      <c r="T6887" t="s">
        <v>29</v>
      </c>
      <c r="U6887" t="s">
        <v>29</v>
      </c>
      <c r="V6887" t="s">
        <v>29</v>
      </c>
      <c r="W6887" t="s">
        <v>6903</v>
      </c>
    </row>
    <row r="6888" spans="1:23">
      <c r="A6888">
        <v>6887</v>
      </c>
      <c r="B6888" t="s">
        <v>6901</v>
      </c>
      <c r="C6888" t="s">
        <v>6902</v>
      </c>
      <c r="D6888">
        <v>179</v>
      </c>
      <c r="E6888" t="s">
        <v>6547</v>
      </c>
      <c r="F6888" t="s">
        <v>196</v>
      </c>
      <c r="G6888" s="1" t="s">
        <v>321</v>
      </c>
      <c r="H6888" t="s">
        <v>6548</v>
      </c>
      <c r="I6888" t="s">
        <v>321</v>
      </c>
      <c r="J6888" t="s">
        <v>6550</v>
      </c>
      <c r="K6888">
        <v>1.2452625879999999</v>
      </c>
      <c r="L6888">
        <v>1.2452625879999999</v>
      </c>
      <c r="M6888" t="s">
        <v>26</v>
      </c>
      <c r="N6888" t="s">
        <v>323</v>
      </c>
      <c r="O6888" t="s">
        <v>29</v>
      </c>
      <c r="P6888" t="s">
        <v>29</v>
      </c>
      <c r="Q6888" t="s">
        <v>29</v>
      </c>
      <c r="R6888" t="s">
        <v>29</v>
      </c>
      <c r="S6888" t="s">
        <v>29</v>
      </c>
      <c r="T6888" t="s">
        <v>29</v>
      </c>
      <c r="U6888" t="s">
        <v>29</v>
      </c>
      <c r="V6888" t="s">
        <v>29</v>
      </c>
      <c r="W6888" t="s">
        <v>6903</v>
      </c>
    </row>
    <row r="6889" spans="1:23">
      <c r="A6889">
        <v>6888</v>
      </c>
      <c r="B6889" t="s">
        <v>6901</v>
      </c>
      <c r="C6889" t="s">
        <v>6902</v>
      </c>
      <c r="D6889">
        <v>179</v>
      </c>
      <c r="E6889" t="s">
        <v>6549</v>
      </c>
      <c r="F6889" t="s">
        <v>196</v>
      </c>
      <c r="G6889" s="1" t="s">
        <v>321</v>
      </c>
      <c r="H6889" t="s">
        <v>6550</v>
      </c>
      <c r="I6889" t="s">
        <v>321</v>
      </c>
      <c r="J6889" t="s">
        <v>6550</v>
      </c>
      <c r="K6889">
        <v>0.56848944229999998</v>
      </c>
      <c r="L6889">
        <v>0.56848944229999998</v>
      </c>
      <c r="M6889" t="s">
        <v>26</v>
      </c>
      <c r="N6889" t="s">
        <v>323</v>
      </c>
      <c r="O6889" t="s">
        <v>29</v>
      </c>
      <c r="P6889" t="s">
        <v>29</v>
      </c>
      <c r="Q6889" t="s">
        <v>29</v>
      </c>
      <c r="R6889" t="s">
        <v>29</v>
      </c>
      <c r="S6889" t="s">
        <v>29</v>
      </c>
      <c r="T6889" t="s">
        <v>29</v>
      </c>
      <c r="U6889" t="s">
        <v>29</v>
      </c>
      <c r="V6889" t="s">
        <v>29</v>
      </c>
      <c r="W6889" t="s">
        <v>6903</v>
      </c>
    </row>
    <row r="6890" spans="1:23">
      <c r="A6890">
        <v>6889</v>
      </c>
      <c r="B6890" t="s">
        <v>6901</v>
      </c>
      <c r="C6890" t="s">
        <v>6902</v>
      </c>
      <c r="D6890">
        <v>179</v>
      </c>
      <c r="E6890" t="s">
        <v>7032</v>
      </c>
      <c r="F6890" t="s">
        <v>196</v>
      </c>
      <c r="G6890" s="1" t="s">
        <v>321</v>
      </c>
      <c r="H6890" t="s">
        <v>7033</v>
      </c>
      <c r="I6890" t="s">
        <v>321</v>
      </c>
      <c r="J6890" t="s">
        <v>7033</v>
      </c>
      <c r="K6890">
        <v>0.13535462910000001</v>
      </c>
      <c r="L6890">
        <v>0.13535462910000001</v>
      </c>
      <c r="M6890" t="s">
        <v>26</v>
      </c>
      <c r="N6890" t="s">
        <v>323</v>
      </c>
      <c r="O6890" t="s">
        <v>29</v>
      </c>
      <c r="P6890" t="s">
        <v>29</v>
      </c>
      <c r="Q6890" t="s">
        <v>29</v>
      </c>
      <c r="R6890" t="s">
        <v>29</v>
      </c>
      <c r="S6890" t="s">
        <v>29</v>
      </c>
      <c r="T6890" t="s">
        <v>29</v>
      </c>
      <c r="U6890" t="s">
        <v>29</v>
      </c>
      <c r="V6890" t="s">
        <v>29</v>
      </c>
      <c r="W6890" t="s">
        <v>6903</v>
      </c>
    </row>
    <row r="6891" spans="1:23">
      <c r="A6891">
        <v>6890</v>
      </c>
      <c r="B6891" t="s">
        <v>6901</v>
      </c>
      <c r="C6891" t="s">
        <v>6902</v>
      </c>
      <c r="D6891">
        <v>179</v>
      </c>
      <c r="E6891" t="s">
        <v>6546</v>
      </c>
      <c r="F6891" t="s">
        <v>196</v>
      </c>
      <c r="G6891" s="1" t="s">
        <v>321</v>
      </c>
      <c r="H6891" t="s">
        <v>3595</v>
      </c>
      <c r="I6891" t="s">
        <v>321</v>
      </c>
      <c r="J6891" t="s">
        <v>3595</v>
      </c>
      <c r="K6891">
        <v>2.7070925829999998E-2</v>
      </c>
      <c r="L6891">
        <v>2.7070925829999998E-2</v>
      </c>
      <c r="M6891" t="s">
        <v>26</v>
      </c>
      <c r="N6891" t="s">
        <v>323</v>
      </c>
      <c r="O6891" t="s">
        <v>29</v>
      </c>
      <c r="P6891" t="s">
        <v>29</v>
      </c>
      <c r="Q6891" t="s">
        <v>29</v>
      </c>
      <c r="R6891" t="s">
        <v>29</v>
      </c>
      <c r="S6891" t="s">
        <v>29</v>
      </c>
      <c r="T6891" t="s">
        <v>29</v>
      </c>
      <c r="U6891" t="s">
        <v>29</v>
      </c>
      <c r="V6891" t="s">
        <v>29</v>
      </c>
      <c r="W6891" t="s">
        <v>6903</v>
      </c>
    </row>
    <row r="6892" spans="1:23">
      <c r="A6892">
        <v>6891</v>
      </c>
      <c r="B6892" t="s">
        <v>6901</v>
      </c>
      <c r="C6892" t="s">
        <v>6902</v>
      </c>
      <c r="D6892">
        <v>179</v>
      </c>
      <c r="E6892" t="s">
        <v>7034</v>
      </c>
      <c r="F6892" t="s">
        <v>196</v>
      </c>
      <c r="G6892" s="1" t="s">
        <v>321</v>
      </c>
      <c r="H6892" t="s">
        <v>29</v>
      </c>
      <c r="I6892" t="s">
        <v>321</v>
      </c>
      <c r="J6892" t="s">
        <v>29</v>
      </c>
      <c r="K6892">
        <v>2.7070925829999998E-2</v>
      </c>
      <c r="L6892">
        <v>2.7070925829999998E-2</v>
      </c>
      <c r="M6892" t="s">
        <v>26</v>
      </c>
      <c r="N6892" t="s">
        <v>323</v>
      </c>
      <c r="O6892" t="s">
        <v>29</v>
      </c>
      <c r="P6892" t="s">
        <v>29</v>
      </c>
      <c r="Q6892" t="s">
        <v>29</v>
      </c>
      <c r="R6892" t="s">
        <v>29</v>
      </c>
      <c r="S6892" t="s">
        <v>29</v>
      </c>
      <c r="T6892" t="s">
        <v>29</v>
      </c>
      <c r="U6892" t="s">
        <v>29</v>
      </c>
      <c r="V6892" t="s">
        <v>29</v>
      </c>
      <c r="W6892" t="s">
        <v>6903</v>
      </c>
    </row>
    <row r="6893" spans="1:23">
      <c r="A6893">
        <v>6892</v>
      </c>
      <c r="B6893" t="s">
        <v>6901</v>
      </c>
      <c r="C6893" t="s">
        <v>6902</v>
      </c>
      <c r="D6893">
        <v>179</v>
      </c>
      <c r="E6893" t="s">
        <v>7035</v>
      </c>
      <c r="F6893" t="s">
        <v>196</v>
      </c>
      <c r="G6893" s="1" t="s">
        <v>321</v>
      </c>
      <c r="H6893" t="s">
        <v>29</v>
      </c>
      <c r="I6893" t="s">
        <v>321</v>
      </c>
      <c r="J6893" t="s">
        <v>29</v>
      </c>
      <c r="K6893">
        <v>2.7070925829999998E-2</v>
      </c>
      <c r="L6893">
        <v>2.7070925829999998E-2</v>
      </c>
      <c r="M6893" t="s">
        <v>26</v>
      </c>
      <c r="N6893" t="s">
        <v>323</v>
      </c>
      <c r="O6893" t="s">
        <v>29</v>
      </c>
      <c r="P6893" t="s">
        <v>29</v>
      </c>
      <c r="Q6893" t="s">
        <v>29</v>
      </c>
      <c r="R6893" t="s">
        <v>29</v>
      </c>
      <c r="S6893" t="s">
        <v>29</v>
      </c>
      <c r="T6893" t="s">
        <v>29</v>
      </c>
      <c r="U6893" t="s">
        <v>29</v>
      </c>
      <c r="V6893" t="s">
        <v>29</v>
      </c>
      <c r="W6893" t="s">
        <v>6903</v>
      </c>
    </row>
    <row r="6894" spans="1:23">
      <c r="A6894">
        <v>6893</v>
      </c>
      <c r="B6894" t="s">
        <v>6901</v>
      </c>
      <c r="C6894" t="s">
        <v>6902</v>
      </c>
      <c r="D6894">
        <v>179</v>
      </c>
      <c r="E6894" t="s">
        <v>6553</v>
      </c>
      <c r="F6894" t="s">
        <v>196</v>
      </c>
      <c r="G6894" s="1" t="s">
        <v>928</v>
      </c>
      <c r="H6894" t="s">
        <v>929</v>
      </c>
      <c r="I6894" t="s">
        <v>928</v>
      </c>
      <c r="J6894" t="s">
        <v>929</v>
      </c>
      <c r="K6894">
        <v>0.48727666489999999</v>
      </c>
      <c r="L6894">
        <v>0.48727666489999999</v>
      </c>
      <c r="M6894" t="s">
        <v>26</v>
      </c>
      <c r="N6894" t="s">
        <v>323</v>
      </c>
      <c r="O6894" t="s">
        <v>29</v>
      </c>
      <c r="P6894" t="s">
        <v>29</v>
      </c>
      <c r="Q6894" t="s">
        <v>29</v>
      </c>
      <c r="R6894" t="s">
        <v>29</v>
      </c>
      <c r="S6894" t="s">
        <v>29</v>
      </c>
      <c r="T6894" t="s">
        <v>29</v>
      </c>
      <c r="U6894" t="s">
        <v>29</v>
      </c>
      <c r="V6894" t="s">
        <v>29</v>
      </c>
      <c r="W6894" t="s">
        <v>6903</v>
      </c>
    </row>
    <row r="6895" spans="1:23">
      <c r="A6895">
        <v>6894</v>
      </c>
      <c r="B6895" t="s">
        <v>6901</v>
      </c>
      <c r="C6895" t="s">
        <v>6902</v>
      </c>
      <c r="D6895">
        <v>179</v>
      </c>
      <c r="E6895" t="s">
        <v>7036</v>
      </c>
      <c r="F6895" t="s">
        <v>196</v>
      </c>
      <c r="G6895" s="1" t="s">
        <v>928</v>
      </c>
      <c r="H6895" t="s">
        <v>7037</v>
      </c>
      <c r="I6895" t="s">
        <v>928</v>
      </c>
      <c r="J6895" t="s">
        <v>7037</v>
      </c>
      <c r="K6895">
        <v>0.13535462910000001</v>
      </c>
      <c r="L6895">
        <v>0.13535462910000001</v>
      </c>
      <c r="M6895" t="s">
        <v>26</v>
      </c>
      <c r="N6895" t="s">
        <v>323</v>
      </c>
      <c r="O6895" t="s">
        <v>29</v>
      </c>
      <c r="P6895" t="s">
        <v>29</v>
      </c>
      <c r="Q6895" t="s">
        <v>29</v>
      </c>
      <c r="R6895" t="s">
        <v>29</v>
      </c>
      <c r="S6895" t="s">
        <v>29</v>
      </c>
      <c r="T6895" t="s">
        <v>29</v>
      </c>
      <c r="U6895" t="s">
        <v>29</v>
      </c>
      <c r="V6895" t="s">
        <v>29</v>
      </c>
      <c r="W6895" t="s">
        <v>6903</v>
      </c>
    </row>
    <row r="6896" spans="1:23">
      <c r="A6896">
        <v>6895</v>
      </c>
      <c r="B6896" t="s">
        <v>6901</v>
      </c>
      <c r="C6896" t="s">
        <v>6902</v>
      </c>
      <c r="D6896">
        <v>179</v>
      </c>
      <c r="E6896" t="s">
        <v>6554</v>
      </c>
      <c r="F6896" t="s">
        <v>196</v>
      </c>
      <c r="G6896" s="1" t="s">
        <v>928</v>
      </c>
      <c r="H6896" t="s">
        <v>1201</v>
      </c>
      <c r="I6896" t="s">
        <v>928</v>
      </c>
      <c r="J6896" t="s">
        <v>1201</v>
      </c>
      <c r="K6896">
        <v>0.29778018410000001</v>
      </c>
      <c r="L6896">
        <v>0.29778018410000001</v>
      </c>
      <c r="M6896" t="s">
        <v>26</v>
      </c>
      <c r="N6896" t="s">
        <v>323</v>
      </c>
      <c r="O6896" t="s">
        <v>29</v>
      </c>
      <c r="P6896" t="s">
        <v>29</v>
      </c>
      <c r="Q6896" t="s">
        <v>29</v>
      </c>
      <c r="R6896" t="s">
        <v>29</v>
      </c>
      <c r="S6896" t="s">
        <v>29</v>
      </c>
      <c r="T6896" t="s">
        <v>29</v>
      </c>
      <c r="U6896" t="s">
        <v>29</v>
      </c>
      <c r="V6896" t="s">
        <v>29</v>
      </c>
      <c r="W6896" t="s">
        <v>6903</v>
      </c>
    </row>
    <row r="6897" spans="1:23">
      <c r="A6897">
        <v>6896</v>
      </c>
      <c r="B6897" t="s">
        <v>6901</v>
      </c>
      <c r="C6897" t="s">
        <v>6902</v>
      </c>
      <c r="D6897">
        <v>179</v>
      </c>
      <c r="E6897" t="s">
        <v>7038</v>
      </c>
      <c r="F6897" t="s">
        <v>196</v>
      </c>
      <c r="G6897" s="1" t="s">
        <v>928</v>
      </c>
      <c r="H6897" t="s">
        <v>29</v>
      </c>
      <c r="I6897" t="s">
        <v>928</v>
      </c>
      <c r="J6897" t="s">
        <v>29</v>
      </c>
      <c r="K6897">
        <v>0.27070925829999998</v>
      </c>
      <c r="L6897">
        <v>0.27070925829999998</v>
      </c>
      <c r="M6897" t="s">
        <v>26</v>
      </c>
      <c r="N6897" t="s">
        <v>323</v>
      </c>
      <c r="O6897" t="s">
        <v>29</v>
      </c>
      <c r="P6897" t="s">
        <v>29</v>
      </c>
      <c r="Q6897" t="s">
        <v>29</v>
      </c>
      <c r="R6897" t="s">
        <v>29</v>
      </c>
      <c r="S6897" t="s">
        <v>29</v>
      </c>
      <c r="T6897" t="s">
        <v>29</v>
      </c>
      <c r="U6897" t="s">
        <v>29</v>
      </c>
      <c r="V6897" t="s">
        <v>29</v>
      </c>
      <c r="W6897" t="s">
        <v>6903</v>
      </c>
    </row>
    <row r="6898" spans="1:23">
      <c r="A6898">
        <v>6897</v>
      </c>
      <c r="B6898" t="s">
        <v>6901</v>
      </c>
      <c r="C6898" t="s">
        <v>6902</v>
      </c>
      <c r="D6898">
        <v>179</v>
      </c>
      <c r="E6898" t="s">
        <v>6124</v>
      </c>
      <c r="F6898" t="s">
        <v>196</v>
      </c>
      <c r="G6898" s="1" t="s">
        <v>928</v>
      </c>
      <c r="H6898" t="s">
        <v>29</v>
      </c>
      <c r="I6898" t="s">
        <v>928</v>
      </c>
      <c r="J6898" t="s">
        <v>29</v>
      </c>
      <c r="K6898">
        <v>5.4141851650000003E-2</v>
      </c>
      <c r="L6898">
        <v>5.4141851650000003E-2</v>
      </c>
      <c r="M6898" t="s">
        <v>26</v>
      </c>
      <c r="N6898" t="s">
        <v>323</v>
      </c>
      <c r="O6898" t="s">
        <v>29</v>
      </c>
      <c r="P6898" t="s">
        <v>29</v>
      </c>
      <c r="Q6898" t="s">
        <v>29</v>
      </c>
      <c r="R6898" t="s">
        <v>29</v>
      </c>
      <c r="S6898" t="s">
        <v>29</v>
      </c>
      <c r="T6898" t="s">
        <v>29</v>
      </c>
      <c r="U6898" t="s">
        <v>29</v>
      </c>
      <c r="V6898" t="s">
        <v>29</v>
      </c>
      <c r="W6898" t="s">
        <v>6903</v>
      </c>
    </row>
    <row r="6899" spans="1:23">
      <c r="A6899">
        <v>6898</v>
      </c>
      <c r="B6899" t="s">
        <v>6901</v>
      </c>
      <c r="C6899" t="s">
        <v>6902</v>
      </c>
      <c r="D6899">
        <v>179</v>
      </c>
      <c r="E6899" t="s">
        <v>7039</v>
      </c>
      <c r="F6899" t="s">
        <v>196</v>
      </c>
      <c r="G6899" s="1" t="s">
        <v>1784</v>
      </c>
      <c r="H6899" t="s">
        <v>7040</v>
      </c>
      <c r="I6899" t="s">
        <v>1784</v>
      </c>
      <c r="J6899" t="s">
        <v>7040</v>
      </c>
      <c r="K6899">
        <v>0.29778018410000001</v>
      </c>
      <c r="L6899">
        <v>0.29778018410000001</v>
      </c>
      <c r="M6899" t="s">
        <v>26</v>
      </c>
      <c r="N6899" t="s">
        <v>323</v>
      </c>
      <c r="O6899" t="s">
        <v>29</v>
      </c>
      <c r="P6899" t="s">
        <v>29</v>
      </c>
      <c r="Q6899" t="s">
        <v>29</v>
      </c>
      <c r="R6899" t="s">
        <v>29</v>
      </c>
      <c r="S6899" t="s">
        <v>29</v>
      </c>
      <c r="T6899" t="s">
        <v>29</v>
      </c>
      <c r="U6899" t="s">
        <v>29</v>
      </c>
      <c r="V6899" t="s">
        <v>29</v>
      </c>
      <c r="W6899" t="s">
        <v>6903</v>
      </c>
    </row>
    <row r="6900" spans="1:23">
      <c r="A6900">
        <v>6899</v>
      </c>
      <c r="B6900" t="s">
        <v>6901</v>
      </c>
      <c r="C6900" t="s">
        <v>6902</v>
      </c>
      <c r="D6900">
        <v>179</v>
      </c>
      <c r="E6900" t="s">
        <v>7041</v>
      </c>
      <c r="F6900" t="s">
        <v>196</v>
      </c>
      <c r="G6900" s="1" t="s">
        <v>1784</v>
      </c>
      <c r="H6900" t="s">
        <v>29</v>
      </c>
      <c r="I6900" t="s">
        <v>1784</v>
      </c>
      <c r="J6900" t="s">
        <v>29</v>
      </c>
      <c r="K6900">
        <v>0.24363833239999999</v>
      </c>
      <c r="L6900">
        <v>0.24363833239999999</v>
      </c>
      <c r="M6900" t="s">
        <v>26</v>
      </c>
      <c r="N6900" t="s">
        <v>323</v>
      </c>
      <c r="O6900" t="s">
        <v>29</v>
      </c>
      <c r="P6900" t="s">
        <v>29</v>
      </c>
      <c r="Q6900" t="s">
        <v>29</v>
      </c>
      <c r="R6900" t="s">
        <v>29</v>
      </c>
      <c r="S6900" t="s">
        <v>29</v>
      </c>
      <c r="T6900" t="s">
        <v>29</v>
      </c>
      <c r="U6900" t="s">
        <v>29</v>
      </c>
      <c r="V6900" t="s">
        <v>29</v>
      </c>
      <c r="W6900" t="s">
        <v>6903</v>
      </c>
    </row>
    <row r="6901" spans="1:23">
      <c r="A6901">
        <v>6900</v>
      </c>
      <c r="B6901" t="s">
        <v>6901</v>
      </c>
      <c r="C6901" t="s">
        <v>6902</v>
      </c>
      <c r="D6901">
        <v>179</v>
      </c>
      <c r="E6901" t="s">
        <v>7042</v>
      </c>
      <c r="F6901" t="s">
        <v>7043</v>
      </c>
      <c r="G6901" s="1" t="s">
        <v>7044</v>
      </c>
      <c r="H6901" t="s">
        <v>29</v>
      </c>
      <c r="I6901" t="s">
        <v>7044</v>
      </c>
      <c r="J6901" t="s">
        <v>29</v>
      </c>
      <c r="K6901">
        <v>5.4141851650000003E-2</v>
      </c>
      <c r="L6901">
        <v>5.4141851650000003E-2</v>
      </c>
      <c r="M6901" t="s">
        <v>26</v>
      </c>
      <c r="N6901" t="s">
        <v>323</v>
      </c>
      <c r="O6901" t="s">
        <v>29</v>
      </c>
      <c r="P6901" t="s">
        <v>29</v>
      </c>
      <c r="Q6901" t="s">
        <v>29</v>
      </c>
      <c r="R6901" t="s">
        <v>29</v>
      </c>
      <c r="S6901" t="s">
        <v>29</v>
      </c>
      <c r="T6901" t="s">
        <v>29</v>
      </c>
      <c r="U6901" t="s">
        <v>29</v>
      </c>
      <c r="V6901" t="s">
        <v>29</v>
      </c>
      <c r="W6901" t="s">
        <v>6903</v>
      </c>
    </row>
    <row r="6902" spans="1:23">
      <c r="A6902">
        <v>6901</v>
      </c>
      <c r="B6902" t="s">
        <v>6901</v>
      </c>
      <c r="C6902" t="s">
        <v>6902</v>
      </c>
      <c r="D6902">
        <v>179</v>
      </c>
      <c r="E6902" t="s">
        <v>7045</v>
      </c>
      <c r="F6902" t="s">
        <v>168</v>
      </c>
      <c r="G6902" s="1" t="s">
        <v>6708</v>
      </c>
      <c r="H6902" t="s">
        <v>128</v>
      </c>
      <c r="I6902" t="s">
        <v>6708</v>
      </c>
      <c r="J6902" t="s">
        <v>8772</v>
      </c>
      <c r="K6902">
        <v>0.460205739</v>
      </c>
      <c r="L6902">
        <v>0.460205739</v>
      </c>
      <c r="M6902" t="s">
        <v>26</v>
      </c>
      <c r="N6902" t="s">
        <v>323</v>
      </c>
      <c r="O6902" t="s">
        <v>29</v>
      </c>
      <c r="P6902" t="s">
        <v>29</v>
      </c>
      <c r="Q6902" t="s">
        <v>29</v>
      </c>
      <c r="R6902" t="s">
        <v>29</v>
      </c>
      <c r="S6902" t="s">
        <v>29</v>
      </c>
      <c r="T6902" t="s">
        <v>29</v>
      </c>
      <c r="U6902" t="s">
        <v>29</v>
      </c>
      <c r="V6902" t="s">
        <v>29</v>
      </c>
      <c r="W6902" t="s">
        <v>6903</v>
      </c>
    </row>
    <row r="6903" spans="1:23">
      <c r="A6903">
        <v>6902</v>
      </c>
      <c r="B6903" t="s">
        <v>6901</v>
      </c>
      <c r="C6903" t="s">
        <v>6902</v>
      </c>
      <c r="D6903">
        <v>179</v>
      </c>
      <c r="E6903" t="s">
        <v>1468</v>
      </c>
      <c r="F6903" t="s">
        <v>641</v>
      </c>
      <c r="G6903" s="1" t="s">
        <v>1012</v>
      </c>
      <c r="H6903" t="s">
        <v>1469</v>
      </c>
      <c r="I6903" t="s">
        <v>1012</v>
      </c>
      <c r="J6903" t="s">
        <v>1469</v>
      </c>
      <c r="K6903">
        <v>2.7070925829999998E-2</v>
      </c>
      <c r="L6903">
        <v>2.7070925829999998E-2</v>
      </c>
      <c r="M6903" t="s">
        <v>26</v>
      </c>
      <c r="N6903" t="s">
        <v>323</v>
      </c>
      <c r="O6903" t="s">
        <v>29</v>
      </c>
      <c r="P6903" t="s">
        <v>29</v>
      </c>
      <c r="Q6903" t="s">
        <v>29</v>
      </c>
      <c r="R6903" t="s">
        <v>29</v>
      </c>
      <c r="S6903" t="s">
        <v>29</v>
      </c>
      <c r="T6903" t="s">
        <v>29</v>
      </c>
      <c r="U6903" t="s">
        <v>29</v>
      </c>
      <c r="V6903" t="s">
        <v>29</v>
      </c>
      <c r="W6903" t="s">
        <v>6903</v>
      </c>
    </row>
    <row r="6904" spans="1:23">
      <c r="A6904">
        <v>6903</v>
      </c>
      <c r="B6904" t="s">
        <v>6901</v>
      </c>
      <c r="C6904" t="s">
        <v>6902</v>
      </c>
      <c r="D6904">
        <v>179</v>
      </c>
      <c r="E6904" t="s">
        <v>6656</v>
      </c>
      <c r="F6904" t="s">
        <v>3050</v>
      </c>
      <c r="G6904" s="1" t="s">
        <v>3051</v>
      </c>
      <c r="H6904" t="s">
        <v>6657</v>
      </c>
      <c r="I6904" t="s">
        <v>3051</v>
      </c>
      <c r="J6904" t="s">
        <v>3052</v>
      </c>
      <c r="K6904">
        <v>0.32485110989999999</v>
      </c>
      <c r="L6904">
        <v>0.32485110989999999</v>
      </c>
      <c r="M6904" t="s">
        <v>26</v>
      </c>
      <c r="N6904" t="s">
        <v>323</v>
      </c>
      <c r="O6904" t="s">
        <v>29</v>
      </c>
      <c r="P6904" t="s">
        <v>29</v>
      </c>
      <c r="Q6904" t="s">
        <v>29</v>
      </c>
      <c r="R6904" t="s">
        <v>29</v>
      </c>
      <c r="S6904" t="s">
        <v>29</v>
      </c>
      <c r="T6904" t="s">
        <v>29</v>
      </c>
      <c r="U6904" t="s">
        <v>29</v>
      </c>
      <c r="V6904" t="s">
        <v>29</v>
      </c>
      <c r="W6904" t="s">
        <v>6903</v>
      </c>
    </row>
    <row r="6905" spans="1:23">
      <c r="A6905">
        <v>6904</v>
      </c>
      <c r="B6905" t="s">
        <v>6901</v>
      </c>
      <c r="C6905" t="s">
        <v>6902</v>
      </c>
      <c r="D6905">
        <v>179</v>
      </c>
      <c r="E6905" t="s">
        <v>6656</v>
      </c>
      <c r="F6905" t="s">
        <v>3050</v>
      </c>
      <c r="G6905" s="1" t="s">
        <v>3051</v>
      </c>
      <c r="H6905" t="s">
        <v>6657</v>
      </c>
      <c r="I6905" t="s">
        <v>3051</v>
      </c>
      <c r="J6905" t="s">
        <v>3052</v>
      </c>
      <c r="K6905">
        <v>2.7070925829999998E-2</v>
      </c>
      <c r="L6905">
        <v>2.7070925829999998E-2</v>
      </c>
      <c r="M6905" t="s">
        <v>26</v>
      </c>
      <c r="N6905" t="s">
        <v>4694</v>
      </c>
      <c r="O6905" t="s">
        <v>29</v>
      </c>
      <c r="P6905" t="s">
        <v>29</v>
      </c>
      <c r="Q6905" t="s">
        <v>29</v>
      </c>
      <c r="R6905" t="s">
        <v>29</v>
      </c>
      <c r="S6905" t="s">
        <v>29</v>
      </c>
      <c r="T6905" t="s">
        <v>29</v>
      </c>
      <c r="U6905" t="s">
        <v>29</v>
      </c>
      <c r="V6905" t="s">
        <v>29</v>
      </c>
      <c r="W6905" t="s">
        <v>6903</v>
      </c>
    </row>
    <row r="6906" spans="1:23">
      <c r="A6906">
        <v>6905</v>
      </c>
      <c r="B6906" t="s">
        <v>6901</v>
      </c>
      <c r="C6906" t="s">
        <v>6902</v>
      </c>
      <c r="D6906">
        <v>179</v>
      </c>
      <c r="E6906" t="s">
        <v>7046</v>
      </c>
      <c r="F6906" t="s">
        <v>3056</v>
      </c>
      <c r="G6906" s="1" t="s">
        <v>3434</v>
      </c>
      <c r="H6906" t="s">
        <v>331</v>
      </c>
      <c r="I6906" t="s">
        <v>3434</v>
      </c>
      <c r="J6906" t="s">
        <v>331</v>
      </c>
      <c r="K6906">
        <v>1.6513264750000001</v>
      </c>
      <c r="L6906">
        <v>1.6513264750000001</v>
      </c>
      <c r="M6906" t="s">
        <v>26</v>
      </c>
      <c r="N6906" t="s">
        <v>6929</v>
      </c>
      <c r="O6906" t="s">
        <v>29</v>
      </c>
      <c r="P6906" t="s">
        <v>29</v>
      </c>
      <c r="Q6906" t="s">
        <v>29</v>
      </c>
      <c r="R6906" t="s">
        <v>29</v>
      </c>
      <c r="S6906" t="s">
        <v>29</v>
      </c>
      <c r="T6906" t="s">
        <v>29</v>
      </c>
      <c r="U6906" t="s">
        <v>29</v>
      </c>
      <c r="V6906" t="s">
        <v>29</v>
      </c>
      <c r="W6906" t="s">
        <v>6903</v>
      </c>
    </row>
    <row r="6907" spans="1:23">
      <c r="A6907">
        <v>6906</v>
      </c>
      <c r="B6907" t="s">
        <v>6901</v>
      </c>
      <c r="C6907" t="s">
        <v>6902</v>
      </c>
      <c r="D6907">
        <v>179</v>
      </c>
      <c r="E6907" t="s">
        <v>7047</v>
      </c>
      <c r="F6907" t="s">
        <v>93</v>
      </c>
      <c r="G6907" s="1" t="s">
        <v>29</v>
      </c>
      <c r="H6907" t="s">
        <v>29</v>
      </c>
      <c r="I6907" t="s">
        <v>29</v>
      </c>
      <c r="J6907" t="s">
        <v>29</v>
      </c>
      <c r="K6907">
        <v>1.515971846</v>
      </c>
      <c r="L6907">
        <v>1.515971846</v>
      </c>
      <c r="M6907" t="s">
        <v>26</v>
      </c>
      <c r="N6907" t="s">
        <v>323</v>
      </c>
      <c r="O6907" t="s">
        <v>29</v>
      </c>
      <c r="P6907" t="s">
        <v>29</v>
      </c>
      <c r="Q6907" t="s">
        <v>29</v>
      </c>
      <c r="R6907" t="s">
        <v>29</v>
      </c>
      <c r="S6907" t="s">
        <v>29</v>
      </c>
      <c r="T6907" t="s">
        <v>29</v>
      </c>
      <c r="U6907" t="s">
        <v>29</v>
      </c>
      <c r="V6907" t="s">
        <v>29</v>
      </c>
      <c r="W6907" t="s">
        <v>6903</v>
      </c>
    </row>
    <row r="6908" spans="1:23">
      <c r="A6908">
        <v>6907</v>
      </c>
      <c r="B6908" t="s">
        <v>6901</v>
      </c>
      <c r="C6908" t="s">
        <v>6902</v>
      </c>
      <c r="D6908">
        <v>179</v>
      </c>
      <c r="E6908" t="s">
        <v>7047</v>
      </c>
      <c r="F6908" t="s">
        <v>93</v>
      </c>
      <c r="G6908" s="1" t="s">
        <v>29</v>
      </c>
      <c r="H6908" t="s">
        <v>29</v>
      </c>
      <c r="I6908" t="s">
        <v>29</v>
      </c>
      <c r="J6908" t="s">
        <v>29</v>
      </c>
      <c r="K6908">
        <v>0.64970221979999998</v>
      </c>
      <c r="L6908">
        <v>0.64970221979999998</v>
      </c>
      <c r="M6908" t="s">
        <v>26</v>
      </c>
      <c r="N6908" t="s">
        <v>6929</v>
      </c>
      <c r="O6908" t="s">
        <v>29</v>
      </c>
      <c r="P6908" t="s">
        <v>29</v>
      </c>
      <c r="Q6908" t="s">
        <v>29</v>
      </c>
      <c r="R6908" t="s">
        <v>29</v>
      </c>
      <c r="S6908" t="s">
        <v>29</v>
      </c>
      <c r="T6908" t="s">
        <v>29</v>
      </c>
      <c r="U6908" t="s">
        <v>29</v>
      </c>
      <c r="V6908" t="s">
        <v>29</v>
      </c>
      <c r="W6908" t="s">
        <v>6903</v>
      </c>
    </row>
    <row r="6909" spans="1:23">
      <c r="A6909">
        <v>6908</v>
      </c>
      <c r="B6909" t="s">
        <v>6901</v>
      </c>
      <c r="C6909" t="s">
        <v>6902</v>
      </c>
      <c r="D6909">
        <v>179</v>
      </c>
      <c r="E6909" t="s">
        <v>7048</v>
      </c>
      <c r="F6909" t="s">
        <v>93</v>
      </c>
      <c r="G6909" s="1" t="s">
        <v>29</v>
      </c>
      <c r="H6909" t="s">
        <v>29</v>
      </c>
      <c r="I6909" t="s">
        <v>29</v>
      </c>
      <c r="J6909" t="s">
        <v>29</v>
      </c>
      <c r="K6909">
        <v>0.40606388739999999</v>
      </c>
      <c r="L6909">
        <v>0.40606388739999999</v>
      </c>
      <c r="M6909" t="s">
        <v>26</v>
      </c>
      <c r="N6909" t="s">
        <v>323</v>
      </c>
      <c r="O6909" t="s">
        <v>29</v>
      </c>
      <c r="P6909" t="s">
        <v>29</v>
      </c>
      <c r="Q6909" t="s">
        <v>29</v>
      </c>
      <c r="R6909" t="s">
        <v>29</v>
      </c>
      <c r="S6909" t="s">
        <v>29</v>
      </c>
      <c r="T6909" t="s">
        <v>29</v>
      </c>
      <c r="U6909" t="s">
        <v>29</v>
      </c>
      <c r="V6909" t="s">
        <v>29</v>
      </c>
      <c r="W6909" t="s">
        <v>6903</v>
      </c>
    </row>
    <row r="6910" spans="1:23">
      <c r="A6910">
        <v>6909</v>
      </c>
      <c r="B6910" t="s">
        <v>6901</v>
      </c>
      <c r="C6910" t="s">
        <v>6902</v>
      </c>
      <c r="D6910">
        <v>179</v>
      </c>
      <c r="E6910" t="s">
        <v>7048</v>
      </c>
      <c r="F6910" t="s">
        <v>93</v>
      </c>
      <c r="G6910" s="1" t="s">
        <v>29</v>
      </c>
      <c r="H6910" t="s">
        <v>29</v>
      </c>
      <c r="I6910" t="s">
        <v>29</v>
      </c>
      <c r="J6910" t="s">
        <v>29</v>
      </c>
      <c r="K6910">
        <v>0.29778018410000001</v>
      </c>
      <c r="L6910">
        <v>0.29778018410000001</v>
      </c>
      <c r="M6910" t="s">
        <v>26</v>
      </c>
      <c r="N6910" t="s">
        <v>6929</v>
      </c>
      <c r="O6910" t="s">
        <v>29</v>
      </c>
      <c r="P6910" t="s">
        <v>29</v>
      </c>
      <c r="Q6910" t="s">
        <v>29</v>
      </c>
      <c r="R6910" t="s">
        <v>29</v>
      </c>
      <c r="S6910" t="s">
        <v>29</v>
      </c>
      <c r="T6910" t="s">
        <v>29</v>
      </c>
      <c r="U6910" t="s">
        <v>29</v>
      </c>
      <c r="V6910" t="s">
        <v>29</v>
      </c>
      <c r="W6910" t="s">
        <v>6903</v>
      </c>
    </row>
    <row r="6911" spans="1:23">
      <c r="A6911">
        <v>6910</v>
      </c>
      <c r="B6911" t="s">
        <v>6901</v>
      </c>
      <c r="C6911" t="s">
        <v>6902</v>
      </c>
      <c r="D6911">
        <v>179</v>
      </c>
      <c r="E6911" t="s">
        <v>3182</v>
      </c>
      <c r="F6911" t="s">
        <v>76</v>
      </c>
      <c r="G6911" s="1" t="s">
        <v>29</v>
      </c>
      <c r="H6911" t="s">
        <v>29</v>
      </c>
      <c r="I6911" t="s">
        <v>29</v>
      </c>
      <c r="J6911" t="s">
        <v>29</v>
      </c>
      <c r="K6911">
        <f>213/3694*100</f>
        <v>5.7661072008662693</v>
      </c>
      <c r="L6911">
        <f>213/3694*100</f>
        <v>5.7661072008662693</v>
      </c>
      <c r="M6911" t="s">
        <v>687</v>
      </c>
      <c r="N6911" t="s">
        <v>29</v>
      </c>
      <c r="O6911" t="s">
        <v>29</v>
      </c>
      <c r="P6911" t="s">
        <v>29</v>
      </c>
      <c r="Q6911" t="s">
        <v>29</v>
      </c>
      <c r="R6911" t="s">
        <v>29</v>
      </c>
      <c r="S6911" t="s">
        <v>29</v>
      </c>
      <c r="T6911" t="s">
        <v>29</v>
      </c>
      <c r="U6911" t="s">
        <v>29</v>
      </c>
      <c r="V6911" t="s">
        <v>29</v>
      </c>
      <c r="W6911" t="s">
        <v>6903</v>
      </c>
    </row>
    <row r="6912" spans="1:23">
      <c r="A6912">
        <v>6911</v>
      </c>
      <c r="B6912" t="s">
        <v>7049</v>
      </c>
      <c r="C6912" t="s">
        <v>7049</v>
      </c>
      <c r="D6912">
        <v>180</v>
      </c>
      <c r="E6912" t="s">
        <v>1451</v>
      </c>
      <c r="F6912" t="s">
        <v>255</v>
      </c>
      <c r="G6912" s="1" t="s">
        <v>1452</v>
      </c>
      <c r="H6912" t="s">
        <v>331</v>
      </c>
      <c r="I6912" t="s">
        <v>1452</v>
      </c>
      <c r="J6912" t="s">
        <v>331</v>
      </c>
      <c r="K6912">
        <v>5.8685446010000003E-2</v>
      </c>
      <c r="L6912">
        <v>5.8685446010000003E-2</v>
      </c>
      <c r="M6912" t="s">
        <v>26</v>
      </c>
      <c r="N6912" t="s">
        <v>323</v>
      </c>
      <c r="O6912" t="s">
        <v>29</v>
      </c>
      <c r="P6912" t="s">
        <v>29</v>
      </c>
      <c r="Q6912" t="s">
        <v>29</v>
      </c>
      <c r="R6912" t="s">
        <v>29</v>
      </c>
      <c r="S6912" t="s">
        <v>29</v>
      </c>
      <c r="T6912" t="s">
        <v>29</v>
      </c>
      <c r="U6912" t="s">
        <v>29</v>
      </c>
      <c r="V6912" t="s">
        <v>29</v>
      </c>
      <c r="W6912" t="s">
        <v>6903</v>
      </c>
    </row>
    <row r="6913" spans="1:23">
      <c r="A6913">
        <v>6912</v>
      </c>
      <c r="B6913" t="s">
        <v>7049</v>
      </c>
      <c r="C6913" t="s">
        <v>7049</v>
      </c>
      <c r="D6913">
        <v>180</v>
      </c>
      <c r="E6913" t="s">
        <v>6904</v>
      </c>
      <c r="F6913" t="s">
        <v>1062</v>
      </c>
      <c r="G6913" s="1" t="s">
        <v>1368</v>
      </c>
      <c r="H6913" t="s">
        <v>6905</v>
      </c>
      <c r="I6913" t="s">
        <v>1368</v>
      </c>
      <c r="J6913" t="s">
        <v>720</v>
      </c>
      <c r="K6913">
        <v>3.9123630669999999E-2</v>
      </c>
      <c r="L6913">
        <v>3.9123630669999999E-2</v>
      </c>
      <c r="M6913" t="s">
        <v>26</v>
      </c>
      <c r="N6913" t="s">
        <v>323</v>
      </c>
      <c r="O6913" t="s">
        <v>29</v>
      </c>
      <c r="P6913" t="s">
        <v>29</v>
      </c>
      <c r="Q6913" t="s">
        <v>29</v>
      </c>
      <c r="R6913" t="s">
        <v>29</v>
      </c>
      <c r="S6913" t="s">
        <v>29</v>
      </c>
      <c r="T6913" t="s">
        <v>29</v>
      </c>
      <c r="U6913" t="s">
        <v>29</v>
      </c>
      <c r="V6913" t="s">
        <v>29</v>
      </c>
      <c r="W6913" t="s">
        <v>6903</v>
      </c>
    </row>
    <row r="6914" spans="1:23">
      <c r="A6914">
        <v>6913</v>
      </c>
      <c r="B6914" t="s">
        <v>7049</v>
      </c>
      <c r="C6914" t="s">
        <v>7049</v>
      </c>
      <c r="D6914">
        <v>180</v>
      </c>
      <c r="E6914" t="s">
        <v>6906</v>
      </c>
      <c r="F6914" t="s">
        <v>1062</v>
      </c>
      <c r="G6914" s="1" t="s">
        <v>1690</v>
      </c>
      <c r="H6914" t="s">
        <v>6907</v>
      </c>
      <c r="I6914" t="s">
        <v>1690</v>
      </c>
      <c r="J6914" t="s">
        <v>6907</v>
      </c>
      <c r="K6914">
        <v>0.35211267610000002</v>
      </c>
      <c r="L6914">
        <v>0.35211267610000002</v>
      </c>
      <c r="M6914" t="s">
        <v>26</v>
      </c>
      <c r="N6914" t="s">
        <v>323</v>
      </c>
      <c r="O6914" t="s">
        <v>29</v>
      </c>
      <c r="P6914" t="s">
        <v>29</v>
      </c>
      <c r="Q6914" t="s">
        <v>29</v>
      </c>
      <c r="R6914" t="s">
        <v>29</v>
      </c>
      <c r="S6914" t="s">
        <v>29</v>
      </c>
      <c r="T6914" t="s">
        <v>29</v>
      </c>
      <c r="U6914" t="s">
        <v>29</v>
      </c>
      <c r="V6914" t="s">
        <v>29</v>
      </c>
      <c r="W6914" t="s">
        <v>6903</v>
      </c>
    </row>
    <row r="6915" spans="1:23">
      <c r="A6915">
        <v>6914</v>
      </c>
      <c r="B6915" t="s">
        <v>7049</v>
      </c>
      <c r="C6915" t="s">
        <v>7049</v>
      </c>
      <c r="D6915">
        <v>180</v>
      </c>
      <c r="E6915" t="s">
        <v>6908</v>
      </c>
      <c r="F6915" t="s">
        <v>1062</v>
      </c>
      <c r="G6915" s="1" t="s">
        <v>1690</v>
      </c>
      <c r="H6915" t="s">
        <v>940</v>
      </c>
      <c r="I6915" t="s">
        <v>1690</v>
      </c>
      <c r="J6915" t="s">
        <v>940</v>
      </c>
      <c r="K6915">
        <v>1.956181534E-2</v>
      </c>
      <c r="L6915">
        <v>1.956181534E-2</v>
      </c>
      <c r="M6915" t="s">
        <v>26</v>
      </c>
      <c r="N6915" t="s">
        <v>323</v>
      </c>
      <c r="O6915" t="s">
        <v>29</v>
      </c>
      <c r="P6915" t="s">
        <v>29</v>
      </c>
      <c r="Q6915" t="s">
        <v>29</v>
      </c>
      <c r="R6915" t="s">
        <v>29</v>
      </c>
      <c r="S6915" t="s">
        <v>29</v>
      </c>
      <c r="T6915" t="s">
        <v>29</v>
      </c>
      <c r="U6915" t="s">
        <v>29</v>
      </c>
      <c r="V6915" t="s">
        <v>29</v>
      </c>
      <c r="W6915" t="s">
        <v>6903</v>
      </c>
    </row>
    <row r="6916" spans="1:23">
      <c r="A6916">
        <v>6915</v>
      </c>
      <c r="B6916" t="s">
        <v>7049</v>
      </c>
      <c r="C6916" t="s">
        <v>7049</v>
      </c>
      <c r="D6916">
        <v>180</v>
      </c>
      <c r="E6916" t="s">
        <v>6910</v>
      </c>
      <c r="F6916" t="s">
        <v>1062</v>
      </c>
      <c r="G6916" s="1" t="s">
        <v>1690</v>
      </c>
      <c r="H6916" t="s">
        <v>6911</v>
      </c>
      <c r="I6916" t="s">
        <v>1690</v>
      </c>
      <c r="J6916" t="s">
        <v>6911</v>
      </c>
      <c r="K6916">
        <v>1.956181534E-2</v>
      </c>
      <c r="L6916">
        <v>1.956181534E-2</v>
      </c>
      <c r="M6916" t="s">
        <v>26</v>
      </c>
      <c r="N6916" t="s">
        <v>323</v>
      </c>
      <c r="O6916" t="s">
        <v>29</v>
      </c>
      <c r="P6916" t="s">
        <v>29</v>
      </c>
      <c r="Q6916" t="s">
        <v>29</v>
      </c>
      <c r="R6916" t="s">
        <v>29</v>
      </c>
      <c r="S6916" t="s">
        <v>29</v>
      </c>
      <c r="T6916" t="s">
        <v>29</v>
      </c>
      <c r="U6916" t="s">
        <v>29</v>
      </c>
      <c r="V6916" t="s">
        <v>29</v>
      </c>
      <c r="W6916" t="s">
        <v>6903</v>
      </c>
    </row>
    <row r="6917" spans="1:23">
      <c r="A6917">
        <v>6916</v>
      </c>
      <c r="B6917" t="s">
        <v>7049</v>
      </c>
      <c r="C6917" t="s">
        <v>7049</v>
      </c>
      <c r="D6917">
        <v>180</v>
      </c>
      <c r="E6917" t="s">
        <v>6914</v>
      </c>
      <c r="F6917" t="s">
        <v>1062</v>
      </c>
      <c r="G6917" s="1" t="s">
        <v>1474</v>
      </c>
      <c r="H6917" t="s">
        <v>331</v>
      </c>
      <c r="I6917" t="s">
        <v>1474</v>
      </c>
      <c r="J6917" t="s">
        <v>331</v>
      </c>
      <c r="K6917">
        <v>0.56729264479999997</v>
      </c>
      <c r="L6917">
        <v>0.56729264479999997</v>
      </c>
      <c r="M6917" t="s">
        <v>26</v>
      </c>
      <c r="N6917" t="s">
        <v>323</v>
      </c>
      <c r="O6917" t="s">
        <v>29</v>
      </c>
      <c r="P6917" t="s">
        <v>29</v>
      </c>
      <c r="Q6917" t="s">
        <v>29</v>
      </c>
      <c r="R6917" t="s">
        <v>29</v>
      </c>
      <c r="S6917" t="s">
        <v>29</v>
      </c>
      <c r="T6917" t="s">
        <v>29</v>
      </c>
      <c r="U6917" t="s">
        <v>29</v>
      </c>
      <c r="V6917" t="s">
        <v>29</v>
      </c>
      <c r="W6917" t="s">
        <v>6903</v>
      </c>
    </row>
    <row r="6918" spans="1:23">
      <c r="A6918">
        <v>6917</v>
      </c>
      <c r="B6918" t="s">
        <v>7049</v>
      </c>
      <c r="C6918" t="s">
        <v>7049</v>
      </c>
      <c r="D6918">
        <v>180</v>
      </c>
      <c r="E6918" t="s">
        <v>6916</v>
      </c>
      <c r="F6918" t="s">
        <v>1062</v>
      </c>
      <c r="G6918" s="1" t="s">
        <v>1474</v>
      </c>
      <c r="H6918" t="s">
        <v>4639</v>
      </c>
      <c r="I6918" t="s">
        <v>1474</v>
      </c>
      <c r="J6918" t="s">
        <v>2908</v>
      </c>
      <c r="K6918">
        <v>1.956181534E-2</v>
      </c>
      <c r="L6918">
        <v>1.956181534E-2</v>
      </c>
      <c r="M6918" t="s">
        <v>26</v>
      </c>
      <c r="N6918" t="s">
        <v>323</v>
      </c>
      <c r="O6918" t="s">
        <v>29</v>
      </c>
      <c r="P6918" t="s">
        <v>29</v>
      </c>
      <c r="Q6918" t="s">
        <v>29</v>
      </c>
      <c r="R6918" t="s">
        <v>29</v>
      </c>
      <c r="S6918" t="s">
        <v>29</v>
      </c>
      <c r="T6918" t="s">
        <v>29</v>
      </c>
      <c r="U6918" t="s">
        <v>29</v>
      </c>
      <c r="V6918" t="s">
        <v>29</v>
      </c>
      <c r="W6918" t="s">
        <v>6903</v>
      </c>
    </row>
    <row r="6919" spans="1:23">
      <c r="A6919">
        <v>6918</v>
      </c>
      <c r="B6919" t="s">
        <v>7049</v>
      </c>
      <c r="C6919" t="s">
        <v>7049</v>
      </c>
      <c r="D6919">
        <v>180</v>
      </c>
      <c r="E6919" t="s">
        <v>6919</v>
      </c>
      <c r="F6919" t="s">
        <v>1062</v>
      </c>
      <c r="G6919" s="1" t="s">
        <v>1390</v>
      </c>
      <c r="H6919" t="s">
        <v>2746</v>
      </c>
      <c r="I6919" t="s">
        <v>1390</v>
      </c>
      <c r="J6919" t="s">
        <v>2746</v>
      </c>
      <c r="K6919">
        <v>5.8685446010000003E-2</v>
      </c>
      <c r="L6919">
        <v>5.8685446010000003E-2</v>
      </c>
      <c r="M6919" t="s">
        <v>26</v>
      </c>
      <c r="N6919" t="s">
        <v>323</v>
      </c>
      <c r="O6919" t="s">
        <v>29</v>
      </c>
      <c r="P6919" t="s">
        <v>29</v>
      </c>
      <c r="Q6919" t="s">
        <v>29</v>
      </c>
      <c r="R6919" t="s">
        <v>29</v>
      </c>
      <c r="S6919" t="s">
        <v>29</v>
      </c>
      <c r="T6919" t="s">
        <v>29</v>
      </c>
      <c r="U6919" t="s">
        <v>29</v>
      </c>
      <c r="V6919" t="s">
        <v>29</v>
      </c>
      <c r="W6919" t="s">
        <v>6903</v>
      </c>
    </row>
    <row r="6920" spans="1:23">
      <c r="A6920">
        <v>6919</v>
      </c>
      <c r="B6920" t="s">
        <v>7049</v>
      </c>
      <c r="C6920" t="s">
        <v>7049</v>
      </c>
      <c r="D6920">
        <v>180</v>
      </c>
      <c r="E6920" t="s">
        <v>6920</v>
      </c>
      <c r="F6920" t="s">
        <v>1062</v>
      </c>
      <c r="G6920" s="1" t="s">
        <v>1066</v>
      </c>
      <c r="H6920" t="s">
        <v>29</v>
      </c>
      <c r="I6920" t="s">
        <v>1066</v>
      </c>
      <c r="J6920" t="s">
        <v>29</v>
      </c>
      <c r="K6920">
        <v>1.956181534E-2</v>
      </c>
      <c r="L6920">
        <v>1.956181534E-2</v>
      </c>
      <c r="M6920" t="s">
        <v>26</v>
      </c>
      <c r="N6920" t="s">
        <v>323</v>
      </c>
      <c r="O6920" t="s">
        <v>29</v>
      </c>
      <c r="P6920" t="s">
        <v>29</v>
      </c>
      <c r="Q6920" t="s">
        <v>29</v>
      </c>
      <c r="R6920" t="s">
        <v>29</v>
      </c>
      <c r="S6920" t="s">
        <v>29</v>
      </c>
      <c r="T6920" t="s">
        <v>29</v>
      </c>
      <c r="U6920" t="s">
        <v>29</v>
      </c>
      <c r="V6920" t="s">
        <v>29</v>
      </c>
      <c r="W6920" t="s">
        <v>6903</v>
      </c>
    </row>
    <row r="6921" spans="1:23">
      <c r="A6921">
        <v>6920</v>
      </c>
      <c r="B6921" t="s">
        <v>7049</v>
      </c>
      <c r="C6921" t="s">
        <v>7049</v>
      </c>
      <c r="D6921">
        <v>180</v>
      </c>
      <c r="E6921" t="s">
        <v>6478</v>
      </c>
      <c r="F6921" t="s">
        <v>1062</v>
      </c>
      <c r="G6921" s="1" t="s">
        <v>29</v>
      </c>
      <c r="H6921" t="s">
        <v>29</v>
      </c>
      <c r="I6921" t="s">
        <v>29</v>
      </c>
      <c r="J6921" t="s">
        <v>29</v>
      </c>
      <c r="K6921">
        <v>0.44992175270000001</v>
      </c>
      <c r="L6921">
        <v>0.44992175270000001</v>
      </c>
      <c r="M6921" t="s">
        <v>26</v>
      </c>
      <c r="N6921" t="s">
        <v>323</v>
      </c>
      <c r="O6921" t="s">
        <v>29</v>
      </c>
      <c r="P6921" t="s">
        <v>29</v>
      </c>
      <c r="Q6921" t="s">
        <v>29</v>
      </c>
      <c r="R6921" t="s">
        <v>29</v>
      </c>
      <c r="S6921" t="s">
        <v>29</v>
      </c>
      <c r="T6921" t="s">
        <v>29</v>
      </c>
      <c r="U6921" t="s">
        <v>29</v>
      </c>
      <c r="V6921" t="s">
        <v>29</v>
      </c>
      <c r="W6921" t="s">
        <v>6903</v>
      </c>
    </row>
    <row r="6922" spans="1:23">
      <c r="A6922">
        <v>6921</v>
      </c>
      <c r="B6922" t="s">
        <v>7049</v>
      </c>
      <c r="C6922" t="s">
        <v>7049</v>
      </c>
      <c r="D6922">
        <v>180</v>
      </c>
      <c r="E6922" t="s">
        <v>2127</v>
      </c>
      <c r="F6922" t="s">
        <v>344</v>
      </c>
      <c r="G6922" s="1" t="s">
        <v>2128</v>
      </c>
      <c r="H6922" t="s">
        <v>2129</v>
      </c>
      <c r="I6922" t="s">
        <v>2128</v>
      </c>
      <c r="J6922" t="s">
        <v>2129</v>
      </c>
      <c r="K6922">
        <v>1.5649452269999999</v>
      </c>
      <c r="L6922">
        <v>1.5649452269999999</v>
      </c>
      <c r="M6922" t="s">
        <v>26</v>
      </c>
      <c r="N6922" t="s">
        <v>323</v>
      </c>
      <c r="O6922" t="s">
        <v>29</v>
      </c>
      <c r="P6922" t="s">
        <v>29</v>
      </c>
      <c r="Q6922" t="s">
        <v>29</v>
      </c>
      <c r="R6922" t="s">
        <v>29</v>
      </c>
      <c r="S6922" t="s">
        <v>29</v>
      </c>
      <c r="T6922" t="s">
        <v>29</v>
      </c>
      <c r="U6922" t="s">
        <v>29</v>
      </c>
      <c r="V6922" t="s">
        <v>29</v>
      </c>
      <c r="W6922" t="s">
        <v>6903</v>
      </c>
    </row>
    <row r="6923" spans="1:23">
      <c r="A6923">
        <v>6922</v>
      </c>
      <c r="B6923" t="s">
        <v>7049</v>
      </c>
      <c r="C6923" t="s">
        <v>7049</v>
      </c>
      <c r="D6923">
        <v>180</v>
      </c>
      <c r="E6923" t="s">
        <v>6921</v>
      </c>
      <c r="F6923" t="s">
        <v>344</v>
      </c>
      <c r="G6923" s="1" t="s">
        <v>6300</v>
      </c>
      <c r="H6923" t="s">
        <v>29</v>
      </c>
      <c r="I6923" t="s">
        <v>6300</v>
      </c>
      <c r="J6923" t="s">
        <v>29</v>
      </c>
      <c r="K6923">
        <v>1.212832551</v>
      </c>
      <c r="L6923">
        <v>1.212832551</v>
      </c>
      <c r="M6923" t="s">
        <v>26</v>
      </c>
      <c r="N6923" t="s">
        <v>323</v>
      </c>
      <c r="O6923" t="s">
        <v>29</v>
      </c>
      <c r="P6923" t="s">
        <v>29</v>
      </c>
      <c r="Q6923" t="s">
        <v>29</v>
      </c>
      <c r="R6923" t="s">
        <v>29</v>
      </c>
      <c r="S6923" t="s">
        <v>29</v>
      </c>
      <c r="T6923" t="s">
        <v>29</v>
      </c>
      <c r="U6923" t="s">
        <v>29</v>
      </c>
      <c r="V6923" t="s">
        <v>29</v>
      </c>
      <c r="W6923" t="s">
        <v>6903</v>
      </c>
    </row>
    <row r="6924" spans="1:23">
      <c r="A6924">
        <v>6923</v>
      </c>
      <c r="B6924" t="s">
        <v>7049</v>
      </c>
      <c r="C6924" t="s">
        <v>7049</v>
      </c>
      <c r="D6924">
        <v>180</v>
      </c>
      <c r="E6924" t="s">
        <v>7050</v>
      </c>
      <c r="F6924" t="s">
        <v>415</v>
      </c>
      <c r="G6924" s="1" t="s">
        <v>6482</v>
      </c>
      <c r="H6924" t="s">
        <v>7051</v>
      </c>
      <c r="I6924" t="s">
        <v>6482</v>
      </c>
      <c r="J6924" t="s">
        <v>1437</v>
      </c>
      <c r="K6924">
        <v>3.9123630669999999E-2</v>
      </c>
      <c r="L6924">
        <v>3.9123630669999999E-2</v>
      </c>
      <c r="M6924" t="s">
        <v>26</v>
      </c>
      <c r="N6924" t="s">
        <v>323</v>
      </c>
      <c r="O6924" t="s">
        <v>29</v>
      </c>
      <c r="P6924" t="s">
        <v>29</v>
      </c>
      <c r="Q6924" t="s">
        <v>29</v>
      </c>
      <c r="R6924" t="s">
        <v>29</v>
      </c>
      <c r="S6924" t="s">
        <v>29</v>
      </c>
      <c r="T6924" t="s">
        <v>29</v>
      </c>
      <c r="U6924" t="s">
        <v>29</v>
      </c>
      <c r="V6924" t="s">
        <v>29</v>
      </c>
      <c r="W6924" t="s">
        <v>6903</v>
      </c>
    </row>
    <row r="6925" spans="1:23">
      <c r="A6925">
        <v>6924</v>
      </c>
      <c r="B6925" t="s">
        <v>7049</v>
      </c>
      <c r="C6925" t="s">
        <v>7049</v>
      </c>
      <c r="D6925">
        <v>180</v>
      </c>
      <c r="E6925" t="s">
        <v>7052</v>
      </c>
      <c r="F6925" t="s">
        <v>415</v>
      </c>
      <c r="G6925" s="1" t="s">
        <v>6482</v>
      </c>
      <c r="H6925" t="s">
        <v>922</v>
      </c>
      <c r="I6925" t="s">
        <v>6482</v>
      </c>
      <c r="J6925" t="s">
        <v>922</v>
      </c>
      <c r="K6925">
        <v>0.27386541469999998</v>
      </c>
      <c r="L6925">
        <v>0.27386541469999998</v>
      </c>
      <c r="M6925" t="s">
        <v>26</v>
      </c>
      <c r="N6925" t="s">
        <v>323</v>
      </c>
      <c r="O6925" t="s">
        <v>29</v>
      </c>
      <c r="P6925" t="s">
        <v>29</v>
      </c>
      <c r="Q6925" t="s">
        <v>29</v>
      </c>
      <c r="R6925" t="s">
        <v>29</v>
      </c>
      <c r="S6925" t="s">
        <v>29</v>
      </c>
      <c r="T6925" t="s">
        <v>29</v>
      </c>
      <c r="U6925" t="s">
        <v>29</v>
      </c>
      <c r="V6925" t="s">
        <v>29</v>
      </c>
      <c r="W6925" t="s">
        <v>6903</v>
      </c>
    </row>
    <row r="6926" spans="1:23">
      <c r="A6926">
        <v>6925</v>
      </c>
      <c r="B6926" t="s">
        <v>7049</v>
      </c>
      <c r="C6926" t="s">
        <v>7049</v>
      </c>
      <c r="D6926">
        <v>180</v>
      </c>
      <c r="E6926" t="s">
        <v>7053</v>
      </c>
      <c r="F6926" t="s">
        <v>415</v>
      </c>
      <c r="G6926" s="1" t="s">
        <v>1841</v>
      </c>
      <c r="H6926" t="s">
        <v>29</v>
      </c>
      <c r="I6926" t="s">
        <v>1841</v>
      </c>
      <c r="J6926" t="s">
        <v>29</v>
      </c>
      <c r="K6926">
        <v>9.7809076679999996E-2</v>
      </c>
      <c r="L6926">
        <v>9.7809076679999996E-2</v>
      </c>
      <c r="M6926" t="s">
        <v>26</v>
      </c>
      <c r="N6926" t="s">
        <v>323</v>
      </c>
      <c r="O6926" t="s">
        <v>29</v>
      </c>
      <c r="P6926" t="s">
        <v>29</v>
      </c>
      <c r="Q6926" t="s">
        <v>29</v>
      </c>
      <c r="R6926" t="s">
        <v>29</v>
      </c>
      <c r="S6926" t="s">
        <v>29</v>
      </c>
      <c r="T6926" t="s">
        <v>29</v>
      </c>
      <c r="U6926" t="s">
        <v>29</v>
      </c>
      <c r="V6926" t="s">
        <v>29</v>
      </c>
      <c r="W6926" t="s">
        <v>6903</v>
      </c>
    </row>
    <row r="6927" spans="1:23">
      <c r="A6927">
        <v>6926</v>
      </c>
      <c r="B6927" t="s">
        <v>7049</v>
      </c>
      <c r="C6927" t="s">
        <v>7049</v>
      </c>
      <c r="D6927">
        <v>180</v>
      </c>
      <c r="E6927" t="s">
        <v>6114</v>
      </c>
      <c r="F6927" t="s">
        <v>415</v>
      </c>
      <c r="G6927" s="1" t="s">
        <v>1844</v>
      </c>
      <c r="H6927" t="s">
        <v>29</v>
      </c>
      <c r="I6927" t="s">
        <v>1844</v>
      </c>
      <c r="J6927" t="s">
        <v>29</v>
      </c>
      <c r="K6927">
        <v>0.44992175270000001</v>
      </c>
      <c r="L6927">
        <v>0.44992175270000001</v>
      </c>
      <c r="M6927" t="s">
        <v>26</v>
      </c>
      <c r="N6927" t="s">
        <v>323</v>
      </c>
      <c r="O6927" t="s">
        <v>29</v>
      </c>
      <c r="P6927" t="s">
        <v>29</v>
      </c>
      <c r="Q6927" t="s">
        <v>29</v>
      </c>
      <c r="R6927" t="s">
        <v>29</v>
      </c>
      <c r="S6927" t="s">
        <v>29</v>
      </c>
      <c r="T6927" t="s">
        <v>29</v>
      </c>
      <c r="U6927" t="s">
        <v>29</v>
      </c>
      <c r="V6927" t="s">
        <v>29</v>
      </c>
      <c r="W6927" t="s">
        <v>6903</v>
      </c>
    </row>
    <row r="6928" spans="1:23">
      <c r="A6928">
        <v>6927</v>
      </c>
      <c r="B6928" t="s">
        <v>7049</v>
      </c>
      <c r="C6928" t="s">
        <v>7049</v>
      </c>
      <c r="D6928">
        <v>180</v>
      </c>
      <c r="E6928" t="s">
        <v>6923</v>
      </c>
      <c r="F6928" t="s">
        <v>168</v>
      </c>
      <c r="G6928" s="1" t="s">
        <v>5858</v>
      </c>
      <c r="H6928" t="s">
        <v>6924</v>
      </c>
      <c r="I6928" t="s">
        <v>5858</v>
      </c>
      <c r="J6928" t="s">
        <v>6924</v>
      </c>
      <c r="K6928">
        <v>1.291079812</v>
      </c>
      <c r="L6928">
        <v>1.291079812</v>
      </c>
      <c r="M6928" t="s">
        <v>26</v>
      </c>
      <c r="N6928" t="s">
        <v>323</v>
      </c>
      <c r="O6928" t="s">
        <v>29</v>
      </c>
      <c r="P6928" t="s">
        <v>29</v>
      </c>
      <c r="Q6928" t="s">
        <v>29</v>
      </c>
      <c r="R6928" t="s">
        <v>29</v>
      </c>
      <c r="S6928" t="s">
        <v>29</v>
      </c>
      <c r="T6928" t="s">
        <v>29</v>
      </c>
      <c r="U6928" t="s">
        <v>29</v>
      </c>
      <c r="V6928" t="s">
        <v>29</v>
      </c>
      <c r="W6928" t="s">
        <v>6903</v>
      </c>
    </row>
    <row r="6929" spans="1:23">
      <c r="A6929">
        <v>6928</v>
      </c>
      <c r="B6929" t="s">
        <v>7049</v>
      </c>
      <c r="C6929" t="s">
        <v>7049</v>
      </c>
      <c r="D6929">
        <v>180</v>
      </c>
      <c r="E6929" t="s">
        <v>7054</v>
      </c>
      <c r="F6929" t="s">
        <v>168</v>
      </c>
      <c r="G6929" s="1" t="s">
        <v>1946</v>
      </c>
      <c r="H6929" t="s">
        <v>29</v>
      </c>
      <c r="I6929" t="s">
        <v>1946</v>
      </c>
      <c r="J6929" t="s">
        <v>29</v>
      </c>
      <c r="K6929">
        <v>1.956181534E-2</v>
      </c>
      <c r="L6929">
        <v>1.956181534E-2</v>
      </c>
      <c r="M6929" t="s">
        <v>26</v>
      </c>
      <c r="N6929" t="s">
        <v>4694</v>
      </c>
      <c r="O6929" t="s">
        <v>29</v>
      </c>
      <c r="P6929" t="s">
        <v>29</v>
      </c>
      <c r="Q6929" t="s">
        <v>29</v>
      </c>
      <c r="R6929" t="s">
        <v>29</v>
      </c>
      <c r="S6929" t="s">
        <v>29</v>
      </c>
      <c r="T6929" t="s">
        <v>29</v>
      </c>
      <c r="U6929" t="s">
        <v>29</v>
      </c>
      <c r="V6929" t="s">
        <v>29</v>
      </c>
      <c r="W6929" t="s">
        <v>6903</v>
      </c>
    </row>
    <row r="6930" spans="1:23">
      <c r="A6930">
        <v>6929</v>
      </c>
      <c r="B6930" t="s">
        <v>7049</v>
      </c>
      <c r="C6930" t="s">
        <v>7049</v>
      </c>
      <c r="D6930">
        <v>180</v>
      </c>
      <c r="E6930" t="s">
        <v>6925</v>
      </c>
      <c r="F6930" t="s">
        <v>67</v>
      </c>
      <c r="G6930" s="1" t="s">
        <v>1336</v>
      </c>
      <c r="H6930" t="s">
        <v>4276</v>
      </c>
      <c r="I6930" t="s">
        <v>1336</v>
      </c>
      <c r="J6930" t="s">
        <v>4276</v>
      </c>
      <c r="K6930">
        <v>0.29342722999999998</v>
      </c>
      <c r="L6930">
        <v>0.29342722999999998</v>
      </c>
      <c r="M6930" t="s">
        <v>26</v>
      </c>
      <c r="N6930" t="s">
        <v>323</v>
      </c>
      <c r="O6930" t="s">
        <v>29</v>
      </c>
      <c r="P6930" t="s">
        <v>29</v>
      </c>
      <c r="Q6930" t="s">
        <v>29</v>
      </c>
      <c r="R6930" t="s">
        <v>29</v>
      </c>
      <c r="S6930" t="s">
        <v>29</v>
      </c>
      <c r="T6930" t="s">
        <v>29</v>
      </c>
      <c r="U6930" t="s">
        <v>29</v>
      </c>
      <c r="V6930" t="s">
        <v>29</v>
      </c>
      <c r="W6930" t="s">
        <v>6903</v>
      </c>
    </row>
    <row r="6931" spans="1:23">
      <c r="A6931">
        <v>6930</v>
      </c>
      <c r="B6931" t="s">
        <v>7049</v>
      </c>
      <c r="C6931" t="s">
        <v>7049</v>
      </c>
      <c r="D6931">
        <v>180</v>
      </c>
      <c r="E6931" t="s">
        <v>7055</v>
      </c>
      <c r="F6931" t="s">
        <v>67</v>
      </c>
      <c r="G6931" s="1" t="s">
        <v>1336</v>
      </c>
      <c r="H6931" t="s">
        <v>29</v>
      </c>
      <c r="I6931" t="s">
        <v>1336</v>
      </c>
      <c r="J6931" t="s">
        <v>29</v>
      </c>
      <c r="K6931">
        <v>1.956181534E-2</v>
      </c>
      <c r="L6931">
        <v>1.956181534E-2</v>
      </c>
      <c r="M6931" t="s">
        <v>26</v>
      </c>
      <c r="N6931" t="s">
        <v>323</v>
      </c>
      <c r="O6931" t="s">
        <v>29</v>
      </c>
      <c r="P6931" t="s">
        <v>29</v>
      </c>
      <c r="Q6931" t="s">
        <v>29</v>
      </c>
      <c r="R6931" t="s">
        <v>29</v>
      </c>
      <c r="S6931" t="s">
        <v>29</v>
      </c>
      <c r="T6931" t="s">
        <v>29</v>
      </c>
      <c r="U6931" t="s">
        <v>29</v>
      </c>
      <c r="V6931" t="s">
        <v>29</v>
      </c>
      <c r="W6931" t="s">
        <v>6903</v>
      </c>
    </row>
    <row r="6932" spans="1:23">
      <c r="A6932">
        <v>6931</v>
      </c>
      <c r="B6932" t="s">
        <v>7049</v>
      </c>
      <c r="C6932" t="s">
        <v>7049</v>
      </c>
      <c r="D6932">
        <v>180</v>
      </c>
      <c r="E6932" t="s">
        <v>6927</v>
      </c>
      <c r="F6932" t="s">
        <v>6928</v>
      </c>
      <c r="G6932" s="1" t="s">
        <v>29</v>
      </c>
      <c r="H6932" t="s">
        <v>29</v>
      </c>
      <c r="I6932" t="s">
        <v>29</v>
      </c>
      <c r="J6932" t="s">
        <v>29</v>
      </c>
      <c r="K6932">
        <v>1.956181534E-2</v>
      </c>
      <c r="L6932">
        <v>1.956181534E-2</v>
      </c>
      <c r="M6932" t="s">
        <v>26</v>
      </c>
      <c r="N6932" t="s">
        <v>6929</v>
      </c>
      <c r="O6932" t="s">
        <v>29</v>
      </c>
      <c r="P6932" t="s">
        <v>29</v>
      </c>
      <c r="Q6932" t="s">
        <v>29</v>
      </c>
      <c r="R6932" t="s">
        <v>29</v>
      </c>
      <c r="S6932" t="s">
        <v>29</v>
      </c>
      <c r="T6932" t="s">
        <v>29</v>
      </c>
      <c r="U6932" t="s">
        <v>29</v>
      </c>
      <c r="V6932" t="s">
        <v>29</v>
      </c>
      <c r="W6932" t="s">
        <v>6903</v>
      </c>
    </row>
    <row r="6933" spans="1:23">
      <c r="A6933">
        <v>6932</v>
      </c>
      <c r="B6933" t="s">
        <v>7049</v>
      </c>
      <c r="C6933" t="s">
        <v>7049</v>
      </c>
      <c r="D6933">
        <v>180</v>
      </c>
      <c r="E6933" t="s">
        <v>6930</v>
      </c>
      <c r="F6933" t="s">
        <v>216</v>
      </c>
      <c r="G6933" s="1" t="s">
        <v>916</v>
      </c>
      <c r="H6933" t="s">
        <v>29</v>
      </c>
      <c r="I6933" t="s">
        <v>916</v>
      </c>
      <c r="J6933" t="s">
        <v>29</v>
      </c>
      <c r="K6933">
        <v>0.56729264479999997</v>
      </c>
      <c r="L6933">
        <v>0.56729264479999997</v>
      </c>
      <c r="M6933" t="s">
        <v>26</v>
      </c>
      <c r="N6933" t="s">
        <v>323</v>
      </c>
      <c r="O6933" t="s">
        <v>29</v>
      </c>
      <c r="P6933" t="s">
        <v>29</v>
      </c>
      <c r="Q6933" t="s">
        <v>29</v>
      </c>
      <c r="R6933" t="s">
        <v>29</v>
      </c>
      <c r="S6933" t="s">
        <v>29</v>
      </c>
      <c r="T6933" t="s">
        <v>29</v>
      </c>
      <c r="U6933" t="s">
        <v>29</v>
      </c>
      <c r="V6933" t="s">
        <v>29</v>
      </c>
      <c r="W6933" t="s">
        <v>6903</v>
      </c>
    </row>
    <row r="6934" spans="1:23">
      <c r="A6934">
        <v>6933</v>
      </c>
      <c r="B6934" t="s">
        <v>7049</v>
      </c>
      <c r="C6934" t="s">
        <v>7049</v>
      </c>
      <c r="D6934">
        <v>180</v>
      </c>
      <c r="E6934" t="s">
        <v>6931</v>
      </c>
      <c r="F6934" t="s">
        <v>216</v>
      </c>
      <c r="G6934" s="1" t="s">
        <v>916</v>
      </c>
      <c r="H6934" t="s">
        <v>29</v>
      </c>
      <c r="I6934" t="s">
        <v>916</v>
      </c>
      <c r="J6934" t="s">
        <v>29</v>
      </c>
      <c r="K6934">
        <v>9.7809076679999996E-2</v>
      </c>
      <c r="L6934">
        <v>9.7809076679999996E-2</v>
      </c>
      <c r="M6934" t="s">
        <v>26</v>
      </c>
      <c r="N6934" t="s">
        <v>323</v>
      </c>
      <c r="O6934" t="s">
        <v>29</v>
      </c>
      <c r="P6934" t="s">
        <v>29</v>
      </c>
      <c r="Q6934" t="s">
        <v>29</v>
      </c>
      <c r="R6934" t="s">
        <v>29</v>
      </c>
      <c r="S6934" t="s">
        <v>29</v>
      </c>
      <c r="T6934" t="s">
        <v>29</v>
      </c>
      <c r="U6934" t="s">
        <v>29</v>
      </c>
      <c r="V6934" t="s">
        <v>29</v>
      </c>
      <c r="W6934" t="s">
        <v>6903</v>
      </c>
    </row>
    <row r="6935" spans="1:23">
      <c r="A6935">
        <v>6934</v>
      </c>
      <c r="B6935" t="s">
        <v>7049</v>
      </c>
      <c r="C6935" t="s">
        <v>7049</v>
      </c>
      <c r="D6935">
        <v>180</v>
      </c>
      <c r="E6935" t="s">
        <v>6933</v>
      </c>
      <c r="F6935" t="s">
        <v>216</v>
      </c>
      <c r="G6935" s="1" t="s">
        <v>916</v>
      </c>
      <c r="H6935" t="s">
        <v>29</v>
      </c>
      <c r="I6935" t="s">
        <v>916</v>
      </c>
      <c r="J6935" t="s">
        <v>29</v>
      </c>
      <c r="K6935">
        <v>5.8685446010000003E-2</v>
      </c>
      <c r="L6935">
        <v>5.8685446010000003E-2</v>
      </c>
      <c r="M6935" t="s">
        <v>26</v>
      </c>
      <c r="N6935" t="s">
        <v>323</v>
      </c>
      <c r="O6935" t="s">
        <v>29</v>
      </c>
      <c r="P6935" t="s">
        <v>29</v>
      </c>
      <c r="Q6935" t="s">
        <v>29</v>
      </c>
      <c r="R6935" t="s">
        <v>29</v>
      </c>
      <c r="S6935" t="s">
        <v>29</v>
      </c>
      <c r="T6935" t="s">
        <v>29</v>
      </c>
      <c r="U6935" t="s">
        <v>29</v>
      </c>
      <c r="V6935" t="s">
        <v>29</v>
      </c>
      <c r="W6935" t="s">
        <v>6903</v>
      </c>
    </row>
    <row r="6936" spans="1:23">
      <c r="A6936">
        <v>6935</v>
      </c>
      <c r="B6936" t="s">
        <v>7049</v>
      </c>
      <c r="C6936" t="s">
        <v>7049</v>
      </c>
      <c r="D6936">
        <v>180</v>
      </c>
      <c r="E6936" t="s">
        <v>6934</v>
      </c>
      <c r="F6936" t="s">
        <v>216</v>
      </c>
      <c r="G6936" s="1" t="s">
        <v>916</v>
      </c>
      <c r="H6936" t="s">
        <v>29</v>
      </c>
      <c r="I6936" t="s">
        <v>916</v>
      </c>
      <c r="J6936" t="s">
        <v>29</v>
      </c>
      <c r="K6936">
        <v>7.824726135E-2</v>
      </c>
      <c r="L6936">
        <v>7.824726135E-2</v>
      </c>
      <c r="M6936" t="s">
        <v>26</v>
      </c>
      <c r="N6936" t="s">
        <v>323</v>
      </c>
      <c r="O6936" t="s">
        <v>29</v>
      </c>
      <c r="P6936" t="s">
        <v>29</v>
      </c>
      <c r="Q6936" t="s">
        <v>29</v>
      </c>
      <c r="R6936" t="s">
        <v>29</v>
      </c>
      <c r="S6936" t="s">
        <v>29</v>
      </c>
      <c r="T6936" t="s">
        <v>29</v>
      </c>
      <c r="U6936" t="s">
        <v>29</v>
      </c>
      <c r="V6936" t="s">
        <v>29</v>
      </c>
      <c r="W6936" t="s">
        <v>6903</v>
      </c>
    </row>
    <row r="6937" spans="1:23">
      <c r="A6937">
        <v>6936</v>
      </c>
      <c r="B6937" t="s">
        <v>7049</v>
      </c>
      <c r="C6937" t="s">
        <v>7049</v>
      </c>
      <c r="D6937">
        <v>180</v>
      </c>
      <c r="E6937" t="s">
        <v>6935</v>
      </c>
      <c r="F6937" t="s">
        <v>216</v>
      </c>
      <c r="G6937" s="1" t="s">
        <v>916</v>
      </c>
      <c r="H6937" t="s">
        <v>29</v>
      </c>
      <c r="I6937" t="s">
        <v>916</v>
      </c>
      <c r="J6937" t="s">
        <v>29</v>
      </c>
      <c r="K6937">
        <v>5.8685446010000003E-2</v>
      </c>
      <c r="L6937">
        <v>5.8685446010000003E-2</v>
      </c>
      <c r="M6937" t="s">
        <v>26</v>
      </c>
      <c r="N6937" t="s">
        <v>323</v>
      </c>
      <c r="O6937" t="s">
        <v>29</v>
      </c>
      <c r="P6937" t="s">
        <v>29</v>
      </c>
      <c r="Q6937" t="s">
        <v>29</v>
      </c>
      <c r="R6937" t="s">
        <v>29</v>
      </c>
      <c r="S6937" t="s">
        <v>29</v>
      </c>
      <c r="T6937" t="s">
        <v>29</v>
      </c>
      <c r="U6937" t="s">
        <v>29</v>
      </c>
      <c r="V6937" t="s">
        <v>29</v>
      </c>
      <c r="W6937" t="s">
        <v>6903</v>
      </c>
    </row>
    <row r="6938" spans="1:23">
      <c r="A6938">
        <v>6937</v>
      </c>
      <c r="B6938" t="s">
        <v>7049</v>
      </c>
      <c r="C6938" t="s">
        <v>7049</v>
      </c>
      <c r="D6938">
        <v>180</v>
      </c>
      <c r="E6938" t="s">
        <v>6936</v>
      </c>
      <c r="F6938" t="s">
        <v>216</v>
      </c>
      <c r="G6938" s="1" t="s">
        <v>347</v>
      </c>
      <c r="H6938" t="s">
        <v>29</v>
      </c>
      <c r="I6938" t="s">
        <v>347</v>
      </c>
      <c r="J6938" t="s">
        <v>29</v>
      </c>
      <c r="K6938">
        <v>7.824726135E-2</v>
      </c>
      <c r="L6938">
        <v>7.824726135E-2</v>
      </c>
      <c r="M6938" t="s">
        <v>26</v>
      </c>
      <c r="N6938" t="s">
        <v>323</v>
      </c>
      <c r="O6938" t="s">
        <v>29</v>
      </c>
      <c r="P6938" t="s">
        <v>29</v>
      </c>
      <c r="Q6938" t="s">
        <v>29</v>
      </c>
      <c r="R6938" t="s">
        <v>29</v>
      </c>
      <c r="S6938" t="s">
        <v>29</v>
      </c>
      <c r="T6938" t="s">
        <v>29</v>
      </c>
      <c r="U6938" t="s">
        <v>29</v>
      </c>
      <c r="V6938" t="s">
        <v>29</v>
      </c>
      <c r="W6938" t="s">
        <v>6903</v>
      </c>
    </row>
    <row r="6939" spans="1:23">
      <c r="A6939">
        <v>6938</v>
      </c>
      <c r="B6939" t="s">
        <v>7049</v>
      </c>
      <c r="C6939" t="s">
        <v>7049</v>
      </c>
      <c r="D6939">
        <v>180</v>
      </c>
      <c r="E6939" t="s">
        <v>1724</v>
      </c>
      <c r="F6939" t="s">
        <v>598</v>
      </c>
      <c r="G6939" s="1" t="s">
        <v>914</v>
      </c>
      <c r="H6939" t="s">
        <v>1725</v>
      </c>
      <c r="I6939" t="s">
        <v>914</v>
      </c>
      <c r="J6939" t="s">
        <v>1725</v>
      </c>
      <c r="K6939">
        <v>0.39123630669999998</v>
      </c>
      <c r="L6939">
        <v>0.39123630669999998</v>
      </c>
      <c r="M6939" t="s">
        <v>26</v>
      </c>
      <c r="N6939" t="s">
        <v>323</v>
      </c>
      <c r="O6939" t="s">
        <v>29</v>
      </c>
      <c r="P6939" t="s">
        <v>29</v>
      </c>
      <c r="Q6939" t="s">
        <v>29</v>
      </c>
      <c r="R6939" t="s">
        <v>29</v>
      </c>
      <c r="S6939" t="s">
        <v>29</v>
      </c>
      <c r="T6939" t="s">
        <v>29</v>
      </c>
      <c r="U6939" t="s">
        <v>29</v>
      </c>
      <c r="V6939" t="s">
        <v>29</v>
      </c>
      <c r="W6939" t="s">
        <v>6903</v>
      </c>
    </row>
    <row r="6940" spans="1:23">
      <c r="A6940">
        <v>6939</v>
      </c>
      <c r="B6940" t="s">
        <v>7049</v>
      </c>
      <c r="C6940" t="s">
        <v>7049</v>
      </c>
      <c r="D6940">
        <v>180</v>
      </c>
      <c r="E6940" t="s">
        <v>6486</v>
      </c>
      <c r="F6940" t="s">
        <v>598</v>
      </c>
      <c r="G6940" s="1" t="s">
        <v>914</v>
      </c>
      <c r="H6940" t="s">
        <v>6487</v>
      </c>
      <c r="I6940" t="s">
        <v>914</v>
      </c>
      <c r="J6940" t="s">
        <v>6487</v>
      </c>
      <c r="K6940">
        <v>3.9123630669999999E-2</v>
      </c>
      <c r="L6940">
        <v>3.9123630669999999E-2</v>
      </c>
      <c r="M6940" t="s">
        <v>26</v>
      </c>
      <c r="N6940" t="s">
        <v>323</v>
      </c>
      <c r="O6940" t="s">
        <v>29</v>
      </c>
      <c r="P6940" t="s">
        <v>29</v>
      </c>
      <c r="Q6940" t="s">
        <v>29</v>
      </c>
      <c r="R6940" t="s">
        <v>29</v>
      </c>
      <c r="S6940" t="s">
        <v>29</v>
      </c>
      <c r="T6940" t="s">
        <v>29</v>
      </c>
      <c r="U6940" t="s">
        <v>29</v>
      </c>
      <c r="V6940" t="s">
        <v>29</v>
      </c>
      <c r="W6940" t="s">
        <v>6903</v>
      </c>
    </row>
    <row r="6941" spans="1:23">
      <c r="A6941">
        <v>6940</v>
      </c>
      <c r="B6941" t="s">
        <v>7049</v>
      </c>
      <c r="C6941" t="s">
        <v>7049</v>
      </c>
      <c r="D6941">
        <v>180</v>
      </c>
      <c r="E6941" t="s">
        <v>6937</v>
      </c>
      <c r="F6941" t="s">
        <v>598</v>
      </c>
      <c r="G6941" s="1" t="s">
        <v>914</v>
      </c>
      <c r="H6941" t="s">
        <v>29</v>
      </c>
      <c r="I6941" t="s">
        <v>914</v>
      </c>
      <c r="J6941" t="s">
        <v>29</v>
      </c>
      <c r="K6941">
        <v>0.76291079809999995</v>
      </c>
      <c r="L6941">
        <v>0.76291079809999995</v>
      </c>
      <c r="M6941" t="s">
        <v>26</v>
      </c>
      <c r="N6941" t="s">
        <v>323</v>
      </c>
      <c r="O6941" t="s">
        <v>29</v>
      </c>
      <c r="P6941" t="s">
        <v>29</v>
      </c>
      <c r="Q6941" t="s">
        <v>29</v>
      </c>
      <c r="R6941" t="s">
        <v>29</v>
      </c>
      <c r="S6941" t="s">
        <v>29</v>
      </c>
      <c r="T6941" t="s">
        <v>29</v>
      </c>
      <c r="U6941" t="s">
        <v>29</v>
      </c>
      <c r="V6941" t="s">
        <v>29</v>
      </c>
      <c r="W6941" t="s">
        <v>6903</v>
      </c>
    </row>
    <row r="6942" spans="1:23">
      <c r="A6942">
        <v>6941</v>
      </c>
      <c r="B6942" t="s">
        <v>7049</v>
      </c>
      <c r="C6942" t="s">
        <v>7049</v>
      </c>
      <c r="D6942">
        <v>180</v>
      </c>
      <c r="E6942" t="s">
        <v>6938</v>
      </c>
      <c r="F6942" t="s">
        <v>598</v>
      </c>
      <c r="G6942" s="1" t="s">
        <v>914</v>
      </c>
      <c r="H6942" t="s">
        <v>29</v>
      </c>
      <c r="I6942" t="s">
        <v>914</v>
      </c>
      <c r="J6942" t="s">
        <v>29</v>
      </c>
      <c r="K6942">
        <v>7.824726135E-2</v>
      </c>
      <c r="L6942">
        <v>7.824726135E-2</v>
      </c>
      <c r="M6942" t="s">
        <v>26</v>
      </c>
      <c r="N6942" t="s">
        <v>323</v>
      </c>
      <c r="O6942" t="s">
        <v>29</v>
      </c>
      <c r="P6942" t="s">
        <v>29</v>
      </c>
      <c r="Q6942" t="s">
        <v>29</v>
      </c>
      <c r="R6942" t="s">
        <v>29</v>
      </c>
      <c r="S6942" t="s">
        <v>29</v>
      </c>
      <c r="T6942" t="s">
        <v>29</v>
      </c>
      <c r="U6942" t="s">
        <v>29</v>
      </c>
      <c r="V6942" t="s">
        <v>29</v>
      </c>
      <c r="W6942" t="s">
        <v>6903</v>
      </c>
    </row>
    <row r="6943" spans="1:23">
      <c r="A6943">
        <v>6942</v>
      </c>
      <c r="B6943" t="s">
        <v>7049</v>
      </c>
      <c r="C6943" t="s">
        <v>7049</v>
      </c>
      <c r="D6943">
        <v>180</v>
      </c>
      <c r="E6943" t="s">
        <v>2136</v>
      </c>
      <c r="F6943" t="s">
        <v>598</v>
      </c>
      <c r="G6943" s="1" t="s">
        <v>1100</v>
      </c>
      <c r="H6943" t="s">
        <v>2137</v>
      </c>
      <c r="I6943" t="s">
        <v>1100</v>
      </c>
      <c r="J6943" t="s">
        <v>2137</v>
      </c>
      <c r="K6943">
        <v>0.13693270739999999</v>
      </c>
      <c r="L6943">
        <v>0.13693270739999999</v>
      </c>
      <c r="M6943" t="s">
        <v>26</v>
      </c>
      <c r="N6943" t="s">
        <v>323</v>
      </c>
      <c r="O6943" t="s">
        <v>29</v>
      </c>
      <c r="P6943" t="s">
        <v>29</v>
      </c>
      <c r="Q6943" t="s">
        <v>29</v>
      </c>
      <c r="R6943" t="s">
        <v>29</v>
      </c>
      <c r="S6943" t="s">
        <v>29</v>
      </c>
      <c r="T6943" t="s">
        <v>29</v>
      </c>
      <c r="U6943" t="s">
        <v>29</v>
      </c>
      <c r="V6943" t="s">
        <v>29</v>
      </c>
      <c r="W6943" t="s">
        <v>6903</v>
      </c>
    </row>
    <row r="6944" spans="1:23">
      <c r="A6944">
        <v>6943</v>
      </c>
      <c r="B6944" t="s">
        <v>7049</v>
      </c>
      <c r="C6944" t="s">
        <v>7049</v>
      </c>
      <c r="D6944">
        <v>180</v>
      </c>
      <c r="E6944" t="s">
        <v>6939</v>
      </c>
      <c r="F6944" t="s">
        <v>598</v>
      </c>
      <c r="G6944" s="1" t="s">
        <v>1100</v>
      </c>
      <c r="H6944" t="s">
        <v>29</v>
      </c>
      <c r="I6944" t="s">
        <v>1100</v>
      </c>
      <c r="J6944" t="s">
        <v>29</v>
      </c>
      <c r="K6944">
        <v>9.7809076679999996E-2</v>
      </c>
      <c r="L6944">
        <v>9.7809076679999996E-2</v>
      </c>
      <c r="M6944" t="s">
        <v>26</v>
      </c>
      <c r="N6944" t="s">
        <v>323</v>
      </c>
      <c r="O6944" t="s">
        <v>29</v>
      </c>
      <c r="P6944" t="s">
        <v>29</v>
      </c>
      <c r="Q6944" t="s">
        <v>29</v>
      </c>
      <c r="R6944" t="s">
        <v>29</v>
      </c>
      <c r="S6944" t="s">
        <v>29</v>
      </c>
      <c r="T6944" t="s">
        <v>29</v>
      </c>
      <c r="U6944" t="s">
        <v>29</v>
      </c>
      <c r="V6944" t="s">
        <v>29</v>
      </c>
      <c r="W6944" t="s">
        <v>6903</v>
      </c>
    </row>
    <row r="6945" spans="1:23">
      <c r="A6945">
        <v>6944</v>
      </c>
      <c r="B6945" t="s">
        <v>7049</v>
      </c>
      <c r="C6945" t="s">
        <v>7049</v>
      </c>
      <c r="D6945">
        <v>180</v>
      </c>
      <c r="E6945" t="s">
        <v>6488</v>
      </c>
      <c r="F6945" t="s">
        <v>297</v>
      </c>
      <c r="G6945" s="1" t="s">
        <v>1713</v>
      </c>
      <c r="H6945" t="s">
        <v>6489</v>
      </c>
      <c r="I6945" t="s">
        <v>1713</v>
      </c>
      <c r="J6945" t="s">
        <v>6489</v>
      </c>
      <c r="K6945">
        <v>0.88028169010000001</v>
      </c>
      <c r="L6945">
        <v>0.88028169010000001</v>
      </c>
      <c r="M6945" t="s">
        <v>26</v>
      </c>
      <c r="N6945" t="s">
        <v>323</v>
      </c>
      <c r="O6945" t="s">
        <v>29</v>
      </c>
      <c r="P6945" t="s">
        <v>29</v>
      </c>
      <c r="Q6945" t="s">
        <v>29</v>
      </c>
      <c r="R6945" t="s">
        <v>29</v>
      </c>
      <c r="S6945" t="s">
        <v>29</v>
      </c>
      <c r="T6945" t="s">
        <v>29</v>
      </c>
      <c r="U6945" t="s">
        <v>29</v>
      </c>
      <c r="V6945" t="s">
        <v>29</v>
      </c>
      <c r="W6945" t="s">
        <v>6903</v>
      </c>
    </row>
    <row r="6946" spans="1:23">
      <c r="A6946">
        <v>6945</v>
      </c>
      <c r="B6946" t="s">
        <v>7049</v>
      </c>
      <c r="C6946" t="s">
        <v>7049</v>
      </c>
      <c r="D6946">
        <v>180</v>
      </c>
      <c r="E6946" t="s">
        <v>6941</v>
      </c>
      <c r="F6946" t="s">
        <v>297</v>
      </c>
      <c r="G6946" s="1" t="s">
        <v>1713</v>
      </c>
      <c r="H6946" t="s">
        <v>4550</v>
      </c>
      <c r="I6946" t="s">
        <v>1713</v>
      </c>
      <c r="J6946" t="s">
        <v>4550</v>
      </c>
      <c r="K6946">
        <v>3.9123630669999999E-2</v>
      </c>
      <c r="L6946">
        <v>3.9123630669999999E-2</v>
      </c>
      <c r="M6946" t="s">
        <v>26</v>
      </c>
      <c r="N6946" t="s">
        <v>323</v>
      </c>
      <c r="O6946" t="s">
        <v>29</v>
      </c>
      <c r="P6946" t="s">
        <v>29</v>
      </c>
      <c r="Q6946" t="s">
        <v>29</v>
      </c>
      <c r="R6946" t="s">
        <v>29</v>
      </c>
      <c r="S6946" t="s">
        <v>29</v>
      </c>
      <c r="T6946" t="s">
        <v>29</v>
      </c>
      <c r="U6946" t="s">
        <v>29</v>
      </c>
      <c r="V6946" t="s">
        <v>29</v>
      </c>
      <c r="W6946" t="s">
        <v>6903</v>
      </c>
    </row>
    <row r="6947" spans="1:23">
      <c r="A6947">
        <v>6946</v>
      </c>
      <c r="B6947" t="s">
        <v>7049</v>
      </c>
      <c r="C6947" t="s">
        <v>7049</v>
      </c>
      <c r="D6947">
        <v>180</v>
      </c>
      <c r="E6947" t="s">
        <v>7056</v>
      </c>
      <c r="F6947" t="s">
        <v>297</v>
      </c>
      <c r="G6947" s="1" t="s">
        <v>1713</v>
      </c>
      <c r="H6947" t="s">
        <v>29</v>
      </c>
      <c r="I6947" t="s">
        <v>1713</v>
      </c>
      <c r="J6947" t="s">
        <v>29</v>
      </c>
      <c r="K6947">
        <v>3.9123630669999999E-2</v>
      </c>
      <c r="L6947">
        <v>3.9123630669999999E-2</v>
      </c>
      <c r="M6947" t="s">
        <v>26</v>
      </c>
      <c r="N6947" t="s">
        <v>323</v>
      </c>
      <c r="O6947" t="s">
        <v>29</v>
      </c>
      <c r="P6947" t="s">
        <v>29</v>
      </c>
      <c r="Q6947" t="s">
        <v>29</v>
      </c>
      <c r="R6947" t="s">
        <v>29</v>
      </c>
      <c r="S6947" t="s">
        <v>29</v>
      </c>
      <c r="T6947" t="s">
        <v>29</v>
      </c>
      <c r="U6947" t="s">
        <v>29</v>
      </c>
      <c r="V6947" t="s">
        <v>29</v>
      </c>
      <c r="W6947" t="s">
        <v>6903</v>
      </c>
    </row>
    <row r="6948" spans="1:23">
      <c r="A6948">
        <v>6947</v>
      </c>
      <c r="B6948" t="s">
        <v>7049</v>
      </c>
      <c r="C6948" t="s">
        <v>7049</v>
      </c>
      <c r="D6948">
        <v>180</v>
      </c>
      <c r="E6948" t="s">
        <v>6942</v>
      </c>
      <c r="F6948" t="s">
        <v>297</v>
      </c>
      <c r="G6948" s="1" t="s">
        <v>29</v>
      </c>
      <c r="H6948" t="s">
        <v>29</v>
      </c>
      <c r="I6948" t="s">
        <v>29</v>
      </c>
      <c r="J6948" t="s">
        <v>29</v>
      </c>
      <c r="K6948">
        <v>5.8685446010000003E-2</v>
      </c>
      <c r="L6948">
        <v>5.8685446010000003E-2</v>
      </c>
      <c r="M6948" t="s">
        <v>26</v>
      </c>
      <c r="N6948" t="s">
        <v>323</v>
      </c>
      <c r="O6948" t="s">
        <v>29</v>
      </c>
      <c r="P6948" t="s">
        <v>29</v>
      </c>
      <c r="Q6948" t="s">
        <v>29</v>
      </c>
      <c r="R6948" t="s">
        <v>29</v>
      </c>
      <c r="S6948" t="s">
        <v>29</v>
      </c>
      <c r="T6948" t="s">
        <v>29</v>
      </c>
      <c r="U6948" t="s">
        <v>29</v>
      </c>
      <c r="V6948" t="s">
        <v>29</v>
      </c>
      <c r="W6948" t="s">
        <v>6903</v>
      </c>
    </row>
    <row r="6949" spans="1:23">
      <c r="A6949">
        <v>6948</v>
      </c>
      <c r="B6949" t="s">
        <v>7049</v>
      </c>
      <c r="C6949" t="s">
        <v>7049</v>
      </c>
      <c r="D6949">
        <v>180</v>
      </c>
      <c r="E6949" t="s">
        <v>6943</v>
      </c>
      <c r="F6949" t="s">
        <v>401</v>
      </c>
      <c r="G6949" s="1" t="s">
        <v>918</v>
      </c>
      <c r="H6949" t="s">
        <v>29</v>
      </c>
      <c r="I6949" t="s">
        <v>918</v>
      </c>
      <c r="J6949" t="s">
        <v>29</v>
      </c>
      <c r="K6949">
        <v>2.406103286</v>
      </c>
      <c r="L6949">
        <v>2.406103286</v>
      </c>
      <c r="M6949" t="s">
        <v>26</v>
      </c>
      <c r="N6949" t="s">
        <v>323</v>
      </c>
      <c r="O6949" t="s">
        <v>29</v>
      </c>
      <c r="P6949" t="s">
        <v>29</v>
      </c>
      <c r="Q6949" t="s">
        <v>29</v>
      </c>
      <c r="R6949" t="s">
        <v>29</v>
      </c>
      <c r="S6949" t="s">
        <v>29</v>
      </c>
      <c r="T6949" t="s">
        <v>29</v>
      </c>
      <c r="U6949" t="s">
        <v>29</v>
      </c>
      <c r="V6949" t="s">
        <v>29</v>
      </c>
      <c r="W6949" t="s">
        <v>6903</v>
      </c>
    </row>
    <row r="6950" spans="1:23">
      <c r="A6950">
        <v>6949</v>
      </c>
      <c r="B6950" t="s">
        <v>7049</v>
      </c>
      <c r="C6950" t="s">
        <v>7049</v>
      </c>
      <c r="D6950">
        <v>180</v>
      </c>
      <c r="E6950" t="s">
        <v>6944</v>
      </c>
      <c r="F6950" t="s">
        <v>401</v>
      </c>
      <c r="G6950" s="1" t="s">
        <v>918</v>
      </c>
      <c r="H6950" t="s">
        <v>29</v>
      </c>
      <c r="I6950" t="s">
        <v>918</v>
      </c>
      <c r="J6950" t="s">
        <v>29</v>
      </c>
      <c r="K6950">
        <v>0.6455399061</v>
      </c>
      <c r="L6950">
        <v>0.6455399061</v>
      </c>
      <c r="M6950" t="s">
        <v>26</v>
      </c>
      <c r="N6950" t="s">
        <v>323</v>
      </c>
      <c r="O6950" t="s">
        <v>29</v>
      </c>
      <c r="P6950" t="s">
        <v>29</v>
      </c>
      <c r="Q6950" t="s">
        <v>29</v>
      </c>
      <c r="R6950" t="s">
        <v>29</v>
      </c>
      <c r="S6950" t="s">
        <v>29</v>
      </c>
      <c r="T6950" t="s">
        <v>29</v>
      </c>
      <c r="U6950" t="s">
        <v>29</v>
      </c>
      <c r="V6950" t="s">
        <v>29</v>
      </c>
      <c r="W6950" t="s">
        <v>6903</v>
      </c>
    </row>
    <row r="6951" spans="1:23">
      <c r="A6951">
        <v>6950</v>
      </c>
      <c r="B6951" t="s">
        <v>7049</v>
      </c>
      <c r="C6951" t="s">
        <v>7049</v>
      </c>
      <c r="D6951">
        <v>180</v>
      </c>
      <c r="E6951" t="s">
        <v>6945</v>
      </c>
      <c r="F6951" t="s">
        <v>401</v>
      </c>
      <c r="G6951" s="1" t="s">
        <v>918</v>
      </c>
      <c r="H6951" t="s">
        <v>29</v>
      </c>
      <c r="I6951" t="s">
        <v>918</v>
      </c>
      <c r="J6951" t="s">
        <v>29</v>
      </c>
      <c r="K6951">
        <v>0.27386541469999998</v>
      </c>
      <c r="L6951">
        <v>0.27386541469999998</v>
      </c>
      <c r="M6951" t="s">
        <v>26</v>
      </c>
      <c r="N6951" t="s">
        <v>323</v>
      </c>
      <c r="O6951" t="s">
        <v>29</v>
      </c>
      <c r="P6951" t="s">
        <v>29</v>
      </c>
      <c r="Q6951" t="s">
        <v>29</v>
      </c>
      <c r="R6951" t="s">
        <v>29</v>
      </c>
      <c r="S6951" t="s">
        <v>29</v>
      </c>
      <c r="T6951" t="s">
        <v>29</v>
      </c>
      <c r="U6951" t="s">
        <v>29</v>
      </c>
      <c r="V6951" t="s">
        <v>29</v>
      </c>
      <c r="W6951" t="s">
        <v>6903</v>
      </c>
    </row>
    <row r="6952" spans="1:23">
      <c r="A6952">
        <v>6951</v>
      </c>
      <c r="B6952" t="s">
        <v>7049</v>
      </c>
      <c r="C6952" t="s">
        <v>7049</v>
      </c>
      <c r="D6952">
        <v>180</v>
      </c>
      <c r="E6952" t="s">
        <v>6946</v>
      </c>
      <c r="F6952" t="s">
        <v>2119</v>
      </c>
      <c r="G6952" s="1" t="s">
        <v>2120</v>
      </c>
      <c r="H6952" t="s">
        <v>6947</v>
      </c>
      <c r="I6952" t="s">
        <v>2120</v>
      </c>
      <c r="J6952" t="s">
        <v>8771</v>
      </c>
      <c r="K6952">
        <v>5.8685446010000003E-2</v>
      </c>
      <c r="L6952">
        <v>5.8685446010000003E-2</v>
      </c>
      <c r="M6952" t="s">
        <v>26</v>
      </c>
      <c r="N6952" t="s">
        <v>323</v>
      </c>
      <c r="O6952" t="s">
        <v>29</v>
      </c>
      <c r="P6952" t="s">
        <v>29</v>
      </c>
      <c r="Q6952" t="s">
        <v>29</v>
      </c>
      <c r="R6952" t="s">
        <v>29</v>
      </c>
      <c r="S6952" t="s">
        <v>29</v>
      </c>
      <c r="T6952" t="s">
        <v>29</v>
      </c>
      <c r="U6952" t="s">
        <v>29</v>
      </c>
      <c r="V6952" t="s">
        <v>29</v>
      </c>
      <c r="W6952" t="s">
        <v>6903</v>
      </c>
    </row>
    <row r="6953" spans="1:23">
      <c r="A6953">
        <v>6952</v>
      </c>
      <c r="B6953" t="s">
        <v>7049</v>
      </c>
      <c r="C6953" t="s">
        <v>7049</v>
      </c>
      <c r="D6953">
        <v>180</v>
      </c>
      <c r="E6953" t="s">
        <v>6948</v>
      </c>
      <c r="F6953" t="s">
        <v>358</v>
      </c>
      <c r="G6953" s="1" t="s">
        <v>6661</v>
      </c>
      <c r="H6953" t="s">
        <v>29</v>
      </c>
      <c r="I6953" t="s">
        <v>6661</v>
      </c>
      <c r="J6953" t="s">
        <v>29</v>
      </c>
      <c r="K6953">
        <v>0.1564945227</v>
      </c>
      <c r="L6953">
        <v>0.1564945227</v>
      </c>
      <c r="M6953" t="s">
        <v>26</v>
      </c>
      <c r="N6953" t="s">
        <v>323</v>
      </c>
      <c r="O6953" t="s">
        <v>29</v>
      </c>
      <c r="P6953" t="s">
        <v>29</v>
      </c>
      <c r="Q6953" t="s">
        <v>29</v>
      </c>
      <c r="R6953" t="s">
        <v>29</v>
      </c>
      <c r="S6953" t="s">
        <v>29</v>
      </c>
      <c r="T6953" t="s">
        <v>29</v>
      </c>
      <c r="U6953" t="s">
        <v>29</v>
      </c>
      <c r="V6953" t="s">
        <v>29</v>
      </c>
      <c r="W6953" t="s">
        <v>6903</v>
      </c>
    </row>
    <row r="6954" spans="1:23">
      <c r="A6954">
        <v>6953</v>
      </c>
      <c r="B6954" t="s">
        <v>7049</v>
      </c>
      <c r="C6954" t="s">
        <v>7049</v>
      </c>
      <c r="D6954">
        <v>180</v>
      </c>
      <c r="E6954" t="s">
        <v>6949</v>
      </c>
      <c r="F6954" t="s">
        <v>358</v>
      </c>
      <c r="G6954" s="1" t="s">
        <v>359</v>
      </c>
      <c r="H6954" t="s">
        <v>2389</v>
      </c>
      <c r="I6954" t="s">
        <v>359</v>
      </c>
      <c r="J6954" t="s">
        <v>2389</v>
      </c>
      <c r="K6954">
        <v>0.23474178400000001</v>
      </c>
      <c r="L6954">
        <v>0.23474178400000001</v>
      </c>
      <c r="M6954" t="s">
        <v>26</v>
      </c>
      <c r="N6954" t="s">
        <v>323</v>
      </c>
      <c r="O6954" t="s">
        <v>29</v>
      </c>
      <c r="P6954" t="s">
        <v>29</v>
      </c>
      <c r="Q6954" t="s">
        <v>29</v>
      </c>
      <c r="R6954" t="s">
        <v>29</v>
      </c>
      <c r="S6954" t="s">
        <v>29</v>
      </c>
      <c r="T6954" t="s">
        <v>29</v>
      </c>
      <c r="U6954" t="s">
        <v>29</v>
      </c>
      <c r="V6954" t="s">
        <v>29</v>
      </c>
      <c r="W6954" t="s">
        <v>6903</v>
      </c>
    </row>
    <row r="6955" spans="1:23">
      <c r="A6955">
        <v>6954</v>
      </c>
      <c r="B6955" t="s">
        <v>7049</v>
      </c>
      <c r="C6955" t="s">
        <v>7049</v>
      </c>
      <c r="D6955">
        <v>180</v>
      </c>
      <c r="E6955" t="s">
        <v>6950</v>
      </c>
      <c r="F6955" t="s">
        <v>6951</v>
      </c>
      <c r="G6955" s="1" t="s">
        <v>6952</v>
      </c>
      <c r="H6955" t="s">
        <v>29</v>
      </c>
      <c r="I6955" t="s">
        <v>6952</v>
      </c>
      <c r="J6955" t="s">
        <v>29</v>
      </c>
      <c r="K6955">
        <v>0.13693270739999999</v>
      </c>
      <c r="L6955">
        <v>0.13693270739999999</v>
      </c>
      <c r="M6955" t="s">
        <v>26</v>
      </c>
      <c r="N6955" t="s">
        <v>323</v>
      </c>
      <c r="O6955" t="s">
        <v>29</v>
      </c>
      <c r="P6955" t="s">
        <v>29</v>
      </c>
      <c r="Q6955" t="s">
        <v>29</v>
      </c>
      <c r="R6955" t="s">
        <v>29</v>
      </c>
      <c r="S6955" t="s">
        <v>29</v>
      </c>
      <c r="T6955" t="s">
        <v>29</v>
      </c>
      <c r="U6955" t="s">
        <v>29</v>
      </c>
      <c r="V6955" t="s">
        <v>29</v>
      </c>
      <c r="W6955" t="s">
        <v>6903</v>
      </c>
    </row>
    <row r="6956" spans="1:23">
      <c r="A6956">
        <v>6955</v>
      </c>
      <c r="B6956" t="s">
        <v>7049</v>
      </c>
      <c r="C6956" t="s">
        <v>7049</v>
      </c>
      <c r="D6956">
        <v>180</v>
      </c>
      <c r="E6956" t="s">
        <v>6119</v>
      </c>
      <c r="F6956" t="s">
        <v>2077</v>
      </c>
      <c r="G6956" s="1" t="s">
        <v>5095</v>
      </c>
      <c r="H6956" t="s">
        <v>29</v>
      </c>
      <c r="I6956" t="s">
        <v>5095</v>
      </c>
      <c r="J6956" t="s">
        <v>29</v>
      </c>
      <c r="K6956">
        <v>0.23474178400000001</v>
      </c>
      <c r="L6956">
        <v>0.23474178400000001</v>
      </c>
      <c r="M6956" t="s">
        <v>26</v>
      </c>
      <c r="N6956" t="s">
        <v>323</v>
      </c>
      <c r="O6956" t="s">
        <v>29</v>
      </c>
      <c r="P6956" t="s">
        <v>29</v>
      </c>
      <c r="Q6956" t="s">
        <v>29</v>
      </c>
      <c r="R6956" t="s">
        <v>29</v>
      </c>
      <c r="S6956" t="s">
        <v>29</v>
      </c>
      <c r="T6956" t="s">
        <v>29</v>
      </c>
      <c r="U6956" t="s">
        <v>29</v>
      </c>
      <c r="V6956" t="s">
        <v>29</v>
      </c>
      <c r="W6956" t="s">
        <v>6903</v>
      </c>
    </row>
    <row r="6957" spans="1:23">
      <c r="A6957">
        <v>6956</v>
      </c>
      <c r="B6957" t="s">
        <v>7049</v>
      </c>
      <c r="C6957" t="s">
        <v>7049</v>
      </c>
      <c r="D6957">
        <v>180</v>
      </c>
      <c r="E6957" t="s">
        <v>6953</v>
      </c>
      <c r="F6957" t="s">
        <v>1049</v>
      </c>
      <c r="G6957" s="1" t="s">
        <v>1050</v>
      </c>
      <c r="H6957" t="s">
        <v>6954</v>
      </c>
      <c r="I6957" t="s">
        <v>1050</v>
      </c>
      <c r="J6957" t="s">
        <v>8870</v>
      </c>
      <c r="K6957">
        <v>0.117370892</v>
      </c>
      <c r="L6957">
        <v>0.117370892</v>
      </c>
      <c r="M6957" t="s">
        <v>26</v>
      </c>
      <c r="N6957" t="s">
        <v>323</v>
      </c>
      <c r="O6957" t="s">
        <v>29</v>
      </c>
      <c r="P6957" t="s">
        <v>29</v>
      </c>
      <c r="Q6957" t="s">
        <v>29</v>
      </c>
      <c r="R6957" t="s">
        <v>29</v>
      </c>
      <c r="S6957" t="s">
        <v>29</v>
      </c>
      <c r="T6957" t="s">
        <v>29</v>
      </c>
      <c r="U6957" t="s">
        <v>29</v>
      </c>
      <c r="V6957" t="s">
        <v>29</v>
      </c>
      <c r="W6957" t="s">
        <v>6903</v>
      </c>
    </row>
    <row r="6958" spans="1:23">
      <c r="A6958">
        <v>6957</v>
      </c>
      <c r="B6958" t="s">
        <v>7049</v>
      </c>
      <c r="C6958" t="s">
        <v>7049</v>
      </c>
      <c r="D6958">
        <v>180</v>
      </c>
      <c r="E6958" t="s">
        <v>7057</v>
      </c>
      <c r="F6958" t="s">
        <v>438</v>
      </c>
      <c r="G6958" s="1" t="s">
        <v>2166</v>
      </c>
      <c r="H6958" t="s">
        <v>6622</v>
      </c>
      <c r="I6958" t="s">
        <v>2166</v>
      </c>
      <c r="J6958" t="s">
        <v>4550</v>
      </c>
      <c r="K6958">
        <v>3.9123630669999999E-2</v>
      </c>
      <c r="L6958">
        <v>3.9123630669999999E-2</v>
      </c>
      <c r="M6958" t="s">
        <v>26</v>
      </c>
      <c r="N6958" t="s">
        <v>764</v>
      </c>
      <c r="O6958" t="s">
        <v>29</v>
      </c>
      <c r="P6958" t="s">
        <v>29</v>
      </c>
      <c r="Q6958" t="s">
        <v>29</v>
      </c>
      <c r="R6958" t="s">
        <v>29</v>
      </c>
      <c r="S6958" t="s">
        <v>29</v>
      </c>
      <c r="T6958" t="s">
        <v>29</v>
      </c>
      <c r="U6958" t="s">
        <v>29</v>
      </c>
      <c r="V6958" t="s">
        <v>29</v>
      </c>
      <c r="W6958" t="s">
        <v>6903</v>
      </c>
    </row>
    <row r="6959" spans="1:23">
      <c r="A6959">
        <v>6958</v>
      </c>
      <c r="B6959" t="s">
        <v>7049</v>
      </c>
      <c r="C6959" t="s">
        <v>7049</v>
      </c>
      <c r="D6959">
        <v>180</v>
      </c>
      <c r="E6959" t="s">
        <v>6956</v>
      </c>
      <c r="F6959" t="s">
        <v>293</v>
      </c>
      <c r="G6959" s="1" t="s">
        <v>4627</v>
      </c>
      <c r="H6959" t="s">
        <v>6957</v>
      </c>
      <c r="I6959" t="s">
        <v>4627</v>
      </c>
      <c r="J6959" t="s">
        <v>6957</v>
      </c>
      <c r="K6959">
        <v>0.52816901409999994</v>
      </c>
      <c r="L6959">
        <v>0.52816901409999994</v>
      </c>
      <c r="M6959" t="s">
        <v>26</v>
      </c>
      <c r="N6959" t="s">
        <v>323</v>
      </c>
      <c r="O6959" t="s">
        <v>29</v>
      </c>
      <c r="P6959" t="s">
        <v>29</v>
      </c>
      <c r="Q6959" t="s">
        <v>29</v>
      </c>
      <c r="R6959" t="s">
        <v>29</v>
      </c>
      <c r="S6959" t="s">
        <v>29</v>
      </c>
      <c r="T6959" t="s">
        <v>29</v>
      </c>
      <c r="U6959" t="s">
        <v>29</v>
      </c>
      <c r="V6959" t="s">
        <v>29</v>
      </c>
      <c r="W6959" t="s">
        <v>6903</v>
      </c>
    </row>
    <row r="6960" spans="1:23">
      <c r="A6960">
        <v>6959</v>
      </c>
      <c r="B6960" t="s">
        <v>7049</v>
      </c>
      <c r="C6960" t="s">
        <v>7049</v>
      </c>
      <c r="D6960">
        <v>180</v>
      </c>
      <c r="E6960" t="s">
        <v>6958</v>
      </c>
      <c r="F6960" t="s">
        <v>293</v>
      </c>
      <c r="G6960" s="1" t="s">
        <v>4627</v>
      </c>
      <c r="H6960" t="s">
        <v>29</v>
      </c>
      <c r="I6960" t="s">
        <v>4627</v>
      </c>
      <c r="J6960" t="s">
        <v>29</v>
      </c>
      <c r="K6960">
        <v>5.8685446010000003E-2</v>
      </c>
      <c r="L6960">
        <v>5.8685446010000003E-2</v>
      </c>
      <c r="M6960" t="s">
        <v>26</v>
      </c>
      <c r="N6960" t="s">
        <v>323</v>
      </c>
      <c r="O6960" t="s">
        <v>29</v>
      </c>
      <c r="P6960" t="s">
        <v>29</v>
      </c>
      <c r="Q6960" t="s">
        <v>29</v>
      </c>
      <c r="R6960" t="s">
        <v>29</v>
      </c>
      <c r="S6960" t="s">
        <v>29</v>
      </c>
      <c r="T6960" t="s">
        <v>29</v>
      </c>
      <c r="U6960" t="s">
        <v>29</v>
      </c>
      <c r="V6960" t="s">
        <v>29</v>
      </c>
      <c r="W6960" t="s">
        <v>6903</v>
      </c>
    </row>
    <row r="6961" spans="1:23">
      <c r="A6961">
        <v>6960</v>
      </c>
      <c r="B6961" t="s">
        <v>7049</v>
      </c>
      <c r="C6961" t="s">
        <v>7049</v>
      </c>
      <c r="D6961">
        <v>180</v>
      </c>
      <c r="E6961" t="s">
        <v>6959</v>
      </c>
      <c r="F6961" t="s">
        <v>293</v>
      </c>
      <c r="G6961" s="1" t="s">
        <v>6960</v>
      </c>
      <c r="H6961" t="s">
        <v>29</v>
      </c>
      <c r="I6961" t="s">
        <v>6960</v>
      </c>
      <c r="J6961" t="s">
        <v>29</v>
      </c>
      <c r="K6961">
        <v>3.9123630669999999E-2</v>
      </c>
      <c r="L6961">
        <v>3.9123630669999999E-2</v>
      </c>
      <c r="M6961" t="s">
        <v>26</v>
      </c>
      <c r="N6961" t="s">
        <v>323</v>
      </c>
      <c r="O6961" t="s">
        <v>29</v>
      </c>
      <c r="P6961" t="s">
        <v>29</v>
      </c>
      <c r="Q6961" t="s">
        <v>29</v>
      </c>
      <c r="R6961" t="s">
        <v>29</v>
      </c>
      <c r="S6961" t="s">
        <v>29</v>
      </c>
      <c r="T6961" t="s">
        <v>29</v>
      </c>
      <c r="U6961" t="s">
        <v>29</v>
      </c>
      <c r="V6961" t="s">
        <v>29</v>
      </c>
      <c r="W6961" t="s">
        <v>6903</v>
      </c>
    </row>
    <row r="6962" spans="1:23">
      <c r="A6962">
        <v>6961</v>
      </c>
      <c r="B6962" t="s">
        <v>7049</v>
      </c>
      <c r="C6962" t="s">
        <v>7049</v>
      </c>
      <c r="D6962">
        <v>180</v>
      </c>
      <c r="E6962" t="s">
        <v>6961</v>
      </c>
      <c r="F6962" t="s">
        <v>498</v>
      </c>
      <c r="G6962" s="1" t="s">
        <v>1873</v>
      </c>
      <c r="H6962" t="s">
        <v>727</v>
      </c>
      <c r="I6962" t="s">
        <v>499</v>
      </c>
      <c r="J6962" t="s">
        <v>4533</v>
      </c>
      <c r="K6962">
        <v>1.13458529</v>
      </c>
      <c r="L6962">
        <v>1.13458529</v>
      </c>
      <c r="M6962" t="s">
        <v>26</v>
      </c>
      <c r="N6962" t="s">
        <v>323</v>
      </c>
      <c r="O6962" t="s">
        <v>29</v>
      </c>
      <c r="P6962" t="s">
        <v>29</v>
      </c>
      <c r="Q6962" t="s">
        <v>29</v>
      </c>
      <c r="R6962" t="s">
        <v>29</v>
      </c>
      <c r="S6962" t="s">
        <v>29</v>
      </c>
      <c r="T6962" t="s">
        <v>29</v>
      </c>
      <c r="U6962" t="s">
        <v>29</v>
      </c>
      <c r="V6962" t="s">
        <v>29</v>
      </c>
      <c r="W6962" t="s">
        <v>6903</v>
      </c>
    </row>
    <row r="6963" spans="1:23">
      <c r="A6963">
        <v>6962</v>
      </c>
      <c r="B6963" t="s">
        <v>7049</v>
      </c>
      <c r="C6963" t="s">
        <v>7049</v>
      </c>
      <c r="D6963">
        <v>180</v>
      </c>
      <c r="E6963" t="s">
        <v>6962</v>
      </c>
      <c r="F6963" t="s">
        <v>498</v>
      </c>
      <c r="G6963" s="1" t="s">
        <v>1873</v>
      </c>
      <c r="H6963" t="s">
        <v>29</v>
      </c>
      <c r="I6963" t="s">
        <v>499</v>
      </c>
      <c r="J6963" t="s">
        <v>29</v>
      </c>
      <c r="K6963">
        <v>0.52816901409999994</v>
      </c>
      <c r="L6963">
        <v>0.52816901409999994</v>
      </c>
      <c r="M6963" t="s">
        <v>26</v>
      </c>
      <c r="N6963" t="s">
        <v>323</v>
      </c>
      <c r="O6963" t="s">
        <v>29</v>
      </c>
      <c r="P6963" t="s">
        <v>29</v>
      </c>
      <c r="Q6963" t="s">
        <v>29</v>
      </c>
      <c r="R6963" t="s">
        <v>29</v>
      </c>
      <c r="S6963" t="s">
        <v>29</v>
      </c>
      <c r="T6963" t="s">
        <v>29</v>
      </c>
      <c r="U6963" t="s">
        <v>29</v>
      </c>
      <c r="V6963" t="s">
        <v>29</v>
      </c>
      <c r="W6963" t="s">
        <v>6903</v>
      </c>
    </row>
    <row r="6964" spans="1:23">
      <c r="A6964">
        <v>6963</v>
      </c>
      <c r="B6964" t="s">
        <v>7049</v>
      </c>
      <c r="C6964" t="s">
        <v>7049</v>
      </c>
      <c r="D6964">
        <v>180</v>
      </c>
      <c r="E6964" t="s">
        <v>5938</v>
      </c>
      <c r="F6964" t="s">
        <v>498</v>
      </c>
      <c r="G6964" s="1" t="s">
        <v>1134</v>
      </c>
      <c r="H6964" t="s">
        <v>4957</v>
      </c>
      <c r="I6964" t="s">
        <v>1134</v>
      </c>
      <c r="J6964" t="s">
        <v>4957</v>
      </c>
      <c r="K6964">
        <v>5.614241002</v>
      </c>
      <c r="L6964">
        <v>5.614241002</v>
      </c>
      <c r="M6964" t="s">
        <v>26</v>
      </c>
      <c r="N6964" t="s">
        <v>4694</v>
      </c>
      <c r="O6964" t="s">
        <v>29</v>
      </c>
      <c r="P6964" t="s">
        <v>29</v>
      </c>
      <c r="Q6964" t="s">
        <v>29</v>
      </c>
      <c r="R6964" t="s">
        <v>29</v>
      </c>
      <c r="S6964" t="s">
        <v>29</v>
      </c>
      <c r="T6964" t="s">
        <v>29</v>
      </c>
      <c r="U6964" t="s">
        <v>29</v>
      </c>
      <c r="V6964" t="s">
        <v>29</v>
      </c>
      <c r="W6964" t="s">
        <v>6903</v>
      </c>
    </row>
    <row r="6965" spans="1:23">
      <c r="A6965">
        <v>6964</v>
      </c>
      <c r="B6965" t="s">
        <v>7049</v>
      </c>
      <c r="C6965" t="s">
        <v>7049</v>
      </c>
      <c r="D6965">
        <v>180</v>
      </c>
      <c r="E6965" t="s">
        <v>6500</v>
      </c>
      <c r="F6965" t="s">
        <v>498</v>
      </c>
      <c r="G6965" s="1" t="s">
        <v>2149</v>
      </c>
      <c r="H6965" t="s">
        <v>29</v>
      </c>
      <c r="I6965" t="s">
        <v>2149</v>
      </c>
      <c r="J6965" t="s">
        <v>29</v>
      </c>
      <c r="K6965">
        <v>1.956181534E-2</v>
      </c>
      <c r="L6965">
        <v>1.956181534E-2</v>
      </c>
      <c r="M6965" t="s">
        <v>26</v>
      </c>
      <c r="N6965" t="s">
        <v>323</v>
      </c>
      <c r="O6965" t="s">
        <v>29</v>
      </c>
      <c r="P6965" t="s">
        <v>29</v>
      </c>
      <c r="Q6965" t="s">
        <v>29</v>
      </c>
      <c r="R6965" t="s">
        <v>29</v>
      </c>
      <c r="S6965" t="s">
        <v>29</v>
      </c>
      <c r="T6965" t="s">
        <v>29</v>
      </c>
      <c r="U6965" t="s">
        <v>29</v>
      </c>
      <c r="V6965" t="s">
        <v>29</v>
      </c>
      <c r="W6965" t="s">
        <v>6903</v>
      </c>
    </row>
    <row r="6966" spans="1:23">
      <c r="A6966">
        <v>6965</v>
      </c>
      <c r="B6966" t="s">
        <v>7049</v>
      </c>
      <c r="C6966" t="s">
        <v>7049</v>
      </c>
      <c r="D6966">
        <v>180</v>
      </c>
      <c r="E6966" t="s">
        <v>6963</v>
      </c>
      <c r="F6966" t="s">
        <v>3828</v>
      </c>
      <c r="G6966" s="1" t="s">
        <v>6964</v>
      </c>
      <c r="H6966" t="s">
        <v>29</v>
      </c>
      <c r="I6966" t="s">
        <v>6964</v>
      </c>
      <c r="J6966" t="s">
        <v>29</v>
      </c>
      <c r="K6966">
        <v>0.80203442879999998</v>
      </c>
      <c r="L6966">
        <v>0.80203442879999998</v>
      </c>
      <c r="M6966" t="s">
        <v>26</v>
      </c>
      <c r="N6966" t="s">
        <v>323</v>
      </c>
      <c r="O6966" t="s">
        <v>29</v>
      </c>
      <c r="P6966" t="s">
        <v>29</v>
      </c>
      <c r="Q6966" t="s">
        <v>29</v>
      </c>
      <c r="R6966" t="s">
        <v>29</v>
      </c>
      <c r="S6966" t="s">
        <v>29</v>
      </c>
      <c r="T6966" t="s">
        <v>29</v>
      </c>
      <c r="U6966" t="s">
        <v>29</v>
      </c>
      <c r="V6966" t="s">
        <v>29</v>
      </c>
      <c r="W6966" t="s">
        <v>6903</v>
      </c>
    </row>
    <row r="6967" spans="1:23">
      <c r="A6967">
        <v>6966</v>
      </c>
      <c r="B6967" t="s">
        <v>7049</v>
      </c>
      <c r="C6967" t="s">
        <v>7049</v>
      </c>
      <c r="D6967">
        <v>180</v>
      </c>
      <c r="E6967" t="s">
        <v>6965</v>
      </c>
      <c r="F6967" t="s">
        <v>3828</v>
      </c>
      <c r="G6967" s="1" t="s">
        <v>3829</v>
      </c>
      <c r="H6967" t="s">
        <v>6966</v>
      </c>
      <c r="I6967" t="s">
        <v>3829</v>
      </c>
      <c r="J6967" t="s">
        <v>6966</v>
      </c>
      <c r="K6967">
        <v>0.117370892</v>
      </c>
      <c r="L6967">
        <v>0.117370892</v>
      </c>
      <c r="M6967" t="s">
        <v>26</v>
      </c>
      <c r="N6967" t="s">
        <v>323</v>
      </c>
      <c r="O6967" t="s">
        <v>29</v>
      </c>
      <c r="P6967" t="s">
        <v>29</v>
      </c>
      <c r="Q6967" t="s">
        <v>29</v>
      </c>
      <c r="R6967" t="s">
        <v>29</v>
      </c>
      <c r="S6967" t="s">
        <v>29</v>
      </c>
      <c r="T6967" t="s">
        <v>29</v>
      </c>
      <c r="U6967" t="s">
        <v>29</v>
      </c>
      <c r="V6967" t="s">
        <v>29</v>
      </c>
      <c r="W6967" t="s">
        <v>6903</v>
      </c>
    </row>
    <row r="6968" spans="1:23">
      <c r="A6968">
        <v>6967</v>
      </c>
      <c r="B6968" t="s">
        <v>7049</v>
      </c>
      <c r="C6968" t="s">
        <v>7049</v>
      </c>
      <c r="D6968">
        <v>180</v>
      </c>
      <c r="E6968" t="s">
        <v>6967</v>
      </c>
      <c r="F6968" t="s">
        <v>3828</v>
      </c>
      <c r="G6968" s="1" t="s">
        <v>29</v>
      </c>
      <c r="H6968" t="s">
        <v>29</v>
      </c>
      <c r="I6968" t="s">
        <v>29</v>
      </c>
      <c r="J6968" t="s">
        <v>29</v>
      </c>
      <c r="K6968">
        <v>1.956181534E-2</v>
      </c>
      <c r="L6968">
        <v>1.956181534E-2</v>
      </c>
      <c r="M6968" t="s">
        <v>26</v>
      </c>
      <c r="N6968" t="s">
        <v>323</v>
      </c>
      <c r="O6968" t="s">
        <v>29</v>
      </c>
      <c r="P6968" t="s">
        <v>29</v>
      </c>
      <c r="Q6968" t="s">
        <v>29</v>
      </c>
      <c r="R6968" t="s">
        <v>29</v>
      </c>
      <c r="S6968" t="s">
        <v>29</v>
      </c>
      <c r="T6968" t="s">
        <v>29</v>
      </c>
      <c r="U6968" t="s">
        <v>29</v>
      </c>
      <c r="V6968" t="s">
        <v>29</v>
      </c>
      <c r="W6968" t="s">
        <v>6903</v>
      </c>
    </row>
    <row r="6969" spans="1:23">
      <c r="A6969">
        <v>6968</v>
      </c>
      <c r="B6969" t="s">
        <v>7049</v>
      </c>
      <c r="C6969" t="s">
        <v>7049</v>
      </c>
      <c r="D6969">
        <v>180</v>
      </c>
      <c r="E6969" t="s">
        <v>2135</v>
      </c>
      <c r="F6969" t="s">
        <v>1364</v>
      </c>
      <c r="G6969" s="1" t="s">
        <v>1730</v>
      </c>
      <c r="H6969" t="s">
        <v>29</v>
      </c>
      <c r="I6969" t="s">
        <v>1730</v>
      </c>
      <c r="J6969" t="s">
        <v>29</v>
      </c>
      <c r="K6969">
        <v>0.29342722999999998</v>
      </c>
      <c r="L6969">
        <v>0.29342722999999998</v>
      </c>
      <c r="M6969" t="s">
        <v>26</v>
      </c>
      <c r="N6969" t="s">
        <v>4694</v>
      </c>
      <c r="O6969" t="s">
        <v>29</v>
      </c>
      <c r="P6969" t="s">
        <v>29</v>
      </c>
      <c r="Q6969" t="s">
        <v>29</v>
      </c>
      <c r="R6969" t="s">
        <v>29</v>
      </c>
      <c r="S6969" t="s">
        <v>29</v>
      </c>
      <c r="T6969" t="s">
        <v>29</v>
      </c>
      <c r="U6969" t="s">
        <v>29</v>
      </c>
      <c r="V6969" t="s">
        <v>29</v>
      </c>
      <c r="W6969" t="s">
        <v>6903</v>
      </c>
    </row>
    <row r="6970" spans="1:23">
      <c r="A6970">
        <v>6969</v>
      </c>
      <c r="B6970" t="s">
        <v>7049</v>
      </c>
      <c r="C6970" t="s">
        <v>7049</v>
      </c>
      <c r="D6970">
        <v>180</v>
      </c>
      <c r="E6970" t="s">
        <v>2991</v>
      </c>
      <c r="F6970" t="s">
        <v>154</v>
      </c>
      <c r="G6970" s="1" t="s">
        <v>228</v>
      </c>
      <c r="H6970" t="s">
        <v>2320</v>
      </c>
      <c r="I6970" t="s">
        <v>228</v>
      </c>
      <c r="J6970" t="s">
        <v>2320</v>
      </c>
      <c r="K6970">
        <v>0.1564945227</v>
      </c>
      <c r="L6970">
        <v>0.1564945227</v>
      </c>
      <c r="M6970" t="s">
        <v>26</v>
      </c>
      <c r="N6970" t="s">
        <v>323</v>
      </c>
      <c r="O6970" t="s">
        <v>29</v>
      </c>
      <c r="P6970" t="s">
        <v>29</v>
      </c>
      <c r="Q6970" t="s">
        <v>29</v>
      </c>
      <c r="R6970" t="s">
        <v>29</v>
      </c>
      <c r="S6970" t="s">
        <v>29</v>
      </c>
      <c r="T6970" t="s">
        <v>29</v>
      </c>
      <c r="U6970" t="s">
        <v>29</v>
      </c>
      <c r="V6970" t="s">
        <v>29</v>
      </c>
      <c r="W6970" t="s">
        <v>6903</v>
      </c>
    </row>
    <row r="6971" spans="1:23">
      <c r="A6971">
        <v>6970</v>
      </c>
      <c r="B6971" t="s">
        <v>7049</v>
      </c>
      <c r="C6971" t="s">
        <v>7049</v>
      </c>
      <c r="D6971">
        <v>180</v>
      </c>
      <c r="E6971" t="s">
        <v>2991</v>
      </c>
      <c r="F6971" t="s">
        <v>154</v>
      </c>
      <c r="G6971" s="1" t="s">
        <v>228</v>
      </c>
      <c r="H6971" t="s">
        <v>2320</v>
      </c>
      <c r="I6971" t="s">
        <v>228</v>
      </c>
      <c r="J6971" t="s">
        <v>2320</v>
      </c>
      <c r="K6971">
        <v>1.956181534E-2</v>
      </c>
      <c r="L6971">
        <v>1.956181534E-2</v>
      </c>
      <c r="M6971" t="s">
        <v>26</v>
      </c>
      <c r="N6971" t="s">
        <v>6929</v>
      </c>
      <c r="O6971" t="s">
        <v>29</v>
      </c>
      <c r="P6971" t="s">
        <v>29</v>
      </c>
      <c r="Q6971" t="s">
        <v>29</v>
      </c>
      <c r="R6971" t="s">
        <v>29</v>
      </c>
      <c r="S6971" t="s">
        <v>29</v>
      </c>
      <c r="T6971" t="s">
        <v>29</v>
      </c>
      <c r="U6971" t="s">
        <v>29</v>
      </c>
      <c r="V6971" t="s">
        <v>29</v>
      </c>
      <c r="W6971" t="s">
        <v>6903</v>
      </c>
    </row>
    <row r="6972" spans="1:23">
      <c r="A6972">
        <v>6971</v>
      </c>
      <c r="B6972" t="s">
        <v>7049</v>
      </c>
      <c r="C6972" t="s">
        <v>7049</v>
      </c>
      <c r="D6972">
        <v>180</v>
      </c>
      <c r="E6972" t="s">
        <v>919</v>
      </c>
      <c r="F6972" t="s">
        <v>154</v>
      </c>
      <c r="G6972" s="1" t="s">
        <v>368</v>
      </c>
      <c r="H6972" t="s">
        <v>144</v>
      </c>
      <c r="I6972" t="s">
        <v>368</v>
      </c>
      <c r="J6972" t="s">
        <v>144</v>
      </c>
      <c r="K6972">
        <v>3.5798122069999998</v>
      </c>
      <c r="L6972">
        <v>3.5798122069999998</v>
      </c>
      <c r="M6972" t="s">
        <v>26</v>
      </c>
      <c r="N6972" t="s">
        <v>323</v>
      </c>
      <c r="O6972" t="s">
        <v>29</v>
      </c>
      <c r="P6972" t="s">
        <v>29</v>
      </c>
      <c r="Q6972" t="s">
        <v>29</v>
      </c>
      <c r="R6972" t="s">
        <v>29</v>
      </c>
      <c r="S6972" t="s">
        <v>29</v>
      </c>
      <c r="T6972" t="s">
        <v>29</v>
      </c>
      <c r="U6972" t="s">
        <v>29</v>
      </c>
      <c r="V6972" t="s">
        <v>29</v>
      </c>
      <c r="W6972" t="s">
        <v>6903</v>
      </c>
    </row>
    <row r="6973" spans="1:23">
      <c r="A6973">
        <v>6972</v>
      </c>
      <c r="B6973" t="s">
        <v>7049</v>
      </c>
      <c r="C6973" t="s">
        <v>7049</v>
      </c>
      <c r="D6973">
        <v>180</v>
      </c>
      <c r="E6973" t="s">
        <v>5824</v>
      </c>
      <c r="F6973" t="s">
        <v>154</v>
      </c>
      <c r="G6973" s="1" t="s">
        <v>368</v>
      </c>
      <c r="H6973" t="s">
        <v>29</v>
      </c>
      <c r="I6973" t="s">
        <v>368</v>
      </c>
      <c r="J6973" t="s">
        <v>29</v>
      </c>
      <c r="K6973">
        <v>1.72143975</v>
      </c>
      <c r="L6973">
        <v>1.72143975</v>
      </c>
      <c r="M6973" t="s">
        <v>26</v>
      </c>
      <c r="N6973" t="s">
        <v>323</v>
      </c>
      <c r="O6973" t="s">
        <v>29</v>
      </c>
      <c r="P6973" t="s">
        <v>29</v>
      </c>
      <c r="Q6973" t="s">
        <v>29</v>
      </c>
      <c r="R6973" t="s">
        <v>29</v>
      </c>
      <c r="S6973" t="s">
        <v>29</v>
      </c>
      <c r="T6973" t="s">
        <v>29</v>
      </c>
      <c r="U6973" t="s">
        <v>29</v>
      </c>
      <c r="V6973" t="s">
        <v>29</v>
      </c>
      <c r="W6973" t="s">
        <v>6903</v>
      </c>
    </row>
    <row r="6974" spans="1:23">
      <c r="A6974">
        <v>6973</v>
      </c>
      <c r="B6974" t="s">
        <v>7049</v>
      </c>
      <c r="C6974" t="s">
        <v>7049</v>
      </c>
      <c r="D6974">
        <v>180</v>
      </c>
      <c r="E6974" t="s">
        <v>5847</v>
      </c>
      <c r="F6974" t="s">
        <v>154</v>
      </c>
      <c r="G6974" s="1" t="s">
        <v>368</v>
      </c>
      <c r="H6974" t="s">
        <v>29</v>
      </c>
      <c r="I6974" t="s">
        <v>368</v>
      </c>
      <c r="J6974" t="s">
        <v>29</v>
      </c>
      <c r="K6974">
        <v>0.39123630669999998</v>
      </c>
      <c r="L6974">
        <v>0.39123630669999998</v>
      </c>
      <c r="M6974" t="s">
        <v>26</v>
      </c>
      <c r="N6974" t="s">
        <v>323</v>
      </c>
      <c r="O6974" t="s">
        <v>29</v>
      </c>
      <c r="P6974" t="s">
        <v>29</v>
      </c>
      <c r="Q6974" t="s">
        <v>29</v>
      </c>
      <c r="R6974" t="s">
        <v>29</v>
      </c>
      <c r="S6974" t="s">
        <v>29</v>
      </c>
      <c r="T6974" t="s">
        <v>29</v>
      </c>
      <c r="U6974" t="s">
        <v>29</v>
      </c>
      <c r="V6974" t="s">
        <v>29</v>
      </c>
      <c r="W6974" t="s">
        <v>6903</v>
      </c>
    </row>
    <row r="6975" spans="1:23">
      <c r="A6975">
        <v>6974</v>
      </c>
      <c r="B6975" t="s">
        <v>7049</v>
      </c>
      <c r="C6975" t="s">
        <v>7049</v>
      </c>
      <c r="D6975">
        <v>180</v>
      </c>
      <c r="E6975" t="s">
        <v>6514</v>
      </c>
      <c r="F6975" t="s">
        <v>154</v>
      </c>
      <c r="G6975" s="1" t="s">
        <v>368</v>
      </c>
      <c r="H6975" t="s">
        <v>29</v>
      </c>
      <c r="I6975" t="s">
        <v>368</v>
      </c>
      <c r="J6975" t="s">
        <v>29</v>
      </c>
      <c r="K6975">
        <v>0.17605633800000001</v>
      </c>
      <c r="L6975">
        <v>0.17605633800000001</v>
      </c>
      <c r="M6975" t="s">
        <v>26</v>
      </c>
      <c r="N6975" t="s">
        <v>323</v>
      </c>
      <c r="O6975" t="s">
        <v>29</v>
      </c>
      <c r="P6975" t="s">
        <v>29</v>
      </c>
      <c r="Q6975" t="s">
        <v>29</v>
      </c>
      <c r="R6975" t="s">
        <v>29</v>
      </c>
      <c r="S6975" t="s">
        <v>29</v>
      </c>
      <c r="T6975" t="s">
        <v>29</v>
      </c>
      <c r="U6975" t="s">
        <v>29</v>
      </c>
      <c r="V6975" t="s">
        <v>29</v>
      </c>
      <c r="W6975" t="s">
        <v>6903</v>
      </c>
    </row>
    <row r="6976" spans="1:23">
      <c r="A6976">
        <v>6975</v>
      </c>
      <c r="B6976" t="s">
        <v>7049</v>
      </c>
      <c r="C6976" t="s">
        <v>7049</v>
      </c>
      <c r="D6976">
        <v>180</v>
      </c>
      <c r="E6976" t="s">
        <v>6969</v>
      </c>
      <c r="F6976" t="s">
        <v>154</v>
      </c>
      <c r="G6976" s="1" t="s">
        <v>368</v>
      </c>
      <c r="H6976" t="s">
        <v>29</v>
      </c>
      <c r="I6976" t="s">
        <v>368</v>
      </c>
      <c r="J6976" t="s">
        <v>29</v>
      </c>
      <c r="K6976">
        <v>1.956181534E-2</v>
      </c>
      <c r="L6976">
        <v>1.956181534E-2</v>
      </c>
      <c r="M6976" t="s">
        <v>26</v>
      </c>
      <c r="N6976" t="s">
        <v>323</v>
      </c>
      <c r="O6976" t="s">
        <v>29</v>
      </c>
      <c r="P6976" t="s">
        <v>29</v>
      </c>
      <c r="Q6976" t="s">
        <v>29</v>
      </c>
      <c r="R6976" t="s">
        <v>29</v>
      </c>
      <c r="S6976" t="s">
        <v>29</v>
      </c>
      <c r="T6976" t="s">
        <v>29</v>
      </c>
      <c r="U6976" t="s">
        <v>29</v>
      </c>
      <c r="V6976" t="s">
        <v>29</v>
      </c>
      <c r="W6976" t="s">
        <v>6903</v>
      </c>
    </row>
    <row r="6977" spans="1:23">
      <c r="A6977">
        <v>6976</v>
      </c>
      <c r="B6977" t="s">
        <v>7049</v>
      </c>
      <c r="C6977" t="s">
        <v>7049</v>
      </c>
      <c r="D6977">
        <v>180</v>
      </c>
      <c r="E6977" t="s">
        <v>6515</v>
      </c>
      <c r="F6977" t="s">
        <v>154</v>
      </c>
      <c r="G6977" s="1" t="s">
        <v>803</v>
      </c>
      <c r="H6977" t="s">
        <v>5118</v>
      </c>
      <c r="I6977" t="s">
        <v>803</v>
      </c>
      <c r="J6977" t="s">
        <v>5118</v>
      </c>
      <c r="K6977">
        <v>3.3255086070000002</v>
      </c>
      <c r="L6977">
        <v>3.3255086070000002</v>
      </c>
      <c r="M6977" t="s">
        <v>26</v>
      </c>
      <c r="N6977" t="s">
        <v>118</v>
      </c>
      <c r="O6977" t="s">
        <v>29</v>
      </c>
      <c r="P6977" t="s">
        <v>29</v>
      </c>
      <c r="Q6977" t="s">
        <v>29</v>
      </c>
      <c r="R6977" t="s">
        <v>29</v>
      </c>
      <c r="S6977" t="s">
        <v>29</v>
      </c>
      <c r="T6977" t="s">
        <v>29</v>
      </c>
      <c r="U6977" t="s">
        <v>29</v>
      </c>
      <c r="V6977" t="s">
        <v>29</v>
      </c>
      <c r="W6977" t="s">
        <v>6903</v>
      </c>
    </row>
    <row r="6978" spans="1:23">
      <c r="A6978">
        <v>6977</v>
      </c>
      <c r="B6978" t="s">
        <v>7049</v>
      </c>
      <c r="C6978" t="s">
        <v>7049</v>
      </c>
      <c r="D6978">
        <v>180</v>
      </c>
      <c r="E6978" t="s">
        <v>6515</v>
      </c>
      <c r="F6978" t="s">
        <v>154</v>
      </c>
      <c r="G6978" s="1" t="s">
        <v>803</v>
      </c>
      <c r="H6978" t="s">
        <v>5118</v>
      </c>
      <c r="I6978" t="s">
        <v>803</v>
      </c>
      <c r="J6978" t="s">
        <v>5118</v>
      </c>
      <c r="K6978">
        <v>0.13693270739999999</v>
      </c>
      <c r="L6978">
        <v>0.13693270739999999</v>
      </c>
      <c r="M6978" t="s">
        <v>26</v>
      </c>
      <c r="N6978" t="s">
        <v>6929</v>
      </c>
      <c r="O6978" t="s">
        <v>29</v>
      </c>
      <c r="P6978" t="s">
        <v>29</v>
      </c>
      <c r="Q6978" t="s">
        <v>29</v>
      </c>
      <c r="R6978" t="s">
        <v>29</v>
      </c>
      <c r="S6978" t="s">
        <v>29</v>
      </c>
      <c r="T6978" t="s">
        <v>29</v>
      </c>
      <c r="U6978" t="s">
        <v>29</v>
      </c>
      <c r="V6978" t="s">
        <v>29</v>
      </c>
      <c r="W6978" t="s">
        <v>6903</v>
      </c>
    </row>
    <row r="6979" spans="1:23">
      <c r="A6979">
        <v>6978</v>
      </c>
      <c r="B6979" t="s">
        <v>7049</v>
      </c>
      <c r="C6979" t="s">
        <v>7049</v>
      </c>
      <c r="D6979">
        <v>180</v>
      </c>
      <c r="E6979" t="s">
        <v>3003</v>
      </c>
      <c r="F6979" t="s">
        <v>154</v>
      </c>
      <c r="G6979" s="1" t="s">
        <v>803</v>
      </c>
      <c r="H6979" t="s">
        <v>3004</v>
      </c>
      <c r="I6979" t="s">
        <v>803</v>
      </c>
      <c r="J6979" t="s">
        <v>3004</v>
      </c>
      <c r="K6979">
        <v>5.7316118940000003</v>
      </c>
      <c r="L6979">
        <v>5.7316118940000003</v>
      </c>
      <c r="M6979" t="s">
        <v>26</v>
      </c>
      <c r="N6979" t="s">
        <v>118</v>
      </c>
      <c r="O6979" t="s">
        <v>29</v>
      </c>
      <c r="P6979" t="s">
        <v>29</v>
      </c>
      <c r="Q6979" t="s">
        <v>29</v>
      </c>
      <c r="R6979" t="s">
        <v>29</v>
      </c>
      <c r="S6979" t="s">
        <v>29</v>
      </c>
      <c r="T6979" t="s">
        <v>29</v>
      </c>
      <c r="U6979" t="s">
        <v>29</v>
      </c>
      <c r="V6979" t="s">
        <v>29</v>
      </c>
      <c r="W6979" t="s">
        <v>6903</v>
      </c>
    </row>
    <row r="6980" spans="1:23">
      <c r="A6980">
        <v>6979</v>
      </c>
      <c r="B6980" t="s">
        <v>7049</v>
      </c>
      <c r="C6980" t="s">
        <v>7049</v>
      </c>
      <c r="D6980">
        <v>180</v>
      </c>
      <c r="E6980" t="s">
        <v>6970</v>
      </c>
      <c r="F6980" t="s">
        <v>154</v>
      </c>
      <c r="G6980" s="1" t="s">
        <v>276</v>
      </c>
      <c r="H6980" t="s">
        <v>29</v>
      </c>
      <c r="I6980" t="s">
        <v>276</v>
      </c>
      <c r="J6980" t="s">
        <v>29</v>
      </c>
      <c r="K6980">
        <v>7.824726135E-2</v>
      </c>
      <c r="L6980">
        <v>7.824726135E-2</v>
      </c>
      <c r="M6980" t="s">
        <v>26</v>
      </c>
      <c r="N6980" t="s">
        <v>323</v>
      </c>
      <c r="O6980" t="s">
        <v>29</v>
      </c>
      <c r="P6980" t="s">
        <v>29</v>
      </c>
      <c r="Q6980" t="s">
        <v>29</v>
      </c>
      <c r="R6980" t="s">
        <v>29</v>
      </c>
      <c r="S6980" t="s">
        <v>29</v>
      </c>
      <c r="T6980" t="s">
        <v>29</v>
      </c>
      <c r="U6980" t="s">
        <v>29</v>
      </c>
      <c r="V6980" t="s">
        <v>29</v>
      </c>
      <c r="W6980" t="s">
        <v>6903</v>
      </c>
    </row>
    <row r="6981" spans="1:23">
      <c r="A6981">
        <v>6980</v>
      </c>
      <c r="B6981" t="s">
        <v>7049</v>
      </c>
      <c r="C6981" t="s">
        <v>7049</v>
      </c>
      <c r="D6981">
        <v>180</v>
      </c>
      <c r="E6981" t="s">
        <v>6971</v>
      </c>
      <c r="F6981" t="s">
        <v>154</v>
      </c>
      <c r="G6981" s="1" t="s">
        <v>29</v>
      </c>
      <c r="H6981" t="s">
        <v>29</v>
      </c>
      <c r="I6981" t="s">
        <v>29</v>
      </c>
      <c r="J6981" t="s">
        <v>29</v>
      </c>
      <c r="K6981">
        <v>5.8685446010000003E-2</v>
      </c>
      <c r="L6981">
        <v>5.8685446010000003E-2</v>
      </c>
      <c r="M6981" t="s">
        <v>26</v>
      </c>
      <c r="N6981" t="s">
        <v>6929</v>
      </c>
      <c r="O6981" t="s">
        <v>29</v>
      </c>
      <c r="P6981" t="s">
        <v>29</v>
      </c>
      <c r="Q6981" t="s">
        <v>29</v>
      </c>
      <c r="R6981" t="s">
        <v>29</v>
      </c>
      <c r="S6981" t="s">
        <v>29</v>
      </c>
      <c r="T6981" t="s">
        <v>29</v>
      </c>
      <c r="U6981" t="s">
        <v>29</v>
      </c>
      <c r="V6981" t="s">
        <v>29</v>
      </c>
      <c r="W6981" t="s">
        <v>6903</v>
      </c>
    </row>
    <row r="6982" spans="1:23">
      <c r="A6982">
        <v>6981</v>
      </c>
      <c r="B6982" t="s">
        <v>7049</v>
      </c>
      <c r="C6982" t="s">
        <v>7049</v>
      </c>
      <c r="D6982">
        <v>180</v>
      </c>
      <c r="E6982" t="s">
        <v>6516</v>
      </c>
      <c r="F6982" t="s">
        <v>2780</v>
      </c>
      <c r="G6982" s="1" t="s">
        <v>6517</v>
      </c>
      <c r="H6982" t="s">
        <v>6518</v>
      </c>
      <c r="I6982" t="s">
        <v>6517</v>
      </c>
      <c r="J6982" t="s">
        <v>8760</v>
      </c>
      <c r="K6982">
        <v>2.4452269169999998</v>
      </c>
      <c r="L6982">
        <v>2.4452269169999998</v>
      </c>
      <c r="M6982" t="s">
        <v>26</v>
      </c>
      <c r="N6982" t="s">
        <v>323</v>
      </c>
      <c r="O6982" t="s">
        <v>29</v>
      </c>
      <c r="P6982" t="s">
        <v>29</v>
      </c>
      <c r="Q6982" t="s">
        <v>29</v>
      </c>
      <c r="R6982" t="s">
        <v>29</v>
      </c>
      <c r="S6982" t="s">
        <v>29</v>
      </c>
      <c r="T6982" t="s">
        <v>29</v>
      </c>
      <c r="U6982" t="s">
        <v>29</v>
      </c>
      <c r="V6982" t="s">
        <v>29</v>
      </c>
      <c r="W6982" t="s">
        <v>6903</v>
      </c>
    </row>
    <row r="6983" spans="1:23">
      <c r="A6983">
        <v>6982</v>
      </c>
      <c r="B6983" t="s">
        <v>7049</v>
      </c>
      <c r="C6983" t="s">
        <v>7049</v>
      </c>
      <c r="D6983">
        <v>180</v>
      </c>
      <c r="E6983" t="s">
        <v>6972</v>
      </c>
      <c r="F6983" t="s">
        <v>2780</v>
      </c>
      <c r="G6983" s="1" t="s">
        <v>6517</v>
      </c>
      <c r="H6983" t="s">
        <v>29</v>
      </c>
      <c r="I6983" t="s">
        <v>6517</v>
      </c>
      <c r="J6983" t="s">
        <v>29</v>
      </c>
      <c r="K6983">
        <v>1.4475743350000001</v>
      </c>
      <c r="L6983">
        <v>1.4475743350000001</v>
      </c>
      <c r="M6983" t="s">
        <v>26</v>
      </c>
      <c r="N6983" t="s">
        <v>323</v>
      </c>
      <c r="O6983" t="s">
        <v>29</v>
      </c>
      <c r="P6983" t="s">
        <v>29</v>
      </c>
      <c r="Q6983" t="s">
        <v>29</v>
      </c>
      <c r="R6983" t="s">
        <v>29</v>
      </c>
      <c r="S6983" t="s">
        <v>29</v>
      </c>
      <c r="T6983" t="s">
        <v>29</v>
      </c>
      <c r="U6983" t="s">
        <v>29</v>
      </c>
      <c r="V6983" t="s">
        <v>29</v>
      </c>
      <c r="W6983" t="s">
        <v>6903</v>
      </c>
    </row>
    <row r="6984" spans="1:23">
      <c r="A6984">
        <v>6983</v>
      </c>
      <c r="B6984" t="s">
        <v>7049</v>
      </c>
      <c r="C6984" t="s">
        <v>7049</v>
      </c>
      <c r="D6984">
        <v>180</v>
      </c>
      <c r="E6984" t="s">
        <v>6973</v>
      </c>
      <c r="F6984" t="s">
        <v>2780</v>
      </c>
      <c r="G6984" s="1" t="s">
        <v>6517</v>
      </c>
      <c r="H6984" t="s">
        <v>29</v>
      </c>
      <c r="I6984" t="s">
        <v>6517</v>
      </c>
      <c r="J6984" t="s">
        <v>29</v>
      </c>
      <c r="K6984">
        <v>0.37167449139999997</v>
      </c>
      <c r="L6984">
        <v>0.37167449139999997</v>
      </c>
      <c r="M6984" t="s">
        <v>26</v>
      </c>
      <c r="N6984" t="s">
        <v>323</v>
      </c>
      <c r="O6984" t="s">
        <v>29</v>
      </c>
      <c r="P6984" t="s">
        <v>29</v>
      </c>
      <c r="Q6984" t="s">
        <v>29</v>
      </c>
      <c r="R6984" t="s">
        <v>29</v>
      </c>
      <c r="S6984" t="s">
        <v>29</v>
      </c>
      <c r="T6984" t="s">
        <v>29</v>
      </c>
      <c r="U6984" t="s">
        <v>29</v>
      </c>
      <c r="V6984" t="s">
        <v>29</v>
      </c>
      <c r="W6984" t="s">
        <v>6903</v>
      </c>
    </row>
    <row r="6985" spans="1:23">
      <c r="A6985">
        <v>6984</v>
      </c>
      <c r="B6985" t="s">
        <v>7049</v>
      </c>
      <c r="C6985" t="s">
        <v>7049</v>
      </c>
      <c r="D6985">
        <v>180</v>
      </c>
      <c r="E6985" t="s">
        <v>6519</v>
      </c>
      <c r="F6985" t="s">
        <v>2780</v>
      </c>
      <c r="G6985" s="1" t="s">
        <v>6520</v>
      </c>
      <c r="H6985" t="s">
        <v>1464</v>
      </c>
      <c r="I6985" t="s">
        <v>6520</v>
      </c>
      <c r="J6985" t="s">
        <v>8761</v>
      </c>
      <c r="K6985">
        <v>0.13693270739999999</v>
      </c>
      <c r="L6985">
        <v>0.13693270739999999</v>
      </c>
      <c r="M6985" t="s">
        <v>26</v>
      </c>
      <c r="N6985" t="s">
        <v>323</v>
      </c>
      <c r="O6985" t="s">
        <v>29</v>
      </c>
      <c r="P6985" t="s">
        <v>29</v>
      </c>
      <c r="Q6985" t="s">
        <v>29</v>
      </c>
      <c r="R6985" t="s">
        <v>29</v>
      </c>
      <c r="S6985" t="s">
        <v>29</v>
      </c>
      <c r="T6985" t="s">
        <v>29</v>
      </c>
      <c r="U6985" t="s">
        <v>29</v>
      </c>
      <c r="V6985" t="s">
        <v>29</v>
      </c>
      <c r="W6985" t="s">
        <v>6903</v>
      </c>
    </row>
    <row r="6986" spans="1:23">
      <c r="A6986">
        <v>6985</v>
      </c>
      <c r="B6986" t="s">
        <v>7049</v>
      </c>
      <c r="C6986" t="s">
        <v>7049</v>
      </c>
      <c r="D6986">
        <v>180</v>
      </c>
      <c r="E6986" t="s">
        <v>817</v>
      </c>
      <c r="F6986" t="s">
        <v>508</v>
      </c>
      <c r="G6986" s="1" t="s">
        <v>509</v>
      </c>
      <c r="H6986" t="s">
        <v>29</v>
      </c>
      <c r="I6986" t="s">
        <v>509</v>
      </c>
      <c r="J6986" t="s">
        <v>29</v>
      </c>
      <c r="K6986">
        <v>0.58685446009999997</v>
      </c>
      <c r="L6986">
        <v>0.58685446009999997</v>
      </c>
      <c r="M6986" t="s">
        <v>26</v>
      </c>
      <c r="N6986" t="s">
        <v>323</v>
      </c>
      <c r="O6986" t="s">
        <v>29</v>
      </c>
      <c r="P6986" t="s">
        <v>29</v>
      </c>
      <c r="Q6986" t="s">
        <v>29</v>
      </c>
      <c r="R6986" t="s">
        <v>29</v>
      </c>
      <c r="S6986" t="s">
        <v>29</v>
      </c>
      <c r="T6986" t="s">
        <v>29</v>
      </c>
      <c r="U6986" t="s">
        <v>29</v>
      </c>
      <c r="V6986" t="s">
        <v>29</v>
      </c>
      <c r="W6986" t="s">
        <v>6903</v>
      </c>
    </row>
    <row r="6987" spans="1:23">
      <c r="A6987">
        <v>6986</v>
      </c>
      <c r="B6987" t="s">
        <v>7049</v>
      </c>
      <c r="C6987" t="s">
        <v>7049</v>
      </c>
      <c r="D6987">
        <v>180</v>
      </c>
      <c r="E6987" t="s">
        <v>6974</v>
      </c>
      <c r="F6987" t="s">
        <v>2031</v>
      </c>
      <c r="G6987" s="1" t="s">
        <v>6975</v>
      </c>
      <c r="H6987" t="s">
        <v>331</v>
      </c>
      <c r="I6987" t="s">
        <v>6975</v>
      </c>
      <c r="J6987" t="s">
        <v>331</v>
      </c>
      <c r="K6987">
        <v>0.13693270739999999</v>
      </c>
      <c r="L6987">
        <v>0.13693270739999999</v>
      </c>
      <c r="M6987" t="s">
        <v>26</v>
      </c>
      <c r="N6987" t="s">
        <v>4694</v>
      </c>
      <c r="O6987" t="s">
        <v>29</v>
      </c>
      <c r="P6987" t="s">
        <v>29</v>
      </c>
      <c r="Q6987" t="s">
        <v>29</v>
      </c>
      <c r="R6987" t="s">
        <v>29</v>
      </c>
      <c r="S6987" t="s">
        <v>29</v>
      </c>
      <c r="T6987" t="s">
        <v>29</v>
      </c>
      <c r="U6987" t="s">
        <v>29</v>
      </c>
      <c r="V6987" t="s">
        <v>29</v>
      </c>
      <c r="W6987" t="s">
        <v>6903</v>
      </c>
    </row>
    <row r="6988" spans="1:23">
      <c r="A6988">
        <v>6987</v>
      </c>
      <c r="B6988" t="s">
        <v>7049</v>
      </c>
      <c r="C6988" t="s">
        <v>7049</v>
      </c>
      <c r="D6988">
        <v>180</v>
      </c>
      <c r="E6988" t="s">
        <v>6521</v>
      </c>
      <c r="F6988" t="s">
        <v>2031</v>
      </c>
      <c r="G6988" s="1" t="s">
        <v>2032</v>
      </c>
      <c r="H6988" t="s">
        <v>331</v>
      </c>
      <c r="I6988" t="s">
        <v>2032</v>
      </c>
      <c r="J6988" t="s">
        <v>331</v>
      </c>
      <c r="K6988">
        <v>3.540688576</v>
      </c>
      <c r="L6988">
        <v>3.540688576</v>
      </c>
      <c r="M6988" t="s">
        <v>26</v>
      </c>
      <c r="N6988" t="s">
        <v>323</v>
      </c>
      <c r="O6988" t="s">
        <v>29</v>
      </c>
      <c r="P6988" t="s">
        <v>29</v>
      </c>
      <c r="Q6988" t="s">
        <v>29</v>
      </c>
      <c r="R6988" t="s">
        <v>29</v>
      </c>
      <c r="S6988" t="s">
        <v>29</v>
      </c>
      <c r="T6988" t="s">
        <v>29</v>
      </c>
      <c r="U6988" t="s">
        <v>29</v>
      </c>
      <c r="V6988" t="s">
        <v>29</v>
      </c>
      <c r="W6988" t="s">
        <v>6903</v>
      </c>
    </row>
    <row r="6989" spans="1:23">
      <c r="A6989">
        <v>6988</v>
      </c>
      <c r="B6989" t="s">
        <v>7049</v>
      </c>
      <c r="C6989" t="s">
        <v>7049</v>
      </c>
      <c r="D6989">
        <v>180</v>
      </c>
      <c r="E6989" t="s">
        <v>6978</v>
      </c>
      <c r="F6989" t="s">
        <v>391</v>
      </c>
      <c r="G6989" s="1" t="s">
        <v>1620</v>
      </c>
      <c r="H6989" t="s">
        <v>29</v>
      </c>
      <c r="I6989" t="s">
        <v>1620</v>
      </c>
      <c r="J6989" t="s">
        <v>29</v>
      </c>
      <c r="K6989">
        <v>1.4475743350000001</v>
      </c>
      <c r="L6989">
        <v>1.4475743350000001</v>
      </c>
      <c r="M6989" t="s">
        <v>26</v>
      </c>
      <c r="N6989" t="s">
        <v>323</v>
      </c>
      <c r="O6989" t="s">
        <v>29</v>
      </c>
      <c r="P6989" t="s">
        <v>29</v>
      </c>
      <c r="Q6989" t="s">
        <v>29</v>
      </c>
      <c r="R6989" t="s">
        <v>29</v>
      </c>
      <c r="S6989" t="s">
        <v>29</v>
      </c>
      <c r="T6989" t="s">
        <v>29</v>
      </c>
      <c r="U6989" t="s">
        <v>29</v>
      </c>
      <c r="V6989" t="s">
        <v>29</v>
      </c>
      <c r="W6989" t="s">
        <v>6903</v>
      </c>
    </row>
    <row r="6990" spans="1:23">
      <c r="A6990">
        <v>6989</v>
      </c>
      <c r="B6990" t="s">
        <v>7049</v>
      </c>
      <c r="C6990" t="s">
        <v>7049</v>
      </c>
      <c r="D6990">
        <v>180</v>
      </c>
      <c r="E6990" t="s">
        <v>6979</v>
      </c>
      <c r="F6990" t="s">
        <v>391</v>
      </c>
      <c r="G6990" s="1" t="s">
        <v>1620</v>
      </c>
      <c r="H6990" t="s">
        <v>6980</v>
      </c>
      <c r="I6990" t="s">
        <v>1620</v>
      </c>
      <c r="J6990" t="s">
        <v>3022</v>
      </c>
      <c r="K6990">
        <v>5.8685446010000003E-2</v>
      </c>
      <c r="L6990">
        <v>5.8685446010000003E-2</v>
      </c>
      <c r="M6990" t="s">
        <v>26</v>
      </c>
      <c r="N6990" t="s">
        <v>323</v>
      </c>
      <c r="O6990" t="s">
        <v>29</v>
      </c>
      <c r="P6990" t="s">
        <v>29</v>
      </c>
      <c r="Q6990" t="s">
        <v>29</v>
      </c>
      <c r="R6990" t="s">
        <v>29</v>
      </c>
      <c r="S6990" t="s">
        <v>29</v>
      </c>
      <c r="T6990" t="s">
        <v>29</v>
      </c>
      <c r="U6990" t="s">
        <v>29</v>
      </c>
      <c r="V6990" t="s">
        <v>29</v>
      </c>
      <c r="W6990" t="s">
        <v>6903</v>
      </c>
    </row>
    <row r="6991" spans="1:23">
      <c r="A6991">
        <v>6990</v>
      </c>
      <c r="B6991" t="s">
        <v>7049</v>
      </c>
      <c r="C6991" t="s">
        <v>7049</v>
      </c>
      <c r="D6991">
        <v>180</v>
      </c>
      <c r="E6991" t="s">
        <v>6981</v>
      </c>
      <c r="F6991" t="s">
        <v>391</v>
      </c>
      <c r="G6991" s="1" t="s">
        <v>392</v>
      </c>
      <c r="H6991" t="s">
        <v>29</v>
      </c>
      <c r="I6991" t="s">
        <v>392</v>
      </c>
      <c r="J6991" t="s">
        <v>29</v>
      </c>
      <c r="K6991">
        <v>0.52816901409999994</v>
      </c>
      <c r="L6991">
        <v>0.52816901409999994</v>
      </c>
      <c r="M6991" t="s">
        <v>26</v>
      </c>
      <c r="N6991" t="s">
        <v>323</v>
      </c>
      <c r="O6991" t="s">
        <v>29</v>
      </c>
      <c r="P6991" t="s">
        <v>29</v>
      </c>
      <c r="Q6991" t="s">
        <v>29</v>
      </c>
      <c r="R6991" t="s">
        <v>29</v>
      </c>
      <c r="S6991" t="s">
        <v>29</v>
      </c>
      <c r="T6991" t="s">
        <v>29</v>
      </c>
      <c r="U6991" t="s">
        <v>29</v>
      </c>
      <c r="V6991" t="s">
        <v>29</v>
      </c>
      <c r="W6991" t="s">
        <v>6903</v>
      </c>
    </row>
    <row r="6992" spans="1:23">
      <c r="A6992">
        <v>6991</v>
      </c>
      <c r="B6992" t="s">
        <v>7049</v>
      </c>
      <c r="C6992" t="s">
        <v>7049</v>
      </c>
      <c r="D6992">
        <v>180</v>
      </c>
      <c r="E6992" t="s">
        <v>6982</v>
      </c>
      <c r="F6992" t="s">
        <v>391</v>
      </c>
      <c r="G6992" s="1" t="s">
        <v>392</v>
      </c>
      <c r="H6992" t="s">
        <v>29</v>
      </c>
      <c r="I6992" t="s">
        <v>392</v>
      </c>
      <c r="J6992" t="s">
        <v>29</v>
      </c>
      <c r="K6992">
        <v>0.19561815339999999</v>
      </c>
      <c r="L6992">
        <v>0.19561815339999999</v>
      </c>
      <c r="M6992" t="s">
        <v>26</v>
      </c>
      <c r="N6992" t="s">
        <v>323</v>
      </c>
      <c r="O6992" t="s">
        <v>29</v>
      </c>
      <c r="P6992" t="s">
        <v>29</v>
      </c>
      <c r="Q6992" t="s">
        <v>29</v>
      </c>
      <c r="R6992" t="s">
        <v>29</v>
      </c>
      <c r="S6992" t="s">
        <v>29</v>
      </c>
      <c r="T6992" t="s">
        <v>29</v>
      </c>
      <c r="U6992" t="s">
        <v>29</v>
      </c>
      <c r="V6992" t="s">
        <v>29</v>
      </c>
      <c r="W6992" t="s">
        <v>6903</v>
      </c>
    </row>
    <row r="6993" spans="1:23">
      <c r="A6993">
        <v>6992</v>
      </c>
      <c r="B6993" t="s">
        <v>7049</v>
      </c>
      <c r="C6993" t="s">
        <v>7049</v>
      </c>
      <c r="D6993">
        <v>180</v>
      </c>
      <c r="E6993" t="s">
        <v>6983</v>
      </c>
      <c r="F6993" t="s">
        <v>391</v>
      </c>
      <c r="G6993" s="1" t="s">
        <v>6523</v>
      </c>
      <c r="H6993" t="s">
        <v>2053</v>
      </c>
      <c r="I6993" t="s">
        <v>6523</v>
      </c>
      <c r="J6993" t="s">
        <v>2053</v>
      </c>
      <c r="K6993">
        <v>0.6259780908</v>
      </c>
      <c r="L6993">
        <v>0.6259780908</v>
      </c>
      <c r="M6993" t="s">
        <v>26</v>
      </c>
      <c r="N6993" t="s">
        <v>323</v>
      </c>
      <c r="O6993" t="s">
        <v>29</v>
      </c>
      <c r="P6993" t="s">
        <v>29</v>
      </c>
      <c r="Q6993" t="s">
        <v>29</v>
      </c>
      <c r="R6993" t="s">
        <v>29</v>
      </c>
      <c r="S6993" t="s">
        <v>29</v>
      </c>
      <c r="T6993" t="s">
        <v>29</v>
      </c>
      <c r="U6993" t="s">
        <v>29</v>
      </c>
      <c r="V6993" t="s">
        <v>29</v>
      </c>
      <c r="W6993" t="s">
        <v>6903</v>
      </c>
    </row>
    <row r="6994" spans="1:23">
      <c r="A6994">
        <v>6993</v>
      </c>
      <c r="B6994" t="s">
        <v>7049</v>
      </c>
      <c r="C6994" t="s">
        <v>7049</v>
      </c>
      <c r="D6994">
        <v>180</v>
      </c>
      <c r="E6994" t="s">
        <v>6522</v>
      </c>
      <c r="F6994" t="s">
        <v>391</v>
      </c>
      <c r="G6994" s="1" t="s">
        <v>6523</v>
      </c>
      <c r="H6994" t="s">
        <v>6524</v>
      </c>
      <c r="I6994" t="s">
        <v>6523</v>
      </c>
      <c r="J6994" t="s">
        <v>6524</v>
      </c>
      <c r="K6994">
        <v>0.54773082939999995</v>
      </c>
      <c r="L6994">
        <v>0.54773082939999995</v>
      </c>
      <c r="M6994" t="s">
        <v>26</v>
      </c>
      <c r="N6994" t="s">
        <v>323</v>
      </c>
      <c r="O6994" t="s">
        <v>29</v>
      </c>
      <c r="P6994" t="s">
        <v>29</v>
      </c>
      <c r="Q6994" t="s">
        <v>29</v>
      </c>
      <c r="R6994" t="s">
        <v>29</v>
      </c>
      <c r="S6994" t="s">
        <v>29</v>
      </c>
      <c r="T6994" t="s">
        <v>29</v>
      </c>
      <c r="U6994" t="s">
        <v>29</v>
      </c>
      <c r="V6994" t="s">
        <v>29</v>
      </c>
      <c r="W6994" t="s">
        <v>6903</v>
      </c>
    </row>
    <row r="6995" spans="1:23">
      <c r="A6995">
        <v>6994</v>
      </c>
      <c r="B6995" t="s">
        <v>7049</v>
      </c>
      <c r="C6995" t="s">
        <v>7049</v>
      </c>
      <c r="D6995">
        <v>180</v>
      </c>
      <c r="E6995" t="s">
        <v>6984</v>
      </c>
      <c r="F6995" t="s">
        <v>258</v>
      </c>
      <c r="G6995" s="1" t="s">
        <v>1415</v>
      </c>
      <c r="H6995" t="s">
        <v>29</v>
      </c>
      <c r="I6995" t="s">
        <v>1415</v>
      </c>
      <c r="J6995" t="s">
        <v>29</v>
      </c>
      <c r="K6995">
        <v>0.46948356810000003</v>
      </c>
      <c r="L6995">
        <v>0.46948356810000003</v>
      </c>
      <c r="M6995" t="s">
        <v>26</v>
      </c>
      <c r="N6995" t="s">
        <v>323</v>
      </c>
      <c r="O6995" t="s">
        <v>29</v>
      </c>
      <c r="P6995" t="s">
        <v>29</v>
      </c>
      <c r="Q6995" t="s">
        <v>29</v>
      </c>
      <c r="R6995" t="s">
        <v>29</v>
      </c>
      <c r="S6995" t="s">
        <v>29</v>
      </c>
      <c r="T6995" t="s">
        <v>29</v>
      </c>
      <c r="U6995" t="s">
        <v>29</v>
      </c>
      <c r="V6995" t="s">
        <v>29</v>
      </c>
      <c r="W6995" t="s">
        <v>6903</v>
      </c>
    </row>
    <row r="6996" spans="1:23">
      <c r="A6996">
        <v>6995</v>
      </c>
      <c r="B6996" t="s">
        <v>7049</v>
      </c>
      <c r="C6996" t="s">
        <v>7049</v>
      </c>
      <c r="D6996">
        <v>180</v>
      </c>
      <c r="E6996" t="s">
        <v>6985</v>
      </c>
      <c r="F6996" t="s">
        <v>258</v>
      </c>
      <c r="G6996" s="1" t="s">
        <v>1415</v>
      </c>
      <c r="H6996" t="s">
        <v>29</v>
      </c>
      <c r="I6996" t="s">
        <v>1415</v>
      </c>
      <c r="J6996" t="s">
        <v>29</v>
      </c>
      <c r="K6996">
        <v>9.7809076679999996E-2</v>
      </c>
      <c r="L6996">
        <v>9.7809076679999996E-2</v>
      </c>
      <c r="M6996" t="s">
        <v>26</v>
      </c>
      <c r="N6996" t="s">
        <v>323</v>
      </c>
      <c r="O6996" t="s">
        <v>29</v>
      </c>
      <c r="P6996" t="s">
        <v>29</v>
      </c>
      <c r="Q6996" t="s">
        <v>29</v>
      </c>
      <c r="R6996" t="s">
        <v>29</v>
      </c>
      <c r="S6996" t="s">
        <v>29</v>
      </c>
      <c r="T6996" t="s">
        <v>29</v>
      </c>
      <c r="U6996" t="s">
        <v>29</v>
      </c>
      <c r="V6996" t="s">
        <v>29</v>
      </c>
      <c r="W6996" t="s">
        <v>6903</v>
      </c>
    </row>
    <row r="6997" spans="1:23">
      <c r="A6997">
        <v>6996</v>
      </c>
      <c r="B6997" t="s">
        <v>7049</v>
      </c>
      <c r="C6997" t="s">
        <v>7049</v>
      </c>
      <c r="D6997">
        <v>180</v>
      </c>
      <c r="E6997" t="s">
        <v>6526</v>
      </c>
      <c r="F6997" t="s">
        <v>1976</v>
      </c>
      <c r="G6997" s="1" t="s">
        <v>5829</v>
      </c>
      <c r="H6997" t="s">
        <v>6527</v>
      </c>
      <c r="I6997" t="s">
        <v>5829</v>
      </c>
      <c r="J6997" t="s">
        <v>6527</v>
      </c>
      <c r="K6997">
        <v>0.8411580595</v>
      </c>
      <c r="L6997">
        <v>0.8411580595</v>
      </c>
      <c r="M6997" t="s">
        <v>26</v>
      </c>
      <c r="N6997" t="s">
        <v>323</v>
      </c>
      <c r="O6997" t="s">
        <v>29</v>
      </c>
      <c r="P6997" t="s">
        <v>29</v>
      </c>
      <c r="Q6997" t="s">
        <v>29</v>
      </c>
      <c r="R6997" t="s">
        <v>29</v>
      </c>
      <c r="S6997" t="s">
        <v>29</v>
      </c>
      <c r="T6997" t="s">
        <v>29</v>
      </c>
      <c r="U6997" t="s">
        <v>29</v>
      </c>
      <c r="V6997" t="s">
        <v>29</v>
      </c>
      <c r="W6997" t="s">
        <v>6903</v>
      </c>
    </row>
    <row r="6998" spans="1:23">
      <c r="A6998">
        <v>6997</v>
      </c>
      <c r="B6998" t="s">
        <v>7049</v>
      </c>
      <c r="C6998" t="s">
        <v>7049</v>
      </c>
      <c r="D6998">
        <v>180</v>
      </c>
      <c r="E6998" t="s">
        <v>6986</v>
      </c>
      <c r="F6998" t="s">
        <v>1976</v>
      </c>
      <c r="G6998" s="1" t="s">
        <v>5829</v>
      </c>
      <c r="H6998" t="s">
        <v>1744</v>
      </c>
      <c r="I6998" t="s">
        <v>5829</v>
      </c>
      <c r="J6998" t="s">
        <v>1744</v>
      </c>
      <c r="K6998">
        <v>0.44992175270000001</v>
      </c>
      <c r="L6998">
        <v>0.44992175270000001</v>
      </c>
      <c r="M6998" t="s">
        <v>26</v>
      </c>
      <c r="N6998" t="s">
        <v>323</v>
      </c>
      <c r="O6998" t="s">
        <v>29</v>
      </c>
      <c r="P6998" t="s">
        <v>29</v>
      </c>
      <c r="Q6998" t="s">
        <v>29</v>
      </c>
      <c r="R6998" t="s">
        <v>29</v>
      </c>
      <c r="S6998" t="s">
        <v>29</v>
      </c>
      <c r="T6998" t="s">
        <v>29</v>
      </c>
      <c r="U6998" t="s">
        <v>29</v>
      </c>
      <c r="V6998" t="s">
        <v>29</v>
      </c>
      <c r="W6998" t="s">
        <v>6903</v>
      </c>
    </row>
    <row r="6999" spans="1:23">
      <c r="A6999">
        <v>6998</v>
      </c>
      <c r="B6999" t="s">
        <v>7049</v>
      </c>
      <c r="C6999" t="s">
        <v>7049</v>
      </c>
      <c r="D6999">
        <v>180</v>
      </c>
      <c r="E6999" t="s">
        <v>6987</v>
      </c>
      <c r="F6999" t="s">
        <v>1976</v>
      </c>
      <c r="G6999" s="1" t="s">
        <v>5829</v>
      </c>
      <c r="H6999" t="s">
        <v>6988</v>
      </c>
      <c r="I6999" t="s">
        <v>5829</v>
      </c>
      <c r="J6999" t="s">
        <v>6988</v>
      </c>
      <c r="K6999">
        <v>0.17605633800000001</v>
      </c>
      <c r="L6999">
        <v>0.17605633800000001</v>
      </c>
      <c r="M6999" t="s">
        <v>26</v>
      </c>
      <c r="N6999" t="s">
        <v>323</v>
      </c>
      <c r="O6999" t="s">
        <v>29</v>
      </c>
      <c r="P6999" t="s">
        <v>29</v>
      </c>
      <c r="Q6999" t="s">
        <v>29</v>
      </c>
      <c r="R6999" t="s">
        <v>29</v>
      </c>
      <c r="S6999" t="s">
        <v>29</v>
      </c>
      <c r="T6999" t="s">
        <v>29</v>
      </c>
      <c r="U6999" t="s">
        <v>29</v>
      </c>
      <c r="V6999" t="s">
        <v>29</v>
      </c>
      <c r="W6999" t="s">
        <v>6903</v>
      </c>
    </row>
    <row r="7000" spans="1:23">
      <c r="A7000">
        <v>6999</v>
      </c>
      <c r="B7000" t="s">
        <v>7049</v>
      </c>
      <c r="C7000" t="s">
        <v>7049</v>
      </c>
      <c r="D7000">
        <v>180</v>
      </c>
      <c r="E7000" t="s">
        <v>6989</v>
      </c>
      <c r="F7000" t="s">
        <v>1976</v>
      </c>
      <c r="G7000" s="1" t="s">
        <v>5829</v>
      </c>
      <c r="H7000" t="s">
        <v>29</v>
      </c>
      <c r="I7000" t="s">
        <v>5829</v>
      </c>
      <c r="J7000" t="s">
        <v>29</v>
      </c>
      <c r="K7000">
        <v>1.956181534E-2</v>
      </c>
      <c r="L7000">
        <v>1.956181534E-2</v>
      </c>
      <c r="M7000" t="s">
        <v>26</v>
      </c>
      <c r="N7000" t="s">
        <v>323</v>
      </c>
      <c r="O7000" t="s">
        <v>29</v>
      </c>
      <c r="P7000" t="s">
        <v>29</v>
      </c>
      <c r="Q7000" t="s">
        <v>29</v>
      </c>
      <c r="R7000" t="s">
        <v>29</v>
      </c>
      <c r="S7000" t="s">
        <v>29</v>
      </c>
      <c r="T7000" t="s">
        <v>29</v>
      </c>
      <c r="U7000" t="s">
        <v>29</v>
      </c>
      <c r="V7000" t="s">
        <v>29</v>
      </c>
      <c r="W7000" t="s">
        <v>6903</v>
      </c>
    </row>
    <row r="7001" spans="1:23">
      <c r="A7001">
        <v>7000</v>
      </c>
      <c r="B7001" t="s">
        <v>7049</v>
      </c>
      <c r="C7001" t="s">
        <v>7049</v>
      </c>
      <c r="D7001">
        <v>180</v>
      </c>
      <c r="E7001" t="s">
        <v>6990</v>
      </c>
      <c r="F7001" t="s">
        <v>1976</v>
      </c>
      <c r="G7001" s="1" t="s">
        <v>5829</v>
      </c>
      <c r="H7001" t="s">
        <v>29</v>
      </c>
      <c r="I7001" t="s">
        <v>5829</v>
      </c>
      <c r="J7001" t="s">
        <v>29</v>
      </c>
      <c r="K7001">
        <v>0.13693270739999999</v>
      </c>
      <c r="L7001">
        <v>0.13693270739999999</v>
      </c>
      <c r="M7001" t="s">
        <v>26</v>
      </c>
      <c r="N7001" t="s">
        <v>323</v>
      </c>
      <c r="O7001" t="s">
        <v>29</v>
      </c>
      <c r="P7001" t="s">
        <v>29</v>
      </c>
      <c r="Q7001" t="s">
        <v>29</v>
      </c>
      <c r="R7001" t="s">
        <v>29</v>
      </c>
      <c r="S7001" t="s">
        <v>29</v>
      </c>
      <c r="T7001" t="s">
        <v>29</v>
      </c>
      <c r="U7001" t="s">
        <v>29</v>
      </c>
      <c r="V7001" t="s">
        <v>29</v>
      </c>
      <c r="W7001" t="s">
        <v>6903</v>
      </c>
    </row>
    <row r="7002" spans="1:23">
      <c r="A7002">
        <v>7001</v>
      </c>
      <c r="B7002" t="s">
        <v>7049</v>
      </c>
      <c r="C7002" t="s">
        <v>7049</v>
      </c>
      <c r="D7002">
        <v>180</v>
      </c>
      <c r="E7002" t="s">
        <v>7058</v>
      </c>
      <c r="F7002" t="s">
        <v>1976</v>
      </c>
      <c r="G7002" s="1" t="s">
        <v>1977</v>
      </c>
      <c r="H7002" t="s">
        <v>29</v>
      </c>
      <c r="I7002" t="s">
        <v>1977</v>
      </c>
      <c r="J7002" t="s">
        <v>29</v>
      </c>
      <c r="K7002">
        <v>1.956181534E-2</v>
      </c>
      <c r="L7002">
        <v>1.956181534E-2</v>
      </c>
      <c r="M7002" t="s">
        <v>26</v>
      </c>
      <c r="N7002" t="s">
        <v>323</v>
      </c>
      <c r="O7002" t="s">
        <v>29</v>
      </c>
      <c r="P7002" t="s">
        <v>29</v>
      </c>
      <c r="Q7002" t="s">
        <v>29</v>
      </c>
      <c r="R7002" t="s">
        <v>29</v>
      </c>
      <c r="S7002" t="s">
        <v>29</v>
      </c>
      <c r="T7002" t="s">
        <v>29</v>
      </c>
      <c r="U7002" t="s">
        <v>29</v>
      </c>
      <c r="V7002" t="s">
        <v>29</v>
      </c>
      <c r="W7002" t="s">
        <v>6903</v>
      </c>
    </row>
    <row r="7003" spans="1:23">
      <c r="A7003">
        <v>7002</v>
      </c>
      <c r="B7003" t="s">
        <v>7049</v>
      </c>
      <c r="C7003" t="s">
        <v>7049</v>
      </c>
      <c r="D7003">
        <v>180</v>
      </c>
      <c r="E7003" t="s">
        <v>6991</v>
      </c>
      <c r="F7003" t="s">
        <v>1976</v>
      </c>
      <c r="G7003" s="1" t="s">
        <v>6992</v>
      </c>
      <c r="H7003" t="s">
        <v>6993</v>
      </c>
      <c r="I7003" t="s">
        <v>7551</v>
      </c>
      <c r="J7003" t="s">
        <v>6993</v>
      </c>
      <c r="K7003">
        <v>0.39123630669999998</v>
      </c>
      <c r="L7003">
        <v>0.39123630669999998</v>
      </c>
      <c r="M7003" t="s">
        <v>26</v>
      </c>
      <c r="N7003" t="s">
        <v>323</v>
      </c>
      <c r="O7003" t="s">
        <v>29</v>
      </c>
      <c r="P7003" t="s">
        <v>29</v>
      </c>
      <c r="Q7003" t="s">
        <v>29</v>
      </c>
      <c r="R7003" t="s">
        <v>29</v>
      </c>
      <c r="S7003" t="s">
        <v>29</v>
      </c>
      <c r="T7003" t="s">
        <v>29</v>
      </c>
      <c r="U7003" t="s">
        <v>29</v>
      </c>
      <c r="V7003" t="s">
        <v>29</v>
      </c>
      <c r="W7003" t="s">
        <v>6903</v>
      </c>
    </row>
    <row r="7004" spans="1:23">
      <c r="A7004">
        <v>7003</v>
      </c>
      <c r="B7004" t="s">
        <v>7049</v>
      </c>
      <c r="C7004" t="s">
        <v>7049</v>
      </c>
      <c r="D7004">
        <v>180</v>
      </c>
      <c r="E7004" t="s">
        <v>7059</v>
      </c>
      <c r="F7004" t="s">
        <v>1976</v>
      </c>
      <c r="G7004" s="1" t="s">
        <v>7060</v>
      </c>
      <c r="H7004" t="s">
        <v>29</v>
      </c>
      <c r="I7004" t="s">
        <v>7060</v>
      </c>
      <c r="J7004" t="s">
        <v>29</v>
      </c>
      <c r="K7004">
        <v>7.824726135E-2</v>
      </c>
      <c r="L7004">
        <v>7.824726135E-2</v>
      </c>
      <c r="M7004" t="s">
        <v>26</v>
      </c>
      <c r="N7004" t="s">
        <v>323</v>
      </c>
      <c r="O7004" t="s">
        <v>29</v>
      </c>
      <c r="P7004" t="s">
        <v>29</v>
      </c>
      <c r="Q7004" t="s">
        <v>29</v>
      </c>
      <c r="R7004" t="s">
        <v>29</v>
      </c>
      <c r="S7004" t="s">
        <v>29</v>
      </c>
      <c r="T7004" t="s">
        <v>29</v>
      </c>
      <c r="U7004" t="s">
        <v>29</v>
      </c>
      <c r="V7004" t="s">
        <v>29</v>
      </c>
      <c r="W7004" t="s">
        <v>6903</v>
      </c>
    </row>
    <row r="7005" spans="1:23">
      <c r="A7005">
        <v>7004</v>
      </c>
      <c r="B7005" t="s">
        <v>7049</v>
      </c>
      <c r="C7005" t="s">
        <v>7049</v>
      </c>
      <c r="D7005">
        <v>180</v>
      </c>
      <c r="E7005" t="s">
        <v>6994</v>
      </c>
      <c r="F7005" t="s">
        <v>1976</v>
      </c>
      <c r="G7005" s="1" t="s">
        <v>6995</v>
      </c>
      <c r="H7005" t="s">
        <v>29</v>
      </c>
      <c r="I7005" t="s">
        <v>6995</v>
      </c>
      <c r="J7005" t="s">
        <v>29</v>
      </c>
      <c r="K7005">
        <v>0.2151799687</v>
      </c>
      <c r="L7005">
        <v>0.2151799687</v>
      </c>
      <c r="M7005" t="s">
        <v>26</v>
      </c>
      <c r="N7005" t="s">
        <v>323</v>
      </c>
      <c r="O7005" t="s">
        <v>29</v>
      </c>
      <c r="P7005" t="s">
        <v>29</v>
      </c>
      <c r="Q7005" t="s">
        <v>29</v>
      </c>
      <c r="R7005" t="s">
        <v>29</v>
      </c>
      <c r="S7005" t="s">
        <v>29</v>
      </c>
      <c r="T7005" t="s">
        <v>29</v>
      </c>
      <c r="U7005" t="s">
        <v>29</v>
      </c>
      <c r="V7005" t="s">
        <v>29</v>
      </c>
      <c r="W7005" t="s">
        <v>6903</v>
      </c>
    </row>
    <row r="7006" spans="1:23">
      <c r="A7006">
        <v>7005</v>
      </c>
      <c r="B7006" t="s">
        <v>7049</v>
      </c>
      <c r="C7006" t="s">
        <v>7049</v>
      </c>
      <c r="D7006">
        <v>180</v>
      </c>
      <c r="E7006" t="s">
        <v>6998</v>
      </c>
      <c r="F7006" t="s">
        <v>185</v>
      </c>
      <c r="G7006" s="1" t="s">
        <v>213</v>
      </c>
      <c r="H7006" t="s">
        <v>6999</v>
      </c>
      <c r="I7006" t="s">
        <v>213</v>
      </c>
      <c r="J7006" t="s">
        <v>6999</v>
      </c>
      <c r="K7006">
        <v>1.956181534E-2</v>
      </c>
      <c r="L7006">
        <v>1.956181534E-2</v>
      </c>
      <c r="M7006" t="s">
        <v>26</v>
      </c>
      <c r="N7006" t="s">
        <v>323</v>
      </c>
      <c r="O7006" t="s">
        <v>29</v>
      </c>
      <c r="P7006" t="s">
        <v>29</v>
      </c>
      <c r="Q7006" t="s">
        <v>29</v>
      </c>
      <c r="R7006" t="s">
        <v>29</v>
      </c>
      <c r="S7006" t="s">
        <v>29</v>
      </c>
      <c r="T7006" t="s">
        <v>29</v>
      </c>
      <c r="U7006" t="s">
        <v>29</v>
      </c>
      <c r="V7006" t="s">
        <v>29</v>
      </c>
      <c r="W7006" t="s">
        <v>6903</v>
      </c>
    </row>
    <row r="7007" spans="1:23">
      <c r="A7007">
        <v>7006</v>
      </c>
      <c r="B7007" t="s">
        <v>7049</v>
      </c>
      <c r="C7007" t="s">
        <v>7049</v>
      </c>
      <c r="D7007">
        <v>180</v>
      </c>
      <c r="E7007" t="s">
        <v>3875</v>
      </c>
      <c r="F7007" t="s">
        <v>185</v>
      </c>
      <c r="G7007" s="1" t="s">
        <v>213</v>
      </c>
      <c r="H7007" t="s">
        <v>3876</v>
      </c>
      <c r="I7007" t="s">
        <v>213</v>
      </c>
      <c r="J7007" t="s">
        <v>3876</v>
      </c>
      <c r="K7007">
        <v>7.824726135E-2</v>
      </c>
      <c r="L7007">
        <v>7.824726135E-2</v>
      </c>
      <c r="M7007" t="s">
        <v>26</v>
      </c>
      <c r="N7007" t="s">
        <v>323</v>
      </c>
      <c r="O7007" t="s">
        <v>29</v>
      </c>
      <c r="P7007" t="s">
        <v>29</v>
      </c>
      <c r="Q7007" t="s">
        <v>29</v>
      </c>
      <c r="R7007" t="s">
        <v>29</v>
      </c>
      <c r="S7007" t="s">
        <v>29</v>
      </c>
      <c r="T7007" t="s">
        <v>29</v>
      </c>
      <c r="U7007" t="s">
        <v>29</v>
      </c>
      <c r="V7007" t="s">
        <v>29</v>
      </c>
      <c r="W7007" t="s">
        <v>6903</v>
      </c>
    </row>
    <row r="7008" spans="1:23">
      <c r="A7008">
        <v>7007</v>
      </c>
      <c r="B7008" t="s">
        <v>7049</v>
      </c>
      <c r="C7008" t="s">
        <v>7049</v>
      </c>
      <c r="D7008">
        <v>180</v>
      </c>
      <c r="E7008" t="s">
        <v>1399</v>
      </c>
      <c r="F7008" t="s">
        <v>41</v>
      </c>
      <c r="G7008" s="1" t="s">
        <v>408</v>
      </c>
      <c r="H7008" t="s">
        <v>29</v>
      </c>
      <c r="I7008" t="s">
        <v>408</v>
      </c>
      <c r="J7008" t="s">
        <v>29</v>
      </c>
      <c r="K7008">
        <v>0.97809076679999996</v>
      </c>
      <c r="L7008">
        <v>0.97809076679999996</v>
      </c>
      <c r="M7008" t="s">
        <v>26</v>
      </c>
      <c r="N7008" t="s">
        <v>323</v>
      </c>
      <c r="O7008" t="s">
        <v>29</v>
      </c>
      <c r="P7008" t="s">
        <v>29</v>
      </c>
      <c r="Q7008" t="s">
        <v>29</v>
      </c>
      <c r="R7008" t="s">
        <v>29</v>
      </c>
      <c r="S7008" t="s">
        <v>29</v>
      </c>
      <c r="T7008" t="s">
        <v>29</v>
      </c>
      <c r="U7008" t="s">
        <v>29</v>
      </c>
      <c r="V7008" t="s">
        <v>29</v>
      </c>
      <c r="W7008" t="s">
        <v>6903</v>
      </c>
    </row>
    <row r="7009" spans="1:23">
      <c r="A7009">
        <v>7008</v>
      </c>
      <c r="B7009" t="s">
        <v>7049</v>
      </c>
      <c r="C7009" t="s">
        <v>7049</v>
      </c>
      <c r="D7009">
        <v>180</v>
      </c>
      <c r="E7009" t="s">
        <v>5117</v>
      </c>
      <c r="F7009" t="s">
        <v>41</v>
      </c>
      <c r="G7009" s="1" t="s">
        <v>3029</v>
      </c>
      <c r="H7009" t="s">
        <v>5118</v>
      </c>
      <c r="I7009" t="s">
        <v>3029</v>
      </c>
      <c r="J7009" t="s">
        <v>5118</v>
      </c>
      <c r="K7009">
        <v>3.9123630669999999E-2</v>
      </c>
      <c r="L7009">
        <v>3.9123630669999999E-2</v>
      </c>
      <c r="M7009" t="s">
        <v>26</v>
      </c>
      <c r="N7009" t="s">
        <v>323</v>
      </c>
      <c r="O7009" t="s">
        <v>29</v>
      </c>
      <c r="P7009" t="s">
        <v>29</v>
      </c>
      <c r="Q7009" t="s">
        <v>29</v>
      </c>
      <c r="R7009" t="s">
        <v>29</v>
      </c>
      <c r="S7009" t="s">
        <v>29</v>
      </c>
      <c r="T7009" t="s">
        <v>29</v>
      </c>
      <c r="U7009" t="s">
        <v>29</v>
      </c>
      <c r="V7009" t="s">
        <v>29</v>
      </c>
      <c r="W7009" t="s">
        <v>6903</v>
      </c>
    </row>
    <row r="7010" spans="1:23">
      <c r="A7010">
        <v>7009</v>
      </c>
      <c r="B7010" t="s">
        <v>7049</v>
      </c>
      <c r="C7010" t="s">
        <v>7049</v>
      </c>
      <c r="D7010">
        <v>180</v>
      </c>
      <c r="E7010" t="s">
        <v>991</v>
      </c>
      <c r="F7010" t="s">
        <v>185</v>
      </c>
      <c r="G7010" s="1" t="s">
        <v>186</v>
      </c>
      <c r="H7010" t="s">
        <v>992</v>
      </c>
      <c r="I7010" t="s">
        <v>186</v>
      </c>
      <c r="J7010" t="s">
        <v>992</v>
      </c>
      <c r="K7010">
        <v>4.1471048509999999</v>
      </c>
      <c r="L7010">
        <v>4.1471048509999999</v>
      </c>
      <c r="M7010" t="s">
        <v>26</v>
      </c>
      <c r="N7010" t="s">
        <v>323</v>
      </c>
      <c r="O7010" t="s">
        <v>29</v>
      </c>
      <c r="P7010" t="s">
        <v>29</v>
      </c>
      <c r="Q7010" t="s">
        <v>29</v>
      </c>
      <c r="R7010" t="s">
        <v>29</v>
      </c>
      <c r="S7010" t="s">
        <v>29</v>
      </c>
      <c r="T7010" t="s">
        <v>29</v>
      </c>
      <c r="U7010" t="s">
        <v>29</v>
      </c>
      <c r="V7010" t="s">
        <v>29</v>
      </c>
      <c r="W7010" t="s">
        <v>6903</v>
      </c>
    </row>
    <row r="7011" spans="1:23">
      <c r="A7011">
        <v>7010</v>
      </c>
      <c r="B7011" t="s">
        <v>7049</v>
      </c>
      <c r="C7011" t="s">
        <v>7049</v>
      </c>
      <c r="D7011">
        <v>180</v>
      </c>
      <c r="E7011" t="s">
        <v>7000</v>
      </c>
      <c r="F7011" t="s">
        <v>185</v>
      </c>
      <c r="G7011" s="1" t="s">
        <v>186</v>
      </c>
      <c r="H7011" t="s">
        <v>7001</v>
      </c>
      <c r="I7011" t="s">
        <v>186</v>
      </c>
      <c r="J7011" t="s">
        <v>2051</v>
      </c>
      <c r="K7011">
        <v>1.388888889</v>
      </c>
      <c r="L7011">
        <v>1.388888889</v>
      </c>
      <c r="M7011" t="s">
        <v>26</v>
      </c>
      <c r="N7011" t="s">
        <v>323</v>
      </c>
      <c r="O7011" t="s">
        <v>29</v>
      </c>
      <c r="P7011" t="s">
        <v>29</v>
      </c>
      <c r="Q7011" t="s">
        <v>29</v>
      </c>
      <c r="R7011" t="s">
        <v>29</v>
      </c>
      <c r="S7011" t="s">
        <v>29</v>
      </c>
      <c r="T7011" t="s">
        <v>29</v>
      </c>
      <c r="U7011" t="s">
        <v>29</v>
      </c>
      <c r="V7011" t="s">
        <v>29</v>
      </c>
      <c r="W7011" t="s">
        <v>6903</v>
      </c>
    </row>
    <row r="7012" spans="1:23">
      <c r="A7012">
        <v>7011</v>
      </c>
      <c r="B7012" t="s">
        <v>7049</v>
      </c>
      <c r="C7012" t="s">
        <v>7049</v>
      </c>
      <c r="D7012">
        <v>180</v>
      </c>
      <c r="E7012" t="s">
        <v>938</v>
      </c>
      <c r="F7012" t="s">
        <v>185</v>
      </c>
      <c r="G7012" s="1" t="s">
        <v>186</v>
      </c>
      <c r="H7012" t="s">
        <v>331</v>
      </c>
      <c r="I7012" t="s">
        <v>186</v>
      </c>
      <c r="J7012" t="s">
        <v>281</v>
      </c>
      <c r="K7012">
        <v>0.88028169010000001</v>
      </c>
      <c r="L7012">
        <v>0.88028169010000001</v>
      </c>
      <c r="M7012" t="s">
        <v>26</v>
      </c>
      <c r="N7012" t="s">
        <v>323</v>
      </c>
      <c r="O7012" t="s">
        <v>29</v>
      </c>
      <c r="P7012" t="s">
        <v>29</v>
      </c>
      <c r="Q7012" t="s">
        <v>29</v>
      </c>
      <c r="R7012" t="s">
        <v>29</v>
      </c>
      <c r="S7012" t="s">
        <v>29</v>
      </c>
      <c r="T7012" t="s">
        <v>29</v>
      </c>
      <c r="U7012" t="s">
        <v>29</v>
      </c>
      <c r="V7012" t="s">
        <v>29</v>
      </c>
      <c r="W7012" t="s">
        <v>6903</v>
      </c>
    </row>
    <row r="7013" spans="1:23">
      <c r="A7013">
        <v>7012</v>
      </c>
      <c r="B7013" t="s">
        <v>7049</v>
      </c>
      <c r="C7013" t="s">
        <v>7049</v>
      </c>
      <c r="D7013">
        <v>180</v>
      </c>
      <c r="E7013" t="s">
        <v>7002</v>
      </c>
      <c r="F7013" t="s">
        <v>185</v>
      </c>
      <c r="G7013" s="1" t="s">
        <v>186</v>
      </c>
      <c r="H7013" t="s">
        <v>7003</v>
      </c>
      <c r="I7013" t="s">
        <v>186</v>
      </c>
      <c r="J7013" t="s">
        <v>1753</v>
      </c>
      <c r="K7013">
        <v>0.33255086070000001</v>
      </c>
      <c r="L7013">
        <v>0.33255086070000001</v>
      </c>
      <c r="M7013" t="s">
        <v>26</v>
      </c>
      <c r="N7013" t="s">
        <v>323</v>
      </c>
      <c r="O7013" t="s">
        <v>29</v>
      </c>
      <c r="P7013" t="s">
        <v>29</v>
      </c>
      <c r="Q7013" t="s">
        <v>29</v>
      </c>
      <c r="R7013" t="s">
        <v>29</v>
      </c>
      <c r="S7013" t="s">
        <v>29</v>
      </c>
      <c r="T7013" t="s">
        <v>29</v>
      </c>
      <c r="U7013" t="s">
        <v>29</v>
      </c>
      <c r="V7013" t="s">
        <v>29</v>
      </c>
      <c r="W7013" t="s">
        <v>6903</v>
      </c>
    </row>
    <row r="7014" spans="1:23">
      <c r="A7014">
        <v>7013</v>
      </c>
      <c r="B7014" t="s">
        <v>7049</v>
      </c>
      <c r="C7014" t="s">
        <v>7049</v>
      </c>
      <c r="D7014">
        <v>180</v>
      </c>
      <c r="E7014" t="s">
        <v>246</v>
      </c>
      <c r="F7014" t="s">
        <v>185</v>
      </c>
      <c r="G7014" s="1" t="s">
        <v>186</v>
      </c>
      <c r="H7014" t="s">
        <v>29</v>
      </c>
      <c r="I7014" t="s">
        <v>186</v>
      </c>
      <c r="J7014" t="s">
        <v>29</v>
      </c>
      <c r="K7014">
        <v>7.824726135E-2</v>
      </c>
      <c r="L7014">
        <v>7.824726135E-2</v>
      </c>
      <c r="M7014" t="s">
        <v>26</v>
      </c>
      <c r="N7014" t="s">
        <v>323</v>
      </c>
      <c r="O7014" t="s">
        <v>29</v>
      </c>
      <c r="P7014" t="s">
        <v>29</v>
      </c>
      <c r="Q7014" t="s">
        <v>29</v>
      </c>
      <c r="R7014" t="s">
        <v>29</v>
      </c>
      <c r="S7014" t="s">
        <v>29</v>
      </c>
      <c r="T7014" t="s">
        <v>29</v>
      </c>
      <c r="U7014" t="s">
        <v>29</v>
      </c>
      <c r="V7014" t="s">
        <v>29</v>
      </c>
      <c r="W7014" t="s">
        <v>6903</v>
      </c>
    </row>
    <row r="7015" spans="1:23">
      <c r="A7015">
        <v>7014</v>
      </c>
      <c r="B7015" t="s">
        <v>7049</v>
      </c>
      <c r="C7015" t="s">
        <v>7049</v>
      </c>
      <c r="D7015">
        <v>180</v>
      </c>
      <c r="E7015" t="s">
        <v>5839</v>
      </c>
      <c r="F7015" t="s">
        <v>185</v>
      </c>
      <c r="G7015" s="1" t="s">
        <v>186</v>
      </c>
      <c r="H7015" t="s">
        <v>29</v>
      </c>
      <c r="I7015" t="s">
        <v>186</v>
      </c>
      <c r="J7015" t="s">
        <v>29</v>
      </c>
      <c r="K7015">
        <v>9.7809076679999996E-2</v>
      </c>
      <c r="L7015">
        <v>9.7809076679999996E-2</v>
      </c>
      <c r="M7015" t="s">
        <v>26</v>
      </c>
      <c r="N7015" t="s">
        <v>323</v>
      </c>
      <c r="O7015" t="s">
        <v>29</v>
      </c>
      <c r="P7015" t="s">
        <v>29</v>
      </c>
      <c r="Q7015" t="s">
        <v>29</v>
      </c>
      <c r="R7015" t="s">
        <v>29</v>
      </c>
      <c r="S7015" t="s">
        <v>29</v>
      </c>
      <c r="T7015" t="s">
        <v>29</v>
      </c>
      <c r="U7015" t="s">
        <v>29</v>
      </c>
      <c r="V7015" t="s">
        <v>29</v>
      </c>
      <c r="W7015" t="s">
        <v>6903</v>
      </c>
    </row>
    <row r="7016" spans="1:23">
      <c r="A7016">
        <v>7015</v>
      </c>
      <c r="B7016" t="s">
        <v>7049</v>
      </c>
      <c r="C7016" t="s">
        <v>7049</v>
      </c>
      <c r="D7016">
        <v>180</v>
      </c>
      <c r="E7016" t="s">
        <v>931</v>
      </c>
      <c r="F7016" t="s">
        <v>185</v>
      </c>
      <c r="G7016" s="1" t="s">
        <v>932</v>
      </c>
      <c r="H7016" t="s">
        <v>933</v>
      </c>
      <c r="I7016" t="s">
        <v>932</v>
      </c>
      <c r="J7016" t="s">
        <v>933</v>
      </c>
      <c r="K7016">
        <v>0.117370892</v>
      </c>
      <c r="L7016">
        <v>0.117370892</v>
      </c>
      <c r="M7016" t="s">
        <v>26</v>
      </c>
      <c r="N7016" t="s">
        <v>323</v>
      </c>
      <c r="O7016" t="s">
        <v>29</v>
      </c>
      <c r="P7016" t="s">
        <v>29</v>
      </c>
      <c r="Q7016" t="s">
        <v>29</v>
      </c>
      <c r="R7016" t="s">
        <v>29</v>
      </c>
      <c r="S7016" t="s">
        <v>29</v>
      </c>
      <c r="T7016" t="s">
        <v>29</v>
      </c>
      <c r="U7016" t="s">
        <v>29</v>
      </c>
      <c r="V7016" t="s">
        <v>29</v>
      </c>
      <c r="W7016" t="s">
        <v>6903</v>
      </c>
    </row>
    <row r="7017" spans="1:23">
      <c r="A7017">
        <v>7016</v>
      </c>
      <c r="B7017" t="s">
        <v>7049</v>
      </c>
      <c r="C7017" t="s">
        <v>7049</v>
      </c>
      <c r="D7017">
        <v>180</v>
      </c>
      <c r="E7017" t="s">
        <v>6530</v>
      </c>
      <c r="F7017" t="s">
        <v>185</v>
      </c>
      <c r="G7017" s="1" t="s">
        <v>1424</v>
      </c>
      <c r="H7017" t="s">
        <v>342</v>
      </c>
      <c r="I7017" t="s">
        <v>1424</v>
      </c>
      <c r="J7017" t="s">
        <v>342</v>
      </c>
      <c r="K7017">
        <v>1.3497652579999999</v>
      </c>
      <c r="L7017">
        <v>1.3497652579999999</v>
      </c>
      <c r="M7017" t="s">
        <v>26</v>
      </c>
      <c r="N7017" t="s">
        <v>323</v>
      </c>
      <c r="O7017" t="s">
        <v>29</v>
      </c>
      <c r="P7017" t="s">
        <v>29</v>
      </c>
      <c r="Q7017" t="s">
        <v>29</v>
      </c>
      <c r="R7017" t="s">
        <v>29</v>
      </c>
      <c r="S7017" t="s">
        <v>29</v>
      </c>
      <c r="T7017" t="s">
        <v>29</v>
      </c>
      <c r="U7017" t="s">
        <v>29</v>
      </c>
      <c r="V7017" t="s">
        <v>29</v>
      </c>
      <c r="W7017" t="s">
        <v>6903</v>
      </c>
    </row>
    <row r="7018" spans="1:23">
      <c r="A7018">
        <v>7017</v>
      </c>
      <c r="B7018" t="s">
        <v>7049</v>
      </c>
      <c r="C7018" t="s">
        <v>7049</v>
      </c>
      <c r="D7018">
        <v>180</v>
      </c>
      <c r="E7018" t="s">
        <v>1423</v>
      </c>
      <c r="F7018" t="s">
        <v>185</v>
      </c>
      <c r="G7018" s="1" t="s">
        <v>1424</v>
      </c>
      <c r="H7018" t="s">
        <v>1425</v>
      </c>
      <c r="I7018" t="s">
        <v>1424</v>
      </c>
      <c r="J7018" t="s">
        <v>1425</v>
      </c>
      <c r="K7018">
        <v>0.23474178400000001</v>
      </c>
      <c r="L7018">
        <v>0.23474178400000001</v>
      </c>
      <c r="M7018" t="s">
        <v>26</v>
      </c>
      <c r="N7018" t="s">
        <v>323</v>
      </c>
      <c r="O7018" t="s">
        <v>29</v>
      </c>
      <c r="P7018" t="s">
        <v>29</v>
      </c>
      <c r="Q7018" t="s">
        <v>29</v>
      </c>
      <c r="R7018" t="s">
        <v>29</v>
      </c>
      <c r="S7018" t="s">
        <v>29</v>
      </c>
      <c r="T7018" t="s">
        <v>29</v>
      </c>
      <c r="U7018" t="s">
        <v>29</v>
      </c>
      <c r="V7018" t="s">
        <v>29</v>
      </c>
      <c r="W7018" t="s">
        <v>6903</v>
      </c>
    </row>
    <row r="7019" spans="1:23">
      <c r="A7019">
        <v>7018</v>
      </c>
      <c r="B7019" t="s">
        <v>7049</v>
      </c>
      <c r="C7019" t="s">
        <v>7049</v>
      </c>
      <c r="D7019">
        <v>180</v>
      </c>
      <c r="E7019" t="s">
        <v>6531</v>
      </c>
      <c r="F7019" t="s">
        <v>41</v>
      </c>
      <c r="G7019" s="1" t="s">
        <v>371</v>
      </c>
      <c r="H7019" t="s">
        <v>6532</v>
      </c>
      <c r="I7019" t="s">
        <v>371</v>
      </c>
      <c r="J7019" t="s">
        <v>6532</v>
      </c>
      <c r="K7019">
        <v>1.897496088</v>
      </c>
      <c r="L7019">
        <v>1.897496088</v>
      </c>
      <c r="M7019" t="s">
        <v>26</v>
      </c>
      <c r="N7019" t="s">
        <v>323</v>
      </c>
      <c r="O7019" t="s">
        <v>29</v>
      </c>
      <c r="P7019" t="s">
        <v>29</v>
      </c>
      <c r="Q7019" t="s">
        <v>29</v>
      </c>
      <c r="R7019" t="s">
        <v>29</v>
      </c>
      <c r="S7019" t="s">
        <v>29</v>
      </c>
      <c r="T7019" t="s">
        <v>29</v>
      </c>
      <c r="U7019" t="s">
        <v>29</v>
      </c>
      <c r="V7019" t="s">
        <v>29</v>
      </c>
      <c r="W7019" t="s">
        <v>6903</v>
      </c>
    </row>
    <row r="7020" spans="1:23">
      <c r="A7020">
        <v>7019</v>
      </c>
      <c r="B7020" t="s">
        <v>7049</v>
      </c>
      <c r="C7020" t="s">
        <v>7049</v>
      </c>
      <c r="D7020">
        <v>180</v>
      </c>
      <c r="E7020" t="s">
        <v>370</v>
      </c>
      <c r="F7020" t="s">
        <v>41</v>
      </c>
      <c r="G7020" s="1" t="s">
        <v>371</v>
      </c>
      <c r="H7020" t="s">
        <v>372</v>
      </c>
      <c r="I7020" t="s">
        <v>371</v>
      </c>
      <c r="J7020" t="s">
        <v>372</v>
      </c>
      <c r="K7020">
        <v>0.33255086070000001</v>
      </c>
      <c r="L7020">
        <v>0.33255086070000001</v>
      </c>
      <c r="M7020" t="s">
        <v>26</v>
      </c>
      <c r="N7020" t="s">
        <v>323</v>
      </c>
      <c r="O7020" t="s">
        <v>29</v>
      </c>
      <c r="P7020" t="s">
        <v>29</v>
      </c>
      <c r="Q7020" t="s">
        <v>29</v>
      </c>
      <c r="R7020" t="s">
        <v>29</v>
      </c>
      <c r="S7020" t="s">
        <v>29</v>
      </c>
      <c r="T7020" t="s">
        <v>29</v>
      </c>
      <c r="U7020" t="s">
        <v>29</v>
      </c>
      <c r="V7020" t="s">
        <v>29</v>
      </c>
      <c r="W7020" t="s">
        <v>6903</v>
      </c>
    </row>
    <row r="7021" spans="1:23">
      <c r="A7021">
        <v>7020</v>
      </c>
      <c r="B7021" t="s">
        <v>7049</v>
      </c>
      <c r="C7021" t="s">
        <v>7049</v>
      </c>
      <c r="D7021">
        <v>180</v>
      </c>
      <c r="E7021" t="s">
        <v>2145</v>
      </c>
      <c r="F7021" t="s">
        <v>41</v>
      </c>
      <c r="G7021" s="1" t="s">
        <v>371</v>
      </c>
      <c r="H7021" t="s">
        <v>29</v>
      </c>
      <c r="I7021" t="s">
        <v>371</v>
      </c>
      <c r="J7021" t="s">
        <v>29</v>
      </c>
      <c r="K7021">
        <v>0.4107981221</v>
      </c>
      <c r="L7021">
        <v>0.4107981221</v>
      </c>
      <c r="M7021" t="s">
        <v>26</v>
      </c>
      <c r="N7021" t="s">
        <v>323</v>
      </c>
      <c r="O7021" t="s">
        <v>29</v>
      </c>
      <c r="P7021" t="s">
        <v>29</v>
      </c>
      <c r="Q7021" t="s">
        <v>29</v>
      </c>
      <c r="R7021" t="s">
        <v>29</v>
      </c>
      <c r="S7021" t="s">
        <v>29</v>
      </c>
      <c r="T7021" t="s">
        <v>29</v>
      </c>
      <c r="U7021" t="s">
        <v>29</v>
      </c>
      <c r="V7021" t="s">
        <v>29</v>
      </c>
      <c r="W7021" t="s">
        <v>6903</v>
      </c>
    </row>
    <row r="7022" spans="1:23">
      <c r="A7022">
        <v>7021</v>
      </c>
      <c r="B7022" t="s">
        <v>7049</v>
      </c>
      <c r="C7022" t="s">
        <v>7049</v>
      </c>
      <c r="D7022">
        <v>180</v>
      </c>
      <c r="E7022" t="s">
        <v>993</v>
      </c>
      <c r="F7022" t="s">
        <v>185</v>
      </c>
      <c r="G7022" s="1" t="s">
        <v>994</v>
      </c>
      <c r="H7022" t="s">
        <v>995</v>
      </c>
      <c r="I7022" t="s">
        <v>994</v>
      </c>
      <c r="J7022" t="s">
        <v>995</v>
      </c>
      <c r="K7022">
        <v>3.1494522690000002</v>
      </c>
      <c r="L7022">
        <v>3.1494522690000002</v>
      </c>
      <c r="M7022" t="s">
        <v>26</v>
      </c>
      <c r="N7022" t="s">
        <v>323</v>
      </c>
      <c r="O7022" t="s">
        <v>29</v>
      </c>
      <c r="P7022" t="s">
        <v>29</v>
      </c>
      <c r="Q7022" t="s">
        <v>29</v>
      </c>
      <c r="R7022" t="s">
        <v>29</v>
      </c>
      <c r="S7022" t="s">
        <v>29</v>
      </c>
      <c r="T7022" t="s">
        <v>29</v>
      </c>
      <c r="U7022" t="s">
        <v>29</v>
      </c>
      <c r="V7022" t="s">
        <v>29</v>
      </c>
      <c r="W7022" t="s">
        <v>6903</v>
      </c>
    </row>
    <row r="7023" spans="1:23">
      <c r="A7023">
        <v>7022</v>
      </c>
      <c r="B7023" t="s">
        <v>7049</v>
      </c>
      <c r="C7023" t="s">
        <v>7049</v>
      </c>
      <c r="D7023">
        <v>180</v>
      </c>
      <c r="E7023" t="s">
        <v>1431</v>
      </c>
      <c r="F7023" t="s">
        <v>185</v>
      </c>
      <c r="G7023" s="1" t="s">
        <v>994</v>
      </c>
      <c r="H7023" t="s">
        <v>1432</v>
      </c>
      <c r="I7023" t="s">
        <v>994</v>
      </c>
      <c r="J7023" t="s">
        <v>1432</v>
      </c>
      <c r="K7023">
        <v>0.68466353680000003</v>
      </c>
      <c r="L7023">
        <v>0.68466353680000003</v>
      </c>
      <c r="M7023" t="s">
        <v>26</v>
      </c>
      <c r="N7023" t="s">
        <v>323</v>
      </c>
      <c r="O7023" t="s">
        <v>29</v>
      </c>
      <c r="P7023" t="s">
        <v>29</v>
      </c>
      <c r="Q7023" t="s">
        <v>29</v>
      </c>
      <c r="R7023" t="s">
        <v>29</v>
      </c>
      <c r="S7023" t="s">
        <v>29</v>
      </c>
      <c r="T7023" t="s">
        <v>29</v>
      </c>
      <c r="U7023" t="s">
        <v>29</v>
      </c>
      <c r="V7023" t="s">
        <v>29</v>
      </c>
      <c r="W7023" t="s">
        <v>6903</v>
      </c>
    </row>
    <row r="7024" spans="1:23">
      <c r="A7024">
        <v>7023</v>
      </c>
      <c r="B7024" t="s">
        <v>7049</v>
      </c>
      <c r="C7024" t="s">
        <v>7049</v>
      </c>
      <c r="D7024">
        <v>180</v>
      </c>
      <c r="E7024" t="s">
        <v>7061</v>
      </c>
      <c r="F7024" t="s">
        <v>251</v>
      </c>
      <c r="G7024" s="1" t="s">
        <v>252</v>
      </c>
      <c r="H7024" t="s">
        <v>7062</v>
      </c>
      <c r="I7024" t="s">
        <v>252</v>
      </c>
      <c r="J7024" t="s">
        <v>7062</v>
      </c>
      <c r="K7024">
        <v>3.9123630669999999E-2</v>
      </c>
      <c r="L7024">
        <v>3.9123630669999999E-2</v>
      </c>
      <c r="M7024" t="s">
        <v>26</v>
      </c>
      <c r="N7024" t="s">
        <v>323</v>
      </c>
      <c r="O7024" t="s">
        <v>29</v>
      </c>
      <c r="P7024" t="s">
        <v>29</v>
      </c>
      <c r="Q7024" t="s">
        <v>29</v>
      </c>
      <c r="R7024" t="s">
        <v>29</v>
      </c>
      <c r="S7024" t="s">
        <v>29</v>
      </c>
      <c r="T7024" t="s">
        <v>29</v>
      </c>
      <c r="U7024" t="s">
        <v>29</v>
      </c>
      <c r="V7024" t="s">
        <v>29</v>
      </c>
      <c r="W7024" t="s">
        <v>6903</v>
      </c>
    </row>
    <row r="7025" spans="1:23">
      <c r="A7025">
        <v>7024</v>
      </c>
      <c r="B7025" t="s">
        <v>7049</v>
      </c>
      <c r="C7025" t="s">
        <v>7049</v>
      </c>
      <c r="D7025">
        <v>180</v>
      </c>
      <c r="E7025" t="s">
        <v>250</v>
      </c>
      <c r="F7025" t="s">
        <v>251</v>
      </c>
      <c r="G7025" s="1" t="s">
        <v>252</v>
      </c>
      <c r="H7025" t="s">
        <v>29</v>
      </c>
      <c r="I7025" t="s">
        <v>252</v>
      </c>
      <c r="J7025" t="s">
        <v>29</v>
      </c>
      <c r="K7025">
        <v>0.4107981221</v>
      </c>
      <c r="L7025">
        <v>0.4107981221</v>
      </c>
      <c r="M7025" t="s">
        <v>26</v>
      </c>
      <c r="N7025" t="s">
        <v>323</v>
      </c>
      <c r="O7025" t="s">
        <v>29</v>
      </c>
      <c r="P7025" t="s">
        <v>29</v>
      </c>
      <c r="Q7025" t="s">
        <v>29</v>
      </c>
      <c r="R7025" t="s">
        <v>29</v>
      </c>
      <c r="S7025" t="s">
        <v>29</v>
      </c>
      <c r="T7025" t="s">
        <v>29</v>
      </c>
      <c r="U7025" t="s">
        <v>29</v>
      </c>
      <c r="V7025" t="s">
        <v>29</v>
      </c>
      <c r="W7025" t="s">
        <v>6903</v>
      </c>
    </row>
    <row r="7026" spans="1:23">
      <c r="A7026">
        <v>7025</v>
      </c>
      <c r="B7026" t="s">
        <v>7049</v>
      </c>
      <c r="C7026" t="s">
        <v>7049</v>
      </c>
      <c r="D7026">
        <v>180</v>
      </c>
      <c r="E7026" t="s">
        <v>3709</v>
      </c>
      <c r="F7026" t="s">
        <v>251</v>
      </c>
      <c r="G7026" s="1" t="s">
        <v>29</v>
      </c>
      <c r="H7026" t="s">
        <v>29</v>
      </c>
      <c r="I7026" t="s">
        <v>29</v>
      </c>
      <c r="J7026" t="s">
        <v>29</v>
      </c>
      <c r="K7026">
        <v>0.33255086070000001</v>
      </c>
      <c r="L7026">
        <v>0.33255086070000001</v>
      </c>
      <c r="M7026" t="s">
        <v>26</v>
      </c>
      <c r="N7026" t="s">
        <v>323</v>
      </c>
      <c r="O7026" t="s">
        <v>29</v>
      </c>
      <c r="P7026" t="s">
        <v>29</v>
      </c>
      <c r="Q7026" t="s">
        <v>29</v>
      </c>
      <c r="R7026" t="s">
        <v>29</v>
      </c>
      <c r="S7026" t="s">
        <v>29</v>
      </c>
      <c r="T7026" t="s">
        <v>29</v>
      </c>
      <c r="U7026" t="s">
        <v>29</v>
      </c>
      <c r="V7026" t="s">
        <v>29</v>
      </c>
      <c r="W7026" t="s">
        <v>6903</v>
      </c>
    </row>
    <row r="7027" spans="1:23">
      <c r="A7027">
        <v>7026</v>
      </c>
      <c r="B7027" t="s">
        <v>7049</v>
      </c>
      <c r="C7027" t="s">
        <v>7049</v>
      </c>
      <c r="D7027">
        <v>180</v>
      </c>
      <c r="E7027" t="s">
        <v>3710</v>
      </c>
      <c r="F7027" t="s">
        <v>251</v>
      </c>
      <c r="G7027" s="1" t="s">
        <v>29</v>
      </c>
      <c r="H7027" t="s">
        <v>29</v>
      </c>
      <c r="I7027" t="s">
        <v>29</v>
      </c>
      <c r="J7027" t="s">
        <v>29</v>
      </c>
      <c r="K7027">
        <v>3.9123630669999999E-2</v>
      </c>
      <c r="L7027">
        <v>3.9123630669999999E-2</v>
      </c>
      <c r="M7027" t="s">
        <v>26</v>
      </c>
      <c r="N7027" t="s">
        <v>323</v>
      </c>
      <c r="O7027" t="s">
        <v>29</v>
      </c>
      <c r="P7027" t="s">
        <v>29</v>
      </c>
      <c r="Q7027" t="s">
        <v>29</v>
      </c>
      <c r="R7027" t="s">
        <v>29</v>
      </c>
      <c r="S7027" t="s">
        <v>29</v>
      </c>
      <c r="T7027" t="s">
        <v>29</v>
      </c>
      <c r="U7027" t="s">
        <v>29</v>
      </c>
      <c r="V7027" t="s">
        <v>29</v>
      </c>
      <c r="W7027" t="s">
        <v>6903</v>
      </c>
    </row>
    <row r="7028" spans="1:23">
      <c r="A7028">
        <v>7027</v>
      </c>
      <c r="B7028" t="s">
        <v>7049</v>
      </c>
      <c r="C7028" t="s">
        <v>7049</v>
      </c>
      <c r="D7028">
        <v>180</v>
      </c>
      <c r="E7028" t="s">
        <v>7005</v>
      </c>
      <c r="F7028" t="s">
        <v>858</v>
      </c>
      <c r="G7028" s="1" t="s">
        <v>7006</v>
      </c>
      <c r="H7028" t="s">
        <v>331</v>
      </c>
      <c r="I7028" t="s">
        <v>7006</v>
      </c>
      <c r="J7028" t="s">
        <v>331</v>
      </c>
      <c r="K7028">
        <v>1.075899844</v>
      </c>
      <c r="L7028">
        <v>1.075899844</v>
      </c>
      <c r="M7028" t="s">
        <v>26</v>
      </c>
      <c r="N7028" t="s">
        <v>323</v>
      </c>
      <c r="O7028" t="s">
        <v>29</v>
      </c>
      <c r="P7028" t="s">
        <v>29</v>
      </c>
      <c r="Q7028" t="s">
        <v>29</v>
      </c>
      <c r="R7028" t="s">
        <v>29</v>
      </c>
      <c r="S7028" t="s">
        <v>29</v>
      </c>
      <c r="T7028" t="s">
        <v>29</v>
      </c>
      <c r="U7028" t="s">
        <v>29</v>
      </c>
      <c r="V7028" t="s">
        <v>29</v>
      </c>
      <c r="W7028" t="s">
        <v>6903</v>
      </c>
    </row>
    <row r="7029" spans="1:23">
      <c r="A7029">
        <v>7028</v>
      </c>
      <c r="B7029" t="s">
        <v>7049</v>
      </c>
      <c r="C7029" t="s">
        <v>7049</v>
      </c>
      <c r="D7029">
        <v>180</v>
      </c>
      <c r="E7029" t="s">
        <v>1453</v>
      </c>
      <c r="F7029" t="s">
        <v>181</v>
      </c>
      <c r="G7029" s="1" t="s">
        <v>1454</v>
      </c>
      <c r="H7029" t="s">
        <v>1455</v>
      </c>
      <c r="I7029" t="s">
        <v>1454</v>
      </c>
      <c r="J7029" t="s">
        <v>1455</v>
      </c>
      <c r="K7029">
        <v>1.956181534E-2</v>
      </c>
      <c r="L7029">
        <v>1.956181534E-2</v>
      </c>
      <c r="M7029" t="s">
        <v>26</v>
      </c>
      <c r="N7029" t="s">
        <v>6929</v>
      </c>
      <c r="O7029" t="s">
        <v>29</v>
      </c>
      <c r="P7029" t="s">
        <v>29</v>
      </c>
      <c r="Q7029" t="s">
        <v>29</v>
      </c>
      <c r="R7029" t="s">
        <v>29</v>
      </c>
      <c r="S7029" t="s">
        <v>29</v>
      </c>
      <c r="T7029" t="s">
        <v>29</v>
      </c>
      <c r="U7029" t="s">
        <v>29</v>
      </c>
      <c r="V7029" t="s">
        <v>29</v>
      </c>
      <c r="W7029" t="s">
        <v>6903</v>
      </c>
    </row>
    <row r="7030" spans="1:23">
      <c r="A7030">
        <v>7029</v>
      </c>
      <c r="B7030" t="s">
        <v>7049</v>
      </c>
      <c r="C7030" t="s">
        <v>7049</v>
      </c>
      <c r="D7030">
        <v>180</v>
      </c>
      <c r="E7030" t="s">
        <v>7009</v>
      </c>
      <c r="F7030" t="s">
        <v>181</v>
      </c>
      <c r="G7030" s="1" t="s">
        <v>7010</v>
      </c>
      <c r="H7030" t="s">
        <v>1458</v>
      </c>
      <c r="I7030" t="s">
        <v>1457</v>
      </c>
      <c r="J7030" t="s">
        <v>1458</v>
      </c>
      <c r="K7030">
        <v>0.2151799687</v>
      </c>
      <c r="L7030">
        <v>0.2151799687</v>
      </c>
      <c r="M7030" t="s">
        <v>26</v>
      </c>
      <c r="N7030" t="s">
        <v>6929</v>
      </c>
      <c r="O7030" t="s">
        <v>29</v>
      </c>
      <c r="P7030" t="s">
        <v>29</v>
      </c>
      <c r="Q7030" t="s">
        <v>29</v>
      </c>
      <c r="R7030" t="s">
        <v>29</v>
      </c>
      <c r="S7030" t="s">
        <v>29</v>
      </c>
      <c r="T7030" t="s">
        <v>29</v>
      </c>
      <c r="U7030" t="s">
        <v>29</v>
      </c>
      <c r="V7030" t="s">
        <v>29</v>
      </c>
      <c r="W7030" t="s">
        <v>6903</v>
      </c>
    </row>
    <row r="7031" spans="1:23">
      <c r="A7031">
        <v>7030</v>
      </c>
      <c r="B7031" t="s">
        <v>7049</v>
      </c>
      <c r="C7031" t="s">
        <v>7049</v>
      </c>
      <c r="D7031">
        <v>180</v>
      </c>
      <c r="E7031" t="s">
        <v>7011</v>
      </c>
      <c r="F7031" t="s">
        <v>181</v>
      </c>
      <c r="G7031" s="1" t="s">
        <v>1457</v>
      </c>
      <c r="H7031" t="s">
        <v>7012</v>
      </c>
      <c r="I7031" t="s">
        <v>1457</v>
      </c>
      <c r="J7031" t="s">
        <v>7012</v>
      </c>
      <c r="K7031">
        <v>0.23474178400000001</v>
      </c>
      <c r="L7031">
        <v>0.23474178400000001</v>
      </c>
      <c r="M7031" t="s">
        <v>26</v>
      </c>
      <c r="N7031" t="s">
        <v>6929</v>
      </c>
      <c r="O7031" t="s">
        <v>29</v>
      </c>
      <c r="P7031" t="s">
        <v>29</v>
      </c>
      <c r="Q7031" t="s">
        <v>29</v>
      </c>
      <c r="R7031" t="s">
        <v>29</v>
      </c>
      <c r="S7031" t="s">
        <v>29</v>
      </c>
      <c r="T7031" t="s">
        <v>29</v>
      </c>
      <c r="U7031" t="s">
        <v>29</v>
      </c>
      <c r="V7031" t="s">
        <v>29</v>
      </c>
      <c r="W7031" t="s">
        <v>6903</v>
      </c>
    </row>
    <row r="7032" spans="1:23">
      <c r="A7032">
        <v>7031</v>
      </c>
      <c r="B7032" t="s">
        <v>7049</v>
      </c>
      <c r="C7032" t="s">
        <v>7049</v>
      </c>
      <c r="D7032">
        <v>180</v>
      </c>
      <c r="E7032" t="s">
        <v>7063</v>
      </c>
      <c r="F7032" t="s">
        <v>1314</v>
      </c>
      <c r="G7032" s="1" t="s">
        <v>7064</v>
      </c>
      <c r="H7032" t="s">
        <v>29</v>
      </c>
      <c r="I7032" t="s">
        <v>7064</v>
      </c>
      <c r="J7032" t="s">
        <v>29</v>
      </c>
      <c r="K7032">
        <v>3.9123630669999999E-2</v>
      </c>
      <c r="L7032">
        <v>3.9123630669999999E-2</v>
      </c>
      <c r="M7032" t="s">
        <v>26</v>
      </c>
      <c r="N7032" t="s">
        <v>323</v>
      </c>
      <c r="O7032" t="s">
        <v>29</v>
      </c>
      <c r="P7032" t="s">
        <v>29</v>
      </c>
      <c r="Q7032" t="s">
        <v>29</v>
      </c>
      <c r="R7032" t="s">
        <v>29</v>
      </c>
      <c r="S7032" t="s">
        <v>29</v>
      </c>
      <c r="T7032" t="s">
        <v>29</v>
      </c>
      <c r="U7032" t="s">
        <v>29</v>
      </c>
      <c r="V7032" t="s">
        <v>29</v>
      </c>
      <c r="W7032" t="s">
        <v>6903</v>
      </c>
    </row>
    <row r="7033" spans="1:23">
      <c r="A7033">
        <v>7032</v>
      </c>
      <c r="B7033" t="s">
        <v>7049</v>
      </c>
      <c r="C7033" t="s">
        <v>7049</v>
      </c>
      <c r="D7033">
        <v>180</v>
      </c>
      <c r="E7033" t="s">
        <v>7013</v>
      </c>
      <c r="F7033" t="s">
        <v>1314</v>
      </c>
      <c r="G7033" s="1" t="s">
        <v>1766</v>
      </c>
      <c r="H7033" t="s">
        <v>7014</v>
      </c>
      <c r="I7033" t="s">
        <v>1766</v>
      </c>
      <c r="J7033" t="s">
        <v>1398</v>
      </c>
      <c r="K7033">
        <v>0.1564945227</v>
      </c>
      <c r="L7033">
        <v>0.1564945227</v>
      </c>
      <c r="M7033" t="s">
        <v>26</v>
      </c>
      <c r="N7033" t="s">
        <v>323</v>
      </c>
      <c r="O7033" t="s">
        <v>29</v>
      </c>
      <c r="P7033" t="s">
        <v>29</v>
      </c>
      <c r="Q7033" t="s">
        <v>29</v>
      </c>
      <c r="R7033" t="s">
        <v>29</v>
      </c>
      <c r="S7033" t="s">
        <v>29</v>
      </c>
      <c r="T7033" t="s">
        <v>29</v>
      </c>
      <c r="U7033" t="s">
        <v>29</v>
      </c>
      <c r="V7033" t="s">
        <v>29</v>
      </c>
      <c r="W7033" t="s">
        <v>6903</v>
      </c>
    </row>
    <row r="7034" spans="1:23">
      <c r="A7034">
        <v>7033</v>
      </c>
      <c r="B7034" t="s">
        <v>7049</v>
      </c>
      <c r="C7034" t="s">
        <v>7049</v>
      </c>
      <c r="D7034">
        <v>180</v>
      </c>
      <c r="E7034" t="s">
        <v>7015</v>
      </c>
      <c r="F7034" t="s">
        <v>1314</v>
      </c>
      <c r="G7034" s="1" t="s">
        <v>1766</v>
      </c>
      <c r="H7034" t="s">
        <v>29</v>
      </c>
      <c r="I7034" t="s">
        <v>1766</v>
      </c>
      <c r="J7034" t="s">
        <v>29</v>
      </c>
      <c r="K7034">
        <v>5.8685446010000003E-2</v>
      </c>
      <c r="L7034">
        <v>5.8685446010000003E-2</v>
      </c>
      <c r="M7034" t="s">
        <v>26</v>
      </c>
      <c r="N7034" t="s">
        <v>323</v>
      </c>
      <c r="O7034" t="s">
        <v>29</v>
      </c>
      <c r="P7034" t="s">
        <v>29</v>
      </c>
      <c r="Q7034" t="s">
        <v>29</v>
      </c>
      <c r="R7034" t="s">
        <v>29</v>
      </c>
      <c r="S7034" t="s">
        <v>29</v>
      </c>
      <c r="T7034" t="s">
        <v>29</v>
      </c>
      <c r="U7034" t="s">
        <v>29</v>
      </c>
      <c r="V7034" t="s">
        <v>29</v>
      </c>
      <c r="W7034" t="s">
        <v>6903</v>
      </c>
    </row>
    <row r="7035" spans="1:23">
      <c r="A7035">
        <v>7034</v>
      </c>
      <c r="B7035" t="s">
        <v>7049</v>
      </c>
      <c r="C7035" t="s">
        <v>7049</v>
      </c>
      <c r="D7035">
        <v>180</v>
      </c>
      <c r="E7035" t="s">
        <v>7016</v>
      </c>
      <c r="F7035" t="s">
        <v>1314</v>
      </c>
      <c r="G7035" s="1" t="s">
        <v>1766</v>
      </c>
      <c r="H7035" t="s">
        <v>29</v>
      </c>
      <c r="I7035" t="s">
        <v>1766</v>
      </c>
      <c r="J7035" t="s">
        <v>29</v>
      </c>
      <c r="K7035">
        <v>1.956181534E-2</v>
      </c>
      <c r="L7035">
        <v>1.956181534E-2</v>
      </c>
      <c r="M7035" t="s">
        <v>26</v>
      </c>
      <c r="N7035" t="s">
        <v>323</v>
      </c>
      <c r="O7035" t="s">
        <v>29</v>
      </c>
      <c r="P7035" t="s">
        <v>29</v>
      </c>
      <c r="Q7035" t="s">
        <v>29</v>
      </c>
      <c r="R7035" t="s">
        <v>29</v>
      </c>
      <c r="S7035" t="s">
        <v>29</v>
      </c>
      <c r="T7035" t="s">
        <v>29</v>
      </c>
      <c r="U7035" t="s">
        <v>29</v>
      </c>
      <c r="V7035" t="s">
        <v>29</v>
      </c>
      <c r="W7035" t="s">
        <v>6903</v>
      </c>
    </row>
    <row r="7036" spans="1:23">
      <c r="A7036">
        <v>7035</v>
      </c>
      <c r="B7036" t="s">
        <v>7049</v>
      </c>
      <c r="C7036" t="s">
        <v>7049</v>
      </c>
      <c r="D7036">
        <v>180</v>
      </c>
      <c r="E7036" t="s">
        <v>7017</v>
      </c>
      <c r="F7036" t="s">
        <v>1001</v>
      </c>
      <c r="G7036" s="1" t="s">
        <v>1002</v>
      </c>
      <c r="H7036" t="s">
        <v>29</v>
      </c>
      <c r="I7036" t="s">
        <v>1002</v>
      </c>
      <c r="J7036" t="s">
        <v>29</v>
      </c>
      <c r="K7036">
        <v>5.8685446010000003E-2</v>
      </c>
      <c r="L7036">
        <v>5.8685446010000003E-2</v>
      </c>
      <c r="M7036" t="s">
        <v>26</v>
      </c>
      <c r="N7036" t="s">
        <v>323</v>
      </c>
      <c r="O7036" t="s">
        <v>29</v>
      </c>
      <c r="P7036" t="s">
        <v>29</v>
      </c>
      <c r="Q7036" t="s">
        <v>29</v>
      </c>
      <c r="R7036" t="s">
        <v>29</v>
      </c>
      <c r="S7036" t="s">
        <v>29</v>
      </c>
      <c r="T7036" t="s">
        <v>29</v>
      </c>
      <c r="U7036" t="s">
        <v>29</v>
      </c>
      <c r="V7036" t="s">
        <v>29</v>
      </c>
      <c r="W7036" t="s">
        <v>6903</v>
      </c>
    </row>
    <row r="7037" spans="1:23">
      <c r="A7037">
        <v>7036</v>
      </c>
      <c r="B7037" t="s">
        <v>7049</v>
      </c>
      <c r="C7037" t="s">
        <v>7049</v>
      </c>
      <c r="D7037">
        <v>180</v>
      </c>
      <c r="E7037" t="s">
        <v>7018</v>
      </c>
      <c r="F7037" t="s">
        <v>1396</v>
      </c>
      <c r="G7037" s="1" t="s">
        <v>3898</v>
      </c>
      <c r="H7037" t="s">
        <v>29</v>
      </c>
      <c r="I7037" t="s">
        <v>3898</v>
      </c>
      <c r="J7037" t="s">
        <v>29</v>
      </c>
      <c r="K7037">
        <v>0.80203442879999998</v>
      </c>
      <c r="L7037">
        <v>0.80203442879999998</v>
      </c>
      <c r="M7037" t="s">
        <v>26</v>
      </c>
      <c r="N7037" t="s">
        <v>323</v>
      </c>
      <c r="O7037" t="s">
        <v>29</v>
      </c>
      <c r="P7037" t="s">
        <v>29</v>
      </c>
      <c r="Q7037" t="s">
        <v>29</v>
      </c>
      <c r="R7037" t="s">
        <v>29</v>
      </c>
      <c r="S7037" t="s">
        <v>29</v>
      </c>
      <c r="T7037" t="s">
        <v>29</v>
      </c>
      <c r="U7037" t="s">
        <v>29</v>
      </c>
      <c r="V7037" t="s">
        <v>29</v>
      </c>
      <c r="W7037" t="s">
        <v>6903</v>
      </c>
    </row>
    <row r="7038" spans="1:23">
      <c r="A7038">
        <v>7037</v>
      </c>
      <c r="B7038" t="s">
        <v>7049</v>
      </c>
      <c r="C7038" t="s">
        <v>7049</v>
      </c>
      <c r="D7038">
        <v>180</v>
      </c>
      <c r="E7038" t="s">
        <v>5986</v>
      </c>
      <c r="F7038" t="s">
        <v>91</v>
      </c>
      <c r="G7038" s="1" t="s">
        <v>210</v>
      </c>
      <c r="H7038" t="s">
        <v>29</v>
      </c>
      <c r="I7038" t="s">
        <v>210</v>
      </c>
      <c r="J7038" t="s">
        <v>29</v>
      </c>
      <c r="K7038">
        <v>0.25430359940000002</v>
      </c>
      <c r="L7038">
        <v>0.25430359940000002</v>
      </c>
      <c r="M7038" t="s">
        <v>26</v>
      </c>
      <c r="N7038" t="s">
        <v>323</v>
      </c>
      <c r="O7038" t="s">
        <v>29</v>
      </c>
      <c r="P7038" t="s">
        <v>29</v>
      </c>
      <c r="Q7038" t="s">
        <v>29</v>
      </c>
      <c r="R7038" t="s">
        <v>29</v>
      </c>
      <c r="S7038" t="s">
        <v>29</v>
      </c>
      <c r="T7038" t="s">
        <v>29</v>
      </c>
      <c r="U7038" t="s">
        <v>29</v>
      </c>
      <c r="V7038" t="s">
        <v>29</v>
      </c>
      <c r="W7038" t="s">
        <v>6903</v>
      </c>
    </row>
    <row r="7039" spans="1:23">
      <c r="A7039">
        <v>7038</v>
      </c>
      <c r="B7039" t="s">
        <v>7049</v>
      </c>
      <c r="C7039" t="s">
        <v>7049</v>
      </c>
      <c r="D7039">
        <v>180</v>
      </c>
      <c r="E7039" t="s">
        <v>7065</v>
      </c>
      <c r="F7039" t="s">
        <v>23</v>
      </c>
      <c r="G7039" s="1" t="s">
        <v>1479</v>
      </c>
      <c r="H7039" t="s">
        <v>7066</v>
      </c>
      <c r="I7039" t="s">
        <v>8569</v>
      </c>
      <c r="J7039" t="s">
        <v>602</v>
      </c>
      <c r="K7039">
        <v>0.19561815339999999</v>
      </c>
      <c r="L7039">
        <v>0.19561815339999999</v>
      </c>
      <c r="M7039" t="s">
        <v>26</v>
      </c>
      <c r="N7039" t="s">
        <v>323</v>
      </c>
      <c r="O7039" t="s">
        <v>29</v>
      </c>
      <c r="P7039" t="s">
        <v>29</v>
      </c>
      <c r="Q7039" t="s">
        <v>29</v>
      </c>
      <c r="R7039" t="s">
        <v>29</v>
      </c>
      <c r="S7039" t="s">
        <v>29</v>
      </c>
      <c r="T7039" t="s">
        <v>29</v>
      </c>
      <c r="U7039" t="s">
        <v>29</v>
      </c>
      <c r="V7039" t="s">
        <v>29</v>
      </c>
      <c r="W7039" t="s">
        <v>6903</v>
      </c>
    </row>
    <row r="7040" spans="1:23">
      <c r="A7040">
        <v>7039</v>
      </c>
      <c r="B7040" t="s">
        <v>7049</v>
      </c>
      <c r="C7040" t="s">
        <v>7049</v>
      </c>
      <c r="D7040">
        <v>180</v>
      </c>
      <c r="E7040" t="s">
        <v>7019</v>
      </c>
      <c r="F7040" t="s">
        <v>23</v>
      </c>
      <c r="G7040" s="1" t="s">
        <v>2049</v>
      </c>
      <c r="H7040" t="s">
        <v>5135</v>
      </c>
      <c r="I7040" t="s">
        <v>2049</v>
      </c>
      <c r="J7040" t="s">
        <v>5135</v>
      </c>
      <c r="K7040">
        <v>0.17605633800000001</v>
      </c>
      <c r="L7040">
        <v>0.17605633800000001</v>
      </c>
      <c r="M7040" t="s">
        <v>26</v>
      </c>
      <c r="N7040" t="s">
        <v>323</v>
      </c>
      <c r="O7040" t="s">
        <v>29</v>
      </c>
      <c r="P7040" t="s">
        <v>29</v>
      </c>
      <c r="Q7040" t="s">
        <v>29</v>
      </c>
      <c r="R7040" t="s">
        <v>29</v>
      </c>
      <c r="S7040" t="s">
        <v>29</v>
      </c>
      <c r="T7040" t="s">
        <v>29</v>
      </c>
      <c r="U7040" t="s">
        <v>29</v>
      </c>
      <c r="V7040" t="s">
        <v>29</v>
      </c>
      <c r="W7040" t="s">
        <v>6903</v>
      </c>
    </row>
    <row r="7041" spans="1:23">
      <c r="A7041">
        <v>7040</v>
      </c>
      <c r="B7041" t="s">
        <v>7049</v>
      </c>
      <c r="C7041" t="s">
        <v>7049</v>
      </c>
      <c r="D7041">
        <v>180</v>
      </c>
      <c r="E7041" t="s">
        <v>7020</v>
      </c>
      <c r="F7041" t="s">
        <v>23</v>
      </c>
      <c r="G7041" s="1" t="s">
        <v>1768</v>
      </c>
      <c r="H7041" t="s">
        <v>7021</v>
      </c>
      <c r="I7041" t="s">
        <v>1768</v>
      </c>
      <c r="J7041" t="s">
        <v>7021</v>
      </c>
      <c r="K7041">
        <v>0.76291079809999995</v>
      </c>
      <c r="L7041">
        <v>0.76291079809999995</v>
      </c>
      <c r="M7041" t="s">
        <v>26</v>
      </c>
      <c r="N7041" t="s">
        <v>323</v>
      </c>
      <c r="O7041" t="s">
        <v>29</v>
      </c>
      <c r="P7041" t="s">
        <v>29</v>
      </c>
      <c r="Q7041" t="s">
        <v>29</v>
      </c>
      <c r="R7041" t="s">
        <v>29</v>
      </c>
      <c r="S7041" t="s">
        <v>29</v>
      </c>
      <c r="T7041" t="s">
        <v>29</v>
      </c>
      <c r="U7041" t="s">
        <v>29</v>
      </c>
      <c r="V7041" t="s">
        <v>29</v>
      </c>
      <c r="W7041" t="s">
        <v>6903</v>
      </c>
    </row>
    <row r="7042" spans="1:23">
      <c r="A7042">
        <v>7041</v>
      </c>
      <c r="B7042" t="s">
        <v>7049</v>
      </c>
      <c r="C7042" t="s">
        <v>7049</v>
      </c>
      <c r="D7042">
        <v>180</v>
      </c>
      <c r="E7042" t="s">
        <v>7022</v>
      </c>
      <c r="F7042" t="s">
        <v>23</v>
      </c>
      <c r="G7042" s="1" t="s">
        <v>1768</v>
      </c>
      <c r="H7042" t="s">
        <v>29</v>
      </c>
      <c r="I7042" t="s">
        <v>1768</v>
      </c>
      <c r="J7042" t="s">
        <v>29</v>
      </c>
      <c r="K7042">
        <v>3.9123630669999999E-2</v>
      </c>
      <c r="L7042">
        <v>3.9123630669999999E-2</v>
      </c>
      <c r="M7042" t="s">
        <v>26</v>
      </c>
      <c r="N7042" t="s">
        <v>323</v>
      </c>
      <c r="O7042" t="s">
        <v>29</v>
      </c>
      <c r="P7042" t="s">
        <v>29</v>
      </c>
      <c r="Q7042" t="s">
        <v>29</v>
      </c>
      <c r="R7042" t="s">
        <v>29</v>
      </c>
      <c r="S7042" t="s">
        <v>29</v>
      </c>
      <c r="T7042" t="s">
        <v>29</v>
      </c>
      <c r="U7042" t="s">
        <v>29</v>
      </c>
      <c r="V7042" t="s">
        <v>29</v>
      </c>
      <c r="W7042" t="s">
        <v>6903</v>
      </c>
    </row>
    <row r="7043" spans="1:23">
      <c r="A7043">
        <v>7042</v>
      </c>
      <c r="B7043" t="s">
        <v>7049</v>
      </c>
      <c r="C7043" t="s">
        <v>7049</v>
      </c>
      <c r="D7043">
        <v>180</v>
      </c>
      <c r="E7043" t="s">
        <v>7067</v>
      </c>
      <c r="F7043" t="s">
        <v>23</v>
      </c>
      <c r="G7043" s="1" t="s">
        <v>29</v>
      </c>
      <c r="H7043" t="s">
        <v>29</v>
      </c>
      <c r="I7043" t="s">
        <v>29</v>
      </c>
      <c r="J7043" t="s">
        <v>29</v>
      </c>
      <c r="K7043">
        <v>1.956181534E-2</v>
      </c>
      <c r="L7043">
        <v>1.956181534E-2</v>
      </c>
      <c r="M7043" t="s">
        <v>26</v>
      </c>
      <c r="N7043" t="s">
        <v>323</v>
      </c>
      <c r="O7043" t="s">
        <v>29</v>
      </c>
      <c r="P7043" t="s">
        <v>29</v>
      </c>
      <c r="Q7043" t="s">
        <v>29</v>
      </c>
      <c r="R7043" t="s">
        <v>29</v>
      </c>
      <c r="S7043" t="s">
        <v>29</v>
      </c>
      <c r="T7043" t="s">
        <v>29</v>
      </c>
      <c r="U7043" t="s">
        <v>29</v>
      </c>
      <c r="V7043" t="s">
        <v>29</v>
      </c>
      <c r="W7043" t="s">
        <v>6903</v>
      </c>
    </row>
    <row r="7044" spans="1:23">
      <c r="A7044">
        <v>7043</v>
      </c>
      <c r="B7044" t="s">
        <v>7049</v>
      </c>
      <c r="C7044" t="s">
        <v>7049</v>
      </c>
      <c r="D7044">
        <v>180</v>
      </c>
      <c r="E7044" t="s">
        <v>7023</v>
      </c>
      <c r="F7044" t="s">
        <v>176</v>
      </c>
      <c r="G7044" s="1" t="s">
        <v>410</v>
      </c>
      <c r="H7044" t="s">
        <v>7024</v>
      </c>
      <c r="I7044" t="s">
        <v>410</v>
      </c>
      <c r="J7044" t="s">
        <v>7024</v>
      </c>
      <c r="K7044">
        <v>0.72378716740000004</v>
      </c>
      <c r="L7044">
        <v>0.72378716740000004</v>
      </c>
      <c r="M7044" t="s">
        <v>26</v>
      </c>
      <c r="N7044" t="s">
        <v>323</v>
      </c>
      <c r="O7044" t="s">
        <v>29</v>
      </c>
      <c r="P7044" t="s">
        <v>29</v>
      </c>
      <c r="Q7044" t="s">
        <v>29</v>
      </c>
      <c r="R7044" t="s">
        <v>29</v>
      </c>
      <c r="S7044" t="s">
        <v>29</v>
      </c>
      <c r="T7044" t="s">
        <v>29</v>
      </c>
      <c r="U7044" t="s">
        <v>29</v>
      </c>
      <c r="V7044" t="s">
        <v>29</v>
      </c>
      <c r="W7044" t="s">
        <v>6903</v>
      </c>
    </row>
    <row r="7045" spans="1:23">
      <c r="A7045">
        <v>7044</v>
      </c>
      <c r="B7045" t="s">
        <v>7049</v>
      </c>
      <c r="C7045" t="s">
        <v>7049</v>
      </c>
      <c r="D7045">
        <v>180</v>
      </c>
      <c r="E7045" t="s">
        <v>5169</v>
      </c>
      <c r="F7045" t="s">
        <v>176</v>
      </c>
      <c r="G7045" s="1" t="s">
        <v>410</v>
      </c>
      <c r="H7045" t="s">
        <v>5170</v>
      </c>
      <c r="I7045" t="s">
        <v>410</v>
      </c>
      <c r="J7045" t="s">
        <v>5170</v>
      </c>
      <c r="K7045">
        <v>7.824726135E-2</v>
      </c>
      <c r="L7045">
        <v>7.824726135E-2</v>
      </c>
      <c r="M7045" t="s">
        <v>26</v>
      </c>
      <c r="N7045" t="s">
        <v>323</v>
      </c>
      <c r="O7045" t="s">
        <v>29</v>
      </c>
      <c r="P7045" t="s">
        <v>29</v>
      </c>
      <c r="Q7045" t="s">
        <v>29</v>
      </c>
      <c r="R7045" t="s">
        <v>29</v>
      </c>
      <c r="S7045" t="s">
        <v>29</v>
      </c>
      <c r="T7045" t="s">
        <v>29</v>
      </c>
      <c r="U7045" t="s">
        <v>29</v>
      </c>
      <c r="V7045" t="s">
        <v>29</v>
      </c>
      <c r="W7045" t="s">
        <v>6903</v>
      </c>
    </row>
    <row r="7046" spans="1:23">
      <c r="A7046">
        <v>7045</v>
      </c>
      <c r="B7046" t="s">
        <v>7049</v>
      </c>
      <c r="C7046" t="s">
        <v>7049</v>
      </c>
      <c r="D7046">
        <v>180</v>
      </c>
      <c r="E7046" t="s">
        <v>6704</v>
      </c>
      <c r="F7046" t="s">
        <v>176</v>
      </c>
      <c r="G7046" s="1" t="s">
        <v>6322</v>
      </c>
      <c r="H7046" t="s">
        <v>29</v>
      </c>
      <c r="I7046" t="s">
        <v>6322</v>
      </c>
      <c r="J7046" t="s">
        <v>29</v>
      </c>
      <c r="K7046">
        <v>0.46948356810000003</v>
      </c>
      <c r="L7046">
        <v>0.46948356810000003</v>
      </c>
      <c r="M7046" t="s">
        <v>26</v>
      </c>
      <c r="N7046" t="s">
        <v>323</v>
      </c>
      <c r="O7046" t="s">
        <v>29</v>
      </c>
      <c r="P7046" t="s">
        <v>29</v>
      </c>
      <c r="Q7046" t="s">
        <v>29</v>
      </c>
      <c r="R7046" t="s">
        <v>29</v>
      </c>
      <c r="S7046" t="s">
        <v>29</v>
      </c>
      <c r="T7046" t="s">
        <v>29</v>
      </c>
      <c r="U7046" t="s">
        <v>29</v>
      </c>
      <c r="V7046" t="s">
        <v>29</v>
      </c>
      <c r="W7046" t="s">
        <v>6903</v>
      </c>
    </row>
    <row r="7047" spans="1:23">
      <c r="A7047">
        <v>7046</v>
      </c>
      <c r="B7047" t="s">
        <v>7049</v>
      </c>
      <c r="C7047" t="s">
        <v>7049</v>
      </c>
      <c r="D7047">
        <v>180</v>
      </c>
      <c r="E7047" t="s">
        <v>906</v>
      </c>
      <c r="F7047" t="s">
        <v>196</v>
      </c>
      <c r="G7047" s="1" t="s">
        <v>326</v>
      </c>
      <c r="H7047" t="s">
        <v>907</v>
      </c>
      <c r="I7047" t="s">
        <v>326</v>
      </c>
      <c r="J7047" t="s">
        <v>907</v>
      </c>
      <c r="K7047">
        <v>0.3129890454</v>
      </c>
      <c r="L7047">
        <v>0.3129890454</v>
      </c>
      <c r="M7047" t="s">
        <v>26</v>
      </c>
      <c r="N7047" t="s">
        <v>323</v>
      </c>
      <c r="O7047" t="s">
        <v>29</v>
      </c>
      <c r="P7047" t="s">
        <v>29</v>
      </c>
      <c r="Q7047" t="s">
        <v>29</v>
      </c>
      <c r="R7047" t="s">
        <v>29</v>
      </c>
      <c r="S7047" t="s">
        <v>29</v>
      </c>
      <c r="T7047" t="s">
        <v>29</v>
      </c>
      <c r="U7047" t="s">
        <v>29</v>
      </c>
      <c r="V7047" t="s">
        <v>29</v>
      </c>
      <c r="W7047" t="s">
        <v>6903</v>
      </c>
    </row>
    <row r="7048" spans="1:23">
      <c r="A7048">
        <v>7047</v>
      </c>
      <c r="B7048" t="s">
        <v>7049</v>
      </c>
      <c r="C7048" t="s">
        <v>7049</v>
      </c>
      <c r="D7048">
        <v>180</v>
      </c>
      <c r="E7048" t="s">
        <v>7025</v>
      </c>
      <c r="F7048" t="s">
        <v>196</v>
      </c>
      <c r="G7048" s="1" t="s">
        <v>326</v>
      </c>
      <c r="H7048" t="s">
        <v>7026</v>
      </c>
      <c r="I7048" t="s">
        <v>326</v>
      </c>
      <c r="J7048" t="s">
        <v>7026</v>
      </c>
      <c r="K7048">
        <v>0.44992175270000001</v>
      </c>
      <c r="L7048">
        <v>0.44992175270000001</v>
      </c>
      <c r="M7048" t="s">
        <v>26</v>
      </c>
      <c r="N7048" t="s">
        <v>323</v>
      </c>
      <c r="O7048" t="s">
        <v>29</v>
      </c>
      <c r="P7048" t="s">
        <v>29</v>
      </c>
      <c r="Q7048" t="s">
        <v>29</v>
      </c>
      <c r="R7048" t="s">
        <v>29</v>
      </c>
      <c r="S7048" t="s">
        <v>29</v>
      </c>
      <c r="T7048" t="s">
        <v>29</v>
      </c>
      <c r="U7048" t="s">
        <v>29</v>
      </c>
      <c r="V7048" t="s">
        <v>29</v>
      </c>
      <c r="W7048" t="s">
        <v>6903</v>
      </c>
    </row>
    <row r="7049" spans="1:23">
      <c r="A7049">
        <v>7048</v>
      </c>
      <c r="B7049" t="s">
        <v>7049</v>
      </c>
      <c r="C7049" t="s">
        <v>7049</v>
      </c>
      <c r="D7049">
        <v>180</v>
      </c>
      <c r="E7049" t="s">
        <v>1777</v>
      </c>
      <c r="F7049" t="s">
        <v>196</v>
      </c>
      <c r="G7049" s="1" t="s">
        <v>1778</v>
      </c>
      <c r="H7049" t="s">
        <v>331</v>
      </c>
      <c r="I7049" t="s">
        <v>1778</v>
      </c>
      <c r="J7049" t="s">
        <v>331</v>
      </c>
      <c r="K7049">
        <v>3.9123630669999999E-2</v>
      </c>
      <c r="L7049">
        <v>3.9123630669999999E-2</v>
      </c>
      <c r="M7049" t="s">
        <v>26</v>
      </c>
      <c r="N7049" t="s">
        <v>323</v>
      </c>
      <c r="O7049" t="s">
        <v>29</v>
      </c>
      <c r="P7049" t="s">
        <v>29</v>
      </c>
      <c r="Q7049" t="s">
        <v>29</v>
      </c>
      <c r="R7049" t="s">
        <v>29</v>
      </c>
      <c r="S7049" t="s">
        <v>29</v>
      </c>
      <c r="T7049" t="s">
        <v>29</v>
      </c>
      <c r="U7049" t="s">
        <v>29</v>
      </c>
      <c r="V7049" t="s">
        <v>29</v>
      </c>
      <c r="W7049" t="s">
        <v>6903</v>
      </c>
    </row>
    <row r="7050" spans="1:23">
      <c r="A7050">
        <v>7049</v>
      </c>
      <c r="B7050" t="s">
        <v>7049</v>
      </c>
      <c r="C7050" t="s">
        <v>7049</v>
      </c>
      <c r="D7050">
        <v>180</v>
      </c>
      <c r="E7050" t="s">
        <v>7027</v>
      </c>
      <c r="F7050" t="s">
        <v>196</v>
      </c>
      <c r="G7050" s="1" t="s">
        <v>1778</v>
      </c>
      <c r="H7050" t="s">
        <v>1233</v>
      </c>
      <c r="I7050" t="s">
        <v>1778</v>
      </c>
      <c r="J7050" t="s">
        <v>1233</v>
      </c>
      <c r="K7050">
        <v>1.956181534E-2</v>
      </c>
      <c r="L7050">
        <v>1.956181534E-2</v>
      </c>
      <c r="M7050" t="s">
        <v>26</v>
      </c>
      <c r="N7050" t="s">
        <v>323</v>
      </c>
      <c r="O7050" t="s">
        <v>29</v>
      </c>
      <c r="P7050" t="s">
        <v>29</v>
      </c>
      <c r="Q7050" t="s">
        <v>29</v>
      </c>
      <c r="R7050" t="s">
        <v>29</v>
      </c>
      <c r="S7050" t="s">
        <v>29</v>
      </c>
      <c r="T7050" t="s">
        <v>29</v>
      </c>
      <c r="U7050" t="s">
        <v>29</v>
      </c>
      <c r="V7050" t="s">
        <v>29</v>
      </c>
      <c r="W7050" t="s">
        <v>6903</v>
      </c>
    </row>
    <row r="7051" spans="1:23">
      <c r="A7051">
        <v>7050</v>
      </c>
      <c r="B7051" t="s">
        <v>7049</v>
      </c>
      <c r="C7051" t="s">
        <v>7049</v>
      </c>
      <c r="D7051">
        <v>180</v>
      </c>
      <c r="E7051" t="s">
        <v>7028</v>
      </c>
      <c r="F7051" t="s">
        <v>196</v>
      </c>
      <c r="G7051" s="1" t="s">
        <v>321</v>
      </c>
      <c r="H7051" t="s">
        <v>6686</v>
      </c>
      <c r="I7051" t="s">
        <v>321</v>
      </c>
      <c r="J7051" t="s">
        <v>8595</v>
      </c>
      <c r="K7051">
        <v>9.7809076679999996E-2</v>
      </c>
      <c r="L7051">
        <v>9.7809076679999996E-2</v>
      </c>
      <c r="M7051" t="s">
        <v>26</v>
      </c>
      <c r="N7051" t="s">
        <v>323</v>
      </c>
      <c r="O7051" t="s">
        <v>29</v>
      </c>
      <c r="P7051" t="s">
        <v>29</v>
      </c>
      <c r="Q7051" t="s">
        <v>29</v>
      </c>
      <c r="R7051" t="s">
        <v>29</v>
      </c>
      <c r="S7051" t="s">
        <v>29</v>
      </c>
      <c r="T7051" t="s">
        <v>29</v>
      </c>
      <c r="U7051" t="s">
        <v>29</v>
      </c>
      <c r="V7051" t="s">
        <v>29</v>
      </c>
      <c r="W7051" t="s">
        <v>6903</v>
      </c>
    </row>
    <row r="7052" spans="1:23">
      <c r="A7052">
        <v>7051</v>
      </c>
      <c r="B7052" t="s">
        <v>7049</v>
      </c>
      <c r="C7052" t="s">
        <v>7049</v>
      </c>
      <c r="D7052">
        <v>180</v>
      </c>
      <c r="E7052" t="s">
        <v>7029</v>
      </c>
      <c r="F7052" t="s">
        <v>196</v>
      </c>
      <c r="G7052" s="1" t="s">
        <v>321</v>
      </c>
      <c r="H7052" t="s">
        <v>4008</v>
      </c>
      <c r="I7052" t="s">
        <v>321</v>
      </c>
      <c r="J7052" t="s">
        <v>4008</v>
      </c>
      <c r="K7052">
        <v>9.7809076679999996E-2</v>
      </c>
      <c r="L7052">
        <v>9.7809076679999996E-2</v>
      </c>
      <c r="M7052" t="s">
        <v>26</v>
      </c>
      <c r="N7052" t="s">
        <v>4694</v>
      </c>
      <c r="O7052" t="s">
        <v>323</v>
      </c>
      <c r="P7052" t="s">
        <v>29</v>
      </c>
      <c r="Q7052" t="s">
        <v>29</v>
      </c>
      <c r="R7052" t="s">
        <v>29</v>
      </c>
      <c r="S7052" t="s">
        <v>29</v>
      </c>
      <c r="T7052" t="s">
        <v>29</v>
      </c>
      <c r="U7052" t="s">
        <v>29</v>
      </c>
      <c r="V7052" t="s">
        <v>29</v>
      </c>
      <c r="W7052" t="s">
        <v>6903</v>
      </c>
    </row>
    <row r="7053" spans="1:23">
      <c r="A7053">
        <v>7052</v>
      </c>
      <c r="B7053" t="s">
        <v>7049</v>
      </c>
      <c r="C7053" t="s">
        <v>7049</v>
      </c>
      <c r="D7053">
        <v>180</v>
      </c>
      <c r="E7053" t="s">
        <v>7030</v>
      </c>
      <c r="F7053" t="s">
        <v>196</v>
      </c>
      <c r="G7053" s="1" t="s">
        <v>321</v>
      </c>
      <c r="H7053" t="s">
        <v>7031</v>
      </c>
      <c r="I7053" t="s">
        <v>321</v>
      </c>
      <c r="J7053" t="s">
        <v>7031</v>
      </c>
      <c r="K7053">
        <v>0.3129890454</v>
      </c>
      <c r="L7053">
        <v>0.3129890454</v>
      </c>
      <c r="M7053" t="s">
        <v>26</v>
      </c>
      <c r="N7053" t="s">
        <v>323</v>
      </c>
      <c r="O7053" t="s">
        <v>29</v>
      </c>
      <c r="P7053" t="s">
        <v>29</v>
      </c>
      <c r="Q7053" t="s">
        <v>29</v>
      </c>
      <c r="R7053" t="s">
        <v>29</v>
      </c>
      <c r="S7053" t="s">
        <v>29</v>
      </c>
      <c r="T7053" t="s">
        <v>29</v>
      </c>
      <c r="U7053" t="s">
        <v>29</v>
      </c>
      <c r="V7053" t="s">
        <v>29</v>
      </c>
      <c r="W7053" t="s">
        <v>6903</v>
      </c>
    </row>
    <row r="7054" spans="1:23">
      <c r="A7054">
        <v>7053</v>
      </c>
      <c r="B7054" t="s">
        <v>7049</v>
      </c>
      <c r="C7054" t="s">
        <v>7049</v>
      </c>
      <c r="D7054">
        <v>180</v>
      </c>
      <c r="E7054" t="s">
        <v>6547</v>
      </c>
      <c r="F7054" t="s">
        <v>196</v>
      </c>
      <c r="G7054" s="1" t="s">
        <v>321</v>
      </c>
      <c r="H7054" t="s">
        <v>6548</v>
      </c>
      <c r="I7054" t="s">
        <v>321</v>
      </c>
      <c r="J7054" t="s">
        <v>6550</v>
      </c>
      <c r="K7054">
        <v>1.42801252</v>
      </c>
      <c r="L7054">
        <v>1.42801252</v>
      </c>
      <c r="M7054" t="s">
        <v>26</v>
      </c>
      <c r="N7054" t="s">
        <v>323</v>
      </c>
      <c r="O7054" t="s">
        <v>29</v>
      </c>
      <c r="P7054" t="s">
        <v>29</v>
      </c>
      <c r="Q7054" t="s">
        <v>29</v>
      </c>
      <c r="R7054" t="s">
        <v>29</v>
      </c>
      <c r="S7054" t="s">
        <v>29</v>
      </c>
      <c r="T7054" t="s">
        <v>29</v>
      </c>
      <c r="U7054" t="s">
        <v>29</v>
      </c>
      <c r="V7054" t="s">
        <v>29</v>
      </c>
      <c r="W7054" t="s">
        <v>6903</v>
      </c>
    </row>
    <row r="7055" spans="1:23">
      <c r="A7055">
        <v>7054</v>
      </c>
      <c r="B7055" t="s">
        <v>7049</v>
      </c>
      <c r="C7055" t="s">
        <v>7049</v>
      </c>
      <c r="D7055">
        <v>180</v>
      </c>
      <c r="E7055" t="s">
        <v>6549</v>
      </c>
      <c r="F7055" t="s">
        <v>196</v>
      </c>
      <c r="G7055" s="1" t="s">
        <v>321</v>
      </c>
      <c r="H7055" t="s">
        <v>6550</v>
      </c>
      <c r="I7055" t="s">
        <v>321</v>
      </c>
      <c r="J7055" t="s">
        <v>6550</v>
      </c>
      <c r="K7055">
        <v>0.4303599374</v>
      </c>
      <c r="L7055">
        <v>0.4303599374</v>
      </c>
      <c r="M7055" t="s">
        <v>26</v>
      </c>
      <c r="N7055" t="s">
        <v>323</v>
      </c>
      <c r="O7055" t="s">
        <v>29</v>
      </c>
      <c r="P7055" t="s">
        <v>29</v>
      </c>
      <c r="Q7055" t="s">
        <v>29</v>
      </c>
      <c r="R7055" t="s">
        <v>29</v>
      </c>
      <c r="S7055" t="s">
        <v>29</v>
      </c>
      <c r="T7055" t="s">
        <v>29</v>
      </c>
      <c r="U7055" t="s">
        <v>29</v>
      </c>
      <c r="V7055" t="s">
        <v>29</v>
      </c>
      <c r="W7055" t="s">
        <v>6903</v>
      </c>
    </row>
    <row r="7056" spans="1:23">
      <c r="A7056">
        <v>7055</v>
      </c>
      <c r="B7056" t="s">
        <v>7049</v>
      </c>
      <c r="C7056" t="s">
        <v>7049</v>
      </c>
      <c r="D7056">
        <v>180</v>
      </c>
      <c r="E7056" t="s">
        <v>7032</v>
      </c>
      <c r="F7056" t="s">
        <v>196</v>
      </c>
      <c r="G7056" s="1" t="s">
        <v>321</v>
      </c>
      <c r="H7056" t="s">
        <v>7033</v>
      </c>
      <c r="I7056" t="s">
        <v>321</v>
      </c>
      <c r="J7056" t="s">
        <v>7033</v>
      </c>
      <c r="K7056">
        <v>3.9123630669999999E-2</v>
      </c>
      <c r="L7056">
        <v>3.9123630669999999E-2</v>
      </c>
      <c r="M7056" t="s">
        <v>26</v>
      </c>
      <c r="N7056" t="s">
        <v>323</v>
      </c>
      <c r="O7056" t="s">
        <v>29</v>
      </c>
      <c r="P7056" t="s">
        <v>29</v>
      </c>
      <c r="Q7056" t="s">
        <v>29</v>
      </c>
      <c r="R7056" t="s">
        <v>29</v>
      </c>
      <c r="S7056" t="s">
        <v>29</v>
      </c>
      <c r="T7056" t="s">
        <v>29</v>
      </c>
      <c r="U7056" t="s">
        <v>29</v>
      </c>
      <c r="V7056" t="s">
        <v>29</v>
      </c>
      <c r="W7056" t="s">
        <v>6903</v>
      </c>
    </row>
    <row r="7057" spans="1:23">
      <c r="A7057">
        <v>7056</v>
      </c>
      <c r="B7057" t="s">
        <v>7049</v>
      </c>
      <c r="C7057" t="s">
        <v>7049</v>
      </c>
      <c r="D7057">
        <v>180</v>
      </c>
      <c r="E7057" t="s">
        <v>6546</v>
      </c>
      <c r="F7057" t="s">
        <v>196</v>
      </c>
      <c r="G7057" s="1" t="s">
        <v>321</v>
      </c>
      <c r="H7057" t="s">
        <v>3595</v>
      </c>
      <c r="I7057" t="s">
        <v>321</v>
      </c>
      <c r="J7057" t="s">
        <v>3595</v>
      </c>
      <c r="K7057">
        <v>9.7809076679999996E-2</v>
      </c>
      <c r="L7057">
        <v>9.7809076679999996E-2</v>
      </c>
      <c r="M7057" t="s">
        <v>26</v>
      </c>
      <c r="N7057" t="s">
        <v>323</v>
      </c>
      <c r="O7057" t="s">
        <v>29</v>
      </c>
      <c r="P7057" t="s">
        <v>29</v>
      </c>
      <c r="Q7057" t="s">
        <v>29</v>
      </c>
      <c r="R7057" t="s">
        <v>29</v>
      </c>
      <c r="S7057" t="s">
        <v>29</v>
      </c>
      <c r="T7057" t="s">
        <v>29</v>
      </c>
      <c r="U7057" t="s">
        <v>29</v>
      </c>
      <c r="V7057" t="s">
        <v>29</v>
      </c>
      <c r="W7057" t="s">
        <v>6903</v>
      </c>
    </row>
    <row r="7058" spans="1:23">
      <c r="A7058">
        <v>7057</v>
      </c>
      <c r="B7058" t="s">
        <v>7049</v>
      </c>
      <c r="C7058" t="s">
        <v>7049</v>
      </c>
      <c r="D7058">
        <v>180</v>
      </c>
      <c r="E7058" t="s">
        <v>7034</v>
      </c>
      <c r="F7058" t="s">
        <v>196</v>
      </c>
      <c r="G7058" s="1" t="s">
        <v>321</v>
      </c>
      <c r="H7058" t="s">
        <v>29</v>
      </c>
      <c r="I7058" t="s">
        <v>321</v>
      </c>
      <c r="J7058" t="s">
        <v>29</v>
      </c>
      <c r="K7058">
        <v>1.956181534E-2</v>
      </c>
      <c r="L7058">
        <v>1.956181534E-2</v>
      </c>
      <c r="M7058" t="s">
        <v>26</v>
      </c>
      <c r="N7058" t="s">
        <v>323</v>
      </c>
      <c r="O7058" t="s">
        <v>29</v>
      </c>
      <c r="P7058" t="s">
        <v>29</v>
      </c>
      <c r="Q7058" t="s">
        <v>29</v>
      </c>
      <c r="R7058" t="s">
        <v>29</v>
      </c>
      <c r="S7058" t="s">
        <v>29</v>
      </c>
      <c r="T7058" t="s">
        <v>29</v>
      </c>
      <c r="U7058" t="s">
        <v>29</v>
      </c>
      <c r="V7058" t="s">
        <v>29</v>
      </c>
      <c r="W7058" t="s">
        <v>6903</v>
      </c>
    </row>
    <row r="7059" spans="1:23">
      <c r="A7059">
        <v>7058</v>
      </c>
      <c r="B7059" t="s">
        <v>7049</v>
      </c>
      <c r="C7059" t="s">
        <v>7049</v>
      </c>
      <c r="D7059">
        <v>180</v>
      </c>
      <c r="E7059" t="s">
        <v>7035</v>
      </c>
      <c r="F7059" t="s">
        <v>196</v>
      </c>
      <c r="G7059" s="1" t="s">
        <v>321</v>
      </c>
      <c r="H7059" t="s">
        <v>29</v>
      </c>
      <c r="I7059" t="s">
        <v>321</v>
      </c>
      <c r="J7059" t="s">
        <v>29</v>
      </c>
      <c r="K7059">
        <v>1.956181534E-2</v>
      </c>
      <c r="L7059">
        <v>1.956181534E-2</v>
      </c>
      <c r="M7059" t="s">
        <v>26</v>
      </c>
      <c r="N7059" t="s">
        <v>323</v>
      </c>
      <c r="O7059" t="s">
        <v>29</v>
      </c>
      <c r="P7059" t="s">
        <v>29</v>
      </c>
      <c r="Q7059" t="s">
        <v>29</v>
      </c>
      <c r="R7059" t="s">
        <v>29</v>
      </c>
      <c r="S7059" t="s">
        <v>29</v>
      </c>
      <c r="T7059" t="s">
        <v>29</v>
      </c>
      <c r="U7059" t="s">
        <v>29</v>
      </c>
      <c r="V7059" t="s">
        <v>29</v>
      </c>
      <c r="W7059" t="s">
        <v>6903</v>
      </c>
    </row>
    <row r="7060" spans="1:23">
      <c r="A7060">
        <v>7059</v>
      </c>
      <c r="B7060" t="s">
        <v>7049</v>
      </c>
      <c r="C7060" t="s">
        <v>7049</v>
      </c>
      <c r="D7060">
        <v>180</v>
      </c>
      <c r="E7060" t="s">
        <v>6553</v>
      </c>
      <c r="F7060" t="s">
        <v>196</v>
      </c>
      <c r="G7060" s="1" t="s">
        <v>928</v>
      </c>
      <c r="H7060" t="s">
        <v>929</v>
      </c>
      <c r="I7060" t="s">
        <v>928</v>
      </c>
      <c r="J7060" t="s">
        <v>929</v>
      </c>
      <c r="K7060">
        <v>0.58685446009999997</v>
      </c>
      <c r="L7060">
        <v>0.58685446009999997</v>
      </c>
      <c r="M7060" t="s">
        <v>26</v>
      </c>
      <c r="N7060" t="s">
        <v>323</v>
      </c>
      <c r="O7060" t="s">
        <v>29</v>
      </c>
      <c r="P7060" t="s">
        <v>29</v>
      </c>
      <c r="Q7060" t="s">
        <v>29</v>
      </c>
      <c r="R7060" t="s">
        <v>29</v>
      </c>
      <c r="S7060" t="s">
        <v>29</v>
      </c>
      <c r="T7060" t="s">
        <v>29</v>
      </c>
      <c r="U7060" t="s">
        <v>29</v>
      </c>
      <c r="V7060" t="s">
        <v>29</v>
      </c>
      <c r="W7060" t="s">
        <v>6903</v>
      </c>
    </row>
    <row r="7061" spans="1:23">
      <c r="A7061">
        <v>7060</v>
      </c>
      <c r="B7061" t="s">
        <v>7049</v>
      </c>
      <c r="C7061" t="s">
        <v>7049</v>
      </c>
      <c r="D7061">
        <v>180</v>
      </c>
      <c r="E7061" t="s">
        <v>7036</v>
      </c>
      <c r="F7061" t="s">
        <v>196</v>
      </c>
      <c r="G7061" s="1" t="s">
        <v>928</v>
      </c>
      <c r="H7061" t="s">
        <v>7037</v>
      </c>
      <c r="I7061" t="s">
        <v>928</v>
      </c>
      <c r="J7061" t="s">
        <v>7037</v>
      </c>
      <c r="K7061">
        <v>0.17605633800000001</v>
      </c>
      <c r="L7061">
        <v>0.17605633800000001</v>
      </c>
      <c r="M7061" t="s">
        <v>26</v>
      </c>
      <c r="N7061" t="s">
        <v>323</v>
      </c>
      <c r="O7061" t="s">
        <v>29</v>
      </c>
      <c r="P7061" t="s">
        <v>29</v>
      </c>
      <c r="Q7061" t="s">
        <v>29</v>
      </c>
      <c r="R7061" t="s">
        <v>29</v>
      </c>
      <c r="S7061" t="s">
        <v>29</v>
      </c>
      <c r="T7061" t="s">
        <v>29</v>
      </c>
      <c r="U7061" t="s">
        <v>29</v>
      </c>
      <c r="V7061" t="s">
        <v>29</v>
      </c>
      <c r="W7061" t="s">
        <v>6903</v>
      </c>
    </row>
    <row r="7062" spans="1:23">
      <c r="A7062">
        <v>7061</v>
      </c>
      <c r="B7062" t="s">
        <v>7049</v>
      </c>
      <c r="C7062" t="s">
        <v>7049</v>
      </c>
      <c r="D7062">
        <v>180</v>
      </c>
      <c r="E7062" t="s">
        <v>6554</v>
      </c>
      <c r="F7062" t="s">
        <v>196</v>
      </c>
      <c r="G7062" s="1" t="s">
        <v>928</v>
      </c>
      <c r="H7062" t="s">
        <v>1201</v>
      </c>
      <c r="I7062" t="s">
        <v>928</v>
      </c>
      <c r="J7062" t="s">
        <v>1201</v>
      </c>
      <c r="K7062">
        <v>0.2151799687</v>
      </c>
      <c r="L7062">
        <v>0.2151799687</v>
      </c>
      <c r="M7062" t="s">
        <v>26</v>
      </c>
      <c r="N7062" t="s">
        <v>323</v>
      </c>
      <c r="O7062" t="s">
        <v>29</v>
      </c>
      <c r="P7062" t="s">
        <v>29</v>
      </c>
      <c r="Q7062" t="s">
        <v>29</v>
      </c>
      <c r="R7062" t="s">
        <v>29</v>
      </c>
      <c r="S7062" t="s">
        <v>29</v>
      </c>
      <c r="T7062" t="s">
        <v>29</v>
      </c>
      <c r="U7062" t="s">
        <v>29</v>
      </c>
      <c r="V7062" t="s">
        <v>29</v>
      </c>
      <c r="W7062" t="s">
        <v>6903</v>
      </c>
    </row>
    <row r="7063" spans="1:23">
      <c r="A7063">
        <v>7062</v>
      </c>
      <c r="B7063" t="s">
        <v>7049</v>
      </c>
      <c r="C7063" t="s">
        <v>7049</v>
      </c>
      <c r="D7063">
        <v>180</v>
      </c>
      <c r="E7063" t="s">
        <v>7038</v>
      </c>
      <c r="F7063" t="s">
        <v>196</v>
      </c>
      <c r="G7063" s="1" t="s">
        <v>928</v>
      </c>
      <c r="H7063" t="s">
        <v>29</v>
      </c>
      <c r="I7063" t="s">
        <v>928</v>
      </c>
      <c r="J7063" t="s">
        <v>29</v>
      </c>
      <c r="K7063">
        <v>0.35211267610000002</v>
      </c>
      <c r="L7063">
        <v>0.35211267610000002</v>
      </c>
      <c r="M7063" t="s">
        <v>26</v>
      </c>
      <c r="N7063" t="s">
        <v>323</v>
      </c>
      <c r="O7063" t="s">
        <v>29</v>
      </c>
      <c r="P7063" t="s">
        <v>29</v>
      </c>
      <c r="Q7063" t="s">
        <v>29</v>
      </c>
      <c r="R7063" t="s">
        <v>29</v>
      </c>
      <c r="S7063" t="s">
        <v>29</v>
      </c>
      <c r="T7063" t="s">
        <v>29</v>
      </c>
      <c r="U7063" t="s">
        <v>29</v>
      </c>
      <c r="V7063" t="s">
        <v>29</v>
      </c>
      <c r="W7063" t="s">
        <v>6903</v>
      </c>
    </row>
    <row r="7064" spans="1:23">
      <c r="A7064">
        <v>7063</v>
      </c>
      <c r="B7064" t="s">
        <v>7049</v>
      </c>
      <c r="C7064" t="s">
        <v>7049</v>
      </c>
      <c r="D7064">
        <v>180</v>
      </c>
      <c r="E7064" t="s">
        <v>6124</v>
      </c>
      <c r="F7064" t="s">
        <v>196</v>
      </c>
      <c r="G7064" s="1" t="s">
        <v>928</v>
      </c>
      <c r="H7064" t="s">
        <v>29</v>
      </c>
      <c r="I7064" t="s">
        <v>928</v>
      </c>
      <c r="J7064" t="s">
        <v>29</v>
      </c>
      <c r="K7064">
        <v>5.8685446010000003E-2</v>
      </c>
      <c r="L7064">
        <v>5.8685446010000003E-2</v>
      </c>
      <c r="M7064" t="s">
        <v>26</v>
      </c>
      <c r="N7064" t="s">
        <v>323</v>
      </c>
      <c r="O7064" t="s">
        <v>29</v>
      </c>
      <c r="P7064" t="s">
        <v>29</v>
      </c>
      <c r="Q7064" t="s">
        <v>29</v>
      </c>
      <c r="R7064" t="s">
        <v>29</v>
      </c>
      <c r="S7064" t="s">
        <v>29</v>
      </c>
      <c r="T7064" t="s">
        <v>29</v>
      </c>
      <c r="U7064" t="s">
        <v>29</v>
      </c>
      <c r="V7064" t="s">
        <v>29</v>
      </c>
      <c r="W7064" t="s">
        <v>6903</v>
      </c>
    </row>
    <row r="7065" spans="1:23">
      <c r="A7065">
        <v>7064</v>
      </c>
      <c r="B7065" t="s">
        <v>7049</v>
      </c>
      <c r="C7065" t="s">
        <v>7049</v>
      </c>
      <c r="D7065">
        <v>180</v>
      </c>
      <c r="E7065" t="s">
        <v>7039</v>
      </c>
      <c r="F7065" t="s">
        <v>196</v>
      </c>
      <c r="G7065" s="1" t="s">
        <v>1784</v>
      </c>
      <c r="H7065" t="s">
        <v>7040</v>
      </c>
      <c r="I7065" t="s">
        <v>1784</v>
      </c>
      <c r="J7065" t="s">
        <v>7040</v>
      </c>
      <c r="K7065">
        <v>0.35211267610000002</v>
      </c>
      <c r="L7065">
        <v>0.35211267610000002</v>
      </c>
      <c r="M7065" t="s">
        <v>26</v>
      </c>
      <c r="N7065" t="s">
        <v>323</v>
      </c>
      <c r="O7065" t="s">
        <v>29</v>
      </c>
      <c r="P7065" t="s">
        <v>29</v>
      </c>
      <c r="Q7065" t="s">
        <v>29</v>
      </c>
      <c r="R7065" t="s">
        <v>29</v>
      </c>
      <c r="S7065" t="s">
        <v>29</v>
      </c>
      <c r="T7065" t="s">
        <v>29</v>
      </c>
      <c r="U7065" t="s">
        <v>29</v>
      </c>
      <c r="V7065" t="s">
        <v>29</v>
      </c>
      <c r="W7065" t="s">
        <v>6903</v>
      </c>
    </row>
    <row r="7066" spans="1:23">
      <c r="A7066">
        <v>7065</v>
      </c>
      <c r="B7066" t="s">
        <v>7049</v>
      </c>
      <c r="C7066" t="s">
        <v>7049</v>
      </c>
      <c r="D7066">
        <v>180</v>
      </c>
      <c r="E7066" t="s">
        <v>7041</v>
      </c>
      <c r="F7066" t="s">
        <v>196</v>
      </c>
      <c r="G7066" s="1" t="s">
        <v>1784</v>
      </c>
      <c r="H7066" t="s">
        <v>29</v>
      </c>
      <c r="I7066" t="s">
        <v>1784</v>
      </c>
      <c r="J7066" t="s">
        <v>29</v>
      </c>
      <c r="K7066">
        <v>0.2151799687</v>
      </c>
      <c r="L7066">
        <v>0.2151799687</v>
      </c>
      <c r="M7066" t="s">
        <v>26</v>
      </c>
      <c r="N7066" t="s">
        <v>323</v>
      </c>
      <c r="O7066" t="s">
        <v>29</v>
      </c>
      <c r="P7066" t="s">
        <v>29</v>
      </c>
      <c r="Q7066" t="s">
        <v>29</v>
      </c>
      <c r="R7066" t="s">
        <v>29</v>
      </c>
      <c r="S7066" t="s">
        <v>29</v>
      </c>
      <c r="T7066" t="s">
        <v>29</v>
      </c>
      <c r="U7066" t="s">
        <v>29</v>
      </c>
      <c r="V7066" t="s">
        <v>29</v>
      </c>
      <c r="W7066" t="s">
        <v>6903</v>
      </c>
    </row>
    <row r="7067" spans="1:23">
      <c r="A7067">
        <v>7066</v>
      </c>
      <c r="B7067" t="s">
        <v>7049</v>
      </c>
      <c r="C7067" t="s">
        <v>7049</v>
      </c>
      <c r="D7067">
        <v>180</v>
      </c>
      <c r="E7067" t="s">
        <v>7068</v>
      </c>
      <c r="F7067" t="s">
        <v>168</v>
      </c>
      <c r="G7067" s="1" t="s">
        <v>6708</v>
      </c>
      <c r="H7067" t="s">
        <v>7069</v>
      </c>
      <c r="I7067" t="s">
        <v>6708</v>
      </c>
      <c r="J7067" t="s">
        <v>7069</v>
      </c>
      <c r="K7067">
        <v>3.9123630669999999E-2</v>
      </c>
      <c r="L7067">
        <v>3.9123630669999999E-2</v>
      </c>
      <c r="M7067" t="s">
        <v>26</v>
      </c>
      <c r="N7067" t="s">
        <v>323</v>
      </c>
      <c r="O7067" t="s">
        <v>29</v>
      </c>
      <c r="P7067" t="s">
        <v>29</v>
      </c>
      <c r="Q7067" t="s">
        <v>29</v>
      </c>
      <c r="R7067" t="s">
        <v>29</v>
      </c>
      <c r="S7067" t="s">
        <v>29</v>
      </c>
      <c r="T7067" t="s">
        <v>29</v>
      </c>
      <c r="U7067" t="s">
        <v>29</v>
      </c>
      <c r="V7067" t="s">
        <v>29</v>
      </c>
      <c r="W7067" t="s">
        <v>6903</v>
      </c>
    </row>
    <row r="7068" spans="1:23">
      <c r="A7068">
        <v>7067</v>
      </c>
      <c r="B7068" t="s">
        <v>7049</v>
      </c>
      <c r="C7068" t="s">
        <v>7049</v>
      </c>
      <c r="D7068">
        <v>180</v>
      </c>
      <c r="E7068" t="s">
        <v>7045</v>
      </c>
      <c r="F7068" t="s">
        <v>168</v>
      </c>
      <c r="G7068" s="1" t="s">
        <v>6708</v>
      </c>
      <c r="H7068" t="s">
        <v>128</v>
      </c>
      <c r="I7068" t="s">
        <v>6708</v>
      </c>
      <c r="J7068" t="s">
        <v>8772</v>
      </c>
      <c r="K7068">
        <v>0.37167449139999997</v>
      </c>
      <c r="L7068">
        <v>0.37167449139999997</v>
      </c>
      <c r="M7068" t="s">
        <v>26</v>
      </c>
      <c r="N7068" t="s">
        <v>323</v>
      </c>
      <c r="O7068" t="s">
        <v>29</v>
      </c>
      <c r="P7068" t="s">
        <v>29</v>
      </c>
      <c r="Q7068" t="s">
        <v>29</v>
      </c>
      <c r="R7068" t="s">
        <v>29</v>
      </c>
      <c r="S7068" t="s">
        <v>29</v>
      </c>
      <c r="T7068" t="s">
        <v>29</v>
      </c>
      <c r="U7068" t="s">
        <v>29</v>
      </c>
      <c r="V7068" t="s">
        <v>29</v>
      </c>
      <c r="W7068" t="s">
        <v>6903</v>
      </c>
    </row>
    <row r="7069" spans="1:23">
      <c r="A7069">
        <v>7068</v>
      </c>
      <c r="B7069" t="s">
        <v>7049</v>
      </c>
      <c r="C7069" t="s">
        <v>7049</v>
      </c>
      <c r="D7069">
        <v>180</v>
      </c>
      <c r="E7069" t="s">
        <v>1468</v>
      </c>
      <c r="F7069" t="s">
        <v>641</v>
      </c>
      <c r="G7069" s="1" t="s">
        <v>1012</v>
      </c>
      <c r="H7069" t="s">
        <v>1469</v>
      </c>
      <c r="I7069" t="s">
        <v>1012</v>
      </c>
      <c r="J7069" t="s">
        <v>1469</v>
      </c>
      <c r="K7069">
        <v>1.956181534E-2</v>
      </c>
      <c r="L7069">
        <v>1.956181534E-2</v>
      </c>
      <c r="M7069" t="s">
        <v>26</v>
      </c>
      <c r="N7069" t="s">
        <v>323</v>
      </c>
      <c r="O7069" t="s">
        <v>29</v>
      </c>
      <c r="P7069" t="s">
        <v>29</v>
      </c>
      <c r="Q7069" t="s">
        <v>29</v>
      </c>
      <c r="R7069" t="s">
        <v>29</v>
      </c>
      <c r="S7069" t="s">
        <v>29</v>
      </c>
      <c r="T7069" t="s">
        <v>29</v>
      </c>
      <c r="U7069" t="s">
        <v>29</v>
      </c>
      <c r="V7069" t="s">
        <v>29</v>
      </c>
      <c r="W7069" t="s">
        <v>6903</v>
      </c>
    </row>
    <row r="7070" spans="1:23">
      <c r="A7070">
        <v>7069</v>
      </c>
      <c r="B7070" t="s">
        <v>7049</v>
      </c>
      <c r="C7070" t="s">
        <v>7049</v>
      </c>
      <c r="D7070">
        <v>180</v>
      </c>
      <c r="E7070" t="s">
        <v>6656</v>
      </c>
      <c r="F7070" t="s">
        <v>3050</v>
      </c>
      <c r="G7070" s="1" t="s">
        <v>3051</v>
      </c>
      <c r="H7070" t="s">
        <v>6657</v>
      </c>
      <c r="I7070" t="s">
        <v>3051</v>
      </c>
      <c r="J7070" t="s">
        <v>3052</v>
      </c>
      <c r="K7070">
        <v>2.6604068860000001</v>
      </c>
      <c r="L7070">
        <v>2.6604068860000001</v>
      </c>
      <c r="M7070" t="s">
        <v>26</v>
      </c>
      <c r="N7070" t="s">
        <v>323</v>
      </c>
      <c r="O7070" t="s">
        <v>29</v>
      </c>
      <c r="P7070" t="s">
        <v>29</v>
      </c>
      <c r="Q7070" t="s">
        <v>29</v>
      </c>
      <c r="R7070" t="s">
        <v>29</v>
      </c>
      <c r="S7070" t="s">
        <v>29</v>
      </c>
      <c r="T7070" t="s">
        <v>29</v>
      </c>
      <c r="U7070" t="s">
        <v>29</v>
      </c>
      <c r="V7070" t="s">
        <v>29</v>
      </c>
      <c r="W7070" t="s">
        <v>6903</v>
      </c>
    </row>
    <row r="7071" spans="1:23">
      <c r="A7071">
        <v>7070</v>
      </c>
      <c r="B7071" t="s">
        <v>7049</v>
      </c>
      <c r="C7071" t="s">
        <v>7049</v>
      </c>
      <c r="D7071">
        <v>180</v>
      </c>
      <c r="E7071" t="s">
        <v>6656</v>
      </c>
      <c r="F7071" t="s">
        <v>3050</v>
      </c>
      <c r="G7071" s="1" t="s">
        <v>3051</v>
      </c>
      <c r="H7071" t="s">
        <v>6657</v>
      </c>
      <c r="I7071" t="s">
        <v>3051</v>
      </c>
      <c r="J7071" t="s">
        <v>3052</v>
      </c>
      <c r="K7071">
        <v>1.956181534E-2</v>
      </c>
      <c r="L7071">
        <v>1.956181534E-2</v>
      </c>
      <c r="M7071" t="s">
        <v>26</v>
      </c>
      <c r="N7071" t="s">
        <v>4694</v>
      </c>
      <c r="O7071" t="s">
        <v>29</v>
      </c>
      <c r="P7071" t="s">
        <v>29</v>
      </c>
      <c r="Q7071" t="s">
        <v>29</v>
      </c>
      <c r="R7071" t="s">
        <v>29</v>
      </c>
      <c r="S7071" t="s">
        <v>29</v>
      </c>
      <c r="T7071" t="s">
        <v>29</v>
      </c>
      <c r="U7071" t="s">
        <v>29</v>
      </c>
      <c r="V7071" t="s">
        <v>29</v>
      </c>
      <c r="W7071" t="s">
        <v>6903</v>
      </c>
    </row>
    <row r="7072" spans="1:23">
      <c r="A7072">
        <v>7071</v>
      </c>
      <c r="B7072" t="s">
        <v>7049</v>
      </c>
      <c r="C7072" t="s">
        <v>7049</v>
      </c>
      <c r="D7072">
        <v>180</v>
      </c>
      <c r="E7072" t="s">
        <v>7046</v>
      </c>
      <c r="F7072" t="s">
        <v>3056</v>
      </c>
      <c r="G7072" s="1" t="s">
        <v>3434</v>
      </c>
      <c r="H7072" t="s">
        <v>331</v>
      </c>
      <c r="I7072" t="s">
        <v>3434</v>
      </c>
      <c r="J7072" t="s">
        <v>331</v>
      </c>
      <c r="K7072">
        <v>0.39123630669999998</v>
      </c>
      <c r="L7072">
        <v>0.39123630669999998</v>
      </c>
      <c r="M7072" t="s">
        <v>26</v>
      </c>
      <c r="N7072" t="s">
        <v>6929</v>
      </c>
      <c r="O7072" t="s">
        <v>29</v>
      </c>
      <c r="P7072" t="s">
        <v>29</v>
      </c>
      <c r="Q7072" t="s">
        <v>29</v>
      </c>
      <c r="R7072" t="s">
        <v>29</v>
      </c>
      <c r="S7072" t="s">
        <v>29</v>
      </c>
      <c r="T7072" t="s">
        <v>29</v>
      </c>
      <c r="U7072" t="s">
        <v>29</v>
      </c>
      <c r="V7072" t="s">
        <v>29</v>
      </c>
      <c r="W7072" t="s">
        <v>6903</v>
      </c>
    </row>
    <row r="7073" spans="1:23">
      <c r="A7073">
        <v>7072</v>
      </c>
      <c r="B7073" t="s">
        <v>7049</v>
      </c>
      <c r="C7073" t="s">
        <v>7049</v>
      </c>
      <c r="D7073">
        <v>180</v>
      </c>
      <c r="E7073" t="s">
        <v>7070</v>
      </c>
      <c r="F7073" t="s">
        <v>93</v>
      </c>
      <c r="G7073" s="1" t="s">
        <v>29</v>
      </c>
      <c r="H7073" t="s">
        <v>29</v>
      </c>
      <c r="I7073" t="s">
        <v>29</v>
      </c>
      <c r="J7073" t="s">
        <v>29</v>
      </c>
      <c r="K7073">
        <v>1.956181534E-2</v>
      </c>
      <c r="L7073">
        <v>1.956181534E-2</v>
      </c>
      <c r="M7073" t="s">
        <v>26</v>
      </c>
      <c r="N7073" t="s">
        <v>323</v>
      </c>
      <c r="O7073" t="s">
        <v>29</v>
      </c>
      <c r="P7073" t="s">
        <v>29</v>
      </c>
      <c r="Q7073" t="s">
        <v>29</v>
      </c>
      <c r="R7073" t="s">
        <v>29</v>
      </c>
      <c r="S7073" t="s">
        <v>29</v>
      </c>
      <c r="T7073" t="s">
        <v>29</v>
      </c>
      <c r="U7073" t="s">
        <v>29</v>
      </c>
      <c r="V7073" t="s">
        <v>29</v>
      </c>
      <c r="W7073" t="s">
        <v>6903</v>
      </c>
    </row>
    <row r="7074" spans="1:23">
      <c r="A7074">
        <v>7073</v>
      </c>
      <c r="B7074" t="s">
        <v>7049</v>
      </c>
      <c r="C7074" t="s">
        <v>7049</v>
      </c>
      <c r="D7074">
        <v>180</v>
      </c>
      <c r="E7074" t="s">
        <v>7071</v>
      </c>
      <c r="F7074" t="s">
        <v>76</v>
      </c>
      <c r="G7074" s="1" t="s">
        <v>29</v>
      </c>
      <c r="H7074" t="s">
        <v>29</v>
      </c>
      <c r="I7074" t="s">
        <v>29</v>
      </c>
      <c r="J7074" t="s">
        <v>29</v>
      </c>
      <c r="K7074">
        <v>5.8685446010000003E-2</v>
      </c>
      <c r="L7074">
        <v>5.8685446010000003E-2</v>
      </c>
      <c r="M7074" t="s">
        <v>77</v>
      </c>
      <c r="N7074" t="s">
        <v>29</v>
      </c>
      <c r="O7074" t="s">
        <v>29</v>
      </c>
      <c r="P7074" t="s">
        <v>29</v>
      </c>
      <c r="Q7074" t="s">
        <v>29</v>
      </c>
      <c r="R7074" t="s">
        <v>29</v>
      </c>
      <c r="S7074" t="s">
        <v>29</v>
      </c>
      <c r="T7074" t="s">
        <v>29</v>
      </c>
      <c r="U7074" t="s">
        <v>29</v>
      </c>
      <c r="V7074" t="s">
        <v>29</v>
      </c>
      <c r="W7074" t="s">
        <v>6903</v>
      </c>
    </row>
    <row r="7075" spans="1:23">
      <c r="A7075">
        <v>7074</v>
      </c>
      <c r="B7075" t="s">
        <v>7049</v>
      </c>
      <c r="C7075" t="s">
        <v>7049</v>
      </c>
      <c r="D7075">
        <v>180</v>
      </c>
      <c r="E7075" t="s">
        <v>7047</v>
      </c>
      <c r="F7075" t="s">
        <v>93</v>
      </c>
      <c r="G7075" s="1" t="s">
        <v>29</v>
      </c>
      <c r="H7075" t="s">
        <v>29</v>
      </c>
      <c r="I7075" t="s">
        <v>29</v>
      </c>
      <c r="J7075" t="s">
        <v>29</v>
      </c>
      <c r="K7075">
        <v>1.3693270740000001</v>
      </c>
      <c r="L7075">
        <v>1.3693270740000001</v>
      </c>
      <c r="M7075" t="s">
        <v>26</v>
      </c>
      <c r="N7075" t="s">
        <v>323</v>
      </c>
      <c r="O7075" t="s">
        <v>29</v>
      </c>
      <c r="P7075" t="s">
        <v>29</v>
      </c>
      <c r="Q7075" t="s">
        <v>29</v>
      </c>
      <c r="R7075" t="s">
        <v>29</v>
      </c>
      <c r="S7075" t="s">
        <v>29</v>
      </c>
      <c r="T7075" t="s">
        <v>29</v>
      </c>
      <c r="U7075" t="s">
        <v>29</v>
      </c>
      <c r="V7075" t="s">
        <v>29</v>
      </c>
      <c r="W7075" t="s">
        <v>6903</v>
      </c>
    </row>
    <row r="7076" spans="1:23">
      <c r="A7076">
        <v>7075</v>
      </c>
      <c r="B7076" t="s">
        <v>7049</v>
      </c>
      <c r="C7076" t="s">
        <v>7049</v>
      </c>
      <c r="D7076">
        <v>180</v>
      </c>
      <c r="E7076" t="s">
        <v>7047</v>
      </c>
      <c r="F7076" t="s">
        <v>93</v>
      </c>
      <c r="G7076" s="1" t="s">
        <v>29</v>
      </c>
      <c r="H7076" t="s">
        <v>29</v>
      </c>
      <c r="I7076" t="s">
        <v>29</v>
      </c>
      <c r="J7076" t="s">
        <v>29</v>
      </c>
      <c r="K7076">
        <v>0.25430359940000002</v>
      </c>
      <c r="L7076">
        <v>0.25430359940000002</v>
      </c>
      <c r="M7076" t="s">
        <v>26</v>
      </c>
      <c r="N7076" t="s">
        <v>6929</v>
      </c>
      <c r="O7076" t="s">
        <v>29</v>
      </c>
      <c r="P7076" t="s">
        <v>29</v>
      </c>
      <c r="Q7076" t="s">
        <v>29</v>
      </c>
      <c r="R7076" t="s">
        <v>29</v>
      </c>
      <c r="S7076" t="s">
        <v>29</v>
      </c>
      <c r="T7076" t="s">
        <v>29</v>
      </c>
      <c r="U7076" t="s">
        <v>29</v>
      </c>
      <c r="V7076" t="s">
        <v>29</v>
      </c>
      <c r="W7076" t="s">
        <v>6903</v>
      </c>
    </row>
    <row r="7077" spans="1:23">
      <c r="A7077">
        <v>7076</v>
      </c>
      <c r="B7077" t="s">
        <v>7049</v>
      </c>
      <c r="C7077" t="s">
        <v>7049</v>
      </c>
      <c r="D7077">
        <v>180</v>
      </c>
      <c r="E7077" t="s">
        <v>7048</v>
      </c>
      <c r="F7077" t="s">
        <v>93</v>
      </c>
      <c r="G7077" s="1" t="s">
        <v>29</v>
      </c>
      <c r="H7077" t="s">
        <v>29</v>
      </c>
      <c r="I7077" t="s">
        <v>29</v>
      </c>
      <c r="J7077" t="s">
        <v>29</v>
      </c>
      <c r="K7077">
        <v>0.4303599374</v>
      </c>
      <c r="L7077">
        <v>0.4303599374</v>
      </c>
      <c r="M7077" t="s">
        <v>26</v>
      </c>
      <c r="N7077" t="s">
        <v>323</v>
      </c>
      <c r="O7077" t="s">
        <v>29</v>
      </c>
      <c r="P7077" t="s">
        <v>29</v>
      </c>
      <c r="Q7077" t="s">
        <v>29</v>
      </c>
      <c r="R7077" t="s">
        <v>29</v>
      </c>
      <c r="S7077" t="s">
        <v>29</v>
      </c>
      <c r="T7077" t="s">
        <v>29</v>
      </c>
      <c r="U7077" t="s">
        <v>29</v>
      </c>
      <c r="V7077" t="s">
        <v>29</v>
      </c>
      <c r="W7077" t="s">
        <v>6903</v>
      </c>
    </row>
    <row r="7078" spans="1:23">
      <c r="A7078">
        <v>7077</v>
      </c>
      <c r="B7078" t="s">
        <v>7049</v>
      </c>
      <c r="C7078" t="s">
        <v>7049</v>
      </c>
      <c r="D7078">
        <v>180</v>
      </c>
      <c r="E7078" t="s">
        <v>7048</v>
      </c>
      <c r="F7078" t="s">
        <v>93</v>
      </c>
      <c r="G7078" s="1" t="s">
        <v>29</v>
      </c>
      <c r="H7078" t="s">
        <v>29</v>
      </c>
      <c r="I7078" t="s">
        <v>29</v>
      </c>
      <c r="J7078" t="s">
        <v>29</v>
      </c>
      <c r="K7078">
        <v>1.956181534E-2</v>
      </c>
      <c r="L7078">
        <v>1.956181534E-2</v>
      </c>
      <c r="M7078" t="s">
        <v>26</v>
      </c>
      <c r="N7078" t="s">
        <v>6929</v>
      </c>
      <c r="O7078" t="s">
        <v>29</v>
      </c>
      <c r="P7078" t="s">
        <v>29</v>
      </c>
      <c r="Q7078" t="s">
        <v>29</v>
      </c>
      <c r="R7078" t="s">
        <v>29</v>
      </c>
      <c r="S7078" t="s">
        <v>29</v>
      </c>
      <c r="T7078" t="s">
        <v>29</v>
      </c>
      <c r="U7078" t="s">
        <v>29</v>
      </c>
      <c r="V7078" t="s">
        <v>29</v>
      </c>
      <c r="W7078" t="s">
        <v>6903</v>
      </c>
    </row>
    <row r="7079" spans="1:23">
      <c r="A7079">
        <v>7078</v>
      </c>
      <c r="B7079" t="s">
        <v>7049</v>
      </c>
      <c r="C7079" t="s">
        <v>7049</v>
      </c>
      <c r="D7079">
        <v>180</v>
      </c>
      <c r="E7079" t="s">
        <v>3182</v>
      </c>
      <c r="F7079" t="s">
        <v>76</v>
      </c>
      <c r="G7079" s="1" t="s">
        <v>29</v>
      </c>
      <c r="H7079" t="s">
        <v>29</v>
      </c>
      <c r="I7079" t="s">
        <v>29</v>
      </c>
      <c r="J7079" t="s">
        <v>29</v>
      </c>
      <c r="K7079">
        <f>635/5112*100</f>
        <v>12.421752738654147</v>
      </c>
      <c r="L7079">
        <f>635/5112*100</f>
        <v>12.421752738654147</v>
      </c>
      <c r="M7079" t="s">
        <v>687</v>
      </c>
      <c r="N7079" t="s">
        <v>29</v>
      </c>
      <c r="O7079" t="s">
        <v>29</v>
      </c>
      <c r="P7079" t="s">
        <v>29</v>
      </c>
      <c r="Q7079" t="s">
        <v>29</v>
      </c>
      <c r="R7079" t="s">
        <v>29</v>
      </c>
      <c r="S7079" t="s">
        <v>29</v>
      </c>
      <c r="T7079" t="s">
        <v>29</v>
      </c>
      <c r="U7079" t="s">
        <v>29</v>
      </c>
      <c r="V7079" t="s">
        <v>29</v>
      </c>
      <c r="W7079" t="s">
        <v>6903</v>
      </c>
    </row>
    <row r="7080" spans="1:23">
      <c r="A7080">
        <v>7079</v>
      </c>
      <c r="B7080" t="s">
        <v>7072</v>
      </c>
      <c r="C7080" t="s">
        <v>7073</v>
      </c>
      <c r="D7080">
        <v>181</v>
      </c>
      <c r="E7080" t="s">
        <v>7074</v>
      </c>
      <c r="F7080" t="s">
        <v>168</v>
      </c>
      <c r="G7080" s="1" t="s">
        <v>169</v>
      </c>
      <c r="H7080" t="s">
        <v>403</v>
      </c>
      <c r="I7080" t="s">
        <v>169</v>
      </c>
      <c r="J7080" t="s">
        <v>403</v>
      </c>
      <c r="K7080">
        <v>1.93</v>
      </c>
      <c r="L7080">
        <v>1.93</v>
      </c>
      <c r="M7080" t="s">
        <v>26</v>
      </c>
      <c r="N7080" t="s">
        <v>29</v>
      </c>
      <c r="O7080" t="s">
        <v>29</v>
      </c>
      <c r="P7080" t="s">
        <v>29</v>
      </c>
      <c r="Q7080" t="s">
        <v>29</v>
      </c>
      <c r="R7080" t="s">
        <v>29</v>
      </c>
      <c r="S7080" t="s">
        <v>29</v>
      </c>
      <c r="T7080" t="s">
        <v>29</v>
      </c>
      <c r="U7080" t="s">
        <v>29</v>
      </c>
      <c r="V7080" t="s">
        <v>7075</v>
      </c>
      <c r="W7080" t="s">
        <v>7076</v>
      </c>
    </row>
    <row r="7081" spans="1:23">
      <c r="A7081">
        <v>7080</v>
      </c>
      <c r="B7081" t="s">
        <v>7072</v>
      </c>
      <c r="C7081" t="s">
        <v>7073</v>
      </c>
      <c r="D7081">
        <v>181</v>
      </c>
      <c r="E7081" t="s">
        <v>1795</v>
      </c>
      <c r="F7081" t="s">
        <v>154</v>
      </c>
      <c r="G7081" s="1" t="s">
        <v>155</v>
      </c>
      <c r="H7081" t="s">
        <v>1796</v>
      </c>
      <c r="I7081" t="s">
        <v>155</v>
      </c>
      <c r="J7081" t="s">
        <v>1796</v>
      </c>
      <c r="K7081">
        <v>6.38</v>
      </c>
      <c r="L7081">
        <v>6.38</v>
      </c>
      <c r="M7081" t="s">
        <v>26</v>
      </c>
      <c r="N7081" t="s">
        <v>29</v>
      </c>
      <c r="O7081" t="s">
        <v>29</v>
      </c>
      <c r="P7081" t="s">
        <v>29</v>
      </c>
      <c r="Q7081" t="s">
        <v>29</v>
      </c>
      <c r="R7081" t="s">
        <v>29</v>
      </c>
      <c r="S7081" t="s">
        <v>29</v>
      </c>
      <c r="T7081" t="s">
        <v>29</v>
      </c>
      <c r="U7081" t="s">
        <v>29</v>
      </c>
      <c r="V7081" t="s">
        <v>7075</v>
      </c>
      <c r="W7081" t="s">
        <v>7076</v>
      </c>
    </row>
    <row r="7082" spans="1:23">
      <c r="A7082">
        <v>7081</v>
      </c>
      <c r="B7082" t="s">
        <v>7072</v>
      </c>
      <c r="C7082" t="s">
        <v>7073</v>
      </c>
      <c r="D7082">
        <v>181</v>
      </c>
      <c r="E7082" t="s">
        <v>1825</v>
      </c>
      <c r="F7082" t="s">
        <v>522</v>
      </c>
      <c r="G7082" s="1" t="s">
        <v>1826</v>
      </c>
      <c r="H7082" t="s">
        <v>1827</v>
      </c>
      <c r="I7082" t="s">
        <v>1826</v>
      </c>
      <c r="J7082" t="s">
        <v>1827</v>
      </c>
      <c r="K7082">
        <v>1.46</v>
      </c>
      <c r="L7082">
        <v>1.46</v>
      </c>
      <c r="M7082" t="s">
        <v>26</v>
      </c>
      <c r="N7082" t="s">
        <v>29</v>
      </c>
      <c r="O7082" t="s">
        <v>29</v>
      </c>
      <c r="P7082" t="s">
        <v>29</v>
      </c>
      <c r="Q7082" t="s">
        <v>29</v>
      </c>
      <c r="R7082" t="s">
        <v>29</v>
      </c>
      <c r="S7082" t="s">
        <v>29</v>
      </c>
      <c r="T7082" t="s">
        <v>29</v>
      </c>
      <c r="U7082" t="s">
        <v>29</v>
      </c>
      <c r="V7082" t="s">
        <v>7075</v>
      </c>
      <c r="W7082" t="s">
        <v>7076</v>
      </c>
    </row>
    <row r="7083" spans="1:23">
      <c r="A7083">
        <v>7082</v>
      </c>
      <c r="B7083" t="s">
        <v>7072</v>
      </c>
      <c r="C7083" t="s">
        <v>7073</v>
      </c>
      <c r="D7083">
        <v>181</v>
      </c>
      <c r="E7083" t="s">
        <v>7077</v>
      </c>
      <c r="F7083" t="s">
        <v>181</v>
      </c>
      <c r="G7083" s="1" t="s">
        <v>7078</v>
      </c>
      <c r="H7083" t="s">
        <v>7079</v>
      </c>
      <c r="I7083" t="s">
        <v>7078</v>
      </c>
      <c r="J7083" t="s">
        <v>8773</v>
      </c>
      <c r="K7083">
        <v>6.12</v>
      </c>
      <c r="L7083">
        <v>6.12</v>
      </c>
      <c r="M7083" t="s">
        <v>26</v>
      </c>
      <c r="N7083" t="s">
        <v>29</v>
      </c>
      <c r="O7083" t="s">
        <v>29</v>
      </c>
      <c r="P7083" t="s">
        <v>29</v>
      </c>
      <c r="Q7083" t="s">
        <v>29</v>
      </c>
      <c r="R7083" t="s">
        <v>29</v>
      </c>
      <c r="S7083" t="s">
        <v>29</v>
      </c>
      <c r="T7083" t="s">
        <v>29</v>
      </c>
      <c r="U7083" t="s">
        <v>29</v>
      </c>
      <c r="V7083" t="s">
        <v>7075</v>
      </c>
      <c r="W7083" t="s">
        <v>7076</v>
      </c>
    </row>
    <row r="7084" spans="1:23">
      <c r="A7084">
        <v>7083</v>
      </c>
      <c r="B7084" t="s">
        <v>7072</v>
      </c>
      <c r="C7084" t="s">
        <v>7073</v>
      </c>
      <c r="D7084">
        <v>181</v>
      </c>
      <c r="E7084" t="s">
        <v>7080</v>
      </c>
      <c r="F7084" t="s">
        <v>3071</v>
      </c>
      <c r="G7084" s="1" t="s">
        <v>3072</v>
      </c>
      <c r="H7084" t="s">
        <v>933</v>
      </c>
      <c r="I7084" t="s">
        <v>3072</v>
      </c>
      <c r="J7084" t="s">
        <v>933</v>
      </c>
      <c r="K7084">
        <v>0.88</v>
      </c>
      <c r="L7084">
        <v>0.88</v>
      </c>
      <c r="M7084" t="s">
        <v>26</v>
      </c>
      <c r="N7084" t="s">
        <v>29</v>
      </c>
      <c r="O7084" t="s">
        <v>29</v>
      </c>
      <c r="P7084" t="s">
        <v>29</v>
      </c>
      <c r="Q7084" t="s">
        <v>29</v>
      </c>
      <c r="R7084" t="s">
        <v>29</v>
      </c>
      <c r="S7084" t="s">
        <v>29</v>
      </c>
      <c r="T7084" t="s">
        <v>29</v>
      </c>
      <c r="U7084" t="s">
        <v>29</v>
      </c>
      <c r="V7084" t="s">
        <v>7075</v>
      </c>
      <c r="W7084" t="s">
        <v>7076</v>
      </c>
    </row>
    <row r="7085" spans="1:23">
      <c r="A7085">
        <v>7084</v>
      </c>
      <c r="B7085" t="s">
        <v>7072</v>
      </c>
      <c r="C7085" t="s">
        <v>7073</v>
      </c>
      <c r="D7085">
        <v>181</v>
      </c>
      <c r="E7085" t="s">
        <v>7081</v>
      </c>
      <c r="F7085" t="s">
        <v>154</v>
      </c>
      <c r="G7085" s="1" t="s">
        <v>1175</v>
      </c>
      <c r="H7085" t="s">
        <v>7082</v>
      </c>
      <c r="I7085" t="s">
        <v>1175</v>
      </c>
      <c r="J7085" t="s">
        <v>7082</v>
      </c>
      <c r="K7085">
        <v>1.34</v>
      </c>
      <c r="L7085">
        <v>1.34</v>
      </c>
      <c r="M7085" t="s">
        <v>26</v>
      </c>
      <c r="N7085" t="s">
        <v>29</v>
      </c>
      <c r="O7085" t="s">
        <v>29</v>
      </c>
      <c r="P7085" t="s">
        <v>29</v>
      </c>
      <c r="Q7085" t="s">
        <v>29</v>
      </c>
      <c r="R7085" t="s">
        <v>29</v>
      </c>
      <c r="S7085" t="s">
        <v>29</v>
      </c>
      <c r="T7085" t="s">
        <v>29</v>
      </c>
      <c r="U7085" t="s">
        <v>29</v>
      </c>
      <c r="V7085" t="s">
        <v>7075</v>
      </c>
      <c r="W7085" t="s">
        <v>7076</v>
      </c>
    </row>
    <row r="7086" spans="1:23">
      <c r="A7086">
        <v>7085</v>
      </c>
      <c r="B7086" t="s">
        <v>7072</v>
      </c>
      <c r="C7086" t="s">
        <v>7073</v>
      </c>
      <c r="D7086">
        <v>181</v>
      </c>
      <c r="E7086" t="s">
        <v>7083</v>
      </c>
      <c r="F7086" t="s">
        <v>67</v>
      </c>
      <c r="G7086" s="1" t="s">
        <v>1336</v>
      </c>
      <c r="H7086" t="s">
        <v>7084</v>
      </c>
      <c r="I7086" t="s">
        <v>1336</v>
      </c>
      <c r="J7086" t="s">
        <v>4575</v>
      </c>
      <c r="K7086">
        <v>0.78</v>
      </c>
      <c r="L7086">
        <v>0.78</v>
      </c>
      <c r="M7086" t="s">
        <v>26</v>
      </c>
      <c r="N7086" t="s">
        <v>29</v>
      </c>
      <c r="O7086" t="s">
        <v>29</v>
      </c>
      <c r="P7086" t="s">
        <v>29</v>
      </c>
      <c r="Q7086" t="s">
        <v>29</v>
      </c>
      <c r="R7086" t="s">
        <v>29</v>
      </c>
      <c r="S7086" t="s">
        <v>29</v>
      </c>
      <c r="T7086" t="s">
        <v>29</v>
      </c>
      <c r="U7086" t="s">
        <v>29</v>
      </c>
      <c r="V7086" t="s">
        <v>7075</v>
      </c>
      <c r="W7086" t="s">
        <v>7076</v>
      </c>
    </row>
    <row r="7087" spans="1:23">
      <c r="A7087">
        <v>7086</v>
      </c>
      <c r="B7087" t="s">
        <v>7072</v>
      </c>
      <c r="C7087" t="s">
        <v>7073</v>
      </c>
      <c r="D7087">
        <v>181</v>
      </c>
      <c r="E7087" t="s">
        <v>7085</v>
      </c>
      <c r="F7087" t="s">
        <v>1049</v>
      </c>
      <c r="G7087" s="1" t="s">
        <v>1050</v>
      </c>
      <c r="H7087" t="s">
        <v>7086</v>
      </c>
      <c r="I7087" t="s">
        <v>1050</v>
      </c>
      <c r="J7087" t="s">
        <v>1813</v>
      </c>
      <c r="K7087">
        <v>2.73</v>
      </c>
      <c r="L7087">
        <v>2.73</v>
      </c>
      <c r="M7087" t="s">
        <v>26</v>
      </c>
      <c r="N7087" t="s">
        <v>29</v>
      </c>
      <c r="O7087" t="s">
        <v>29</v>
      </c>
      <c r="P7087" t="s">
        <v>29</v>
      </c>
      <c r="Q7087" t="s">
        <v>29</v>
      </c>
      <c r="R7087" t="s">
        <v>29</v>
      </c>
      <c r="S7087" t="s">
        <v>29</v>
      </c>
      <c r="T7087" t="s">
        <v>29</v>
      </c>
      <c r="U7087" t="s">
        <v>29</v>
      </c>
      <c r="V7087" t="s">
        <v>7075</v>
      </c>
      <c r="W7087" t="s">
        <v>7076</v>
      </c>
    </row>
    <row r="7088" spans="1:23">
      <c r="A7088">
        <v>7087</v>
      </c>
      <c r="B7088" t="s">
        <v>7072</v>
      </c>
      <c r="C7088" t="s">
        <v>7073</v>
      </c>
      <c r="D7088">
        <v>181</v>
      </c>
      <c r="E7088" t="s">
        <v>2984</v>
      </c>
      <c r="F7088" t="s">
        <v>1049</v>
      </c>
      <c r="G7088" s="1" t="s">
        <v>1050</v>
      </c>
      <c r="H7088" t="s">
        <v>29</v>
      </c>
      <c r="I7088" t="s">
        <v>1050</v>
      </c>
      <c r="J7088" t="s">
        <v>29</v>
      </c>
      <c r="K7088">
        <v>1.66</v>
      </c>
      <c r="L7088">
        <v>1.66</v>
      </c>
      <c r="M7088" t="s">
        <v>26</v>
      </c>
      <c r="N7088" t="s">
        <v>29</v>
      </c>
      <c r="O7088" t="s">
        <v>29</v>
      </c>
      <c r="P7088" t="s">
        <v>29</v>
      </c>
      <c r="Q7088" t="s">
        <v>29</v>
      </c>
      <c r="R7088" t="s">
        <v>29</v>
      </c>
      <c r="S7088" t="s">
        <v>29</v>
      </c>
      <c r="T7088" t="s">
        <v>29</v>
      </c>
      <c r="U7088" t="s">
        <v>29</v>
      </c>
      <c r="V7088" t="s">
        <v>7075</v>
      </c>
      <c r="W7088" t="s">
        <v>7076</v>
      </c>
    </row>
    <row r="7089" spans="1:23">
      <c r="A7089">
        <v>7088</v>
      </c>
      <c r="B7089" t="s">
        <v>7072</v>
      </c>
      <c r="C7089" t="s">
        <v>7073</v>
      </c>
      <c r="D7089">
        <v>181</v>
      </c>
      <c r="E7089" t="s">
        <v>1505</v>
      </c>
      <c r="F7089" t="s">
        <v>185</v>
      </c>
      <c r="G7089" s="1" t="s">
        <v>186</v>
      </c>
      <c r="H7089" t="s">
        <v>1506</v>
      </c>
      <c r="I7089" t="s">
        <v>186</v>
      </c>
      <c r="J7089" t="s">
        <v>1506</v>
      </c>
      <c r="K7089">
        <v>0.04</v>
      </c>
      <c r="L7089">
        <v>0.04</v>
      </c>
      <c r="M7089" t="s">
        <v>26</v>
      </c>
      <c r="N7089" t="s">
        <v>29</v>
      </c>
      <c r="O7089" t="s">
        <v>29</v>
      </c>
      <c r="P7089" t="s">
        <v>29</v>
      </c>
      <c r="Q7089" t="s">
        <v>29</v>
      </c>
      <c r="R7089" t="s">
        <v>29</v>
      </c>
      <c r="S7089" t="s">
        <v>29</v>
      </c>
      <c r="T7089" t="s">
        <v>29</v>
      </c>
      <c r="U7089" t="s">
        <v>29</v>
      </c>
      <c r="V7089" t="s">
        <v>7075</v>
      </c>
      <c r="W7089" t="s">
        <v>7076</v>
      </c>
    </row>
    <row r="7090" spans="1:23">
      <c r="A7090">
        <v>7089</v>
      </c>
      <c r="B7090" t="s">
        <v>7072</v>
      </c>
      <c r="C7090" t="s">
        <v>7073</v>
      </c>
      <c r="D7090">
        <v>181</v>
      </c>
      <c r="E7090" t="s">
        <v>1789</v>
      </c>
      <c r="F7090" t="s">
        <v>185</v>
      </c>
      <c r="G7090" s="1" t="s">
        <v>186</v>
      </c>
      <c r="H7090" t="s">
        <v>1790</v>
      </c>
      <c r="I7090" t="s">
        <v>186</v>
      </c>
      <c r="J7090" t="s">
        <v>1790</v>
      </c>
      <c r="K7090">
        <v>17.22</v>
      </c>
      <c r="L7090">
        <v>17.22</v>
      </c>
      <c r="M7090" t="s">
        <v>26</v>
      </c>
      <c r="N7090" t="s">
        <v>29</v>
      </c>
      <c r="O7090" t="s">
        <v>29</v>
      </c>
      <c r="P7090" t="s">
        <v>29</v>
      </c>
      <c r="Q7090" t="s">
        <v>29</v>
      </c>
      <c r="R7090" t="s">
        <v>29</v>
      </c>
      <c r="S7090" t="s">
        <v>29</v>
      </c>
      <c r="T7090" t="s">
        <v>29</v>
      </c>
      <c r="U7090" t="s">
        <v>29</v>
      </c>
      <c r="V7090" t="s">
        <v>7075</v>
      </c>
      <c r="W7090" t="s">
        <v>7076</v>
      </c>
    </row>
    <row r="7091" spans="1:23">
      <c r="A7091">
        <v>7090</v>
      </c>
      <c r="B7091" t="s">
        <v>7072</v>
      </c>
      <c r="C7091" t="s">
        <v>7073</v>
      </c>
      <c r="D7091">
        <v>181</v>
      </c>
      <c r="E7091" t="s">
        <v>7087</v>
      </c>
      <c r="F7091" t="s">
        <v>3321</v>
      </c>
      <c r="G7091" s="1" t="s">
        <v>3322</v>
      </c>
      <c r="H7091" t="s">
        <v>4616</v>
      </c>
      <c r="I7091" t="s">
        <v>3322</v>
      </c>
      <c r="J7091" t="s">
        <v>4616</v>
      </c>
      <c r="K7091">
        <v>0.9</v>
      </c>
      <c r="L7091">
        <v>0.9</v>
      </c>
      <c r="M7091" t="s">
        <v>26</v>
      </c>
      <c r="N7091" t="s">
        <v>29</v>
      </c>
      <c r="O7091" t="s">
        <v>29</v>
      </c>
      <c r="P7091" t="s">
        <v>29</v>
      </c>
      <c r="Q7091" t="s">
        <v>29</v>
      </c>
      <c r="R7091" t="s">
        <v>29</v>
      </c>
      <c r="S7091" t="s">
        <v>29</v>
      </c>
      <c r="T7091" t="s">
        <v>29</v>
      </c>
      <c r="U7091" t="s">
        <v>29</v>
      </c>
      <c r="V7091" t="s">
        <v>7075</v>
      </c>
      <c r="W7091" t="s">
        <v>7076</v>
      </c>
    </row>
    <row r="7092" spans="1:23">
      <c r="A7092">
        <v>7091</v>
      </c>
      <c r="B7092" t="s">
        <v>7072</v>
      </c>
      <c r="C7092" t="s">
        <v>7073</v>
      </c>
      <c r="D7092">
        <v>181</v>
      </c>
      <c r="E7092" t="s">
        <v>1804</v>
      </c>
      <c r="F7092" t="s">
        <v>498</v>
      </c>
      <c r="G7092" s="1" t="s">
        <v>499</v>
      </c>
      <c r="H7092" t="s">
        <v>1805</v>
      </c>
      <c r="I7092" t="s">
        <v>499</v>
      </c>
      <c r="J7092" t="s">
        <v>1805</v>
      </c>
      <c r="K7092">
        <v>3</v>
      </c>
      <c r="L7092">
        <v>3</v>
      </c>
      <c r="M7092" t="s">
        <v>26</v>
      </c>
      <c r="N7092" t="s">
        <v>29</v>
      </c>
      <c r="O7092" t="s">
        <v>29</v>
      </c>
      <c r="P7092" t="s">
        <v>29</v>
      </c>
      <c r="Q7092" t="s">
        <v>29</v>
      </c>
      <c r="R7092" t="s">
        <v>29</v>
      </c>
      <c r="S7092" t="s">
        <v>29</v>
      </c>
      <c r="T7092" t="s">
        <v>29</v>
      </c>
      <c r="U7092" t="s">
        <v>29</v>
      </c>
      <c r="V7092" t="s">
        <v>7075</v>
      </c>
      <c r="W7092" t="s">
        <v>7076</v>
      </c>
    </row>
    <row r="7093" spans="1:23">
      <c r="A7093">
        <v>7092</v>
      </c>
      <c r="B7093" t="s">
        <v>7072</v>
      </c>
      <c r="C7093" t="s">
        <v>7073</v>
      </c>
      <c r="D7093">
        <v>181</v>
      </c>
      <c r="E7093" t="s">
        <v>7088</v>
      </c>
      <c r="F7093" t="s">
        <v>108</v>
      </c>
      <c r="G7093" s="1" t="s">
        <v>29</v>
      </c>
      <c r="H7093" t="s">
        <v>29</v>
      </c>
      <c r="I7093" t="s">
        <v>29</v>
      </c>
      <c r="J7093" t="s">
        <v>29</v>
      </c>
      <c r="K7093">
        <v>9.66</v>
      </c>
      <c r="L7093">
        <v>9.66</v>
      </c>
      <c r="M7093" t="s">
        <v>26</v>
      </c>
      <c r="N7093" t="s">
        <v>29</v>
      </c>
      <c r="O7093" t="s">
        <v>29</v>
      </c>
      <c r="P7093" t="s">
        <v>29</v>
      </c>
      <c r="Q7093" t="s">
        <v>29</v>
      </c>
      <c r="R7093" t="s">
        <v>29</v>
      </c>
      <c r="S7093" t="s">
        <v>29</v>
      </c>
      <c r="T7093" t="s">
        <v>29</v>
      </c>
      <c r="U7093" t="s">
        <v>29</v>
      </c>
      <c r="V7093" t="s">
        <v>7075</v>
      </c>
      <c r="W7093" t="s">
        <v>7076</v>
      </c>
    </row>
    <row r="7094" spans="1:23">
      <c r="A7094">
        <v>7093</v>
      </c>
      <c r="B7094" t="s">
        <v>7072</v>
      </c>
      <c r="C7094" t="s">
        <v>7073</v>
      </c>
      <c r="D7094">
        <v>181</v>
      </c>
      <c r="E7094" t="s">
        <v>7089</v>
      </c>
      <c r="F7094" t="s">
        <v>23</v>
      </c>
      <c r="G7094" s="1" t="s">
        <v>7090</v>
      </c>
      <c r="H7094" t="s">
        <v>7091</v>
      </c>
      <c r="I7094" t="s">
        <v>7090</v>
      </c>
      <c r="J7094" t="s">
        <v>7091</v>
      </c>
      <c r="K7094">
        <v>0.3</v>
      </c>
      <c r="L7094">
        <v>0.3</v>
      </c>
      <c r="M7094" t="s">
        <v>26</v>
      </c>
      <c r="N7094" t="s">
        <v>29</v>
      </c>
      <c r="O7094" t="s">
        <v>29</v>
      </c>
      <c r="P7094" t="s">
        <v>29</v>
      </c>
      <c r="Q7094" t="s">
        <v>29</v>
      </c>
      <c r="R7094" t="s">
        <v>29</v>
      </c>
      <c r="S7094" t="s">
        <v>29</v>
      </c>
      <c r="T7094" t="s">
        <v>29</v>
      </c>
      <c r="U7094" t="s">
        <v>29</v>
      </c>
      <c r="V7094" t="s">
        <v>7075</v>
      </c>
      <c r="W7094" t="s">
        <v>7076</v>
      </c>
    </row>
    <row r="7095" spans="1:23">
      <c r="A7095">
        <v>7094</v>
      </c>
      <c r="B7095" t="s">
        <v>7072</v>
      </c>
      <c r="C7095" t="s">
        <v>7073</v>
      </c>
      <c r="D7095">
        <v>181</v>
      </c>
      <c r="E7095" t="s">
        <v>7092</v>
      </c>
      <c r="F7095" t="s">
        <v>196</v>
      </c>
      <c r="G7095" s="1" t="s">
        <v>1043</v>
      </c>
      <c r="H7095" t="s">
        <v>403</v>
      </c>
      <c r="I7095" t="s">
        <v>1043</v>
      </c>
      <c r="J7095" t="s">
        <v>1642</v>
      </c>
      <c r="K7095">
        <v>9.06</v>
      </c>
      <c r="L7095">
        <v>9.06</v>
      </c>
      <c r="M7095" t="s">
        <v>26</v>
      </c>
      <c r="N7095" t="s">
        <v>29</v>
      </c>
      <c r="O7095" t="s">
        <v>29</v>
      </c>
      <c r="P7095" t="s">
        <v>29</v>
      </c>
      <c r="Q7095" t="s">
        <v>29</v>
      </c>
      <c r="R7095" t="s">
        <v>29</v>
      </c>
      <c r="S7095" t="s">
        <v>29</v>
      </c>
      <c r="T7095" t="s">
        <v>29</v>
      </c>
      <c r="U7095" t="s">
        <v>29</v>
      </c>
      <c r="V7095" t="s">
        <v>7075</v>
      </c>
      <c r="W7095" t="s">
        <v>7076</v>
      </c>
    </row>
    <row r="7096" spans="1:23">
      <c r="A7096">
        <v>7095</v>
      </c>
      <c r="B7096" t="s">
        <v>7072</v>
      </c>
      <c r="C7096" t="s">
        <v>7073</v>
      </c>
      <c r="D7096">
        <v>181</v>
      </c>
      <c r="E7096" t="s">
        <v>1816</v>
      </c>
      <c r="F7096" t="s">
        <v>196</v>
      </c>
      <c r="G7096" s="1" t="s">
        <v>1817</v>
      </c>
      <c r="H7096" t="s">
        <v>1818</v>
      </c>
      <c r="I7096" t="s">
        <v>8510</v>
      </c>
      <c r="J7096" t="s">
        <v>1818</v>
      </c>
      <c r="K7096">
        <v>2.92</v>
      </c>
      <c r="L7096">
        <v>2.92</v>
      </c>
      <c r="M7096" t="s">
        <v>26</v>
      </c>
      <c r="N7096" t="s">
        <v>29</v>
      </c>
      <c r="O7096" t="s">
        <v>29</v>
      </c>
      <c r="P7096" t="s">
        <v>29</v>
      </c>
      <c r="Q7096" t="s">
        <v>29</v>
      </c>
      <c r="R7096" t="s">
        <v>29</v>
      </c>
      <c r="S7096" t="s">
        <v>29</v>
      </c>
      <c r="T7096" t="s">
        <v>29</v>
      </c>
      <c r="U7096" t="s">
        <v>29</v>
      </c>
      <c r="V7096" t="s">
        <v>7075</v>
      </c>
      <c r="W7096" t="s">
        <v>7076</v>
      </c>
    </row>
    <row r="7097" spans="1:23">
      <c r="A7097">
        <v>7096</v>
      </c>
      <c r="B7097" t="s">
        <v>7072</v>
      </c>
      <c r="C7097" t="s">
        <v>7073</v>
      </c>
      <c r="D7097">
        <v>181</v>
      </c>
      <c r="E7097" t="s">
        <v>1564</v>
      </c>
      <c r="F7097" t="s">
        <v>181</v>
      </c>
      <c r="G7097" s="1" t="s">
        <v>1565</v>
      </c>
      <c r="H7097" t="s">
        <v>1566</v>
      </c>
      <c r="I7097" t="s">
        <v>1565</v>
      </c>
      <c r="J7097" t="s">
        <v>1566</v>
      </c>
      <c r="K7097">
        <v>12.83</v>
      </c>
      <c r="L7097">
        <v>12.83</v>
      </c>
      <c r="M7097" t="s">
        <v>26</v>
      </c>
      <c r="N7097" t="s">
        <v>29</v>
      </c>
      <c r="O7097" t="s">
        <v>29</v>
      </c>
      <c r="P7097" t="s">
        <v>29</v>
      </c>
      <c r="Q7097" t="s">
        <v>29</v>
      </c>
      <c r="R7097" t="s">
        <v>29</v>
      </c>
      <c r="S7097" t="s">
        <v>29</v>
      </c>
      <c r="T7097" t="s">
        <v>29</v>
      </c>
      <c r="U7097" t="s">
        <v>29</v>
      </c>
      <c r="V7097" t="s">
        <v>7075</v>
      </c>
      <c r="W7097" t="s">
        <v>7076</v>
      </c>
    </row>
    <row r="7098" spans="1:23">
      <c r="A7098">
        <v>7097</v>
      </c>
      <c r="B7098" t="s">
        <v>7072</v>
      </c>
      <c r="C7098" t="s">
        <v>7073</v>
      </c>
      <c r="D7098">
        <v>181</v>
      </c>
      <c r="E7098" t="s">
        <v>7067</v>
      </c>
      <c r="F7098" t="s">
        <v>23</v>
      </c>
      <c r="G7098" s="1" t="s">
        <v>29</v>
      </c>
      <c r="H7098" t="s">
        <v>29</v>
      </c>
      <c r="I7098" t="s">
        <v>29</v>
      </c>
      <c r="J7098" t="s">
        <v>29</v>
      </c>
      <c r="K7098">
        <v>0.63</v>
      </c>
      <c r="L7098">
        <v>0.63</v>
      </c>
      <c r="M7098" t="s">
        <v>26</v>
      </c>
      <c r="N7098" t="s">
        <v>29</v>
      </c>
      <c r="O7098" t="s">
        <v>29</v>
      </c>
      <c r="P7098" t="s">
        <v>29</v>
      </c>
      <c r="Q7098" t="s">
        <v>29</v>
      </c>
      <c r="R7098" t="s">
        <v>29</v>
      </c>
      <c r="S7098" t="s">
        <v>29</v>
      </c>
      <c r="T7098" t="s">
        <v>29</v>
      </c>
      <c r="U7098" t="s">
        <v>29</v>
      </c>
      <c r="V7098" t="s">
        <v>7075</v>
      </c>
      <c r="W7098" t="s">
        <v>7076</v>
      </c>
    </row>
    <row r="7099" spans="1:23">
      <c r="A7099">
        <v>7098</v>
      </c>
      <c r="B7099" t="s">
        <v>7072</v>
      </c>
      <c r="C7099" t="s">
        <v>7073</v>
      </c>
      <c r="D7099">
        <v>181</v>
      </c>
      <c r="E7099" t="s">
        <v>7093</v>
      </c>
      <c r="F7099" t="s">
        <v>344</v>
      </c>
      <c r="G7099" s="1" t="s">
        <v>1809</v>
      </c>
      <c r="H7099" t="s">
        <v>1003</v>
      </c>
      <c r="I7099" t="s">
        <v>1809</v>
      </c>
      <c r="J7099" t="s">
        <v>4061</v>
      </c>
      <c r="K7099">
        <v>8.69</v>
      </c>
      <c r="L7099">
        <v>8.69</v>
      </c>
      <c r="M7099" t="s">
        <v>26</v>
      </c>
      <c r="N7099" t="s">
        <v>29</v>
      </c>
      <c r="O7099" t="s">
        <v>29</v>
      </c>
      <c r="P7099" t="s">
        <v>29</v>
      </c>
      <c r="Q7099" t="s">
        <v>29</v>
      </c>
      <c r="R7099" t="s">
        <v>29</v>
      </c>
      <c r="S7099" t="s">
        <v>29</v>
      </c>
      <c r="T7099" t="s">
        <v>29</v>
      </c>
      <c r="U7099" t="s">
        <v>29</v>
      </c>
      <c r="V7099" t="s">
        <v>7075</v>
      </c>
      <c r="W7099" t="s">
        <v>7076</v>
      </c>
    </row>
    <row r="7100" spans="1:23">
      <c r="A7100">
        <v>7099</v>
      </c>
      <c r="B7100" t="s">
        <v>7072</v>
      </c>
      <c r="C7100" t="s">
        <v>7073</v>
      </c>
      <c r="D7100">
        <v>181</v>
      </c>
      <c r="E7100" t="s">
        <v>7094</v>
      </c>
      <c r="F7100" t="s">
        <v>598</v>
      </c>
      <c r="G7100" s="1" t="s">
        <v>1100</v>
      </c>
      <c r="H7100" t="s">
        <v>7095</v>
      </c>
      <c r="I7100" t="s">
        <v>1100</v>
      </c>
      <c r="J7100" t="s">
        <v>7095</v>
      </c>
      <c r="K7100">
        <v>0.41</v>
      </c>
      <c r="L7100">
        <v>0.41</v>
      </c>
      <c r="M7100" t="s">
        <v>26</v>
      </c>
      <c r="N7100" t="s">
        <v>29</v>
      </c>
      <c r="O7100" t="s">
        <v>29</v>
      </c>
      <c r="P7100" t="s">
        <v>29</v>
      </c>
      <c r="Q7100" t="s">
        <v>29</v>
      </c>
      <c r="R7100" t="s">
        <v>29</v>
      </c>
      <c r="S7100" t="s">
        <v>29</v>
      </c>
      <c r="T7100" t="s">
        <v>29</v>
      </c>
      <c r="U7100" t="s">
        <v>29</v>
      </c>
      <c r="V7100" t="s">
        <v>7075</v>
      </c>
      <c r="W7100" t="s">
        <v>7076</v>
      </c>
    </row>
    <row r="7101" spans="1:23">
      <c r="A7101">
        <v>7100</v>
      </c>
      <c r="B7101" t="s">
        <v>7072</v>
      </c>
      <c r="C7101" t="s">
        <v>7073</v>
      </c>
      <c r="D7101">
        <v>181</v>
      </c>
      <c r="E7101" t="s">
        <v>3438</v>
      </c>
      <c r="F7101" t="s">
        <v>255</v>
      </c>
      <c r="G7101" s="1" t="s">
        <v>1793</v>
      </c>
      <c r="H7101" t="s">
        <v>463</v>
      </c>
      <c r="I7101" t="s">
        <v>1793</v>
      </c>
      <c r="J7101" t="s">
        <v>463</v>
      </c>
      <c r="K7101">
        <v>2.58</v>
      </c>
      <c r="L7101">
        <v>2.58</v>
      </c>
      <c r="M7101" t="s">
        <v>26</v>
      </c>
      <c r="N7101" t="s">
        <v>29</v>
      </c>
      <c r="O7101" t="s">
        <v>29</v>
      </c>
      <c r="P7101" t="s">
        <v>29</v>
      </c>
      <c r="Q7101" t="s">
        <v>29</v>
      </c>
      <c r="R7101" t="s">
        <v>29</v>
      </c>
      <c r="S7101" t="s">
        <v>29</v>
      </c>
      <c r="T7101" t="s">
        <v>29</v>
      </c>
      <c r="U7101" t="s">
        <v>29</v>
      </c>
      <c r="V7101" t="s">
        <v>7075</v>
      </c>
      <c r="W7101" t="s">
        <v>7076</v>
      </c>
    </row>
    <row r="7102" spans="1:23">
      <c r="A7102">
        <v>7101</v>
      </c>
      <c r="B7102" t="s">
        <v>7072</v>
      </c>
      <c r="C7102" t="s">
        <v>7073</v>
      </c>
      <c r="D7102">
        <v>181</v>
      </c>
      <c r="E7102" t="s">
        <v>7096</v>
      </c>
      <c r="F7102" t="s">
        <v>168</v>
      </c>
      <c r="G7102" s="1" t="s">
        <v>7097</v>
      </c>
      <c r="H7102" t="s">
        <v>7098</v>
      </c>
      <c r="I7102" t="s">
        <v>7097</v>
      </c>
      <c r="J7102" t="s">
        <v>7098</v>
      </c>
      <c r="K7102">
        <v>0.84</v>
      </c>
      <c r="L7102">
        <v>0.84</v>
      </c>
      <c r="M7102" t="s">
        <v>26</v>
      </c>
      <c r="N7102" t="s">
        <v>29</v>
      </c>
      <c r="O7102" t="s">
        <v>29</v>
      </c>
      <c r="P7102" t="s">
        <v>29</v>
      </c>
      <c r="Q7102" t="s">
        <v>29</v>
      </c>
      <c r="R7102" t="s">
        <v>29</v>
      </c>
      <c r="S7102" t="s">
        <v>29</v>
      </c>
      <c r="T7102" t="s">
        <v>29</v>
      </c>
      <c r="U7102" t="s">
        <v>29</v>
      </c>
      <c r="V7102" t="s">
        <v>7075</v>
      </c>
      <c r="W7102" t="s">
        <v>7076</v>
      </c>
    </row>
    <row r="7103" spans="1:23">
      <c r="A7103">
        <v>7102</v>
      </c>
      <c r="B7103" t="s">
        <v>7072</v>
      </c>
      <c r="C7103" t="s">
        <v>7073</v>
      </c>
      <c r="D7103">
        <v>181</v>
      </c>
      <c r="E7103" t="s">
        <v>7099</v>
      </c>
      <c r="F7103" t="s">
        <v>505</v>
      </c>
      <c r="G7103" s="1" t="s">
        <v>506</v>
      </c>
      <c r="H7103" t="s">
        <v>7100</v>
      </c>
      <c r="I7103" t="s">
        <v>506</v>
      </c>
      <c r="J7103" t="s">
        <v>3266</v>
      </c>
      <c r="K7103">
        <v>0.05</v>
      </c>
      <c r="L7103">
        <v>0.05</v>
      </c>
      <c r="M7103" t="s">
        <v>26</v>
      </c>
      <c r="N7103" t="s">
        <v>29</v>
      </c>
      <c r="O7103" t="s">
        <v>29</v>
      </c>
      <c r="P7103" t="s">
        <v>29</v>
      </c>
      <c r="Q7103" t="s">
        <v>29</v>
      </c>
      <c r="R7103" t="s">
        <v>29</v>
      </c>
      <c r="S7103" t="s">
        <v>29</v>
      </c>
      <c r="T7103" t="s">
        <v>29</v>
      </c>
      <c r="U7103" t="s">
        <v>29</v>
      </c>
      <c r="V7103" t="s">
        <v>7075</v>
      </c>
      <c r="W7103" t="s">
        <v>7076</v>
      </c>
    </row>
    <row r="7104" spans="1:23">
      <c r="A7104">
        <v>7103</v>
      </c>
      <c r="B7104" t="s">
        <v>7072</v>
      </c>
      <c r="C7104" t="s">
        <v>7073</v>
      </c>
      <c r="D7104">
        <v>181</v>
      </c>
      <c r="E7104" t="s">
        <v>135</v>
      </c>
      <c r="F7104" t="s">
        <v>136</v>
      </c>
      <c r="G7104" s="1" t="s">
        <v>29</v>
      </c>
      <c r="H7104" t="s">
        <v>29</v>
      </c>
      <c r="I7104" t="s">
        <v>29</v>
      </c>
      <c r="J7104" t="s">
        <v>29</v>
      </c>
      <c r="K7104">
        <v>7.59</v>
      </c>
      <c r="L7104">
        <v>7.59</v>
      </c>
      <c r="M7104" t="s">
        <v>136</v>
      </c>
      <c r="N7104" t="s">
        <v>29</v>
      </c>
      <c r="O7104" t="s">
        <v>29</v>
      </c>
      <c r="P7104" t="s">
        <v>29</v>
      </c>
      <c r="Q7104" t="s">
        <v>29</v>
      </c>
      <c r="R7104" t="s">
        <v>29</v>
      </c>
      <c r="S7104" t="s">
        <v>29</v>
      </c>
      <c r="T7104" t="s">
        <v>29</v>
      </c>
      <c r="U7104" t="s">
        <v>29</v>
      </c>
      <c r="V7104" t="s">
        <v>7075</v>
      </c>
      <c r="W7104" t="s">
        <v>7076</v>
      </c>
    </row>
    <row r="7105" spans="1:23">
      <c r="A7105">
        <v>7104</v>
      </c>
      <c r="B7105" t="s">
        <v>7072</v>
      </c>
      <c r="C7105" t="s">
        <v>7073</v>
      </c>
      <c r="D7105">
        <v>182</v>
      </c>
      <c r="E7105" t="s">
        <v>7074</v>
      </c>
      <c r="F7105" t="s">
        <v>168</v>
      </c>
      <c r="G7105" s="1" t="s">
        <v>169</v>
      </c>
      <c r="H7105" t="s">
        <v>403</v>
      </c>
      <c r="I7105" t="s">
        <v>169</v>
      </c>
      <c r="J7105" t="s">
        <v>403</v>
      </c>
      <c r="K7105">
        <v>1.89</v>
      </c>
      <c r="L7105">
        <v>1.89</v>
      </c>
      <c r="M7105" t="s">
        <v>26</v>
      </c>
      <c r="N7105" t="s">
        <v>29</v>
      </c>
      <c r="O7105" t="s">
        <v>29</v>
      </c>
      <c r="P7105" t="s">
        <v>29</v>
      </c>
      <c r="Q7105" t="s">
        <v>29</v>
      </c>
      <c r="R7105" t="s">
        <v>29</v>
      </c>
      <c r="S7105" t="s">
        <v>29</v>
      </c>
      <c r="T7105" t="s">
        <v>29</v>
      </c>
      <c r="U7105" t="s">
        <v>29</v>
      </c>
      <c r="V7105" t="s">
        <v>7101</v>
      </c>
      <c r="W7105" t="s">
        <v>7076</v>
      </c>
    </row>
    <row r="7106" spans="1:23">
      <c r="A7106">
        <v>7105</v>
      </c>
      <c r="B7106" t="s">
        <v>7072</v>
      </c>
      <c r="C7106" t="s">
        <v>7073</v>
      </c>
      <c r="D7106">
        <v>182</v>
      </c>
      <c r="E7106" t="s">
        <v>1795</v>
      </c>
      <c r="F7106" t="s">
        <v>154</v>
      </c>
      <c r="G7106" s="1" t="s">
        <v>155</v>
      </c>
      <c r="H7106" t="s">
        <v>1796</v>
      </c>
      <c r="I7106" t="s">
        <v>155</v>
      </c>
      <c r="J7106" t="s">
        <v>1796</v>
      </c>
      <c r="K7106">
        <v>5.04</v>
      </c>
      <c r="L7106">
        <v>5.04</v>
      </c>
      <c r="M7106" t="s">
        <v>26</v>
      </c>
      <c r="N7106" t="s">
        <v>29</v>
      </c>
      <c r="O7106" t="s">
        <v>29</v>
      </c>
      <c r="P7106" t="s">
        <v>29</v>
      </c>
      <c r="Q7106" t="s">
        <v>29</v>
      </c>
      <c r="R7106" t="s">
        <v>29</v>
      </c>
      <c r="S7106" t="s">
        <v>29</v>
      </c>
      <c r="T7106" t="s">
        <v>29</v>
      </c>
      <c r="U7106" t="s">
        <v>29</v>
      </c>
      <c r="V7106" t="s">
        <v>7101</v>
      </c>
      <c r="W7106" t="s">
        <v>7076</v>
      </c>
    </row>
    <row r="7107" spans="1:23">
      <c r="A7107">
        <v>7106</v>
      </c>
      <c r="B7107" t="s">
        <v>7072</v>
      </c>
      <c r="C7107" t="s">
        <v>7073</v>
      </c>
      <c r="D7107">
        <v>182</v>
      </c>
      <c r="E7107" t="s">
        <v>456</v>
      </c>
      <c r="F7107" t="s">
        <v>154</v>
      </c>
      <c r="G7107" s="1" t="s">
        <v>435</v>
      </c>
      <c r="H7107" t="s">
        <v>457</v>
      </c>
      <c r="I7107" t="s">
        <v>435</v>
      </c>
      <c r="J7107" t="s">
        <v>457</v>
      </c>
      <c r="K7107">
        <v>1.1000000000000001</v>
      </c>
      <c r="L7107">
        <v>1.1000000000000001</v>
      </c>
      <c r="M7107" t="s">
        <v>26</v>
      </c>
      <c r="N7107" t="s">
        <v>29</v>
      </c>
      <c r="O7107" t="s">
        <v>29</v>
      </c>
      <c r="P7107" t="s">
        <v>29</v>
      </c>
      <c r="Q7107" t="s">
        <v>29</v>
      </c>
      <c r="R7107" t="s">
        <v>29</v>
      </c>
      <c r="S7107" t="s">
        <v>29</v>
      </c>
      <c r="T7107" t="s">
        <v>29</v>
      </c>
      <c r="U7107" t="s">
        <v>29</v>
      </c>
      <c r="V7107" t="s">
        <v>7101</v>
      </c>
      <c r="W7107" t="s">
        <v>7076</v>
      </c>
    </row>
    <row r="7108" spans="1:23">
      <c r="A7108">
        <v>7107</v>
      </c>
      <c r="B7108" t="s">
        <v>7072</v>
      </c>
      <c r="C7108" t="s">
        <v>7073</v>
      </c>
      <c r="D7108">
        <v>182</v>
      </c>
      <c r="E7108" t="s">
        <v>1825</v>
      </c>
      <c r="F7108" t="s">
        <v>522</v>
      </c>
      <c r="G7108" s="1" t="s">
        <v>1826</v>
      </c>
      <c r="H7108" t="s">
        <v>1827</v>
      </c>
      <c r="I7108" t="s">
        <v>1826</v>
      </c>
      <c r="J7108" t="s">
        <v>1827</v>
      </c>
      <c r="K7108">
        <v>0.28999999999999998</v>
      </c>
      <c r="L7108">
        <v>0.28999999999999998</v>
      </c>
      <c r="M7108" t="s">
        <v>26</v>
      </c>
      <c r="N7108" t="s">
        <v>29</v>
      </c>
      <c r="O7108" t="s">
        <v>29</v>
      </c>
      <c r="P7108" t="s">
        <v>29</v>
      </c>
      <c r="Q7108" t="s">
        <v>29</v>
      </c>
      <c r="R7108" t="s">
        <v>29</v>
      </c>
      <c r="S7108" t="s">
        <v>29</v>
      </c>
      <c r="T7108" t="s">
        <v>29</v>
      </c>
      <c r="U7108" t="s">
        <v>29</v>
      </c>
      <c r="V7108" t="s">
        <v>7101</v>
      </c>
      <c r="W7108" t="s">
        <v>7076</v>
      </c>
    </row>
    <row r="7109" spans="1:23">
      <c r="A7109">
        <v>7108</v>
      </c>
      <c r="B7109" t="s">
        <v>7072</v>
      </c>
      <c r="C7109" t="s">
        <v>7073</v>
      </c>
      <c r="D7109">
        <v>182</v>
      </c>
      <c r="E7109" t="s">
        <v>7102</v>
      </c>
      <c r="F7109" t="s">
        <v>672</v>
      </c>
      <c r="G7109" s="1" t="s">
        <v>673</v>
      </c>
      <c r="H7109" t="s">
        <v>29</v>
      </c>
      <c r="I7109" t="s">
        <v>673</v>
      </c>
      <c r="J7109" t="s">
        <v>29</v>
      </c>
      <c r="K7109">
        <v>0.81</v>
      </c>
      <c r="L7109">
        <v>0.81</v>
      </c>
      <c r="M7109" t="s">
        <v>26</v>
      </c>
      <c r="N7109" t="s">
        <v>29</v>
      </c>
      <c r="O7109" t="s">
        <v>29</v>
      </c>
      <c r="P7109" t="s">
        <v>29</v>
      </c>
      <c r="Q7109" t="s">
        <v>29</v>
      </c>
      <c r="R7109" t="s">
        <v>29</v>
      </c>
      <c r="S7109" t="s">
        <v>29</v>
      </c>
      <c r="T7109" t="s">
        <v>29</v>
      </c>
      <c r="U7109" t="s">
        <v>29</v>
      </c>
      <c r="V7109" t="s">
        <v>7101</v>
      </c>
      <c r="W7109" t="s">
        <v>7076</v>
      </c>
    </row>
    <row r="7110" spans="1:23">
      <c r="A7110">
        <v>7109</v>
      </c>
      <c r="B7110" t="s">
        <v>7072</v>
      </c>
      <c r="C7110" t="s">
        <v>7073</v>
      </c>
      <c r="D7110">
        <v>182</v>
      </c>
      <c r="E7110" t="s">
        <v>7085</v>
      </c>
      <c r="F7110" t="s">
        <v>1049</v>
      </c>
      <c r="G7110" s="1" t="s">
        <v>1050</v>
      </c>
      <c r="H7110" t="s">
        <v>7086</v>
      </c>
      <c r="I7110" t="s">
        <v>1050</v>
      </c>
      <c r="J7110" t="s">
        <v>1813</v>
      </c>
      <c r="K7110">
        <v>14.86</v>
      </c>
      <c r="L7110">
        <v>14.86</v>
      </c>
      <c r="M7110" t="s">
        <v>26</v>
      </c>
      <c r="N7110" t="s">
        <v>29</v>
      </c>
      <c r="O7110" t="s">
        <v>29</v>
      </c>
      <c r="P7110" t="s">
        <v>29</v>
      </c>
      <c r="Q7110" t="s">
        <v>29</v>
      </c>
      <c r="R7110" t="s">
        <v>29</v>
      </c>
      <c r="S7110" t="s">
        <v>29</v>
      </c>
      <c r="T7110" t="s">
        <v>29</v>
      </c>
      <c r="U7110" t="s">
        <v>29</v>
      </c>
      <c r="V7110" t="s">
        <v>7101</v>
      </c>
      <c r="W7110" t="s">
        <v>7076</v>
      </c>
    </row>
    <row r="7111" spans="1:23">
      <c r="A7111">
        <v>7110</v>
      </c>
      <c r="B7111" t="s">
        <v>7072</v>
      </c>
      <c r="C7111" t="s">
        <v>7073</v>
      </c>
      <c r="D7111">
        <v>182</v>
      </c>
      <c r="E7111" t="s">
        <v>1505</v>
      </c>
      <c r="F7111" t="s">
        <v>185</v>
      </c>
      <c r="G7111" s="1" t="s">
        <v>186</v>
      </c>
      <c r="H7111" t="s">
        <v>1506</v>
      </c>
      <c r="I7111" t="s">
        <v>186</v>
      </c>
      <c r="J7111" t="s">
        <v>1506</v>
      </c>
      <c r="K7111">
        <v>2.27</v>
      </c>
      <c r="L7111">
        <v>2.27</v>
      </c>
      <c r="M7111" t="s">
        <v>26</v>
      </c>
      <c r="N7111" t="s">
        <v>29</v>
      </c>
      <c r="O7111" t="s">
        <v>29</v>
      </c>
      <c r="P7111" t="s">
        <v>29</v>
      </c>
      <c r="Q7111" t="s">
        <v>29</v>
      </c>
      <c r="R7111" t="s">
        <v>29</v>
      </c>
      <c r="S7111" t="s">
        <v>29</v>
      </c>
      <c r="T7111" t="s">
        <v>29</v>
      </c>
      <c r="U7111" t="s">
        <v>29</v>
      </c>
      <c r="V7111" t="s">
        <v>7101</v>
      </c>
      <c r="W7111" t="s">
        <v>7076</v>
      </c>
    </row>
    <row r="7112" spans="1:23">
      <c r="A7112">
        <v>7111</v>
      </c>
      <c r="B7112" t="s">
        <v>7072</v>
      </c>
      <c r="C7112" t="s">
        <v>7073</v>
      </c>
      <c r="D7112">
        <v>182</v>
      </c>
      <c r="E7112" t="s">
        <v>1789</v>
      </c>
      <c r="F7112" t="s">
        <v>185</v>
      </c>
      <c r="G7112" s="1" t="s">
        <v>186</v>
      </c>
      <c r="H7112" t="s">
        <v>1790</v>
      </c>
      <c r="I7112" t="s">
        <v>186</v>
      </c>
      <c r="J7112" t="s">
        <v>1790</v>
      </c>
      <c r="K7112">
        <v>20.27</v>
      </c>
      <c r="L7112">
        <v>20.27</v>
      </c>
      <c r="M7112" t="s">
        <v>26</v>
      </c>
      <c r="N7112" t="s">
        <v>29</v>
      </c>
      <c r="O7112" t="s">
        <v>29</v>
      </c>
      <c r="P7112" t="s">
        <v>29</v>
      </c>
      <c r="Q7112" t="s">
        <v>29</v>
      </c>
      <c r="R7112" t="s">
        <v>29</v>
      </c>
      <c r="S7112" t="s">
        <v>29</v>
      </c>
      <c r="T7112" t="s">
        <v>29</v>
      </c>
      <c r="U7112" t="s">
        <v>29</v>
      </c>
      <c r="V7112" t="s">
        <v>7101</v>
      </c>
      <c r="W7112" t="s">
        <v>7076</v>
      </c>
    </row>
    <row r="7113" spans="1:23">
      <c r="A7113">
        <v>7112</v>
      </c>
      <c r="B7113" t="s">
        <v>7072</v>
      </c>
      <c r="C7113" t="s">
        <v>7073</v>
      </c>
      <c r="D7113">
        <v>182</v>
      </c>
      <c r="E7113" t="s">
        <v>7088</v>
      </c>
      <c r="F7113" t="s">
        <v>108</v>
      </c>
      <c r="G7113" s="1" t="s">
        <v>29</v>
      </c>
      <c r="H7113" t="s">
        <v>29</v>
      </c>
      <c r="I7113" t="s">
        <v>29</v>
      </c>
      <c r="J7113" t="s">
        <v>29</v>
      </c>
      <c r="K7113">
        <v>9.81</v>
      </c>
      <c r="L7113">
        <v>9.81</v>
      </c>
      <c r="M7113" t="s">
        <v>26</v>
      </c>
      <c r="N7113" t="s">
        <v>29</v>
      </c>
      <c r="O7113" t="s">
        <v>29</v>
      </c>
      <c r="P7113" t="s">
        <v>29</v>
      </c>
      <c r="Q7113" t="s">
        <v>29</v>
      </c>
      <c r="R7113" t="s">
        <v>29</v>
      </c>
      <c r="S7113" t="s">
        <v>29</v>
      </c>
      <c r="T7113" t="s">
        <v>29</v>
      </c>
      <c r="U7113" t="s">
        <v>29</v>
      </c>
      <c r="V7113" t="s">
        <v>7101</v>
      </c>
      <c r="W7113" t="s">
        <v>7076</v>
      </c>
    </row>
    <row r="7114" spans="1:23">
      <c r="A7114">
        <v>7113</v>
      </c>
      <c r="B7114" t="s">
        <v>7072</v>
      </c>
      <c r="C7114" t="s">
        <v>7073</v>
      </c>
      <c r="D7114">
        <v>182</v>
      </c>
      <c r="E7114" t="s">
        <v>1823</v>
      </c>
      <c r="F7114" t="s">
        <v>611</v>
      </c>
      <c r="G7114" s="1" t="s">
        <v>1824</v>
      </c>
      <c r="H7114" t="s">
        <v>65</v>
      </c>
      <c r="I7114" t="s">
        <v>1824</v>
      </c>
      <c r="J7114" t="s">
        <v>65</v>
      </c>
      <c r="K7114">
        <v>0.2</v>
      </c>
      <c r="L7114">
        <v>0.2</v>
      </c>
      <c r="M7114" t="s">
        <v>26</v>
      </c>
      <c r="N7114" t="s">
        <v>29</v>
      </c>
      <c r="O7114" t="s">
        <v>29</v>
      </c>
      <c r="P7114" t="s">
        <v>29</v>
      </c>
      <c r="Q7114" t="s">
        <v>29</v>
      </c>
      <c r="R7114" t="s">
        <v>29</v>
      </c>
      <c r="S7114" t="s">
        <v>29</v>
      </c>
      <c r="T7114" t="s">
        <v>29</v>
      </c>
      <c r="U7114" t="s">
        <v>29</v>
      </c>
      <c r="V7114" t="s">
        <v>7101</v>
      </c>
      <c r="W7114" t="s">
        <v>7076</v>
      </c>
    </row>
    <row r="7115" spans="1:23">
      <c r="A7115">
        <v>7114</v>
      </c>
      <c r="B7115" t="s">
        <v>7072</v>
      </c>
      <c r="C7115" t="s">
        <v>7073</v>
      </c>
      <c r="D7115">
        <v>182</v>
      </c>
      <c r="E7115" t="s">
        <v>180</v>
      </c>
      <c r="F7115" t="s">
        <v>181</v>
      </c>
      <c r="G7115" s="1" t="s">
        <v>182</v>
      </c>
      <c r="H7115" t="s">
        <v>183</v>
      </c>
      <c r="I7115" t="s">
        <v>182</v>
      </c>
      <c r="J7115" t="s">
        <v>183</v>
      </c>
      <c r="K7115">
        <v>12.4</v>
      </c>
      <c r="L7115">
        <v>12.4</v>
      </c>
      <c r="M7115" t="s">
        <v>26</v>
      </c>
      <c r="N7115" t="s">
        <v>29</v>
      </c>
      <c r="O7115" t="s">
        <v>29</v>
      </c>
      <c r="P7115" t="s">
        <v>29</v>
      </c>
      <c r="Q7115" t="s">
        <v>29</v>
      </c>
      <c r="R7115" t="s">
        <v>29</v>
      </c>
      <c r="S7115" t="s">
        <v>29</v>
      </c>
      <c r="T7115" t="s">
        <v>29</v>
      </c>
      <c r="U7115" t="s">
        <v>29</v>
      </c>
      <c r="V7115" t="s">
        <v>7101</v>
      </c>
      <c r="W7115" t="s">
        <v>7076</v>
      </c>
    </row>
    <row r="7116" spans="1:23">
      <c r="A7116">
        <v>7115</v>
      </c>
      <c r="B7116" t="s">
        <v>7072</v>
      </c>
      <c r="C7116" t="s">
        <v>7073</v>
      </c>
      <c r="D7116">
        <v>182</v>
      </c>
      <c r="E7116" t="s">
        <v>7092</v>
      </c>
      <c r="F7116" t="s">
        <v>196</v>
      </c>
      <c r="G7116" s="1" t="s">
        <v>1043</v>
      </c>
      <c r="H7116" t="s">
        <v>403</v>
      </c>
      <c r="I7116" t="s">
        <v>1043</v>
      </c>
      <c r="J7116" t="s">
        <v>1642</v>
      </c>
      <c r="K7116">
        <v>0.8</v>
      </c>
      <c r="L7116">
        <v>0.8</v>
      </c>
      <c r="M7116" t="s">
        <v>26</v>
      </c>
      <c r="N7116" t="s">
        <v>29</v>
      </c>
      <c r="O7116" t="s">
        <v>29</v>
      </c>
      <c r="P7116" t="s">
        <v>29</v>
      </c>
      <c r="Q7116" t="s">
        <v>29</v>
      </c>
      <c r="R7116" t="s">
        <v>29</v>
      </c>
      <c r="S7116" t="s">
        <v>29</v>
      </c>
      <c r="T7116" t="s">
        <v>29</v>
      </c>
      <c r="U7116" t="s">
        <v>29</v>
      </c>
      <c r="V7116" t="s">
        <v>7101</v>
      </c>
      <c r="W7116" t="s">
        <v>7076</v>
      </c>
    </row>
    <row r="7117" spans="1:23">
      <c r="A7117">
        <v>7116</v>
      </c>
      <c r="B7117" t="s">
        <v>7072</v>
      </c>
      <c r="C7117" t="s">
        <v>7073</v>
      </c>
      <c r="D7117">
        <v>182</v>
      </c>
      <c r="E7117" t="s">
        <v>4078</v>
      </c>
      <c r="F7117" t="s">
        <v>293</v>
      </c>
      <c r="G7117" s="1" t="s">
        <v>4079</v>
      </c>
      <c r="H7117" t="s">
        <v>628</v>
      </c>
      <c r="I7117" t="s">
        <v>4079</v>
      </c>
      <c r="J7117" t="s">
        <v>628</v>
      </c>
      <c r="K7117">
        <v>1.63</v>
      </c>
      <c r="L7117">
        <v>1.63</v>
      </c>
      <c r="M7117" t="s">
        <v>26</v>
      </c>
      <c r="N7117" t="s">
        <v>29</v>
      </c>
      <c r="O7117" t="s">
        <v>29</v>
      </c>
      <c r="P7117" t="s">
        <v>29</v>
      </c>
      <c r="Q7117" t="s">
        <v>29</v>
      </c>
      <c r="R7117" t="s">
        <v>29</v>
      </c>
      <c r="S7117" t="s">
        <v>29</v>
      </c>
      <c r="T7117" t="s">
        <v>29</v>
      </c>
      <c r="U7117" t="s">
        <v>29</v>
      </c>
      <c r="V7117" t="s">
        <v>7101</v>
      </c>
      <c r="W7117" t="s">
        <v>7076</v>
      </c>
    </row>
    <row r="7118" spans="1:23">
      <c r="A7118">
        <v>7117</v>
      </c>
      <c r="B7118" t="s">
        <v>7072</v>
      </c>
      <c r="C7118" t="s">
        <v>7073</v>
      </c>
      <c r="D7118">
        <v>182</v>
      </c>
      <c r="E7118" t="s">
        <v>1564</v>
      </c>
      <c r="F7118" t="s">
        <v>181</v>
      </c>
      <c r="G7118" s="1" t="s">
        <v>1565</v>
      </c>
      <c r="H7118" t="s">
        <v>1566</v>
      </c>
      <c r="I7118" t="s">
        <v>1565</v>
      </c>
      <c r="J7118" t="s">
        <v>1566</v>
      </c>
      <c r="K7118">
        <v>21.74</v>
      </c>
      <c r="L7118">
        <v>21.74</v>
      </c>
      <c r="M7118" t="s">
        <v>26</v>
      </c>
      <c r="N7118" t="s">
        <v>29</v>
      </c>
      <c r="O7118" t="s">
        <v>29</v>
      </c>
      <c r="P7118" t="s">
        <v>29</v>
      </c>
      <c r="Q7118" t="s">
        <v>29</v>
      </c>
      <c r="R7118" t="s">
        <v>29</v>
      </c>
      <c r="S7118" t="s">
        <v>29</v>
      </c>
      <c r="T7118" t="s">
        <v>29</v>
      </c>
      <c r="U7118" t="s">
        <v>29</v>
      </c>
      <c r="V7118" t="s">
        <v>7101</v>
      </c>
      <c r="W7118" t="s">
        <v>7076</v>
      </c>
    </row>
    <row r="7119" spans="1:23">
      <c r="A7119">
        <v>7118</v>
      </c>
      <c r="B7119" t="s">
        <v>7072</v>
      </c>
      <c r="C7119" t="s">
        <v>7073</v>
      </c>
      <c r="D7119">
        <v>182</v>
      </c>
      <c r="E7119" t="s">
        <v>4597</v>
      </c>
      <c r="F7119" t="s">
        <v>344</v>
      </c>
      <c r="G7119" s="1" t="s">
        <v>4598</v>
      </c>
      <c r="H7119" t="s">
        <v>4599</v>
      </c>
      <c r="I7119" t="s">
        <v>4598</v>
      </c>
      <c r="J7119" t="s">
        <v>4599</v>
      </c>
      <c r="K7119">
        <v>0.51</v>
      </c>
      <c r="L7119">
        <v>0.51</v>
      </c>
      <c r="M7119" t="s">
        <v>26</v>
      </c>
      <c r="N7119" t="s">
        <v>29</v>
      </c>
      <c r="O7119" t="s">
        <v>29</v>
      </c>
      <c r="P7119" t="s">
        <v>29</v>
      </c>
      <c r="Q7119" t="s">
        <v>29</v>
      </c>
      <c r="R7119" t="s">
        <v>29</v>
      </c>
      <c r="S7119" t="s">
        <v>29</v>
      </c>
      <c r="T7119" t="s">
        <v>29</v>
      </c>
      <c r="U7119" t="s">
        <v>29</v>
      </c>
      <c r="V7119" t="s">
        <v>7101</v>
      </c>
      <c r="W7119" t="s">
        <v>7076</v>
      </c>
    </row>
    <row r="7120" spans="1:23">
      <c r="A7120">
        <v>7119</v>
      </c>
      <c r="B7120" t="s">
        <v>7072</v>
      </c>
      <c r="C7120" t="s">
        <v>7073</v>
      </c>
      <c r="D7120">
        <v>182</v>
      </c>
      <c r="E7120" t="s">
        <v>7067</v>
      </c>
      <c r="F7120" t="s">
        <v>23</v>
      </c>
      <c r="G7120" s="1" t="s">
        <v>29</v>
      </c>
      <c r="H7120" t="s">
        <v>29</v>
      </c>
      <c r="I7120" t="s">
        <v>29</v>
      </c>
      <c r="J7120" t="s">
        <v>29</v>
      </c>
      <c r="K7120">
        <v>1.54</v>
      </c>
      <c r="L7120">
        <v>1.54</v>
      </c>
      <c r="M7120" t="s">
        <v>26</v>
      </c>
      <c r="N7120" t="s">
        <v>29</v>
      </c>
      <c r="O7120" t="s">
        <v>29</v>
      </c>
      <c r="P7120" t="s">
        <v>29</v>
      </c>
      <c r="Q7120" t="s">
        <v>29</v>
      </c>
      <c r="R7120" t="s">
        <v>29</v>
      </c>
      <c r="S7120" t="s">
        <v>29</v>
      </c>
      <c r="T7120" t="s">
        <v>29</v>
      </c>
      <c r="U7120" t="s">
        <v>29</v>
      </c>
      <c r="V7120" t="s">
        <v>7101</v>
      </c>
      <c r="W7120" t="s">
        <v>7076</v>
      </c>
    </row>
    <row r="7121" spans="1:23">
      <c r="A7121">
        <v>7120</v>
      </c>
      <c r="B7121" t="s">
        <v>7072</v>
      </c>
      <c r="C7121" t="s">
        <v>7073</v>
      </c>
      <c r="D7121">
        <v>182</v>
      </c>
      <c r="E7121" t="s">
        <v>7093</v>
      </c>
      <c r="F7121" t="s">
        <v>344</v>
      </c>
      <c r="G7121" s="1" t="s">
        <v>1809</v>
      </c>
      <c r="H7121" t="s">
        <v>1003</v>
      </c>
      <c r="I7121" t="s">
        <v>1809</v>
      </c>
      <c r="J7121" t="s">
        <v>4061</v>
      </c>
      <c r="K7121">
        <v>1.33</v>
      </c>
      <c r="L7121">
        <v>1.33</v>
      </c>
      <c r="M7121" t="s">
        <v>26</v>
      </c>
      <c r="N7121" t="s">
        <v>29</v>
      </c>
      <c r="O7121" t="s">
        <v>29</v>
      </c>
      <c r="P7121" t="s">
        <v>29</v>
      </c>
      <c r="Q7121" t="s">
        <v>29</v>
      </c>
      <c r="R7121" t="s">
        <v>29</v>
      </c>
      <c r="S7121" t="s">
        <v>29</v>
      </c>
      <c r="T7121" t="s">
        <v>29</v>
      </c>
      <c r="U7121" t="s">
        <v>29</v>
      </c>
      <c r="V7121" t="s">
        <v>7101</v>
      </c>
      <c r="W7121" t="s">
        <v>7076</v>
      </c>
    </row>
    <row r="7122" spans="1:23">
      <c r="A7122">
        <v>7121</v>
      </c>
      <c r="B7122" t="s">
        <v>7072</v>
      </c>
      <c r="C7122" t="s">
        <v>7073</v>
      </c>
      <c r="D7122">
        <v>182</v>
      </c>
      <c r="E7122" t="s">
        <v>7094</v>
      </c>
      <c r="F7122" t="s">
        <v>598</v>
      </c>
      <c r="G7122" s="1" t="s">
        <v>1100</v>
      </c>
      <c r="H7122" t="s">
        <v>7095</v>
      </c>
      <c r="I7122" t="s">
        <v>1100</v>
      </c>
      <c r="J7122" t="s">
        <v>7095</v>
      </c>
      <c r="K7122">
        <v>0.6</v>
      </c>
      <c r="L7122">
        <v>0.6</v>
      </c>
      <c r="M7122" t="s">
        <v>26</v>
      </c>
      <c r="N7122" t="s">
        <v>29</v>
      </c>
      <c r="O7122" t="s">
        <v>29</v>
      </c>
      <c r="P7122" t="s">
        <v>29</v>
      </c>
      <c r="Q7122" t="s">
        <v>29</v>
      </c>
      <c r="R7122" t="s">
        <v>29</v>
      </c>
      <c r="S7122" t="s">
        <v>29</v>
      </c>
      <c r="T7122" t="s">
        <v>29</v>
      </c>
      <c r="U7122" t="s">
        <v>29</v>
      </c>
      <c r="V7122" t="s">
        <v>7101</v>
      </c>
      <c r="W7122" t="s">
        <v>7076</v>
      </c>
    </row>
    <row r="7123" spans="1:23">
      <c r="A7123">
        <v>7122</v>
      </c>
      <c r="B7123" t="s">
        <v>7072</v>
      </c>
      <c r="C7123" t="s">
        <v>7073</v>
      </c>
      <c r="D7123">
        <v>182</v>
      </c>
      <c r="E7123" t="s">
        <v>1800</v>
      </c>
      <c r="F7123" t="s">
        <v>168</v>
      </c>
      <c r="G7123" s="1" t="s">
        <v>301</v>
      </c>
      <c r="H7123" t="s">
        <v>1801</v>
      </c>
      <c r="I7123" t="s">
        <v>301</v>
      </c>
      <c r="J7123" t="s">
        <v>1801</v>
      </c>
      <c r="K7123">
        <v>0.51</v>
      </c>
      <c r="L7123">
        <v>0.51</v>
      </c>
      <c r="M7123" t="s">
        <v>26</v>
      </c>
      <c r="N7123" t="s">
        <v>29</v>
      </c>
      <c r="O7123" t="s">
        <v>29</v>
      </c>
      <c r="P7123" t="s">
        <v>29</v>
      </c>
      <c r="Q7123" t="s">
        <v>29</v>
      </c>
      <c r="R7123" t="s">
        <v>29</v>
      </c>
      <c r="S7123" t="s">
        <v>29</v>
      </c>
      <c r="T7123" t="s">
        <v>29</v>
      </c>
      <c r="U7123" t="s">
        <v>29</v>
      </c>
      <c r="V7123" t="s">
        <v>7101</v>
      </c>
      <c r="W7123" t="s">
        <v>7076</v>
      </c>
    </row>
    <row r="7124" spans="1:23">
      <c r="A7124">
        <v>7123</v>
      </c>
      <c r="B7124" t="s">
        <v>7072</v>
      </c>
      <c r="C7124" t="s">
        <v>7073</v>
      </c>
      <c r="D7124">
        <v>182</v>
      </c>
      <c r="E7124" t="s">
        <v>1802</v>
      </c>
      <c r="F7124" t="s">
        <v>154</v>
      </c>
      <c r="G7124" s="1" t="s">
        <v>1803</v>
      </c>
      <c r="H7124" t="s">
        <v>1198</v>
      </c>
      <c r="I7124" t="s">
        <v>1803</v>
      </c>
      <c r="J7124" t="s">
        <v>1198</v>
      </c>
      <c r="K7124">
        <v>0.39</v>
      </c>
      <c r="L7124">
        <v>0.39</v>
      </c>
      <c r="M7124" t="s">
        <v>26</v>
      </c>
      <c r="N7124" t="s">
        <v>29</v>
      </c>
      <c r="O7124" t="s">
        <v>29</v>
      </c>
      <c r="P7124" t="s">
        <v>29</v>
      </c>
      <c r="Q7124" t="s">
        <v>29</v>
      </c>
      <c r="R7124" t="s">
        <v>29</v>
      </c>
      <c r="S7124" t="s">
        <v>29</v>
      </c>
      <c r="T7124" t="s">
        <v>29</v>
      </c>
      <c r="U7124" t="s">
        <v>29</v>
      </c>
      <c r="V7124" t="s">
        <v>7101</v>
      </c>
      <c r="W7124" t="s">
        <v>7076</v>
      </c>
    </row>
    <row r="7125" spans="1:23">
      <c r="A7125">
        <v>7124</v>
      </c>
      <c r="B7125" t="s">
        <v>7072</v>
      </c>
      <c r="C7125" t="s">
        <v>7073</v>
      </c>
      <c r="D7125">
        <v>182</v>
      </c>
      <c r="E7125" t="s">
        <v>7099</v>
      </c>
      <c r="F7125" t="s">
        <v>505</v>
      </c>
      <c r="G7125" s="1" t="s">
        <v>506</v>
      </c>
      <c r="H7125" t="s">
        <v>7100</v>
      </c>
      <c r="I7125" t="s">
        <v>506</v>
      </c>
      <c r="J7125" t="s">
        <v>3266</v>
      </c>
      <c r="K7125">
        <v>0.21</v>
      </c>
      <c r="L7125">
        <v>0.21</v>
      </c>
      <c r="M7125" t="s">
        <v>26</v>
      </c>
      <c r="N7125" t="s">
        <v>29</v>
      </c>
      <c r="O7125" t="s">
        <v>29</v>
      </c>
      <c r="P7125" t="s">
        <v>29</v>
      </c>
      <c r="Q7125" t="s">
        <v>29</v>
      </c>
      <c r="R7125" t="s">
        <v>29</v>
      </c>
      <c r="S7125" t="s">
        <v>29</v>
      </c>
      <c r="T7125" t="s">
        <v>29</v>
      </c>
      <c r="U7125" t="s">
        <v>29</v>
      </c>
      <c r="V7125" t="s">
        <v>7101</v>
      </c>
      <c r="W7125" t="s">
        <v>7076</v>
      </c>
    </row>
    <row r="7126" spans="1:23">
      <c r="A7126">
        <v>7125</v>
      </c>
      <c r="B7126" t="s">
        <v>7072</v>
      </c>
      <c r="C7126" t="s">
        <v>7073</v>
      </c>
      <c r="D7126">
        <v>182</v>
      </c>
      <c r="E7126" t="s">
        <v>135</v>
      </c>
      <c r="F7126" t="s">
        <v>136</v>
      </c>
      <c r="G7126" s="1" t="s">
        <v>29</v>
      </c>
      <c r="H7126" t="s">
        <v>29</v>
      </c>
      <c r="I7126" t="s">
        <v>29</v>
      </c>
      <c r="J7126" t="s">
        <v>29</v>
      </c>
      <c r="K7126">
        <v>1.8</v>
      </c>
      <c r="L7126">
        <v>1.8</v>
      </c>
      <c r="M7126" t="s">
        <v>136</v>
      </c>
      <c r="N7126" t="s">
        <v>29</v>
      </c>
      <c r="O7126" t="s">
        <v>29</v>
      </c>
      <c r="P7126" t="s">
        <v>29</v>
      </c>
      <c r="Q7126" t="s">
        <v>29</v>
      </c>
      <c r="R7126" t="s">
        <v>29</v>
      </c>
      <c r="S7126" t="s">
        <v>29</v>
      </c>
      <c r="T7126" t="s">
        <v>29</v>
      </c>
      <c r="U7126" t="s">
        <v>29</v>
      </c>
      <c r="V7126" t="s">
        <v>7101</v>
      </c>
      <c r="W7126" t="s">
        <v>7076</v>
      </c>
    </row>
    <row r="7127" spans="1:23">
      <c r="A7127">
        <v>7126</v>
      </c>
      <c r="B7127" t="s">
        <v>7103</v>
      </c>
      <c r="C7127" t="s">
        <v>1788</v>
      </c>
      <c r="D7127">
        <v>183</v>
      </c>
      <c r="E7127" t="s">
        <v>7104</v>
      </c>
      <c r="F7127" t="s">
        <v>154</v>
      </c>
      <c r="G7127" s="1" t="s">
        <v>428</v>
      </c>
      <c r="H7127" t="s">
        <v>1502</v>
      </c>
      <c r="I7127" t="s">
        <v>428</v>
      </c>
      <c r="J7127" t="s">
        <v>1502</v>
      </c>
      <c r="K7127">
        <v>10.199999999999999</v>
      </c>
      <c r="L7127">
        <v>10.199999999999999</v>
      </c>
      <c r="M7127" t="s">
        <v>26</v>
      </c>
      <c r="N7127" t="s">
        <v>219</v>
      </c>
      <c r="O7127" t="s">
        <v>29</v>
      </c>
      <c r="P7127" t="s">
        <v>29</v>
      </c>
      <c r="Q7127" t="s">
        <v>29</v>
      </c>
      <c r="R7127" t="s">
        <v>29</v>
      </c>
      <c r="S7127" t="s">
        <v>29</v>
      </c>
      <c r="T7127" t="s">
        <v>29</v>
      </c>
      <c r="U7127" t="s">
        <v>29</v>
      </c>
      <c r="V7127" t="s">
        <v>29</v>
      </c>
      <c r="W7127" t="s">
        <v>9445</v>
      </c>
    </row>
    <row r="7128" spans="1:23">
      <c r="A7128">
        <v>7127</v>
      </c>
      <c r="B7128" t="s">
        <v>7103</v>
      </c>
      <c r="C7128" t="s">
        <v>1788</v>
      </c>
      <c r="D7128">
        <v>183</v>
      </c>
      <c r="E7128" t="s">
        <v>841</v>
      </c>
      <c r="F7128" t="s">
        <v>185</v>
      </c>
      <c r="G7128" s="1" t="s">
        <v>842</v>
      </c>
      <c r="H7128" t="s">
        <v>843</v>
      </c>
      <c r="I7128" t="s">
        <v>842</v>
      </c>
      <c r="J7128" t="s">
        <v>843</v>
      </c>
      <c r="K7128">
        <v>9.3000000000000007</v>
      </c>
      <c r="L7128">
        <v>9.3000000000000007</v>
      </c>
      <c r="M7128" t="s">
        <v>26</v>
      </c>
      <c r="N7128" t="s">
        <v>219</v>
      </c>
      <c r="O7128" t="s">
        <v>29</v>
      </c>
      <c r="P7128" t="s">
        <v>29</v>
      </c>
      <c r="Q7128" t="s">
        <v>29</v>
      </c>
      <c r="R7128" t="s">
        <v>29</v>
      </c>
      <c r="S7128" t="s">
        <v>29</v>
      </c>
      <c r="T7128" t="s">
        <v>29</v>
      </c>
      <c r="U7128" t="s">
        <v>29</v>
      </c>
      <c r="V7128" t="s">
        <v>29</v>
      </c>
      <c r="W7128" t="s">
        <v>9445</v>
      </c>
    </row>
    <row r="7129" spans="1:23">
      <c r="A7129">
        <v>7128</v>
      </c>
      <c r="B7129" t="s">
        <v>7103</v>
      </c>
      <c r="C7129" t="s">
        <v>1788</v>
      </c>
      <c r="D7129">
        <v>183</v>
      </c>
      <c r="E7129" t="s">
        <v>832</v>
      </c>
      <c r="F7129" t="s">
        <v>43</v>
      </c>
      <c r="G7129" s="1" t="s">
        <v>580</v>
      </c>
      <c r="H7129" t="s">
        <v>763</v>
      </c>
      <c r="I7129" t="s">
        <v>580</v>
      </c>
      <c r="J7129" t="s">
        <v>763</v>
      </c>
      <c r="K7129">
        <v>7.3</v>
      </c>
      <c r="L7129">
        <v>7.3</v>
      </c>
      <c r="M7129" t="s">
        <v>26</v>
      </c>
      <c r="N7129" t="s">
        <v>219</v>
      </c>
      <c r="O7129" t="s">
        <v>29</v>
      </c>
      <c r="P7129" t="s">
        <v>29</v>
      </c>
      <c r="Q7129" t="s">
        <v>29</v>
      </c>
      <c r="R7129" t="s">
        <v>29</v>
      </c>
      <c r="S7129" t="s">
        <v>29</v>
      </c>
      <c r="T7129" t="s">
        <v>29</v>
      </c>
      <c r="U7129" t="s">
        <v>29</v>
      </c>
      <c r="V7129" t="s">
        <v>29</v>
      </c>
      <c r="W7129" t="s">
        <v>9445</v>
      </c>
    </row>
    <row r="7130" spans="1:23">
      <c r="A7130">
        <v>7129</v>
      </c>
      <c r="B7130" t="s">
        <v>7103</v>
      </c>
      <c r="C7130" t="s">
        <v>1788</v>
      </c>
      <c r="D7130">
        <v>183</v>
      </c>
      <c r="E7130" t="s">
        <v>899</v>
      </c>
      <c r="F7130" t="s">
        <v>154</v>
      </c>
      <c r="G7130" s="1" t="s">
        <v>435</v>
      </c>
      <c r="H7130" t="s">
        <v>900</v>
      </c>
      <c r="I7130" t="s">
        <v>435</v>
      </c>
      <c r="J7130" t="s">
        <v>900</v>
      </c>
      <c r="K7130">
        <v>6.1</v>
      </c>
      <c r="L7130">
        <v>6.1</v>
      </c>
      <c r="M7130" t="s">
        <v>26</v>
      </c>
      <c r="N7130" t="s">
        <v>219</v>
      </c>
      <c r="O7130" t="s">
        <v>29</v>
      </c>
      <c r="P7130" t="s">
        <v>29</v>
      </c>
      <c r="Q7130" t="s">
        <v>29</v>
      </c>
      <c r="R7130" t="s">
        <v>29</v>
      </c>
      <c r="S7130" t="s">
        <v>29</v>
      </c>
      <c r="T7130" t="s">
        <v>29</v>
      </c>
      <c r="U7130" t="s">
        <v>29</v>
      </c>
      <c r="V7130" t="s">
        <v>29</v>
      </c>
      <c r="W7130" t="s">
        <v>9445</v>
      </c>
    </row>
    <row r="7131" spans="1:23">
      <c r="A7131">
        <v>7130</v>
      </c>
      <c r="B7131" t="s">
        <v>7103</v>
      </c>
      <c r="C7131" t="s">
        <v>1788</v>
      </c>
      <c r="D7131">
        <v>183</v>
      </c>
      <c r="E7131" t="s">
        <v>1038</v>
      </c>
      <c r="F7131" t="s">
        <v>154</v>
      </c>
      <c r="G7131" s="1" t="s">
        <v>814</v>
      </c>
      <c r="H7131" t="s">
        <v>1039</v>
      </c>
      <c r="I7131" t="s">
        <v>814</v>
      </c>
      <c r="J7131" t="s">
        <v>1039</v>
      </c>
      <c r="K7131">
        <v>5.0999999999999996</v>
      </c>
      <c r="L7131">
        <v>5.0999999999999996</v>
      </c>
      <c r="M7131" t="s">
        <v>26</v>
      </c>
      <c r="N7131" t="s">
        <v>219</v>
      </c>
      <c r="O7131" t="s">
        <v>29</v>
      </c>
      <c r="P7131" t="s">
        <v>29</v>
      </c>
      <c r="Q7131" t="s">
        <v>29</v>
      </c>
      <c r="R7131" t="s">
        <v>29</v>
      </c>
      <c r="S7131" t="s">
        <v>29</v>
      </c>
      <c r="T7131" t="s">
        <v>29</v>
      </c>
      <c r="U7131" t="s">
        <v>29</v>
      </c>
      <c r="V7131" t="s">
        <v>29</v>
      </c>
      <c r="W7131" t="s">
        <v>9445</v>
      </c>
    </row>
    <row r="7132" spans="1:23">
      <c r="A7132">
        <v>7131</v>
      </c>
      <c r="B7132" t="s">
        <v>7103</v>
      </c>
      <c r="C7132" t="s">
        <v>1788</v>
      </c>
      <c r="D7132">
        <v>183</v>
      </c>
      <c r="E7132" t="s">
        <v>7105</v>
      </c>
      <c r="F7132" t="s">
        <v>154</v>
      </c>
      <c r="G7132" s="1" t="s">
        <v>155</v>
      </c>
      <c r="H7132" t="s">
        <v>29</v>
      </c>
      <c r="I7132" t="s">
        <v>155</v>
      </c>
      <c r="J7132" t="s">
        <v>29</v>
      </c>
      <c r="K7132">
        <v>4.5</v>
      </c>
      <c r="L7132">
        <v>4.5</v>
      </c>
      <c r="M7132" t="s">
        <v>26</v>
      </c>
      <c r="N7132" t="s">
        <v>219</v>
      </c>
      <c r="O7132" t="s">
        <v>29</v>
      </c>
      <c r="P7132" t="s">
        <v>29</v>
      </c>
      <c r="Q7132" t="s">
        <v>29</v>
      </c>
      <c r="R7132" t="s">
        <v>29</v>
      </c>
      <c r="S7132" t="s">
        <v>29</v>
      </c>
      <c r="T7132" t="s">
        <v>29</v>
      </c>
      <c r="U7132" t="s">
        <v>29</v>
      </c>
      <c r="V7132" t="s">
        <v>29</v>
      </c>
      <c r="W7132" t="s">
        <v>9445</v>
      </c>
    </row>
    <row r="7133" spans="1:23">
      <c r="A7133">
        <v>7132</v>
      </c>
      <c r="B7133" t="s">
        <v>7103</v>
      </c>
      <c r="C7133" t="s">
        <v>1788</v>
      </c>
      <c r="D7133">
        <v>183</v>
      </c>
      <c r="E7133" t="s">
        <v>7106</v>
      </c>
      <c r="F7133" t="s">
        <v>168</v>
      </c>
      <c r="G7133" s="1" t="s">
        <v>1026</v>
      </c>
      <c r="H7133" t="s">
        <v>2692</v>
      </c>
      <c r="I7133" t="s">
        <v>1026</v>
      </c>
      <c r="J7133" t="s">
        <v>2692</v>
      </c>
      <c r="K7133">
        <v>4.5</v>
      </c>
      <c r="L7133">
        <v>4.5</v>
      </c>
      <c r="M7133" t="s">
        <v>26</v>
      </c>
      <c r="N7133" t="s">
        <v>219</v>
      </c>
      <c r="O7133" t="s">
        <v>29</v>
      </c>
      <c r="P7133" t="s">
        <v>29</v>
      </c>
      <c r="Q7133" t="s">
        <v>29</v>
      </c>
      <c r="R7133" t="s">
        <v>29</v>
      </c>
      <c r="S7133" t="s">
        <v>29</v>
      </c>
      <c r="T7133" t="s">
        <v>29</v>
      </c>
      <c r="U7133" t="s">
        <v>29</v>
      </c>
      <c r="V7133" t="s">
        <v>29</v>
      </c>
      <c r="W7133" t="s">
        <v>9445</v>
      </c>
    </row>
    <row r="7134" spans="1:23">
      <c r="A7134">
        <v>7133</v>
      </c>
      <c r="B7134" t="s">
        <v>7103</v>
      </c>
      <c r="C7134" t="s">
        <v>1788</v>
      </c>
      <c r="D7134">
        <v>183</v>
      </c>
      <c r="E7134" t="s">
        <v>844</v>
      </c>
      <c r="F7134" t="s">
        <v>731</v>
      </c>
      <c r="G7134" s="1" t="s">
        <v>845</v>
      </c>
      <c r="H7134" t="s">
        <v>763</v>
      </c>
      <c r="I7134" t="s">
        <v>845</v>
      </c>
      <c r="J7134" t="s">
        <v>763</v>
      </c>
      <c r="K7134">
        <v>3.8</v>
      </c>
      <c r="L7134">
        <v>3.8</v>
      </c>
      <c r="M7134" t="s">
        <v>26</v>
      </c>
      <c r="N7134" t="s">
        <v>219</v>
      </c>
      <c r="O7134" t="s">
        <v>29</v>
      </c>
      <c r="P7134" t="s">
        <v>29</v>
      </c>
      <c r="Q7134" t="s">
        <v>29</v>
      </c>
      <c r="R7134" t="s">
        <v>29</v>
      </c>
      <c r="S7134" t="s">
        <v>29</v>
      </c>
      <c r="T7134" t="s">
        <v>29</v>
      </c>
      <c r="U7134" t="s">
        <v>29</v>
      </c>
      <c r="V7134" t="s">
        <v>29</v>
      </c>
      <c r="W7134" t="s">
        <v>9445</v>
      </c>
    </row>
    <row r="7135" spans="1:23">
      <c r="A7135">
        <v>7134</v>
      </c>
      <c r="B7135" t="s">
        <v>7103</v>
      </c>
      <c r="C7135" t="s">
        <v>1788</v>
      </c>
      <c r="D7135">
        <v>183</v>
      </c>
      <c r="E7135" t="s">
        <v>1021</v>
      </c>
      <c r="F7135" t="s">
        <v>731</v>
      </c>
      <c r="G7135" s="1" t="s">
        <v>845</v>
      </c>
      <c r="H7135" t="s">
        <v>1022</v>
      </c>
      <c r="I7135" t="s">
        <v>845</v>
      </c>
      <c r="J7135" t="s">
        <v>881</v>
      </c>
      <c r="K7135">
        <v>3.6</v>
      </c>
      <c r="L7135">
        <v>3.6</v>
      </c>
      <c r="M7135" t="s">
        <v>26</v>
      </c>
      <c r="N7135" t="s">
        <v>219</v>
      </c>
      <c r="O7135" t="s">
        <v>29</v>
      </c>
      <c r="P7135" t="s">
        <v>29</v>
      </c>
      <c r="Q7135" t="s">
        <v>29</v>
      </c>
      <c r="R7135" t="s">
        <v>29</v>
      </c>
      <c r="S7135" t="s">
        <v>29</v>
      </c>
      <c r="T7135" t="s">
        <v>29</v>
      </c>
      <c r="U7135" t="s">
        <v>29</v>
      </c>
      <c r="V7135" t="s">
        <v>29</v>
      </c>
      <c r="W7135" t="s">
        <v>9445</v>
      </c>
    </row>
    <row r="7136" spans="1:23">
      <c r="A7136">
        <v>7135</v>
      </c>
      <c r="B7136" t="s">
        <v>7103</v>
      </c>
      <c r="C7136" t="s">
        <v>1788</v>
      </c>
      <c r="D7136">
        <v>183</v>
      </c>
      <c r="E7136" t="s">
        <v>7107</v>
      </c>
      <c r="F7136" t="s">
        <v>251</v>
      </c>
      <c r="G7136" s="1" t="s">
        <v>856</v>
      </c>
      <c r="H7136" t="s">
        <v>1201</v>
      </c>
      <c r="I7136" t="s">
        <v>856</v>
      </c>
      <c r="J7136" t="s">
        <v>1201</v>
      </c>
      <c r="K7136">
        <v>3.4</v>
      </c>
      <c r="L7136">
        <v>3.4</v>
      </c>
      <c r="M7136" t="s">
        <v>26</v>
      </c>
      <c r="N7136" t="s">
        <v>53</v>
      </c>
      <c r="O7136" t="s">
        <v>29</v>
      </c>
      <c r="P7136" t="s">
        <v>29</v>
      </c>
      <c r="Q7136" t="s">
        <v>29</v>
      </c>
      <c r="R7136" t="s">
        <v>29</v>
      </c>
      <c r="S7136" t="s">
        <v>29</v>
      </c>
      <c r="T7136" t="s">
        <v>29</v>
      </c>
      <c r="U7136" t="s">
        <v>29</v>
      </c>
      <c r="V7136" t="s">
        <v>29</v>
      </c>
      <c r="W7136" t="s">
        <v>9445</v>
      </c>
    </row>
    <row r="7137" spans="1:23">
      <c r="A7137">
        <v>7136</v>
      </c>
      <c r="B7137" t="s">
        <v>7103</v>
      </c>
      <c r="C7137" t="s">
        <v>1788</v>
      </c>
      <c r="D7137">
        <v>183</v>
      </c>
      <c r="E7137" t="s">
        <v>832</v>
      </c>
      <c r="F7137" t="s">
        <v>43</v>
      </c>
      <c r="G7137" s="1" t="s">
        <v>580</v>
      </c>
      <c r="H7137" t="s">
        <v>763</v>
      </c>
      <c r="I7137" t="s">
        <v>580</v>
      </c>
      <c r="J7137" t="s">
        <v>763</v>
      </c>
      <c r="K7137">
        <v>3.1</v>
      </c>
      <c r="L7137">
        <v>3.1</v>
      </c>
      <c r="M7137" t="s">
        <v>26</v>
      </c>
      <c r="N7137" t="s">
        <v>219</v>
      </c>
      <c r="O7137" t="s">
        <v>29</v>
      </c>
      <c r="P7137" t="s">
        <v>29</v>
      </c>
      <c r="Q7137" t="s">
        <v>29</v>
      </c>
      <c r="R7137" t="s">
        <v>29</v>
      </c>
      <c r="S7137" t="s">
        <v>29</v>
      </c>
      <c r="T7137" t="s">
        <v>29</v>
      </c>
      <c r="U7137" t="s">
        <v>29</v>
      </c>
      <c r="V7137" t="s">
        <v>29</v>
      </c>
      <c r="W7137" t="s">
        <v>9445</v>
      </c>
    </row>
    <row r="7138" spans="1:23">
      <c r="A7138">
        <v>7137</v>
      </c>
      <c r="B7138" t="s">
        <v>7103</v>
      </c>
      <c r="C7138" t="s">
        <v>1788</v>
      </c>
      <c r="D7138">
        <v>183</v>
      </c>
      <c r="E7138" t="s">
        <v>781</v>
      </c>
      <c r="F7138" t="s">
        <v>297</v>
      </c>
      <c r="G7138" s="1" t="s">
        <v>511</v>
      </c>
      <c r="H7138" t="s">
        <v>543</v>
      </c>
      <c r="I7138" t="s">
        <v>511</v>
      </c>
      <c r="J7138" t="s">
        <v>543</v>
      </c>
      <c r="K7138">
        <v>2.7</v>
      </c>
      <c r="L7138">
        <v>2.7</v>
      </c>
      <c r="M7138" t="s">
        <v>26</v>
      </c>
      <c r="N7138" t="s">
        <v>219</v>
      </c>
      <c r="O7138" t="s">
        <v>29</v>
      </c>
      <c r="P7138" t="s">
        <v>29</v>
      </c>
      <c r="Q7138" t="s">
        <v>29</v>
      </c>
      <c r="R7138" t="s">
        <v>29</v>
      </c>
      <c r="S7138" t="s">
        <v>29</v>
      </c>
      <c r="T7138" t="s">
        <v>29</v>
      </c>
      <c r="U7138" t="s">
        <v>29</v>
      </c>
      <c r="V7138" t="s">
        <v>29</v>
      </c>
      <c r="W7138" t="s">
        <v>9445</v>
      </c>
    </row>
    <row r="7139" spans="1:23">
      <c r="A7139">
        <v>7138</v>
      </c>
      <c r="B7139" t="s">
        <v>7103</v>
      </c>
      <c r="C7139" t="s">
        <v>1788</v>
      </c>
      <c r="D7139">
        <v>183</v>
      </c>
      <c r="E7139" t="s">
        <v>7108</v>
      </c>
      <c r="F7139" t="s">
        <v>438</v>
      </c>
      <c r="G7139" s="1" t="s">
        <v>1041</v>
      </c>
      <c r="H7139" t="s">
        <v>29</v>
      </c>
      <c r="I7139" t="s">
        <v>1041</v>
      </c>
      <c r="J7139" t="s">
        <v>29</v>
      </c>
      <c r="K7139">
        <v>2.4</v>
      </c>
      <c r="L7139">
        <v>2.4</v>
      </c>
      <c r="M7139" t="s">
        <v>26</v>
      </c>
      <c r="N7139" t="s">
        <v>219</v>
      </c>
      <c r="O7139" t="s">
        <v>29</v>
      </c>
      <c r="P7139" t="s">
        <v>29</v>
      </c>
      <c r="Q7139" t="s">
        <v>29</v>
      </c>
      <c r="R7139" t="s">
        <v>29</v>
      </c>
      <c r="S7139" t="s">
        <v>29</v>
      </c>
      <c r="T7139" t="s">
        <v>29</v>
      </c>
      <c r="U7139" t="s">
        <v>29</v>
      </c>
      <c r="V7139" t="s">
        <v>29</v>
      </c>
      <c r="W7139" t="s">
        <v>9445</v>
      </c>
    </row>
    <row r="7140" spans="1:23">
      <c r="A7140">
        <v>7139</v>
      </c>
      <c r="B7140" t="s">
        <v>7103</v>
      </c>
      <c r="C7140" t="s">
        <v>1788</v>
      </c>
      <c r="D7140">
        <v>183</v>
      </c>
      <c r="E7140" t="s">
        <v>7109</v>
      </c>
      <c r="F7140" t="s">
        <v>522</v>
      </c>
      <c r="G7140" s="1" t="s">
        <v>523</v>
      </c>
      <c r="H7140" t="s">
        <v>29</v>
      </c>
      <c r="I7140" t="s">
        <v>523</v>
      </c>
      <c r="J7140" t="s">
        <v>29</v>
      </c>
      <c r="K7140">
        <v>1.7</v>
      </c>
      <c r="L7140">
        <v>1.7</v>
      </c>
      <c r="M7140" t="s">
        <v>26</v>
      </c>
      <c r="N7140" t="s">
        <v>219</v>
      </c>
      <c r="O7140" t="s">
        <v>29</v>
      </c>
      <c r="P7140" t="s">
        <v>29</v>
      </c>
      <c r="Q7140" t="s">
        <v>29</v>
      </c>
      <c r="R7140" t="s">
        <v>29</v>
      </c>
      <c r="S7140" t="s">
        <v>29</v>
      </c>
      <c r="T7140" t="s">
        <v>29</v>
      </c>
      <c r="U7140" t="s">
        <v>29</v>
      </c>
      <c r="V7140" t="s">
        <v>29</v>
      </c>
      <c r="W7140" t="s">
        <v>9445</v>
      </c>
    </row>
    <row r="7141" spans="1:23">
      <c r="A7141">
        <v>7140</v>
      </c>
      <c r="B7141" t="s">
        <v>7103</v>
      </c>
      <c r="C7141" t="s">
        <v>1788</v>
      </c>
      <c r="D7141">
        <v>183</v>
      </c>
      <c r="E7141" t="s">
        <v>7110</v>
      </c>
      <c r="F7141" t="s">
        <v>93</v>
      </c>
      <c r="G7141" s="1" t="s">
        <v>29</v>
      </c>
      <c r="H7141" t="s">
        <v>29</v>
      </c>
      <c r="I7141" t="s">
        <v>29</v>
      </c>
      <c r="J7141" t="s">
        <v>29</v>
      </c>
      <c r="K7141">
        <v>1.7</v>
      </c>
      <c r="L7141">
        <v>1.7</v>
      </c>
      <c r="M7141" t="s">
        <v>26</v>
      </c>
      <c r="N7141" t="s">
        <v>219</v>
      </c>
      <c r="O7141" t="s">
        <v>29</v>
      </c>
      <c r="P7141" t="s">
        <v>29</v>
      </c>
      <c r="Q7141" t="s">
        <v>29</v>
      </c>
      <c r="R7141" t="s">
        <v>29</v>
      </c>
      <c r="S7141" t="s">
        <v>29</v>
      </c>
      <c r="T7141" t="s">
        <v>29</v>
      </c>
      <c r="U7141" t="s">
        <v>29</v>
      </c>
      <c r="V7141" t="s">
        <v>29</v>
      </c>
      <c r="W7141" t="s">
        <v>9445</v>
      </c>
    </row>
    <row r="7142" spans="1:23">
      <c r="A7142">
        <v>7141</v>
      </c>
      <c r="B7142" t="s">
        <v>7103</v>
      </c>
      <c r="C7142" t="s">
        <v>1788</v>
      </c>
      <c r="D7142">
        <v>183</v>
      </c>
      <c r="E7142" t="s">
        <v>1505</v>
      </c>
      <c r="F7142" t="s">
        <v>185</v>
      </c>
      <c r="G7142" s="1" t="s">
        <v>186</v>
      </c>
      <c r="H7142" t="s">
        <v>1506</v>
      </c>
      <c r="I7142" t="s">
        <v>186</v>
      </c>
      <c r="J7142" t="s">
        <v>1506</v>
      </c>
      <c r="K7142">
        <v>1.5</v>
      </c>
      <c r="L7142">
        <v>1.5</v>
      </c>
      <c r="M7142" t="s">
        <v>26</v>
      </c>
      <c r="N7142" t="s">
        <v>219</v>
      </c>
      <c r="O7142" t="s">
        <v>29</v>
      </c>
      <c r="P7142" t="s">
        <v>29</v>
      </c>
      <c r="Q7142" t="s">
        <v>29</v>
      </c>
      <c r="R7142" t="s">
        <v>29</v>
      </c>
      <c r="S7142" t="s">
        <v>29</v>
      </c>
      <c r="T7142" t="s">
        <v>29</v>
      </c>
      <c r="U7142" t="s">
        <v>29</v>
      </c>
      <c r="V7142" t="s">
        <v>29</v>
      </c>
      <c r="W7142" t="s">
        <v>9445</v>
      </c>
    </row>
    <row r="7143" spans="1:23">
      <c r="A7143">
        <v>7142</v>
      </c>
      <c r="B7143" t="s">
        <v>7103</v>
      </c>
      <c r="C7143" t="s">
        <v>1788</v>
      </c>
      <c r="D7143">
        <v>183</v>
      </c>
      <c r="E7143" t="s">
        <v>7111</v>
      </c>
      <c r="F7143" t="s">
        <v>93</v>
      </c>
      <c r="G7143" s="1" t="s">
        <v>29</v>
      </c>
      <c r="H7143" t="s">
        <v>29</v>
      </c>
      <c r="I7143" t="s">
        <v>29</v>
      </c>
      <c r="J7143" t="s">
        <v>29</v>
      </c>
      <c r="K7143">
        <v>1.5</v>
      </c>
      <c r="L7143">
        <v>1.5</v>
      </c>
      <c r="M7143" t="s">
        <v>26</v>
      </c>
      <c r="N7143" t="s">
        <v>219</v>
      </c>
      <c r="O7143" t="s">
        <v>29</v>
      </c>
      <c r="P7143" t="s">
        <v>29</v>
      </c>
      <c r="Q7143" t="s">
        <v>29</v>
      </c>
      <c r="R7143" t="s">
        <v>29</v>
      </c>
      <c r="S7143" t="s">
        <v>29</v>
      </c>
      <c r="T7143" t="s">
        <v>29</v>
      </c>
      <c r="U7143" t="s">
        <v>29</v>
      </c>
      <c r="V7143" t="s">
        <v>29</v>
      </c>
      <c r="W7143" t="s">
        <v>9445</v>
      </c>
    </row>
    <row r="7144" spans="1:23">
      <c r="A7144">
        <v>7143</v>
      </c>
      <c r="B7144" t="s">
        <v>7103</v>
      </c>
      <c r="C7144" t="s">
        <v>1788</v>
      </c>
      <c r="D7144">
        <v>183</v>
      </c>
      <c r="E7144" t="s">
        <v>857</v>
      </c>
      <c r="F7144" t="s">
        <v>858</v>
      </c>
      <c r="G7144" s="1" t="s">
        <v>859</v>
      </c>
      <c r="H7144" t="s">
        <v>860</v>
      </c>
      <c r="I7144" t="s">
        <v>859</v>
      </c>
      <c r="J7144" t="s">
        <v>860</v>
      </c>
      <c r="K7144">
        <v>1.3</v>
      </c>
      <c r="L7144">
        <v>1.3</v>
      </c>
      <c r="M7144" t="s">
        <v>26</v>
      </c>
      <c r="N7144" t="s">
        <v>219</v>
      </c>
      <c r="O7144" t="s">
        <v>29</v>
      </c>
      <c r="P7144" t="s">
        <v>29</v>
      </c>
      <c r="Q7144" t="s">
        <v>29</v>
      </c>
      <c r="R7144" t="s">
        <v>29</v>
      </c>
      <c r="S7144" t="s">
        <v>29</v>
      </c>
      <c r="T7144" t="s">
        <v>29</v>
      </c>
      <c r="U7144" t="s">
        <v>29</v>
      </c>
      <c r="V7144" t="s">
        <v>29</v>
      </c>
      <c r="W7144" t="s">
        <v>9445</v>
      </c>
    </row>
    <row r="7145" spans="1:23">
      <c r="A7145">
        <v>7144</v>
      </c>
      <c r="B7145" t="s">
        <v>7103</v>
      </c>
      <c r="C7145" t="s">
        <v>1788</v>
      </c>
      <c r="D7145">
        <v>183</v>
      </c>
      <c r="E7145" t="s">
        <v>832</v>
      </c>
      <c r="F7145" t="s">
        <v>43</v>
      </c>
      <c r="G7145" s="1" t="s">
        <v>580</v>
      </c>
      <c r="H7145" t="s">
        <v>763</v>
      </c>
      <c r="I7145" t="s">
        <v>580</v>
      </c>
      <c r="J7145" t="s">
        <v>763</v>
      </c>
      <c r="K7145">
        <v>1.2</v>
      </c>
      <c r="L7145">
        <v>1.2</v>
      </c>
      <c r="M7145" t="s">
        <v>26</v>
      </c>
      <c r="N7145" t="s">
        <v>53</v>
      </c>
      <c r="O7145" t="s">
        <v>29</v>
      </c>
      <c r="P7145" t="s">
        <v>29</v>
      </c>
      <c r="Q7145" t="s">
        <v>29</v>
      </c>
      <c r="R7145" t="s">
        <v>29</v>
      </c>
      <c r="S7145" t="s">
        <v>29</v>
      </c>
      <c r="T7145" t="s">
        <v>29</v>
      </c>
      <c r="U7145" t="s">
        <v>29</v>
      </c>
      <c r="V7145" t="s">
        <v>29</v>
      </c>
      <c r="W7145" t="s">
        <v>9445</v>
      </c>
    </row>
    <row r="7146" spans="1:23">
      <c r="A7146">
        <v>7145</v>
      </c>
      <c r="B7146" t="s">
        <v>7103</v>
      </c>
      <c r="C7146" t="s">
        <v>1788</v>
      </c>
      <c r="D7146">
        <v>183</v>
      </c>
      <c r="E7146" t="s">
        <v>7112</v>
      </c>
      <c r="F7146" t="s">
        <v>591</v>
      </c>
      <c r="G7146" s="1" t="s">
        <v>878</v>
      </c>
      <c r="H7146" t="s">
        <v>7113</v>
      </c>
      <c r="I7146" t="s">
        <v>878</v>
      </c>
      <c r="J7146" t="s">
        <v>879</v>
      </c>
      <c r="K7146">
        <v>1.1000000000000001</v>
      </c>
      <c r="L7146">
        <v>1.1000000000000001</v>
      </c>
      <c r="M7146" t="s">
        <v>26</v>
      </c>
      <c r="N7146" t="s">
        <v>219</v>
      </c>
      <c r="O7146" t="s">
        <v>29</v>
      </c>
      <c r="P7146" t="s">
        <v>29</v>
      </c>
      <c r="Q7146" t="s">
        <v>29</v>
      </c>
      <c r="R7146" t="s">
        <v>29</v>
      </c>
      <c r="S7146" t="s">
        <v>29</v>
      </c>
      <c r="T7146" t="s">
        <v>29</v>
      </c>
      <c r="U7146" t="s">
        <v>29</v>
      </c>
      <c r="V7146" t="s">
        <v>29</v>
      </c>
      <c r="W7146" t="s">
        <v>9445</v>
      </c>
    </row>
    <row r="7147" spans="1:23">
      <c r="A7147">
        <v>7146</v>
      </c>
      <c r="B7147" t="s">
        <v>7103</v>
      </c>
      <c r="C7147" t="s">
        <v>1788</v>
      </c>
      <c r="D7147">
        <v>183</v>
      </c>
      <c r="E7147" t="s">
        <v>761</v>
      </c>
      <c r="F7147" t="s">
        <v>344</v>
      </c>
      <c r="G7147" s="1" t="s">
        <v>762</v>
      </c>
      <c r="H7147" t="s">
        <v>763</v>
      </c>
      <c r="I7147" t="s">
        <v>762</v>
      </c>
      <c r="J7147" t="s">
        <v>763</v>
      </c>
      <c r="K7147">
        <v>1.1000000000000001</v>
      </c>
      <c r="L7147">
        <v>1.1000000000000001</v>
      </c>
      <c r="M7147" t="s">
        <v>26</v>
      </c>
      <c r="N7147" t="s">
        <v>219</v>
      </c>
      <c r="O7147" t="s">
        <v>29</v>
      </c>
      <c r="P7147" t="s">
        <v>29</v>
      </c>
      <c r="Q7147" t="s">
        <v>29</v>
      </c>
      <c r="R7147" t="s">
        <v>29</v>
      </c>
      <c r="S7147" t="s">
        <v>29</v>
      </c>
      <c r="T7147" t="s">
        <v>29</v>
      </c>
      <c r="U7147" t="s">
        <v>29</v>
      </c>
      <c r="V7147" t="s">
        <v>29</v>
      </c>
      <c r="W7147" t="s">
        <v>9445</v>
      </c>
    </row>
    <row r="7148" spans="1:23">
      <c r="A7148">
        <v>7147</v>
      </c>
      <c r="B7148" t="s">
        <v>7103</v>
      </c>
      <c r="C7148" t="s">
        <v>1788</v>
      </c>
      <c r="D7148">
        <v>183</v>
      </c>
      <c r="E7148" t="s">
        <v>1042</v>
      </c>
      <c r="F7148" t="s">
        <v>196</v>
      </c>
      <c r="G7148" s="1" t="s">
        <v>1043</v>
      </c>
      <c r="H7148" t="s">
        <v>1044</v>
      </c>
      <c r="I7148" t="s">
        <v>1043</v>
      </c>
      <c r="J7148" t="s">
        <v>1044</v>
      </c>
      <c r="K7148">
        <v>1.1000000000000001</v>
      </c>
      <c r="L7148">
        <v>1.1000000000000001</v>
      </c>
      <c r="M7148" t="s">
        <v>26</v>
      </c>
      <c r="N7148" t="s">
        <v>219</v>
      </c>
      <c r="O7148" t="s">
        <v>29</v>
      </c>
      <c r="P7148" t="s">
        <v>29</v>
      </c>
      <c r="Q7148" t="s">
        <v>29</v>
      </c>
      <c r="R7148" t="s">
        <v>29</v>
      </c>
      <c r="S7148" t="s">
        <v>29</v>
      </c>
      <c r="T7148" t="s">
        <v>29</v>
      </c>
      <c r="U7148" t="s">
        <v>29</v>
      </c>
      <c r="V7148" t="s">
        <v>29</v>
      </c>
      <c r="W7148" t="s">
        <v>9445</v>
      </c>
    </row>
    <row r="7149" spans="1:23">
      <c r="A7149">
        <v>7148</v>
      </c>
      <c r="B7149" t="s">
        <v>7103</v>
      </c>
      <c r="C7149" t="s">
        <v>1788</v>
      </c>
      <c r="D7149">
        <v>183</v>
      </c>
      <c r="E7149" t="s">
        <v>7114</v>
      </c>
      <c r="F7149" t="s">
        <v>93</v>
      </c>
      <c r="G7149" s="1" t="s">
        <v>29</v>
      </c>
      <c r="H7149" t="s">
        <v>29</v>
      </c>
      <c r="I7149" t="s">
        <v>29</v>
      </c>
      <c r="J7149" t="s">
        <v>29</v>
      </c>
      <c r="K7149">
        <v>1.1000000000000001</v>
      </c>
      <c r="L7149">
        <v>1.1000000000000001</v>
      </c>
      <c r="M7149" t="s">
        <v>26</v>
      </c>
      <c r="N7149" t="s">
        <v>219</v>
      </c>
      <c r="O7149" t="s">
        <v>29</v>
      </c>
      <c r="P7149" t="s">
        <v>29</v>
      </c>
      <c r="Q7149" t="s">
        <v>29</v>
      </c>
      <c r="R7149" t="s">
        <v>29</v>
      </c>
      <c r="S7149" t="s">
        <v>29</v>
      </c>
      <c r="T7149" t="s">
        <v>29</v>
      </c>
      <c r="U7149" t="s">
        <v>29</v>
      </c>
      <c r="V7149" t="s">
        <v>29</v>
      </c>
      <c r="W7149" t="s">
        <v>9445</v>
      </c>
    </row>
    <row r="7150" spans="1:23">
      <c r="A7150">
        <v>7149</v>
      </c>
      <c r="B7150" t="s">
        <v>7103</v>
      </c>
      <c r="C7150" t="s">
        <v>1788</v>
      </c>
      <c r="D7150">
        <v>183</v>
      </c>
      <c r="E7150" t="s">
        <v>8941</v>
      </c>
      <c r="F7150" t="s">
        <v>136</v>
      </c>
      <c r="G7150" s="1" t="s">
        <v>29</v>
      </c>
      <c r="H7150" t="s">
        <v>29</v>
      </c>
      <c r="I7150" t="s">
        <v>29</v>
      </c>
      <c r="J7150" t="s">
        <v>29</v>
      </c>
      <c r="K7150">
        <v>20.7</v>
      </c>
      <c r="L7150">
        <v>20.7</v>
      </c>
      <c r="M7150" t="s">
        <v>136</v>
      </c>
      <c r="N7150" t="s">
        <v>29</v>
      </c>
      <c r="O7150" t="s">
        <v>29</v>
      </c>
      <c r="P7150" t="s">
        <v>29</v>
      </c>
      <c r="Q7150" t="s">
        <v>29</v>
      </c>
      <c r="R7150" t="s">
        <v>29</v>
      </c>
      <c r="S7150" t="s">
        <v>29</v>
      </c>
      <c r="T7150" t="s">
        <v>29</v>
      </c>
      <c r="U7150" t="s">
        <v>29</v>
      </c>
      <c r="V7150" t="s">
        <v>29</v>
      </c>
      <c r="W7150" t="s">
        <v>9445</v>
      </c>
    </row>
    <row r="7151" spans="1:23">
      <c r="A7151">
        <v>7150</v>
      </c>
      <c r="B7151" t="s">
        <v>7115</v>
      </c>
      <c r="C7151" t="s">
        <v>7116</v>
      </c>
      <c r="D7151">
        <v>184</v>
      </c>
      <c r="E7151" t="s">
        <v>278</v>
      </c>
      <c r="F7151" t="s">
        <v>185</v>
      </c>
      <c r="G7151" s="1" t="s">
        <v>186</v>
      </c>
      <c r="H7151" t="s">
        <v>29</v>
      </c>
      <c r="I7151" t="s">
        <v>186</v>
      </c>
      <c r="J7151" t="s">
        <v>29</v>
      </c>
      <c r="K7151">
        <v>27.830166250000001</v>
      </c>
      <c r="L7151">
        <v>27.830166250000001</v>
      </c>
      <c r="M7151" t="s">
        <v>26</v>
      </c>
      <c r="N7151" t="s">
        <v>74</v>
      </c>
      <c r="O7151" t="s">
        <v>29</v>
      </c>
      <c r="P7151" t="s">
        <v>29</v>
      </c>
      <c r="Q7151" t="s">
        <v>29</v>
      </c>
      <c r="R7151" t="s">
        <v>29</v>
      </c>
      <c r="S7151" t="s">
        <v>29</v>
      </c>
      <c r="T7151" t="s">
        <v>29</v>
      </c>
      <c r="U7151" t="s">
        <v>29</v>
      </c>
      <c r="V7151" t="s">
        <v>29</v>
      </c>
      <c r="W7151" t="s">
        <v>7117</v>
      </c>
    </row>
    <row r="7152" spans="1:23">
      <c r="A7152">
        <v>7151</v>
      </c>
      <c r="B7152" t="s">
        <v>7115</v>
      </c>
      <c r="C7152" t="s">
        <v>7116</v>
      </c>
      <c r="D7152">
        <v>184</v>
      </c>
      <c r="E7152" t="s">
        <v>278</v>
      </c>
      <c r="F7152" t="s">
        <v>185</v>
      </c>
      <c r="G7152" s="1" t="s">
        <v>186</v>
      </c>
      <c r="H7152" t="s">
        <v>29</v>
      </c>
      <c r="I7152" t="s">
        <v>186</v>
      </c>
      <c r="J7152" t="s">
        <v>29</v>
      </c>
      <c r="K7152">
        <v>0.89534046909999998</v>
      </c>
      <c r="L7152">
        <v>0.89534046909999998</v>
      </c>
      <c r="M7152" t="s">
        <v>26</v>
      </c>
      <c r="N7152" t="s">
        <v>27</v>
      </c>
      <c r="O7152" t="s">
        <v>29</v>
      </c>
      <c r="P7152" t="s">
        <v>29</v>
      </c>
      <c r="Q7152" t="s">
        <v>29</v>
      </c>
      <c r="R7152" t="s">
        <v>29</v>
      </c>
      <c r="S7152" t="s">
        <v>29</v>
      </c>
      <c r="T7152" t="s">
        <v>29</v>
      </c>
      <c r="U7152" t="s">
        <v>29</v>
      </c>
      <c r="V7152" t="s">
        <v>29</v>
      </c>
      <c r="W7152" t="s">
        <v>7117</v>
      </c>
    </row>
    <row r="7153" spans="1:23">
      <c r="A7153">
        <v>7152</v>
      </c>
      <c r="B7153" t="s">
        <v>7115</v>
      </c>
      <c r="C7153" t="s">
        <v>7116</v>
      </c>
      <c r="D7153">
        <v>184</v>
      </c>
      <c r="E7153" t="s">
        <v>486</v>
      </c>
      <c r="F7153" t="s">
        <v>251</v>
      </c>
      <c r="G7153" s="1" t="s">
        <v>487</v>
      </c>
      <c r="H7153" t="s">
        <v>488</v>
      </c>
      <c r="I7153" t="s">
        <v>487</v>
      </c>
      <c r="J7153" t="s">
        <v>488</v>
      </c>
      <c r="K7153">
        <v>7.8342291050000004</v>
      </c>
      <c r="L7153">
        <v>7.8342291050000004</v>
      </c>
      <c r="M7153" t="s">
        <v>26</v>
      </c>
      <c r="N7153" t="s">
        <v>74</v>
      </c>
      <c r="O7153" t="s">
        <v>29</v>
      </c>
      <c r="P7153" t="s">
        <v>29</v>
      </c>
      <c r="Q7153" t="s">
        <v>29</v>
      </c>
      <c r="R7153" t="s">
        <v>29</v>
      </c>
      <c r="S7153" t="s">
        <v>29</v>
      </c>
      <c r="T7153" t="s">
        <v>29</v>
      </c>
      <c r="U7153" t="s">
        <v>29</v>
      </c>
      <c r="V7153" t="s">
        <v>29</v>
      </c>
      <c r="W7153" t="s">
        <v>7117</v>
      </c>
    </row>
    <row r="7154" spans="1:23">
      <c r="A7154">
        <v>7153</v>
      </c>
      <c r="B7154" t="s">
        <v>7115</v>
      </c>
      <c r="C7154" t="s">
        <v>7116</v>
      </c>
      <c r="D7154">
        <v>184</v>
      </c>
      <c r="E7154" t="s">
        <v>486</v>
      </c>
      <c r="F7154" t="s">
        <v>251</v>
      </c>
      <c r="G7154" s="1" t="s">
        <v>487</v>
      </c>
      <c r="H7154" t="s">
        <v>488</v>
      </c>
      <c r="I7154" t="s">
        <v>487</v>
      </c>
      <c r="J7154" t="s">
        <v>488</v>
      </c>
      <c r="K7154">
        <v>0.44767023459999999</v>
      </c>
      <c r="L7154">
        <v>0.44767023459999999</v>
      </c>
      <c r="M7154" t="s">
        <v>26</v>
      </c>
      <c r="N7154" t="s">
        <v>63</v>
      </c>
      <c r="O7154" t="s">
        <v>29</v>
      </c>
      <c r="P7154" t="s">
        <v>29</v>
      </c>
      <c r="Q7154" t="s">
        <v>29</v>
      </c>
      <c r="R7154" t="s">
        <v>29</v>
      </c>
      <c r="S7154" t="s">
        <v>29</v>
      </c>
      <c r="T7154" t="s">
        <v>29</v>
      </c>
      <c r="U7154" t="s">
        <v>29</v>
      </c>
      <c r="V7154" t="s">
        <v>29</v>
      </c>
      <c r="W7154" t="s">
        <v>7117</v>
      </c>
    </row>
    <row r="7155" spans="1:23">
      <c r="A7155">
        <v>7154</v>
      </c>
      <c r="B7155" t="s">
        <v>7115</v>
      </c>
      <c r="C7155" t="s">
        <v>7116</v>
      </c>
      <c r="D7155">
        <v>184</v>
      </c>
      <c r="E7155" t="s">
        <v>486</v>
      </c>
      <c r="F7155" t="s">
        <v>251</v>
      </c>
      <c r="G7155" s="1" t="s">
        <v>487</v>
      </c>
      <c r="H7155" t="s">
        <v>488</v>
      </c>
      <c r="I7155" t="s">
        <v>487</v>
      </c>
      <c r="J7155" t="s">
        <v>488</v>
      </c>
      <c r="K7155">
        <v>0.2238351173</v>
      </c>
      <c r="L7155">
        <v>0.2238351173</v>
      </c>
      <c r="M7155" t="s">
        <v>26</v>
      </c>
      <c r="N7155" t="s">
        <v>27</v>
      </c>
      <c r="O7155" t="s">
        <v>29</v>
      </c>
      <c r="P7155" t="s">
        <v>29</v>
      </c>
      <c r="Q7155" t="s">
        <v>29</v>
      </c>
      <c r="R7155" t="s">
        <v>29</v>
      </c>
      <c r="S7155" t="s">
        <v>29</v>
      </c>
      <c r="T7155" t="s">
        <v>29</v>
      </c>
      <c r="U7155" t="s">
        <v>29</v>
      </c>
      <c r="V7155" t="s">
        <v>29</v>
      </c>
      <c r="W7155" t="s">
        <v>7117</v>
      </c>
    </row>
    <row r="7156" spans="1:23">
      <c r="A7156">
        <v>7155</v>
      </c>
      <c r="B7156" t="s">
        <v>7115</v>
      </c>
      <c r="C7156" t="s">
        <v>7116</v>
      </c>
      <c r="D7156">
        <v>184</v>
      </c>
      <c r="E7156" t="s">
        <v>486</v>
      </c>
      <c r="F7156" t="s">
        <v>251</v>
      </c>
      <c r="G7156" s="1" t="s">
        <v>487</v>
      </c>
      <c r="H7156" t="s">
        <v>488</v>
      </c>
      <c r="I7156" t="s">
        <v>487</v>
      </c>
      <c r="J7156" t="s">
        <v>488</v>
      </c>
      <c r="K7156">
        <v>7.4611705759999994E-2</v>
      </c>
      <c r="L7156">
        <v>7.4611705759999994E-2</v>
      </c>
      <c r="M7156" t="s">
        <v>26</v>
      </c>
      <c r="N7156" t="s">
        <v>63</v>
      </c>
      <c r="O7156" t="s">
        <v>29</v>
      </c>
      <c r="P7156" t="s">
        <v>29</v>
      </c>
      <c r="Q7156" t="s">
        <v>29</v>
      </c>
      <c r="R7156" t="s">
        <v>29</v>
      </c>
      <c r="S7156" t="s">
        <v>29</v>
      </c>
      <c r="T7156" t="s">
        <v>29</v>
      </c>
      <c r="U7156" t="s">
        <v>29</v>
      </c>
      <c r="V7156" t="s">
        <v>29</v>
      </c>
      <c r="W7156" t="s">
        <v>7117</v>
      </c>
    </row>
    <row r="7157" spans="1:23">
      <c r="A7157">
        <v>7156</v>
      </c>
      <c r="B7157" t="s">
        <v>7115</v>
      </c>
      <c r="C7157" t="s">
        <v>7116</v>
      </c>
      <c r="D7157">
        <v>184</v>
      </c>
      <c r="E7157" t="s">
        <v>7118</v>
      </c>
      <c r="F7157" t="s">
        <v>154</v>
      </c>
      <c r="G7157" s="1" t="s">
        <v>4015</v>
      </c>
      <c r="H7157" t="s">
        <v>65</v>
      </c>
      <c r="I7157" t="s">
        <v>4015</v>
      </c>
      <c r="J7157" t="s">
        <v>65</v>
      </c>
      <c r="K7157">
        <v>6.1181598719999997</v>
      </c>
      <c r="L7157">
        <v>6.1181598719999997</v>
      </c>
      <c r="M7157" t="s">
        <v>26</v>
      </c>
      <c r="N7157" t="s">
        <v>27</v>
      </c>
      <c r="O7157" t="s">
        <v>29</v>
      </c>
      <c r="P7157" t="s">
        <v>29</v>
      </c>
      <c r="Q7157" t="s">
        <v>29</v>
      </c>
      <c r="R7157" t="s">
        <v>29</v>
      </c>
      <c r="S7157" t="s">
        <v>29</v>
      </c>
      <c r="T7157" t="s">
        <v>29</v>
      </c>
      <c r="U7157" t="s">
        <v>29</v>
      </c>
      <c r="V7157" t="s">
        <v>29</v>
      </c>
      <c r="W7157" t="s">
        <v>7117</v>
      </c>
    </row>
    <row r="7158" spans="1:23">
      <c r="A7158">
        <v>7157</v>
      </c>
      <c r="B7158" t="s">
        <v>7115</v>
      </c>
      <c r="C7158" t="s">
        <v>7116</v>
      </c>
      <c r="D7158">
        <v>184</v>
      </c>
      <c r="E7158" t="s">
        <v>3821</v>
      </c>
      <c r="F7158" t="s">
        <v>108</v>
      </c>
      <c r="G7158" s="1" t="s">
        <v>29</v>
      </c>
      <c r="H7158" t="s">
        <v>29</v>
      </c>
      <c r="I7158" t="s">
        <v>29</v>
      </c>
      <c r="J7158" t="s">
        <v>29</v>
      </c>
      <c r="K7158">
        <v>4.1782555229999998</v>
      </c>
      <c r="L7158">
        <v>4.1782555229999998</v>
      </c>
      <c r="M7158" t="s">
        <v>26</v>
      </c>
      <c r="N7158" t="s">
        <v>29</v>
      </c>
      <c r="O7158" t="s">
        <v>29</v>
      </c>
      <c r="P7158" t="s">
        <v>29</v>
      </c>
      <c r="Q7158" t="s">
        <v>29</v>
      </c>
      <c r="R7158" t="s">
        <v>29</v>
      </c>
      <c r="S7158" t="s">
        <v>29</v>
      </c>
      <c r="T7158" t="s">
        <v>29</v>
      </c>
      <c r="U7158" t="s">
        <v>29</v>
      </c>
      <c r="V7158" t="s">
        <v>29</v>
      </c>
      <c r="W7158" t="s">
        <v>7117</v>
      </c>
    </row>
    <row r="7159" spans="1:23">
      <c r="A7159">
        <v>7158</v>
      </c>
      <c r="B7159" t="s">
        <v>7115</v>
      </c>
      <c r="C7159" t="s">
        <v>7116</v>
      </c>
      <c r="D7159">
        <v>184</v>
      </c>
      <c r="E7159" t="s">
        <v>7119</v>
      </c>
      <c r="F7159" t="s">
        <v>93</v>
      </c>
      <c r="G7159" s="1" t="s">
        <v>29</v>
      </c>
      <c r="H7159" t="s">
        <v>29</v>
      </c>
      <c r="I7159" t="s">
        <v>29</v>
      </c>
      <c r="J7159" t="s">
        <v>29</v>
      </c>
      <c r="K7159">
        <v>1.3430107040000001</v>
      </c>
      <c r="L7159">
        <v>1.3430107040000001</v>
      </c>
      <c r="M7159" t="s">
        <v>26</v>
      </c>
      <c r="N7159" t="s">
        <v>63</v>
      </c>
      <c r="O7159" t="s">
        <v>29</v>
      </c>
      <c r="P7159" t="s">
        <v>29</v>
      </c>
      <c r="Q7159" t="s">
        <v>29</v>
      </c>
      <c r="R7159" t="s">
        <v>29</v>
      </c>
      <c r="S7159" t="s">
        <v>29</v>
      </c>
      <c r="T7159" t="s">
        <v>29</v>
      </c>
      <c r="U7159" t="s">
        <v>29</v>
      </c>
      <c r="V7159" t="s">
        <v>29</v>
      </c>
      <c r="W7159" t="s">
        <v>7117</v>
      </c>
    </row>
    <row r="7160" spans="1:23">
      <c r="A7160">
        <v>7159</v>
      </c>
      <c r="B7160" t="s">
        <v>7115</v>
      </c>
      <c r="C7160" t="s">
        <v>7116</v>
      </c>
      <c r="D7160">
        <v>184</v>
      </c>
      <c r="E7160" t="s">
        <v>7119</v>
      </c>
      <c r="F7160" t="s">
        <v>93</v>
      </c>
      <c r="G7160" s="1" t="s">
        <v>29</v>
      </c>
      <c r="H7160" t="s">
        <v>29</v>
      </c>
      <c r="I7160" t="s">
        <v>29</v>
      </c>
      <c r="J7160" t="s">
        <v>29</v>
      </c>
      <c r="K7160">
        <v>1.1937872920000001</v>
      </c>
      <c r="L7160">
        <v>1.1937872920000001</v>
      </c>
      <c r="M7160" t="s">
        <v>26</v>
      </c>
      <c r="N7160" t="s">
        <v>74</v>
      </c>
      <c r="O7160" t="s">
        <v>29</v>
      </c>
      <c r="P7160" t="s">
        <v>29</v>
      </c>
      <c r="Q7160" t="s">
        <v>29</v>
      </c>
      <c r="R7160" t="s">
        <v>29</v>
      </c>
      <c r="S7160" t="s">
        <v>29</v>
      </c>
      <c r="T7160" t="s">
        <v>29</v>
      </c>
      <c r="U7160" t="s">
        <v>29</v>
      </c>
      <c r="V7160" t="s">
        <v>29</v>
      </c>
      <c r="W7160" t="s">
        <v>7117</v>
      </c>
    </row>
    <row r="7161" spans="1:23">
      <c r="A7161">
        <v>7160</v>
      </c>
      <c r="B7161" t="s">
        <v>7115</v>
      </c>
      <c r="C7161" t="s">
        <v>7116</v>
      </c>
      <c r="D7161">
        <v>184</v>
      </c>
      <c r="E7161" t="s">
        <v>7119</v>
      </c>
      <c r="F7161" t="s">
        <v>93</v>
      </c>
      <c r="G7161" s="1" t="s">
        <v>29</v>
      </c>
      <c r="H7161" t="s">
        <v>29</v>
      </c>
      <c r="I7161" t="s">
        <v>29</v>
      </c>
      <c r="J7161" t="s">
        <v>29</v>
      </c>
      <c r="K7161">
        <v>1.1191755859999999</v>
      </c>
      <c r="L7161">
        <v>1.1191755859999999</v>
      </c>
      <c r="M7161" t="s">
        <v>26</v>
      </c>
      <c r="N7161" t="s">
        <v>27</v>
      </c>
      <c r="O7161" t="s">
        <v>29</v>
      </c>
      <c r="P7161" t="s">
        <v>29</v>
      </c>
      <c r="Q7161" t="s">
        <v>29</v>
      </c>
      <c r="R7161" t="s">
        <v>29</v>
      </c>
      <c r="S7161" t="s">
        <v>29</v>
      </c>
      <c r="T7161" t="s">
        <v>29</v>
      </c>
      <c r="U7161" t="s">
        <v>29</v>
      </c>
      <c r="V7161" t="s">
        <v>29</v>
      </c>
      <c r="W7161" t="s">
        <v>7117</v>
      </c>
    </row>
    <row r="7162" spans="1:23">
      <c r="A7162">
        <v>7161</v>
      </c>
      <c r="B7162" t="s">
        <v>7115</v>
      </c>
      <c r="C7162" t="s">
        <v>7116</v>
      </c>
      <c r="D7162">
        <v>184</v>
      </c>
      <c r="E7162" t="s">
        <v>7120</v>
      </c>
      <c r="F7162" t="s">
        <v>23</v>
      </c>
      <c r="G7162" s="1" t="s">
        <v>3956</v>
      </c>
      <c r="H7162" t="s">
        <v>7121</v>
      </c>
      <c r="I7162" t="s">
        <v>3956</v>
      </c>
      <c r="J7162" t="s">
        <v>7121</v>
      </c>
      <c r="K7162">
        <v>3.282915053</v>
      </c>
      <c r="L7162">
        <v>3.282915053</v>
      </c>
      <c r="M7162" t="s">
        <v>26</v>
      </c>
      <c r="N7162" t="s">
        <v>74</v>
      </c>
      <c r="O7162" t="s">
        <v>29</v>
      </c>
      <c r="P7162" t="s">
        <v>29</v>
      </c>
      <c r="Q7162" t="s">
        <v>29</v>
      </c>
      <c r="R7162" t="s">
        <v>29</v>
      </c>
      <c r="S7162" t="s">
        <v>29</v>
      </c>
      <c r="T7162" t="s">
        <v>29</v>
      </c>
      <c r="U7162" t="s">
        <v>29</v>
      </c>
      <c r="V7162" t="s">
        <v>29</v>
      </c>
      <c r="W7162" t="s">
        <v>7117</v>
      </c>
    </row>
    <row r="7163" spans="1:23">
      <c r="A7163">
        <v>7162</v>
      </c>
      <c r="B7163" t="s">
        <v>7115</v>
      </c>
      <c r="C7163" t="s">
        <v>7116</v>
      </c>
      <c r="D7163">
        <v>184</v>
      </c>
      <c r="E7163" t="s">
        <v>7120</v>
      </c>
      <c r="F7163" t="s">
        <v>23</v>
      </c>
      <c r="G7163" s="1" t="s">
        <v>3956</v>
      </c>
      <c r="H7163" t="s">
        <v>7121</v>
      </c>
      <c r="I7163" t="s">
        <v>3956</v>
      </c>
      <c r="J7163" t="s">
        <v>7121</v>
      </c>
      <c r="K7163">
        <v>0.14922341150000001</v>
      </c>
      <c r="L7163">
        <v>0.14922341150000001</v>
      </c>
      <c r="M7163" t="s">
        <v>26</v>
      </c>
      <c r="N7163" t="s">
        <v>63</v>
      </c>
      <c r="O7163" t="s">
        <v>29</v>
      </c>
      <c r="P7163" t="s">
        <v>29</v>
      </c>
      <c r="Q7163" t="s">
        <v>29</v>
      </c>
      <c r="R7163" t="s">
        <v>29</v>
      </c>
      <c r="S7163" t="s">
        <v>29</v>
      </c>
      <c r="T7163" t="s">
        <v>29</v>
      </c>
      <c r="U7163" t="s">
        <v>29</v>
      </c>
      <c r="V7163" t="s">
        <v>29</v>
      </c>
      <c r="W7163" t="s">
        <v>7117</v>
      </c>
    </row>
    <row r="7164" spans="1:23">
      <c r="A7164">
        <v>7163</v>
      </c>
      <c r="B7164" t="s">
        <v>7115</v>
      </c>
      <c r="C7164" t="s">
        <v>7116</v>
      </c>
      <c r="D7164">
        <v>184</v>
      </c>
      <c r="E7164" t="s">
        <v>456</v>
      </c>
      <c r="F7164" t="s">
        <v>154</v>
      </c>
      <c r="G7164" s="1" t="s">
        <v>435</v>
      </c>
      <c r="H7164" t="s">
        <v>457</v>
      </c>
      <c r="I7164" t="s">
        <v>435</v>
      </c>
      <c r="J7164" t="s">
        <v>457</v>
      </c>
      <c r="K7164">
        <v>2.9098565249999999</v>
      </c>
      <c r="L7164">
        <v>2.9098565249999999</v>
      </c>
      <c r="M7164" t="s">
        <v>26</v>
      </c>
      <c r="N7164" t="s">
        <v>27</v>
      </c>
      <c r="O7164" t="s">
        <v>29</v>
      </c>
      <c r="P7164" t="s">
        <v>29</v>
      </c>
      <c r="Q7164" t="s">
        <v>29</v>
      </c>
      <c r="R7164" t="s">
        <v>29</v>
      </c>
      <c r="S7164" t="s">
        <v>29</v>
      </c>
      <c r="T7164" t="s">
        <v>29</v>
      </c>
      <c r="U7164" t="s">
        <v>29</v>
      </c>
      <c r="V7164" t="s">
        <v>29</v>
      </c>
      <c r="W7164" t="s">
        <v>7117</v>
      </c>
    </row>
    <row r="7165" spans="1:23">
      <c r="A7165">
        <v>7164</v>
      </c>
      <c r="B7165" t="s">
        <v>7115</v>
      </c>
      <c r="C7165" t="s">
        <v>7116</v>
      </c>
      <c r="D7165">
        <v>184</v>
      </c>
      <c r="E7165" t="s">
        <v>456</v>
      </c>
      <c r="F7165" t="s">
        <v>154</v>
      </c>
      <c r="G7165" s="1" t="s">
        <v>435</v>
      </c>
      <c r="H7165" t="s">
        <v>457</v>
      </c>
      <c r="I7165" t="s">
        <v>435</v>
      </c>
      <c r="J7165" t="s">
        <v>457</v>
      </c>
      <c r="K7165">
        <v>0.2238351173</v>
      </c>
      <c r="L7165">
        <v>0.2238351173</v>
      </c>
      <c r="M7165" t="s">
        <v>26</v>
      </c>
      <c r="N7165" t="s">
        <v>74</v>
      </c>
      <c r="O7165" t="s">
        <v>29</v>
      </c>
      <c r="P7165" t="s">
        <v>29</v>
      </c>
      <c r="Q7165" t="s">
        <v>29</v>
      </c>
      <c r="R7165" t="s">
        <v>29</v>
      </c>
      <c r="S7165" t="s">
        <v>29</v>
      </c>
      <c r="T7165" t="s">
        <v>29</v>
      </c>
      <c r="U7165" t="s">
        <v>29</v>
      </c>
      <c r="V7165" t="s">
        <v>29</v>
      </c>
      <c r="W7165" t="s">
        <v>7117</v>
      </c>
    </row>
    <row r="7166" spans="1:23">
      <c r="A7166">
        <v>7165</v>
      </c>
      <c r="B7166" t="s">
        <v>7115</v>
      </c>
      <c r="C7166" t="s">
        <v>7116</v>
      </c>
      <c r="D7166">
        <v>184</v>
      </c>
      <c r="E7166" t="s">
        <v>5938</v>
      </c>
      <c r="F7166" t="s">
        <v>498</v>
      </c>
      <c r="G7166" s="1" t="s">
        <v>1134</v>
      </c>
      <c r="H7166" t="s">
        <v>4957</v>
      </c>
      <c r="I7166" t="s">
        <v>1134</v>
      </c>
      <c r="J7166" t="s">
        <v>4957</v>
      </c>
      <c r="K7166">
        <v>2.6860214070000001</v>
      </c>
      <c r="L7166">
        <v>2.6860214070000001</v>
      </c>
      <c r="M7166" t="s">
        <v>26</v>
      </c>
      <c r="N7166" t="s">
        <v>63</v>
      </c>
      <c r="O7166" t="s">
        <v>29</v>
      </c>
      <c r="P7166" t="s">
        <v>29</v>
      </c>
      <c r="Q7166" t="s">
        <v>29</v>
      </c>
      <c r="R7166" t="s">
        <v>29</v>
      </c>
      <c r="S7166" t="s">
        <v>29</v>
      </c>
      <c r="T7166" t="s">
        <v>29</v>
      </c>
      <c r="U7166" t="s">
        <v>29</v>
      </c>
      <c r="V7166" t="s">
        <v>29</v>
      </c>
      <c r="W7166" t="s">
        <v>7117</v>
      </c>
    </row>
    <row r="7167" spans="1:23">
      <c r="A7167">
        <v>7166</v>
      </c>
      <c r="B7167" t="s">
        <v>7115</v>
      </c>
      <c r="C7167" t="s">
        <v>7116</v>
      </c>
      <c r="D7167">
        <v>184</v>
      </c>
      <c r="E7167" t="s">
        <v>7122</v>
      </c>
      <c r="F7167" t="s">
        <v>23</v>
      </c>
      <c r="G7167" s="1" t="s">
        <v>2843</v>
      </c>
      <c r="H7167" t="s">
        <v>7123</v>
      </c>
      <c r="I7167" t="s">
        <v>8517</v>
      </c>
      <c r="J7167" t="s">
        <v>5445</v>
      </c>
      <c r="K7167">
        <v>1.9399043499999999</v>
      </c>
      <c r="L7167">
        <v>1.9399043499999999</v>
      </c>
      <c r="M7167" t="s">
        <v>26</v>
      </c>
      <c r="N7167" t="s">
        <v>74</v>
      </c>
      <c r="O7167" t="s">
        <v>29</v>
      </c>
      <c r="P7167" t="s">
        <v>29</v>
      </c>
      <c r="Q7167" t="s">
        <v>29</v>
      </c>
      <c r="R7167" t="s">
        <v>29</v>
      </c>
      <c r="S7167" t="s">
        <v>29</v>
      </c>
      <c r="T7167" t="s">
        <v>29</v>
      </c>
      <c r="U7167" t="s">
        <v>29</v>
      </c>
      <c r="V7167" t="s">
        <v>29</v>
      </c>
      <c r="W7167" t="s">
        <v>7117</v>
      </c>
    </row>
    <row r="7168" spans="1:23">
      <c r="A7168">
        <v>7167</v>
      </c>
      <c r="B7168" t="s">
        <v>7115</v>
      </c>
      <c r="C7168" t="s">
        <v>7116</v>
      </c>
      <c r="D7168">
        <v>184</v>
      </c>
      <c r="E7168" t="s">
        <v>7124</v>
      </c>
      <c r="F7168" t="s">
        <v>51</v>
      </c>
      <c r="G7168" s="1" t="s">
        <v>5910</v>
      </c>
      <c r="H7168" t="s">
        <v>463</v>
      </c>
      <c r="I7168" t="s">
        <v>5910</v>
      </c>
      <c r="J7168" t="s">
        <v>463</v>
      </c>
      <c r="K7168">
        <v>1.716069233</v>
      </c>
      <c r="L7168">
        <v>1.716069233</v>
      </c>
      <c r="M7168" t="s">
        <v>26</v>
      </c>
      <c r="N7168" t="s">
        <v>74</v>
      </c>
      <c r="O7168" t="s">
        <v>29</v>
      </c>
      <c r="P7168" t="s">
        <v>29</v>
      </c>
      <c r="Q7168" t="s">
        <v>29</v>
      </c>
      <c r="R7168" t="s">
        <v>29</v>
      </c>
      <c r="S7168" t="s">
        <v>29</v>
      </c>
      <c r="T7168" t="s">
        <v>29</v>
      </c>
      <c r="U7168" t="s">
        <v>29</v>
      </c>
      <c r="V7168" t="s">
        <v>29</v>
      </c>
      <c r="W7168" t="s">
        <v>7117</v>
      </c>
    </row>
    <row r="7169" spans="1:23">
      <c r="A7169">
        <v>7168</v>
      </c>
      <c r="B7169" t="s">
        <v>7115</v>
      </c>
      <c r="C7169" t="s">
        <v>7116</v>
      </c>
      <c r="D7169">
        <v>184</v>
      </c>
      <c r="E7169" t="s">
        <v>7125</v>
      </c>
      <c r="F7169" t="s">
        <v>154</v>
      </c>
      <c r="G7169" s="1" t="s">
        <v>1073</v>
      </c>
      <c r="H7169" t="s">
        <v>7126</v>
      </c>
      <c r="I7169" t="s">
        <v>1073</v>
      </c>
      <c r="J7169" t="s">
        <v>7126</v>
      </c>
      <c r="K7169">
        <v>1.3430107040000001</v>
      </c>
      <c r="L7169">
        <v>1.3430107040000001</v>
      </c>
      <c r="M7169" t="s">
        <v>26</v>
      </c>
      <c r="N7169" t="s">
        <v>27</v>
      </c>
      <c r="O7169" t="s">
        <v>29</v>
      </c>
      <c r="P7169" t="s">
        <v>29</v>
      </c>
      <c r="Q7169" t="s">
        <v>29</v>
      </c>
      <c r="R7169" t="s">
        <v>29</v>
      </c>
      <c r="S7169" t="s">
        <v>29</v>
      </c>
      <c r="T7169" t="s">
        <v>29</v>
      </c>
      <c r="U7169" t="s">
        <v>29</v>
      </c>
      <c r="V7169" t="s">
        <v>29</v>
      </c>
      <c r="W7169" t="s">
        <v>7117</v>
      </c>
    </row>
    <row r="7170" spans="1:23">
      <c r="A7170">
        <v>7169</v>
      </c>
      <c r="B7170" t="s">
        <v>7115</v>
      </c>
      <c r="C7170" t="s">
        <v>7116</v>
      </c>
      <c r="D7170">
        <v>184</v>
      </c>
      <c r="E7170" t="s">
        <v>7125</v>
      </c>
      <c r="F7170" t="s">
        <v>154</v>
      </c>
      <c r="G7170" s="1" t="s">
        <v>1073</v>
      </c>
      <c r="H7170" t="s">
        <v>7126</v>
      </c>
      <c r="I7170" t="s">
        <v>1073</v>
      </c>
      <c r="J7170" t="s">
        <v>7126</v>
      </c>
      <c r="K7170">
        <v>0.14922341150000001</v>
      </c>
      <c r="L7170">
        <v>0.14922341150000001</v>
      </c>
      <c r="M7170" t="s">
        <v>26</v>
      </c>
      <c r="N7170" t="s">
        <v>74</v>
      </c>
      <c r="O7170" t="s">
        <v>29</v>
      </c>
      <c r="P7170" t="s">
        <v>29</v>
      </c>
      <c r="Q7170" t="s">
        <v>29</v>
      </c>
      <c r="R7170" t="s">
        <v>29</v>
      </c>
      <c r="S7170" t="s">
        <v>29</v>
      </c>
      <c r="T7170" t="s">
        <v>29</v>
      </c>
      <c r="U7170" t="s">
        <v>29</v>
      </c>
      <c r="V7170" t="s">
        <v>29</v>
      </c>
      <c r="W7170" t="s">
        <v>7117</v>
      </c>
    </row>
    <row r="7171" spans="1:23">
      <c r="A7171">
        <v>7170</v>
      </c>
      <c r="B7171" t="s">
        <v>7115</v>
      </c>
      <c r="C7171" t="s">
        <v>7116</v>
      </c>
      <c r="D7171">
        <v>184</v>
      </c>
      <c r="E7171" t="s">
        <v>7125</v>
      </c>
      <c r="F7171" t="s">
        <v>154</v>
      </c>
      <c r="G7171" s="1" t="s">
        <v>1073</v>
      </c>
      <c r="H7171" t="s">
        <v>7126</v>
      </c>
      <c r="I7171" t="s">
        <v>1073</v>
      </c>
      <c r="J7171" t="s">
        <v>7126</v>
      </c>
      <c r="K7171">
        <v>7.4611705759999994E-2</v>
      </c>
      <c r="L7171">
        <v>7.4611705759999994E-2</v>
      </c>
      <c r="M7171" t="s">
        <v>26</v>
      </c>
      <c r="N7171" t="s">
        <v>27</v>
      </c>
      <c r="O7171" t="s">
        <v>29</v>
      </c>
      <c r="P7171" t="s">
        <v>29</v>
      </c>
      <c r="Q7171" t="s">
        <v>29</v>
      </c>
      <c r="R7171" t="s">
        <v>29</v>
      </c>
      <c r="S7171" t="s">
        <v>29</v>
      </c>
      <c r="T7171" t="s">
        <v>29</v>
      </c>
      <c r="U7171" t="s">
        <v>29</v>
      </c>
      <c r="V7171" t="s">
        <v>29</v>
      </c>
      <c r="W7171" t="s">
        <v>7117</v>
      </c>
    </row>
    <row r="7172" spans="1:23">
      <c r="A7172">
        <v>7171</v>
      </c>
      <c r="B7172" t="s">
        <v>7115</v>
      </c>
      <c r="C7172" t="s">
        <v>7116</v>
      </c>
      <c r="D7172">
        <v>184</v>
      </c>
      <c r="E7172" t="s">
        <v>1094</v>
      </c>
      <c r="F7172" t="s">
        <v>103</v>
      </c>
      <c r="G7172" s="1" t="s">
        <v>1095</v>
      </c>
      <c r="H7172" t="s">
        <v>1096</v>
      </c>
      <c r="I7172" t="s">
        <v>1095</v>
      </c>
      <c r="J7172" t="s">
        <v>1096</v>
      </c>
      <c r="K7172">
        <v>1.417622409</v>
      </c>
      <c r="L7172">
        <v>1.417622409</v>
      </c>
      <c r="M7172" t="s">
        <v>26</v>
      </c>
      <c r="N7172" t="s">
        <v>74</v>
      </c>
      <c r="O7172" t="s">
        <v>29</v>
      </c>
      <c r="P7172" t="s">
        <v>29</v>
      </c>
      <c r="Q7172" t="s">
        <v>29</v>
      </c>
      <c r="R7172" t="s">
        <v>29</v>
      </c>
      <c r="S7172" t="s">
        <v>29</v>
      </c>
      <c r="T7172" t="s">
        <v>29</v>
      </c>
      <c r="U7172" t="s">
        <v>29</v>
      </c>
      <c r="V7172" t="s">
        <v>29</v>
      </c>
      <c r="W7172" t="s">
        <v>7117</v>
      </c>
    </row>
    <row r="7173" spans="1:23">
      <c r="A7173">
        <v>7172</v>
      </c>
      <c r="B7173" t="s">
        <v>7115</v>
      </c>
      <c r="C7173" t="s">
        <v>7116</v>
      </c>
      <c r="D7173">
        <v>184</v>
      </c>
      <c r="E7173" t="s">
        <v>1094</v>
      </c>
      <c r="F7173" t="s">
        <v>103</v>
      </c>
      <c r="G7173" s="1" t="s">
        <v>1095</v>
      </c>
      <c r="H7173" t="s">
        <v>1096</v>
      </c>
      <c r="I7173" t="s">
        <v>1095</v>
      </c>
      <c r="J7173" t="s">
        <v>1096</v>
      </c>
      <c r="K7173">
        <v>1.4922341150000001E-2</v>
      </c>
      <c r="L7173">
        <v>1.4922341150000001E-2</v>
      </c>
      <c r="M7173" t="s">
        <v>26</v>
      </c>
      <c r="N7173" t="s">
        <v>27</v>
      </c>
      <c r="O7173" t="s">
        <v>29</v>
      </c>
      <c r="P7173" t="s">
        <v>29</v>
      </c>
      <c r="Q7173" t="s">
        <v>29</v>
      </c>
      <c r="R7173" t="s">
        <v>29</v>
      </c>
      <c r="S7173" t="s">
        <v>29</v>
      </c>
      <c r="T7173" t="s">
        <v>29</v>
      </c>
      <c r="U7173" t="s">
        <v>29</v>
      </c>
      <c r="V7173" t="s">
        <v>29</v>
      </c>
      <c r="W7173" t="s">
        <v>7117</v>
      </c>
    </row>
    <row r="7174" spans="1:23">
      <c r="A7174">
        <v>7173</v>
      </c>
      <c r="B7174" t="s">
        <v>7115</v>
      </c>
      <c r="C7174" t="s">
        <v>7116</v>
      </c>
      <c r="D7174">
        <v>184</v>
      </c>
      <c r="E7174" t="s">
        <v>7127</v>
      </c>
      <c r="F7174" t="s">
        <v>248</v>
      </c>
      <c r="G7174" s="1" t="s">
        <v>2452</v>
      </c>
      <c r="H7174" t="s">
        <v>4616</v>
      </c>
      <c r="I7174" t="s">
        <v>2452</v>
      </c>
      <c r="J7174" t="s">
        <v>4616</v>
      </c>
      <c r="K7174">
        <v>1.417622409</v>
      </c>
      <c r="L7174">
        <v>1.417622409</v>
      </c>
      <c r="M7174" t="s">
        <v>26</v>
      </c>
      <c r="N7174" t="s">
        <v>74</v>
      </c>
      <c r="O7174" t="s">
        <v>29</v>
      </c>
      <c r="P7174" t="s">
        <v>29</v>
      </c>
      <c r="Q7174" t="s">
        <v>29</v>
      </c>
      <c r="R7174" t="s">
        <v>29</v>
      </c>
      <c r="S7174" t="s">
        <v>29</v>
      </c>
      <c r="T7174" t="s">
        <v>29</v>
      </c>
      <c r="U7174" t="s">
        <v>29</v>
      </c>
      <c r="V7174" t="s">
        <v>29</v>
      </c>
      <c r="W7174" t="s">
        <v>7117</v>
      </c>
    </row>
    <row r="7175" spans="1:23">
      <c r="A7175">
        <v>7174</v>
      </c>
      <c r="B7175" t="s">
        <v>7115</v>
      </c>
      <c r="C7175" t="s">
        <v>7116</v>
      </c>
      <c r="D7175">
        <v>184</v>
      </c>
      <c r="E7175" t="s">
        <v>7127</v>
      </c>
      <c r="F7175" t="s">
        <v>248</v>
      </c>
      <c r="G7175" s="1" t="s">
        <v>2452</v>
      </c>
      <c r="H7175" t="s">
        <v>4616</v>
      </c>
      <c r="I7175" t="s">
        <v>2452</v>
      </c>
      <c r="J7175" t="s">
        <v>4616</v>
      </c>
      <c r="K7175">
        <v>2.9844682300000001E-2</v>
      </c>
      <c r="L7175">
        <v>2.9844682300000001E-2</v>
      </c>
      <c r="M7175" t="s">
        <v>26</v>
      </c>
      <c r="N7175" t="s">
        <v>27</v>
      </c>
      <c r="O7175" t="s">
        <v>29</v>
      </c>
      <c r="P7175" t="s">
        <v>29</v>
      </c>
      <c r="Q7175" t="s">
        <v>29</v>
      </c>
      <c r="R7175" t="s">
        <v>29</v>
      </c>
      <c r="S7175" t="s">
        <v>29</v>
      </c>
      <c r="T7175" t="s">
        <v>29</v>
      </c>
      <c r="U7175" t="s">
        <v>29</v>
      </c>
      <c r="V7175" t="s">
        <v>29</v>
      </c>
      <c r="W7175" t="s">
        <v>7117</v>
      </c>
    </row>
    <row r="7176" spans="1:23">
      <c r="A7176">
        <v>7175</v>
      </c>
      <c r="B7176" t="s">
        <v>7115</v>
      </c>
      <c r="C7176" t="s">
        <v>7116</v>
      </c>
      <c r="D7176">
        <v>184</v>
      </c>
      <c r="E7176" t="s">
        <v>1078</v>
      </c>
      <c r="F7176" t="s">
        <v>344</v>
      </c>
      <c r="G7176" s="1" t="s">
        <v>1079</v>
      </c>
      <c r="H7176" t="s">
        <v>29</v>
      </c>
      <c r="I7176" t="s">
        <v>1079</v>
      </c>
      <c r="J7176" t="s">
        <v>29</v>
      </c>
      <c r="K7176">
        <v>1.044563881</v>
      </c>
      <c r="L7176">
        <v>1.044563881</v>
      </c>
      <c r="M7176" t="s">
        <v>26</v>
      </c>
      <c r="N7176" t="s">
        <v>27</v>
      </c>
      <c r="O7176" t="s">
        <v>29</v>
      </c>
      <c r="P7176" t="s">
        <v>29</v>
      </c>
      <c r="Q7176" t="s">
        <v>29</v>
      </c>
      <c r="R7176" t="s">
        <v>29</v>
      </c>
      <c r="S7176" t="s">
        <v>29</v>
      </c>
      <c r="T7176" t="s">
        <v>29</v>
      </c>
      <c r="U7176" t="s">
        <v>29</v>
      </c>
      <c r="V7176" t="s">
        <v>29</v>
      </c>
      <c r="W7176" t="s">
        <v>7117</v>
      </c>
    </row>
    <row r="7177" spans="1:23">
      <c r="A7177">
        <v>7176</v>
      </c>
      <c r="B7177" t="s">
        <v>7115</v>
      </c>
      <c r="C7177" t="s">
        <v>7116</v>
      </c>
      <c r="D7177">
        <v>184</v>
      </c>
      <c r="E7177" t="s">
        <v>7128</v>
      </c>
      <c r="F7177" t="s">
        <v>438</v>
      </c>
      <c r="G7177" s="1" t="s">
        <v>873</v>
      </c>
      <c r="H7177" t="s">
        <v>7129</v>
      </c>
      <c r="I7177" t="s">
        <v>873</v>
      </c>
      <c r="J7177" t="s">
        <v>7129</v>
      </c>
      <c r="K7177">
        <v>1.1191755859999999</v>
      </c>
      <c r="L7177">
        <v>1.1191755859999999</v>
      </c>
      <c r="M7177" t="s">
        <v>26</v>
      </c>
      <c r="N7177" t="s">
        <v>27</v>
      </c>
      <c r="O7177" t="s">
        <v>29</v>
      </c>
      <c r="P7177" t="s">
        <v>29</v>
      </c>
      <c r="Q7177" t="s">
        <v>29</v>
      </c>
      <c r="R7177" t="s">
        <v>29</v>
      </c>
      <c r="S7177" t="s">
        <v>29</v>
      </c>
      <c r="T7177" t="s">
        <v>29</v>
      </c>
      <c r="U7177" t="s">
        <v>29</v>
      </c>
      <c r="V7177" t="s">
        <v>29</v>
      </c>
      <c r="W7177" t="s">
        <v>7117</v>
      </c>
    </row>
    <row r="7178" spans="1:23">
      <c r="A7178">
        <v>7177</v>
      </c>
      <c r="B7178" t="s">
        <v>7115</v>
      </c>
      <c r="C7178" t="s">
        <v>7116</v>
      </c>
      <c r="D7178">
        <v>184</v>
      </c>
      <c r="E7178" t="s">
        <v>7130</v>
      </c>
      <c r="F7178" t="s">
        <v>93</v>
      </c>
      <c r="G7178" s="1" t="s">
        <v>29</v>
      </c>
      <c r="H7178" t="s">
        <v>29</v>
      </c>
      <c r="I7178" t="s">
        <v>29</v>
      </c>
      <c r="J7178" t="s">
        <v>29</v>
      </c>
      <c r="K7178">
        <v>0.74611705760000002</v>
      </c>
      <c r="L7178">
        <v>0.74611705760000002</v>
      </c>
      <c r="M7178" t="s">
        <v>26</v>
      </c>
      <c r="N7178" t="s">
        <v>74</v>
      </c>
      <c r="O7178" t="s">
        <v>29</v>
      </c>
      <c r="P7178" t="s">
        <v>29</v>
      </c>
      <c r="Q7178" t="s">
        <v>29</v>
      </c>
      <c r="R7178" t="s">
        <v>29</v>
      </c>
      <c r="S7178" t="s">
        <v>29</v>
      </c>
      <c r="T7178" t="s">
        <v>29</v>
      </c>
      <c r="U7178" t="s">
        <v>29</v>
      </c>
      <c r="V7178" t="s">
        <v>29</v>
      </c>
      <c r="W7178" t="s">
        <v>7117</v>
      </c>
    </row>
    <row r="7179" spans="1:23">
      <c r="A7179">
        <v>7178</v>
      </c>
      <c r="B7179" t="s">
        <v>7115</v>
      </c>
      <c r="C7179" t="s">
        <v>7116</v>
      </c>
      <c r="D7179">
        <v>184</v>
      </c>
      <c r="E7179" t="s">
        <v>7131</v>
      </c>
      <c r="F7179" t="s">
        <v>255</v>
      </c>
      <c r="G7179" s="1" t="s">
        <v>484</v>
      </c>
      <c r="H7179" t="s">
        <v>5572</v>
      </c>
      <c r="I7179" t="s">
        <v>484</v>
      </c>
      <c r="J7179" t="s">
        <v>5572</v>
      </c>
      <c r="K7179">
        <v>0.44767023459999999</v>
      </c>
      <c r="L7179">
        <v>0.44767023459999999</v>
      </c>
      <c r="M7179" t="s">
        <v>26</v>
      </c>
      <c r="N7179" t="s">
        <v>74</v>
      </c>
      <c r="O7179" t="s">
        <v>29</v>
      </c>
      <c r="P7179" t="s">
        <v>29</v>
      </c>
      <c r="Q7179" t="s">
        <v>29</v>
      </c>
      <c r="R7179" t="s">
        <v>29</v>
      </c>
      <c r="S7179" t="s">
        <v>29</v>
      </c>
      <c r="T7179" t="s">
        <v>29</v>
      </c>
      <c r="U7179" t="s">
        <v>29</v>
      </c>
      <c r="V7179" t="s">
        <v>29</v>
      </c>
      <c r="W7179" t="s">
        <v>7117</v>
      </c>
    </row>
    <row r="7180" spans="1:23">
      <c r="A7180">
        <v>7179</v>
      </c>
      <c r="B7180" t="s">
        <v>7115</v>
      </c>
      <c r="C7180" t="s">
        <v>7116</v>
      </c>
      <c r="D7180">
        <v>184</v>
      </c>
      <c r="E7180" t="s">
        <v>7131</v>
      </c>
      <c r="F7180" t="s">
        <v>255</v>
      </c>
      <c r="G7180" s="1" t="s">
        <v>484</v>
      </c>
      <c r="H7180" t="s">
        <v>5572</v>
      </c>
      <c r="I7180" t="s">
        <v>484</v>
      </c>
      <c r="J7180" t="s">
        <v>5572</v>
      </c>
      <c r="K7180">
        <v>0.2238351173</v>
      </c>
      <c r="L7180">
        <v>0.2238351173</v>
      </c>
      <c r="M7180" t="s">
        <v>26</v>
      </c>
      <c r="N7180" t="s">
        <v>63</v>
      </c>
      <c r="O7180" t="s">
        <v>29</v>
      </c>
      <c r="P7180" t="s">
        <v>29</v>
      </c>
      <c r="Q7180" t="s">
        <v>29</v>
      </c>
      <c r="R7180" t="s">
        <v>29</v>
      </c>
      <c r="S7180" t="s">
        <v>29</v>
      </c>
      <c r="T7180" t="s">
        <v>29</v>
      </c>
      <c r="U7180" t="s">
        <v>29</v>
      </c>
      <c r="V7180" t="s">
        <v>29</v>
      </c>
      <c r="W7180" t="s">
        <v>7117</v>
      </c>
    </row>
    <row r="7181" spans="1:23">
      <c r="A7181">
        <v>7180</v>
      </c>
      <c r="B7181" t="s">
        <v>7115</v>
      </c>
      <c r="C7181" t="s">
        <v>7116</v>
      </c>
      <c r="D7181">
        <v>184</v>
      </c>
      <c r="E7181" t="s">
        <v>7131</v>
      </c>
      <c r="F7181" t="s">
        <v>255</v>
      </c>
      <c r="G7181" s="1" t="s">
        <v>484</v>
      </c>
      <c r="H7181" t="s">
        <v>5572</v>
      </c>
      <c r="I7181" t="s">
        <v>484</v>
      </c>
      <c r="J7181" t="s">
        <v>5572</v>
      </c>
      <c r="K7181">
        <v>2.9844682300000001E-2</v>
      </c>
      <c r="L7181">
        <v>2.9844682300000001E-2</v>
      </c>
      <c r="M7181" t="s">
        <v>26</v>
      </c>
      <c r="N7181" t="s">
        <v>27</v>
      </c>
      <c r="O7181" t="s">
        <v>29</v>
      </c>
      <c r="P7181" t="s">
        <v>29</v>
      </c>
      <c r="Q7181" t="s">
        <v>29</v>
      </c>
      <c r="R7181" t="s">
        <v>29</v>
      </c>
      <c r="S7181" t="s">
        <v>29</v>
      </c>
      <c r="T7181" t="s">
        <v>29</v>
      </c>
      <c r="U7181" t="s">
        <v>29</v>
      </c>
      <c r="V7181" t="s">
        <v>29</v>
      </c>
      <c r="W7181" t="s">
        <v>7117</v>
      </c>
    </row>
    <row r="7182" spans="1:23">
      <c r="A7182">
        <v>7181</v>
      </c>
      <c r="B7182" t="s">
        <v>7115</v>
      </c>
      <c r="C7182" t="s">
        <v>7116</v>
      </c>
      <c r="D7182">
        <v>184</v>
      </c>
      <c r="E7182" t="s">
        <v>7132</v>
      </c>
      <c r="F7182" t="s">
        <v>7133</v>
      </c>
      <c r="G7182" s="1" t="s">
        <v>7134</v>
      </c>
      <c r="H7182" t="s">
        <v>7135</v>
      </c>
      <c r="I7182" t="s">
        <v>7134</v>
      </c>
      <c r="J7182" t="s">
        <v>7135</v>
      </c>
      <c r="K7182">
        <v>0.67150535180000004</v>
      </c>
      <c r="L7182">
        <v>0.67150535180000004</v>
      </c>
      <c r="M7182" t="s">
        <v>26</v>
      </c>
      <c r="N7182" t="s">
        <v>27</v>
      </c>
      <c r="O7182" t="s">
        <v>29</v>
      </c>
      <c r="P7182" t="s">
        <v>29</v>
      </c>
      <c r="Q7182" t="s">
        <v>29</v>
      </c>
      <c r="R7182" t="s">
        <v>29</v>
      </c>
      <c r="S7182" t="s">
        <v>29</v>
      </c>
      <c r="T7182" t="s">
        <v>29</v>
      </c>
      <c r="U7182" t="s">
        <v>29</v>
      </c>
      <c r="V7182" t="s">
        <v>29</v>
      </c>
      <c r="W7182" t="s">
        <v>7117</v>
      </c>
    </row>
    <row r="7183" spans="1:23">
      <c r="A7183">
        <v>7182</v>
      </c>
      <c r="B7183" t="s">
        <v>7115</v>
      </c>
      <c r="C7183" t="s">
        <v>7116</v>
      </c>
      <c r="D7183">
        <v>184</v>
      </c>
      <c r="E7183" t="s">
        <v>7136</v>
      </c>
      <c r="F7183" t="s">
        <v>522</v>
      </c>
      <c r="G7183" s="1" t="s">
        <v>523</v>
      </c>
      <c r="H7183" t="s">
        <v>287</v>
      </c>
      <c r="I7183" t="s">
        <v>523</v>
      </c>
      <c r="J7183" t="s">
        <v>287</v>
      </c>
      <c r="K7183">
        <v>0.44767023459999999</v>
      </c>
      <c r="L7183">
        <v>0.44767023459999999</v>
      </c>
      <c r="M7183" t="s">
        <v>26</v>
      </c>
      <c r="N7183" t="s">
        <v>74</v>
      </c>
      <c r="O7183" t="s">
        <v>29</v>
      </c>
      <c r="P7183" t="s">
        <v>29</v>
      </c>
      <c r="Q7183" t="s">
        <v>29</v>
      </c>
      <c r="R7183" t="s">
        <v>29</v>
      </c>
      <c r="S7183" t="s">
        <v>29</v>
      </c>
      <c r="T7183" t="s">
        <v>29</v>
      </c>
      <c r="U7183" t="s">
        <v>29</v>
      </c>
      <c r="V7183" t="s">
        <v>29</v>
      </c>
      <c r="W7183" t="s">
        <v>7117</v>
      </c>
    </row>
    <row r="7184" spans="1:23">
      <c r="A7184">
        <v>7183</v>
      </c>
      <c r="B7184" t="s">
        <v>7115</v>
      </c>
      <c r="C7184" t="s">
        <v>7116</v>
      </c>
      <c r="D7184">
        <v>184</v>
      </c>
      <c r="E7184" t="s">
        <v>7136</v>
      </c>
      <c r="F7184" t="s">
        <v>522</v>
      </c>
      <c r="G7184" s="1" t="s">
        <v>523</v>
      </c>
      <c r="H7184" t="s">
        <v>287</v>
      </c>
      <c r="I7184" t="s">
        <v>523</v>
      </c>
      <c r="J7184" t="s">
        <v>287</v>
      </c>
      <c r="K7184">
        <v>0.14922341150000001</v>
      </c>
      <c r="L7184">
        <v>0.14922341150000001</v>
      </c>
      <c r="M7184" t="s">
        <v>26</v>
      </c>
      <c r="N7184" t="s">
        <v>27</v>
      </c>
      <c r="O7184" t="s">
        <v>29</v>
      </c>
      <c r="P7184" t="s">
        <v>29</v>
      </c>
      <c r="Q7184" t="s">
        <v>29</v>
      </c>
      <c r="R7184" t="s">
        <v>29</v>
      </c>
      <c r="S7184" t="s">
        <v>29</v>
      </c>
      <c r="T7184" t="s">
        <v>29</v>
      </c>
      <c r="U7184" t="s">
        <v>29</v>
      </c>
      <c r="V7184" t="s">
        <v>29</v>
      </c>
      <c r="W7184" t="s">
        <v>7117</v>
      </c>
    </row>
    <row r="7185" spans="1:23">
      <c r="A7185">
        <v>7184</v>
      </c>
      <c r="B7185" t="s">
        <v>7115</v>
      </c>
      <c r="C7185" t="s">
        <v>7116</v>
      </c>
      <c r="D7185">
        <v>184</v>
      </c>
      <c r="E7185" t="s">
        <v>7137</v>
      </c>
      <c r="F7185" t="s">
        <v>1001</v>
      </c>
      <c r="G7185" s="1" t="s">
        <v>7138</v>
      </c>
      <c r="H7185" t="s">
        <v>29</v>
      </c>
      <c r="I7185" t="s">
        <v>7138</v>
      </c>
      <c r="J7185" t="s">
        <v>29</v>
      </c>
      <c r="K7185">
        <v>0.37305852880000001</v>
      </c>
      <c r="L7185">
        <v>0.37305852880000001</v>
      </c>
      <c r="M7185" t="s">
        <v>26</v>
      </c>
      <c r="N7185" t="s">
        <v>27</v>
      </c>
      <c r="O7185" t="s">
        <v>29</v>
      </c>
      <c r="P7185" t="s">
        <v>29</v>
      </c>
      <c r="Q7185" t="s">
        <v>29</v>
      </c>
      <c r="R7185" t="s">
        <v>29</v>
      </c>
      <c r="S7185" t="s">
        <v>29</v>
      </c>
      <c r="T7185" t="s">
        <v>29</v>
      </c>
      <c r="U7185" t="s">
        <v>29</v>
      </c>
      <c r="V7185" t="s">
        <v>29</v>
      </c>
      <c r="W7185" t="s">
        <v>7117</v>
      </c>
    </row>
    <row r="7186" spans="1:23">
      <c r="A7186">
        <v>7185</v>
      </c>
      <c r="B7186" t="s">
        <v>7115</v>
      </c>
      <c r="C7186" t="s">
        <v>7116</v>
      </c>
      <c r="D7186">
        <v>184</v>
      </c>
      <c r="E7186" t="s">
        <v>7139</v>
      </c>
      <c r="F7186" t="s">
        <v>505</v>
      </c>
      <c r="G7186" s="1" t="s">
        <v>5035</v>
      </c>
      <c r="H7186" t="s">
        <v>1408</v>
      </c>
      <c r="I7186" t="s">
        <v>5035</v>
      </c>
      <c r="J7186" t="s">
        <v>1408</v>
      </c>
      <c r="K7186">
        <v>0.2238351173</v>
      </c>
      <c r="L7186">
        <v>0.2238351173</v>
      </c>
      <c r="M7186" t="s">
        <v>26</v>
      </c>
      <c r="N7186" t="s">
        <v>74</v>
      </c>
      <c r="O7186" t="s">
        <v>29</v>
      </c>
      <c r="P7186" t="s">
        <v>29</v>
      </c>
      <c r="Q7186" t="s">
        <v>29</v>
      </c>
      <c r="R7186" t="s">
        <v>29</v>
      </c>
      <c r="S7186" t="s">
        <v>29</v>
      </c>
      <c r="T7186" t="s">
        <v>29</v>
      </c>
      <c r="U7186" t="s">
        <v>29</v>
      </c>
      <c r="V7186" t="s">
        <v>29</v>
      </c>
      <c r="W7186" t="s">
        <v>7117</v>
      </c>
    </row>
    <row r="7187" spans="1:23">
      <c r="A7187">
        <v>7186</v>
      </c>
      <c r="B7187" t="s">
        <v>7115</v>
      </c>
      <c r="C7187" t="s">
        <v>7116</v>
      </c>
      <c r="D7187">
        <v>184</v>
      </c>
      <c r="E7187" t="s">
        <v>882</v>
      </c>
      <c r="F7187" t="s">
        <v>289</v>
      </c>
      <c r="G7187" s="1" t="s">
        <v>898</v>
      </c>
      <c r="H7187" t="s">
        <v>883</v>
      </c>
      <c r="I7187" t="s">
        <v>898</v>
      </c>
      <c r="J7187" t="s">
        <v>883</v>
      </c>
      <c r="K7187">
        <v>0.14922341150000001</v>
      </c>
      <c r="L7187">
        <v>0.14922341150000001</v>
      </c>
      <c r="M7187" t="s">
        <v>26</v>
      </c>
      <c r="N7187" t="s">
        <v>74</v>
      </c>
      <c r="O7187" t="s">
        <v>29</v>
      </c>
      <c r="P7187" t="s">
        <v>29</v>
      </c>
      <c r="Q7187" t="s">
        <v>29</v>
      </c>
      <c r="R7187" t="s">
        <v>29</v>
      </c>
      <c r="S7187" t="s">
        <v>29</v>
      </c>
      <c r="T7187" t="s">
        <v>29</v>
      </c>
      <c r="U7187" t="s">
        <v>29</v>
      </c>
      <c r="V7187" t="s">
        <v>29</v>
      </c>
      <c r="W7187" t="s">
        <v>7117</v>
      </c>
    </row>
    <row r="7188" spans="1:23">
      <c r="A7188">
        <v>7187</v>
      </c>
      <c r="B7188" t="s">
        <v>7115</v>
      </c>
      <c r="C7188" t="s">
        <v>7116</v>
      </c>
      <c r="D7188">
        <v>184</v>
      </c>
      <c r="E7188" t="s">
        <v>882</v>
      </c>
      <c r="F7188" t="s">
        <v>289</v>
      </c>
      <c r="G7188" s="1" t="s">
        <v>898</v>
      </c>
      <c r="H7188" t="s">
        <v>883</v>
      </c>
      <c r="I7188" t="s">
        <v>898</v>
      </c>
      <c r="J7188" t="s">
        <v>883</v>
      </c>
      <c r="K7188">
        <v>2.9844682300000001E-2</v>
      </c>
      <c r="L7188">
        <v>2.9844682300000001E-2</v>
      </c>
      <c r="M7188" t="s">
        <v>26</v>
      </c>
      <c r="N7188" t="s">
        <v>63</v>
      </c>
      <c r="O7188" t="s">
        <v>29</v>
      </c>
      <c r="P7188" t="s">
        <v>29</v>
      </c>
      <c r="Q7188" t="s">
        <v>29</v>
      </c>
      <c r="R7188" t="s">
        <v>29</v>
      </c>
      <c r="S7188" t="s">
        <v>29</v>
      </c>
      <c r="T7188" t="s">
        <v>29</v>
      </c>
      <c r="U7188" t="s">
        <v>29</v>
      </c>
      <c r="V7188" t="s">
        <v>29</v>
      </c>
      <c r="W7188" t="s">
        <v>7117</v>
      </c>
    </row>
    <row r="7189" spans="1:23">
      <c r="A7189">
        <v>7188</v>
      </c>
      <c r="B7189" t="s">
        <v>7115</v>
      </c>
      <c r="C7189" t="s">
        <v>7116</v>
      </c>
      <c r="D7189">
        <v>184</v>
      </c>
      <c r="E7189" t="s">
        <v>882</v>
      </c>
      <c r="F7189" t="s">
        <v>289</v>
      </c>
      <c r="G7189" s="1" t="s">
        <v>898</v>
      </c>
      <c r="H7189" t="s">
        <v>883</v>
      </c>
      <c r="I7189" t="s">
        <v>898</v>
      </c>
      <c r="J7189" t="s">
        <v>883</v>
      </c>
      <c r="K7189">
        <v>2.9844682300000001E-2</v>
      </c>
      <c r="L7189">
        <v>2.9844682300000001E-2</v>
      </c>
      <c r="M7189" t="s">
        <v>26</v>
      </c>
      <c r="N7189" t="s">
        <v>27</v>
      </c>
      <c r="O7189" t="s">
        <v>29</v>
      </c>
      <c r="P7189" t="s">
        <v>29</v>
      </c>
      <c r="Q7189" t="s">
        <v>29</v>
      </c>
      <c r="R7189" t="s">
        <v>29</v>
      </c>
      <c r="S7189" t="s">
        <v>29</v>
      </c>
      <c r="T7189" t="s">
        <v>29</v>
      </c>
      <c r="U7189" t="s">
        <v>29</v>
      </c>
      <c r="V7189" t="s">
        <v>29</v>
      </c>
      <c r="W7189" t="s">
        <v>7117</v>
      </c>
    </row>
    <row r="7190" spans="1:23">
      <c r="A7190">
        <v>7189</v>
      </c>
      <c r="B7190" t="s">
        <v>7115</v>
      </c>
      <c r="C7190" t="s">
        <v>7116</v>
      </c>
      <c r="D7190">
        <v>184</v>
      </c>
      <c r="E7190" t="s">
        <v>3948</v>
      </c>
      <c r="F7190" t="s">
        <v>289</v>
      </c>
      <c r="G7190" s="1" t="s">
        <v>741</v>
      </c>
      <c r="H7190" t="s">
        <v>65</v>
      </c>
      <c r="I7190" t="s">
        <v>741</v>
      </c>
      <c r="J7190" t="s">
        <v>65</v>
      </c>
      <c r="K7190">
        <v>0.14922341150000001</v>
      </c>
      <c r="L7190">
        <v>0.14922341150000001</v>
      </c>
      <c r="M7190" t="s">
        <v>26</v>
      </c>
      <c r="N7190" t="s">
        <v>63</v>
      </c>
      <c r="O7190" t="s">
        <v>29</v>
      </c>
      <c r="P7190" t="s">
        <v>29</v>
      </c>
      <c r="Q7190" t="s">
        <v>29</v>
      </c>
      <c r="R7190" t="s">
        <v>29</v>
      </c>
      <c r="S7190" t="s">
        <v>29</v>
      </c>
      <c r="T7190" t="s">
        <v>29</v>
      </c>
      <c r="U7190" t="s">
        <v>29</v>
      </c>
      <c r="V7190" t="s">
        <v>29</v>
      </c>
      <c r="W7190" t="s">
        <v>7117</v>
      </c>
    </row>
    <row r="7191" spans="1:23">
      <c r="A7191">
        <v>7190</v>
      </c>
      <c r="B7191" t="s">
        <v>7115</v>
      </c>
      <c r="C7191" t="s">
        <v>7116</v>
      </c>
      <c r="D7191">
        <v>184</v>
      </c>
      <c r="E7191" t="s">
        <v>7140</v>
      </c>
      <c r="F7191" t="s">
        <v>114</v>
      </c>
      <c r="G7191" s="1" t="s">
        <v>7141</v>
      </c>
      <c r="H7191" t="s">
        <v>7142</v>
      </c>
      <c r="I7191" t="s">
        <v>7141</v>
      </c>
      <c r="J7191" t="s">
        <v>7142</v>
      </c>
      <c r="K7191">
        <v>0.14922341150000001</v>
      </c>
      <c r="L7191">
        <v>0.14922341150000001</v>
      </c>
      <c r="M7191" t="s">
        <v>26</v>
      </c>
      <c r="N7191" t="s">
        <v>27</v>
      </c>
      <c r="O7191" t="s">
        <v>29</v>
      </c>
      <c r="P7191" t="s">
        <v>29</v>
      </c>
      <c r="Q7191" t="s">
        <v>29</v>
      </c>
      <c r="R7191" t="s">
        <v>29</v>
      </c>
      <c r="S7191" t="s">
        <v>29</v>
      </c>
      <c r="T7191" t="s">
        <v>29</v>
      </c>
      <c r="U7191" t="s">
        <v>29</v>
      </c>
      <c r="V7191" t="s">
        <v>29</v>
      </c>
      <c r="W7191" t="s">
        <v>7117</v>
      </c>
    </row>
    <row r="7192" spans="1:23">
      <c r="A7192">
        <v>7191</v>
      </c>
      <c r="B7192" t="s">
        <v>7115</v>
      </c>
      <c r="C7192" t="s">
        <v>7116</v>
      </c>
      <c r="D7192">
        <v>184</v>
      </c>
      <c r="E7192" t="s">
        <v>7143</v>
      </c>
      <c r="F7192" t="s">
        <v>344</v>
      </c>
      <c r="G7192" s="1" t="s">
        <v>4598</v>
      </c>
      <c r="H7192" t="s">
        <v>7144</v>
      </c>
      <c r="I7192" t="s">
        <v>4598</v>
      </c>
      <c r="J7192" t="s">
        <v>7144</v>
      </c>
      <c r="K7192">
        <v>0.14922341150000001</v>
      </c>
      <c r="L7192">
        <v>0.14922341150000001</v>
      </c>
      <c r="M7192" t="s">
        <v>26</v>
      </c>
      <c r="N7192" t="s">
        <v>74</v>
      </c>
      <c r="O7192" t="s">
        <v>29</v>
      </c>
      <c r="P7192" t="s">
        <v>29</v>
      </c>
      <c r="Q7192" t="s">
        <v>29</v>
      </c>
      <c r="R7192" t="s">
        <v>29</v>
      </c>
      <c r="S7192" t="s">
        <v>29</v>
      </c>
      <c r="T7192" t="s">
        <v>29</v>
      </c>
      <c r="U7192" t="s">
        <v>29</v>
      </c>
      <c r="V7192" t="s">
        <v>29</v>
      </c>
      <c r="W7192" t="s">
        <v>7117</v>
      </c>
    </row>
    <row r="7193" spans="1:23">
      <c r="A7193">
        <v>7192</v>
      </c>
      <c r="B7193" t="s">
        <v>7115</v>
      </c>
      <c r="C7193" t="s">
        <v>7116</v>
      </c>
      <c r="D7193">
        <v>184</v>
      </c>
      <c r="E7193" t="s">
        <v>7145</v>
      </c>
      <c r="F7193" t="s">
        <v>176</v>
      </c>
      <c r="G7193" s="1" t="s">
        <v>7146</v>
      </c>
      <c r="H7193" t="s">
        <v>1173</v>
      </c>
      <c r="I7193" t="s">
        <v>7146</v>
      </c>
      <c r="J7193" t="s">
        <v>1173</v>
      </c>
      <c r="K7193">
        <v>7.4611705759999994E-2</v>
      </c>
      <c r="L7193">
        <v>7.4611705759999994E-2</v>
      </c>
      <c r="M7193" t="s">
        <v>26</v>
      </c>
      <c r="N7193" t="s">
        <v>27</v>
      </c>
      <c r="O7193" t="s">
        <v>29</v>
      </c>
      <c r="P7193" t="s">
        <v>29</v>
      </c>
      <c r="Q7193" t="s">
        <v>29</v>
      </c>
      <c r="R7193" t="s">
        <v>29</v>
      </c>
      <c r="S7193" t="s">
        <v>29</v>
      </c>
      <c r="T7193" t="s">
        <v>29</v>
      </c>
      <c r="U7193" t="s">
        <v>29</v>
      </c>
      <c r="V7193" t="s">
        <v>29</v>
      </c>
      <c r="W7193" t="s">
        <v>7117</v>
      </c>
    </row>
    <row r="7194" spans="1:23">
      <c r="A7194">
        <v>7193</v>
      </c>
      <c r="B7194" t="s">
        <v>7115</v>
      </c>
      <c r="C7194" t="s">
        <v>7116</v>
      </c>
      <c r="D7194">
        <v>184</v>
      </c>
      <c r="E7194" t="s">
        <v>857</v>
      </c>
      <c r="F7194" t="s">
        <v>858</v>
      </c>
      <c r="G7194" s="1" t="s">
        <v>859</v>
      </c>
      <c r="H7194" t="s">
        <v>860</v>
      </c>
      <c r="I7194" t="s">
        <v>859</v>
      </c>
      <c r="J7194" t="s">
        <v>860</v>
      </c>
      <c r="K7194">
        <v>7.4611705759999994E-2</v>
      </c>
      <c r="L7194">
        <v>7.4611705759999994E-2</v>
      </c>
      <c r="M7194" t="s">
        <v>26</v>
      </c>
      <c r="N7194" t="s">
        <v>27</v>
      </c>
      <c r="O7194" t="s">
        <v>29</v>
      </c>
      <c r="P7194" t="s">
        <v>29</v>
      </c>
      <c r="Q7194" t="s">
        <v>29</v>
      </c>
      <c r="R7194" t="s">
        <v>29</v>
      </c>
      <c r="S7194" t="s">
        <v>29</v>
      </c>
      <c r="T7194" t="s">
        <v>29</v>
      </c>
      <c r="U7194" t="s">
        <v>29</v>
      </c>
      <c r="V7194" t="s">
        <v>29</v>
      </c>
      <c r="W7194" t="s">
        <v>7117</v>
      </c>
    </row>
    <row r="7195" spans="1:23">
      <c r="A7195">
        <v>7194</v>
      </c>
      <c r="B7195" t="s">
        <v>7115</v>
      </c>
      <c r="C7195" t="s">
        <v>7116</v>
      </c>
      <c r="D7195">
        <v>184</v>
      </c>
      <c r="E7195" t="s">
        <v>7147</v>
      </c>
      <c r="F7195" t="s">
        <v>51</v>
      </c>
      <c r="G7195" s="1" t="s">
        <v>6397</v>
      </c>
      <c r="H7195" t="s">
        <v>7148</v>
      </c>
      <c r="I7195" t="s">
        <v>6397</v>
      </c>
      <c r="J7195" t="s">
        <v>7148</v>
      </c>
      <c r="K7195">
        <v>2.9844682300000001E-2</v>
      </c>
      <c r="L7195">
        <v>2.9844682300000001E-2</v>
      </c>
      <c r="M7195" t="s">
        <v>26</v>
      </c>
      <c r="N7195" t="s">
        <v>27</v>
      </c>
      <c r="O7195" t="s">
        <v>29</v>
      </c>
      <c r="P7195" t="s">
        <v>29</v>
      </c>
      <c r="Q7195" t="s">
        <v>29</v>
      </c>
      <c r="R7195" t="s">
        <v>29</v>
      </c>
      <c r="S7195" t="s">
        <v>29</v>
      </c>
      <c r="T7195" t="s">
        <v>29</v>
      </c>
      <c r="U7195" t="s">
        <v>29</v>
      </c>
      <c r="V7195" t="s">
        <v>29</v>
      </c>
      <c r="W7195" t="s">
        <v>7117</v>
      </c>
    </row>
    <row r="7196" spans="1:23">
      <c r="A7196">
        <v>7195</v>
      </c>
      <c r="B7196" t="s">
        <v>7115</v>
      </c>
      <c r="C7196" t="s">
        <v>7116</v>
      </c>
      <c r="D7196">
        <v>184</v>
      </c>
      <c r="E7196" t="s">
        <v>3585</v>
      </c>
      <c r="F7196" t="s">
        <v>76</v>
      </c>
      <c r="G7196" s="1" t="s">
        <v>29</v>
      </c>
      <c r="H7196" t="s">
        <v>29</v>
      </c>
      <c r="I7196" t="s">
        <v>29</v>
      </c>
      <c r="J7196" t="s">
        <v>29</v>
      </c>
      <c r="K7196">
        <v>25.074925069999999</v>
      </c>
      <c r="L7196">
        <v>25.074925069999999</v>
      </c>
      <c r="M7196" t="s">
        <v>687</v>
      </c>
      <c r="N7196" t="s">
        <v>29</v>
      </c>
      <c r="O7196" t="s">
        <v>29</v>
      </c>
      <c r="P7196" t="s">
        <v>29</v>
      </c>
      <c r="Q7196" t="s">
        <v>29</v>
      </c>
      <c r="R7196" t="s">
        <v>29</v>
      </c>
      <c r="S7196" t="s">
        <v>29</v>
      </c>
      <c r="T7196" t="s">
        <v>29</v>
      </c>
      <c r="U7196" t="s">
        <v>29</v>
      </c>
      <c r="V7196" t="s">
        <v>29</v>
      </c>
      <c r="W7196" t="s">
        <v>7117</v>
      </c>
    </row>
    <row r="7197" spans="1:23">
      <c r="A7197">
        <v>7196</v>
      </c>
      <c r="B7197" t="s">
        <v>7149</v>
      </c>
      <c r="C7197" t="s">
        <v>7150</v>
      </c>
      <c r="D7197">
        <v>185</v>
      </c>
      <c r="E7197" t="s">
        <v>7151</v>
      </c>
      <c r="F7197" t="s">
        <v>1364</v>
      </c>
      <c r="G7197" s="1" t="s">
        <v>7152</v>
      </c>
      <c r="H7197" t="s">
        <v>470</v>
      </c>
      <c r="I7197" t="s">
        <v>7152</v>
      </c>
      <c r="J7197" t="s">
        <v>470</v>
      </c>
      <c r="K7197">
        <v>7.92</v>
      </c>
      <c r="L7197">
        <v>7.92</v>
      </c>
      <c r="M7197" t="s">
        <v>26</v>
      </c>
      <c r="N7197" t="s">
        <v>219</v>
      </c>
      <c r="O7197" t="s">
        <v>29</v>
      </c>
      <c r="P7197" t="s">
        <v>29</v>
      </c>
      <c r="Q7197" t="s">
        <v>29</v>
      </c>
      <c r="R7197" t="s">
        <v>29</v>
      </c>
      <c r="S7197" t="s">
        <v>29</v>
      </c>
      <c r="T7197" t="s">
        <v>29</v>
      </c>
      <c r="U7197" t="s">
        <v>29</v>
      </c>
      <c r="V7197" t="s">
        <v>29</v>
      </c>
      <c r="W7197" t="s">
        <v>7153</v>
      </c>
    </row>
    <row r="7198" spans="1:23">
      <c r="A7198">
        <v>7197</v>
      </c>
      <c r="B7198" t="s">
        <v>7149</v>
      </c>
      <c r="C7198" t="s">
        <v>7150</v>
      </c>
      <c r="D7198">
        <v>185</v>
      </c>
      <c r="E7198" t="s">
        <v>7151</v>
      </c>
      <c r="F7198" t="s">
        <v>1364</v>
      </c>
      <c r="G7198" s="1" t="s">
        <v>7152</v>
      </c>
      <c r="H7198" t="s">
        <v>470</v>
      </c>
      <c r="I7198" t="s">
        <v>7152</v>
      </c>
      <c r="J7198" t="s">
        <v>470</v>
      </c>
      <c r="K7198">
        <v>0.95</v>
      </c>
      <c r="L7198">
        <v>0.95</v>
      </c>
      <c r="M7198" t="s">
        <v>26</v>
      </c>
      <c r="N7198" t="s">
        <v>63</v>
      </c>
      <c r="O7198" t="s">
        <v>29</v>
      </c>
      <c r="P7198" t="s">
        <v>29</v>
      </c>
      <c r="Q7198" t="s">
        <v>29</v>
      </c>
      <c r="R7198" t="s">
        <v>29</v>
      </c>
      <c r="S7198" t="s">
        <v>29</v>
      </c>
      <c r="T7198" t="s">
        <v>29</v>
      </c>
      <c r="U7198" t="s">
        <v>29</v>
      </c>
      <c r="V7198" t="s">
        <v>29</v>
      </c>
      <c r="W7198" t="s">
        <v>7153</v>
      </c>
    </row>
    <row r="7199" spans="1:23">
      <c r="A7199">
        <v>7198</v>
      </c>
      <c r="B7199" t="s">
        <v>7149</v>
      </c>
      <c r="C7199" t="s">
        <v>7150</v>
      </c>
      <c r="D7199">
        <v>185</v>
      </c>
      <c r="E7199" t="s">
        <v>7154</v>
      </c>
      <c r="F7199" t="s">
        <v>508</v>
      </c>
      <c r="G7199" s="1" t="s">
        <v>509</v>
      </c>
      <c r="H7199" t="s">
        <v>7155</v>
      </c>
      <c r="I7199" t="s">
        <v>509</v>
      </c>
      <c r="J7199" t="s">
        <v>7155</v>
      </c>
      <c r="K7199">
        <v>1.58</v>
      </c>
      <c r="L7199">
        <v>1.58</v>
      </c>
      <c r="M7199" t="s">
        <v>26</v>
      </c>
      <c r="N7199" t="s">
        <v>219</v>
      </c>
      <c r="O7199" t="s">
        <v>29</v>
      </c>
      <c r="P7199" t="s">
        <v>29</v>
      </c>
      <c r="Q7199" t="s">
        <v>29</v>
      </c>
      <c r="R7199" t="s">
        <v>29</v>
      </c>
      <c r="S7199" t="s">
        <v>29</v>
      </c>
      <c r="T7199" t="s">
        <v>29</v>
      </c>
      <c r="U7199" t="s">
        <v>29</v>
      </c>
      <c r="V7199" t="s">
        <v>29</v>
      </c>
      <c r="W7199" t="s">
        <v>7153</v>
      </c>
    </row>
    <row r="7200" spans="1:23">
      <c r="A7200">
        <v>7199</v>
      </c>
      <c r="B7200" t="s">
        <v>7149</v>
      </c>
      <c r="C7200" t="s">
        <v>7150</v>
      </c>
      <c r="D7200">
        <v>185</v>
      </c>
      <c r="E7200" t="s">
        <v>7154</v>
      </c>
      <c r="F7200" t="s">
        <v>508</v>
      </c>
      <c r="G7200" s="1" t="s">
        <v>509</v>
      </c>
      <c r="H7200" t="s">
        <v>7155</v>
      </c>
      <c r="I7200" t="s">
        <v>509</v>
      </c>
      <c r="J7200" t="s">
        <v>7155</v>
      </c>
      <c r="K7200">
        <v>0.63</v>
      </c>
      <c r="L7200">
        <v>0.63</v>
      </c>
      <c r="M7200" t="s">
        <v>26</v>
      </c>
      <c r="N7200" t="s">
        <v>63</v>
      </c>
      <c r="O7200" t="s">
        <v>29</v>
      </c>
      <c r="P7200" t="s">
        <v>29</v>
      </c>
      <c r="Q7200" t="s">
        <v>29</v>
      </c>
      <c r="R7200" t="s">
        <v>29</v>
      </c>
      <c r="S7200" t="s">
        <v>29</v>
      </c>
      <c r="T7200" t="s">
        <v>29</v>
      </c>
      <c r="U7200" t="s">
        <v>29</v>
      </c>
      <c r="V7200" t="s">
        <v>29</v>
      </c>
      <c r="W7200" t="s">
        <v>7153</v>
      </c>
    </row>
    <row r="7201" spans="1:23">
      <c r="A7201">
        <v>7200</v>
      </c>
      <c r="B7201" t="s">
        <v>7149</v>
      </c>
      <c r="C7201" t="s">
        <v>7150</v>
      </c>
      <c r="D7201">
        <v>185</v>
      </c>
      <c r="E7201" t="s">
        <v>7156</v>
      </c>
      <c r="F7201" t="s">
        <v>196</v>
      </c>
      <c r="G7201" s="1" t="s">
        <v>7157</v>
      </c>
      <c r="H7201" t="s">
        <v>784</v>
      </c>
      <c r="I7201" t="s">
        <v>7157</v>
      </c>
      <c r="J7201" t="s">
        <v>784</v>
      </c>
      <c r="K7201">
        <v>27</v>
      </c>
      <c r="L7201">
        <v>27</v>
      </c>
      <c r="M7201" t="s">
        <v>26</v>
      </c>
      <c r="N7201" t="s">
        <v>219</v>
      </c>
      <c r="O7201" t="s">
        <v>29</v>
      </c>
      <c r="P7201" t="s">
        <v>29</v>
      </c>
      <c r="Q7201" t="s">
        <v>29</v>
      </c>
      <c r="R7201" t="s">
        <v>29</v>
      </c>
      <c r="S7201" t="s">
        <v>29</v>
      </c>
      <c r="T7201" t="s">
        <v>29</v>
      </c>
      <c r="U7201" t="s">
        <v>29</v>
      </c>
      <c r="V7201" t="s">
        <v>29</v>
      </c>
      <c r="W7201" t="s">
        <v>7153</v>
      </c>
    </row>
    <row r="7202" spans="1:23">
      <c r="A7202">
        <v>7201</v>
      </c>
      <c r="B7202" t="s">
        <v>7149</v>
      </c>
      <c r="C7202" t="s">
        <v>7150</v>
      </c>
      <c r="D7202">
        <v>185</v>
      </c>
      <c r="E7202" t="s">
        <v>7156</v>
      </c>
      <c r="F7202" t="s">
        <v>196</v>
      </c>
      <c r="G7202" s="1" t="s">
        <v>7157</v>
      </c>
      <c r="H7202" t="s">
        <v>784</v>
      </c>
      <c r="I7202" t="s">
        <v>7157</v>
      </c>
      <c r="J7202" t="s">
        <v>784</v>
      </c>
      <c r="K7202">
        <v>0.32</v>
      </c>
      <c r="L7202">
        <v>0.32</v>
      </c>
      <c r="M7202" t="s">
        <v>26</v>
      </c>
      <c r="N7202" t="s">
        <v>74</v>
      </c>
      <c r="O7202" t="s">
        <v>29</v>
      </c>
      <c r="P7202" t="s">
        <v>29</v>
      </c>
      <c r="Q7202" t="s">
        <v>29</v>
      </c>
      <c r="R7202" t="s">
        <v>29</v>
      </c>
      <c r="S7202" t="s">
        <v>29</v>
      </c>
      <c r="T7202" t="s">
        <v>29</v>
      </c>
      <c r="U7202" t="s">
        <v>29</v>
      </c>
      <c r="V7202" t="s">
        <v>29</v>
      </c>
      <c r="W7202" t="s">
        <v>7153</v>
      </c>
    </row>
    <row r="7203" spans="1:23">
      <c r="A7203">
        <v>7202</v>
      </c>
      <c r="B7203" t="s">
        <v>7149</v>
      </c>
      <c r="C7203" t="s">
        <v>7150</v>
      </c>
      <c r="D7203">
        <v>185</v>
      </c>
      <c r="E7203" t="s">
        <v>7156</v>
      </c>
      <c r="F7203" t="s">
        <v>196</v>
      </c>
      <c r="G7203" s="1" t="s">
        <v>7157</v>
      </c>
      <c r="H7203" t="s">
        <v>784</v>
      </c>
      <c r="I7203" t="s">
        <v>7157</v>
      </c>
      <c r="J7203" t="s">
        <v>784</v>
      </c>
      <c r="K7203">
        <v>2.5</v>
      </c>
      <c r="L7203">
        <v>2.5</v>
      </c>
      <c r="M7203" t="s">
        <v>26</v>
      </c>
      <c r="N7203" t="s">
        <v>63</v>
      </c>
      <c r="O7203" t="s">
        <v>29</v>
      </c>
      <c r="P7203" t="s">
        <v>29</v>
      </c>
      <c r="Q7203" t="s">
        <v>29</v>
      </c>
      <c r="R7203" t="s">
        <v>29</v>
      </c>
      <c r="S7203" t="s">
        <v>29</v>
      </c>
      <c r="T7203" t="s">
        <v>29</v>
      </c>
      <c r="U7203" t="s">
        <v>29</v>
      </c>
      <c r="V7203" t="s">
        <v>29</v>
      </c>
      <c r="W7203" t="s">
        <v>7153</v>
      </c>
    </row>
    <row r="7204" spans="1:23">
      <c r="A7204">
        <v>7203</v>
      </c>
      <c r="B7204" t="s">
        <v>7149</v>
      </c>
      <c r="C7204" t="s">
        <v>7150</v>
      </c>
      <c r="D7204">
        <v>185</v>
      </c>
      <c r="E7204" t="s">
        <v>5595</v>
      </c>
      <c r="F7204" t="s">
        <v>1062</v>
      </c>
      <c r="G7204" s="1" t="s">
        <v>1066</v>
      </c>
      <c r="H7204" t="s">
        <v>5596</v>
      </c>
      <c r="I7204" t="s">
        <v>1066</v>
      </c>
      <c r="J7204" t="s">
        <v>5596</v>
      </c>
      <c r="K7204">
        <v>22.2</v>
      </c>
      <c r="L7204">
        <v>22.2</v>
      </c>
      <c r="M7204" t="s">
        <v>26</v>
      </c>
      <c r="N7204" t="s">
        <v>219</v>
      </c>
      <c r="O7204" t="s">
        <v>29</v>
      </c>
      <c r="P7204" t="s">
        <v>29</v>
      </c>
      <c r="Q7204" t="s">
        <v>29</v>
      </c>
      <c r="R7204" t="s">
        <v>29</v>
      </c>
      <c r="S7204" t="s">
        <v>29</v>
      </c>
      <c r="T7204" t="s">
        <v>29</v>
      </c>
      <c r="U7204" t="s">
        <v>29</v>
      </c>
      <c r="V7204" t="s">
        <v>29</v>
      </c>
      <c r="W7204" t="s">
        <v>7153</v>
      </c>
    </row>
    <row r="7205" spans="1:23">
      <c r="A7205">
        <v>7204</v>
      </c>
      <c r="B7205" t="s">
        <v>7149</v>
      </c>
      <c r="C7205" t="s">
        <v>7150</v>
      </c>
      <c r="D7205">
        <v>185</v>
      </c>
      <c r="E7205" t="s">
        <v>5595</v>
      </c>
      <c r="F7205" t="s">
        <v>1062</v>
      </c>
      <c r="G7205" s="1" t="s">
        <v>1066</v>
      </c>
      <c r="H7205" t="s">
        <v>5596</v>
      </c>
      <c r="I7205" t="s">
        <v>1066</v>
      </c>
      <c r="J7205" t="s">
        <v>5596</v>
      </c>
      <c r="K7205">
        <v>0.32</v>
      </c>
      <c r="L7205">
        <v>0.32</v>
      </c>
      <c r="M7205" t="s">
        <v>26</v>
      </c>
      <c r="N7205" t="s">
        <v>74</v>
      </c>
      <c r="O7205" t="s">
        <v>29</v>
      </c>
      <c r="P7205" t="s">
        <v>29</v>
      </c>
      <c r="Q7205" t="s">
        <v>29</v>
      </c>
      <c r="R7205" t="s">
        <v>29</v>
      </c>
      <c r="S7205" t="s">
        <v>29</v>
      </c>
      <c r="T7205" t="s">
        <v>29</v>
      </c>
      <c r="U7205" t="s">
        <v>29</v>
      </c>
      <c r="V7205" t="s">
        <v>29</v>
      </c>
      <c r="W7205" t="s">
        <v>7153</v>
      </c>
    </row>
    <row r="7206" spans="1:23">
      <c r="A7206">
        <v>7205</v>
      </c>
      <c r="B7206" t="s">
        <v>7149</v>
      </c>
      <c r="C7206" t="s">
        <v>7150</v>
      </c>
      <c r="D7206">
        <v>185</v>
      </c>
      <c r="E7206" t="s">
        <v>5595</v>
      </c>
      <c r="F7206" t="s">
        <v>1062</v>
      </c>
      <c r="G7206" s="1" t="s">
        <v>1066</v>
      </c>
      <c r="H7206" t="s">
        <v>5596</v>
      </c>
      <c r="I7206" t="s">
        <v>1066</v>
      </c>
      <c r="J7206" t="s">
        <v>5596</v>
      </c>
      <c r="K7206">
        <v>0.82</v>
      </c>
      <c r="L7206">
        <v>0.82</v>
      </c>
      <c r="M7206" t="s">
        <v>26</v>
      </c>
      <c r="N7206" t="s">
        <v>63</v>
      </c>
      <c r="O7206" t="s">
        <v>29</v>
      </c>
      <c r="P7206" t="s">
        <v>29</v>
      </c>
      <c r="Q7206" t="s">
        <v>29</v>
      </c>
      <c r="R7206" t="s">
        <v>29</v>
      </c>
      <c r="S7206" t="s">
        <v>29</v>
      </c>
      <c r="T7206" t="s">
        <v>29</v>
      </c>
      <c r="U7206" t="s">
        <v>29</v>
      </c>
      <c r="V7206" t="s">
        <v>29</v>
      </c>
      <c r="W7206" t="s">
        <v>7153</v>
      </c>
    </row>
    <row r="7207" spans="1:23">
      <c r="A7207">
        <v>7206</v>
      </c>
      <c r="B7207" t="s">
        <v>7149</v>
      </c>
      <c r="C7207" t="s">
        <v>7150</v>
      </c>
      <c r="D7207">
        <v>185</v>
      </c>
      <c r="E7207" t="s">
        <v>7158</v>
      </c>
      <c r="F7207" t="s">
        <v>858</v>
      </c>
      <c r="G7207" s="1" t="s">
        <v>859</v>
      </c>
      <c r="H7207" t="s">
        <v>7159</v>
      </c>
      <c r="I7207" t="s">
        <v>859</v>
      </c>
      <c r="J7207" t="s">
        <v>8774</v>
      </c>
      <c r="K7207">
        <v>2.2000000000000002</v>
      </c>
      <c r="L7207">
        <v>2.2000000000000002</v>
      </c>
      <c r="M7207" t="s">
        <v>26</v>
      </c>
      <c r="N7207" t="s">
        <v>219</v>
      </c>
      <c r="O7207" t="s">
        <v>29</v>
      </c>
      <c r="P7207" t="s">
        <v>29</v>
      </c>
      <c r="Q7207" t="s">
        <v>29</v>
      </c>
      <c r="R7207" t="s">
        <v>29</v>
      </c>
      <c r="S7207" t="s">
        <v>29</v>
      </c>
      <c r="T7207" t="s">
        <v>29</v>
      </c>
      <c r="U7207" t="s">
        <v>29</v>
      </c>
      <c r="V7207" t="s">
        <v>29</v>
      </c>
      <c r="W7207" t="s">
        <v>7153</v>
      </c>
    </row>
    <row r="7208" spans="1:23">
      <c r="A7208">
        <v>7207</v>
      </c>
      <c r="B7208" t="s">
        <v>7149</v>
      </c>
      <c r="C7208" t="s">
        <v>7150</v>
      </c>
      <c r="D7208">
        <v>185</v>
      </c>
      <c r="E7208" t="s">
        <v>7158</v>
      </c>
      <c r="F7208" t="s">
        <v>858</v>
      </c>
      <c r="G7208" s="1" t="s">
        <v>859</v>
      </c>
      <c r="H7208" t="s">
        <v>7159</v>
      </c>
      <c r="I7208" t="s">
        <v>859</v>
      </c>
      <c r="J7208" t="s">
        <v>8774</v>
      </c>
      <c r="K7208">
        <v>0.95</v>
      </c>
      <c r="L7208">
        <v>0.95</v>
      </c>
      <c r="M7208" t="s">
        <v>26</v>
      </c>
      <c r="N7208" t="s">
        <v>63</v>
      </c>
      <c r="O7208" t="s">
        <v>29</v>
      </c>
      <c r="P7208" t="s">
        <v>29</v>
      </c>
      <c r="Q7208" t="s">
        <v>29</v>
      </c>
      <c r="R7208" t="s">
        <v>29</v>
      </c>
      <c r="S7208" t="s">
        <v>29</v>
      </c>
      <c r="T7208" t="s">
        <v>29</v>
      </c>
      <c r="U7208" t="s">
        <v>29</v>
      </c>
      <c r="V7208" t="s">
        <v>29</v>
      </c>
      <c r="W7208" t="s">
        <v>7153</v>
      </c>
    </row>
    <row r="7209" spans="1:23">
      <c r="A7209">
        <v>7208</v>
      </c>
      <c r="B7209" t="s">
        <v>7149</v>
      </c>
      <c r="C7209" t="s">
        <v>7150</v>
      </c>
      <c r="D7209">
        <v>185</v>
      </c>
      <c r="E7209" t="s">
        <v>7160</v>
      </c>
      <c r="F7209" t="s">
        <v>154</v>
      </c>
      <c r="G7209" s="1" t="s">
        <v>1073</v>
      </c>
      <c r="H7209" t="s">
        <v>602</v>
      </c>
      <c r="I7209" t="s">
        <v>1073</v>
      </c>
      <c r="J7209" t="s">
        <v>602</v>
      </c>
      <c r="K7209">
        <v>2.5</v>
      </c>
      <c r="L7209">
        <v>2.5</v>
      </c>
      <c r="M7209" t="s">
        <v>26</v>
      </c>
      <c r="N7209" t="s">
        <v>219</v>
      </c>
      <c r="O7209" t="s">
        <v>29</v>
      </c>
      <c r="P7209" t="s">
        <v>29</v>
      </c>
      <c r="Q7209" t="s">
        <v>29</v>
      </c>
      <c r="R7209" t="s">
        <v>29</v>
      </c>
      <c r="S7209" t="s">
        <v>29</v>
      </c>
      <c r="T7209" t="s">
        <v>29</v>
      </c>
      <c r="U7209" t="s">
        <v>29</v>
      </c>
      <c r="V7209" t="s">
        <v>29</v>
      </c>
      <c r="W7209" t="s">
        <v>7153</v>
      </c>
    </row>
    <row r="7210" spans="1:23">
      <c r="A7210">
        <v>7209</v>
      </c>
      <c r="B7210" t="s">
        <v>7149</v>
      </c>
      <c r="C7210" t="s">
        <v>7150</v>
      </c>
      <c r="D7210">
        <v>185</v>
      </c>
      <c r="E7210" t="s">
        <v>7161</v>
      </c>
      <c r="F7210" t="s">
        <v>154</v>
      </c>
      <c r="G7210" s="1" t="s">
        <v>7162</v>
      </c>
      <c r="H7210" t="s">
        <v>7163</v>
      </c>
      <c r="I7210" t="s">
        <v>7162</v>
      </c>
      <c r="J7210" t="s">
        <v>7163</v>
      </c>
      <c r="K7210">
        <v>1.9</v>
      </c>
      <c r="L7210">
        <v>1.9</v>
      </c>
      <c r="M7210" t="s">
        <v>26</v>
      </c>
      <c r="N7210" t="s">
        <v>219</v>
      </c>
      <c r="O7210" t="s">
        <v>29</v>
      </c>
      <c r="P7210" t="s">
        <v>29</v>
      </c>
      <c r="Q7210" t="s">
        <v>29</v>
      </c>
      <c r="R7210" t="s">
        <v>29</v>
      </c>
      <c r="S7210" t="s">
        <v>29</v>
      </c>
      <c r="T7210" t="s">
        <v>29</v>
      </c>
      <c r="U7210" t="s">
        <v>29</v>
      </c>
      <c r="V7210" t="s">
        <v>29</v>
      </c>
      <c r="W7210" t="s">
        <v>7153</v>
      </c>
    </row>
    <row r="7211" spans="1:23">
      <c r="A7211">
        <v>7210</v>
      </c>
      <c r="B7211" t="s">
        <v>7149</v>
      </c>
      <c r="C7211" t="s">
        <v>7150</v>
      </c>
      <c r="D7211">
        <v>185</v>
      </c>
      <c r="E7211" t="s">
        <v>7164</v>
      </c>
      <c r="F7211" t="s">
        <v>154</v>
      </c>
      <c r="G7211" s="1" t="s">
        <v>29</v>
      </c>
      <c r="H7211" t="s">
        <v>29</v>
      </c>
      <c r="I7211" t="s">
        <v>29</v>
      </c>
      <c r="J7211" t="s">
        <v>29</v>
      </c>
      <c r="K7211">
        <v>0.63</v>
      </c>
      <c r="L7211">
        <v>0.63</v>
      </c>
      <c r="M7211" t="s">
        <v>26</v>
      </c>
      <c r="N7211" t="s">
        <v>219</v>
      </c>
      <c r="O7211" t="s">
        <v>29</v>
      </c>
      <c r="P7211" t="s">
        <v>29</v>
      </c>
      <c r="Q7211" t="s">
        <v>29</v>
      </c>
      <c r="R7211" t="s">
        <v>29</v>
      </c>
      <c r="S7211" t="s">
        <v>29</v>
      </c>
      <c r="T7211" t="s">
        <v>29</v>
      </c>
      <c r="U7211" t="s">
        <v>29</v>
      </c>
      <c r="V7211" t="s">
        <v>29</v>
      </c>
      <c r="W7211" t="s">
        <v>7153</v>
      </c>
    </row>
    <row r="7212" spans="1:23">
      <c r="A7212">
        <v>7211</v>
      </c>
      <c r="B7212" t="s">
        <v>7149</v>
      </c>
      <c r="C7212" t="s">
        <v>7150</v>
      </c>
      <c r="D7212">
        <v>185</v>
      </c>
      <c r="E7212" t="s">
        <v>7165</v>
      </c>
      <c r="F7212" t="s">
        <v>154</v>
      </c>
      <c r="G7212" s="1" t="s">
        <v>1073</v>
      </c>
      <c r="H7212" t="s">
        <v>7166</v>
      </c>
      <c r="I7212" t="s">
        <v>1073</v>
      </c>
      <c r="J7212" t="s">
        <v>7166</v>
      </c>
      <c r="K7212">
        <v>9.82</v>
      </c>
      <c r="L7212">
        <v>9.82</v>
      </c>
      <c r="M7212" t="s">
        <v>26</v>
      </c>
      <c r="N7212" t="s">
        <v>219</v>
      </c>
      <c r="O7212" t="s">
        <v>29</v>
      </c>
      <c r="P7212" t="s">
        <v>29</v>
      </c>
      <c r="Q7212" t="s">
        <v>29</v>
      </c>
      <c r="R7212" t="s">
        <v>29</v>
      </c>
      <c r="S7212" t="s">
        <v>29</v>
      </c>
      <c r="T7212" t="s">
        <v>29</v>
      </c>
      <c r="U7212" t="s">
        <v>29</v>
      </c>
      <c r="V7212" t="s">
        <v>29</v>
      </c>
      <c r="W7212" t="s">
        <v>7153</v>
      </c>
    </row>
    <row r="7213" spans="1:23">
      <c r="A7213">
        <v>7212</v>
      </c>
      <c r="B7213" t="s">
        <v>7149</v>
      </c>
      <c r="C7213" t="s">
        <v>7150</v>
      </c>
      <c r="D7213">
        <v>185</v>
      </c>
      <c r="E7213" t="s">
        <v>7167</v>
      </c>
      <c r="F7213" t="s">
        <v>516</v>
      </c>
      <c r="G7213" s="1" t="s">
        <v>517</v>
      </c>
      <c r="H7213" t="s">
        <v>1744</v>
      </c>
      <c r="I7213" t="s">
        <v>517</v>
      </c>
      <c r="J7213" t="s">
        <v>1744</v>
      </c>
      <c r="K7213">
        <v>3.17</v>
      </c>
      <c r="L7213">
        <v>3.17</v>
      </c>
      <c r="M7213" t="s">
        <v>26</v>
      </c>
      <c r="N7213" t="s">
        <v>219</v>
      </c>
      <c r="O7213" t="s">
        <v>29</v>
      </c>
      <c r="P7213" t="s">
        <v>29</v>
      </c>
      <c r="Q7213" t="s">
        <v>29</v>
      </c>
      <c r="R7213" t="s">
        <v>29</v>
      </c>
      <c r="S7213" t="s">
        <v>29</v>
      </c>
      <c r="T7213" t="s">
        <v>29</v>
      </c>
      <c r="U7213" t="s">
        <v>29</v>
      </c>
      <c r="V7213" t="s">
        <v>29</v>
      </c>
      <c r="W7213" t="s">
        <v>7153</v>
      </c>
    </row>
    <row r="7214" spans="1:23">
      <c r="A7214">
        <v>7213</v>
      </c>
      <c r="B7214" t="s">
        <v>7149</v>
      </c>
      <c r="C7214" t="s">
        <v>7150</v>
      </c>
      <c r="D7214">
        <v>185</v>
      </c>
      <c r="E7214" t="s">
        <v>7167</v>
      </c>
      <c r="F7214" t="s">
        <v>516</v>
      </c>
      <c r="G7214" s="1" t="s">
        <v>517</v>
      </c>
      <c r="H7214" t="s">
        <v>1744</v>
      </c>
      <c r="I7214" t="s">
        <v>517</v>
      </c>
      <c r="J7214" t="s">
        <v>1744</v>
      </c>
      <c r="K7214">
        <v>1.27</v>
      </c>
      <c r="L7214">
        <v>1.27</v>
      </c>
      <c r="M7214" t="s">
        <v>26</v>
      </c>
      <c r="N7214" t="s">
        <v>63</v>
      </c>
      <c r="O7214" t="s">
        <v>29</v>
      </c>
      <c r="P7214" t="s">
        <v>29</v>
      </c>
      <c r="Q7214" t="s">
        <v>29</v>
      </c>
      <c r="R7214" t="s">
        <v>29</v>
      </c>
      <c r="S7214" t="s">
        <v>29</v>
      </c>
      <c r="T7214" t="s">
        <v>29</v>
      </c>
      <c r="U7214" t="s">
        <v>29</v>
      </c>
      <c r="V7214" t="s">
        <v>29</v>
      </c>
      <c r="W7214" t="s">
        <v>7153</v>
      </c>
    </row>
    <row r="7215" spans="1:23">
      <c r="A7215">
        <v>7214</v>
      </c>
      <c r="B7215" t="s">
        <v>7149</v>
      </c>
      <c r="C7215" t="s">
        <v>7150</v>
      </c>
      <c r="D7215">
        <v>185</v>
      </c>
      <c r="E7215" t="s">
        <v>3845</v>
      </c>
      <c r="F7215" t="s">
        <v>459</v>
      </c>
      <c r="G7215" s="1" t="s">
        <v>3846</v>
      </c>
      <c r="H7215" t="s">
        <v>3847</v>
      </c>
      <c r="I7215" t="s">
        <v>3846</v>
      </c>
      <c r="J7215" t="s">
        <v>8668</v>
      </c>
      <c r="K7215">
        <v>1.27</v>
      </c>
      <c r="L7215">
        <v>1.27</v>
      </c>
      <c r="M7215" t="s">
        <v>26</v>
      </c>
      <c r="N7215" t="s">
        <v>219</v>
      </c>
      <c r="O7215" t="s">
        <v>29</v>
      </c>
      <c r="P7215" t="s">
        <v>29</v>
      </c>
      <c r="Q7215" t="s">
        <v>29</v>
      </c>
      <c r="R7215" t="s">
        <v>29</v>
      </c>
      <c r="S7215" t="s">
        <v>29</v>
      </c>
      <c r="T7215" t="s">
        <v>29</v>
      </c>
      <c r="U7215" t="s">
        <v>29</v>
      </c>
      <c r="V7215" t="s">
        <v>29</v>
      </c>
      <c r="W7215" t="s">
        <v>7153</v>
      </c>
    </row>
    <row r="7216" spans="1:23">
      <c r="A7216">
        <v>7215</v>
      </c>
      <c r="B7216" t="s">
        <v>7149</v>
      </c>
      <c r="C7216" t="s">
        <v>7150</v>
      </c>
      <c r="D7216">
        <v>185</v>
      </c>
      <c r="E7216" t="s">
        <v>3845</v>
      </c>
      <c r="F7216" t="s">
        <v>459</v>
      </c>
      <c r="G7216" s="1" t="s">
        <v>3846</v>
      </c>
      <c r="H7216" t="s">
        <v>3847</v>
      </c>
      <c r="I7216" t="s">
        <v>3846</v>
      </c>
      <c r="J7216" t="s">
        <v>8668</v>
      </c>
      <c r="K7216">
        <v>0.63</v>
      </c>
      <c r="L7216">
        <v>0.63</v>
      </c>
      <c r="M7216" t="s">
        <v>26</v>
      </c>
      <c r="N7216" t="s">
        <v>63</v>
      </c>
      <c r="O7216" t="s">
        <v>29</v>
      </c>
      <c r="P7216" t="s">
        <v>29</v>
      </c>
      <c r="Q7216" t="s">
        <v>29</v>
      </c>
      <c r="R7216" t="s">
        <v>29</v>
      </c>
      <c r="S7216" t="s">
        <v>29</v>
      </c>
      <c r="T7216" t="s">
        <v>29</v>
      </c>
      <c r="U7216" t="s">
        <v>29</v>
      </c>
      <c r="V7216" t="s">
        <v>29</v>
      </c>
      <c r="W7216" t="s">
        <v>7153</v>
      </c>
    </row>
    <row r="7217" spans="1:23">
      <c r="A7217">
        <v>7216</v>
      </c>
      <c r="B7217" t="s">
        <v>7149</v>
      </c>
      <c r="C7217" t="s">
        <v>7150</v>
      </c>
      <c r="D7217">
        <v>185</v>
      </c>
      <c r="E7217" t="s">
        <v>7168</v>
      </c>
      <c r="F7217" t="s">
        <v>1062</v>
      </c>
      <c r="G7217" s="1" t="s">
        <v>1486</v>
      </c>
      <c r="H7217" t="s">
        <v>7163</v>
      </c>
      <c r="I7217" t="s">
        <v>1486</v>
      </c>
      <c r="J7217" t="s">
        <v>7163</v>
      </c>
      <c r="K7217">
        <v>1.27</v>
      </c>
      <c r="L7217">
        <v>1.27</v>
      </c>
      <c r="M7217" t="s">
        <v>26</v>
      </c>
      <c r="N7217" t="s">
        <v>219</v>
      </c>
      <c r="O7217" t="s">
        <v>29</v>
      </c>
      <c r="P7217" t="s">
        <v>29</v>
      </c>
      <c r="Q7217" t="s">
        <v>29</v>
      </c>
      <c r="R7217" t="s">
        <v>29</v>
      </c>
      <c r="S7217" t="s">
        <v>29</v>
      </c>
      <c r="T7217" t="s">
        <v>29</v>
      </c>
      <c r="U7217" t="s">
        <v>29</v>
      </c>
      <c r="V7217" t="s">
        <v>29</v>
      </c>
      <c r="W7217" t="s">
        <v>7153</v>
      </c>
    </row>
    <row r="7218" spans="1:23">
      <c r="A7218">
        <v>7217</v>
      </c>
      <c r="B7218" t="s">
        <v>7149</v>
      </c>
      <c r="C7218" t="s">
        <v>7150</v>
      </c>
      <c r="D7218">
        <v>185</v>
      </c>
      <c r="E7218" t="s">
        <v>7168</v>
      </c>
      <c r="F7218" t="s">
        <v>1062</v>
      </c>
      <c r="G7218" s="1" t="s">
        <v>1486</v>
      </c>
      <c r="H7218" t="s">
        <v>7163</v>
      </c>
      <c r="I7218" t="s">
        <v>1486</v>
      </c>
      <c r="J7218" t="s">
        <v>7163</v>
      </c>
      <c r="K7218">
        <v>0.19</v>
      </c>
      <c r="L7218">
        <v>0.19</v>
      </c>
      <c r="M7218" t="s">
        <v>26</v>
      </c>
      <c r="N7218" t="s">
        <v>63</v>
      </c>
      <c r="O7218" t="s">
        <v>29</v>
      </c>
      <c r="P7218" t="s">
        <v>29</v>
      </c>
      <c r="Q7218" t="s">
        <v>29</v>
      </c>
      <c r="R7218" t="s">
        <v>29</v>
      </c>
      <c r="S7218" t="s">
        <v>29</v>
      </c>
      <c r="T7218" t="s">
        <v>29</v>
      </c>
      <c r="U7218" t="s">
        <v>29</v>
      </c>
      <c r="V7218" t="s">
        <v>29</v>
      </c>
      <c r="W7218" t="s">
        <v>7153</v>
      </c>
    </row>
    <row r="7219" spans="1:23">
      <c r="A7219">
        <v>7218</v>
      </c>
      <c r="B7219" t="s">
        <v>7149</v>
      </c>
      <c r="C7219" t="s">
        <v>7150</v>
      </c>
      <c r="D7219">
        <v>185</v>
      </c>
      <c r="E7219" t="s">
        <v>7169</v>
      </c>
      <c r="F7219" t="s">
        <v>7170</v>
      </c>
      <c r="G7219" s="1" t="s">
        <v>7171</v>
      </c>
      <c r="H7219" t="s">
        <v>2727</v>
      </c>
      <c r="I7219" t="s">
        <v>7171</v>
      </c>
      <c r="J7219" t="s">
        <v>2746</v>
      </c>
      <c r="K7219">
        <v>0.95</v>
      </c>
      <c r="L7219">
        <v>0.95</v>
      </c>
      <c r="M7219" t="s">
        <v>26</v>
      </c>
      <c r="N7219" t="s">
        <v>219</v>
      </c>
      <c r="O7219" t="s">
        <v>29</v>
      </c>
      <c r="P7219" t="s">
        <v>29</v>
      </c>
      <c r="Q7219" t="s">
        <v>29</v>
      </c>
      <c r="R7219" t="s">
        <v>29</v>
      </c>
      <c r="S7219" t="s">
        <v>29</v>
      </c>
      <c r="T7219" t="s">
        <v>29</v>
      </c>
      <c r="U7219" t="s">
        <v>29</v>
      </c>
      <c r="V7219" t="s">
        <v>29</v>
      </c>
      <c r="W7219" t="s">
        <v>7153</v>
      </c>
    </row>
    <row r="7220" spans="1:23">
      <c r="A7220">
        <v>7219</v>
      </c>
      <c r="B7220" t="s">
        <v>7149</v>
      </c>
      <c r="C7220" t="s">
        <v>7150</v>
      </c>
      <c r="D7220">
        <v>185</v>
      </c>
      <c r="E7220" t="s">
        <v>7169</v>
      </c>
      <c r="F7220" t="s">
        <v>7170</v>
      </c>
      <c r="G7220" s="1" t="s">
        <v>7171</v>
      </c>
      <c r="H7220" t="s">
        <v>2727</v>
      </c>
      <c r="I7220" t="s">
        <v>7171</v>
      </c>
      <c r="J7220" t="s">
        <v>2746</v>
      </c>
      <c r="K7220">
        <v>0.06</v>
      </c>
      <c r="L7220">
        <v>0.06</v>
      </c>
      <c r="M7220" t="s">
        <v>26</v>
      </c>
      <c r="N7220" t="s">
        <v>74</v>
      </c>
      <c r="O7220" t="s">
        <v>29</v>
      </c>
      <c r="P7220" t="s">
        <v>29</v>
      </c>
      <c r="Q7220" t="s">
        <v>29</v>
      </c>
      <c r="R7220" t="s">
        <v>29</v>
      </c>
      <c r="S7220" t="s">
        <v>29</v>
      </c>
      <c r="T7220" t="s">
        <v>29</v>
      </c>
      <c r="U7220" t="s">
        <v>29</v>
      </c>
      <c r="V7220" t="s">
        <v>29</v>
      </c>
      <c r="W7220" t="s">
        <v>7153</v>
      </c>
    </row>
    <row r="7221" spans="1:23">
      <c r="A7221">
        <v>7220</v>
      </c>
      <c r="B7221" t="s">
        <v>7149</v>
      </c>
      <c r="C7221" t="s">
        <v>7150</v>
      </c>
      <c r="D7221">
        <v>185</v>
      </c>
      <c r="E7221" t="s">
        <v>7172</v>
      </c>
      <c r="F7221" t="s">
        <v>858</v>
      </c>
      <c r="G7221" s="1" t="s">
        <v>7173</v>
      </c>
      <c r="H7221" t="s">
        <v>3833</v>
      </c>
      <c r="I7221" t="s">
        <v>7173</v>
      </c>
      <c r="J7221" t="s">
        <v>3833</v>
      </c>
      <c r="K7221">
        <v>0.19</v>
      </c>
      <c r="L7221">
        <v>0.19</v>
      </c>
      <c r="M7221" t="s">
        <v>26</v>
      </c>
      <c r="N7221" t="s">
        <v>74</v>
      </c>
      <c r="O7221" t="s">
        <v>29</v>
      </c>
      <c r="P7221" t="s">
        <v>29</v>
      </c>
      <c r="Q7221" t="s">
        <v>29</v>
      </c>
      <c r="R7221" t="s">
        <v>29</v>
      </c>
      <c r="S7221" t="s">
        <v>29</v>
      </c>
      <c r="T7221" t="s">
        <v>29</v>
      </c>
      <c r="U7221" t="s">
        <v>29</v>
      </c>
      <c r="V7221" t="s">
        <v>29</v>
      </c>
      <c r="W7221" t="s">
        <v>7153</v>
      </c>
    </row>
    <row r="7222" spans="1:23">
      <c r="A7222">
        <v>7221</v>
      </c>
      <c r="B7222" t="s">
        <v>7149</v>
      </c>
      <c r="C7222" t="s">
        <v>7150</v>
      </c>
      <c r="D7222">
        <v>185</v>
      </c>
      <c r="E7222" t="s">
        <v>7174</v>
      </c>
      <c r="F7222" t="s">
        <v>7170</v>
      </c>
      <c r="G7222" s="1" t="s">
        <v>7175</v>
      </c>
      <c r="H7222" t="s">
        <v>5568</v>
      </c>
      <c r="I7222" t="s">
        <v>7175</v>
      </c>
      <c r="J7222" t="s">
        <v>5568</v>
      </c>
      <c r="K7222">
        <v>4.88</v>
      </c>
      <c r="L7222">
        <v>4.88</v>
      </c>
      <c r="M7222" t="s">
        <v>26</v>
      </c>
      <c r="N7222" t="s">
        <v>219</v>
      </c>
      <c r="O7222" t="s">
        <v>29</v>
      </c>
      <c r="P7222" t="s">
        <v>29</v>
      </c>
      <c r="Q7222" t="s">
        <v>29</v>
      </c>
      <c r="R7222" t="s">
        <v>29</v>
      </c>
      <c r="S7222" t="s">
        <v>29</v>
      </c>
      <c r="T7222" t="s">
        <v>29</v>
      </c>
      <c r="U7222" t="s">
        <v>29</v>
      </c>
      <c r="V7222" t="s">
        <v>29</v>
      </c>
      <c r="W7222" t="s">
        <v>7153</v>
      </c>
    </row>
    <row r="7223" spans="1:23">
      <c r="A7223">
        <v>7222</v>
      </c>
      <c r="B7223" t="s">
        <v>7149</v>
      </c>
      <c r="C7223" t="s">
        <v>7150</v>
      </c>
      <c r="D7223">
        <v>185</v>
      </c>
      <c r="E7223" t="s">
        <v>7176</v>
      </c>
      <c r="F7223" t="s">
        <v>1062</v>
      </c>
      <c r="G7223" s="1" t="s">
        <v>29</v>
      </c>
      <c r="H7223" t="s">
        <v>29</v>
      </c>
      <c r="I7223" t="s">
        <v>29</v>
      </c>
      <c r="J7223" t="s">
        <v>29</v>
      </c>
      <c r="K7223">
        <v>0.13</v>
      </c>
      <c r="L7223">
        <v>0.13</v>
      </c>
      <c r="M7223" t="s">
        <v>26</v>
      </c>
      <c r="N7223" t="s">
        <v>74</v>
      </c>
      <c r="O7223" t="s">
        <v>29</v>
      </c>
      <c r="P7223" t="s">
        <v>29</v>
      </c>
      <c r="Q7223" t="s">
        <v>29</v>
      </c>
      <c r="R7223" t="s">
        <v>29</v>
      </c>
      <c r="S7223" t="s">
        <v>29</v>
      </c>
      <c r="T7223" t="s">
        <v>29</v>
      </c>
      <c r="U7223" t="s">
        <v>29</v>
      </c>
      <c r="V7223" t="s">
        <v>29</v>
      </c>
      <c r="W7223" t="s">
        <v>7153</v>
      </c>
    </row>
    <row r="7224" spans="1:23">
      <c r="A7224">
        <v>7223</v>
      </c>
      <c r="B7224" t="s">
        <v>7149</v>
      </c>
      <c r="C7224" t="s">
        <v>7150</v>
      </c>
      <c r="D7224">
        <v>185</v>
      </c>
      <c r="E7224" t="s">
        <v>7177</v>
      </c>
      <c r="F7224" t="s">
        <v>522</v>
      </c>
      <c r="G7224" s="1" t="s">
        <v>1258</v>
      </c>
      <c r="H7224" t="s">
        <v>7178</v>
      </c>
      <c r="I7224" t="s">
        <v>1258</v>
      </c>
      <c r="J7224" t="s">
        <v>3852</v>
      </c>
      <c r="K7224">
        <v>2.15</v>
      </c>
      <c r="L7224">
        <v>2.15</v>
      </c>
      <c r="M7224" t="s">
        <v>26</v>
      </c>
      <c r="N7224" t="s">
        <v>219</v>
      </c>
      <c r="O7224" t="s">
        <v>29</v>
      </c>
      <c r="P7224" t="s">
        <v>29</v>
      </c>
      <c r="Q7224" t="s">
        <v>29</v>
      </c>
      <c r="R7224" t="s">
        <v>29</v>
      </c>
      <c r="S7224" t="s">
        <v>29</v>
      </c>
      <c r="T7224" t="s">
        <v>29</v>
      </c>
      <c r="U7224" t="s">
        <v>29</v>
      </c>
      <c r="V7224" t="s">
        <v>29</v>
      </c>
      <c r="W7224" t="s">
        <v>7153</v>
      </c>
    </row>
    <row r="7225" spans="1:23">
      <c r="A7225">
        <v>7224</v>
      </c>
      <c r="B7225" t="s">
        <v>7149</v>
      </c>
      <c r="C7225" t="s">
        <v>7150</v>
      </c>
      <c r="D7225">
        <v>185</v>
      </c>
      <c r="E7225" t="s">
        <v>7177</v>
      </c>
      <c r="F7225" t="s">
        <v>522</v>
      </c>
      <c r="G7225" s="1" t="s">
        <v>1258</v>
      </c>
      <c r="H7225" t="s">
        <v>7178</v>
      </c>
      <c r="I7225" t="s">
        <v>1258</v>
      </c>
      <c r="J7225" t="s">
        <v>3852</v>
      </c>
      <c r="K7225">
        <v>0.63</v>
      </c>
      <c r="L7225">
        <v>0.63</v>
      </c>
      <c r="M7225" t="s">
        <v>26</v>
      </c>
      <c r="N7225" t="s">
        <v>63</v>
      </c>
      <c r="O7225" t="s">
        <v>29</v>
      </c>
      <c r="P7225" t="s">
        <v>29</v>
      </c>
      <c r="Q7225" t="s">
        <v>29</v>
      </c>
      <c r="R7225" t="s">
        <v>29</v>
      </c>
      <c r="S7225" t="s">
        <v>29</v>
      </c>
      <c r="T7225" t="s">
        <v>29</v>
      </c>
      <c r="U7225" t="s">
        <v>29</v>
      </c>
      <c r="V7225" t="s">
        <v>29</v>
      </c>
      <c r="W7225" t="s">
        <v>7153</v>
      </c>
    </row>
    <row r="7226" spans="1:23">
      <c r="A7226">
        <v>7225</v>
      </c>
      <c r="B7226" t="s">
        <v>7149</v>
      </c>
      <c r="C7226" t="s">
        <v>7150</v>
      </c>
      <c r="D7226">
        <v>185</v>
      </c>
      <c r="E7226" t="s">
        <v>8941</v>
      </c>
      <c r="F7226" t="s">
        <v>136</v>
      </c>
      <c r="G7226" s="1" t="s">
        <v>29</v>
      </c>
      <c r="H7226" t="s">
        <v>29</v>
      </c>
      <c r="I7226" t="s">
        <v>29</v>
      </c>
      <c r="J7226" t="s">
        <v>29</v>
      </c>
      <c r="K7226">
        <v>0.97</v>
      </c>
      <c r="L7226">
        <v>0.97</v>
      </c>
      <c r="M7226" t="s">
        <v>26</v>
      </c>
      <c r="N7226" t="s">
        <v>29</v>
      </c>
      <c r="O7226" t="s">
        <v>29</v>
      </c>
      <c r="P7226" t="s">
        <v>29</v>
      </c>
      <c r="Q7226" t="s">
        <v>29</v>
      </c>
      <c r="R7226" t="s">
        <v>29</v>
      </c>
      <c r="S7226" t="s">
        <v>29</v>
      </c>
      <c r="T7226" t="s">
        <v>29</v>
      </c>
      <c r="U7226" t="s">
        <v>29</v>
      </c>
      <c r="V7226" t="s">
        <v>29</v>
      </c>
      <c r="W7226" t="s">
        <v>7153</v>
      </c>
    </row>
    <row r="7227" spans="1:23">
      <c r="A7227">
        <v>7226</v>
      </c>
      <c r="B7227" t="s">
        <v>7179</v>
      </c>
      <c r="C7227" t="s">
        <v>7179</v>
      </c>
      <c r="D7227">
        <v>186</v>
      </c>
      <c r="E7227" t="s">
        <v>1335</v>
      </c>
      <c r="F7227" t="s">
        <v>67</v>
      </c>
      <c r="G7227" s="1" t="s">
        <v>1336</v>
      </c>
      <c r="H7227" t="s">
        <v>1337</v>
      </c>
      <c r="I7227" t="s">
        <v>1336</v>
      </c>
      <c r="J7227" t="s">
        <v>1337</v>
      </c>
      <c r="K7227">
        <v>0.5</v>
      </c>
      <c r="L7227">
        <v>0.5</v>
      </c>
      <c r="M7227" t="s">
        <v>26</v>
      </c>
      <c r="N7227" t="s">
        <v>74</v>
      </c>
      <c r="O7227" t="s">
        <v>29</v>
      </c>
      <c r="P7227" t="s">
        <v>29</v>
      </c>
      <c r="Q7227" t="s">
        <v>29</v>
      </c>
      <c r="R7227" t="s">
        <v>29</v>
      </c>
      <c r="S7227" t="s">
        <v>29</v>
      </c>
      <c r="T7227" t="s">
        <v>29</v>
      </c>
      <c r="U7227" t="s">
        <v>29</v>
      </c>
      <c r="V7227" t="s">
        <v>7180</v>
      </c>
      <c r="W7227" t="s">
        <v>7181</v>
      </c>
    </row>
    <row r="7228" spans="1:23">
      <c r="A7228">
        <v>7227</v>
      </c>
      <c r="B7228" t="s">
        <v>7179</v>
      </c>
      <c r="C7228" t="s">
        <v>7179</v>
      </c>
      <c r="D7228">
        <v>186</v>
      </c>
      <c r="E7228" t="s">
        <v>3727</v>
      </c>
      <c r="F7228" t="s">
        <v>41</v>
      </c>
      <c r="G7228" s="1" t="s">
        <v>408</v>
      </c>
      <c r="H7228" t="s">
        <v>3728</v>
      </c>
      <c r="I7228" t="s">
        <v>408</v>
      </c>
      <c r="J7228" t="s">
        <v>3728</v>
      </c>
      <c r="K7228">
        <v>21.3</v>
      </c>
      <c r="L7228">
        <v>21.3</v>
      </c>
      <c r="M7228" t="s">
        <v>26</v>
      </c>
      <c r="N7228" t="s">
        <v>27</v>
      </c>
      <c r="O7228" t="s">
        <v>29</v>
      </c>
      <c r="P7228" t="s">
        <v>29</v>
      </c>
      <c r="Q7228" t="s">
        <v>29</v>
      </c>
      <c r="R7228" t="s">
        <v>29</v>
      </c>
      <c r="S7228" t="s">
        <v>29</v>
      </c>
      <c r="T7228" t="s">
        <v>29</v>
      </c>
      <c r="U7228" t="s">
        <v>29</v>
      </c>
      <c r="V7228" t="s">
        <v>7180</v>
      </c>
      <c r="W7228" t="s">
        <v>7181</v>
      </c>
    </row>
    <row r="7229" spans="1:23">
      <c r="A7229">
        <v>7228</v>
      </c>
      <c r="B7229" t="s">
        <v>7179</v>
      </c>
      <c r="C7229" t="s">
        <v>7179</v>
      </c>
      <c r="D7229">
        <v>186</v>
      </c>
      <c r="E7229" t="s">
        <v>3727</v>
      </c>
      <c r="F7229" t="s">
        <v>41</v>
      </c>
      <c r="G7229" s="1" t="s">
        <v>408</v>
      </c>
      <c r="H7229" t="s">
        <v>3728</v>
      </c>
      <c r="I7229" t="s">
        <v>408</v>
      </c>
      <c r="J7229" t="s">
        <v>3728</v>
      </c>
      <c r="K7229">
        <v>10</v>
      </c>
      <c r="L7229">
        <v>10</v>
      </c>
      <c r="M7229" t="s">
        <v>26</v>
      </c>
      <c r="N7229" t="s">
        <v>74</v>
      </c>
      <c r="O7229" t="s">
        <v>29</v>
      </c>
      <c r="P7229" t="s">
        <v>29</v>
      </c>
      <c r="Q7229" t="s">
        <v>29</v>
      </c>
      <c r="R7229" t="s">
        <v>29</v>
      </c>
      <c r="S7229" t="s">
        <v>29</v>
      </c>
      <c r="T7229" t="s">
        <v>29</v>
      </c>
      <c r="U7229" t="s">
        <v>29</v>
      </c>
      <c r="V7229" t="s">
        <v>7180</v>
      </c>
      <c r="W7229" t="s">
        <v>7181</v>
      </c>
    </row>
    <row r="7230" spans="1:23">
      <c r="A7230">
        <v>7229</v>
      </c>
      <c r="B7230" t="s">
        <v>7179</v>
      </c>
      <c r="C7230" t="s">
        <v>7179</v>
      </c>
      <c r="D7230">
        <v>186</v>
      </c>
      <c r="E7230" t="s">
        <v>3727</v>
      </c>
      <c r="F7230" t="s">
        <v>41</v>
      </c>
      <c r="G7230" s="1" t="s">
        <v>408</v>
      </c>
      <c r="H7230" t="s">
        <v>3728</v>
      </c>
      <c r="I7230" t="s">
        <v>408</v>
      </c>
      <c r="J7230" t="s">
        <v>3728</v>
      </c>
      <c r="K7230">
        <v>0.5</v>
      </c>
      <c r="L7230">
        <v>0.5</v>
      </c>
      <c r="M7230" t="s">
        <v>26</v>
      </c>
      <c r="N7230" t="s">
        <v>121</v>
      </c>
      <c r="O7230" t="s">
        <v>29</v>
      </c>
      <c r="P7230" t="s">
        <v>29</v>
      </c>
      <c r="Q7230" t="s">
        <v>29</v>
      </c>
      <c r="R7230" t="s">
        <v>29</v>
      </c>
      <c r="S7230" t="s">
        <v>29</v>
      </c>
      <c r="T7230" t="s">
        <v>29</v>
      </c>
      <c r="U7230" t="s">
        <v>29</v>
      </c>
      <c r="V7230" t="s">
        <v>7180</v>
      </c>
      <c r="W7230" t="s">
        <v>7181</v>
      </c>
    </row>
    <row r="7231" spans="1:23">
      <c r="A7231">
        <v>7230</v>
      </c>
      <c r="B7231" t="s">
        <v>7179</v>
      </c>
      <c r="C7231" t="s">
        <v>7179</v>
      </c>
      <c r="D7231">
        <v>186</v>
      </c>
      <c r="E7231" t="s">
        <v>7182</v>
      </c>
      <c r="F7231" t="s">
        <v>154</v>
      </c>
      <c r="G7231" s="1" t="s">
        <v>435</v>
      </c>
      <c r="H7231" t="s">
        <v>7183</v>
      </c>
      <c r="I7231" t="s">
        <v>435</v>
      </c>
      <c r="J7231" t="s">
        <v>7823</v>
      </c>
      <c r="K7231">
        <v>9.1</v>
      </c>
      <c r="L7231">
        <v>9.1</v>
      </c>
      <c r="M7231" t="s">
        <v>26</v>
      </c>
      <c r="N7231" t="s">
        <v>27</v>
      </c>
      <c r="O7231" t="s">
        <v>29</v>
      </c>
      <c r="P7231" t="s">
        <v>29</v>
      </c>
      <c r="Q7231" t="s">
        <v>29</v>
      </c>
      <c r="R7231" t="s">
        <v>29</v>
      </c>
      <c r="S7231" t="s">
        <v>29</v>
      </c>
      <c r="T7231" t="s">
        <v>29</v>
      </c>
      <c r="U7231" t="s">
        <v>29</v>
      </c>
      <c r="V7231" t="s">
        <v>7180</v>
      </c>
      <c r="W7231" t="s">
        <v>7181</v>
      </c>
    </row>
    <row r="7232" spans="1:23">
      <c r="A7232">
        <v>7231</v>
      </c>
      <c r="B7232" t="s">
        <v>7179</v>
      </c>
      <c r="C7232" t="s">
        <v>7179</v>
      </c>
      <c r="D7232">
        <v>186</v>
      </c>
      <c r="E7232" t="s">
        <v>7182</v>
      </c>
      <c r="F7232" t="s">
        <v>154</v>
      </c>
      <c r="G7232" s="1" t="s">
        <v>435</v>
      </c>
      <c r="H7232" t="s">
        <v>7183</v>
      </c>
      <c r="I7232" t="s">
        <v>435</v>
      </c>
      <c r="J7232" t="s">
        <v>7823</v>
      </c>
      <c r="K7232">
        <v>1.6</v>
      </c>
      <c r="L7232">
        <v>1.6</v>
      </c>
      <c r="M7232" t="s">
        <v>26</v>
      </c>
      <c r="N7232" t="s">
        <v>74</v>
      </c>
      <c r="O7232" t="s">
        <v>29</v>
      </c>
      <c r="P7232" t="s">
        <v>29</v>
      </c>
      <c r="Q7232" t="s">
        <v>29</v>
      </c>
      <c r="R7232" t="s">
        <v>29</v>
      </c>
      <c r="S7232" t="s">
        <v>29</v>
      </c>
      <c r="T7232" t="s">
        <v>29</v>
      </c>
      <c r="U7232" t="s">
        <v>29</v>
      </c>
      <c r="V7232" t="s">
        <v>7180</v>
      </c>
      <c r="W7232" t="s">
        <v>7181</v>
      </c>
    </row>
    <row r="7233" spans="1:23">
      <c r="A7233">
        <v>7232</v>
      </c>
      <c r="B7233" t="s">
        <v>7179</v>
      </c>
      <c r="C7233" t="s">
        <v>7179</v>
      </c>
      <c r="D7233">
        <v>186</v>
      </c>
      <c r="E7233" t="s">
        <v>7182</v>
      </c>
      <c r="F7233" t="s">
        <v>154</v>
      </c>
      <c r="G7233" s="1" t="s">
        <v>435</v>
      </c>
      <c r="H7233" t="s">
        <v>7183</v>
      </c>
      <c r="I7233" t="s">
        <v>435</v>
      </c>
      <c r="J7233" t="s">
        <v>7823</v>
      </c>
      <c r="K7233">
        <v>7</v>
      </c>
      <c r="L7233">
        <v>7</v>
      </c>
      <c r="M7233" t="s">
        <v>26</v>
      </c>
      <c r="N7233" t="s">
        <v>63</v>
      </c>
      <c r="O7233" t="s">
        <v>29</v>
      </c>
      <c r="P7233" t="s">
        <v>29</v>
      </c>
      <c r="Q7233" t="s">
        <v>29</v>
      </c>
      <c r="R7233" t="s">
        <v>29</v>
      </c>
      <c r="S7233" t="s">
        <v>29</v>
      </c>
      <c r="T7233" t="s">
        <v>29</v>
      </c>
      <c r="U7233" t="s">
        <v>29</v>
      </c>
      <c r="V7233" t="s">
        <v>7180</v>
      </c>
      <c r="W7233" t="s">
        <v>7181</v>
      </c>
    </row>
    <row r="7234" spans="1:23">
      <c r="A7234">
        <v>7233</v>
      </c>
      <c r="B7234" t="s">
        <v>7179</v>
      </c>
      <c r="C7234" t="s">
        <v>7179</v>
      </c>
      <c r="D7234">
        <v>186</v>
      </c>
      <c r="E7234" t="s">
        <v>1300</v>
      </c>
      <c r="F7234" t="s">
        <v>154</v>
      </c>
      <c r="G7234" s="1" t="s">
        <v>368</v>
      </c>
      <c r="H7234" t="s">
        <v>1301</v>
      </c>
      <c r="I7234" t="s">
        <v>368</v>
      </c>
      <c r="J7234" t="s">
        <v>1301</v>
      </c>
      <c r="K7234">
        <v>7.2</v>
      </c>
      <c r="L7234">
        <v>7.2</v>
      </c>
      <c r="M7234" t="s">
        <v>26</v>
      </c>
      <c r="N7234" t="s">
        <v>27</v>
      </c>
      <c r="O7234" t="s">
        <v>29</v>
      </c>
      <c r="P7234" t="s">
        <v>29</v>
      </c>
      <c r="Q7234" t="s">
        <v>29</v>
      </c>
      <c r="R7234" t="s">
        <v>29</v>
      </c>
      <c r="S7234" t="s">
        <v>29</v>
      </c>
      <c r="T7234" t="s">
        <v>29</v>
      </c>
      <c r="U7234" t="s">
        <v>29</v>
      </c>
      <c r="V7234" t="s">
        <v>7180</v>
      </c>
      <c r="W7234" t="s">
        <v>7181</v>
      </c>
    </row>
    <row r="7235" spans="1:23">
      <c r="A7235">
        <v>7234</v>
      </c>
      <c r="B7235" t="s">
        <v>7179</v>
      </c>
      <c r="C7235" t="s">
        <v>7179</v>
      </c>
      <c r="D7235">
        <v>186</v>
      </c>
      <c r="E7235" t="s">
        <v>1300</v>
      </c>
      <c r="F7235" t="s">
        <v>154</v>
      </c>
      <c r="G7235" s="1" t="s">
        <v>368</v>
      </c>
      <c r="H7235" t="s">
        <v>1301</v>
      </c>
      <c r="I7235" t="s">
        <v>368</v>
      </c>
      <c r="J7235" t="s">
        <v>1301</v>
      </c>
      <c r="K7235">
        <v>0.3</v>
      </c>
      <c r="L7235">
        <v>0.3</v>
      </c>
      <c r="M7235" t="s">
        <v>26</v>
      </c>
      <c r="N7235" t="s">
        <v>74</v>
      </c>
      <c r="O7235" t="s">
        <v>29</v>
      </c>
      <c r="P7235" t="s">
        <v>29</v>
      </c>
      <c r="Q7235" t="s">
        <v>29</v>
      </c>
      <c r="R7235" t="s">
        <v>29</v>
      </c>
      <c r="S7235" t="s">
        <v>29</v>
      </c>
      <c r="T7235" t="s">
        <v>29</v>
      </c>
      <c r="U7235" t="s">
        <v>29</v>
      </c>
      <c r="V7235" t="s">
        <v>7180</v>
      </c>
      <c r="W7235" t="s">
        <v>7181</v>
      </c>
    </row>
    <row r="7236" spans="1:23">
      <c r="A7236">
        <v>7235</v>
      </c>
      <c r="B7236" t="s">
        <v>7179</v>
      </c>
      <c r="C7236" t="s">
        <v>7179</v>
      </c>
      <c r="D7236">
        <v>186</v>
      </c>
      <c r="E7236" t="s">
        <v>7184</v>
      </c>
      <c r="F7236" t="s">
        <v>154</v>
      </c>
      <c r="G7236" s="1" t="s">
        <v>7185</v>
      </c>
      <c r="H7236" t="s">
        <v>1430</v>
      </c>
      <c r="I7236" t="s">
        <v>7185</v>
      </c>
      <c r="J7236" t="s">
        <v>1430</v>
      </c>
      <c r="K7236">
        <v>0.5</v>
      </c>
      <c r="L7236">
        <v>0.5</v>
      </c>
      <c r="M7236" t="s">
        <v>26</v>
      </c>
      <c r="N7236" t="s">
        <v>27</v>
      </c>
      <c r="O7236" t="s">
        <v>29</v>
      </c>
      <c r="P7236" t="s">
        <v>29</v>
      </c>
      <c r="Q7236" t="s">
        <v>29</v>
      </c>
      <c r="R7236" t="s">
        <v>29</v>
      </c>
      <c r="S7236" t="s">
        <v>29</v>
      </c>
      <c r="T7236" t="s">
        <v>29</v>
      </c>
      <c r="U7236" t="s">
        <v>29</v>
      </c>
      <c r="V7236" t="s">
        <v>7180</v>
      </c>
      <c r="W7236" t="s">
        <v>7181</v>
      </c>
    </row>
    <row r="7237" spans="1:23">
      <c r="A7237">
        <v>7236</v>
      </c>
      <c r="B7237" t="s">
        <v>7179</v>
      </c>
      <c r="C7237" t="s">
        <v>7179</v>
      </c>
      <c r="D7237">
        <v>186</v>
      </c>
      <c r="E7237" t="s">
        <v>7184</v>
      </c>
      <c r="F7237" t="s">
        <v>154</v>
      </c>
      <c r="G7237" s="1" t="s">
        <v>7185</v>
      </c>
      <c r="H7237" t="s">
        <v>1430</v>
      </c>
      <c r="I7237" t="s">
        <v>7185</v>
      </c>
      <c r="J7237" t="s">
        <v>1430</v>
      </c>
      <c r="K7237">
        <v>0.2</v>
      </c>
      <c r="L7237">
        <v>0.2</v>
      </c>
      <c r="M7237" t="s">
        <v>26</v>
      </c>
      <c r="N7237" t="s">
        <v>74</v>
      </c>
      <c r="O7237" t="s">
        <v>29</v>
      </c>
      <c r="P7237" t="s">
        <v>29</v>
      </c>
      <c r="Q7237" t="s">
        <v>29</v>
      </c>
      <c r="R7237" t="s">
        <v>29</v>
      </c>
      <c r="S7237" t="s">
        <v>29</v>
      </c>
      <c r="T7237" t="s">
        <v>29</v>
      </c>
      <c r="U7237" t="s">
        <v>29</v>
      </c>
      <c r="V7237" t="s">
        <v>7180</v>
      </c>
      <c r="W7237" t="s">
        <v>7181</v>
      </c>
    </row>
    <row r="7238" spans="1:23">
      <c r="A7238">
        <v>7237</v>
      </c>
      <c r="B7238" t="s">
        <v>7179</v>
      </c>
      <c r="C7238" t="s">
        <v>7179</v>
      </c>
      <c r="D7238">
        <v>186</v>
      </c>
      <c r="E7238" t="s">
        <v>5060</v>
      </c>
      <c r="F7238" t="s">
        <v>293</v>
      </c>
      <c r="G7238" s="1" t="s">
        <v>4627</v>
      </c>
      <c r="H7238" t="s">
        <v>2990</v>
      </c>
      <c r="I7238" t="s">
        <v>4627</v>
      </c>
      <c r="J7238" t="s">
        <v>2990</v>
      </c>
      <c r="K7238">
        <v>2.1</v>
      </c>
      <c r="L7238">
        <v>2.1</v>
      </c>
      <c r="M7238" t="s">
        <v>26</v>
      </c>
      <c r="N7238" t="s">
        <v>74</v>
      </c>
      <c r="O7238" t="s">
        <v>29</v>
      </c>
      <c r="P7238" t="s">
        <v>29</v>
      </c>
      <c r="Q7238" t="s">
        <v>29</v>
      </c>
      <c r="R7238" t="s">
        <v>29</v>
      </c>
      <c r="S7238" t="s">
        <v>29</v>
      </c>
      <c r="T7238" t="s">
        <v>29</v>
      </c>
      <c r="U7238" t="s">
        <v>29</v>
      </c>
      <c r="V7238" t="s">
        <v>7180</v>
      </c>
      <c r="W7238" t="s">
        <v>7181</v>
      </c>
    </row>
    <row r="7239" spans="1:23">
      <c r="A7239">
        <v>7238</v>
      </c>
      <c r="B7239" t="s">
        <v>7179</v>
      </c>
      <c r="C7239" t="s">
        <v>7179</v>
      </c>
      <c r="D7239">
        <v>186</v>
      </c>
      <c r="E7239" t="s">
        <v>7186</v>
      </c>
      <c r="F7239" t="s">
        <v>558</v>
      </c>
      <c r="G7239" s="1" t="s">
        <v>1418</v>
      </c>
      <c r="H7239" t="s">
        <v>7187</v>
      </c>
      <c r="I7239" t="s">
        <v>1418</v>
      </c>
      <c r="J7239" t="s">
        <v>7187</v>
      </c>
      <c r="K7239">
        <v>0.3</v>
      </c>
      <c r="L7239">
        <v>0.3</v>
      </c>
      <c r="M7239" t="s">
        <v>26</v>
      </c>
      <c r="N7239" t="s">
        <v>27</v>
      </c>
      <c r="O7239" t="s">
        <v>29</v>
      </c>
      <c r="P7239" t="s">
        <v>29</v>
      </c>
      <c r="Q7239" t="s">
        <v>29</v>
      </c>
      <c r="R7239" t="s">
        <v>29</v>
      </c>
      <c r="S7239" t="s">
        <v>29</v>
      </c>
      <c r="T7239" t="s">
        <v>29</v>
      </c>
      <c r="U7239" t="s">
        <v>29</v>
      </c>
      <c r="V7239" t="s">
        <v>7180</v>
      </c>
      <c r="W7239" t="s">
        <v>7181</v>
      </c>
    </row>
    <row r="7240" spans="1:23">
      <c r="A7240">
        <v>7239</v>
      </c>
      <c r="B7240" t="s">
        <v>7179</v>
      </c>
      <c r="C7240" t="s">
        <v>7179</v>
      </c>
      <c r="D7240">
        <v>186</v>
      </c>
      <c r="E7240" t="s">
        <v>7186</v>
      </c>
      <c r="F7240" t="s">
        <v>558</v>
      </c>
      <c r="G7240" s="1" t="s">
        <v>1418</v>
      </c>
      <c r="H7240" t="s">
        <v>7187</v>
      </c>
      <c r="I7240" t="s">
        <v>1418</v>
      </c>
      <c r="J7240" t="s">
        <v>7187</v>
      </c>
      <c r="K7240">
        <v>6.3</v>
      </c>
      <c r="L7240">
        <v>6.3</v>
      </c>
      <c r="M7240" t="s">
        <v>26</v>
      </c>
      <c r="N7240" t="s">
        <v>74</v>
      </c>
      <c r="O7240" t="s">
        <v>29</v>
      </c>
      <c r="P7240" t="s">
        <v>29</v>
      </c>
      <c r="Q7240" t="s">
        <v>29</v>
      </c>
      <c r="R7240" t="s">
        <v>29</v>
      </c>
      <c r="S7240" t="s">
        <v>29</v>
      </c>
      <c r="T7240" t="s">
        <v>29</v>
      </c>
      <c r="U7240" t="s">
        <v>29</v>
      </c>
      <c r="V7240" t="s">
        <v>7180</v>
      </c>
      <c r="W7240" t="s">
        <v>7181</v>
      </c>
    </row>
    <row r="7241" spans="1:23">
      <c r="A7241">
        <v>7240</v>
      </c>
      <c r="B7241" t="s">
        <v>7179</v>
      </c>
      <c r="C7241" t="s">
        <v>7179</v>
      </c>
      <c r="D7241">
        <v>186</v>
      </c>
      <c r="E7241" t="s">
        <v>7186</v>
      </c>
      <c r="F7241" t="s">
        <v>558</v>
      </c>
      <c r="G7241" s="1" t="s">
        <v>1418</v>
      </c>
      <c r="H7241" t="s">
        <v>7187</v>
      </c>
      <c r="I7241" t="s">
        <v>1418</v>
      </c>
      <c r="J7241" t="s">
        <v>7187</v>
      </c>
      <c r="K7241">
        <v>1.1000000000000001</v>
      </c>
      <c r="L7241">
        <v>1.1000000000000001</v>
      </c>
      <c r="M7241" t="s">
        <v>26</v>
      </c>
      <c r="N7241" t="s">
        <v>63</v>
      </c>
      <c r="O7241" t="s">
        <v>29</v>
      </c>
      <c r="P7241" t="s">
        <v>29</v>
      </c>
      <c r="Q7241" t="s">
        <v>29</v>
      </c>
      <c r="R7241" t="s">
        <v>29</v>
      </c>
      <c r="S7241" t="s">
        <v>29</v>
      </c>
      <c r="T7241" t="s">
        <v>29</v>
      </c>
      <c r="U7241" t="s">
        <v>29</v>
      </c>
      <c r="V7241" t="s">
        <v>7180</v>
      </c>
      <c r="W7241" t="s">
        <v>7181</v>
      </c>
    </row>
    <row r="7242" spans="1:23">
      <c r="A7242">
        <v>7241</v>
      </c>
      <c r="B7242" t="s">
        <v>7179</v>
      </c>
      <c r="C7242" t="s">
        <v>7179</v>
      </c>
      <c r="D7242">
        <v>186</v>
      </c>
      <c r="E7242" t="s">
        <v>7188</v>
      </c>
      <c r="F7242" t="s">
        <v>505</v>
      </c>
      <c r="G7242" s="1" t="s">
        <v>1472</v>
      </c>
      <c r="H7242" t="s">
        <v>295</v>
      </c>
      <c r="I7242" t="s">
        <v>1472</v>
      </c>
      <c r="J7242" t="s">
        <v>295</v>
      </c>
      <c r="K7242">
        <v>0.7</v>
      </c>
      <c r="L7242">
        <v>0.7</v>
      </c>
      <c r="M7242" t="s">
        <v>26</v>
      </c>
      <c r="N7242" t="s">
        <v>27</v>
      </c>
      <c r="O7242" t="s">
        <v>29</v>
      </c>
      <c r="P7242" t="s">
        <v>29</v>
      </c>
      <c r="Q7242" t="s">
        <v>29</v>
      </c>
      <c r="R7242" t="s">
        <v>29</v>
      </c>
      <c r="S7242" t="s">
        <v>29</v>
      </c>
      <c r="T7242" t="s">
        <v>29</v>
      </c>
      <c r="U7242" t="s">
        <v>29</v>
      </c>
      <c r="V7242" t="s">
        <v>7180</v>
      </c>
      <c r="W7242" t="s">
        <v>7181</v>
      </c>
    </row>
    <row r="7243" spans="1:23">
      <c r="A7243">
        <v>7242</v>
      </c>
      <c r="B7243" t="s">
        <v>7179</v>
      </c>
      <c r="C7243" t="s">
        <v>7179</v>
      </c>
      <c r="D7243">
        <v>186</v>
      </c>
      <c r="E7243" t="s">
        <v>398</v>
      </c>
      <c r="F7243" t="s">
        <v>185</v>
      </c>
      <c r="G7243" s="1" t="s">
        <v>186</v>
      </c>
      <c r="H7243" t="s">
        <v>399</v>
      </c>
      <c r="I7243" t="s">
        <v>186</v>
      </c>
      <c r="J7243" t="s">
        <v>399</v>
      </c>
      <c r="K7243">
        <v>1.9</v>
      </c>
      <c r="L7243">
        <v>1.9</v>
      </c>
      <c r="M7243" t="s">
        <v>26</v>
      </c>
      <c r="N7243" t="s">
        <v>27</v>
      </c>
      <c r="O7243" t="s">
        <v>29</v>
      </c>
      <c r="P7243" t="s">
        <v>29</v>
      </c>
      <c r="Q7243" t="s">
        <v>29</v>
      </c>
      <c r="R7243" t="s">
        <v>29</v>
      </c>
      <c r="S7243" t="s">
        <v>29</v>
      </c>
      <c r="T7243" t="s">
        <v>29</v>
      </c>
      <c r="U7243" t="s">
        <v>29</v>
      </c>
      <c r="V7243" t="s">
        <v>7180</v>
      </c>
      <c r="W7243" t="s">
        <v>7181</v>
      </c>
    </row>
    <row r="7244" spans="1:23">
      <c r="A7244">
        <v>7243</v>
      </c>
      <c r="B7244" t="s">
        <v>7179</v>
      </c>
      <c r="C7244" t="s">
        <v>7179</v>
      </c>
      <c r="D7244">
        <v>186</v>
      </c>
      <c r="E7244" t="s">
        <v>7189</v>
      </c>
      <c r="F7244" t="s">
        <v>8919</v>
      </c>
      <c r="G7244" s="1" t="s">
        <v>7190</v>
      </c>
      <c r="H7244" t="s">
        <v>2561</v>
      </c>
      <c r="I7244" t="s">
        <v>7190</v>
      </c>
      <c r="J7244" t="s">
        <v>2561</v>
      </c>
      <c r="K7244">
        <v>0.5</v>
      </c>
      <c r="L7244">
        <v>0.5</v>
      </c>
      <c r="M7244" t="s">
        <v>26</v>
      </c>
      <c r="N7244" t="s">
        <v>27</v>
      </c>
      <c r="O7244" t="s">
        <v>29</v>
      </c>
      <c r="P7244" t="s">
        <v>29</v>
      </c>
      <c r="Q7244" t="s">
        <v>29</v>
      </c>
      <c r="R7244" t="s">
        <v>29</v>
      </c>
      <c r="S7244" t="s">
        <v>29</v>
      </c>
      <c r="T7244" t="s">
        <v>29</v>
      </c>
      <c r="U7244" t="s">
        <v>29</v>
      </c>
      <c r="V7244" t="s">
        <v>7180</v>
      </c>
      <c r="W7244" t="s">
        <v>7181</v>
      </c>
    </row>
    <row r="7245" spans="1:23">
      <c r="A7245">
        <v>7244</v>
      </c>
      <c r="B7245" t="s">
        <v>7179</v>
      </c>
      <c r="C7245" t="s">
        <v>7179</v>
      </c>
      <c r="D7245">
        <v>186</v>
      </c>
      <c r="E7245" t="s">
        <v>7189</v>
      </c>
      <c r="F7245" t="s">
        <v>8919</v>
      </c>
      <c r="G7245" s="1" t="s">
        <v>7190</v>
      </c>
      <c r="H7245" t="s">
        <v>2561</v>
      </c>
      <c r="I7245" t="s">
        <v>7190</v>
      </c>
      <c r="J7245" t="s">
        <v>2561</v>
      </c>
      <c r="K7245">
        <v>0.7</v>
      </c>
      <c r="L7245">
        <v>0.7</v>
      </c>
      <c r="M7245" t="s">
        <v>26</v>
      </c>
      <c r="N7245" t="s">
        <v>121</v>
      </c>
      <c r="O7245" t="s">
        <v>29</v>
      </c>
      <c r="P7245" t="s">
        <v>29</v>
      </c>
      <c r="Q7245" t="s">
        <v>29</v>
      </c>
      <c r="R7245" t="s">
        <v>29</v>
      </c>
      <c r="S7245" t="s">
        <v>29</v>
      </c>
      <c r="T7245" t="s">
        <v>29</v>
      </c>
      <c r="U7245" t="s">
        <v>29</v>
      </c>
      <c r="V7245" t="s">
        <v>7180</v>
      </c>
      <c r="W7245" t="s">
        <v>7181</v>
      </c>
    </row>
    <row r="7246" spans="1:23">
      <c r="A7246">
        <v>7245</v>
      </c>
      <c r="B7246" t="s">
        <v>7179</v>
      </c>
      <c r="C7246" t="s">
        <v>7179</v>
      </c>
      <c r="D7246">
        <v>186</v>
      </c>
      <c r="E7246" t="s">
        <v>7191</v>
      </c>
      <c r="F7246" t="s">
        <v>108</v>
      </c>
      <c r="G7246" s="1" t="s">
        <v>5404</v>
      </c>
      <c r="H7246" t="s">
        <v>29</v>
      </c>
      <c r="I7246" t="s">
        <v>5404</v>
      </c>
      <c r="J7246" t="s">
        <v>29</v>
      </c>
      <c r="K7246">
        <v>1.8</v>
      </c>
      <c r="L7246">
        <v>1.8</v>
      </c>
      <c r="M7246" t="s">
        <v>26</v>
      </c>
      <c r="N7246" t="s">
        <v>27</v>
      </c>
      <c r="O7246" t="s">
        <v>29</v>
      </c>
      <c r="P7246" t="s">
        <v>29</v>
      </c>
      <c r="Q7246" t="s">
        <v>29</v>
      </c>
      <c r="R7246" t="s">
        <v>29</v>
      </c>
      <c r="S7246" t="s">
        <v>29</v>
      </c>
      <c r="T7246" t="s">
        <v>29</v>
      </c>
      <c r="U7246" t="s">
        <v>29</v>
      </c>
      <c r="V7246" t="s">
        <v>7180</v>
      </c>
      <c r="W7246" t="s">
        <v>7181</v>
      </c>
    </row>
    <row r="7247" spans="1:23">
      <c r="A7247">
        <v>7246</v>
      </c>
      <c r="B7247" t="s">
        <v>7179</v>
      </c>
      <c r="C7247" t="s">
        <v>7179</v>
      </c>
      <c r="D7247">
        <v>186</v>
      </c>
      <c r="E7247" t="s">
        <v>7191</v>
      </c>
      <c r="F7247" t="s">
        <v>108</v>
      </c>
      <c r="G7247" s="1" t="s">
        <v>5404</v>
      </c>
      <c r="H7247" t="s">
        <v>29</v>
      </c>
      <c r="I7247" t="s">
        <v>5404</v>
      </c>
      <c r="J7247" t="s">
        <v>29</v>
      </c>
      <c r="K7247">
        <v>0.4</v>
      </c>
      <c r="L7247">
        <v>0.4</v>
      </c>
      <c r="M7247" t="s">
        <v>26</v>
      </c>
      <c r="N7247" t="s">
        <v>27</v>
      </c>
      <c r="O7247" t="s">
        <v>29</v>
      </c>
      <c r="P7247" t="s">
        <v>29</v>
      </c>
      <c r="Q7247" t="s">
        <v>29</v>
      </c>
      <c r="R7247" t="s">
        <v>29</v>
      </c>
      <c r="S7247" t="s">
        <v>29</v>
      </c>
      <c r="T7247" t="s">
        <v>29</v>
      </c>
      <c r="U7247" t="s">
        <v>29</v>
      </c>
      <c r="V7247" t="s">
        <v>7180</v>
      </c>
      <c r="W7247" t="s">
        <v>7181</v>
      </c>
    </row>
    <row r="7248" spans="1:23">
      <c r="A7248">
        <v>7247</v>
      </c>
      <c r="B7248" t="s">
        <v>7179</v>
      </c>
      <c r="C7248" t="s">
        <v>7179</v>
      </c>
      <c r="D7248">
        <v>186</v>
      </c>
      <c r="E7248" t="s">
        <v>7192</v>
      </c>
      <c r="F7248" t="s">
        <v>91</v>
      </c>
      <c r="G7248" s="1" t="s">
        <v>7193</v>
      </c>
      <c r="H7248" t="s">
        <v>281</v>
      </c>
      <c r="I7248" t="s">
        <v>7193</v>
      </c>
      <c r="J7248" t="s">
        <v>281</v>
      </c>
      <c r="K7248">
        <v>8</v>
      </c>
      <c r="L7248">
        <v>8</v>
      </c>
      <c r="M7248" t="s">
        <v>26</v>
      </c>
      <c r="N7248" t="s">
        <v>27</v>
      </c>
      <c r="O7248" t="s">
        <v>29</v>
      </c>
      <c r="P7248" t="s">
        <v>29</v>
      </c>
      <c r="Q7248" t="s">
        <v>29</v>
      </c>
      <c r="R7248" t="s">
        <v>29</v>
      </c>
      <c r="S7248" t="s">
        <v>29</v>
      </c>
      <c r="T7248" t="s">
        <v>29</v>
      </c>
      <c r="U7248" t="s">
        <v>29</v>
      </c>
      <c r="V7248" t="s">
        <v>7180</v>
      </c>
      <c r="W7248" t="s">
        <v>7181</v>
      </c>
    </row>
    <row r="7249" spans="1:23">
      <c r="A7249">
        <v>7248</v>
      </c>
      <c r="B7249" t="s">
        <v>7179</v>
      </c>
      <c r="C7249" t="s">
        <v>7179</v>
      </c>
      <c r="D7249">
        <v>186</v>
      </c>
      <c r="E7249" t="s">
        <v>279</v>
      </c>
      <c r="F7249" t="s">
        <v>23</v>
      </c>
      <c r="G7249" s="1" t="s">
        <v>280</v>
      </c>
      <c r="H7249" t="s">
        <v>281</v>
      </c>
      <c r="I7249" t="s">
        <v>280</v>
      </c>
      <c r="J7249" t="s">
        <v>281</v>
      </c>
      <c r="K7249">
        <v>0.9</v>
      </c>
      <c r="L7249">
        <v>0.9</v>
      </c>
      <c r="M7249" t="s">
        <v>26</v>
      </c>
      <c r="N7249" t="s">
        <v>74</v>
      </c>
      <c r="O7249" t="s">
        <v>29</v>
      </c>
      <c r="P7249" t="s">
        <v>29</v>
      </c>
      <c r="Q7249" t="s">
        <v>29</v>
      </c>
      <c r="R7249" t="s">
        <v>29</v>
      </c>
      <c r="S7249" t="s">
        <v>29</v>
      </c>
      <c r="T7249" t="s">
        <v>29</v>
      </c>
      <c r="U7249" t="s">
        <v>29</v>
      </c>
      <c r="V7249" t="s">
        <v>7180</v>
      </c>
      <c r="W7249" t="s">
        <v>7181</v>
      </c>
    </row>
    <row r="7250" spans="1:23">
      <c r="A7250">
        <v>7249</v>
      </c>
      <c r="B7250" t="s">
        <v>7179</v>
      </c>
      <c r="C7250" t="s">
        <v>7179</v>
      </c>
      <c r="D7250">
        <v>186</v>
      </c>
      <c r="E7250" t="s">
        <v>7194</v>
      </c>
      <c r="F7250" t="s">
        <v>196</v>
      </c>
      <c r="G7250" s="1" t="s">
        <v>928</v>
      </c>
      <c r="H7250" t="s">
        <v>6682</v>
      </c>
      <c r="I7250" t="s">
        <v>928</v>
      </c>
      <c r="J7250" t="s">
        <v>6682</v>
      </c>
      <c r="K7250">
        <v>1.7</v>
      </c>
      <c r="L7250">
        <v>1.7</v>
      </c>
      <c r="M7250" t="s">
        <v>26</v>
      </c>
      <c r="N7250" t="s">
        <v>74</v>
      </c>
      <c r="O7250" t="s">
        <v>29</v>
      </c>
      <c r="P7250" t="s">
        <v>29</v>
      </c>
      <c r="Q7250" t="s">
        <v>29</v>
      </c>
      <c r="R7250" t="s">
        <v>29</v>
      </c>
      <c r="S7250" t="s">
        <v>29</v>
      </c>
      <c r="T7250" t="s">
        <v>29</v>
      </c>
      <c r="U7250" t="s">
        <v>29</v>
      </c>
      <c r="V7250" t="s">
        <v>7180</v>
      </c>
      <c r="W7250" t="s">
        <v>7181</v>
      </c>
    </row>
    <row r="7251" spans="1:23">
      <c r="A7251">
        <v>7250</v>
      </c>
      <c r="B7251" t="s">
        <v>7179</v>
      </c>
      <c r="C7251" t="s">
        <v>7179</v>
      </c>
      <c r="D7251">
        <v>186</v>
      </c>
      <c r="E7251" t="s">
        <v>1296</v>
      </c>
      <c r="F7251" t="s">
        <v>731</v>
      </c>
      <c r="G7251" s="1" t="s">
        <v>845</v>
      </c>
      <c r="H7251" t="s">
        <v>1297</v>
      </c>
      <c r="I7251" t="s">
        <v>845</v>
      </c>
      <c r="J7251" t="s">
        <v>8602</v>
      </c>
      <c r="K7251">
        <v>0.3</v>
      </c>
      <c r="L7251">
        <v>0.3</v>
      </c>
      <c r="M7251" t="s">
        <v>26</v>
      </c>
      <c r="N7251" t="s">
        <v>27</v>
      </c>
      <c r="O7251" t="s">
        <v>29</v>
      </c>
      <c r="P7251" t="s">
        <v>29</v>
      </c>
      <c r="Q7251" t="s">
        <v>29</v>
      </c>
      <c r="R7251" t="s">
        <v>29</v>
      </c>
      <c r="S7251" t="s">
        <v>29</v>
      </c>
      <c r="T7251" t="s">
        <v>29</v>
      </c>
      <c r="U7251" t="s">
        <v>29</v>
      </c>
      <c r="V7251" t="s">
        <v>7180</v>
      </c>
      <c r="W7251" t="s">
        <v>7181</v>
      </c>
    </row>
    <row r="7252" spans="1:23">
      <c r="A7252">
        <v>7251</v>
      </c>
      <c r="B7252" t="s">
        <v>7179</v>
      </c>
      <c r="C7252" t="s">
        <v>7179</v>
      </c>
      <c r="D7252">
        <v>186</v>
      </c>
      <c r="E7252" t="s">
        <v>7195</v>
      </c>
      <c r="F7252" t="s">
        <v>93</v>
      </c>
      <c r="G7252" s="1" t="s">
        <v>29</v>
      </c>
      <c r="H7252" t="s">
        <v>29</v>
      </c>
      <c r="I7252" t="s">
        <v>29</v>
      </c>
      <c r="J7252" t="s">
        <v>29</v>
      </c>
      <c r="K7252">
        <v>0.5</v>
      </c>
      <c r="L7252">
        <v>0.5</v>
      </c>
      <c r="M7252" t="s">
        <v>26</v>
      </c>
      <c r="N7252" t="s">
        <v>27</v>
      </c>
      <c r="O7252" t="s">
        <v>29</v>
      </c>
      <c r="P7252" t="s">
        <v>29</v>
      </c>
      <c r="Q7252" t="s">
        <v>29</v>
      </c>
      <c r="R7252" t="s">
        <v>29</v>
      </c>
      <c r="S7252" t="s">
        <v>29</v>
      </c>
      <c r="T7252" t="s">
        <v>29</v>
      </c>
      <c r="U7252" t="s">
        <v>29</v>
      </c>
      <c r="V7252" t="s">
        <v>7180</v>
      </c>
      <c r="W7252" t="s">
        <v>7181</v>
      </c>
    </row>
    <row r="7253" spans="1:23">
      <c r="A7253">
        <v>7252</v>
      </c>
      <c r="B7253" t="s">
        <v>7179</v>
      </c>
      <c r="C7253" t="s">
        <v>7179</v>
      </c>
      <c r="D7253">
        <v>186</v>
      </c>
      <c r="E7253" t="s">
        <v>7196</v>
      </c>
      <c r="F7253" t="s">
        <v>93</v>
      </c>
      <c r="G7253" s="1" t="s">
        <v>29</v>
      </c>
      <c r="H7253" t="s">
        <v>29</v>
      </c>
      <c r="I7253" t="s">
        <v>29</v>
      </c>
      <c r="J7253" t="s">
        <v>29</v>
      </c>
      <c r="K7253">
        <v>0.3</v>
      </c>
      <c r="L7253">
        <v>0.3</v>
      </c>
      <c r="M7253" t="s">
        <v>26</v>
      </c>
      <c r="N7253" t="s">
        <v>27</v>
      </c>
      <c r="O7253" t="s">
        <v>29</v>
      </c>
      <c r="P7253" t="s">
        <v>29</v>
      </c>
      <c r="Q7253" t="s">
        <v>29</v>
      </c>
      <c r="R7253" t="s">
        <v>29</v>
      </c>
      <c r="S7253" t="s">
        <v>29</v>
      </c>
      <c r="T7253" t="s">
        <v>29</v>
      </c>
      <c r="U7253" t="s">
        <v>29</v>
      </c>
      <c r="V7253" t="s">
        <v>7180</v>
      </c>
      <c r="W7253" t="s">
        <v>7181</v>
      </c>
    </row>
    <row r="7254" spans="1:23">
      <c r="A7254">
        <v>7253</v>
      </c>
      <c r="B7254" t="s">
        <v>7179</v>
      </c>
      <c r="C7254" t="s">
        <v>7179</v>
      </c>
      <c r="D7254">
        <v>186</v>
      </c>
      <c r="E7254" t="s">
        <v>3436</v>
      </c>
      <c r="F7254" t="s">
        <v>93</v>
      </c>
      <c r="G7254" s="1" t="s">
        <v>29</v>
      </c>
      <c r="H7254" t="s">
        <v>29</v>
      </c>
      <c r="I7254" t="s">
        <v>29</v>
      </c>
      <c r="J7254" t="s">
        <v>29</v>
      </c>
      <c r="K7254">
        <v>5.2</v>
      </c>
      <c r="L7254">
        <v>5.2</v>
      </c>
      <c r="M7254" t="s">
        <v>26</v>
      </c>
      <c r="N7254" t="s">
        <v>27</v>
      </c>
      <c r="O7254" t="s">
        <v>29</v>
      </c>
      <c r="P7254" t="s">
        <v>29</v>
      </c>
      <c r="Q7254" t="s">
        <v>29</v>
      </c>
      <c r="R7254" t="s">
        <v>29</v>
      </c>
      <c r="S7254" t="s">
        <v>29</v>
      </c>
      <c r="T7254" t="s">
        <v>29</v>
      </c>
      <c r="U7254" t="s">
        <v>29</v>
      </c>
      <c r="V7254" t="s">
        <v>7180</v>
      </c>
      <c r="W7254" t="s">
        <v>7181</v>
      </c>
    </row>
    <row r="7255" spans="1:23">
      <c r="A7255">
        <v>7254</v>
      </c>
      <c r="B7255" t="s">
        <v>7179</v>
      </c>
      <c r="C7255" t="s">
        <v>7179</v>
      </c>
      <c r="D7255">
        <v>186</v>
      </c>
      <c r="E7255" t="s">
        <v>3436</v>
      </c>
      <c r="F7255" t="s">
        <v>93</v>
      </c>
      <c r="G7255" s="1" t="s">
        <v>29</v>
      </c>
      <c r="H7255" t="s">
        <v>29</v>
      </c>
      <c r="I7255" t="s">
        <v>29</v>
      </c>
      <c r="J7255" t="s">
        <v>29</v>
      </c>
      <c r="K7255">
        <v>0.7</v>
      </c>
      <c r="L7255">
        <v>0.7</v>
      </c>
      <c r="M7255" t="s">
        <v>26</v>
      </c>
      <c r="N7255" t="s">
        <v>63</v>
      </c>
      <c r="O7255" t="s">
        <v>29</v>
      </c>
      <c r="P7255" t="s">
        <v>29</v>
      </c>
      <c r="Q7255" t="s">
        <v>29</v>
      </c>
      <c r="R7255" t="s">
        <v>29</v>
      </c>
      <c r="S7255" t="s">
        <v>29</v>
      </c>
      <c r="T7255" t="s">
        <v>29</v>
      </c>
      <c r="U7255" t="s">
        <v>29</v>
      </c>
      <c r="V7255" t="s">
        <v>7180</v>
      </c>
      <c r="W7255" t="s">
        <v>7181</v>
      </c>
    </row>
    <row r="7256" spans="1:23">
      <c r="A7256">
        <v>7255</v>
      </c>
      <c r="B7256" t="s">
        <v>7179</v>
      </c>
      <c r="C7256" t="s">
        <v>7179</v>
      </c>
      <c r="D7256">
        <v>186</v>
      </c>
      <c r="E7256" t="s">
        <v>3436</v>
      </c>
      <c r="F7256" t="s">
        <v>93</v>
      </c>
      <c r="G7256" s="1" t="s">
        <v>29</v>
      </c>
      <c r="H7256" t="s">
        <v>29</v>
      </c>
      <c r="I7256" t="s">
        <v>29</v>
      </c>
      <c r="J7256" t="s">
        <v>29</v>
      </c>
      <c r="K7256">
        <v>0.7</v>
      </c>
      <c r="L7256">
        <v>0.7</v>
      </c>
      <c r="M7256" t="s">
        <v>26</v>
      </c>
      <c r="N7256" t="s">
        <v>121</v>
      </c>
      <c r="O7256" t="s">
        <v>29</v>
      </c>
      <c r="P7256" t="s">
        <v>29</v>
      </c>
      <c r="Q7256" t="s">
        <v>29</v>
      </c>
      <c r="R7256" t="s">
        <v>29</v>
      </c>
      <c r="S7256" t="s">
        <v>29</v>
      </c>
      <c r="T7256" t="s">
        <v>29</v>
      </c>
      <c r="U7256" t="s">
        <v>29</v>
      </c>
      <c r="V7256" t="s">
        <v>7180</v>
      </c>
      <c r="W7256" t="s">
        <v>7181</v>
      </c>
    </row>
    <row r="7257" spans="1:23">
      <c r="A7257">
        <v>7256</v>
      </c>
      <c r="B7257" t="s">
        <v>7179</v>
      </c>
      <c r="C7257" t="s">
        <v>7179</v>
      </c>
      <c r="D7257">
        <v>186</v>
      </c>
      <c r="E7257" t="s">
        <v>8941</v>
      </c>
      <c r="F7257" t="s">
        <v>93</v>
      </c>
      <c r="G7257" s="1" t="s">
        <v>29</v>
      </c>
      <c r="H7257" t="s">
        <v>29</v>
      </c>
      <c r="I7257" t="s">
        <v>29</v>
      </c>
      <c r="J7257" t="s">
        <v>29</v>
      </c>
      <c r="K7257">
        <v>7.7</v>
      </c>
      <c r="L7257">
        <v>7.7</v>
      </c>
      <c r="M7257" t="s">
        <v>26</v>
      </c>
      <c r="N7257" t="s">
        <v>29</v>
      </c>
      <c r="O7257" t="s">
        <v>29</v>
      </c>
      <c r="P7257" t="s">
        <v>29</v>
      </c>
      <c r="Q7257" t="s">
        <v>29</v>
      </c>
      <c r="R7257" t="s">
        <v>29</v>
      </c>
      <c r="S7257" t="s">
        <v>29</v>
      </c>
      <c r="T7257" t="s">
        <v>29</v>
      </c>
      <c r="U7257" t="s">
        <v>29</v>
      </c>
      <c r="V7257" t="s">
        <v>7180</v>
      </c>
      <c r="W7257" t="s">
        <v>7181</v>
      </c>
    </row>
    <row r="7258" spans="1:23">
      <c r="A7258">
        <v>7257</v>
      </c>
      <c r="B7258" t="s">
        <v>7179</v>
      </c>
      <c r="C7258" t="s">
        <v>7179</v>
      </c>
      <c r="D7258">
        <v>187</v>
      </c>
      <c r="E7258" t="s">
        <v>7197</v>
      </c>
      <c r="F7258" t="s">
        <v>344</v>
      </c>
      <c r="G7258" s="1" t="s">
        <v>7198</v>
      </c>
      <c r="H7258" t="s">
        <v>758</v>
      </c>
      <c r="I7258" t="s">
        <v>3318</v>
      </c>
      <c r="J7258" t="s">
        <v>8775</v>
      </c>
      <c r="K7258">
        <v>0.2</v>
      </c>
      <c r="L7258">
        <f>K7258/SUM($K$7258:$K$7285)*100</f>
        <v>0.19980019980019981</v>
      </c>
      <c r="M7258" t="s">
        <v>26</v>
      </c>
      <c r="N7258" t="s">
        <v>27</v>
      </c>
      <c r="O7258" t="s">
        <v>29</v>
      </c>
      <c r="P7258" t="s">
        <v>29</v>
      </c>
      <c r="Q7258" t="s">
        <v>29</v>
      </c>
      <c r="R7258" t="s">
        <v>29</v>
      </c>
      <c r="S7258" t="s">
        <v>29</v>
      </c>
      <c r="T7258" t="s">
        <v>29</v>
      </c>
      <c r="U7258" t="s">
        <v>29</v>
      </c>
      <c r="V7258" t="s">
        <v>7199</v>
      </c>
      <c r="W7258" t="s">
        <v>7181</v>
      </c>
    </row>
    <row r="7259" spans="1:23">
      <c r="A7259">
        <v>7258</v>
      </c>
      <c r="B7259" t="s">
        <v>7179</v>
      </c>
      <c r="C7259" t="s">
        <v>7179</v>
      </c>
      <c r="D7259">
        <v>187</v>
      </c>
      <c r="E7259" t="s">
        <v>7200</v>
      </c>
      <c r="F7259" t="s">
        <v>682</v>
      </c>
      <c r="G7259" s="1" t="s">
        <v>7201</v>
      </c>
      <c r="H7259" t="s">
        <v>29</v>
      </c>
      <c r="I7259" t="s">
        <v>7201</v>
      </c>
      <c r="J7259" t="s">
        <v>29</v>
      </c>
      <c r="K7259">
        <v>0.2</v>
      </c>
      <c r="L7259">
        <f t="shared" ref="L7259:L7285" si="25">K7259/SUM($K$7258:$K$7285)*100</f>
        <v>0.19980019980019981</v>
      </c>
      <c r="M7259" t="s">
        <v>26</v>
      </c>
      <c r="N7259" t="s">
        <v>28</v>
      </c>
      <c r="O7259" t="s">
        <v>29</v>
      </c>
      <c r="P7259" t="s">
        <v>29</v>
      </c>
      <c r="Q7259" t="s">
        <v>29</v>
      </c>
      <c r="R7259" t="s">
        <v>29</v>
      </c>
      <c r="S7259" t="s">
        <v>29</v>
      </c>
      <c r="T7259" t="s">
        <v>29</v>
      </c>
      <c r="U7259" t="s">
        <v>29</v>
      </c>
      <c r="V7259" t="s">
        <v>7199</v>
      </c>
      <c r="W7259" t="s">
        <v>7181</v>
      </c>
    </row>
    <row r="7260" spans="1:23">
      <c r="A7260">
        <v>7259</v>
      </c>
      <c r="B7260" t="s">
        <v>7179</v>
      </c>
      <c r="C7260" t="s">
        <v>7179</v>
      </c>
      <c r="D7260">
        <v>187</v>
      </c>
      <c r="E7260" t="s">
        <v>3727</v>
      </c>
      <c r="F7260" t="s">
        <v>41</v>
      </c>
      <c r="G7260" s="1" t="s">
        <v>408</v>
      </c>
      <c r="H7260" t="s">
        <v>3728</v>
      </c>
      <c r="I7260" t="s">
        <v>408</v>
      </c>
      <c r="J7260" t="s">
        <v>3728</v>
      </c>
      <c r="K7260">
        <v>8.9</v>
      </c>
      <c r="L7260">
        <f t="shared" si="25"/>
        <v>8.8911088911088907</v>
      </c>
      <c r="M7260" t="s">
        <v>26</v>
      </c>
      <c r="N7260" t="s">
        <v>27</v>
      </c>
      <c r="O7260" t="s">
        <v>29</v>
      </c>
      <c r="P7260" t="s">
        <v>29</v>
      </c>
      <c r="Q7260" t="s">
        <v>29</v>
      </c>
      <c r="R7260" t="s">
        <v>29</v>
      </c>
      <c r="S7260" t="s">
        <v>29</v>
      </c>
      <c r="T7260" t="s">
        <v>29</v>
      </c>
      <c r="U7260" t="s">
        <v>29</v>
      </c>
      <c r="V7260" t="s">
        <v>7199</v>
      </c>
      <c r="W7260" t="s">
        <v>7181</v>
      </c>
    </row>
    <row r="7261" spans="1:23">
      <c r="A7261">
        <v>7260</v>
      </c>
      <c r="B7261" t="s">
        <v>7179</v>
      </c>
      <c r="C7261" t="s">
        <v>7179</v>
      </c>
      <c r="D7261">
        <v>187</v>
      </c>
      <c r="E7261" t="s">
        <v>3727</v>
      </c>
      <c r="F7261" t="s">
        <v>41</v>
      </c>
      <c r="G7261" s="1" t="s">
        <v>408</v>
      </c>
      <c r="H7261" t="s">
        <v>3728</v>
      </c>
      <c r="I7261" t="s">
        <v>408</v>
      </c>
      <c r="J7261" t="s">
        <v>3728</v>
      </c>
      <c r="K7261">
        <v>13.9</v>
      </c>
      <c r="L7261">
        <f t="shared" si="25"/>
        <v>13.886113886113884</v>
      </c>
      <c r="M7261" t="s">
        <v>26</v>
      </c>
      <c r="N7261" t="s">
        <v>74</v>
      </c>
      <c r="O7261" t="s">
        <v>29</v>
      </c>
      <c r="P7261" t="s">
        <v>29</v>
      </c>
      <c r="Q7261" t="s">
        <v>29</v>
      </c>
      <c r="R7261" t="s">
        <v>29</v>
      </c>
      <c r="S7261" t="s">
        <v>29</v>
      </c>
      <c r="T7261" t="s">
        <v>29</v>
      </c>
      <c r="U7261" t="s">
        <v>29</v>
      </c>
      <c r="V7261" t="s">
        <v>7199</v>
      </c>
      <c r="W7261" t="s">
        <v>7181</v>
      </c>
    </row>
    <row r="7262" spans="1:23">
      <c r="A7262">
        <v>7261</v>
      </c>
      <c r="B7262" t="s">
        <v>7179</v>
      </c>
      <c r="C7262" t="s">
        <v>7179</v>
      </c>
      <c r="D7262">
        <v>187</v>
      </c>
      <c r="E7262" t="s">
        <v>3727</v>
      </c>
      <c r="F7262" t="s">
        <v>41</v>
      </c>
      <c r="G7262" s="1" t="s">
        <v>408</v>
      </c>
      <c r="H7262" t="s">
        <v>3728</v>
      </c>
      <c r="I7262" t="s">
        <v>408</v>
      </c>
      <c r="J7262" t="s">
        <v>3728</v>
      </c>
      <c r="K7262">
        <v>0.2</v>
      </c>
      <c r="L7262">
        <f t="shared" si="25"/>
        <v>0.19980019980019981</v>
      </c>
      <c r="M7262" t="s">
        <v>26</v>
      </c>
      <c r="N7262" t="s">
        <v>121</v>
      </c>
      <c r="O7262" t="s">
        <v>29</v>
      </c>
      <c r="P7262" t="s">
        <v>29</v>
      </c>
      <c r="Q7262" t="s">
        <v>29</v>
      </c>
      <c r="R7262" t="s">
        <v>29</v>
      </c>
      <c r="S7262" t="s">
        <v>29</v>
      </c>
      <c r="T7262" t="s">
        <v>29</v>
      </c>
      <c r="U7262" t="s">
        <v>29</v>
      </c>
      <c r="V7262" t="s">
        <v>7199</v>
      </c>
      <c r="W7262" t="s">
        <v>7181</v>
      </c>
    </row>
    <row r="7263" spans="1:23">
      <c r="A7263">
        <v>7262</v>
      </c>
      <c r="B7263" t="s">
        <v>7179</v>
      </c>
      <c r="C7263" t="s">
        <v>7179</v>
      </c>
      <c r="D7263">
        <v>187</v>
      </c>
      <c r="E7263" t="s">
        <v>7182</v>
      </c>
      <c r="F7263" t="s">
        <v>154</v>
      </c>
      <c r="G7263" s="1" t="s">
        <v>435</v>
      </c>
      <c r="H7263" t="s">
        <v>7183</v>
      </c>
      <c r="I7263" t="s">
        <v>435</v>
      </c>
      <c r="J7263" t="s">
        <v>7823</v>
      </c>
      <c r="K7263">
        <v>1.1000000000000001</v>
      </c>
      <c r="L7263">
        <f t="shared" si="25"/>
        <v>1.0989010989010988</v>
      </c>
      <c r="M7263" t="s">
        <v>26</v>
      </c>
      <c r="N7263" t="s">
        <v>27</v>
      </c>
      <c r="O7263" t="s">
        <v>29</v>
      </c>
      <c r="P7263" t="s">
        <v>29</v>
      </c>
      <c r="Q7263" t="s">
        <v>29</v>
      </c>
      <c r="R7263" t="s">
        <v>29</v>
      </c>
      <c r="S7263" t="s">
        <v>29</v>
      </c>
      <c r="T7263" t="s">
        <v>29</v>
      </c>
      <c r="U7263" t="s">
        <v>29</v>
      </c>
      <c r="V7263" t="s">
        <v>7199</v>
      </c>
      <c r="W7263" t="s">
        <v>7181</v>
      </c>
    </row>
    <row r="7264" spans="1:23">
      <c r="A7264">
        <v>7263</v>
      </c>
      <c r="B7264" t="s">
        <v>7179</v>
      </c>
      <c r="C7264" t="s">
        <v>7179</v>
      </c>
      <c r="D7264">
        <v>187</v>
      </c>
      <c r="E7264" t="s">
        <v>1300</v>
      </c>
      <c r="F7264" t="s">
        <v>154</v>
      </c>
      <c r="G7264" s="1" t="s">
        <v>368</v>
      </c>
      <c r="H7264" t="s">
        <v>1301</v>
      </c>
      <c r="I7264" t="s">
        <v>368</v>
      </c>
      <c r="J7264" t="s">
        <v>1301</v>
      </c>
      <c r="K7264">
        <v>0.2</v>
      </c>
      <c r="L7264">
        <f t="shared" si="25"/>
        <v>0.19980019980019981</v>
      </c>
      <c r="M7264" t="s">
        <v>26</v>
      </c>
      <c r="N7264" t="s">
        <v>63</v>
      </c>
      <c r="O7264" t="s">
        <v>29</v>
      </c>
      <c r="P7264" t="s">
        <v>29</v>
      </c>
      <c r="Q7264" t="s">
        <v>29</v>
      </c>
      <c r="R7264" t="s">
        <v>29</v>
      </c>
      <c r="S7264" t="s">
        <v>29</v>
      </c>
      <c r="T7264" t="s">
        <v>29</v>
      </c>
      <c r="U7264" t="s">
        <v>29</v>
      </c>
      <c r="V7264" t="s">
        <v>7199</v>
      </c>
      <c r="W7264" t="s">
        <v>7181</v>
      </c>
    </row>
    <row r="7265" spans="1:23">
      <c r="A7265">
        <v>7264</v>
      </c>
      <c r="B7265" t="s">
        <v>7179</v>
      </c>
      <c r="C7265" t="s">
        <v>7179</v>
      </c>
      <c r="D7265">
        <v>187</v>
      </c>
      <c r="E7265" t="s">
        <v>7184</v>
      </c>
      <c r="F7265" t="s">
        <v>154</v>
      </c>
      <c r="G7265" s="1" t="s">
        <v>7185</v>
      </c>
      <c r="H7265" t="s">
        <v>1430</v>
      </c>
      <c r="I7265" t="s">
        <v>7185</v>
      </c>
      <c r="J7265" t="s">
        <v>1430</v>
      </c>
      <c r="K7265">
        <v>3.6</v>
      </c>
      <c r="L7265">
        <f t="shared" si="25"/>
        <v>3.5964035964035959</v>
      </c>
      <c r="M7265" t="s">
        <v>26</v>
      </c>
      <c r="N7265" t="s">
        <v>27</v>
      </c>
      <c r="O7265" t="s">
        <v>29</v>
      </c>
      <c r="P7265" t="s">
        <v>29</v>
      </c>
      <c r="Q7265" t="s">
        <v>29</v>
      </c>
      <c r="R7265" t="s">
        <v>29</v>
      </c>
      <c r="S7265" t="s">
        <v>29</v>
      </c>
      <c r="T7265" t="s">
        <v>29</v>
      </c>
      <c r="U7265" t="s">
        <v>29</v>
      </c>
      <c r="V7265" t="s">
        <v>7199</v>
      </c>
      <c r="W7265" t="s">
        <v>7181</v>
      </c>
    </row>
    <row r="7266" spans="1:23">
      <c r="A7266">
        <v>7265</v>
      </c>
      <c r="B7266" t="s">
        <v>7179</v>
      </c>
      <c r="C7266" t="s">
        <v>7179</v>
      </c>
      <c r="D7266">
        <v>187</v>
      </c>
      <c r="E7266" t="s">
        <v>7184</v>
      </c>
      <c r="F7266" t="s">
        <v>154</v>
      </c>
      <c r="G7266" s="1" t="s">
        <v>7185</v>
      </c>
      <c r="H7266" t="s">
        <v>1430</v>
      </c>
      <c r="I7266" t="s">
        <v>7185</v>
      </c>
      <c r="J7266" t="s">
        <v>1430</v>
      </c>
      <c r="K7266">
        <v>0.6</v>
      </c>
      <c r="L7266">
        <f t="shared" si="25"/>
        <v>0.59940059940059931</v>
      </c>
      <c r="M7266" t="s">
        <v>26</v>
      </c>
      <c r="N7266" t="s">
        <v>74</v>
      </c>
      <c r="O7266" t="s">
        <v>29</v>
      </c>
      <c r="P7266" t="s">
        <v>29</v>
      </c>
      <c r="Q7266" t="s">
        <v>29</v>
      </c>
      <c r="R7266" t="s">
        <v>29</v>
      </c>
      <c r="S7266" t="s">
        <v>29</v>
      </c>
      <c r="T7266" t="s">
        <v>29</v>
      </c>
      <c r="U7266" t="s">
        <v>29</v>
      </c>
      <c r="V7266" t="s">
        <v>7199</v>
      </c>
      <c r="W7266" t="s">
        <v>7181</v>
      </c>
    </row>
    <row r="7267" spans="1:23">
      <c r="A7267">
        <v>7266</v>
      </c>
      <c r="B7267" t="s">
        <v>7179</v>
      </c>
      <c r="C7267" t="s">
        <v>7179</v>
      </c>
      <c r="D7267">
        <v>187</v>
      </c>
      <c r="E7267" t="s">
        <v>7202</v>
      </c>
      <c r="F7267" t="s">
        <v>154</v>
      </c>
      <c r="G7267" s="1" t="s">
        <v>234</v>
      </c>
      <c r="H7267" t="s">
        <v>7203</v>
      </c>
      <c r="I7267" t="s">
        <v>234</v>
      </c>
      <c r="J7267" t="s">
        <v>7203</v>
      </c>
      <c r="K7267">
        <v>1</v>
      </c>
      <c r="L7267">
        <f t="shared" si="25"/>
        <v>0.99900099900099903</v>
      </c>
      <c r="M7267" t="s">
        <v>26</v>
      </c>
      <c r="N7267" t="s">
        <v>27</v>
      </c>
      <c r="O7267" t="s">
        <v>29</v>
      </c>
      <c r="P7267" t="s">
        <v>29</v>
      </c>
      <c r="Q7267" t="s">
        <v>29</v>
      </c>
      <c r="R7267" t="s">
        <v>29</v>
      </c>
      <c r="S7267" t="s">
        <v>29</v>
      </c>
      <c r="T7267" t="s">
        <v>29</v>
      </c>
      <c r="U7267" t="s">
        <v>29</v>
      </c>
      <c r="V7267" t="s">
        <v>7199</v>
      </c>
      <c r="W7267" t="s">
        <v>7181</v>
      </c>
    </row>
    <row r="7268" spans="1:23">
      <c r="A7268">
        <v>7267</v>
      </c>
      <c r="B7268" t="s">
        <v>7179</v>
      </c>
      <c r="C7268" t="s">
        <v>7179</v>
      </c>
      <c r="D7268">
        <v>187</v>
      </c>
      <c r="E7268" t="s">
        <v>7202</v>
      </c>
      <c r="F7268" t="s">
        <v>154</v>
      </c>
      <c r="G7268" s="1" t="s">
        <v>234</v>
      </c>
      <c r="H7268" t="s">
        <v>7203</v>
      </c>
      <c r="I7268" t="s">
        <v>234</v>
      </c>
      <c r="J7268" t="s">
        <v>7203</v>
      </c>
      <c r="K7268">
        <v>3.4</v>
      </c>
      <c r="L7268">
        <f t="shared" si="25"/>
        <v>3.3966033966033962</v>
      </c>
      <c r="M7268" t="s">
        <v>26</v>
      </c>
      <c r="N7268" t="s">
        <v>63</v>
      </c>
      <c r="O7268" t="s">
        <v>29</v>
      </c>
      <c r="P7268" t="s">
        <v>29</v>
      </c>
      <c r="Q7268" t="s">
        <v>29</v>
      </c>
      <c r="R7268" t="s">
        <v>29</v>
      </c>
      <c r="S7268" t="s">
        <v>29</v>
      </c>
      <c r="T7268" t="s">
        <v>29</v>
      </c>
      <c r="U7268" t="s">
        <v>29</v>
      </c>
      <c r="V7268" t="s">
        <v>7199</v>
      </c>
      <c r="W7268" t="s">
        <v>7181</v>
      </c>
    </row>
    <row r="7269" spans="1:23">
      <c r="A7269">
        <v>7268</v>
      </c>
      <c r="B7269" t="s">
        <v>7179</v>
      </c>
      <c r="C7269" t="s">
        <v>7179</v>
      </c>
      <c r="D7269">
        <v>187</v>
      </c>
      <c r="E7269" t="s">
        <v>7204</v>
      </c>
      <c r="F7269" t="s">
        <v>154</v>
      </c>
      <c r="G7269" s="1" t="s">
        <v>5673</v>
      </c>
      <c r="H7269" t="s">
        <v>7205</v>
      </c>
      <c r="I7269" t="s">
        <v>5673</v>
      </c>
      <c r="J7269" t="s">
        <v>7205</v>
      </c>
      <c r="K7269">
        <v>1.3</v>
      </c>
      <c r="L7269">
        <f t="shared" si="25"/>
        <v>1.2987012987012987</v>
      </c>
      <c r="M7269" t="s">
        <v>26</v>
      </c>
      <c r="N7269" t="s">
        <v>74</v>
      </c>
      <c r="O7269" t="s">
        <v>29</v>
      </c>
      <c r="P7269" t="s">
        <v>29</v>
      </c>
      <c r="Q7269" t="s">
        <v>29</v>
      </c>
      <c r="R7269" t="s">
        <v>29</v>
      </c>
      <c r="S7269" t="s">
        <v>29</v>
      </c>
      <c r="T7269" t="s">
        <v>29</v>
      </c>
      <c r="U7269" t="s">
        <v>29</v>
      </c>
      <c r="V7269" t="s">
        <v>7199</v>
      </c>
      <c r="W7269" t="s">
        <v>7181</v>
      </c>
    </row>
    <row r="7270" spans="1:23">
      <c r="A7270">
        <v>7269</v>
      </c>
      <c r="B7270" t="s">
        <v>7179</v>
      </c>
      <c r="C7270" t="s">
        <v>7179</v>
      </c>
      <c r="D7270">
        <v>187</v>
      </c>
      <c r="E7270" t="s">
        <v>7206</v>
      </c>
      <c r="F7270" t="s">
        <v>185</v>
      </c>
      <c r="G7270" s="1" t="s">
        <v>186</v>
      </c>
      <c r="H7270" t="s">
        <v>7207</v>
      </c>
      <c r="I7270" t="s">
        <v>186</v>
      </c>
      <c r="J7270" t="s">
        <v>3032</v>
      </c>
      <c r="K7270">
        <v>1.5</v>
      </c>
      <c r="L7270">
        <f t="shared" si="25"/>
        <v>1.4985014985014984</v>
      </c>
      <c r="M7270" t="s">
        <v>26</v>
      </c>
      <c r="N7270" t="s">
        <v>27</v>
      </c>
      <c r="O7270" t="s">
        <v>29</v>
      </c>
      <c r="P7270" t="s">
        <v>29</v>
      </c>
      <c r="Q7270" t="s">
        <v>29</v>
      </c>
      <c r="R7270" t="s">
        <v>29</v>
      </c>
      <c r="S7270" t="s">
        <v>29</v>
      </c>
      <c r="T7270" t="s">
        <v>29</v>
      </c>
      <c r="U7270" t="s">
        <v>29</v>
      </c>
      <c r="V7270" t="s">
        <v>7199</v>
      </c>
      <c r="W7270" t="s">
        <v>7181</v>
      </c>
    </row>
    <row r="7271" spans="1:23">
      <c r="A7271">
        <v>7270</v>
      </c>
      <c r="B7271" t="s">
        <v>7179</v>
      </c>
      <c r="C7271" t="s">
        <v>7179</v>
      </c>
      <c r="D7271">
        <v>187</v>
      </c>
      <c r="E7271" t="s">
        <v>7206</v>
      </c>
      <c r="F7271" t="s">
        <v>185</v>
      </c>
      <c r="G7271" s="1" t="s">
        <v>186</v>
      </c>
      <c r="H7271" t="s">
        <v>7207</v>
      </c>
      <c r="I7271" t="s">
        <v>186</v>
      </c>
      <c r="J7271" t="s">
        <v>3032</v>
      </c>
      <c r="K7271">
        <v>15.4</v>
      </c>
      <c r="L7271">
        <f t="shared" si="25"/>
        <v>15.384615384615383</v>
      </c>
      <c r="M7271" t="s">
        <v>26</v>
      </c>
      <c r="N7271" t="s">
        <v>74</v>
      </c>
      <c r="O7271" t="s">
        <v>29</v>
      </c>
      <c r="P7271" t="s">
        <v>29</v>
      </c>
      <c r="Q7271" t="s">
        <v>29</v>
      </c>
      <c r="R7271" t="s">
        <v>29</v>
      </c>
      <c r="S7271" t="s">
        <v>29</v>
      </c>
      <c r="T7271" t="s">
        <v>29</v>
      </c>
      <c r="U7271" t="s">
        <v>29</v>
      </c>
      <c r="V7271" t="s">
        <v>7199</v>
      </c>
      <c r="W7271" t="s">
        <v>7181</v>
      </c>
    </row>
    <row r="7272" spans="1:23">
      <c r="A7272">
        <v>7271</v>
      </c>
      <c r="B7272" t="s">
        <v>7179</v>
      </c>
      <c r="C7272" t="s">
        <v>7179</v>
      </c>
      <c r="D7272">
        <v>187</v>
      </c>
      <c r="E7272" t="s">
        <v>7208</v>
      </c>
      <c r="F7272" t="s">
        <v>185</v>
      </c>
      <c r="G7272" s="1" t="s">
        <v>186</v>
      </c>
      <c r="H7272" t="s">
        <v>7209</v>
      </c>
      <c r="I7272" t="s">
        <v>186</v>
      </c>
      <c r="J7272" t="s">
        <v>7209</v>
      </c>
      <c r="K7272">
        <v>10.8</v>
      </c>
      <c r="L7272">
        <f t="shared" si="25"/>
        <v>10.789210789210788</v>
      </c>
      <c r="M7272" t="s">
        <v>26</v>
      </c>
      <c r="N7272" t="s">
        <v>27</v>
      </c>
      <c r="O7272" t="s">
        <v>29</v>
      </c>
      <c r="P7272" t="s">
        <v>29</v>
      </c>
      <c r="Q7272" t="s">
        <v>29</v>
      </c>
      <c r="R7272" t="s">
        <v>29</v>
      </c>
      <c r="S7272" t="s">
        <v>29</v>
      </c>
      <c r="T7272" t="s">
        <v>29</v>
      </c>
      <c r="U7272" t="s">
        <v>29</v>
      </c>
      <c r="V7272" t="s">
        <v>7199</v>
      </c>
      <c r="W7272" t="s">
        <v>7181</v>
      </c>
    </row>
    <row r="7273" spans="1:23">
      <c r="A7273">
        <v>7272</v>
      </c>
      <c r="B7273" t="s">
        <v>7179</v>
      </c>
      <c r="C7273" t="s">
        <v>7179</v>
      </c>
      <c r="D7273">
        <v>187</v>
      </c>
      <c r="E7273" t="s">
        <v>7208</v>
      </c>
      <c r="F7273" t="s">
        <v>185</v>
      </c>
      <c r="G7273" s="1" t="s">
        <v>186</v>
      </c>
      <c r="H7273" t="s">
        <v>7209</v>
      </c>
      <c r="I7273" t="s">
        <v>186</v>
      </c>
      <c r="J7273" t="s">
        <v>7209</v>
      </c>
      <c r="K7273">
        <v>5.7</v>
      </c>
      <c r="L7273">
        <f t="shared" si="25"/>
        <v>5.6943056943056938</v>
      </c>
      <c r="M7273" t="s">
        <v>26</v>
      </c>
      <c r="N7273" t="s">
        <v>74</v>
      </c>
      <c r="O7273" t="s">
        <v>29</v>
      </c>
      <c r="P7273" t="s">
        <v>29</v>
      </c>
      <c r="Q7273" t="s">
        <v>29</v>
      </c>
      <c r="R7273" t="s">
        <v>29</v>
      </c>
      <c r="S7273" t="s">
        <v>29</v>
      </c>
      <c r="T7273" t="s">
        <v>29</v>
      </c>
      <c r="U7273" t="s">
        <v>29</v>
      </c>
      <c r="V7273" t="s">
        <v>7199</v>
      </c>
      <c r="W7273" t="s">
        <v>7181</v>
      </c>
    </row>
    <row r="7274" spans="1:23">
      <c r="A7274">
        <v>7273</v>
      </c>
      <c r="B7274" t="s">
        <v>7179</v>
      </c>
      <c r="C7274" t="s">
        <v>7179</v>
      </c>
      <c r="D7274">
        <v>187</v>
      </c>
      <c r="E7274" t="s">
        <v>5151</v>
      </c>
      <c r="F7274" t="s">
        <v>185</v>
      </c>
      <c r="G7274" s="1" t="s">
        <v>5152</v>
      </c>
      <c r="H7274" t="s">
        <v>1983</v>
      </c>
      <c r="I7274" t="s">
        <v>5152</v>
      </c>
      <c r="J7274" t="s">
        <v>1983</v>
      </c>
      <c r="K7274">
        <v>0.2</v>
      </c>
      <c r="L7274">
        <f t="shared" si="25"/>
        <v>0.19980019980019981</v>
      </c>
      <c r="M7274" t="s">
        <v>26</v>
      </c>
      <c r="N7274" t="s">
        <v>74</v>
      </c>
      <c r="O7274" t="s">
        <v>29</v>
      </c>
      <c r="P7274" t="s">
        <v>29</v>
      </c>
      <c r="Q7274" t="s">
        <v>29</v>
      </c>
      <c r="R7274" t="s">
        <v>29</v>
      </c>
      <c r="S7274" t="s">
        <v>29</v>
      </c>
      <c r="T7274" t="s">
        <v>29</v>
      </c>
      <c r="U7274" t="s">
        <v>29</v>
      </c>
      <c r="V7274" t="s">
        <v>7199</v>
      </c>
      <c r="W7274" t="s">
        <v>7181</v>
      </c>
    </row>
    <row r="7275" spans="1:23">
      <c r="A7275">
        <v>7274</v>
      </c>
      <c r="B7275" t="s">
        <v>7179</v>
      </c>
      <c r="C7275" t="s">
        <v>7179</v>
      </c>
      <c r="D7275">
        <v>187</v>
      </c>
      <c r="E7275" t="s">
        <v>7189</v>
      </c>
      <c r="F7275" t="s">
        <v>8919</v>
      </c>
      <c r="G7275" s="1" t="s">
        <v>7190</v>
      </c>
      <c r="H7275" t="s">
        <v>2561</v>
      </c>
      <c r="I7275" t="s">
        <v>7190</v>
      </c>
      <c r="J7275" t="s">
        <v>2561</v>
      </c>
      <c r="K7275">
        <v>0.4</v>
      </c>
      <c r="L7275">
        <f t="shared" si="25"/>
        <v>0.39960039960039961</v>
      </c>
      <c r="M7275" t="s">
        <v>26</v>
      </c>
      <c r="N7275" t="s">
        <v>121</v>
      </c>
      <c r="O7275" t="s">
        <v>29</v>
      </c>
      <c r="P7275" t="s">
        <v>29</v>
      </c>
      <c r="Q7275" t="s">
        <v>29</v>
      </c>
      <c r="R7275" t="s">
        <v>29</v>
      </c>
      <c r="S7275" t="s">
        <v>29</v>
      </c>
      <c r="T7275" t="s">
        <v>29</v>
      </c>
      <c r="U7275" t="s">
        <v>29</v>
      </c>
      <c r="V7275" t="s">
        <v>7199</v>
      </c>
      <c r="W7275" t="s">
        <v>7181</v>
      </c>
    </row>
    <row r="7276" spans="1:23">
      <c r="A7276">
        <v>7275</v>
      </c>
      <c r="B7276" t="s">
        <v>7179</v>
      </c>
      <c r="C7276" t="s">
        <v>7179</v>
      </c>
      <c r="D7276">
        <v>187</v>
      </c>
      <c r="E7276" t="s">
        <v>7210</v>
      </c>
      <c r="F7276" t="s">
        <v>23</v>
      </c>
      <c r="G7276" s="1" t="s">
        <v>2049</v>
      </c>
      <c r="H7276" t="s">
        <v>7211</v>
      </c>
      <c r="I7276" t="s">
        <v>2049</v>
      </c>
      <c r="J7276" t="s">
        <v>8871</v>
      </c>
      <c r="K7276">
        <v>0.6</v>
      </c>
      <c r="L7276">
        <f t="shared" si="25"/>
        <v>0.59940059940059931</v>
      </c>
      <c r="M7276" t="s">
        <v>26</v>
      </c>
      <c r="N7276" t="s">
        <v>74</v>
      </c>
      <c r="O7276" t="s">
        <v>29</v>
      </c>
      <c r="P7276" t="s">
        <v>29</v>
      </c>
      <c r="Q7276" t="s">
        <v>29</v>
      </c>
      <c r="R7276" t="s">
        <v>29</v>
      </c>
      <c r="S7276" t="s">
        <v>29</v>
      </c>
      <c r="T7276" t="s">
        <v>29</v>
      </c>
      <c r="U7276" t="s">
        <v>29</v>
      </c>
      <c r="V7276" t="s">
        <v>7199</v>
      </c>
      <c r="W7276" t="s">
        <v>7181</v>
      </c>
    </row>
    <row r="7277" spans="1:23">
      <c r="A7277">
        <v>7276</v>
      </c>
      <c r="B7277" t="s">
        <v>7179</v>
      </c>
      <c r="C7277" t="s">
        <v>7179</v>
      </c>
      <c r="D7277">
        <v>187</v>
      </c>
      <c r="E7277" t="s">
        <v>7212</v>
      </c>
      <c r="F7277" t="s">
        <v>176</v>
      </c>
      <c r="G7277" s="1" t="s">
        <v>405</v>
      </c>
      <c r="H7277" t="s">
        <v>7213</v>
      </c>
      <c r="I7277" t="s">
        <v>405</v>
      </c>
      <c r="J7277" t="s">
        <v>7213</v>
      </c>
      <c r="K7277">
        <v>0.6</v>
      </c>
      <c r="L7277">
        <f t="shared" si="25"/>
        <v>0.59940059940059931</v>
      </c>
      <c r="M7277" t="s">
        <v>26</v>
      </c>
      <c r="N7277" t="s">
        <v>27</v>
      </c>
      <c r="O7277" t="s">
        <v>29</v>
      </c>
      <c r="P7277" t="s">
        <v>29</v>
      </c>
      <c r="Q7277" t="s">
        <v>29</v>
      </c>
      <c r="R7277" t="s">
        <v>29</v>
      </c>
      <c r="S7277" t="s">
        <v>29</v>
      </c>
      <c r="T7277" t="s">
        <v>29</v>
      </c>
      <c r="U7277" t="s">
        <v>29</v>
      </c>
      <c r="V7277" t="s">
        <v>7199</v>
      </c>
      <c r="W7277" t="s">
        <v>7181</v>
      </c>
    </row>
    <row r="7278" spans="1:23">
      <c r="A7278">
        <v>7277</v>
      </c>
      <c r="B7278" t="s">
        <v>7179</v>
      </c>
      <c r="C7278" t="s">
        <v>7179</v>
      </c>
      <c r="D7278">
        <v>187</v>
      </c>
      <c r="E7278" t="s">
        <v>1296</v>
      </c>
      <c r="F7278" t="s">
        <v>731</v>
      </c>
      <c r="G7278" s="1" t="s">
        <v>845</v>
      </c>
      <c r="H7278" t="s">
        <v>1297</v>
      </c>
      <c r="I7278" t="s">
        <v>845</v>
      </c>
      <c r="J7278" t="s">
        <v>8602</v>
      </c>
      <c r="K7278">
        <v>2.1</v>
      </c>
      <c r="L7278">
        <f t="shared" si="25"/>
        <v>2.0979020979020975</v>
      </c>
      <c r="M7278" t="s">
        <v>26</v>
      </c>
      <c r="N7278" t="s">
        <v>27</v>
      </c>
      <c r="O7278" t="s">
        <v>29</v>
      </c>
      <c r="P7278" t="s">
        <v>29</v>
      </c>
      <c r="Q7278" t="s">
        <v>29</v>
      </c>
      <c r="R7278" t="s">
        <v>29</v>
      </c>
      <c r="S7278" t="s">
        <v>29</v>
      </c>
      <c r="T7278" t="s">
        <v>29</v>
      </c>
      <c r="U7278" t="s">
        <v>29</v>
      </c>
      <c r="V7278" t="s">
        <v>7199</v>
      </c>
      <c r="W7278" t="s">
        <v>7181</v>
      </c>
    </row>
    <row r="7279" spans="1:23">
      <c r="A7279">
        <v>7278</v>
      </c>
      <c r="B7279" t="s">
        <v>7179</v>
      </c>
      <c r="C7279" t="s">
        <v>7179</v>
      </c>
      <c r="D7279">
        <v>187</v>
      </c>
      <c r="E7279" t="s">
        <v>7214</v>
      </c>
      <c r="F7279" t="s">
        <v>5369</v>
      </c>
      <c r="G7279" s="1" t="s">
        <v>7215</v>
      </c>
      <c r="H7279" t="s">
        <v>29</v>
      </c>
      <c r="I7279" t="s">
        <v>7215</v>
      </c>
      <c r="J7279" t="s">
        <v>29</v>
      </c>
      <c r="K7279">
        <v>4.2</v>
      </c>
      <c r="L7279">
        <f t="shared" si="25"/>
        <v>4.1958041958041949</v>
      </c>
      <c r="M7279" t="s">
        <v>26</v>
      </c>
      <c r="N7279" t="s">
        <v>27</v>
      </c>
      <c r="O7279" t="s">
        <v>29</v>
      </c>
      <c r="P7279" t="s">
        <v>29</v>
      </c>
      <c r="Q7279" t="s">
        <v>29</v>
      </c>
      <c r="R7279" t="s">
        <v>29</v>
      </c>
      <c r="S7279" t="s">
        <v>29</v>
      </c>
      <c r="T7279" t="s">
        <v>29</v>
      </c>
      <c r="U7279" t="s">
        <v>29</v>
      </c>
      <c r="V7279" t="s">
        <v>7199</v>
      </c>
      <c r="W7279" t="s">
        <v>7181</v>
      </c>
    </row>
    <row r="7280" spans="1:23">
      <c r="A7280">
        <v>7279</v>
      </c>
      <c r="B7280" t="s">
        <v>7179</v>
      </c>
      <c r="C7280" t="s">
        <v>7179</v>
      </c>
      <c r="D7280">
        <v>187</v>
      </c>
      <c r="E7280" t="s">
        <v>7214</v>
      </c>
      <c r="F7280" t="s">
        <v>5369</v>
      </c>
      <c r="G7280" s="1" t="s">
        <v>7215</v>
      </c>
      <c r="H7280" t="s">
        <v>29</v>
      </c>
      <c r="I7280" t="s">
        <v>7215</v>
      </c>
      <c r="J7280" t="s">
        <v>29</v>
      </c>
      <c r="K7280">
        <v>7.2</v>
      </c>
      <c r="L7280">
        <f t="shared" si="25"/>
        <v>7.1928071928071917</v>
      </c>
      <c r="M7280" t="s">
        <v>26</v>
      </c>
      <c r="N7280" t="s">
        <v>74</v>
      </c>
      <c r="O7280" t="s">
        <v>29</v>
      </c>
      <c r="P7280" t="s">
        <v>29</v>
      </c>
      <c r="Q7280" t="s">
        <v>29</v>
      </c>
      <c r="R7280" t="s">
        <v>29</v>
      </c>
      <c r="S7280" t="s">
        <v>29</v>
      </c>
      <c r="T7280" t="s">
        <v>29</v>
      </c>
      <c r="U7280" t="s">
        <v>29</v>
      </c>
      <c r="V7280" t="s">
        <v>7199</v>
      </c>
      <c r="W7280" t="s">
        <v>7181</v>
      </c>
    </row>
    <row r="7281" spans="1:23">
      <c r="A7281">
        <v>7280</v>
      </c>
      <c r="B7281" t="s">
        <v>7179</v>
      </c>
      <c r="C7281" t="s">
        <v>7179</v>
      </c>
      <c r="D7281">
        <v>187</v>
      </c>
      <c r="E7281" t="s">
        <v>7216</v>
      </c>
      <c r="F7281" t="s">
        <v>93</v>
      </c>
      <c r="G7281" s="1" t="s">
        <v>29</v>
      </c>
      <c r="H7281" t="s">
        <v>29</v>
      </c>
      <c r="I7281" t="s">
        <v>29</v>
      </c>
      <c r="J7281" t="s">
        <v>29</v>
      </c>
      <c r="K7281">
        <v>0.2</v>
      </c>
      <c r="L7281">
        <f t="shared" si="25"/>
        <v>0.19980019980019981</v>
      </c>
      <c r="M7281" t="s">
        <v>26</v>
      </c>
      <c r="N7281" t="s">
        <v>27</v>
      </c>
      <c r="O7281" t="s">
        <v>29</v>
      </c>
      <c r="P7281" t="s">
        <v>29</v>
      </c>
      <c r="Q7281" t="s">
        <v>29</v>
      </c>
      <c r="R7281" t="s">
        <v>29</v>
      </c>
      <c r="S7281" t="s">
        <v>29</v>
      </c>
      <c r="T7281" t="s">
        <v>29</v>
      </c>
      <c r="U7281" t="s">
        <v>29</v>
      </c>
      <c r="V7281" t="s">
        <v>7199</v>
      </c>
      <c r="W7281" t="s">
        <v>7181</v>
      </c>
    </row>
    <row r="7282" spans="1:23">
      <c r="A7282">
        <v>7281</v>
      </c>
      <c r="B7282" t="s">
        <v>7179</v>
      </c>
      <c r="C7282" t="s">
        <v>7179</v>
      </c>
      <c r="D7282">
        <v>187</v>
      </c>
      <c r="E7282" t="s">
        <v>3436</v>
      </c>
      <c r="F7282" t="s">
        <v>93</v>
      </c>
      <c r="G7282" s="1" t="s">
        <v>29</v>
      </c>
      <c r="H7282" t="s">
        <v>29</v>
      </c>
      <c r="I7282" t="s">
        <v>29</v>
      </c>
      <c r="J7282" t="s">
        <v>29</v>
      </c>
      <c r="K7282">
        <v>14.4</v>
      </c>
      <c r="L7282">
        <f t="shared" si="25"/>
        <v>14.385614385614383</v>
      </c>
      <c r="M7282" t="s">
        <v>26</v>
      </c>
      <c r="N7282" t="s">
        <v>27</v>
      </c>
      <c r="O7282" t="s">
        <v>29</v>
      </c>
      <c r="P7282" t="s">
        <v>29</v>
      </c>
      <c r="Q7282" t="s">
        <v>29</v>
      </c>
      <c r="R7282" t="s">
        <v>29</v>
      </c>
      <c r="S7282" t="s">
        <v>29</v>
      </c>
      <c r="T7282" t="s">
        <v>29</v>
      </c>
      <c r="U7282" t="s">
        <v>29</v>
      </c>
      <c r="V7282" t="s">
        <v>7199</v>
      </c>
      <c r="W7282" t="s">
        <v>7181</v>
      </c>
    </row>
    <row r="7283" spans="1:23">
      <c r="A7283">
        <v>7282</v>
      </c>
      <c r="B7283" t="s">
        <v>7179</v>
      </c>
      <c r="C7283" t="s">
        <v>7179</v>
      </c>
      <c r="D7283">
        <v>187</v>
      </c>
      <c r="E7283" t="s">
        <v>3436</v>
      </c>
      <c r="F7283" t="s">
        <v>93</v>
      </c>
      <c r="G7283" s="1" t="s">
        <v>29</v>
      </c>
      <c r="H7283" t="s">
        <v>29</v>
      </c>
      <c r="I7283" t="s">
        <v>29</v>
      </c>
      <c r="J7283" t="s">
        <v>29</v>
      </c>
      <c r="K7283">
        <v>1</v>
      </c>
      <c r="L7283">
        <f t="shared" si="25"/>
        <v>0.99900099900099903</v>
      </c>
      <c r="M7283" t="s">
        <v>26</v>
      </c>
      <c r="N7283" t="s">
        <v>74</v>
      </c>
      <c r="O7283" t="s">
        <v>29</v>
      </c>
      <c r="P7283" t="s">
        <v>29</v>
      </c>
      <c r="Q7283" t="s">
        <v>29</v>
      </c>
      <c r="R7283" t="s">
        <v>29</v>
      </c>
      <c r="S7283" t="s">
        <v>29</v>
      </c>
      <c r="T7283" t="s">
        <v>29</v>
      </c>
      <c r="U7283" t="s">
        <v>29</v>
      </c>
      <c r="V7283" t="s">
        <v>7199</v>
      </c>
      <c r="W7283" t="s">
        <v>7181</v>
      </c>
    </row>
    <row r="7284" spans="1:23">
      <c r="A7284">
        <v>7283</v>
      </c>
      <c r="B7284" t="s">
        <v>7179</v>
      </c>
      <c r="C7284" t="s">
        <v>7179</v>
      </c>
      <c r="D7284">
        <v>187</v>
      </c>
      <c r="E7284" t="s">
        <v>3436</v>
      </c>
      <c r="F7284" t="s">
        <v>93</v>
      </c>
      <c r="G7284" s="1" t="s">
        <v>29</v>
      </c>
      <c r="H7284" t="s">
        <v>29</v>
      </c>
      <c r="I7284" t="s">
        <v>29</v>
      </c>
      <c r="J7284" t="s">
        <v>29</v>
      </c>
      <c r="K7284">
        <v>0.2</v>
      </c>
      <c r="L7284">
        <f t="shared" si="25"/>
        <v>0.19980019980019981</v>
      </c>
      <c r="M7284" t="s">
        <v>26</v>
      </c>
      <c r="N7284" t="s">
        <v>63</v>
      </c>
      <c r="O7284" t="s">
        <v>29</v>
      </c>
      <c r="P7284" t="s">
        <v>29</v>
      </c>
      <c r="Q7284" t="s">
        <v>29</v>
      </c>
      <c r="R7284" t="s">
        <v>29</v>
      </c>
      <c r="S7284" t="s">
        <v>29</v>
      </c>
      <c r="T7284" t="s">
        <v>29</v>
      </c>
      <c r="U7284" t="s">
        <v>29</v>
      </c>
      <c r="V7284" t="s">
        <v>7199</v>
      </c>
      <c r="W7284" t="s">
        <v>7181</v>
      </c>
    </row>
    <row r="7285" spans="1:23">
      <c r="A7285">
        <v>7284</v>
      </c>
      <c r="B7285" t="s">
        <v>7179</v>
      </c>
      <c r="C7285" t="s">
        <v>7179</v>
      </c>
      <c r="D7285">
        <v>187</v>
      </c>
      <c r="E7285" t="s">
        <v>3436</v>
      </c>
      <c r="F7285" t="s">
        <v>93</v>
      </c>
      <c r="G7285" s="1" t="s">
        <v>29</v>
      </c>
      <c r="H7285" t="s">
        <v>29</v>
      </c>
      <c r="I7285" t="s">
        <v>29</v>
      </c>
      <c r="J7285" t="s">
        <v>29</v>
      </c>
      <c r="K7285">
        <v>1</v>
      </c>
      <c r="L7285">
        <f t="shared" si="25"/>
        <v>0.99900099900099903</v>
      </c>
      <c r="M7285" t="s">
        <v>26</v>
      </c>
      <c r="N7285" t="s">
        <v>121</v>
      </c>
      <c r="O7285" t="s">
        <v>29</v>
      </c>
      <c r="P7285" t="s">
        <v>29</v>
      </c>
      <c r="Q7285" t="s">
        <v>29</v>
      </c>
      <c r="R7285" t="s">
        <v>29</v>
      </c>
      <c r="S7285" t="s">
        <v>29</v>
      </c>
      <c r="T7285" t="s">
        <v>29</v>
      </c>
      <c r="U7285" t="s">
        <v>29</v>
      </c>
      <c r="V7285" t="s">
        <v>7199</v>
      </c>
      <c r="W7285" t="s">
        <v>7181</v>
      </c>
    </row>
    <row r="7286" spans="1:23">
      <c r="A7286">
        <v>7285</v>
      </c>
      <c r="B7286" t="s">
        <v>7217</v>
      </c>
      <c r="C7286" t="s">
        <v>7217</v>
      </c>
      <c r="D7286">
        <v>188</v>
      </c>
      <c r="E7286" t="s">
        <v>7218</v>
      </c>
      <c r="F7286" t="s">
        <v>181</v>
      </c>
      <c r="G7286" s="1" t="s">
        <v>957</v>
      </c>
      <c r="H7286" t="s">
        <v>3925</v>
      </c>
      <c r="I7286" t="s">
        <v>957</v>
      </c>
      <c r="J7286" t="s">
        <v>3925</v>
      </c>
      <c r="K7286">
        <v>14.84</v>
      </c>
      <c r="L7286">
        <v>14.84</v>
      </c>
      <c r="M7286" t="s">
        <v>26</v>
      </c>
      <c r="N7286" t="s">
        <v>323</v>
      </c>
      <c r="O7286" t="s">
        <v>29</v>
      </c>
      <c r="P7286" t="s">
        <v>29</v>
      </c>
      <c r="Q7286" t="s">
        <v>29</v>
      </c>
      <c r="R7286" t="s">
        <v>29</v>
      </c>
      <c r="S7286" t="s">
        <v>29</v>
      </c>
      <c r="T7286" t="s">
        <v>29</v>
      </c>
      <c r="U7286" t="s">
        <v>29</v>
      </c>
      <c r="V7286" t="s">
        <v>29</v>
      </c>
      <c r="W7286" t="s">
        <v>7219</v>
      </c>
    </row>
    <row r="7287" spans="1:23">
      <c r="A7287">
        <v>7286</v>
      </c>
      <c r="B7287" t="s">
        <v>7217</v>
      </c>
      <c r="C7287" t="s">
        <v>7217</v>
      </c>
      <c r="D7287">
        <v>188</v>
      </c>
      <c r="E7287" t="s">
        <v>7220</v>
      </c>
      <c r="F7287" t="s">
        <v>5956</v>
      </c>
      <c r="G7287" s="1" t="s">
        <v>5957</v>
      </c>
      <c r="H7287" t="s">
        <v>7221</v>
      </c>
      <c r="I7287" t="s">
        <v>5957</v>
      </c>
      <c r="J7287" t="s">
        <v>7221</v>
      </c>
      <c r="K7287">
        <v>7.03</v>
      </c>
      <c r="L7287">
        <v>7.03</v>
      </c>
      <c r="M7287" t="s">
        <v>26</v>
      </c>
      <c r="N7287" t="s">
        <v>323</v>
      </c>
      <c r="O7287" t="s">
        <v>29</v>
      </c>
      <c r="P7287" t="s">
        <v>29</v>
      </c>
      <c r="Q7287" t="s">
        <v>29</v>
      </c>
      <c r="R7287" t="s">
        <v>29</v>
      </c>
      <c r="S7287" t="s">
        <v>29</v>
      </c>
      <c r="T7287" t="s">
        <v>29</v>
      </c>
      <c r="U7287" t="s">
        <v>29</v>
      </c>
      <c r="V7287" t="s">
        <v>29</v>
      </c>
      <c r="W7287" t="s">
        <v>7219</v>
      </c>
    </row>
    <row r="7288" spans="1:23">
      <c r="A7288">
        <v>7287</v>
      </c>
      <c r="B7288" t="s">
        <v>7217</v>
      </c>
      <c r="C7288" t="s">
        <v>7217</v>
      </c>
      <c r="D7288">
        <v>188</v>
      </c>
      <c r="E7288" t="s">
        <v>339</v>
      </c>
      <c r="F7288" t="s">
        <v>340</v>
      </c>
      <c r="G7288" s="1" t="s">
        <v>341</v>
      </c>
      <c r="H7288" t="s">
        <v>342</v>
      </c>
      <c r="I7288" t="s">
        <v>341</v>
      </c>
      <c r="J7288" t="s">
        <v>342</v>
      </c>
      <c r="K7288">
        <v>6.25</v>
      </c>
      <c r="L7288">
        <v>6.25</v>
      </c>
      <c r="M7288" t="s">
        <v>26</v>
      </c>
      <c r="N7288" t="s">
        <v>323</v>
      </c>
      <c r="O7288" t="s">
        <v>29</v>
      </c>
      <c r="P7288" t="s">
        <v>29</v>
      </c>
      <c r="Q7288" t="s">
        <v>29</v>
      </c>
      <c r="R7288" t="s">
        <v>29</v>
      </c>
      <c r="S7288" t="s">
        <v>29</v>
      </c>
      <c r="T7288" t="s">
        <v>29</v>
      </c>
      <c r="U7288" t="s">
        <v>29</v>
      </c>
      <c r="V7288" t="s">
        <v>29</v>
      </c>
      <c r="W7288" t="s">
        <v>7219</v>
      </c>
    </row>
    <row r="7289" spans="1:23">
      <c r="A7289">
        <v>7288</v>
      </c>
      <c r="B7289" t="s">
        <v>7217</v>
      </c>
      <c r="C7289" t="s">
        <v>7217</v>
      </c>
      <c r="D7289">
        <v>188</v>
      </c>
      <c r="E7289" t="s">
        <v>7222</v>
      </c>
      <c r="F7289" t="s">
        <v>196</v>
      </c>
      <c r="G7289" s="1" t="s">
        <v>928</v>
      </c>
      <c r="H7289" t="s">
        <v>29</v>
      </c>
      <c r="I7289" t="s">
        <v>928</v>
      </c>
      <c r="J7289" t="s">
        <v>29</v>
      </c>
      <c r="K7289">
        <v>5.47</v>
      </c>
      <c r="L7289">
        <v>5.47</v>
      </c>
      <c r="M7289" t="s">
        <v>26</v>
      </c>
      <c r="N7289" t="s">
        <v>764</v>
      </c>
      <c r="O7289" t="s">
        <v>323</v>
      </c>
      <c r="P7289" t="s">
        <v>29</v>
      </c>
      <c r="Q7289" t="s">
        <v>29</v>
      </c>
      <c r="R7289" t="s">
        <v>29</v>
      </c>
      <c r="S7289" t="s">
        <v>29</v>
      </c>
      <c r="T7289" t="s">
        <v>29</v>
      </c>
      <c r="U7289" t="s">
        <v>29</v>
      </c>
      <c r="V7289" t="s">
        <v>29</v>
      </c>
      <c r="W7289" t="s">
        <v>7219</v>
      </c>
    </row>
    <row r="7290" spans="1:23">
      <c r="A7290">
        <v>7289</v>
      </c>
      <c r="B7290" t="s">
        <v>7217</v>
      </c>
      <c r="C7290" t="s">
        <v>7217</v>
      </c>
      <c r="D7290">
        <v>188</v>
      </c>
      <c r="E7290" t="s">
        <v>7223</v>
      </c>
      <c r="F7290" t="s">
        <v>1062</v>
      </c>
      <c r="G7290" s="1" t="s">
        <v>7224</v>
      </c>
      <c r="H7290" t="s">
        <v>907</v>
      </c>
      <c r="I7290" t="s">
        <v>8902</v>
      </c>
      <c r="J7290" t="s">
        <v>907</v>
      </c>
      <c r="K7290">
        <v>4.6900000000000004</v>
      </c>
      <c r="L7290">
        <v>4.6900000000000004</v>
      </c>
      <c r="M7290" t="s">
        <v>26</v>
      </c>
      <c r="N7290" t="s">
        <v>323</v>
      </c>
      <c r="O7290" t="s">
        <v>29</v>
      </c>
      <c r="P7290" t="s">
        <v>29</v>
      </c>
      <c r="Q7290" t="s">
        <v>29</v>
      </c>
      <c r="R7290" t="s">
        <v>29</v>
      </c>
      <c r="S7290" t="s">
        <v>29</v>
      </c>
      <c r="T7290" t="s">
        <v>29</v>
      </c>
      <c r="U7290" t="s">
        <v>29</v>
      </c>
      <c r="V7290" t="s">
        <v>29</v>
      </c>
      <c r="W7290" t="s">
        <v>7219</v>
      </c>
    </row>
    <row r="7291" spans="1:23">
      <c r="A7291">
        <v>7290</v>
      </c>
      <c r="B7291" t="s">
        <v>7217</v>
      </c>
      <c r="C7291" t="s">
        <v>7217</v>
      </c>
      <c r="D7291">
        <v>188</v>
      </c>
      <c r="E7291" t="s">
        <v>1302</v>
      </c>
      <c r="F7291" t="s">
        <v>154</v>
      </c>
      <c r="G7291" s="1" t="s">
        <v>368</v>
      </c>
      <c r="H7291" t="s">
        <v>29</v>
      </c>
      <c r="I7291" t="s">
        <v>368</v>
      </c>
      <c r="J7291" t="s">
        <v>29</v>
      </c>
      <c r="K7291">
        <v>3.91</v>
      </c>
      <c r="L7291">
        <v>3.91</v>
      </c>
      <c r="M7291" t="s">
        <v>26</v>
      </c>
      <c r="N7291" t="s">
        <v>764</v>
      </c>
      <c r="O7291" t="s">
        <v>323</v>
      </c>
      <c r="P7291" t="s">
        <v>29</v>
      </c>
      <c r="Q7291" t="s">
        <v>29</v>
      </c>
      <c r="R7291" t="s">
        <v>29</v>
      </c>
      <c r="S7291" t="s">
        <v>29</v>
      </c>
      <c r="T7291" t="s">
        <v>29</v>
      </c>
      <c r="U7291" t="s">
        <v>29</v>
      </c>
      <c r="V7291" t="s">
        <v>29</v>
      </c>
      <c r="W7291" t="s">
        <v>7219</v>
      </c>
    </row>
    <row r="7292" spans="1:23">
      <c r="A7292">
        <v>7291</v>
      </c>
      <c r="B7292" t="s">
        <v>7217</v>
      </c>
      <c r="C7292" t="s">
        <v>7217</v>
      </c>
      <c r="D7292">
        <v>188</v>
      </c>
      <c r="E7292" t="s">
        <v>1443</v>
      </c>
      <c r="F7292" t="s">
        <v>459</v>
      </c>
      <c r="G7292" s="1" t="s">
        <v>1444</v>
      </c>
      <c r="H7292" t="s">
        <v>1201</v>
      </c>
      <c r="I7292" t="s">
        <v>1444</v>
      </c>
      <c r="J7292" t="s">
        <v>1201</v>
      </c>
      <c r="K7292">
        <v>3.91</v>
      </c>
      <c r="L7292">
        <v>3.91</v>
      </c>
      <c r="M7292" t="s">
        <v>26</v>
      </c>
      <c r="N7292" t="s">
        <v>74</v>
      </c>
      <c r="O7292" t="s">
        <v>29</v>
      </c>
      <c r="P7292" t="s">
        <v>29</v>
      </c>
      <c r="Q7292" t="s">
        <v>29</v>
      </c>
      <c r="R7292" t="s">
        <v>29</v>
      </c>
      <c r="S7292" t="s">
        <v>29</v>
      </c>
      <c r="T7292" t="s">
        <v>29</v>
      </c>
      <c r="U7292" t="s">
        <v>29</v>
      </c>
      <c r="V7292" t="s">
        <v>29</v>
      </c>
      <c r="W7292" t="s">
        <v>7219</v>
      </c>
    </row>
    <row r="7293" spans="1:23">
      <c r="A7293">
        <v>7292</v>
      </c>
      <c r="B7293" t="s">
        <v>7217</v>
      </c>
      <c r="C7293" t="s">
        <v>7217</v>
      </c>
      <c r="D7293">
        <v>188</v>
      </c>
      <c r="E7293" t="s">
        <v>7225</v>
      </c>
      <c r="F7293" t="s">
        <v>196</v>
      </c>
      <c r="G7293" s="1" t="s">
        <v>326</v>
      </c>
      <c r="H7293" t="s">
        <v>6559</v>
      </c>
      <c r="I7293" t="s">
        <v>326</v>
      </c>
      <c r="J7293" t="s">
        <v>2131</v>
      </c>
      <c r="K7293">
        <v>3.13</v>
      </c>
      <c r="L7293">
        <v>3.13</v>
      </c>
      <c r="M7293" t="s">
        <v>26</v>
      </c>
      <c r="N7293" t="s">
        <v>764</v>
      </c>
      <c r="O7293" t="s">
        <v>29</v>
      </c>
      <c r="P7293" t="s">
        <v>29</v>
      </c>
      <c r="Q7293" t="s">
        <v>29</v>
      </c>
      <c r="R7293" t="s">
        <v>29</v>
      </c>
      <c r="S7293" t="s">
        <v>29</v>
      </c>
      <c r="T7293" t="s">
        <v>29</v>
      </c>
      <c r="U7293" t="s">
        <v>29</v>
      </c>
      <c r="V7293" t="s">
        <v>29</v>
      </c>
      <c r="W7293" t="s">
        <v>7219</v>
      </c>
    </row>
    <row r="7294" spans="1:23">
      <c r="A7294">
        <v>7293</v>
      </c>
      <c r="B7294" t="s">
        <v>7217</v>
      </c>
      <c r="C7294" t="s">
        <v>7217</v>
      </c>
      <c r="D7294">
        <v>188</v>
      </c>
      <c r="E7294" t="s">
        <v>7005</v>
      </c>
      <c r="F7294" t="s">
        <v>858</v>
      </c>
      <c r="G7294" s="1" t="s">
        <v>7006</v>
      </c>
      <c r="H7294" t="s">
        <v>331</v>
      </c>
      <c r="I7294" t="s">
        <v>7006</v>
      </c>
      <c r="J7294" t="s">
        <v>331</v>
      </c>
      <c r="K7294">
        <v>3.13</v>
      </c>
      <c r="L7294">
        <v>3.13</v>
      </c>
      <c r="M7294" t="s">
        <v>26</v>
      </c>
      <c r="N7294" t="s">
        <v>764</v>
      </c>
      <c r="O7294" t="s">
        <v>29</v>
      </c>
      <c r="P7294" t="s">
        <v>29</v>
      </c>
      <c r="Q7294" t="s">
        <v>29</v>
      </c>
      <c r="R7294" t="s">
        <v>29</v>
      </c>
      <c r="S7294" t="s">
        <v>29</v>
      </c>
      <c r="T7294" t="s">
        <v>29</v>
      </c>
      <c r="U7294" t="s">
        <v>29</v>
      </c>
      <c r="V7294" t="s">
        <v>29</v>
      </c>
      <c r="W7294" t="s">
        <v>7219</v>
      </c>
    </row>
    <row r="7295" spans="1:23">
      <c r="A7295">
        <v>7294</v>
      </c>
      <c r="B7295" t="s">
        <v>7217</v>
      </c>
      <c r="C7295" t="s">
        <v>7217</v>
      </c>
      <c r="D7295">
        <v>188</v>
      </c>
      <c r="E7295" t="s">
        <v>7226</v>
      </c>
      <c r="F7295" t="s">
        <v>185</v>
      </c>
      <c r="G7295" s="1" t="s">
        <v>213</v>
      </c>
      <c r="H7295" t="s">
        <v>331</v>
      </c>
      <c r="I7295" t="s">
        <v>213</v>
      </c>
      <c r="J7295" t="s">
        <v>1739</v>
      </c>
      <c r="K7295">
        <v>2.34</v>
      </c>
      <c r="L7295">
        <v>2.34</v>
      </c>
      <c r="M7295" t="s">
        <v>26</v>
      </c>
      <c r="N7295" t="s">
        <v>764</v>
      </c>
      <c r="O7295" t="s">
        <v>29</v>
      </c>
      <c r="P7295" t="s">
        <v>29</v>
      </c>
      <c r="Q7295" t="s">
        <v>29</v>
      </c>
      <c r="R7295" t="s">
        <v>29</v>
      </c>
      <c r="S7295" t="s">
        <v>29</v>
      </c>
      <c r="T7295" t="s">
        <v>29</v>
      </c>
      <c r="U7295" t="s">
        <v>29</v>
      </c>
      <c r="V7295" t="s">
        <v>29</v>
      </c>
      <c r="W7295" t="s">
        <v>7219</v>
      </c>
    </row>
    <row r="7296" spans="1:23">
      <c r="A7296">
        <v>7295</v>
      </c>
      <c r="B7296" t="s">
        <v>7217</v>
      </c>
      <c r="C7296" t="s">
        <v>7217</v>
      </c>
      <c r="D7296">
        <v>188</v>
      </c>
      <c r="E7296" t="s">
        <v>7227</v>
      </c>
      <c r="F7296" t="s">
        <v>206</v>
      </c>
      <c r="G7296" s="1" t="s">
        <v>5831</v>
      </c>
      <c r="H7296" t="s">
        <v>29</v>
      </c>
      <c r="I7296" t="s">
        <v>5831</v>
      </c>
      <c r="J7296" t="s">
        <v>29</v>
      </c>
      <c r="K7296">
        <v>2.34</v>
      </c>
      <c r="L7296">
        <v>2.34</v>
      </c>
      <c r="M7296" t="s">
        <v>26</v>
      </c>
      <c r="N7296" t="s">
        <v>764</v>
      </c>
      <c r="O7296" t="s">
        <v>29</v>
      </c>
      <c r="P7296" t="s">
        <v>29</v>
      </c>
      <c r="Q7296" t="s">
        <v>29</v>
      </c>
      <c r="R7296" t="s">
        <v>29</v>
      </c>
      <c r="S7296" t="s">
        <v>29</v>
      </c>
      <c r="T7296" t="s">
        <v>29</v>
      </c>
      <c r="U7296" t="s">
        <v>29</v>
      </c>
      <c r="V7296" t="s">
        <v>29</v>
      </c>
      <c r="W7296" t="s">
        <v>7219</v>
      </c>
    </row>
    <row r="7297" spans="1:23">
      <c r="A7297">
        <v>7296</v>
      </c>
      <c r="B7297" t="s">
        <v>7217</v>
      </c>
      <c r="C7297" t="s">
        <v>7217</v>
      </c>
      <c r="D7297">
        <v>188</v>
      </c>
      <c r="E7297" t="s">
        <v>7228</v>
      </c>
      <c r="F7297" t="s">
        <v>358</v>
      </c>
      <c r="G7297" s="1" t="s">
        <v>5134</v>
      </c>
      <c r="H7297" t="s">
        <v>29</v>
      </c>
      <c r="I7297" t="s">
        <v>5134</v>
      </c>
      <c r="J7297" t="s">
        <v>29</v>
      </c>
      <c r="K7297">
        <v>2.34</v>
      </c>
      <c r="L7297">
        <v>2.34</v>
      </c>
      <c r="M7297" t="s">
        <v>26</v>
      </c>
      <c r="N7297" t="s">
        <v>323</v>
      </c>
      <c r="O7297" t="s">
        <v>29</v>
      </c>
      <c r="P7297" t="s">
        <v>29</v>
      </c>
      <c r="Q7297" t="s">
        <v>29</v>
      </c>
      <c r="R7297" t="s">
        <v>29</v>
      </c>
      <c r="S7297" t="s">
        <v>29</v>
      </c>
      <c r="T7297" t="s">
        <v>29</v>
      </c>
      <c r="U7297" t="s">
        <v>29</v>
      </c>
      <c r="V7297" t="s">
        <v>29</v>
      </c>
      <c r="W7297" t="s">
        <v>7219</v>
      </c>
    </row>
    <row r="7298" spans="1:23">
      <c r="A7298">
        <v>7297</v>
      </c>
      <c r="B7298" t="s">
        <v>7217</v>
      </c>
      <c r="C7298" t="s">
        <v>7217</v>
      </c>
      <c r="D7298">
        <v>188</v>
      </c>
      <c r="E7298" t="s">
        <v>8949</v>
      </c>
      <c r="F7298" t="s">
        <v>93</v>
      </c>
      <c r="G7298" s="1" t="s">
        <v>29</v>
      </c>
      <c r="H7298" t="s">
        <v>29</v>
      </c>
      <c r="I7298" t="s">
        <v>29</v>
      </c>
      <c r="J7298" t="s">
        <v>29</v>
      </c>
      <c r="K7298">
        <v>30.42</v>
      </c>
      <c r="L7298">
        <v>30.42</v>
      </c>
      <c r="M7298" t="s">
        <v>26</v>
      </c>
      <c r="N7298" t="s">
        <v>29</v>
      </c>
      <c r="O7298" t="s">
        <v>29</v>
      </c>
      <c r="P7298" t="s">
        <v>29</v>
      </c>
      <c r="Q7298" t="s">
        <v>29</v>
      </c>
      <c r="R7298" t="s">
        <v>29</v>
      </c>
      <c r="S7298" t="s">
        <v>29</v>
      </c>
      <c r="T7298" t="s">
        <v>29</v>
      </c>
      <c r="U7298" t="s">
        <v>29</v>
      </c>
      <c r="V7298" t="s">
        <v>29</v>
      </c>
      <c r="W7298" t="s">
        <v>7219</v>
      </c>
    </row>
    <row r="7299" spans="1:23">
      <c r="A7299">
        <v>7298</v>
      </c>
      <c r="B7299" t="s">
        <v>7217</v>
      </c>
      <c r="C7299" t="s">
        <v>7217</v>
      </c>
      <c r="D7299">
        <v>188</v>
      </c>
      <c r="E7299" t="s">
        <v>9179</v>
      </c>
      <c r="F7299" t="s">
        <v>93</v>
      </c>
      <c r="G7299" s="1" t="s">
        <v>29</v>
      </c>
      <c r="H7299" t="s">
        <v>29</v>
      </c>
      <c r="I7299" t="s">
        <v>29</v>
      </c>
      <c r="J7299" t="s">
        <v>29</v>
      </c>
      <c r="K7299">
        <v>3</v>
      </c>
      <c r="L7299">
        <v>3</v>
      </c>
      <c r="M7299" t="s">
        <v>26</v>
      </c>
      <c r="N7299" t="s">
        <v>4694</v>
      </c>
      <c r="O7299" t="s">
        <v>29</v>
      </c>
      <c r="P7299" t="s">
        <v>29</v>
      </c>
      <c r="Q7299" t="s">
        <v>29</v>
      </c>
      <c r="R7299" t="s">
        <v>29</v>
      </c>
      <c r="S7299" t="s">
        <v>29</v>
      </c>
      <c r="T7299" t="s">
        <v>29</v>
      </c>
      <c r="U7299" t="s">
        <v>29</v>
      </c>
      <c r="V7299" t="s">
        <v>29</v>
      </c>
      <c r="W7299" t="s">
        <v>7219</v>
      </c>
    </row>
    <row r="7300" spans="1:23">
      <c r="A7300">
        <v>7299</v>
      </c>
      <c r="B7300" t="s">
        <v>7217</v>
      </c>
      <c r="C7300" t="s">
        <v>7217</v>
      </c>
      <c r="D7300">
        <v>188</v>
      </c>
      <c r="E7300" t="s">
        <v>9180</v>
      </c>
      <c r="F7300" t="s">
        <v>136</v>
      </c>
      <c r="G7300" s="1" t="s">
        <v>29</v>
      </c>
      <c r="H7300" t="s">
        <v>29</v>
      </c>
      <c r="I7300" t="s">
        <v>29</v>
      </c>
      <c r="J7300" t="s">
        <v>29</v>
      </c>
      <c r="K7300">
        <v>7.2</v>
      </c>
      <c r="L7300">
        <v>7.2</v>
      </c>
      <c r="M7300" t="s">
        <v>136</v>
      </c>
      <c r="N7300" t="s">
        <v>29</v>
      </c>
      <c r="O7300" t="s">
        <v>29</v>
      </c>
      <c r="P7300" t="s">
        <v>29</v>
      </c>
      <c r="Q7300" t="s">
        <v>29</v>
      </c>
      <c r="R7300" t="s">
        <v>29</v>
      </c>
      <c r="S7300" t="s">
        <v>29</v>
      </c>
      <c r="T7300" t="s">
        <v>29</v>
      </c>
      <c r="U7300" t="s">
        <v>29</v>
      </c>
      <c r="V7300" t="s">
        <v>29</v>
      </c>
      <c r="W7300" t="s">
        <v>7219</v>
      </c>
    </row>
    <row r="7301" spans="1:23">
      <c r="A7301">
        <v>7300</v>
      </c>
      <c r="B7301" t="s">
        <v>2123</v>
      </c>
      <c r="C7301" t="s">
        <v>2123</v>
      </c>
      <c r="D7301">
        <v>189</v>
      </c>
      <c r="E7301" t="s">
        <v>7229</v>
      </c>
      <c r="F7301" t="s">
        <v>1364</v>
      </c>
      <c r="G7301" s="1" t="s">
        <v>1730</v>
      </c>
      <c r="H7301" t="s">
        <v>7230</v>
      </c>
      <c r="I7301" t="s">
        <v>1730</v>
      </c>
      <c r="J7301" t="s">
        <v>8132</v>
      </c>
      <c r="K7301">
        <v>13.18</v>
      </c>
      <c r="L7301">
        <v>13.18</v>
      </c>
      <c r="M7301" t="s">
        <v>26</v>
      </c>
      <c r="N7301" t="s">
        <v>764</v>
      </c>
      <c r="O7301" t="s">
        <v>63</v>
      </c>
      <c r="P7301" t="s">
        <v>29</v>
      </c>
      <c r="Q7301" t="s">
        <v>29</v>
      </c>
      <c r="R7301" t="s">
        <v>29</v>
      </c>
      <c r="S7301" t="s">
        <v>29</v>
      </c>
      <c r="T7301" t="s">
        <v>29</v>
      </c>
      <c r="U7301" t="s">
        <v>29</v>
      </c>
      <c r="V7301" t="s">
        <v>29</v>
      </c>
      <c r="W7301" t="s">
        <v>7219</v>
      </c>
    </row>
    <row r="7302" spans="1:23">
      <c r="A7302">
        <v>7301</v>
      </c>
      <c r="B7302" t="s">
        <v>2123</v>
      </c>
      <c r="C7302" t="s">
        <v>2123</v>
      </c>
      <c r="D7302">
        <v>189</v>
      </c>
      <c r="E7302" t="s">
        <v>1724</v>
      </c>
      <c r="F7302" t="s">
        <v>598</v>
      </c>
      <c r="G7302" s="1" t="s">
        <v>914</v>
      </c>
      <c r="H7302" t="s">
        <v>1725</v>
      </c>
      <c r="I7302" t="s">
        <v>914</v>
      </c>
      <c r="J7302" t="s">
        <v>1725</v>
      </c>
      <c r="K7302">
        <v>10.98</v>
      </c>
      <c r="L7302">
        <v>10.98</v>
      </c>
      <c r="M7302" t="s">
        <v>26</v>
      </c>
      <c r="N7302" t="s">
        <v>764</v>
      </c>
      <c r="O7302" t="s">
        <v>323</v>
      </c>
      <c r="P7302" t="s">
        <v>29</v>
      </c>
      <c r="Q7302" t="s">
        <v>29</v>
      </c>
      <c r="R7302" t="s">
        <v>29</v>
      </c>
      <c r="S7302" t="s">
        <v>29</v>
      </c>
      <c r="T7302" t="s">
        <v>29</v>
      </c>
      <c r="U7302" t="s">
        <v>29</v>
      </c>
      <c r="V7302" t="s">
        <v>29</v>
      </c>
      <c r="W7302" t="s">
        <v>7219</v>
      </c>
    </row>
    <row r="7303" spans="1:23">
      <c r="A7303">
        <v>7302</v>
      </c>
      <c r="B7303" t="s">
        <v>2123</v>
      </c>
      <c r="C7303" t="s">
        <v>2123</v>
      </c>
      <c r="D7303">
        <v>189</v>
      </c>
      <c r="E7303" t="s">
        <v>3690</v>
      </c>
      <c r="F7303" t="s">
        <v>1062</v>
      </c>
      <c r="G7303" s="1" t="s">
        <v>1066</v>
      </c>
      <c r="H7303" t="s">
        <v>1353</v>
      </c>
      <c r="I7303" t="s">
        <v>1066</v>
      </c>
      <c r="J7303" t="s">
        <v>1353</v>
      </c>
      <c r="K7303">
        <v>10.83</v>
      </c>
      <c r="L7303">
        <v>10.83</v>
      </c>
      <c r="M7303" t="s">
        <v>26</v>
      </c>
      <c r="N7303" t="s">
        <v>74</v>
      </c>
      <c r="O7303" t="s">
        <v>764</v>
      </c>
      <c r="P7303" t="s">
        <v>29</v>
      </c>
      <c r="Q7303" t="s">
        <v>29</v>
      </c>
      <c r="R7303" t="s">
        <v>29</v>
      </c>
      <c r="S7303" t="s">
        <v>29</v>
      </c>
      <c r="T7303" t="s">
        <v>29</v>
      </c>
      <c r="U7303" t="s">
        <v>29</v>
      </c>
      <c r="V7303" t="s">
        <v>29</v>
      </c>
      <c r="W7303" t="s">
        <v>7219</v>
      </c>
    </row>
    <row r="7304" spans="1:23">
      <c r="A7304">
        <v>7303</v>
      </c>
      <c r="B7304" t="s">
        <v>2123</v>
      </c>
      <c r="C7304" t="s">
        <v>2123</v>
      </c>
      <c r="D7304">
        <v>189</v>
      </c>
      <c r="E7304" t="s">
        <v>1427</v>
      </c>
      <c r="F7304" t="s">
        <v>185</v>
      </c>
      <c r="G7304" s="1" t="s">
        <v>213</v>
      </c>
      <c r="H7304" t="s">
        <v>1428</v>
      </c>
      <c r="I7304" t="s">
        <v>213</v>
      </c>
      <c r="J7304" t="s">
        <v>1428</v>
      </c>
      <c r="K7304">
        <v>7.53</v>
      </c>
      <c r="L7304">
        <v>7.53</v>
      </c>
      <c r="M7304" t="s">
        <v>26</v>
      </c>
      <c r="N7304" t="s">
        <v>323</v>
      </c>
      <c r="O7304" t="s">
        <v>764</v>
      </c>
      <c r="P7304" t="s">
        <v>29</v>
      </c>
      <c r="Q7304" t="s">
        <v>29</v>
      </c>
      <c r="R7304" t="s">
        <v>29</v>
      </c>
      <c r="S7304" t="s">
        <v>29</v>
      </c>
      <c r="T7304" t="s">
        <v>29</v>
      </c>
      <c r="U7304" t="s">
        <v>29</v>
      </c>
      <c r="V7304" t="s">
        <v>29</v>
      </c>
      <c r="W7304" t="s">
        <v>7219</v>
      </c>
    </row>
    <row r="7305" spans="1:23">
      <c r="A7305">
        <v>7304</v>
      </c>
      <c r="B7305" t="s">
        <v>2123</v>
      </c>
      <c r="C7305" t="s">
        <v>2123</v>
      </c>
      <c r="D7305">
        <v>189</v>
      </c>
      <c r="E7305" t="s">
        <v>7231</v>
      </c>
      <c r="F7305" t="s">
        <v>196</v>
      </c>
      <c r="G7305" s="1" t="s">
        <v>326</v>
      </c>
      <c r="H7305" t="s">
        <v>7232</v>
      </c>
      <c r="I7305" t="s">
        <v>326</v>
      </c>
      <c r="J7305" t="s">
        <v>1776</v>
      </c>
      <c r="K7305">
        <v>5.81</v>
      </c>
      <c r="L7305">
        <v>5.81</v>
      </c>
      <c r="M7305" t="s">
        <v>26</v>
      </c>
      <c r="N7305" t="s">
        <v>764</v>
      </c>
      <c r="O7305" t="s">
        <v>29</v>
      </c>
      <c r="P7305" t="s">
        <v>29</v>
      </c>
      <c r="Q7305" t="s">
        <v>29</v>
      </c>
      <c r="R7305" t="s">
        <v>29</v>
      </c>
      <c r="S7305" t="s">
        <v>29</v>
      </c>
      <c r="T7305" t="s">
        <v>29</v>
      </c>
      <c r="U7305" t="s">
        <v>29</v>
      </c>
      <c r="V7305" t="s">
        <v>29</v>
      </c>
      <c r="W7305" t="s">
        <v>7219</v>
      </c>
    </row>
    <row r="7306" spans="1:23">
      <c r="A7306">
        <v>7305</v>
      </c>
      <c r="B7306" t="s">
        <v>2123</v>
      </c>
      <c r="C7306" t="s">
        <v>2123</v>
      </c>
      <c r="D7306">
        <v>189</v>
      </c>
      <c r="E7306" t="s">
        <v>7233</v>
      </c>
      <c r="F7306" t="s">
        <v>154</v>
      </c>
      <c r="G7306" s="1" t="s">
        <v>368</v>
      </c>
      <c r="H7306" t="s">
        <v>183</v>
      </c>
      <c r="I7306" t="s">
        <v>368</v>
      </c>
      <c r="J7306" t="s">
        <v>8764</v>
      </c>
      <c r="K7306">
        <v>3.77</v>
      </c>
      <c r="L7306">
        <v>3.77</v>
      </c>
      <c r="M7306" t="s">
        <v>26</v>
      </c>
      <c r="N7306" t="s">
        <v>323</v>
      </c>
      <c r="O7306" t="s">
        <v>4484</v>
      </c>
      <c r="P7306" t="s">
        <v>29</v>
      </c>
      <c r="Q7306" t="s">
        <v>29</v>
      </c>
      <c r="R7306" t="s">
        <v>29</v>
      </c>
      <c r="S7306" t="s">
        <v>29</v>
      </c>
      <c r="T7306" t="s">
        <v>29</v>
      </c>
      <c r="U7306" t="s">
        <v>29</v>
      </c>
      <c r="V7306" t="s">
        <v>29</v>
      </c>
      <c r="W7306" t="s">
        <v>7219</v>
      </c>
    </row>
    <row r="7307" spans="1:23">
      <c r="A7307">
        <v>7306</v>
      </c>
      <c r="B7307" t="s">
        <v>2123</v>
      </c>
      <c r="C7307" t="s">
        <v>2123</v>
      </c>
      <c r="D7307">
        <v>189</v>
      </c>
      <c r="E7307" t="s">
        <v>2136</v>
      </c>
      <c r="F7307" t="s">
        <v>598</v>
      </c>
      <c r="G7307" s="1" t="s">
        <v>1100</v>
      </c>
      <c r="H7307" t="s">
        <v>2137</v>
      </c>
      <c r="I7307" t="s">
        <v>1100</v>
      </c>
      <c r="J7307" t="s">
        <v>2137</v>
      </c>
      <c r="K7307">
        <v>3.45</v>
      </c>
      <c r="L7307">
        <v>3.45</v>
      </c>
      <c r="M7307" t="s">
        <v>26</v>
      </c>
      <c r="N7307" t="s">
        <v>764</v>
      </c>
      <c r="O7307" t="s">
        <v>29</v>
      </c>
      <c r="P7307" t="s">
        <v>29</v>
      </c>
      <c r="Q7307" t="s">
        <v>29</v>
      </c>
      <c r="R7307" t="s">
        <v>29</v>
      </c>
      <c r="S7307" t="s">
        <v>29</v>
      </c>
      <c r="T7307" t="s">
        <v>29</v>
      </c>
      <c r="U7307" t="s">
        <v>29</v>
      </c>
      <c r="V7307" t="s">
        <v>29</v>
      </c>
      <c r="W7307" t="s">
        <v>7219</v>
      </c>
    </row>
    <row r="7308" spans="1:23">
      <c r="A7308">
        <v>7307</v>
      </c>
      <c r="B7308" t="s">
        <v>2123</v>
      </c>
      <c r="C7308" t="s">
        <v>2123</v>
      </c>
      <c r="D7308">
        <v>189</v>
      </c>
      <c r="E7308" t="s">
        <v>6511</v>
      </c>
      <c r="F7308" t="s">
        <v>1364</v>
      </c>
      <c r="G7308" s="1" t="s">
        <v>5103</v>
      </c>
      <c r="H7308" t="s">
        <v>6512</v>
      </c>
      <c r="I7308" t="s">
        <v>5103</v>
      </c>
      <c r="J7308" t="s">
        <v>6512</v>
      </c>
      <c r="K7308">
        <v>3.3</v>
      </c>
      <c r="L7308">
        <v>3.3</v>
      </c>
      <c r="M7308" t="s">
        <v>26</v>
      </c>
      <c r="N7308" t="s">
        <v>323</v>
      </c>
      <c r="O7308" t="s">
        <v>764</v>
      </c>
      <c r="P7308" t="s">
        <v>29</v>
      </c>
      <c r="Q7308" t="s">
        <v>29</v>
      </c>
      <c r="R7308" t="s">
        <v>29</v>
      </c>
      <c r="S7308" t="s">
        <v>29</v>
      </c>
      <c r="T7308" t="s">
        <v>29</v>
      </c>
      <c r="U7308" t="s">
        <v>29</v>
      </c>
      <c r="V7308" t="s">
        <v>29</v>
      </c>
      <c r="W7308" t="s">
        <v>7219</v>
      </c>
    </row>
    <row r="7309" spans="1:23">
      <c r="A7309">
        <v>7308</v>
      </c>
      <c r="B7309" t="s">
        <v>2123</v>
      </c>
      <c r="C7309" t="s">
        <v>2123</v>
      </c>
      <c r="D7309">
        <v>189</v>
      </c>
      <c r="E7309" t="s">
        <v>7234</v>
      </c>
      <c r="F7309" t="s">
        <v>438</v>
      </c>
      <c r="G7309" s="1" t="s">
        <v>2070</v>
      </c>
      <c r="H7309" t="s">
        <v>922</v>
      </c>
      <c r="I7309" t="s">
        <v>2070</v>
      </c>
      <c r="J7309" t="s">
        <v>922</v>
      </c>
      <c r="K7309">
        <v>2.67</v>
      </c>
      <c r="L7309">
        <v>2.67</v>
      </c>
      <c r="M7309" t="s">
        <v>26</v>
      </c>
      <c r="N7309" t="s">
        <v>764</v>
      </c>
      <c r="O7309" t="s">
        <v>29</v>
      </c>
      <c r="P7309" t="s">
        <v>29</v>
      </c>
      <c r="Q7309" t="s">
        <v>29</v>
      </c>
      <c r="R7309" t="s">
        <v>29</v>
      </c>
      <c r="S7309" t="s">
        <v>29</v>
      </c>
      <c r="T7309" t="s">
        <v>29</v>
      </c>
      <c r="U7309" t="s">
        <v>29</v>
      </c>
      <c r="V7309" t="s">
        <v>29</v>
      </c>
      <c r="W7309" t="s">
        <v>7219</v>
      </c>
    </row>
    <row r="7310" spans="1:23">
      <c r="A7310">
        <v>7309</v>
      </c>
      <c r="B7310" t="s">
        <v>2123</v>
      </c>
      <c r="C7310" t="s">
        <v>2123</v>
      </c>
      <c r="D7310">
        <v>189</v>
      </c>
      <c r="E7310" t="s">
        <v>7235</v>
      </c>
      <c r="F7310" t="s">
        <v>185</v>
      </c>
      <c r="G7310" s="1" t="s">
        <v>994</v>
      </c>
      <c r="H7310" t="s">
        <v>7236</v>
      </c>
      <c r="I7310" t="s">
        <v>994</v>
      </c>
      <c r="J7310" t="s">
        <v>1432</v>
      </c>
      <c r="K7310">
        <v>2.2000000000000002</v>
      </c>
      <c r="L7310">
        <v>2.2000000000000002</v>
      </c>
      <c r="M7310" t="s">
        <v>26</v>
      </c>
      <c r="N7310" t="s">
        <v>764</v>
      </c>
      <c r="O7310" t="s">
        <v>29</v>
      </c>
      <c r="P7310" t="s">
        <v>29</v>
      </c>
      <c r="Q7310" t="s">
        <v>29</v>
      </c>
      <c r="R7310" t="s">
        <v>29</v>
      </c>
      <c r="S7310" t="s">
        <v>29</v>
      </c>
      <c r="T7310" t="s">
        <v>29</v>
      </c>
      <c r="U7310" t="s">
        <v>29</v>
      </c>
      <c r="V7310" t="s">
        <v>29</v>
      </c>
      <c r="W7310" t="s">
        <v>7219</v>
      </c>
    </row>
    <row r="7311" spans="1:23">
      <c r="A7311">
        <v>7310</v>
      </c>
      <c r="B7311" t="s">
        <v>2123</v>
      </c>
      <c r="C7311" t="s">
        <v>2123</v>
      </c>
      <c r="D7311">
        <v>189</v>
      </c>
      <c r="E7311" t="s">
        <v>6098</v>
      </c>
      <c r="F7311" t="s">
        <v>598</v>
      </c>
      <c r="G7311" s="1" t="s">
        <v>1100</v>
      </c>
      <c r="H7311" t="s">
        <v>29</v>
      </c>
      <c r="I7311" t="s">
        <v>1100</v>
      </c>
      <c r="J7311" t="s">
        <v>29</v>
      </c>
      <c r="K7311">
        <v>1.88</v>
      </c>
      <c r="L7311">
        <v>1.88</v>
      </c>
      <c r="M7311" t="s">
        <v>26</v>
      </c>
      <c r="N7311" t="s">
        <v>764</v>
      </c>
      <c r="O7311" t="s">
        <v>29</v>
      </c>
      <c r="P7311" t="s">
        <v>29</v>
      </c>
      <c r="Q7311" t="s">
        <v>29</v>
      </c>
      <c r="R7311" t="s">
        <v>29</v>
      </c>
      <c r="S7311" t="s">
        <v>29</v>
      </c>
      <c r="T7311" t="s">
        <v>29</v>
      </c>
      <c r="U7311" t="s">
        <v>29</v>
      </c>
      <c r="V7311" t="s">
        <v>29</v>
      </c>
      <c r="W7311" t="s">
        <v>7219</v>
      </c>
    </row>
    <row r="7312" spans="1:23">
      <c r="A7312">
        <v>7311</v>
      </c>
      <c r="B7312" t="s">
        <v>2123</v>
      </c>
      <c r="C7312" t="s">
        <v>2123</v>
      </c>
      <c r="D7312">
        <v>189</v>
      </c>
      <c r="E7312" t="s">
        <v>7237</v>
      </c>
      <c r="F7312" t="s">
        <v>505</v>
      </c>
      <c r="G7312" s="1" t="s">
        <v>1472</v>
      </c>
      <c r="H7312" t="s">
        <v>7238</v>
      </c>
      <c r="I7312" t="s">
        <v>1472</v>
      </c>
      <c r="J7312" t="s">
        <v>602</v>
      </c>
      <c r="K7312">
        <v>1.73</v>
      </c>
      <c r="L7312">
        <v>1.73</v>
      </c>
      <c r="M7312" t="s">
        <v>26</v>
      </c>
      <c r="N7312" t="s">
        <v>764</v>
      </c>
      <c r="O7312" t="s">
        <v>29</v>
      </c>
      <c r="P7312" t="s">
        <v>29</v>
      </c>
      <c r="Q7312" t="s">
        <v>29</v>
      </c>
      <c r="R7312" t="s">
        <v>29</v>
      </c>
      <c r="S7312" t="s">
        <v>29</v>
      </c>
      <c r="T7312" t="s">
        <v>29</v>
      </c>
      <c r="U7312" t="s">
        <v>29</v>
      </c>
      <c r="V7312" t="s">
        <v>29</v>
      </c>
      <c r="W7312" t="s">
        <v>7219</v>
      </c>
    </row>
    <row r="7313" spans="1:23">
      <c r="A7313">
        <v>7312</v>
      </c>
      <c r="B7313" t="s">
        <v>2123</v>
      </c>
      <c r="C7313" t="s">
        <v>2123</v>
      </c>
      <c r="D7313">
        <v>189</v>
      </c>
      <c r="E7313" t="s">
        <v>1302</v>
      </c>
      <c r="F7313" t="s">
        <v>154</v>
      </c>
      <c r="G7313" s="1" t="s">
        <v>368</v>
      </c>
      <c r="H7313" t="s">
        <v>29</v>
      </c>
      <c r="I7313" t="s">
        <v>368</v>
      </c>
      <c r="J7313" t="s">
        <v>29</v>
      </c>
      <c r="K7313">
        <v>1.73</v>
      </c>
      <c r="L7313">
        <v>1.73</v>
      </c>
      <c r="M7313" t="s">
        <v>26</v>
      </c>
      <c r="N7313" t="s">
        <v>323</v>
      </c>
      <c r="O7313" t="s">
        <v>764</v>
      </c>
      <c r="P7313" t="s">
        <v>29</v>
      </c>
      <c r="Q7313" t="s">
        <v>29</v>
      </c>
      <c r="R7313" t="s">
        <v>29</v>
      </c>
      <c r="S7313" t="s">
        <v>29</v>
      </c>
      <c r="T7313" t="s">
        <v>29</v>
      </c>
      <c r="U7313" t="s">
        <v>29</v>
      </c>
      <c r="V7313" t="s">
        <v>29</v>
      </c>
      <c r="W7313" t="s">
        <v>7219</v>
      </c>
    </row>
    <row r="7314" spans="1:23">
      <c r="A7314">
        <v>7313</v>
      </c>
      <c r="B7314" t="s">
        <v>2123</v>
      </c>
      <c r="C7314" t="s">
        <v>2123</v>
      </c>
      <c r="D7314">
        <v>189</v>
      </c>
      <c r="E7314" t="s">
        <v>7239</v>
      </c>
      <c r="F7314" t="s">
        <v>858</v>
      </c>
      <c r="G7314" s="1" t="s">
        <v>7240</v>
      </c>
      <c r="H7314" t="s">
        <v>727</v>
      </c>
      <c r="I7314" t="s">
        <v>7240</v>
      </c>
      <c r="J7314" t="s">
        <v>727</v>
      </c>
      <c r="K7314">
        <v>1.56</v>
      </c>
      <c r="L7314">
        <v>1.56</v>
      </c>
      <c r="M7314" t="s">
        <v>26</v>
      </c>
      <c r="N7314" t="s">
        <v>323</v>
      </c>
      <c r="O7314" t="s">
        <v>764</v>
      </c>
      <c r="P7314" t="s">
        <v>29</v>
      </c>
      <c r="Q7314" t="s">
        <v>29</v>
      </c>
      <c r="R7314" t="s">
        <v>29</v>
      </c>
      <c r="S7314" t="s">
        <v>29</v>
      </c>
      <c r="T7314" t="s">
        <v>29</v>
      </c>
      <c r="U7314" t="s">
        <v>29</v>
      </c>
      <c r="V7314" t="s">
        <v>29</v>
      </c>
      <c r="W7314" t="s">
        <v>7219</v>
      </c>
    </row>
    <row r="7315" spans="1:23">
      <c r="A7315">
        <v>7314</v>
      </c>
      <c r="B7315" t="s">
        <v>2123</v>
      </c>
      <c r="C7315" t="s">
        <v>2123</v>
      </c>
      <c r="D7315">
        <v>189</v>
      </c>
      <c r="E7315" t="s">
        <v>7241</v>
      </c>
      <c r="F7315" t="s">
        <v>438</v>
      </c>
      <c r="G7315" s="1" t="s">
        <v>7242</v>
      </c>
      <c r="H7315" t="s">
        <v>907</v>
      </c>
      <c r="I7315" t="s">
        <v>7639</v>
      </c>
      <c r="J7315" t="s">
        <v>907</v>
      </c>
      <c r="K7315">
        <v>1.41</v>
      </c>
      <c r="L7315">
        <v>1.41</v>
      </c>
      <c r="M7315" t="s">
        <v>26</v>
      </c>
      <c r="N7315" t="s">
        <v>764</v>
      </c>
      <c r="O7315" t="s">
        <v>29</v>
      </c>
      <c r="P7315" t="s">
        <v>29</v>
      </c>
      <c r="Q7315" t="s">
        <v>29</v>
      </c>
      <c r="R7315" t="s">
        <v>29</v>
      </c>
      <c r="S7315" t="s">
        <v>29</v>
      </c>
      <c r="T7315" t="s">
        <v>29</v>
      </c>
      <c r="U7315" t="s">
        <v>29</v>
      </c>
      <c r="V7315" t="s">
        <v>29</v>
      </c>
      <c r="W7315" t="s">
        <v>7219</v>
      </c>
    </row>
    <row r="7316" spans="1:23">
      <c r="A7316">
        <v>7315</v>
      </c>
      <c r="B7316" t="s">
        <v>2123</v>
      </c>
      <c r="C7316" t="s">
        <v>2123</v>
      </c>
      <c r="D7316">
        <v>189</v>
      </c>
      <c r="E7316" t="s">
        <v>7243</v>
      </c>
      <c r="F7316" t="s">
        <v>438</v>
      </c>
      <c r="G7316" s="1" t="s">
        <v>439</v>
      </c>
      <c r="H7316" t="s">
        <v>7244</v>
      </c>
      <c r="I7316" t="s">
        <v>439</v>
      </c>
      <c r="J7316" t="s">
        <v>974</v>
      </c>
      <c r="K7316">
        <v>1.25</v>
      </c>
      <c r="L7316">
        <v>1.25</v>
      </c>
      <c r="M7316" t="s">
        <v>26</v>
      </c>
      <c r="N7316" t="s">
        <v>764</v>
      </c>
      <c r="O7316" t="s">
        <v>29</v>
      </c>
      <c r="P7316" t="s">
        <v>29</v>
      </c>
      <c r="Q7316" t="s">
        <v>29</v>
      </c>
      <c r="R7316" t="s">
        <v>29</v>
      </c>
      <c r="S7316" t="s">
        <v>29</v>
      </c>
      <c r="T7316" t="s">
        <v>29</v>
      </c>
      <c r="U7316" t="s">
        <v>29</v>
      </c>
      <c r="V7316" t="s">
        <v>29</v>
      </c>
      <c r="W7316" t="s">
        <v>7219</v>
      </c>
    </row>
    <row r="7317" spans="1:23">
      <c r="A7317">
        <v>7316</v>
      </c>
      <c r="B7317" t="s">
        <v>2123</v>
      </c>
      <c r="C7317" t="s">
        <v>2123</v>
      </c>
      <c r="D7317">
        <v>189</v>
      </c>
      <c r="E7317" t="s">
        <v>6659</v>
      </c>
      <c r="F7317" t="s">
        <v>297</v>
      </c>
      <c r="G7317" s="1" t="s">
        <v>1713</v>
      </c>
      <c r="H7317" t="s">
        <v>29</v>
      </c>
      <c r="I7317" t="s">
        <v>1713</v>
      </c>
      <c r="J7317" t="s">
        <v>29</v>
      </c>
      <c r="K7317">
        <v>1.25</v>
      </c>
      <c r="L7317">
        <v>1.25</v>
      </c>
      <c r="M7317" t="s">
        <v>26</v>
      </c>
      <c r="N7317" t="s">
        <v>764</v>
      </c>
      <c r="O7317" t="s">
        <v>29</v>
      </c>
      <c r="P7317" t="s">
        <v>29</v>
      </c>
      <c r="Q7317" t="s">
        <v>29</v>
      </c>
      <c r="R7317" t="s">
        <v>29</v>
      </c>
      <c r="S7317" t="s">
        <v>29</v>
      </c>
      <c r="T7317" t="s">
        <v>29</v>
      </c>
      <c r="U7317" t="s">
        <v>29</v>
      </c>
      <c r="V7317" t="s">
        <v>29</v>
      </c>
      <c r="W7317" t="s">
        <v>7219</v>
      </c>
    </row>
    <row r="7318" spans="1:23">
      <c r="A7318">
        <v>7317</v>
      </c>
      <c r="B7318" t="s">
        <v>2123</v>
      </c>
      <c r="C7318" t="s">
        <v>2123</v>
      </c>
      <c r="D7318">
        <v>189</v>
      </c>
      <c r="E7318" t="s">
        <v>6046</v>
      </c>
      <c r="F7318" t="s">
        <v>438</v>
      </c>
      <c r="G7318" s="1" t="s">
        <v>6047</v>
      </c>
      <c r="H7318" t="s">
        <v>6048</v>
      </c>
      <c r="I7318" t="s">
        <v>6047</v>
      </c>
      <c r="J7318" t="s">
        <v>6048</v>
      </c>
      <c r="K7318">
        <v>1.25</v>
      </c>
      <c r="L7318">
        <v>1.25</v>
      </c>
      <c r="M7318" t="s">
        <v>26</v>
      </c>
      <c r="N7318" t="s">
        <v>764</v>
      </c>
      <c r="O7318" t="s">
        <v>29</v>
      </c>
      <c r="P7318" t="s">
        <v>29</v>
      </c>
      <c r="Q7318" t="s">
        <v>29</v>
      </c>
      <c r="R7318" t="s">
        <v>29</v>
      </c>
      <c r="S7318" t="s">
        <v>29</v>
      </c>
      <c r="T7318" t="s">
        <v>29</v>
      </c>
      <c r="U7318" t="s">
        <v>29</v>
      </c>
      <c r="V7318" t="s">
        <v>29</v>
      </c>
      <c r="W7318" t="s">
        <v>7219</v>
      </c>
    </row>
    <row r="7319" spans="1:23">
      <c r="A7319">
        <v>7318</v>
      </c>
      <c r="B7319" t="s">
        <v>2123</v>
      </c>
      <c r="C7319" t="s">
        <v>2123</v>
      </c>
      <c r="D7319">
        <v>189</v>
      </c>
      <c r="E7319" t="s">
        <v>5101</v>
      </c>
      <c r="F7319" t="s">
        <v>1364</v>
      </c>
      <c r="G7319" s="1" t="s">
        <v>1730</v>
      </c>
      <c r="H7319" t="s">
        <v>2320</v>
      </c>
      <c r="I7319" t="s">
        <v>1730</v>
      </c>
      <c r="J7319" t="s">
        <v>2320</v>
      </c>
      <c r="K7319">
        <v>1.25</v>
      </c>
      <c r="L7319">
        <v>1.25</v>
      </c>
      <c r="M7319" t="s">
        <v>26</v>
      </c>
      <c r="N7319" t="s">
        <v>764</v>
      </c>
      <c r="O7319" t="s">
        <v>29</v>
      </c>
      <c r="P7319" t="s">
        <v>29</v>
      </c>
      <c r="Q7319" t="s">
        <v>29</v>
      </c>
      <c r="R7319" t="s">
        <v>29</v>
      </c>
      <c r="S7319" t="s">
        <v>29</v>
      </c>
      <c r="T7319" t="s">
        <v>29</v>
      </c>
      <c r="U7319" t="s">
        <v>29</v>
      </c>
      <c r="V7319" t="s">
        <v>29</v>
      </c>
      <c r="W7319" t="s">
        <v>7219</v>
      </c>
    </row>
    <row r="7320" spans="1:23">
      <c r="A7320">
        <v>7319</v>
      </c>
      <c r="B7320" t="s">
        <v>2123</v>
      </c>
      <c r="C7320" t="s">
        <v>2123</v>
      </c>
      <c r="D7320">
        <v>189</v>
      </c>
      <c r="E7320" t="s">
        <v>7245</v>
      </c>
      <c r="F7320" t="s">
        <v>508</v>
      </c>
      <c r="G7320" s="1" t="s">
        <v>509</v>
      </c>
      <c r="H7320" t="s">
        <v>7246</v>
      </c>
      <c r="I7320" t="s">
        <v>509</v>
      </c>
      <c r="J7320" t="s">
        <v>8872</v>
      </c>
      <c r="K7320">
        <v>0.94</v>
      </c>
      <c r="L7320">
        <v>0.94</v>
      </c>
      <c r="M7320" t="s">
        <v>26</v>
      </c>
      <c r="N7320" t="s">
        <v>323</v>
      </c>
      <c r="O7320" t="s">
        <v>29</v>
      </c>
      <c r="P7320" t="s">
        <v>29</v>
      </c>
      <c r="Q7320" t="s">
        <v>29</v>
      </c>
      <c r="R7320" t="s">
        <v>29</v>
      </c>
      <c r="S7320" t="s">
        <v>29</v>
      </c>
      <c r="T7320" t="s">
        <v>29</v>
      </c>
      <c r="U7320" t="s">
        <v>29</v>
      </c>
      <c r="V7320" t="s">
        <v>29</v>
      </c>
      <c r="W7320" t="s">
        <v>7219</v>
      </c>
    </row>
    <row r="7321" spans="1:23">
      <c r="A7321">
        <v>7320</v>
      </c>
      <c r="B7321" t="s">
        <v>2123</v>
      </c>
      <c r="C7321" t="s">
        <v>2123</v>
      </c>
      <c r="D7321">
        <v>189</v>
      </c>
      <c r="E7321" t="s">
        <v>8941</v>
      </c>
      <c r="F7321" t="s">
        <v>136</v>
      </c>
      <c r="G7321" s="1" t="s">
        <v>29</v>
      </c>
      <c r="H7321" t="s">
        <v>29</v>
      </c>
      <c r="I7321" t="s">
        <v>29</v>
      </c>
      <c r="J7321" t="s">
        <v>29</v>
      </c>
      <c r="K7321">
        <v>22.03</v>
      </c>
      <c r="L7321">
        <v>22.03</v>
      </c>
      <c r="M7321" t="s">
        <v>136</v>
      </c>
      <c r="N7321" t="s">
        <v>29</v>
      </c>
      <c r="O7321" t="s">
        <v>29</v>
      </c>
      <c r="P7321" t="s">
        <v>29</v>
      </c>
      <c r="Q7321" t="s">
        <v>29</v>
      </c>
      <c r="R7321" t="s">
        <v>29</v>
      </c>
      <c r="S7321" t="s">
        <v>29</v>
      </c>
      <c r="T7321" t="s">
        <v>29</v>
      </c>
      <c r="U7321" t="s">
        <v>29</v>
      </c>
      <c r="V7321" t="s">
        <v>29</v>
      </c>
      <c r="W7321" t="s">
        <v>7219</v>
      </c>
    </row>
    <row r="7322" spans="1:23">
      <c r="A7322">
        <v>7321</v>
      </c>
      <c r="B7322" t="s">
        <v>7247</v>
      </c>
      <c r="C7322" t="s">
        <v>7248</v>
      </c>
      <c r="D7322">
        <v>190</v>
      </c>
      <c r="E7322" t="s">
        <v>946</v>
      </c>
      <c r="F7322" t="s">
        <v>255</v>
      </c>
      <c r="G7322" s="1" t="s">
        <v>947</v>
      </c>
      <c r="H7322" t="s">
        <v>948</v>
      </c>
      <c r="I7322" t="s">
        <v>947</v>
      </c>
      <c r="J7322" t="s">
        <v>948</v>
      </c>
      <c r="K7322">
        <v>1.382488479</v>
      </c>
      <c r="L7322">
        <v>1.382488479</v>
      </c>
      <c r="M7322" t="s">
        <v>26</v>
      </c>
      <c r="N7322" t="s">
        <v>74</v>
      </c>
      <c r="O7322" t="s">
        <v>29</v>
      </c>
      <c r="P7322" t="s">
        <v>29</v>
      </c>
      <c r="Q7322" t="s">
        <v>29</v>
      </c>
      <c r="R7322" t="s">
        <v>29</v>
      </c>
      <c r="S7322" t="s">
        <v>29</v>
      </c>
      <c r="T7322" t="s">
        <v>29</v>
      </c>
      <c r="U7322" t="s">
        <v>29</v>
      </c>
      <c r="V7322" t="s">
        <v>29</v>
      </c>
      <c r="W7322" t="s">
        <v>7249</v>
      </c>
    </row>
    <row r="7323" spans="1:23">
      <c r="A7323">
        <v>7322</v>
      </c>
      <c r="B7323" t="s">
        <v>7247</v>
      </c>
      <c r="C7323" t="s">
        <v>7248</v>
      </c>
      <c r="D7323">
        <v>190</v>
      </c>
      <c r="E7323" t="s">
        <v>7250</v>
      </c>
      <c r="F7323" t="s">
        <v>1062</v>
      </c>
      <c r="G7323" s="1" t="s">
        <v>1690</v>
      </c>
      <c r="H7323" t="s">
        <v>29</v>
      </c>
      <c r="I7323" t="s">
        <v>1690</v>
      </c>
      <c r="J7323" t="s">
        <v>29</v>
      </c>
      <c r="K7323">
        <v>0.46082949309999999</v>
      </c>
      <c r="L7323">
        <v>0.46082949309999999</v>
      </c>
      <c r="M7323" t="s">
        <v>26</v>
      </c>
      <c r="N7323" t="s">
        <v>764</v>
      </c>
      <c r="O7323" t="s">
        <v>29</v>
      </c>
      <c r="P7323" t="s">
        <v>29</v>
      </c>
      <c r="Q7323" t="s">
        <v>29</v>
      </c>
      <c r="R7323" t="s">
        <v>29</v>
      </c>
      <c r="S7323" t="s">
        <v>29</v>
      </c>
      <c r="T7323" t="s">
        <v>29</v>
      </c>
      <c r="U7323" t="s">
        <v>29</v>
      </c>
      <c r="V7323" t="s">
        <v>29</v>
      </c>
      <c r="W7323" t="s">
        <v>7249</v>
      </c>
    </row>
    <row r="7324" spans="1:23">
      <c r="A7324">
        <v>7323</v>
      </c>
      <c r="B7324" t="s">
        <v>7247</v>
      </c>
      <c r="C7324" t="s">
        <v>7248</v>
      </c>
      <c r="D7324">
        <v>190</v>
      </c>
      <c r="E7324" t="s">
        <v>7251</v>
      </c>
      <c r="F7324" t="s">
        <v>415</v>
      </c>
      <c r="G7324" s="1" t="s">
        <v>1844</v>
      </c>
      <c r="H7324" t="s">
        <v>7252</v>
      </c>
      <c r="I7324" t="s">
        <v>1844</v>
      </c>
      <c r="J7324" t="s">
        <v>8776</v>
      </c>
      <c r="K7324">
        <v>0.46082949309999999</v>
      </c>
      <c r="L7324">
        <v>0.46082949309999999</v>
      </c>
      <c r="M7324" t="s">
        <v>26</v>
      </c>
      <c r="N7324" t="s">
        <v>328</v>
      </c>
      <c r="O7324" t="s">
        <v>29</v>
      </c>
      <c r="P7324" t="s">
        <v>29</v>
      </c>
      <c r="Q7324" t="s">
        <v>29</v>
      </c>
      <c r="R7324" t="s">
        <v>29</v>
      </c>
      <c r="S7324" t="s">
        <v>29</v>
      </c>
      <c r="T7324" t="s">
        <v>29</v>
      </c>
      <c r="U7324" t="s">
        <v>29</v>
      </c>
      <c r="V7324" t="s">
        <v>29</v>
      </c>
      <c r="W7324" t="s">
        <v>7249</v>
      </c>
    </row>
    <row r="7325" spans="1:23">
      <c r="A7325">
        <v>7324</v>
      </c>
      <c r="B7325" t="s">
        <v>7247</v>
      </c>
      <c r="C7325" t="s">
        <v>7248</v>
      </c>
      <c r="D7325">
        <v>190</v>
      </c>
      <c r="E7325" t="s">
        <v>1370</v>
      </c>
      <c r="F7325" t="s">
        <v>206</v>
      </c>
      <c r="G7325" s="1" t="s">
        <v>1371</v>
      </c>
      <c r="H7325" t="s">
        <v>29</v>
      </c>
      <c r="I7325" t="s">
        <v>6828</v>
      </c>
      <c r="J7325" t="s">
        <v>29</v>
      </c>
      <c r="K7325">
        <v>0.46082949309999999</v>
      </c>
      <c r="L7325">
        <v>0.46082949309999999</v>
      </c>
      <c r="M7325" t="s">
        <v>26</v>
      </c>
      <c r="N7325" t="s">
        <v>63</v>
      </c>
      <c r="O7325" t="s">
        <v>29</v>
      </c>
      <c r="P7325" t="s">
        <v>29</v>
      </c>
      <c r="Q7325" t="s">
        <v>29</v>
      </c>
      <c r="R7325" t="s">
        <v>29</v>
      </c>
      <c r="S7325" t="s">
        <v>29</v>
      </c>
      <c r="T7325" t="s">
        <v>29</v>
      </c>
      <c r="U7325" t="s">
        <v>29</v>
      </c>
      <c r="V7325" t="s">
        <v>29</v>
      </c>
      <c r="W7325" t="s">
        <v>7249</v>
      </c>
    </row>
    <row r="7326" spans="1:23">
      <c r="A7326">
        <v>7325</v>
      </c>
      <c r="B7326" t="s">
        <v>7247</v>
      </c>
      <c r="C7326" t="s">
        <v>7248</v>
      </c>
      <c r="D7326">
        <v>190</v>
      </c>
      <c r="E7326" t="s">
        <v>7253</v>
      </c>
      <c r="F7326" t="s">
        <v>206</v>
      </c>
      <c r="G7326" s="1" t="s">
        <v>6578</v>
      </c>
      <c r="H7326" t="s">
        <v>29</v>
      </c>
      <c r="I7326" t="s">
        <v>6578</v>
      </c>
      <c r="J7326" t="s">
        <v>29</v>
      </c>
      <c r="K7326">
        <v>0.46082949309999999</v>
      </c>
      <c r="L7326">
        <v>0.46082949309999999</v>
      </c>
      <c r="M7326" t="s">
        <v>26</v>
      </c>
      <c r="N7326" t="s">
        <v>764</v>
      </c>
      <c r="O7326" t="s">
        <v>29</v>
      </c>
      <c r="P7326" t="s">
        <v>29</v>
      </c>
      <c r="Q7326" t="s">
        <v>29</v>
      </c>
      <c r="R7326" t="s">
        <v>29</v>
      </c>
      <c r="S7326" t="s">
        <v>29</v>
      </c>
      <c r="T7326" t="s">
        <v>29</v>
      </c>
      <c r="U7326" t="s">
        <v>29</v>
      </c>
      <c r="V7326" t="s">
        <v>29</v>
      </c>
      <c r="W7326" t="s">
        <v>7249</v>
      </c>
    </row>
    <row r="7327" spans="1:23">
      <c r="A7327">
        <v>7326</v>
      </c>
      <c r="B7327" t="s">
        <v>7247</v>
      </c>
      <c r="C7327" t="s">
        <v>7248</v>
      </c>
      <c r="D7327">
        <v>190</v>
      </c>
      <c r="E7327" t="s">
        <v>7254</v>
      </c>
      <c r="F7327" t="s">
        <v>206</v>
      </c>
      <c r="G7327" s="1" t="s">
        <v>6578</v>
      </c>
      <c r="H7327" t="s">
        <v>7255</v>
      </c>
      <c r="I7327" t="s">
        <v>6578</v>
      </c>
      <c r="J7327" t="s">
        <v>7255</v>
      </c>
      <c r="K7327">
        <v>0.46082949309999999</v>
      </c>
      <c r="L7327">
        <v>0.46082949309999999</v>
      </c>
      <c r="M7327" t="s">
        <v>26</v>
      </c>
      <c r="N7327" t="s">
        <v>764</v>
      </c>
      <c r="O7327" t="s">
        <v>29</v>
      </c>
      <c r="P7327" t="s">
        <v>29</v>
      </c>
      <c r="Q7327" t="s">
        <v>29</v>
      </c>
      <c r="R7327" t="s">
        <v>29</v>
      </c>
      <c r="S7327" t="s">
        <v>29</v>
      </c>
      <c r="T7327" t="s">
        <v>29</v>
      </c>
      <c r="U7327" t="s">
        <v>29</v>
      </c>
      <c r="V7327" t="s">
        <v>29</v>
      </c>
      <c r="W7327" t="s">
        <v>7249</v>
      </c>
    </row>
    <row r="7328" spans="1:23">
      <c r="A7328">
        <v>7327</v>
      </c>
      <c r="B7328" t="s">
        <v>7247</v>
      </c>
      <c r="C7328" t="s">
        <v>7248</v>
      </c>
      <c r="D7328">
        <v>190</v>
      </c>
      <c r="E7328" t="s">
        <v>7256</v>
      </c>
      <c r="F7328" t="s">
        <v>206</v>
      </c>
      <c r="G7328" s="1" t="s">
        <v>7257</v>
      </c>
      <c r="H7328" t="s">
        <v>6622</v>
      </c>
      <c r="I7328" t="s">
        <v>6828</v>
      </c>
      <c r="J7328" t="s">
        <v>6622</v>
      </c>
      <c r="K7328">
        <v>0.46082949309999999</v>
      </c>
      <c r="L7328">
        <v>0.46082949309999999</v>
      </c>
      <c r="M7328" t="s">
        <v>26</v>
      </c>
      <c r="N7328" t="s">
        <v>764</v>
      </c>
      <c r="O7328" t="s">
        <v>29</v>
      </c>
      <c r="P7328" t="s">
        <v>29</v>
      </c>
      <c r="Q7328" t="s">
        <v>29</v>
      </c>
      <c r="R7328" t="s">
        <v>29</v>
      </c>
      <c r="S7328" t="s">
        <v>29</v>
      </c>
      <c r="T7328" t="s">
        <v>29</v>
      </c>
      <c r="U7328" t="s">
        <v>29</v>
      </c>
      <c r="V7328" t="s">
        <v>29</v>
      </c>
      <c r="W7328" t="s">
        <v>7249</v>
      </c>
    </row>
    <row r="7329" spans="1:23">
      <c r="A7329">
        <v>7328</v>
      </c>
      <c r="B7329" t="s">
        <v>7247</v>
      </c>
      <c r="C7329" t="s">
        <v>7248</v>
      </c>
      <c r="D7329">
        <v>190</v>
      </c>
      <c r="E7329" t="s">
        <v>7258</v>
      </c>
      <c r="F7329" t="s">
        <v>206</v>
      </c>
      <c r="G7329" s="1" t="s">
        <v>207</v>
      </c>
      <c r="H7329" t="s">
        <v>2757</v>
      </c>
      <c r="I7329" t="s">
        <v>5676</v>
      </c>
      <c r="J7329" t="s">
        <v>8777</v>
      </c>
      <c r="K7329">
        <v>0.46082949309999999</v>
      </c>
      <c r="L7329">
        <v>0.46082949309999999</v>
      </c>
      <c r="M7329" t="s">
        <v>26</v>
      </c>
      <c r="N7329" t="s">
        <v>63</v>
      </c>
      <c r="O7329" t="s">
        <v>29</v>
      </c>
      <c r="P7329" t="s">
        <v>29</v>
      </c>
      <c r="Q7329" t="s">
        <v>29</v>
      </c>
      <c r="R7329" t="s">
        <v>29</v>
      </c>
      <c r="S7329" t="s">
        <v>29</v>
      </c>
      <c r="T7329" t="s">
        <v>29</v>
      </c>
      <c r="U7329" t="s">
        <v>29</v>
      </c>
      <c r="V7329" t="s">
        <v>29</v>
      </c>
      <c r="W7329" t="s">
        <v>7249</v>
      </c>
    </row>
    <row r="7330" spans="1:23">
      <c r="A7330">
        <v>7329</v>
      </c>
      <c r="B7330" t="s">
        <v>7247</v>
      </c>
      <c r="C7330" t="s">
        <v>7248</v>
      </c>
      <c r="D7330">
        <v>190</v>
      </c>
      <c r="E7330" t="s">
        <v>361</v>
      </c>
      <c r="F7330" t="s">
        <v>206</v>
      </c>
      <c r="G7330" s="1" t="s">
        <v>207</v>
      </c>
      <c r="H7330" t="s">
        <v>362</v>
      </c>
      <c r="I7330" t="s">
        <v>5676</v>
      </c>
      <c r="J7330" t="s">
        <v>8589</v>
      </c>
      <c r="K7330">
        <v>0.92165898619999997</v>
      </c>
      <c r="L7330">
        <v>0.92165898619999997</v>
      </c>
      <c r="M7330" t="s">
        <v>26</v>
      </c>
      <c r="N7330" t="s">
        <v>63</v>
      </c>
      <c r="O7330" t="s">
        <v>29</v>
      </c>
      <c r="P7330" t="s">
        <v>29</v>
      </c>
      <c r="Q7330" t="s">
        <v>29</v>
      </c>
      <c r="R7330" t="s">
        <v>29</v>
      </c>
      <c r="S7330" t="s">
        <v>29</v>
      </c>
      <c r="T7330" t="s">
        <v>29</v>
      </c>
      <c r="U7330" t="s">
        <v>29</v>
      </c>
      <c r="V7330" t="s">
        <v>29</v>
      </c>
      <c r="W7330" t="s">
        <v>7249</v>
      </c>
    </row>
    <row r="7331" spans="1:23">
      <c r="A7331">
        <v>7330</v>
      </c>
      <c r="B7331" t="s">
        <v>7247</v>
      </c>
      <c r="C7331" t="s">
        <v>7248</v>
      </c>
      <c r="D7331">
        <v>190</v>
      </c>
      <c r="E7331" t="s">
        <v>7259</v>
      </c>
      <c r="F7331" t="s">
        <v>206</v>
      </c>
      <c r="G7331" s="1" t="s">
        <v>7260</v>
      </c>
      <c r="H7331" t="s">
        <v>7261</v>
      </c>
      <c r="I7331" t="s">
        <v>8508</v>
      </c>
      <c r="J7331" t="s">
        <v>8778</v>
      </c>
      <c r="K7331">
        <v>0.46082949309999999</v>
      </c>
      <c r="L7331">
        <v>0.46082949309999999</v>
      </c>
      <c r="M7331" t="s">
        <v>26</v>
      </c>
      <c r="N7331" t="s">
        <v>764</v>
      </c>
      <c r="O7331" t="s">
        <v>29</v>
      </c>
      <c r="P7331" t="s">
        <v>29</v>
      </c>
      <c r="Q7331" t="s">
        <v>29</v>
      </c>
      <c r="R7331" t="s">
        <v>29</v>
      </c>
      <c r="S7331" t="s">
        <v>29</v>
      </c>
      <c r="T7331" t="s">
        <v>29</v>
      </c>
      <c r="U7331" t="s">
        <v>29</v>
      </c>
      <c r="V7331" t="s">
        <v>29</v>
      </c>
      <c r="W7331" t="s">
        <v>7249</v>
      </c>
    </row>
    <row r="7332" spans="1:23">
      <c r="A7332">
        <v>7331</v>
      </c>
      <c r="B7332" t="s">
        <v>7247</v>
      </c>
      <c r="C7332" t="s">
        <v>7248</v>
      </c>
      <c r="D7332">
        <v>190</v>
      </c>
      <c r="E7332" t="s">
        <v>7262</v>
      </c>
      <c r="F7332" t="s">
        <v>216</v>
      </c>
      <c r="G7332" s="1" t="s">
        <v>916</v>
      </c>
      <c r="H7332" t="s">
        <v>7263</v>
      </c>
      <c r="I7332" t="s">
        <v>916</v>
      </c>
      <c r="J7332" t="s">
        <v>1698</v>
      </c>
      <c r="K7332">
        <v>4.1474654380000002</v>
      </c>
      <c r="L7332">
        <v>4.1474654380000002</v>
      </c>
      <c r="M7332" t="s">
        <v>26</v>
      </c>
      <c r="N7332" t="s">
        <v>74</v>
      </c>
      <c r="O7332" t="s">
        <v>29</v>
      </c>
      <c r="P7332" t="s">
        <v>29</v>
      </c>
      <c r="Q7332" t="s">
        <v>29</v>
      </c>
      <c r="R7332" t="s">
        <v>29</v>
      </c>
      <c r="S7332" t="s">
        <v>29</v>
      </c>
      <c r="T7332" t="s">
        <v>29</v>
      </c>
      <c r="U7332" t="s">
        <v>29</v>
      </c>
      <c r="V7332" t="s">
        <v>29</v>
      </c>
      <c r="W7332" t="s">
        <v>7249</v>
      </c>
    </row>
    <row r="7333" spans="1:23">
      <c r="A7333">
        <v>7332</v>
      </c>
      <c r="B7333" t="s">
        <v>7247</v>
      </c>
      <c r="C7333" t="s">
        <v>7248</v>
      </c>
      <c r="D7333">
        <v>190</v>
      </c>
      <c r="E7333" t="s">
        <v>7264</v>
      </c>
      <c r="F7333" t="s">
        <v>216</v>
      </c>
      <c r="G7333" s="1" t="s">
        <v>916</v>
      </c>
      <c r="H7333" t="s">
        <v>7265</v>
      </c>
      <c r="I7333" t="s">
        <v>916</v>
      </c>
      <c r="J7333" t="s">
        <v>7265</v>
      </c>
      <c r="K7333">
        <v>0.46082949309999999</v>
      </c>
      <c r="L7333">
        <v>0.46082949309999999</v>
      </c>
      <c r="M7333" t="s">
        <v>26</v>
      </c>
      <c r="N7333" t="s">
        <v>74</v>
      </c>
      <c r="O7333" t="s">
        <v>29</v>
      </c>
      <c r="P7333" t="s">
        <v>29</v>
      </c>
      <c r="Q7333" t="s">
        <v>29</v>
      </c>
      <c r="R7333" t="s">
        <v>29</v>
      </c>
      <c r="S7333" t="s">
        <v>29</v>
      </c>
      <c r="T7333" t="s">
        <v>29</v>
      </c>
      <c r="U7333" t="s">
        <v>29</v>
      </c>
      <c r="V7333" t="s">
        <v>29</v>
      </c>
      <c r="W7333" t="s">
        <v>7249</v>
      </c>
    </row>
    <row r="7334" spans="1:23">
      <c r="A7334">
        <v>7333</v>
      </c>
      <c r="B7334" t="s">
        <v>7247</v>
      </c>
      <c r="C7334" t="s">
        <v>7248</v>
      </c>
      <c r="D7334">
        <v>190</v>
      </c>
      <c r="E7334" t="s">
        <v>915</v>
      </c>
      <c r="F7334" t="s">
        <v>216</v>
      </c>
      <c r="G7334" s="1" t="s">
        <v>916</v>
      </c>
      <c r="H7334" t="s">
        <v>29</v>
      </c>
      <c r="I7334" t="s">
        <v>916</v>
      </c>
      <c r="J7334" t="s">
        <v>29</v>
      </c>
      <c r="K7334">
        <v>0.46082949309999999</v>
      </c>
      <c r="L7334">
        <v>0.46082949309999999</v>
      </c>
      <c r="M7334" t="s">
        <v>26</v>
      </c>
      <c r="N7334" t="s">
        <v>74</v>
      </c>
      <c r="O7334" t="s">
        <v>29</v>
      </c>
      <c r="P7334" t="s">
        <v>29</v>
      </c>
      <c r="Q7334" t="s">
        <v>29</v>
      </c>
      <c r="R7334" t="s">
        <v>29</v>
      </c>
      <c r="S7334" t="s">
        <v>29</v>
      </c>
      <c r="T7334" t="s">
        <v>29</v>
      </c>
      <c r="U7334" t="s">
        <v>29</v>
      </c>
      <c r="V7334" t="s">
        <v>29</v>
      </c>
      <c r="W7334" t="s">
        <v>7249</v>
      </c>
    </row>
    <row r="7335" spans="1:23">
      <c r="A7335">
        <v>7334</v>
      </c>
      <c r="B7335" t="s">
        <v>7247</v>
      </c>
      <c r="C7335" t="s">
        <v>7248</v>
      </c>
      <c r="D7335">
        <v>190</v>
      </c>
      <c r="E7335" t="s">
        <v>346</v>
      </c>
      <c r="F7335" t="s">
        <v>216</v>
      </c>
      <c r="G7335" s="1" t="s">
        <v>347</v>
      </c>
      <c r="H7335" t="s">
        <v>348</v>
      </c>
      <c r="I7335" t="s">
        <v>347</v>
      </c>
      <c r="J7335" t="s">
        <v>348</v>
      </c>
      <c r="K7335">
        <v>4.6082949309999997</v>
      </c>
      <c r="L7335">
        <v>4.6082949309999997</v>
      </c>
      <c r="M7335" t="s">
        <v>26</v>
      </c>
      <c r="N7335" t="s">
        <v>74</v>
      </c>
      <c r="O7335" t="s">
        <v>29</v>
      </c>
      <c r="P7335" t="s">
        <v>29</v>
      </c>
      <c r="Q7335" t="s">
        <v>29</v>
      </c>
      <c r="R7335" t="s">
        <v>29</v>
      </c>
      <c r="S7335" t="s">
        <v>29</v>
      </c>
      <c r="T7335" t="s">
        <v>29</v>
      </c>
      <c r="U7335" t="s">
        <v>29</v>
      </c>
      <c r="V7335" t="s">
        <v>29</v>
      </c>
      <c r="W7335" t="s">
        <v>7249</v>
      </c>
    </row>
    <row r="7336" spans="1:23">
      <c r="A7336">
        <v>7335</v>
      </c>
      <c r="B7336" t="s">
        <v>7247</v>
      </c>
      <c r="C7336" t="s">
        <v>7248</v>
      </c>
      <c r="D7336">
        <v>190</v>
      </c>
      <c r="E7336" t="s">
        <v>1701</v>
      </c>
      <c r="F7336" t="s">
        <v>216</v>
      </c>
      <c r="G7336" s="1" t="s">
        <v>347</v>
      </c>
      <c r="H7336" t="s">
        <v>1702</v>
      </c>
      <c r="I7336" t="s">
        <v>347</v>
      </c>
      <c r="J7336" t="s">
        <v>1702</v>
      </c>
      <c r="K7336">
        <v>0.92165898619999997</v>
      </c>
      <c r="L7336">
        <v>0.92165898619999997</v>
      </c>
      <c r="M7336" t="s">
        <v>26</v>
      </c>
      <c r="N7336" t="s">
        <v>74</v>
      </c>
      <c r="O7336" t="s">
        <v>29</v>
      </c>
      <c r="P7336" t="s">
        <v>29</v>
      </c>
      <c r="Q7336" t="s">
        <v>29</v>
      </c>
      <c r="R7336" t="s">
        <v>29</v>
      </c>
      <c r="S7336" t="s">
        <v>29</v>
      </c>
      <c r="T7336" t="s">
        <v>29</v>
      </c>
      <c r="U7336" t="s">
        <v>29</v>
      </c>
      <c r="V7336" t="s">
        <v>29</v>
      </c>
      <c r="W7336" t="s">
        <v>7249</v>
      </c>
    </row>
    <row r="7337" spans="1:23">
      <c r="A7337">
        <v>7336</v>
      </c>
      <c r="B7337" t="s">
        <v>7247</v>
      </c>
      <c r="C7337" t="s">
        <v>7248</v>
      </c>
      <c r="D7337">
        <v>190</v>
      </c>
      <c r="E7337" t="s">
        <v>1316</v>
      </c>
      <c r="F7337" t="s">
        <v>682</v>
      </c>
      <c r="G7337" s="1" t="s">
        <v>1317</v>
      </c>
      <c r="H7337" t="s">
        <v>1318</v>
      </c>
      <c r="I7337" t="s">
        <v>1317</v>
      </c>
      <c r="J7337" t="s">
        <v>1318</v>
      </c>
      <c r="K7337">
        <v>0.46082949309999999</v>
      </c>
      <c r="L7337">
        <v>0.46082949309999999</v>
      </c>
      <c r="M7337" t="s">
        <v>26</v>
      </c>
      <c r="N7337" t="s">
        <v>74</v>
      </c>
      <c r="O7337" t="s">
        <v>29</v>
      </c>
      <c r="P7337" t="s">
        <v>29</v>
      </c>
      <c r="Q7337" t="s">
        <v>29</v>
      </c>
      <c r="R7337" t="s">
        <v>29</v>
      </c>
      <c r="S7337" t="s">
        <v>29</v>
      </c>
      <c r="T7337" t="s">
        <v>29</v>
      </c>
      <c r="U7337" t="s">
        <v>29</v>
      </c>
      <c r="V7337" t="s">
        <v>29</v>
      </c>
      <c r="W7337" t="s">
        <v>7249</v>
      </c>
    </row>
    <row r="7338" spans="1:23">
      <c r="A7338">
        <v>7337</v>
      </c>
      <c r="B7338" t="s">
        <v>7247</v>
      </c>
      <c r="C7338" t="s">
        <v>7248</v>
      </c>
      <c r="D7338">
        <v>190</v>
      </c>
      <c r="E7338" t="s">
        <v>7266</v>
      </c>
      <c r="F7338" t="s">
        <v>3071</v>
      </c>
      <c r="G7338" s="1" t="s">
        <v>3072</v>
      </c>
      <c r="H7338" t="s">
        <v>7267</v>
      </c>
      <c r="I7338" t="s">
        <v>3072</v>
      </c>
      <c r="J7338" t="s">
        <v>7267</v>
      </c>
      <c r="K7338">
        <v>5.069124424</v>
      </c>
      <c r="L7338">
        <v>5.069124424</v>
      </c>
      <c r="M7338" t="s">
        <v>26</v>
      </c>
      <c r="N7338" t="s">
        <v>764</v>
      </c>
      <c r="O7338" t="s">
        <v>323</v>
      </c>
      <c r="P7338" t="s">
        <v>29</v>
      </c>
      <c r="Q7338" t="s">
        <v>29</v>
      </c>
      <c r="R7338" t="s">
        <v>29</v>
      </c>
      <c r="S7338" t="s">
        <v>29</v>
      </c>
      <c r="T7338" t="s">
        <v>29</v>
      </c>
      <c r="U7338" t="s">
        <v>29</v>
      </c>
      <c r="V7338" t="s">
        <v>29</v>
      </c>
      <c r="W7338" t="s">
        <v>7249</v>
      </c>
    </row>
    <row r="7339" spans="1:23">
      <c r="A7339">
        <v>7338</v>
      </c>
      <c r="B7339" t="s">
        <v>7247</v>
      </c>
      <c r="C7339" t="s">
        <v>7248</v>
      </c>
      <c r="D7339">
        <v>190</v>
      </c>
      <c r="E7339" t="s">
        <v>923</v>
      </c>
      <c r="F7339" t="s">
        <v>598</v>
      </c>
      <c r="G7339" s="1" t="s">
        <v>914</v>
      </c>
      <c r="H7339" t="s">
        <v>924</v>
      </c>
      <c r="I7339" t="s">
        <v>914</v>
      </c>
      <c r="J7339" t="s">
        <v>924</v>
      </c>
      <c r="K7339">
        <v>2.3041474649999998</v>
      </c>
      <c r="L7339">
        <v>2.3041474649999998</v>
      </c>
      <c r="M7339" t="s">
        <v>26</v>
      </c>
      <c r="N7339" t="s">
        <v>764</v>
      </c>
      <c r="O7339" t="s">
        <v>29</v>
      </c>
      <c r="P7339" t="s">
        <v>29</v>
      </c>
      <c r="Q7339" t="s">
        <v>29</v>
      </c>
      <c r="R7339" t="s">
        <v>29</v>
      </c>
      <c r="S7339" t="s">
        <v>29</v>
      </c>
      <c r="T7339" t="s">
        <v>29</v>
      </c>
      <c r="U7339" t="s">
        <v>29</v>
      </c>
      <c r="V7339" t="s">
        <v>29</v>
      </c>
      <c r="W7339" t="s">
        <v>7249</v>
      </c>
    </row>
    <row r="7340" spans="1:23">
      <c r="A7340">
        <v>7339</v>
      </c>
      <c r="B7340" t="s">
        <v>7247</v>
      </c>
      <c r="C7340" t="s">
        <v>7248</v>
      </c>
      <c r="D7340">
        <v>190</v>
      </c>
      <c r="E7340" t="s">
        <v>3895</v>
      </c>
      <c r="F7340" t="s">
        <v>297</v>
      </c>
      <c r="G7340" s="1" t="s">
        <v>1713</v>
      </c>
      <c r="H7340" t="s">
        <v>3896</v>
      </c>
      <c r="I7340" t="s">
        <v>1713</v>
      </c>
      <c r="J7340" t="s">
        <v>3896</v>
      </c>
      <c r="K7340">
        <v>3.6866359449999999</v>
      </c>
      <c r="L7340">
        <v>3.6866359449999999</v>
      </c>
      <c r="M7340" t="s">
        <v>26</v>
      </c>
      <c r="N7340" t="s">
        <v>764</v>
      </c>
      <c r="O7340" t="s">
        <v>29</v>
      </c>
      <c r="P7340" t="s">
        <v>29</v>
      </c>
      <c r="Q7340" t="s">
        <v>29</v>
      </c>
      <c r="R7340" t="s">
        <v>29</v>
      </c>
      <c r="S7340" t="s">
        <v>29</v>
      </c>
      <c r="T7340" t="s">
        <v>29</v>
      </c>
      <c r="U7340" t="s">
        <v>29</v>
      </c>
      <c r="V7340" t="s">
        <v>29</v>
      </c>
      <c r="W7340" t="s">
        <v>7249</v>
      </c>
    </row>
    <row r="7341" spans="1:23">
      <c r="A7341">
        <v>7340</v>
      </c>
      <c r="B7341" t="s">
        <v>7247</v>
      </c>
      <c r="C7341" t="s">
        <v>7248</v>
      </c>
      <c r="D7341">
        <v>190</v>
      </c>
      <c r="E7341" t="s">
        <v>7268</v>
      </c>
      <c r="F7341" t="s">
        <v>1955</v>
      </c>
      <c r="G7341" s="1" t="s">
        <v>7269</v>
      </c>
      <c r="H7341" t="s">
        <v>7270</v>
      </c>
      <c r="I7341" t="s">
        <v>7269</v>
      </c>
      <c r="J7341" t="s">
        <v>7270</v>
      </c>
      <c r="K7341">
        <v>0.46082949309999999</v>
      </c>
      <c r="L7341">
        <v>0.46082949309999999</v>
      </c>
      <c r="M7341" t="s">
        <v>26</v>
      </c>
      <c r="N7341" t="s">
        <v>74</v>
      </c>
      <c r="O7341" t="s">
        <v>29</v>
      </c>
      <c r="P7341" t="s">
        <v>29</v>
      </c>
      <c r="Q7341" t="s">
        <v>29</v>
      </c>
      <c r="R7341" t="s">
        <v>29</v>
      </c>
      <c r="S7341" t="s">
        <v>29</v>
      </c>
      <c r="T7341" t="s">
        <v>29</v>
      </c>
      <c r="U7341" t="s">
        <v>29</v>
      </c>
      <c r="V7341" t="s">
        <v>29</v>
      </c>
      <c r="W7341" t="s">
        <v>7249</v>
      </c>
    </row>
    <row r="7342" spans="1:23">
      <c r="A7342">
        <v>7341</v>
      </c>
      <c r="B7342" t="s">
        <v>7247</v>
      </c>
      <c r="C7342" t="s">
        <v>7248</v>
      </c>
      <c r="D7342">
        <v>190</v>
      </c>
      <c r="E7342" t="s">
        <v>7271</v>
      </c>
      <c r="F7342" t="s">
        <v>1955</v>
      </c>
      <c r="G7342" s="1" t="s">
        <v>7269</v>
      </c>
      <c r="H7342" t="s">
        <v>29</v>
      </c>
      <c r="I7342" t="s">
        <v>7269</v>
      </c>
      <c r="J7342" t="s">
        <v>29</v>
      </c>
      <c r="K7342">
        <v>0.46082949309999999</v>
      </c>
      <c r="L7342">
        <v>0.46082949309999999</v>
      </c>
      <c r="M7342" t="s">
        <v>26</v>
      </c>
      <c r="N7342" t="s">
        <v>74</v>
      </c>
      <c r="O7342" t="s">
        <v>29</v>
      </c>
      <c r="P7342" t="s">
        <v>29</v>
      </c>
      <c r="Q7342" t="s">
        <v>29</v>
      </c>
      <c r="R7342" t="s">
        <v>29</v>
      </c>
      <c r="S7342" t="s">
        <v>29</v>
      </c>
      <c r="T7342" t="s">
        <v>29</v>
      </c>
      <c r="U7342" t="s">
        <v>29</v>
      </c>
      <c r="V7342" t="s">
        <v>29</v>
      </c>
      <c r="W7342" t="s">
        <v>7249</v>
      </c>
    </row>
    <row r="7343" spans="1:23">
      <c r="A7343">
        <v>7342</v>
      </c>
      <c r="B7343" t="s">
        <v>7247</v>
      </c>
      <c r="C7343" t="s">
        <v>7248</v>
      </c>
      <c r="D7343">
        <v>190</v>
      </c>
      <c r="E7343" t="s">
        <v>363</v>
      </c>
      <c r="F7343" t="s">
        <v>364</v>
      </c>
      <c r="G7343" s="1" t="s">
        <v>365</v>
      </c>
      <c r="H7343" t="s">
        <v>366</v>
      </c>
      <c r="I7343" t="s">
        <v>365</v>
      </c>
      <c r="J7343" t="s">
        <v>366</v>
      </c>
      <c r="K7343">
        <v>0.46082949309999999</v>
      </c>
      <c r="L7343">
        <v>0.46082949309999999</v>
      </c>
      <c r="M7343" t="s">
        <v>26</v>
      </c>
      <c r="N7343" t="s">
        <v>764</v>
      </c>
      <c r="O7343" t="s">
        <v>29</v>
      </c>
      <c r="P7343" t="s">
        <v>29</v>
      </c>
      <c r="Q7343" t="s">
        <v>29</v>
      </c>
      <c r="R7343" t="s">
        <v>29</v>
      </c>
      <c r="S7343" t="s">
        <v>29</v>
      </c>
      <c r="T7343" t="s">
        <v>29</v>
      </c>
      <c r="U7343" t="s">
        <v>29</v>
      </c>
      <c r="V7343" t="s">
        <v>29</v>
      </c>
      <c r="W7343" t="s">
        <v>7249</v>
      </c>
    </row>
    <row r="7344" spans="1:23">
      <c r="A7344">
        <v>7343</v>
      </c>
      <c r="B7344" t="s">
        <v>7247</v>
      </c>
      <c r="C7344" t="s">
        <v>7248</v>
      </c>
      <c r="D7344">
        <v>190</v>
      </c>
      <c r="E7344" t="s">
        <v>7272</v>
      </c>
      <c r="F7344" t="s">
        <v>522</v>
      </c>
      <c r="G7344" s="1" t="s">
        <v>1466</v>
      </c>
      <c r="H7344" t="s">
        <v>7273</v>
      </c>
      <c r="I7344" t="s">
        <v>7484</v>
      </c>
      <c r="J7344" t="s">
        <v>1467</v>
      </c>
      <c r="K7344">
        <v>0.46082949309999999</v>
      </c>
      <c r="L7344">
        <v>0.46082949309999999</v>
      </c>
      <c r="M7344" t="s">
        <v>26</v>
      </c>
      <c r="N7344" t="s">
        <v>328</v>
      </c>
      <c r="O7344" t="s">
        <v>118</v>
      </c>
      <c r="P7344" t="s">
        <v>29</v>
      </c>
      <c r="Q7344" t="s">
        <v>29</v>
      </c>
      <c r="R7344" t="s">
        <v>29</v>
      </c>
      <c r="S7344" t="s">
        <v>29</v>
      </c>
      <c r="T7344" t="s">
        <v>29</v>
      </c>
      <c r="U7344" t="s">
        <v>29</v>
      </c>
      <c r="V7344" t="s">
        <v>29</v>
      </c>
      <c r="W7344" t="s">
        <v>7249</v>
      </c>
    </row>
    <row r="7345" spans="1:23">
      <c r="A7345">
        <v>7344</v>
      </c>
      <c r="B7345" t="s">
        <v>7247</v>
      </c>
      <c r="C7345" t="s">
        <v>7248</v>
      </c>
      <c r="D7345">
        <v>190</v>
      </c>
      <c r="E7345" t="s">
        <v>1721</v>
      </c>
      <c r="F7345" t="s">
        <v>293</v>
      </c>
      <c r="G7345" s="1" t="s">
        <v>1722</v>
      </c>
      <c r="H7345" t="s">
        <v>1723</v>
      </c>
      <c r="I7345" t="s">
        <v>1722</v>
      </c>
      <c r="J7345" t="s">
        <v>1723</v>
      </c>
      <c r="K7345">
        <v>0.92165898619999997</v>
      </c>
      <c r="L7345">
        <v>0.92165898619999997</v>
      </c>
      <c r="M7345" t="s">
        <v>26</v>
      </c>
      <c r="N7345" t="s">
        <v>74</v>
      </c>
      <c r="O7345" t="s">
        <v>29</v>
      </c>
      <c r="P7345" t="s">
        <v>29</v>
      </c>
      <c r="Q7345" t="s">
        <v>29</v>
      </c>
      <c r="R7345" t="s">
        <v>29</v>
      </c>
      <c r="S7345" t="s">
        <v>29</v>
      </c>
      <c r="T7345" t="s">
        <v>29</v>
      </c>
      <c r="U7345" t="s">
        <v>29</v>
      </c>
      <c r="V7345" t="s">
        <v>29</v>
      </c>
      <c r="W7345" t="s">
        <v>7249</v>
      </c>
    </row>
    <row r="7346" spans="1:23">
      <c r="A7346">
        <v>7345</v>
      </c>
      <c r="B7346" t="s">
        <v>7247</v>
      </c>
      <c r="C7346" t="s">
        <v>7248</v>
      </c>
      <c r="D7346">
        <v>190</v>
      </c>
      <c r="E7346" t="s">
        <v>6594</v>
      </c>
      <c r="F7346" t="s">
        <v>498</v>
      </c>
      <c r="G7346" s="1" t="s">
        <v>6499</v>
      </c>
      <c r="H7346" t="s">
        <v>1408</v>
      </c>
      <c r="I7346" t="s">
        <v>6499</v>
      </c>
      <c r="J7346" t="s">
        <v>1408</v>
      </c>
      <c r="K7346">
        <v>0.46082949309999999</v>
      </c>
      <c r="L7346">
        <v>0.46082949309999999</v>
      </c>
      <c r="M7346" t="s">
        <v>26</v>
      </c>
      <c r="N7346" t="s">
        <v>74</v>
      </c>
      <c r="O7346" t="s">
        <v>29</v>
      </c>
      <c r="P7346" t="s">
        <v>29</v>
      </c>
      <c r="Q7346" t="s">
        <v>29</v>
      </c>
      <c r="R7346" t="s">
        <v>29</v>
      </c>
      <c r="S7346" t="s">
        <v>29</v>
      </c>
      <c r="T7346" t="s">
        <v>29</v>
      </c>
      <c r="U7346" t="s">
        <v>29</v>
      </c>
      <c r="V7346" t="s">
        <v>29</v>
      </c>
      <c r="W7346" t="s">
        <v>7249</v>
      </c>
    </row>
    <row r="7347" spans="1:23">
      <c r="A7347">
        <v>7346</v>
      </c>
      <c r="B7347" t="s">
        <v>7247</v>
      </c>
      <c r="C7347" t="s">
        <v>7248</v>
      </c>
      <c r="D7347">
        <v>190</v>
      </c>
      <c r="E7347" t="s">
        <v>7274</v>
      </c>
      <c r="F7347" t="s">
        <v>498</v>
      </c>
      <c r="G7347" s="1" t="s">
        <v>7275</v>
      </c>
      <c r="H7347" t="s">
        <v>2746</v>
      </c>
      <c r="I7347" t="s">
        <v>7275</v>
      </c>
      <c r="J7347" t="s">
        <v>2746</v>
      </c>
      <c r="K7347">
        <v>0.46082949309999999</v>
      </c>
      <c r="L7347">
        <v>0.46082949309999999</v>
      </c>
      <c r="M7347" t="s">
        <v>26</v>
      </c>
      <c r="N7347" t="s">
        <v>74</v>
      </c>
      <c r="O7347" t="s">
        <v>29</v>
      </c>
      <c r="P7347" t="s">
        <v>29</v>
      </c>
      <c r="Q7347" t="s">
        <v>29</v>
      </c>
      <c r="R7347" t="s">
        <v>29</v>
      </c>
      <c r="S7347" t="s">
        <v>29</v>
      </c>
      <c r="T7347" t="s">
        <v>29</v>
      </c>
      <c r="U7347" t="s">
        <v>29</v>
      </c>
      <c r="V7347" t="s">
        <v>29</v>
      </c>
      <c r="W7347" t="s">
        <v>7249</v>
      </c>
    </row>
    <row r="7348" spans="1:23">
      <c r="A7348">
        <v>7347</v>
      </c>
      <c r="B7348" t="s">
        <v>7247</v>
      </c>
      <c r="C7348" t="s">
        <v>7248</v>
      </c>
      <c r="D7348">
        <v>190</v>
      </c>
      <c r="E7348" t="s">
        <v>7276</v>
      </c>
      <c r="F7348" t="s">
        <v>558</v>
      </c>
      <c r="G7348" s="1" t="s">
        <v>7277</v>
      </c>
      <c r="H7348" t="s">
        <v>7278</v>
      </c>
      <c r="I7348" t="s">
        <v>7277</v>
      </c>
      <c r="J7348" t="s">
        <v>7278</v>
      </c>
      <c r="K7348">
        <v>0.46082949309999999</v>
      </c>
      <c r="L7348">
        <v>0.46082949309999999</v>
      </c>
      <c r="M7348" t="s">
        <v>26</v>
      </c>
      <c r="N7348" t="s">
        <v>764</v>
      </c>
      <c r="O7348" t="s">
        <v>29</v>
      </c>
      <c r="P7348" t="s">
        <v>29</v>
      </c>
      <c r="Q7348" t="s">
        <v>29</v>
      </c>
      <c r="R7348" t="s">
        <v>29</v>
      </c>
      <c r="S7348" t="s">
        <v>29</v>
      </c>
      <c r="T7348" t="s">
        <v>29</v>
      </c>
      <c r="U7348" t="s">
        <v>29</v>
      </c>
      <c r="V7348" t="s">
        <v>29</v>
      </c>
      <c r="W7348" t="s">
        <v>7249</v>
      </c>
    </row>
    <row r="7349" spans="1:23">
      <c r="A7349">
        <v>7348</v>
      </c>
      <c r="B7349" t="s">
        <v>7247</v>
      </c>
      <c r="C7349" t="s">
        <v>7248</v>
      </c>
      <c r="D7349">
        <v>190</v>
      </c>
      <c r="E7349" t="s">
        <v>7279</v>
      </c>
      <c r="F7349" t="s">
        <v>1364</v>
      </c>
      <c r="G7349" s="1" t="s">
        <v>3885</v>
      </c>
      <c r="H7349" t="s">
        <v>7280</v>
      </c>
      <c r="I7349" t="s">
        <v>3885</v>
      </c>
      <c r="J7349" t="s">
        <v>7280</v>
      </c>
      <c r="K7349">
        <v>0.46082949309999999</v>
      </c>
      <c r="L7349">
        <v>0.46082949309999999</v>
      </c>
      <c r="M7349" t="s">
        <v>26</v>
      </c>
      <c r="N7349" t="s">
        <v>764</v>
      </c>
      <c r="O7349" t="s">
        <v>29</v>
      </c>
      <c r="P7349" t="s">
        <v>29</v>
      </c>
      <c r="Q7349" t="s">
        <v>29</v>
      </c>
      <c r="R7349" t="s">
        <v>29</v>
      </c>
      <c r="S7349" t="s">
        <v>29</v>
      </c>
      <c r="T7349" t="s">
        <v>29</v>
      </c>
      <c r="U7349" t="s">
        <v>29</v>
      </c>
      <c r="V7349" t="s">
        <v>29</v>
      </c>
      <c r="W7349" t="s">
        <v>7249</v>
      </c>
    </row>
    <row r="7350" spans="1:23">
      <c r="A7350">
        <v>7349</v>
      </c>
      <c r="B7350" t="s">
        <v>7247</v>
      </c>
      <c r="C7350" t="s">
        <v>7248</v>
      </c>
      <c r="D7350">
        <v>190</v>
      </c>
      <c r="E7350" t="s">
        <v>7281</v>
      </c>
      <c r="F7350" t="s">
        <v>1364</v>
      </c>
      <c r="G7350" s="1" t="s">
        <v>3885</v>
      </c>
      <c r="H7350" t="s">
        <v>7282</v>
      </c>
      <c r="I7350" t="s">
        <v>3885</v>
      </c>
      <c r="J7350" t="s">
        <v>7282</v>
      </c>
      <c r="K7350">
        <v>1.382488479</v>
      </c>
      <c r="L7350">
        <v>1.382488479</v>
      </c>
      <c r="M7350" t="s">
        <v>26</v>
      </c>
      <c r="N7350" t="s">
        <v>764</v>
      </c>
      <c r="O7350" t="s">
        <v>29</v>
      </c>
      <c r="P7350" t="s">
        <v>29</v>
      </c>
      <c r="Q7350" t="s">
        <v>29</v>
      </c>
      <c r="R7350" t="s">
        <v>29</v>
      </c>
      <c r="S7350" t="s">
        <v>29</v>
      </c>
      <c r="T7350" t="s">
        <v>29</v>
      </c>
      <c r="U7350" t="s">
        <v>29</v>
      </c>
      <c r="V7350" t="s">
        <v>29</v>
      </c>
      <c r="W7350" t="s">
        <v>7249</v>
      </c>
    </row>
    <row r="7351" spans="1:23">
      <c r="A7351">
        <v>7350</v>
      </c>
      <c r="B7351" t="s">
        <v>7247</v>
      </c>
      <c r="C7351" t="s">
        <v>7248</v>
      </c>
      <c r="D7351">
        <v>190</v>
      </c>
      <c r="E7351" t="s">
        <v>7283</v>
      </c>
      <c r="F7351" t="s">
        <v>1364</v>
      </c>
      <c r="G7351" s="1" t="s">
        <v>1730</v>
      </c>
      <c r="H7351" t="s">
        <v>7284</v>
      </c>
      <c r="I7351" t="s">
        <v>1733</v>
      </c>
      <c r="J7351" t="s">
        <v>7284</v>
      </c>
      <c r="K7351">
        <v>0.92165898619999997</v>
      </c>
      <c r="L7351">
        <v>0.92165898619999997</v>
      </c>
      <c r="M7351" t="s">
        <v>26</v>
      </c>
      <c r="N7351" t="s">
        <v>764</v>
      </c>
      <c r="O7351" t="s">
        <v>29</v>
      </c>
      <c r="P7351" t="s">
        <v>29</v>
      </c>
      <c r="Q7351" t="s">
        <v>29</v>
      </c>
      <c r="R7351" t="s">
        <v>29</v>
      </c>
      <c r="S7351" t="s">
        <v>29</v>
      </c>
      <c r="T7351" t="s">
        <v>29</v>
      </c>
      <c r="U7351" t="s">
        <v>29</v>
      </c>
      <c r="V7351" t="s">
        <v>29</v>
      </c>
      <c r="W7351" t="s">
        <v>7249</v>
      </c>
    </row>
    <row r="7352" spans="1:23">
      <c r="A7352">
        <v>7351</v>
      </c>
      <c r="B7352" t="s">
        <v>7247</v>
      </c>
      <c r="C7352" t="s">
        <v>7248</v>
      </c>
      <c r="D7352">
        <v>190</v>
      </c>
      <c r="E7352" t="s">
        <v>7285</v>
      </c>
      <c r="F7352" t="s">
        <v>1364</v>
      </c>
      <c r="G7352" s="1" t="s">
        <v>1730</v>
      </c>
      <c r="H7352" t="s">
        <v>7286</v>
      </c>
      <c r="I7352" t="s">
        <v>1730</v>
      </c>
      <c r="J7352" t="s">
        <v>7286</v>
      </c>
      <c r="K7352">
        <v>0.46082949309999999</v>
      </c>
      <c r="L7352">
        <v>0.46082949309999999</v>
      </c>
      <c r="M7352" t="s">
        <v>26</v>
      </c>
      <c r="N7352" t="s">
        <v>764</v>
      </c>
      <c r="O7352" t="s">
        <v>29</v>
      </c>
      <c r="P7352" t="s">
        <v>29</v>
      </c>
      <c r="Q7352" t="s">
        <v>29</v>
      </c>
      <c r="R7352" t="s">
        <v>29</v>
      </c>
      <c r="S7352" t="s">
        <v>29</v>
      </c>
      <c r="T7352" t="s">
        <v>29</v>
      </c>
      <c r="U7352" t="s">
        <v>29</v>
      </c>
      <c r="V7352" t="s">
        <v>29</v>
      </c>
      <c r="W7352" t="s">
        <v>7249</v>
      </c>
    </row>
    <row r="7353" spans="1:23">
      <c r="A7353">
        <v>7352</v>
      </c>
      <c r="B7353" t="s">
        <v>7247</v>
      </c>
      <c r="C7353" t="s">
        <v>7248</v>
      </c>
      <c r="D7353">
        <v>190</v>
      </c>
      <c r="E7353" t="s">
        <v>3878</v>
      </c>
      <c r="F7353" t="s">
        <v>1364</v>
      </c>
      <c r="G7353" s="1" t="s">
        <v>1730</v>
      </c>
      <c r="H7353" t="s">
        <v>1734</v>
      </c>
      <c r="I7353" t="s">
        <v>1733</v>
      </c>
      <c r="J7353" t="s">
        <v>1734</v>
      </c>
      <c r="K7353">
        <v>8.2949308760000005</v>
      </c>
      <c r="L7353">
        <v>8.2949308760000005</v>
      </c>
      <c r="M7353" t="s">
        <v>26</v>
      </c>
      <c r="N7353" t="s">
        <v>764</v>
      </c>
      <c r="O7353" t="s">
        <v>29</v>
      </c>
      <c r="P7353" t="s">
        <v>29</v>
      </c>
      <c r="Q7353" t="s">
        <v>29</v>
      </c>
      <c r="R7353" t="s">
        <v>29</v>
      </c>
      <c r="S7353" t="s">
        <v>29</v>
      </c>
      <c r="T7353" t="s">
        <v>29</v>
      </c>
      <c r="U7353" t="s">
        <v>29</v>
      </c>
      <c r="V7353" t="s">
        <v>29</v>
      </c>
      <c r="W7353" t="s">
        <v>7249</v>
      </c>
    </row>
    <row r="7354" spans="1:23">
      <c r="A7354">
        <v>7353</v>
      </c>
      <c r="B7354" t="s">
        <v>7247</v>
      </c>
      <c r="C7354" t="s">
        <v>7248</v>
      </c>
      <c r="D7354">
        <v>190</v>
      </c>
      <c r="E7354" t="s">
        <v>7287</v>
      </c>
      <c r="F7354" t="s">
        <v>1364</v>
      </c>
      <c r="G7354" s="1" t="s">
        <v>1730</v>
      </c>
      <c r="H7354" t="s">
        <v>7288</v>
      </c>
      <c r="I7354" t="s">
        <v>1733</v>
      </c>
      <c r="J7354" t="s">
        <v>7288</v>
      </c>
      <c r="K7354">
        <v>0.92165898619999997</v>
      </c>
      <c r="L7354">
        <v>0.92165898619999997</v>
      </c>
      <c r="M7354" t="s">
        <v>26</v>
      </c>
      <c r="N7354" t="s">
        <v>764</v>
      </c>
      <c r="O7354" t="s">
        <v>29</v>
      </c>
      <c r="P7354" t="s">
        <v>29</v>
      </c>
      <c r="Q7354" t="s">
        <v>29</v>
      </c>
      <c r="R7354" t="s">
        <v>29</v>
      </c>
      <c r="S7354" t="s">
        <v>29</v>
      </c>
      <c r="T7354" t="s">
        <v>29</v>
      </c>
      <c r="U7354" t="s">
        <v>29</v>
      </c>
      <c r="V7354" t="s">
        <v>29</v>
      </c>
      <c r="W7354" t="s">
        <v>7249</v>
      </c>
    </row>
    <row r="7355" spans="1:23">
      <c r="A7355">
        <v>7354</v>
      </c>
      <c r="B7355" t="s">
        <v>7247</v>
      </c>
      <c r="C7355" t="s">
        <v>7248</v>
      </c>
      <c r="D7355">
        <v>190</v>
      </c>
      <c r="E7355" t="s">
        <v>6633</v>
      </c>
      <c r="F7355" t="s">
        <v>1364</v>
      </c>
      <c r="G7355" s="1" t="s">
        <v>1730</v>
      </c>
      <c r="H7355" t="s">
        <v>6634</v>
      </c>
      <c r="I7355" t="s">
        <v>1730</v>
      </c>
      <c r="J7355" t="s">
        <v>6634</v>
      </c>
      <c r="K7355">
        <v>0.46082949309999999</v>
      </c>
      <c r="L7355">
        <v>0.46082949309999999</v>
      </c>
      <c r="M7355" t="s">
        <v>26</v>
      </c>
      <c r="N7355" t="s">
        <v>764</v>
      </c>
      <c r="O7355" t="s">
        <v>29</v>
      </c>
      <c r="P7355" t="s">
        <v>29</v>
      </c>
      <c r="Q7355" t="s">
        <v>29</v>
      </c>
      <c r="R7355" t="s">
        <v>29</v>
      </c>
      <c r="S7355" t="s">
        <v>29</v>
      </c>
      <c r="T7355" t="s">
        <v>29</v>
      </c>
      <c r="U7355" t="s">
        <v>29</v>
      </c>
      <c r="V7355" t="s">
        <v>29</v>
      </c>
      <c r="W7355" t="s">
        <v>7249</v>
      </c>
    </row>
    <row r="7356" spans="1:23">
      <c r="A7356">
        <v>7355</v>
      </c>
      <c r="B7356" t="s">
        <v>7247</v>
      </c>
      <c r="C7356" t="s">
        <v>7248</v>
      </c>
      <c r="D7356">
        <v>190</v>
      </c>
      <c r="E7356" t="s">
        <v>6511</v>
      </c>
      <c r="F7356" t="s">
        <v>1364</v>
      </c>
      <c r="G7356" s="1" t="s">
        <v>5103</v>
      </c>
      <c r="H7356" t="s">
        <v>6512</v>
      </c>
      <c r="I7356" t="s">
        <v>5103</v>
      </c>
      <c r="J7356" t="s">
        <v>6512</v>
      </c>
      <c r="K7356">
        <v>0.46082949309999999</v>
      </c>
      <c r="L7356">
        <v>0.46082949309999999</v>
      </c>
      <c r="M7356" t="s">
        <v>26</v>
      </c>
      <c r="N7356" t="s">
        <v>764</v>
      </c>
      <c r="O7356" t="s">
        <v>791</v>
      </c>
      <c r="P7356" t="s">
        <v>29</v>
      </c>
      <c r="Q7356" t="s">
        <v>29</v>
      </c>
      <c r="R7356" t="s">
        <v>29</v>
      </c>
      <c r="S7356" t="s">
        <v>29</v>
      </c>
      <c r="T7356" t="s">
        <v>29</v>
      </c>
      <c r="U7356" t="s">
        <v>29</v>
      </c>
      <c r="V7356" t="s">
        <v>29</v>
      </c>
      <c r="W7356" t="s">
        <v>7249</v>
      </c>
    </row>
    <row r="7357" spans="1:23">
      <c r="A7357">
        <v>7356</v>
      </c>
      <c r="B7357" t="s">
        <v>7247</v>
      </c>
      <c r="C7357" t="s">
        <v>7248</v>
      </c>
      <c r="D7357">
        <v>190</v>
      </c>
      <c r="E7357" t="s">
        <v>7289</v>
      </c>
      <c r="F7357" t="s">
        <v>1364</v>
      </c>
      <c r="G7357" s="1" t="s">
        <v>1733</v>
      </c>
      <c r="H7357" t="s">
        <v>7290</v>
      </c>
      <c r="I7357" t="s">
        <v>1733</v>
      </c>
      <c r="J7357" t="s">
        <v>8779</v>
      </c>
      <c r="K7357">
        <v>0.92165898619999997</v>
      </c>
      <c r="L7357">
        <v>0.92165898619999997</v>
      </c>
      <c r="M7357" t="s">
        <v>26</v>
      </c>
      <c r="N7357" t="s">
        <v>764</v>
      </c>
      <c r="O7357" t="s">
        <v>791</v>
      </c>
      <c r="P7357" t="s">
        <v>29</v>
      </c>
      <c r="Q7357" t="s">
        <v>29</v>
      </c>
      <c r="R7357" t="s">
        <v>29</v>
      </c>
      <c r="S7357" t="s">
        <v>29</v>
      </c>
      <c r="T7357" t="s">
        <v>29</v>
      </c>
      <c r="U7357" t="s">
        <v>29</v>
      </c>
      <c r="V7357" t="s">
        <v>29</v>
      </c>
      <c r="W7357" t="s">
        <v>7249</v>
      </c>
    </row>
    <row r="7358" spans="1:23">
      <c r="A7358">
        <v>7357</v>
      </c>
      <c r="B7358" t="s">
        <v>7247</v>
      </c>
      <c r="C7358" t="s">
        <v>7248</v>
      </c>
      <c r="D7358">
        <v>190</v>
      </c>
      <c r="E7358" t="s">
        <v>7291</v>
      </c>
      <c r="F7358" t="s">
        <v>154</v>
      </c>
      <c r="G7358" s="1" t="s">
        <v>6128</v>
      </c>
      <c r="H7358" t="s">
        <v>331</v>
      </c>
      <c r="I7358" t="s">
        <v>6128</v>
      </c>
      <c r="J7358" t="s">
        <v>6550</v>
      </c>
      <c r="K7358">
        <v>0.46082949309999999</v>
      </c>
      <c r="L7358">
        <v>0.46082949309999999</v>
      </c>
      <c r="M7358" t="s">
        <v>26</v>
      </c>
      <c r="N7358" t="s">
        <v>121</v>
      </c>
      <c r="O7358" t="s">
        <v>96</v>
      </c>
      <c r="P7358" t="s">
        <v>29</v>
      </c>
      <c r="Q7358" t="s">
        <v>29</v>
      </c>
      <c r="R7358" t="s">
        <v>29</v>
      </c>
      <c r="S7358" t="s">
        <v>29</v>
      </c>
      <c r="T7358" t="s">
        <v>29</v>
      </c>
      <c r="U7358" t="s">
        <v>29</v>
      </c>
      <c r="V7358" t="s">
        <v>29</v>
      </c>
      <c r="W7358" t="s">
        <v>7249</v>
      </c>
    </row>
    <row r="7359" spans="1:23">
      <c r="A7359">
        <v>7358</v>
      </c>
      <c r="B7359" t="s">
        <v>7247</v>
      </c>
      <c r="C7359" t="s">
        <v>7248</v>
      </c>
      <c r="D7359">
        <v>190</v>
      </c>
      <c r="E7359" t="s">
        <v>7292</v>
      </c>
      <c r="F7359" t="s">
        <v>154</v>
      </c>
      <c r="G7359" s="1" t="s">
        <v>767</v>
      </c>
      <c r="H7359" t="s">
        <v>7293</v>
      </c>
      <c r="I7359" t="s">
        <v>767</v>
      </c>
      <c r="J7359" t="s">
        <v>7293</v>
      </c>
      <c r="K7359">
        <v>0.46082949309999999</v>
      </c>
      <c r="L7359">
        <v>0.46082949309999999</v>
      </c>
      <c r="M7359" t="s">
        <v>26</v>
      </c>
      <c r="N7359" t="s">
        <v>764</v>
      </c>
      <c r="O7359" t="s">
        <v>29</v>
      </c>
      <c r="P7359" t="s">
        <v>29</v>
      </c>
      <c r="Q7359" t="s">
        <v>29</v>
      </c>
      <c r="R7359" t="s">
        <v>29</v>
      </c>
      <c r="S7359" t="s">
        <v>29</v>
      </c>
      <c r="T7359" t="s">
        <v>29</v>
      </c>
      <c r="U7359" t="s">
        <v>29</v>
      </c>
      <c r="V7359" t="s">
        <v>29</v>
      </c>
      <c r="W7359" t="s">
        <v>7249</v>
      </c>
    </row>
    <row r="7360" spans="1:23">
      <c r="A7360">
        <v>7359</v>
      </c>
      <c r="B7360" t="s">
        <v>7247</v>
      </c>
      <c r="C7360" t="s">
        <v>7248</v>
      </c>
      <c r="D7360">
        <v>190</v>
      </c>
      <c r="E7360" t="s">
        <v>332</v>
      </c>
      <c r="F7360" t="s">
        <v>154</v>
      </c>
      <c r="G7360" s="1" t="s">
        <v>333</v>
      </c>
      <c r="H7360" t="s">
        <v>334</v>
      </c>
      <c r="I7360" t="s">
        <v>333</v>
      </c>
      <c r="J7360" t="s">
        <v>334</v>
      </c>
      <c r="K7360">
        <v>0.92165898619999997</v>
      </c>
      <c r="L7360">
        <v>0.92165898619999997</v>
      </c>
      <c r="M7360" t="s">
        <v>26</v>
      </c>
      <c r="N7360" t="s">
        <v>63</v>
      </c>
      <c r="O7360" t="s">
        <v>29</v>
      </c>
      <c r="P7360" t="s">
        <v>29</v>
      </c>
      <c r="Q7360" t="s">
        <v>29</v>
      </c>
      <c r="R7360" t="s">
        <v>29</v>
      </c>
      <c r="S7360" t="s">
        <v>29</v>
      </c>
      <c r="T7360" t="s">
        <v>29</v>
      </c>
      <c r="U7360" t="s">
        <v>29</v>
      </c>
      <c r="V7360" t="s">
        <v>29</v>
      </c>
      <c r="W7360" t="s">
        <v>7249</v>
      </c>
    </row>
    <row r="7361" spans="1:23">
      <c r="A7361">
        <v>7360</v>
      </c>
      <c r="B7361" t="s">
        <v>7247</v>
      </c>
      <c r="C7361" t="s">
        <v>7248</v>
      </c>
      <c r="D7361">
        <v>190</v>
      </c>
      <c r="E7361" t="s">
        <v>332</v>
      </c>
      <c r="F7361" t="s">
        <v>154</v>
      </c>
      <c r="G7361" s="1" t="s">
        <v>333</v>
      </c>
      <c r="H7361" t="s">
        <v>334</v>
      </c>
      <c r="I7361" t="s">
        <v>333</v>
      </c>
      <c r="J7361" t="s">
        <v>334</v>
      </c>
      <c r="K7361">
        <v>0.46082949309999999</v>
      </c>
      <c r="L7361">
        <v>0.46082949309999999</v>
      </c>
      <c r="M7361" t="s">
        <v>26</v>
      </c>
      <c r="N7361" t="s">
        <v>764</v>
      </c>
      <c r="O7361" t="s">
        <v>29</v>
      </c>
      <c r="P7361" t="s">
        <v>29</v>
      </c>
      <c r="Q7361" t="s">
        <v>29</v>
      </c>
      <c r="R7361" t="s">
        <v>29</v>
      </c>
      <c r="S7361" t="s">
        <v>29</v>
      </c>
      <c r="T7361" t="s">
        <v>29</v>
      </c>
      <c r="U7361" t="s">
        <v>29</v>
      </c>
      <c r="V7361" t="s">
        <v>29</v>
      </c>
      <c r="W7361" t="s">
        <v>7249</v>
      </c>
    </row>
    <row r="7362" spans="1:23">
      <c r="A7362">
        <v>7361</v>
      </c>
      <c r="B7362" t="s">
        <v>7247</v>
      </c>
      <c r="C7362" t="s">
        <v>7248</v>
      </c>
      <c r="D7362">
        <v>190</v>
      </c>
      <c r="E7362" t="s">
        <v>7294</v>
      </c>
      <c r="F7362" t="s">
        <v>154</v>
      </c>
      <c r="G7362" s="1" t="s">
        <v>333</v>
      </c>
      <c r="H7362" t="s">
        <v>6250</v>
      </c>
      <c r="I7362" t="s">
        <v>333</v>
      </c>
      <c r="J7362" t="s">
        <v>6250</v>
      </c>
      <c r="K7362">
        <v>0.46082949309999999</v>
      </c>
      <c r="L7362">
        <v>0.46082949309999999</v>
      </c>
      <c r="M7362" t="s">
        <v>26</v>
      </c>
      <c r="N7362" t="s">
        <v>63</v>
      </c>
      <c r="O7362" t="s">
        <v>29</v>
      </c>
      <c r="P7362" t="s">
        <v>29</v>
      </c>
      <c r="Q7362" t="s">
        <v>29</v>
      </c>
      <c r="R7362" t="s">
        <v>29</v>
      </c>
      <c r="S7362" t="s">
        <v>29</v>
      </c>
      <c r="T7362" t="s">
        <v>29</v>
      </c>
      <c r="U7362" t="s">
        <v>29</v>
      </c>
      <c r="V7362" t="s">
        <v>29</v>
      </c>
      <c r="W7362" t="s">
        <v>7249</v>
      </c>
    </row>
    <row r="7363" spans="1:23">
      <c r="A7363">
        <v>7362</v>
      </c>
      <c r="B7363" t="s">
        <v>7247</v>
      </c>
      <c r="C7363" t="s">
        <v>7248</v>
      </c>
      <c r="D7363">
        <v>190</v>
      </c>
      <c r="E7363" t="s">
        <v>227</v>
      </c>
      <c r="F7363" t="s">
        <v>154</v>
      </c>
      <c r="G7363" s="1" t="s">
        <v>228</v>
      </c>
      <c r="H7363" t="s">
        <v>229</v>
      </c>
      <c r="I7363" t="s">
        <v>228</v>
      </c>
      <c r="J7363" t="s">
        <v>229</v>
      </c>
      <c r="K7363">
        <v>0.92165898619999997</v>
      </c>
      <c r="L7363">
        <v>0.92165898619999997</v>
      </c>
      <c r="M7363" t="s">
        <v>26</v>
      </c>
      <c r="N7363" t="s">
        <v>764</v>
      </c>
      <c r="O7363" t="s">
        <v>29</v>
      </c>
      <c r="P7363" t="s">
        <v>29</v>
      </c>
      <c r="Q7363" t="s">
        <v>29</v>
      </c>
      <c r="R7363" t="s">
        <v>29</v>
      </c>
      <c r="S7363" t="s">
        <v>29</v>
      </c>
      <c r="T7363" t="s">
        <v>29</v>
      </c>
      <c r="U7363" t="s">
        <v>29</v>
      </c>
      <c r="V7363" t="s">
        <v>29</v>
      </c>
      <c r="W7363" t="s">
        <v>7249</v>
      </c>
    </row>
    <row r="7364" spans="1:23">
      <c r="A7364">
        <v>7363</v>
      </c>
      <c r="B7364" t="s">
        <v>7247</v>
      </c>
      <c r="C7364" t="s">
        <v>7248</v>
      </c>
      <c r="D7364">
        <v>190</v>
      </c>
      <c r="E7364" t="s">
        <v>7295</v>
      </c>
      <c r="F7364" t="s">
        <v>154</v>
      </c>
      <c r="G7364" s="1" t="s">
        <v>7296</v>
      </c>
      <c r="H7364" t="s">
        <v>2235</v>
      </c>
      <c r="I7364" t="s">
        <v>7296</v>
      </c>
      <c r="J7364" t="s">
        <v>2235</v>
      </c>
      <c r="K7364">
        <v>0.46082949309999999</v>
      </c>
      <c r="L7364">
        <v>0.46082949309999999</v>
      </c>
      <c r="M7364" t="s">
        <v>26</v>
      </c>
      <c r="N7364" t="s">
        <v>764</v>
      </c>
      <c r="O7364" t="s">
        <v>29</v>
      </c>
      <c r="P7364" t="s">
        <v>29</v>
      </c>
      <c r="Q7364" t="s">
        <v>29</v>
      </c>
      <c r="R7364" t="s">
        <v>29</v>
      </c>
      <c r="S7364" t="s">
        <v>29</v>
      </c>
      <c r="T7364" t="s">
        <v>29</v>
      </c>
      <c r="U7364" t="s">
        <v>29</v>
      </c>
      <c r="V7364" t="s">
        <v>29</v>
      </c>
      <c r="W7364" t="s">
        <v>7249</v>
      </c>
    </row>
    <row r="7365" spans="1:23">
      <c r="A7365">
        <v>7364</v>
      </c>
      <c r="B7365" t="s">
        <v>7247</v>
      </c>
      <c r="C7365" t="s">
        <v>7248</v>
      </c>
      <c r="D7365">
        <v>190</v>
      </c>
      <c r="E7365" t="s">
        <v>335</v>
      </c>
      <c r="F7365" t="s">
        <v>154</v>
      </c>
      <c r="G7365" s="1" t="s">
        <v>336</v>
      </c>
      <c r="H7365" t="s">
        <v>281</v>
      </c>
      <c r="I7365" t="s">
        <v>336</v>
      </c>
      <c r="J7365" t="s">
        <v>281</v>
      </c>
      <c r="K7365">
        <v>0.46082949309999999</v>
      </c>
      <c r="L7365">
        <v>0.46082949309999999</v>
      </c>
      <c r="M7365" t="s">
        <v>26</v>
      </c>
      <c r="N7365" t="s">
        <v>764</v>
      </c>
      <c r="O7365" t="s">
        <v>29</v>
      </c>
      <c r="P7365" t="s">
        <v>29</v>
      </c>
      <c r="Q7365" t="s">
        <v>29</v>
      </c>
      <c r="R7365" t="s">
        <v>29</v>
      </c>
      <c r="S7365" t="s">
        <v>29</v>
      </c>
      <c r="T7365" t="s">
        <v>29</v>
      </c>
      <c r="U7365" t="s">
        <v>29</v>
      </c>
      <c r="V7365" t="s">
        <v>29</v>
      </c>
      <c r="W7365" t="s">
        <v>7249</v>
      </c>
    </row>
    <row r="7366" spans="1:23">
      <c r="A7366">
        <v>7365</v>
      </c>
      <c r="B7366" t="s">
        <v>7247</v>
      </c>
      <c r="C7366" t="s">
        <v>7248</v>
      </c>
      <c r="D7366">
        <v>190</v>
      </c>
      <c r="E7366" t="s">
        <v>919</v>
      </c>
      <c r="F7366" t="s">
        <v>154</v>
      </c>
      <c r="G7366" s="1" t="s">
        <v>368</v>
      </c>
      <c r="H7366" t="s">
        <v>144</v>
      </c>
      <c r="I7366" t="s">
        <v>368</v>
      </c>
      <c r="J7366" t="s">
        <v>144</v>
      </c>
      <c r="K7366">
        <v>0.46082949309999999</v>
      </c>
      <c r="L7366">
        <v>0.46082949309999999</v>
      </c>
      <c r="M7366" t="s">
        <v>26</v>
      </c>
      <c r="N7366" t="s">
        <v>74</v>
      </c>
      <c r="O7366" t="s">
        <v>29</v>
      </c>
      <c r="P7366" t="s">
        <v>29</v>
      </c>
      <c r="Q7366" t="s">
        <v>29</v>
      </c>
      <c r="R7366" t="s">
        <v>29</v>
      </c>
      <c r="S7366" t="s">
        <v>29</v>
      </c>
      <c r="T7366" t="s">
        <v>29</v>
      </c>
      <c r="U7366" t="s">
        <v>29</v>
      </c>
      <c r="V7366" t="s">
        <v>29</v>
      </c>
      <c r="W7366" t="s">
        <v>7249</v>
      </c>
    </row>
    <row r="7367" spans="1:23">
      <c r="A7367">
        <v>7366</v>
      </c>
      <c r="B7367" t="s">
        <v>7247</v>
      </c>
      <c r="C7367" t="s">
        <v>7248</v>
      </c>
      <c r="D7367">
        <v>190</v>
      </c>
      <c r="E7367" t="s">
        <v>367</v>
      </c>
      <c r="F7367" t="s">
        <v>154</v>
      </c>
      <c r="G7367" s="1" t="s">
        <v>368</v>
      </c>
      <c r="H7367" t="s">
        <v>369</v>
      </c>
      <c r="I7367" t="s">
        <v>368</v>
      </c>
      <c r="J7367" t="s">
        <v>369</v>
      </c>
      <c r="K7367">
        <v>0.46082949309999999</v>
      </c>
      <c r="L7367">
        <v>0.46082949309999999</v>
      </c>
      <c r="M7367" t="s">
        <v>26</v>
      </c>
      <c r="N7367" t="s">
        <v>74</v>
      </c>
      <c r="O7367" t="s">
        <v>29</v>
      </c>
      <c r="P7367" t="s">
        <v>29</v>
      </c>
      <c r="Q7367" t="s">
        <v>29</v>
      </c>
      <c r="R7367" t="s">
        <v>29</v>
      </c>
      <c r="S7367" t="s">
        <v>29</v>
      </c>
      <c r="T7367" t="s">
        <v>29</v>
      </c>
      <c r="U7367" t="s">
        <v>29</v>
      </c>
      <c r="V7367" t="s">
        <v>29</v>
      </c>
      <c r="W7367" t="s">
        <v>7249</v>
      </c>
    </row>
    <row r="7368" spans="1:23">
      <c r="A7368">
        <v>7367</v>
      </c>
      <c r="B7368" t="s">
        <v>7247</v>
      </c>
      <c r="C7368" t="s">
        <v>7248</v>
      </c>
      <c r="D7368">
        <v>190</v>
      </c>
      <c r="E7368" t="s">
        <v>7297</v>
      </c>
      <c r="F7368" t="s">
        <v>154</v>
      </c>
      <c r="G7368" s="1" t="s">
        <v>368</v>
      </c>
      <c r="H7368" t="s">
        <v>7298</v>
      </c>
      <c r="I7368" t="s">
        <v>368</v>
      </c>
      <c r="J7368" t="s">
        <v>7298</v>
      </c>
      <c r="K7368">
        <v>0.46082949309999999</v>
      </c>
      <c r="L7368">
        <v>0.46082949309999999</v>
      </c>
      <c r="M7368" t="s">
        <v>26</v>
      </c>
      <c r="N7368" t="s">
        <v>74</v>
      </c>
      <c r="O7368" t="s">
        <v>29</v>
      </c>
      <c r="P7368" t="s">
        <v>29</v>
      </c>
      <c r="Q7368" t="s">
        <v>29</v>
      </c>
      <c r="R7368" t="s">
        <v>29</v>
      </c>
      <c r="S7368" t="s">
        <v>29</v>
      </c>
      <c r="T7368" t="s">
        <v>29</v>
      </c>
      <c r="U7368" t="s">
        <v>29</v>
      </c>
      <c r="V7368" t="s">
        <v>29</v>
      </c>
      <c r="W7368" t="s">
        <v>7249</v>
      </c>
    </row>
    <row r="7369" spans="1:23">
      <c r="A7369">
        <v>7368</v>
      </c>
      <c r="B7369" t="s">
        <v>7247</v>
      </c>
      <c r="C7369" t="s">
        <v>7248</v>
      </c>
      <c r="D7369">
        <v>190</v>
      </c>
      <c r="E7369" t="s">
        <v>7299</v>
      </c>
      <c r="F7369" t="s">
        <v>154</v>
      </c>
      <c r="G7369" s="1" t="s">
        <v>368</v>
      </c>
      <c r="H7369" t="s">
        <v>3866</v>
      </c>
      <c r="I7369" t="s">
        <v>368</v>
      </c>
      <c r="J7369" t="s">
        <v>3866</v>
      </c>
      <c r="K7369">
        <v>0.46082949309999999</v>
      </c>
      <c r="L7369">
        <v>0.46082949309999999</v>
      </c>
      <c r="M7369" t="s">
        <v>26</v>
      </c>
      <c r="N7369" t="s">
        <v>74</v>
      </c>
      <c r="O7369" t="s">
        <v>29</v>
      </c>
      <c r="P7369" t="s">
        <v>29</v>
      </c>
      <c r="Q7369" t="s">
        <v>29</v>
      </c>
      <c r="R7369" t="s">
        <v>29</v>
      </c>
      <c r="S7369" t="s">
        <v>29</v>
      </c>
      <c r="T7369" t="s">
        <v>29</v>
      </c>
      <c r="U7369" t="s">
        <v>29</v>
      </c>
      <c r="V7369" t="s">
        <v>29</v>
      </c>
      <c r="W7369" t="s">
        <v>7249</v>
      </c>
    </row>
    <row r="7370" spans="1:23">
      <c r="A7370">
        <v>7369</v>
      </c>
      <c r="B7370" t="s">
        <v>7247</v>
      </c>
      <c r="C7370" t="s">
        <v>7248</v>
      </c>
      <c r="D7370">
        <v>190</v>
      </c>
      <c r="E7370" t="s">
        <v>7300</v>
      </c>
      <c r="F7370" t="s">
        <v>154</v>
      </c>
      <c r="G7370" s="1" t="s">
        <v>368</v>
      </c>
      <c r="H7370" t="s">
        <v>6250</v>
      </c>
      <c r="I7370" t="s">
        <v>368</v>
      </c>
      <c r="J7370" t="s">
        <v>6250</v>
      </c>
      <c r="K7370">
        <v>0.92165898619999997</v>
      </c>
      <c r="L7370">
        <v>0.92165898619999997</v>
      </c>
      <c r="M7370" t="s">
        <v>26</v>
      </c>
      <c r="N7370" t="s">
        <v>74</v>
      </c>
      <c r="O7370" t="s">
        <v>29</v>
      </c>
      <c r="P7370" t="s">
        <v>29</v>
      </c>
      <c r="Q7370" t="s">
        <v>29</v>
      </c>
      <c r="R7370" t="s">
        <v>29</v>
      </c>
      <c r="S7370" t="s">
        <v>29</v>
      </c>
      <c r="T7370" t="s">
        <v>29</v>
      </c>
      <c r="U7370" t="s">
        <v>29</v>
      </c>
      <c r="V7370" t="s">
        <v>29</v>
      </c>
      <c r="W7370" t="s">
        <v>7249</v>
      </c>
    </row>
    <row r="7371" spans="1:23">
      <c r="A7371">
        <v>7370</v>
      </c>
      <c r="B7371" t="s">
        <v>7247</v>
      </c>
      <c r="C7371" t="s">
        <v>7248</v>
      </c>
      <c r="D7371">
        <v>190</v>
      </c>
      <c r="E7371" t="s">
        <v>7301</v>
      </c>
      <c r="F7371" t="s">
        <v>154</v>
      </c>
      <c r="G7371" s="1" t="s">
        <v>368</v>
      </c>
      <c r="H7371" t="s">
        <v>7302</v>
      </c>
      <c r="I7371" t="s">
        <v>368</v>
      </c>
      <c r="J7371" t="s">
        <v>7302</v>
      </c>
      <c r="K7371">
        <v>0.46082949309999999</v>
      </c>
      <c r="L7371">
        <v>0.46082949309999999</v>
      </c>
      <c r="M7371" t="s">
        <v>26</v>
      </c>
      <c r="N7371" t="s">
        <v>74</v>
      </c>
      <c r="O7371" t="s">
        <v>29</v>
      </c>
      <c r="P7371" t="s">
        <v>29</v>
      </c>
      <c r="Q7371" t="s">
        <v>29</v>
      </c>
      <c r="R7371" t="s">
        <v>29</v>
      </c>
      <c r="S7371" t="s">
        <v>29</v>
      </c>
      <c r="T7371" t="s">
        <v>29</v>
      </c>
      <c r="U7371" t="s">
        <v>29</v>
      </c>
      <c r="V7371" t="s">
        <v>29</v>
      </c>
      <c r="W7371" t="s">
        <v>7249</v>
      </c>
    </row>
    <row r="7372" spans="1:23">
      <c r="A7372">
        <v>7371</v>
      </c>
      <c r="B7372" t="s">
        <v>7247</v>
      </c>
      <c r="C7372" t="s">
        <v>7248</v>
      </c>
      <c r="D7372">
        <v>190</v>
      </c>
      <c r="E7372" t="s">
        <v>1302</v>
      </c>
      <c r="F7372" t="s">
        <v>154</v>
      </c>
      <c r="G7372" s="1" t="s">
        <v>368</v>
      </c>
      <c r="H7372" t="s">
        <v>29</v>
      </c>
      <c r="I7372" t="s">
        <v>368</v>
      </c>
      <c r="J7372" t="s">
        <v>29</v>
      </c>
      <c r="K7372">
        <v>0.46082949309999999</v>
      </c>
      <c r="L7372">
        <v>0.46082949309999999</v>
      </c>
      <c r="M7372" t="s">
        <v>26</v>
      </c>
      <c r="N7372" t="s">
        <v>74</v>
      </c>
      <c r="O7372" t="s">
        <v>29</v>
      </c>
      <c r="P7372" t="s">
        <v>29</v>
      </c>
      <c r="Q7372" t="s">
        <v>29</v>
      </c>
      <c r="R7372" t="s">
        <v>29</v>
      </c>
      <c r="S7372" t="s">
        <v>29</v>
      </c>
      <c r="T7372" t="s">
        <v>29</v>
      </c>
      <c r="U7372" t="s">
        <v>29</v>
      </c>
      <c r="V7372" t="s">
        <v>29</v>
      </c>
      <c r="W7372" t="s">
        <v>7249</v>
      </c>
    </row>
    <row r="7373" spans="1:23">
      <c r="A7373">
        <v>7372</v>
      </c>
      <c r="B7373" t="s">
        <v>7247</v>
      </c>
      <c r="C7373" t="s">
        <v>7248</v>
      </c>
      <c r="D7373">
        <v>190</v>
      </c>
      <c r="E7373" t="s">
        <v>7303</v>
      </c>
      <c r="F7373" t="s">
        <v>154</v>
      </c>
      <c r="G7373" s="1" t="s">
        <v>803</v>
      </c>
      <c r="H7373" t="s">
        <v>1425</v>
      </c>
      <c r="I7373" t="s">
        <v>803</v>
      </c>
      <c r="J7373" t="s">
        <v>1425</v>
      </c>
      <c r="K7373">
        <v>0.46082949309999999</v>
      </c>
      <c r="L7373">
        <v>0.46082949309999999</v>
      </c>
      <c r="M7373" t="s">
        <v>26</v>
      </c>
      <c r="N7373" t="s">
        <v>764</v>
      </c>
      <c r="O7373" t="s">
        <v>29</v>
      </c>
      <c r="P7373" t="s">
        <v>29</v>
      </c>
      <c r="Q7373" t="s">
        <v>29</v>
      </c>
      <c r="R7373" t="s">
        <v>29</v>
      </c>
      <c r="S7373" t="s">
        <v>29</v>
      </c>
      <c r="T7373" t="s">
        <v>29</v>
      </c>
      <c r="U7373" t="s">
        <v>29</v>
      </c>
      <c r="V7373" t="s">
        <v>29</v>
      </c>
      <c r="W7373" t="s">
        <v>7249</v>
      </c>
    </row>
    <row r="7374" spans="1:23">
      <c r="A7374">
        <v>7373</v>
      </c>
      <c r="B7374" t="s">
        <v>7247</v>
      </c>
      <c r="C7374" t="s">
        <v>7248</v>
      </c>
      <c r="D7374">
        <v>190</v>
      </c>
      <c r="E7374" t="s">
        <v>7304</v>
      </c>
      <c r="F7374" t="s">
        <v>154</v>
      </c>
      <c r="G7374" s="1" t="s">
        <v>354</v>
      </c>
      <c r="H7374" t="s">
        <v>7305</v>
      </c>
      <c r="I7374" t="s">
        <v>354</v>
      </c>
      <c r="J7374" t="s">
        <v>7305</v>
      </c>
      <c r="K7374">
        <v>0.46082949309999999</v>
      </c>
      <c r="L7374">
        <v>0.46082949309999999</v>
      </c>
      <c r="M7374" t="s">
        <v>26</v>
      </c>
      <c r="N7374" t="s">
        <v>74</v>
      </c>
      <c r="O7374" t="s">
        <v>29</v>
      </c>
      <c r="P7374" t="s">
        <v>29</v>
      </c>
      <c r="Q7374" t="s">
        <v>29</v>
      </c>
      <c r="R7374" t="s">
        <v>29</v>
      </c>
      <c r="S7374" t="s">
        <v>29</v>
      </c>
      <c r="T7374" t="s">
        <v>29</v>
      </c>
      <c r="U7374" t="s">
        <v>29</v>
      </c>
      <c r="V7374" t="s">
        <v>29</v>
      </c>
      <c r="W7374" t="s">
        <v>7249</v>
      </c>
    </row>
    <row r="7375" spans="1:23">
      <c r="A7375">
        <v>7374</v>
      </c>
      <c r="B7375" t="s">
        <v>7247</v>
      </c>
      <c r="C7375" t="s">
        <v>7248</v>
      </c>
      <c r="D7375">
        <v>190</v>
      </c>
      <c r="E7375" t="s">
        <v>7306</v>
      </c>
      <c r="F7375" t="s">
        <v>1460</v>
      </c>
      <c r="G7375" s="1" t="s">
        <v>7307</v>
      </c>
      <c r="H7375" t="s">
        <v>7308</v>
      </c>
      <c r="I7375" t="s">
        <v>8570</v>
      </c>
      <c r="J7375" t="s">
        <v>7308</v>
      </c>
      <c r="K7375">
        <v>0.46082949309999999</v>
      </c>
      <c r="L7375">
        <v>0.46082949309999999</v>
      </c>
      <c r="M7375" t="s">
        <v>26</v>
      </c>
      <c r="N7375" t="s">
        <v>764</v>
      </c>
      <c r="O7375" t="s">
        <v>29</v>
      </c>
      <c r="P7375" t="s">
        <v>29</v>
      </c>
      <c r="Q7375" t="s">
        <v>29</v>
      </c>
      <c r="R7375" t="s">
        <v>29</v>
      </c>
      <c r="S7375" t="s">
        <v>29</v>
      </c>
      <c r="T7375" t="s">
        <v>29</v>
      </c>
      <c r="U7375" t="s">
        <v>29</v>
      </c>
      <c r="V7375" t="s">
        <v>29</v>
      </c>
      <c r="W7375" t="s">
        <v>7249</v>
      </c>
    </row>
    <row r="7376" spans="1:23">
      <c r="A7376">
        <v>7375</v>
      </c>
      <c r="B7376" t="s">
        <v>7247</v>
      </c>
      <c r="C7376" t="s">
        <v>7248</v>
      </c>
      <c r="D7376">
        <v>190</v>
      </c>
      <c r="E7376" t="s">
        <v>7309</v>
      </c>
      <c r="F7376" t="s">
        <v>505</v>
      </c>
      <c r="G7376" s="1" t="s">
        <v>5035</v>
      </c>
      <c r="H7376" t="s">
        <v>1723</v>
      </c>
      <c r="I7376" t="s">
        <v>5035</v>
      </c>
      <c r="J7376" t="s">
        <v>1723</v>
      </c>
      <c r="K7376">
        <v>0.46082949309999999</v>
      </c>
      <c r="L7376">
        <v>0.46082949309999999</v>
      </c>
      <c r="M7376" t="s">
        <v>26</v>
      </c>
      <c r="N7376" t="s">
        <v>764</v>
      </c>
      <c r="O7376" t="s">
        <v>29</v>
      </c>
      <c r="P7376" t="s">
        <v>29</v>
      </c>
      <c r="Q7376" t="s">
        <v>29</v>
      </c>
      <c r="R7376" t="s">
        <v>29</v>
      </c>
      <c r="S7376" t="s">
        <v>29</v>
      </c>
      <c r="T7376" t="s">
        <v>29</v>
      </c>
      <c r="U7376" t="s">
        <v>29</v>
      </c>
      <c r="V7376" t="s">
        <v>29</v>
      </c>
      <c r="W7376" t="s">
        <v>7249</v>
      </c>
    </row>
    <row r="7377" spans="1:23">
      <c r="A7377">
        <v>7376</v>
      </c>
      <c r="B7377" t="s">
        <v>7247</v>
      </c>
      <c r="C7377" t="s">
        <v>7248</v>
      </c>
      <c r="D7377">
        <v>190</v>
      </c>
      <c r="E7377" t="s">
        <v>7310</v>
      </c>
      <c r="F7377" t="s">
        <v>505</v>
      </c>
      <c r="G7377" s="1" t="s">
        <v>1472</v>
      </c>
      <c r="H7377" t="s">
        <v>1744</v>
      </c>
      <c r="I7377" t="s">
        <v>1472</v>
      </c>
      <c r="J7377" t="s">
        <v>295</v>
      </c>
      <c r="K7377">
        <v>0.92165898619999997</v>
      </c>
      <c r="L7377">
        <v>0.92165898619999997</v>
      </c>
      <c r="M7377" t="s">
        <v>26</v>
      </c>
      <c r="N7377" t="s">
        <v>764</v>
      </c>
      <c r="O7377" t="s">
        <v>29</v>
      </c>
      <c r="P7377" t="s">
        <v>29</v>
      </c>
      <c r="Q7377" t="s">
        <v>29</v>
      </c>
      <c r="R7377" t="s">
        <v>29</v>
      </c>
      <c r="S7377" t="s">
        <v>29</v>
      </c>
      <c r="T7377" t="s">
        <v>29</v>
      </c>
      <c r="U7377" t="s">
        <v>29</v>
      </c>
      <c r="V7377" t="s">
        <v>29</v>
      </c>
      <c r="W7377" t="s">
        <v>7249</v>
      </c>
    </row>
    <row r="7378" spans="1:23">
      <c r="A7378">
        <v>7377</v>
      </c>
      <c r="B7378" t="s">
        <v>7247</v>
      </c>
      <c r="C7378" t="s">
        <v>7248</v>
      </c>
      <c r="D7378">
        <v>190</v>
      </c>
      <c r="E7378" t="s">
        <v>1470</v>
      </c>
      <c r="F7378" t="s">
        <v>505</v>
      </c>
      <c r="G7378" s="1" t="s">
        <v>506</v>
      </c>
      <c r="H7378" t="s">
        <v>1471</v>
      </c>
      <c r="I7378" t="s">
        <v>506</v>
      </c>
      <c r="J7378" t="s">
        <v>1471</v>
      </c>
      <c r="K7378">
        <v>0.92165898619999997</v>
      </c>
      <c r="L7378">
        <v>0.92165898619999997</v>
      </c>
      <c r="M7378" t="s">
        <v>26</v>
      </c>
      <c r="N7378" t="s">
        <v>764</v>
      </c>
      <c r="O7378" t="s">
        <v>29</v>
      </c>
      <c r="P7378" t="s">
        <v>29</v>
      </c>
      <c r="Q7378" t="s">
        <v>29</v>
      </c>
      <c r="R7378" t="s">
        <v>29</v>
      </c>
      <c r="S7378" t="s">
        <v>29</v>
      </c>
      <c r="T7378" t="s">
        <v>29</v>
      </c>
      <c r="U7378" t="s">
        <v>29</v>
      </c>
      <c r="V7378" t="s">
        <v>29</v>
      </c>
      <c r="W7378" t="s">
        <v>7249</v>
      </c>
    </row>
    <row r="7379" spans="1:23">
      <c r="A7379">
        <v>7378</v>
      </c>
      <c r="B7379" t="s">
        <v>7247</v>
      </c>
      <c r="C7379" t="s">
        <v>7248</v>
      </c>
      <c r="D7379">
        <v>190</v>
      </c>
      <c r="E7379" t="s">
        <v>7311</v>
      </c>
      <c r="F7379" t="s">
        <v>258</v>
      </c>
      <c r="G7379" s="1" t="s">
        <v>1415</v>
      </c>
      <c r="H7379" t="s">
        <v>7312</v>
      </c>
      <c r="I7379" t="s">
        <v>1415</v>
      </c>
      <c r="J7379" t="s">
        <v>7312</v>
      </c>
      <c r="K7379">
        <v>0.92165898619999997</v>
      </c>
      <c r="L7379">
        <v>0.92165898619999997</v>
      </c>
      <c r="M7379" t="s">
        <v>26</v>
      </c>
      <c r="N7379" t="s">
        <v>74</v>
      </c>
      <c r="O7379" t="s">
        <v>29</v>
      </c>
      <c r="P7379" t="s">
        <v>29</v>
      </c>
      <c r="Q7379" t="s">
        <v>29</v>
      </c>
      <c r="R7379" t="s">
        <v>29</v>
      </c>
      <c r="S7379" t="s">
        <v>29</v>
      </c>
      <c r="T7379" t="s">
        <v>29</v>
      </c>
      <c r="U7379" t="s">
        <v>29</v>
      </c>
      <c r="V7379" t="s">
        <v>29</v>
      </c>
      <c r="W7379" t="s">
        <v>7249</v>
      </c>
    </row>
    <row r="7380" spans="1:23">
      <c r="A7380">
        <v>7379</v>
      </c>
      <c r="B7380" t="s">
        <v>7247</v>
      </c>
      <c r="C7380" t="s">
        <v>7248</v>
      </c>
      <c r="D7380">
        <v>190</v>
      </c>
      <c r="E7380" t="s">
        <v>1427</v>
      </c>
      <c r="F7380" t="s">
        <v>185</v>
      </c>
      <c r="G7380" s="1" t="s">
        <v>213</v>
      </c>
      <c r="H7380" t="s">
        <v>1428</v>
      </c>
      <c r="I7380" t="s">
        <v>213</v>
      </c>
      <c r="J7380" t="s">
        <v>1428</v>
      </c>
      <c r="K7380">
        <v>1.8433179719999999</v>
      </c>
      <c r="L7380">
        <v>1.8433179719999999</v>
      </c>
      <c r="M7380" t="s">
        <v>26</v>
      </c>
      <c r="N7380" t="s">
        <v>764</v>
      </c>
      <c r="O7380" t="s">
        <v>29</v>
      </c>
      <c r="P7380" t="s">
        <v>29</v>
      </c>
      <c r="Q7380" t="s">
        <v>29</v>
      </c>
      <c r="R7380" t="s">
        <v>29</v>
      </c>
      <c r="S7380" t="s">
        <v>29</v>
      </c>
      <c r="T7380" t="s">
        <v>29</v>
      </c>
      <c r="U7380" t="s">
        <v>29</v>
      </c>
      <c r="V7380" t="s">
        <v>29</v>
      </c>
      <c r="W7380" t="s">
        <v>7249</v>
      </c>
    </row>
    <row r="7381" spans="1:23">
      <c r="A7381">
        <v>7380</v>
      </c>
      <c r="B7381" t="s">
        <v>7247</v>
      </c>
      <c r="C7381" t="s">
        <v>7248</v>
      </c>
      <c r="D7381">
        <v>190</v>
      </c>
      <c r="E7381" t="s">
        <v>3875</v>
      </c>
      <c r="F7381" t="s">
        <v>185</v>
      </c>
      <c r="G7381" s="1" t="s">
        <v>213</v>
      </c>
      <c r="H7381" t="s">
        <v>3876</v>
      </c>
      <c r="I7381" t="s">
        <v>213</v>
      </c>
      <c r="J7381" t="s">
        <v>3876</v>
      </c>
      <c r="K7381">
        <v>1.8433179719999999</v>
      </c>
      <c r="L7381">
        <v>1.8433179719999999</v>
      </c>
      <c r="M7381" t="s">
        <v>26</v>
      </c>
      <c r="N7381" t="s">
        <v>764</v>
      </c>
      <c r="O7381" t="s">
        <v>29</v>
      </c>
      <c r="P7381" t="s">
        <v>29</v>
      </c>
      <c r="Q7381" t="s">
        <v>29</v>
      </c>
      <c r="R7381" t="s">
        <v>29</v>
      </c>
      <c r="S7381" t="s">
        <v>29</v>
      </c>
      <c r="T7381" t="s">
        <v>29</v>
      </c>
      <c r="U7381" t="s">
        <v>29</v>
      </c>
      <c r="V7381" t="s">
        <v>29</v>
      </c>
      <c r="W7381" t="s">
        <v>7249</v>
      </c>
    </row>
    <row r="7382" spans="1:23">
      <c r="A7382">
        <v>7381</v>
      </c>
      <c r="B7382" t="s">
        <v>7247</v>
      </c>
      <c r="C7382" t="s">
        <v>7248</v>
      </c>
      <c r="D7382">
        <v>190</v>
      </c>
      <c r="E7382" t="s">
        <v>3892</v>
      </c>
      <c r="F7382" t="s">
        <v>185</v>
      </c>
      <c r="G7382" s="1" t="s">
        <v>213</v>
      </c>
      <c r="H7382" t="s">
        <v>1071</v>
      </c>
      <c r="I7382" t="s">
        <v>213</v>
      </c>
      <c r="J7382" t="s">
        <v>1071</v>
      </c>
      <c r="K7382">
        <v>0.46082949309999999</v>
      </c>
      <c r="L7382">
        <v>0.46082949309999999</v>
      </c>
      <c r="M7382" t="s">
        <v>26</v>
      </c>
      <c r="N7382" t="s">
        <v>764</v>
      </c>
      <c r="O7382" t="s">
        <v>29</v>
      </c>
      <c r="P7382" t="s">
        <v>29</v>
      </c>
      <c r="Q7382" t="s">
        <v>29</v>
      </c>
      <c r="R7382" t="s">
        <v>29</v>
      </c>
      <c r="S7382" t="s">
        <v>29</v>
      </c>
      <c r="T7382" t="s">
        <v>29</v>
      </c>
      <c r="U7382" t="s">
        <v>29</v>
      </c>
      <c r="V7382" t="s">
        <v>29</v>
      </c>
      <c r="W7382" t="s">
        <v>7249</v>
      </c>
    </row>
    <row r="7383" spans="1:23">
      <c r="A7383">
        <v>7382</v>
      </c>
      <c r="B7383" t="s">
        <v>7247</v>
      </c>
      <c r="C7383" t="s">
        <v>7248</v>
      </c>
      <c r="D7383">
        <v>190</v>
      </c>
      <c r="E7383" t="s">
        <v>1433</v>
      </c>
      <c r="F7383" t="s">
        <v>185</v>
      </c>
      <c r="G7383" s="1" t="s">
        <v>1434</v>
      </c>
      <c r="H7383" t="s">
        <v>299</v>
      </c>
      <c r="I7383" t="s">
        <v>1434</v>
      </c>
      <c r="J7383" t="s">
        <v>299</v>
      </c>
      <c r="K7383">
        <v>0.92165898619999997</v>
      </c>
      <c r="L7383">
        <v>0.92165898619999997</v>
      </c>
      <c r="M7383" t="s">
        <v>26</v>
      </c>
      <c r="N7383" t="s">
        <v>764</v>
      </c>
      <c r="O7383" t="s">
        <v>29</v>
      </c>
      <c r="P7383" t="s">
        <v>29</v>
      </c>
      <c r="Q7383" t="s">
        <v>29</v>
      </c>
      <c r="R7383" t="s">
        <v>29</v>
      </c>
      <c r="S7383" t="s">
        <v>29</v>
      </c>
      <c r="T7383" t="s">
        <v>29</v>
      </c>
      <c r="U7383" t="s">
        <v>29</v>
      </c>
      <c r="V7383" t="s">
        <v>29</v>
      </c>
      <c r="W7383" t="s">
        <v>7249</v>
      </c>
    </row>
    <row r="7384" spans="1:23">
      <c r="A7384">
        <v>7383</v>
      </c>
      <c r="B7384" t="s">
        <v>7247</v>
      </c>
      <c r="C7384" t="s">
        <v>7248</v>
      </c>
      <c r="D7384">
        <v>190</v>
      </c>
      <c r="E7384" t="s">
        <v>931</v>
      </c>
      <c r="F7384" t="s">
        <v>185</v>
      </c>
      <c r="G7384" s="1" t="s">
        <v>932</v>
      </c>
      <c r="H7384" t="s">
        <v>933</v>
      </c>
      <c r="I7384" t="s">
        <v>932</v>
      </c>
      <c r="J7384" t="s">
        <v>933</v>
      </c>
      <c r="K7384">
        <v>0.46082949309999999</v>
      </c>
      <c r="L7384">
        <v>0.46082949309999999</v>
      </c>
      <c r="M7384" t="s">
        <v>26</v>
      </c>
      <c r="N7384" t="s">
        <v>764</v>
      </c>
      <c r="O7384" t="s">
        <v>29</v>
      </c>
      <c r="P7384" t="s">
        <v>29</v>
      </c>
      <c r="Q7384" t="s">
        <v>29</v>
      </c>
      <c r="R7384" t="s">
        <v>29</v>
      </c>
      <c r="S7384" t="s">
        <v>29</v>
      </c>
      <c r="T7384" t="s">
        <v>29</v>
      </c>
      <c r="U7384" t="s">
        <v>29</v>
      </c>
      <c r="V7384" t="s">
        <v>29</v>
      </c>
      <c r="W7384" t="s">
        <v>7249</v>
      </c>
    </row>
    <row r="7385" spans="1:23">
      <c r="A7385">
        <v>7384</v>
      </c>
      <c r="B7385" t="s">
        <v>7247</v>
      </c>
      <c r="C7385" t="s">
        <v>7248</v>
      </c>
      <c r="D7385">
        <v>190</v>
      </c>
      <c r="E7385" t="s">
        <v>7313</v>
      </c>
      <c r="F7385" t="s">
        <v>185</v>
      </c>
      <c r="G7385" s="1" t="s">
        <v>7314</v>
      </c>
      <c r="H7385" t="s">
        <v>7315</v>
      </c>
      <c r="I7385" t="s">
        <v>7314</v>
      </c>
      <c r="J7385" t="s">
        <v>7315</v>
      </c>
      <c r="K7385">
        <v>0.46082949309999999</v>
      </c>
      <c r="L7385">
        <v>0.46082949309999999</v>
      </c>
      <c r="M7385" t="s">
        <v>26</v>
      </c>
      <c r="N7385" t="s">
        <v>764</v>
      </c>
      <c r="O7385" t="s">
        <v>29</v>
      </c>
      <c r="P7385" t="s">
        <v>29</v>
      </c>
      <c r="Q7385" t="s">
        <v>29</v>
      </c>
      <c r="R7385" t="s">
        <v>29</v>
      </c>
      <c r="S7385" t="s">
        <v>29</v>
      </c>
      <c r="T7385" t="s">
        <v>29</v>
      </c>
      <c r="U7385" t="s">
        <v>29</v>
      </c>
      <c r="V7385" t="s">
        <v>29</v>
      </c>
      <c r="W7385" t="s">
        <v>7249</v>
      </c>
    </row>
    <row r="7386" spans="1:23">
      <c r="A7386">
        <v>7385</v>
      </c>
      <c r="B7386" t="s">
        <v>7247</v>
      </c>
      <c r="C7386" t="s">
        <v>7248</v>
      </c>
      <c r="D7386">
        <v>190</v>
      </c>
      <c r="E7386" t="s">
        <v>7316</v>
      </c>
      <c r="F7386" t="s">
        <v>251</v>
      </c>
      <c r="G7386" s="1" t="s">
        <v>3397</v>
      </c>
      <c r="H7386" t="s">
        <v>7317</v>
      </c>
      <c r="I7386" t="s">
        <v>3397</v>
      </c>
      <c r="J7386" t="s">
        <v>7317</v>
      </c>
      <c r="K7386">
        <v>0.46082949309999999</v>
      </c>
      <c r="L7386">
        <v>0.46082949309999999</v>
      </c>
      <c r="M7386" t="s">
        <v>26</v>
      </c>
      <c r="N7386" t="s">
        <v>74</v>
      </c>
      <c r="O7386" t="s">
        <v>29</v>
      </c>
      <c r="P7386" t="s">
        <v>29</v>
      </c>
      <c r="Q7386" t="s">
        <v>29</v>
      </c>
      <c r="R7386" t="s">
        <v>29</v>
      </c>
      <c r="S7386" t="s">
        <v>29</v>
      </c>
      <c r="T7386" t="s">
        <v>29</v>
      </c>
      <c r="U7386" t="s">
        <v>29</v>
      </c>
      <c r="V7386" t="s">
        <v>29</v>
      </c>
      <c r="W7386" t="s">
        <v>7249</v>
      </c>
    </row>
    <row r="7387" spans="1:23">
      <c r="A7387">
        <v>7386</v>
      </c>
      <c r="B7387" t="s">
        <v>7247</v>
      </c>
      <c r="C7387" t="s">
        <v>7248</v>
      </c>
      <c r="D7387">
        <v>190</v>
      </c>
      <c r="E7387" t="s">
        <v>7005</v>
      </c>
      <c r="F7387" t="s">
        <v>858</v>
      </c>
      <c r="G7387" s="1" t="s">
        <v>7006</v>
      </c>
      <c r="H7387" t="s">
        <v>331</v>
      </c>
      <c r="I7387" t="s">
        <v>7006</v>
      </c>
      <c r="J7387" t="s">
        <v>331</v>
      </c>
      <c r="K7387">
        <v>0.46082949309999999</v>
      </c>
      <c r="L7387">
        <v>0.46082949309999999</v>
      </c>
      <c r="M7387" t="s">
        <v>26</v>
      </c>
      <c r="N7387" t="s">
        <v>764</v>
      </c>
      <c r="O7387" t="s">
        <v>29</v>
      </c>
      <c r="P7387" t="s">
        <v>29</v>
      </c>
      <c r="Q7387" t="s">
        <v>29</v>
      </c>
      <c r="R7387" t="s">
        <v>29</v>
      </c>
      <c r="S7387" t="s">
        <v>29</v>
      </c>
      <c r="T7387" t="s">
        <v>29</v>
      </c>
      <c r="U7387" t="s">
        <v>29</v>
      </c>
      <c r="V7387" t="s">
        <v>29</v>
      </c>
      <c r="W7387" t="s">
        <v>7249</v>
      </c>
    </row>
    <row r="7388" spans="1:23">
      <c r="A7388">
        <v>7387</v>
      </c>
      <c r="B7388" t="s">
        <v>7247</v>
      </c>
      <c r="C7388" t="s">
        <v>7248</v>
      </c>
      <c r="D7388">
        <v>190</v>
      </c>
      <c r="E7388" t="s">
        <v>7318</v>
      </c>
      <c r="F7388" t="s">
        <v>181</v>
      </c>
      <c r="G7388" s="1" t="s">
        <v>3891</v>
      </c>
      <c r="H7388" t="s">
        <v>7319</v>
      </c>
      <c r="I7388" t="s">
        <v>3891</v>
      </c>
      <c r="J7388" t="s">
        <v>8780</v>
      </c>
      <c r="K7388">
        <v>0.46082949309999999</v>
      </c>
      <c r="L7388">
        <v>0.46082949309999999</v>
      </c>
      <c r="M7388" t="s">
        <v>26</v>
      </c>
      <c r="N7388" t="s">
        <v>74</v>
      </c>
      <c r="O7388" t="s">
        <v>29</v>
      </c>
      <c r="P7388" t="s">
        <v>29</v>
      </c>
      <c r="Q7388" t="s">
        <v>29</v>
      </c>
      <c r="R7388" t="s">
        <v>29</v>
      </c>
      <c r="S7388" t="s">
        <v>29</v>
      </c>
      <c r="T7388" t="s">
        <v>29</v>
      </c>
      <c r="U7388" t="s">
        <v>29</v>
      </c>
      <c r="V7388" t="s">
        <v>29</v>
      </c>
      <c r="W7388" t="s">
        <v>7249</v>
      </c>
    </row>
    <row r="7389" spans="1:23">
      <c r="A7389">
        <v>7388</v>
      </c>
      <c r="B7389" t="s">
        <v>7247</v>
      </c>
      <c r="C7389" t="s">
        <v>7248</v>
      </c>
      <c r="D7389">
        <v>190</v>
      </c>
      <c r="E7389" t="s">
        <v>7320</v>
      </c>
      <c r="F7389" t="s">
        <v>181</v>
      </c>
      <c r="G7389" s="1" t="s">
        <v>3891</v>
      </c>
      <c r="H7389" t="s">
        <v>1626</v>
      </c>
      <c r="I7389" t="s">
        <v>3891</v>
      </c>
      <c r="J7389" t="s">
        <v>1626</v>
      </c>
      <c r="K7389">
        <v>0.46082949309999999</v>
      </c>
      <c r="L7389">
        <v>0.46082949309999999</v>
      </c>
      <c r="M7389" t="s">
        <v>26</v>
      </c>
      <c r="N7389" t="s">
        <v>74</v>
      </c>
      <c r="O7389" t="s">
        <v>29</v>
      </c>
      <c r="P7389" t="s">
        <v>29</v>
      </c>
      <c r="Q7389" t="s">
        <v>29</v>
      </c>
      <c r="R7389" t="s">
        <v>29</v>
      </c>
      <c r="S7389" t="s">
        <v>29</v>
      </c>
      <c r="T7389" t="s">
        <v>29</v>
      </c>
      <c r="U7389" t="s">
        <v>29</v>
      </c>
      <c r="V7389" t="s">
        <v>29</v>
      </c>
      <c r="W7389" t="s">
        <v>7249</v>
      </c>
    </row>
    <row r="7390" spans="1:23">
      <c r="A7390">
        <v>7389</v>
      </c>
      <c r="B7390" t="s">
        <v>7247</v>
      </c>
      <c r="C7390" t="s">
        <v>7248</v>
      </c>
      <c r="D7390">
        <v>190</v>
      </c>
      <c r="E7390" t="s">
        <v>7011</v>
      </c>
      <c r="F7390" t="s">
        <v>181</v>
      </c>
      <c r="G7390" s="1" t="s">
        <v>1457</v>
      </c>
      <c r="H7390" t="s">
        <v>7012</v>
      </c>
      <c r="I7390" t="s">
        <v>1457</v>
      </c>
      <c r="J7390" t="s">
        <v>7012</v>
      </c>
      <c r="K7390">
        <v>0.92165898619999997</v>
      </c>
      <c r="L7390">
        <v>0.92165898619999997</v>
      </c>
      <c r="M7390" t="s">
        <v>26</v>
      </c>
      <c r="N7390" t="s">
        <v>74</v>
      </c>
      <c r="O7390" t="s">
        <v>29</v>
      </c>
      <c r="P7390" t="s">
        <v>29</v>
      </c>
      <c r="Q7390" t="s">
        <v>29</v>
      </c>
      <c r="R7390" t="s">
        <v>29</v>
      </c>
      <c r="S7390" t="s">
        <v>29</v>
      </c>
      <c r="T7390" t="s">
        <v>29</v>
      </c>
      <c r="U7390" t="s">
        <v>29</v>
      </c>
      <c r="V7390" t="s">
        <v>29</v>
      </c>
      <c r="W7390" t="s">
        <v>7249</v>
      </c>
    </row>
    <row r="7391" spans="1:23">
      <c r="A7391">
        <v>7390</v>
      </c>
      <c r="B7391" t="s">
        <v>7247</v>
      </c>
      <c r="C7391" t="s">
        <v>7248</v>
      </c>
      <c r="D7391">
        <v>190</v>
      </c>
      <c r="E7391" t="s">
        <v>7321</v>
      </c>
      <c r="F7391" t="s">
        <v>1314</v>
      </c>
      <c r="G7391" s="1" t="s">
        <v>1766</v>
      </c>
      <c r="H7391" t="s">
        <v>7322</v>
      </c>
      <c r="I7391" t="s">
        <v>1766</v>
      </c>
      <c r="J7391" t="s">
        <v>7322</v>
      </c>
      <c r="K7391">
        <v>0.92165898619999997</v>
      </c>
      <c r="L7391">
        <v>0.92165898619999997</v>
      </c>
      <c r="M7391" t="s">
        <v>26</v>
      </c>
      <c r="N7391" t="s">
        <v>74</v>
      </c>
      <c r="O7391" t="s">
        <v>29</v>
      </c>
      <c r="P7391" t="s">
        <v>29</v>
      </c>
      <c r="Q7391" t="s">
        <v>29</v>
      </c>
      <c r="R7391" t="s">
        <v>29</v>
      </c>
      <c r="S7391" t="s">
        <v>29</v>
      </c>
      <c r="T7391" t="s">
        <v>29</v>
      </c>
      <c r="U7391" t="s">
        <v>29</v>
      </c>
      <c r="V7391" t="s">
        <v>29</v>
      </c>
      <c r="W7391" t="s">
        <v>7249</v>
      </c>
    </row>
    <row r="7392" spans="1:23">
      <c r="A7392">
        <v>7391</v>
      </c>
      <c r="B7392" t="s">
        <v>7247</v>
      </c>
      <c r="C7392" t="s">
        <v>7248</v>
      </c>
      <c r="D7392">
        <v>190</v>
      </c>
      <c r="E7392" t="s">
        <v>6323</v>
      </c>
      <c r="F7392" t="s">
        <v>1314</v>
      </c>
      <c r="G7392" s="1" t="s">
        <v>1766</v>
      </c>
      <c r="H7392" t="s">
        <v>6324</v>
      </c>
      <c r="I7392" t="s">
        <v>1766</v>
      </c>
      <c r="J7392" t="s">
        <v>6324</v>
      </c>
      <c r="K7392">
        <v>0.46082949309999999</v>
      </c>
      <c r="L7392">
        <v>0.46082949309999999</v>
      </c>
      <c r="M7392" t="s">
        <v>26</v>
      </c>
      <c r="N7392" t="s">
        <v>74</v>
      </c>
      <c r="O7392" t="s">
        <v>29</v>
      </c>
      <c r="P7392" t="s">
        <v>29</v>
      </c>
      <c r="Q7392" t="s">
        <v>29</v>
      </c>
      <c r="R7392" t="s">
        <v>29</v>
      </c>
      <c r="S7392" t="s">
        <v>29</v>
      </c>
      <c r="T7392" t="s">
        <v>29</v>
      </c>
      <c r="U7392" t="s">
        <v>29</v>
      </c>
      <c r="V7392" t="s">
        <v>29</v>
      </c>
      <c r="W7392" t="s">
        <v>7249</v>
      </c>
    </row>
    <row r="7393" spans="1:23">
      <c r="A7393">
        <v>7392</v>
      </c>
      <c r="B7393" t="s">
        <v>7247</v>
      </c>
      <c r="C7393" t="s">
        <v>7248</v>
      </c>
      <c r="D7393">
        <v>190</v>
      </c>
      <c r="E7393" t="s">
        <v>3897</v>
      </c>
      <c r="F7393" t="s">
        <v>1396</v>
      </c>
      <c r="G7393" s="1" t="s">
        <v>3898</v>
      </c>
      <c r="H7393" t="s">
        <v>331</v>
      </c>
      <c r="I7393" t="s">
        <v>3898</v>
      </c>
      <c r="J7393" t="s">
        <v>331</v>
      </c>
      <c r="K7393">
        <v>0.46082949309999999</v>
      </c>
      <c r="L7393">
        <v>0.46082949309999999</v>
      </c>
      <c r="M7393" t="s">
        <v>26</v>
      </c>
      <c r="N7393" t="s">
        <v>764</v>
      </c>
      <c r="O7393" t="s">
        <v>29</v>
      </c>
      <c r="P7393" t="s">
        <v>29</v>
      </c>
      <c r="Q7393" t="s">
        <v>29</v>
      </c>
      <c r="R7393" t="s">
        <v>29</v>
      </c>
      <c r="S7393" t="s">
        <v>29</v>
      </c>
      <c r="T7393" t="s">
        <v>29</v>
      </c>
      <c r="U7393" t="s">
        <v>29</v>
      </c>
      <c r="V7393" t="s">
        <v>29</v>
      </c>
      <c r="W7393" t="s">
        <v>7249</v>
      </c>
    </row>
    <row r="7394" spans="1:23">
      <c r="A7394">
        <v>7393</v>
      </c>
      <c r="B7394" t="s">
        <v>7247</v>
      </c>
      <c r="C7394" t="s">
        <v>7248</v>
      </c>
      <c r="D7394">
        <v>190</v>
      </c>
      <c r="E7394" t="s">
        <v>7323</v>
      </c>
      <c r="F7394" t="s">
        <v>23</v>
      </c>
      <c r="G7394" s="1" t="s">
        <v>2049</v>
      </c>
      <c r="H7394" t="s">
        <v>940</v>
      </c>
      <c r="I7394" t="s">
        <v>2049</v>
      </c>
      <c r="J7394" t="s">
        <v>940</v>
      </c>
      <c r="K7394">
        <v>0.46082949309999999</v>
      </c>
      <c r="L7394">
        <v>0.46082949309999999</v>
      </c>
      <c r="M7394" t="s">
        <v>26</v>
      </c>
      <c r="N7394" t="s">
        <v>74</v>
      </c>
      <c r="O7394" t="s">
        <v>29</v>
      </c>
      <c r="P7394" t="s">
        <v>29</v>
      </c>
      <c r="Q7394" t="s">
        <v>29</v>
      </c>
      <c r="R7394" t="s">
        <v>29</v>
      </c>
      <c r="S7394" t="s">
        <v>29</v>
      </c>
      <c r="T7394" t="s">
        <v>29</v>
      </c>
      <c r="U7394" t="s">
        <v>29</v>
      </c>
      <c r="V7394" t="s">
        <v>29</v>
      </c>
      <c r="W7394" t="s">
        <v>7249</v>
      </c>
    </row>
    <row r="7395" spans="1:23">
      <c r="A7395">
        <v>7394</v>
      </c>
      <c r="B7395" t="s">
        <v>7247</v>
      </c>
      <c r="C7395" t="s">
        <v>7248</v>
      </c>
      <c r="D7395">
        <v>190</v>
      </c>
      <c r="E7395" t="s">
        <v>7324</v>
      </c>
      <c r="F7395" t="s">
        <v>176</v>
      </c>
      <c r="G7395" s="1" t="s">
        <v>1998</v>
      </c>
      <c r="H7395" t="s">
        <v>7325</v>
      </c>
      <c r="I7395" t="s">
        <v>1998</v>
      </c>
      <c r="J7395" t="s">
        <v>7325</v>
      </c>
      <c r="K7395">
        <v>0.46082949309999999</v>
      </c>
      <c r="L7395">
        <v>0.46082949309999999</v>
      </c>
      <c r="M7395" t="s">
        <v>26</v>
      </c>
      <c r="N7395" t="s">
        <v>764</v>
      </c>
      <c r="O7395" t="s">
        <v>29</v>
      </c>
      <c r="P7395" t="s">
        <v>29</v>
      </c>
      <c r="Q7395" t="s">
        <v>29</v>
      </c>
      <c r="R7395" t="s">
        <v>29</v>
      </c>
      <c r="S7395" t="s">
        <v>29</v>
      </c>
      <c r="T7395" t="s">
        <v>29</v>
      </c>
      <c r="U7395" t="s">
        <v>29</v>
      </c>
      <c r="V7395" t="s">
        <v>29</v>
      </c>
      <c r="W7395" t="s">
        <v>7249</v>
      </c>
    </row>
    <row r="7396" spans="1:23">
      <c r="A7396">
        <v>7395</v>
      </c>
      <c r="B7396" t="s">
        <v>7247</v>
      </c>
      <c r="C7396" t="s">
        <v>7248</v>
      </c>
      <c r="D7396">
        <v>190</v>
      </c>
      <c r="E7396" t="s">
        <v>7326</v>
      </c>
      <c r="F7396" t="s">
        <v>176</v>
      </c>
      <c r="G7396" s="1" t="s">
        <v>1998</v>
      </c>
      <c r="H7396" t="s">
        <v>7327</v>
      </c>
      <c r="I7396" t="s">
        <v>1998</v>
      </c>
      <c r="J7396" t="s">
        <v>7327</v>
      </c>
      <c r="K7396">
        <v>0.46082949309999999</v>
      </c>
      <c r="L7396">
        <v>0.46082949309999999</v>
      </c>
      <c r="M7396" t="s">
        <v>26</v>
      </c>
      <c r="N7396" t="s">
        <v>764</v>
      </c>
      <c r="O7396" t="s">
        <v>29</v>
      </c>
      <c r="P7396" t="s">
        <v>29</v>
      </c>
      <c r="Q7396" t="s">
        <v>29</v>
      </c>
      <c r="R7396" t="s">
        <v>29</v>
      </c>
      <c r="S7396" t="s">
        <v>29</v>
      </c>
      <c r="T7396" t="s">
        <v>29</v>
      </c>
      <c r="U7396" t="s">
        <v>29</v>
      </c>
      <c r="V7396" t="s">
        <v>29</v>
      </c>
      <c r="W7396" t="s">
        <v>7249</v>
      </c>
    </row>
    <row r="7397" spans="1:23">
      <c r="A7397">
        <v>7396</v>
      </c>
      <c r="B7397" t="s">
        <v>7247</v>
      </c>
      <c r="C7397" t="s">
        <v>7248</v>
      </c>
      <c r="D7397">
        <v>190</v>
      </c>
      <c r="E7397" t="s">
        <v>7023</v>
      </c>
      <c r="F7397" t="s">
        <v>176</v>
      </c>
      <c r="G7397" s="1" t="s">
        <v>410</v>
      </c>
      <c r="H7397" t="s">
        <v>7024</v>
      </c>
      <c r="I7397" t="s">
        <v>410</v>
      </c>
      <c r="J7397" t="s">
        <v>7024</v>
      </c>
      <c r="K7397">
        <v>0.46082949309999999</v>
      </c>
      <c r="L7397">
        <v>0.46082949309999999</v>
      </c>
      <c r="M7397" t="s">
        <v>26</v>
      </c>
      <c r="N7397" t="s">
        <v>764</v>
      </c>
      <c r="O7397" t="s">
        <v>29</v>
      </c>
      <c r="P7397" t="s">
        <v>29</v>
      </c>
      <c r="Q7397" t="s">
        <v>29</v>
      </c>
      <c r="R7397" t="s">
        <v>29</v>
      </c>
      <c r="S7397" t="s">
        <v>29</v>
      </c>
      <c r="T7397" t="s">
        <v>29</v>
      </c>
      <c r="U7397" t="s">
        <v>29</v>
      </c>
      <c r="V7397" t="s">
        <v>29</v>
      </c>
      <c r="W7397" t="s">
        <v>7249</v>
      </c>
    </row>
    <row r="7398" spans="1:23">
      <c r="A7398">
        <v>7397</v>
      </c>
      <c r="B7398" t="s">
        <v>7247</v>
      </c>
      <c r="C7398" t="s">
        <v>7248</v>
      </c>
      <c r="D7398">
        <v>190</v>
      </c>
      <c r="E7398" t="s">
        <v>7328</v>
      </c>
      <c r="F7398" t="s">
        <v>176</v>
      </c>
      <c r="G7398" s="1" t="s">
        <v>6322</v>
      </c>
      <c r="H7398" t="s">
        <v>7329</v>
      </c>
      <c r="I7398" t="s">
        <v>6322</v>
      </c>
      <c r="J7398" t="s">
        <v>7329</v>
      </c>
      <c r="K7398">
        <v>0.46082949309999999</v>
      </c>
      <c r="L7398">
        <v>0.46082949309999999</v>
      </c>
      <c r="M7398" t="s">
        <v>26</v>
      </c>
      <c r="N7398" t="s">
        <v>764</v>
      </c>
      <c r="O7398" t="s">
        <v>29</v>
      </c>
      <c r="P7398" t="s">
        <v>29</v>
      </c>
      <c r="Q7398" t="s">
        <v>29</v>
      </c>
      <c r="R7398" t="s">
        <v>29</v>
      </c>
      <c r="S7398" t="s">
        <v>29</v>
      </c>
      <c r="T7398" t="s">
        <v>29</v>
      </c>
      <c r="U7398" t="s">
        <v>29</v>
      </c>
      <c r="V7398" t="s">
        <v>29</v>
      </c>
      <c r="W7398" t="s">
        <v>7249</v>
      </c>
    </row>
    <row r="7399" spans="1:23">
      <c r="A7399">
        <v>7398</v>
      </c>
      <c r="B7399" t="s">
        <v>7247</v>
      </c>
      <c r="C7399" t="s">
        <v>7248</v>
      </c>
      <c r="D7399">
        <v>190</v>
      </c>
      <c r="E7399" t="s">
        <v>7330</v>
      </c>
      <c r="F7399" t="s">
        <v>196</v>
      </c>
      <c r="G7399" s="1" t="s">
        <v>7331</v>
      </c>
      <c r="H7399" t="s">
        <v>4433</v>
      </c>
      <c r="I7399" t="s">
        <v>326</v>
      </c>
      <c r="J7399" t="s">
        <v>6590</v>
      </c>
      <c r="K7399">
        <v>2.7649769590000002</v>
      </c>
      <c r="L7399">
        <v>2.7649769590000002</v>
      </c>
      <c r="M7399" t="s">
        <v>26</v>
      </c>
      <c r="N7399" t="s">
        <v>764</v>
      </c>
      <c r="O7399" t="s">
        <v>323</v>
      </c>
      <c r="P7399" t="s">
        <v>29</v>
      </c>
      <c r="Q7399" t="s">
        <v>29</v>
      </c>
      <c r="R7399" t="s">
        <v>29</v>
      </c>
      <c r="S7399" t="s">
        <v>29</v>
      </c>
      <c r="T7399" t="s">
        <v>29</v>
      </c>
      <c r="U7399" t="s">
        <v>29</v>
      </c>
      <c r="V7399" t="s">
        <v>29</v>
      </c>
      <c r="W7399" t="s">
        <v>7249</v>
      </c>
    </row>
    <row r="7400" spans="1:23">
      <c r="A7400">
        <v>7399</v>
      </c>
      <c r="B7400" t="s">
        <v>7247</v>
      </c>
      <c r="C7400" t="s">
        <v>7248</v>
      </c>
      <c r="D7400">
        <v>190</v>
      </c>
      <c r="E7400" t="s">
        <v>7231</v>
      </c>
      <c r="F7400" t="s">
        <v>196</v>
      </c>
      <c r="G7400" s="1" t="s">
        <v>326</v>
      </c>
      <c r="H7400" t="s">
        <v>7232</v>
      </c>
      <c r="I7400" t="s">
        <v>326</v>
      </c>
      <c r="J7400" t="s">
        <v>1776</v>
      </c>
      <c r="K7400">
        <v>1.8433179719999999</v>
      </c>
      <c r="L7400">
        <v>1.8433179719999999</v>
      </c>
      <c r="M7400" t="s">
        <v>26</v>
      </c>
      <c r="N7400" t="s">
        <v>764</v>
      </c>
      <c r="O7400" t="s">
        <v>29</v>
      </c>
      <c r="P7400" t="s">
        <v>29</v>
      </c>
      <c r="Q7400" t="s">
        <v>29</v>
      </c>
      <c r="R7400" t="s">
        <v>29</v>
      </c>
      <c r="S7400" t="s">
        <v>29</v>
      </c>
      <c r="T7400" t="s">
        <v>29</v>
      </c>
      <c r="U7400" t="s">
        <v>29</v>
      </c>
      <c r="V7400" t="s">
        <v>29</v>
      </c>
      <c r="W7400" t="s">
        <v>7249</v>
      </c>
    </row>
    <row r="7401" spans="1:23">
      <c r="A7401">
        <v>7400</v>
      </c>
      <c r="B7401" t="s">
        <v>7247</v>
      </c>
      <c r="C7401" t="s">
        <v>7248</v>
      </c>
      <c r="D7401">
        <v>190</v>
      </c>
      <c r="E7401" t="s">
        <v>1777</v>
      </c>
      <c r="F7401" t="s">
        <v>196</v>
      </c>
      <c r="G7401" s="1" t="s">
        <v>1778</v>
      </c>
      <c r="H7401" t="s">
        <v>331</v>
      </c>
      <c r="I7401" t="s">
        <v>1778</v>
      </c>
      <c r="J7401" t="s">
        <v>331</v>
      </c>
      <c r="K7401">
        <v>13.82488479</v>
      </c>
      <c r="L7401">
        <v>13.82488479</v>
      </c>
      <c r="M7401" t="s">
        <v>26</v>
      </c>
      <c r="N7401" t="s">
        <v>764</v>
      </c>
      <c r="O7401" t="s">
        <v>29</v>
      </c>
      <c r="P7401" t="s">
        <v>29</v>
      </c>
      <c r="Q7401" t="s">
        <v>29</v>
      </c>
      <c r="R7401" t="s">
        <v>29</v>
      </c>
      <c r="S7401" t="s">
        <v>29</v>
      </c>
      <c r="T7401" t="s">
        <v>29</v>
      </c>
      <c r="U7401" t="s">
        <v>29</v>
      </c>
      <c r="V7401" t="s">
        <v>29</v>
      </c>
      <c r="W7401" t="s">
        <v>7249</v>
      </c>
    </row>
    <row r="7402" spans="1:23">
      <c r="A7402">
        <v>7401</v>
      </c>
      <c r="B7402" t="s">
        <v>7247</v>
      </c>
      <c r="C7402" t="s">
        <v>7248</v>
      </c>
      <c r="D7402">
        <v>190</v>
      </c>
      <c r="E7402" t="s">
        <v>2133</v>
      </c>
      <c r="F7402" t="s">
        <v>196</v>
      </c>
      <c r="G7402" s="1" t="s">
        <v>928</v>
      </c>
      <c r="H7402" t="s">
        <v>331</v>
      </c>
      <c r="I7402" t="s">
        <v>928</v>
      </c>
      <c r="J7402" t="s">
        <v>331</v>
      </c>
      <c r="K7402">
        <v>1.8433179719999999</v>
      </c>
      <c r="L7402">
        <v>1.8433179719999999</v>
      </c>
      <c r="M7402" t="s">
        <v>26</v>
      </c>
      <c r="N7402" t="s">
        <v>764</v>
      </c>
      <c r="O7402" t="s">
        <v>29</v>
      </c>
      <c r="P7402" t="s">
        <v>29</v>
      </c>
      <c r="Q7402" t="s">
        <v>29</v>
      </c>
      <c r="R7402" t="s">
        <v>29</v>
      </c>
      <c r="S7402" t="s">
        <v>29</v>
      </c>
      <c r="T7402" t="s">
        <v>29</v>
      </c>
      <c r="U7402" t="s">
        <v>29</v>
      </c>
      <c r="V7402" t="s">
        <v>29</v>
      </c>
      <c r="W7402" t="s">
        <v>7249</v>
      </c>
    </row>
    <row r="7403" spans="1:23">
      <c r="A7403">
        <v>7402</v>
      </c>
      <c r="B7403" t="s">
        <v>7247</v>
      </c>
      <c r="C7403" t="s">
        <v>7248</v>
      </c>
      <c r="D7403">
        <v>190</v>
      </c>
      <c r="E7403" t="s">
        <v>7332</v>
      </c>
      <c r="F7403" t="s">
        <v>196</v>
      </c>
      <c r="G7403" s="1" t="s">
        <v>7333</v>
      </c>
      <c r="H7403" t="s">
        <v>29</v>
      </c>
      <c r="I7403" t="s">
        <v>7333</v>
      </c>
      <c r="J7403" t="s">
        <v>29</v>
      </c>
      <c r="K7403">
        <v>2.3041474649999998</v>
      </c>
      <c r="L7403">
        <v>2.3041474649999998</v>
      </c>
      <c r="M7403" t="s">
        <v>26</v>
      </c>
      <c r="N7403" t="s">
        <v>764</v>
      </c>
      <c r="O7403" t="s">
        <v>29</v>
      </c>
      <c r="P7403" t="s">
        <v>29</v>
      </c>
      <c r="Q7403" t="s">
        <v>29</v>
      </c>
      <c r="R7403" t="s">
        <v>29</v>
      </c>
      <c r="S7403" t="s">
        <v>29</v>
      </c>
      <c r="T7403" t="s">
        <v>29</v>
      </c>
      <c r="U7403" t="s">
        <v>29</v>
      </c>
      <c r="V7403" t="s">
        <v>29</v>
      </c>
      <c r="W7403" t="s">
        <v>7249</v>
      </c>
    </row>
    <row r="7404" spans="1:23">
      <c r="A7404">
        <v>7403</v>
      </c>
      <c r="B7404" t="s">
        <v>7247</v>
      </c>
      <c r="C7404" t="s">
        <v>7248</v>
      </c>
      <c r="D7404">
        <v>190</v>
      </c>
      <c r="E7404" t="s">
        <v>7334</v>
      </c>
      <c r="F7404" t="s">
        <v>196</v>
      </c>
      <c r="G7404" s="1" t="s">
        <v>7335</v>
      </c>
      <c r="H7404" t="s">
        <v>1201</v>
      </c>
      <c r="I7404" t="s">
        <v>928</v>
      </c>
      <c r="J7404" t="s">
        <v>1201</v>
      </c>
      <c r="K7404">
        <v>1.382488479</v>
      </c>
      <c r="L7404">
        <v>1.382488479</v>
      </c>
      <c r="M7404" t="s">
        <v>26</v>
      </c>
      <c r="N7404" t="s">
        <v>764</v>
      </c>
      <c r="O7404" t="s">
        <v>29</v>
      </c>
      <c r="P7404" t="s">
        <v>29</v>
      </c>
      <c r="Q7404" t="s">
        <v>29</v>
      </c>
      <c r="R7404" t="s">
        <v>29</v>
      </c>
      <c r="S7404" t="s">
        <v>29</v>
      </c>
      <c r="T7404" t="s">
        <v>29</v>
      </c>
      <c r="U7404" t="s">
        <v>29</v>
      </c>
      <c r="V7404" t="s">
        <v>29</v>
      </c>
      <c r="W7404" t="s">
        <v>7249</v>
      </c>
    </row>
    <row r="7405" spans="1:23">
      <c r="A7405">
        <v>7404</v>
      </c>
      <c r="B7405" t="s">
        <v>7247</v>
      </c>
      <c r="C7405" t="s">
        <v>7248</v>
      </c>
      <c r="D7405">
        <v>190</v>
      </c>
      <c r="E7405" t="s">
        <v>7336</v>
      </c>
      <c r="F7405" t="s">
        <v>168</v>
      </c>
      <c r="G7405" s="1" t="s">
        <v>301</v>
      </c>
      <c r="H7405" t="s">
        <v>543</v>
      </c>
      <c r="I7405" t="s">
        <v>301</v>
      </c>
      <c r="J7405" t="s">
        <v>543</v>
      </c>
      <c r="K7405">
        <v>0.92165898619999997</v>
      </c>
      <c r="L7405">
        <v>0.92165898619999997</v>
      </c>
      <c r="M7405" t="s">
        <v>26</v>
      </c>
      <c r="N7405" t="s">
        <v>764</v>
      </c>
      <c r="O7405" t="s">
        <v>29</v>
      </c>
      <c r="P7405" t="s">
        <v>29</v>
      </c>
      <c r="Q7405" t="s">
        <v>29</v>
      </c>
      <c r="R7405" t="s">
        <v>29</v>
      </c>
      <c r="S7405" t="s">
        <v>29</v>
      </c>
      <c r="T7405" t="s">
        <v>29</v>
      </c>
      <c r="U7405" t="s">
        <v>29</v>
      </c>
      <c r="V7405" t="s">
        <v>29</v>
      </c>
      <c r="W7405" t="s">
        <v>7249</v>
      </c>
    </row>
    <row r="7406" spans="1:23">
      <c r="A7406">
        <v>7405</v>
      </c>
      <c r="B7406" t="s">
        <v>7247</v>
      </c>
      <c r="C7406" t="s">
        <v>7248</v>
      </c>
      <c r="D7406">
        <v>190</v>
      </c>
      <c r="E7406" t="s">
        <v>7337</v>
      </c>
      <c r="F7406" t="s">
        <v>168</v>
      </c>
      <c r="G7406" s="1" t="s">
        <v>301</v>
      </c>
      <c r="H7406" t="s">
        <v>5647</v>
      </c>
      <c r="I7406" t="s">
        <v>301</v>
      </c>
      <c r="J7406" t="s">
        <v>5647</v>
      </c>
      <c r="K7406">
        <v>0.46082949309999999</v>
      </c>
      <c r="L7406">
        <v>0.46082949309999999</v>
      </c>
      <c r="M7406" t="s">
        <v>26</v>
      </c>
      <c r="N7406" t="s">
        <v>764</v>
      </c>
      <c r="O7406" t="s">
        <v>29</v>
      </c>
      <c r="P7406" t="s">
        <v>29</v>
      </c>
      <c r="Q7406" t="s">
        <v>29</v>
      </c>
      <c r="R7406" t="s">
        <v>29</v>
      </c>
      <c r="S7406" t="s">
        <v>29</v>
      </c>
      <c r="T7406" t="s">
        <v>29</v>
      </c>
      <c r="U7406" t="s">
        <v>29</v>
      </c>
      <c r="V7406" t="s">
        <v>29</v>
      </c>
      <c r="W7406" t="s">
        <v>7249</v>
      </c>
    </row>
    <row r="7407" spans="1:23">
      <c r="A7407">
        <v>7406</v>
      </c>
      <c r="B7407" t="s">
        <v>7247</v>
      </c>
      <c r="C7407" t="s">
        <v>7248</v>
      </c>
      <c r="D7407">
        <v>190</v>
      </c>
      <c r="E7407" t="s">
        <v>7338</v>
      </c>
      <c r="F7407" t="s">
        <v>3056</v>
      </c>
      <c r="G7407" s="1" t="s">
        <v>3057</v>
      </c>
      <c r="H7407" t="s">
        <v>7339</v>
      </c>
      <c r="I7407" t="s">
        <v>3057</v>
      </c>
      <c r="J7407" t="s">
        <v>7339</v>
      </c>
      <c r="K7407">
        <v>0.92165898619999997</v>
      </c>
      <c r="L7407">
        <v>0.92165898619999997</v>
      </c>
      <c r="M7407" t="s">
        <v>26</v>
      </c>
      <c r="N7407" t="s">
        <v>764</v>
      </c>
      <c r="O7407" t="s">
        <v>29</v>
      </c>
      <c r="P7407" t="s">
        <v>29</v>
      </c>
      <c r="Q7407" t="s">
        <v>29</v>
      </c>
      <c r="R7407" t="s">
        <v>29</v>
      </c>
      <c r="S7407" t="s">
        <v>29</v>
      </c>
      <c r="T7407" t="s">
        <v>29</v>
      </c>
      <c r="U7407" t="s">
        <v>29</v>
      </c>
      <c r="V7407" t="s">
        <v>29</v>
      </c>
      <c r="W7407" t="s">
        <v>7249</v>
      </c>
    </row>
    <row r="7408" spans="1:23">
      <c r="A7408">
        <v>7407</v>
      </c>
      <c r="B7408" t="s">
        <v>7247</v>
      </c>
      <c r="C7408" t="s">
        <v>7248</v>
      </c>
      <c r="D7408">
        <v>190</v>
      </c>
      <c r="E7408" t="s">
        <v>7338</v>
      </c>
      <c r="F7408" t="s">
        <v>3056</v>
      </c>
      <c r="G7408" s="1" t="s">
        <v>3057</v>
      </c>
      <c r="H7408" t="s">
        <v>7339</v>
      </c>
      <c r="I7408" t="s">
        <v>3057</v>
      </c>
      <c r="J7408" t="s">
        <v>7339</v>
      </c>
      <c r="K7408">
        <v>0.46082949309999999</v>
      </c>
      <c r="L7408">
        <v>0.46082949309999999</v>
      </c>
      <c r="M7408" t="s">
        <v>26</v>
      </c>
      <c r="N7408" t="s">
        <v>63</v>
      </c>
      <c r="O7408" t="s">
        <v>29</v>
      </c>
      <c r="P7408" t="s">
        <v>29</v>
      </c>
      <c r="Q7408" t="s">
        <v>29</v>
      </c>
      <c r="R7408" t="s">
        <v>29</v>
      </c>
      <c r="S7408" t="s">
        <v>29</v>
      </c>
      <c r="T7408" t="s">
        <v>29</v>
      </c>
      <c r="U7408" t="s">
        <v>29</v>
      </c>
      <c r="V7408" t="s">
        <v>29</v>
      </c>
      <c r="W7408" t="s">
        <v>7249</v>
      </c>
    </row>
    <row r="7409" spans="1:23">
      <c r="A7409">
        <v>7408</v>
      </c>
      <c r="B7409" t="s">
        <v>7247</v>
      </c>
      <c r="C7409" t="s">
        <v>7248</v>
      </c>
      <c r="D7409">
        <v>190</v>
      </c>
      <c r="E7409" t="s">
        <v>135</v>
      </c>
      <c r="F7409" t="s">
        <v>93</v>
      </c>
      <c r="G7409" s="1" t="s">
        <v>29</v>
      </c>
      <c r="H7409" t="s">
        <v>29</v>
      </c>
      <c r="I7409" t="s">
        <v>29</v>
      </c>
      <c r="J7409" t="s">
        <v>29</v>
      </c>
      <c r="K7409">
        <v>0.92165898619999997</v>
      </c>
      <c r="L7409">
        <v>0.92165898619999997</v>
      </c>
      <c r="M7409" t="s">
        <v>26</v>
      </c>
      <c r="N7409" t="s">
        <v>29</v>
      </c>
      <c r="O7409" t="s">
        <v>29</v>
      </c>
      <c r="P7409" t="s">
        <v>29</v>
      </c>
      <c r="Q7409" t="s">
        <v>29</v>
      </c>
      <c r="R7409" t="s">
        <v>29</v>
      </c>
      <c r="S7409" t="s">
        <v>29</v>
      </c>
      <c r="T7409" t="s">
        <v>29</v>
      </c>
      <c r="U7409" t="s">
        <v>29</v>
      </c>
      <c r="V7409" t="s">
        <v>29</v>
      </c>
      <c r="W7409" t="s">
        <v>7249</v>
      </c>
    </row>
    <row r="7410" spans="1:23">
      <c r="A7410">
        <v>7409</v>
      </c>
      <c r="B7410" t="s">
        <v>7340</v>
      </c>
      <c r="C7410" t="s">
        <v>7340</v>
      </c>
      <c r="D7410">
        <v>191</v>
      </c>
      <c r="E7410" s="8" t="s">
        <v>919</v>
      </c>
      <c r="F7410" s="8" t="s">
        <v>154</v>
      </c>
      <c r="G7410" s="8" t="s">
        <v>368</v>
      </c>
      <c r="H7410" s="8" t="s">
        <v>144</v>
      </c>
      <c r="I7410" s="8" t="s">
        <v>368</v>
      </c>
      <c r="J7410" s="8" t="s">
        <v>144</v>
      </c>
      <c r="K7410">
        <v>50.852017937200003</v>
      </c>
      <c r="L7410">
        <v>50.852017937200003</v>
      </c>
      <c r="M7410" t="s">
        <v>26</v>
      </c>
      <c r="N7410" t="s">
        <v>118</v>
      </c>
      <c r="O7410" t="s">
        <v>29</v>
      </c>
      <c r="P7410" t="s">
        <v>29</v>
      </c>
      <c r="Q7410" t="s">
        <v>29</v>
      </c>
      <c r="R7410" t="s">
        <v>29</v>
      </c>
      <c r="S7410" t="s">
        <v>29</v>
      </c>
      <c r="T7410" t="s">
        <v>29</v>
      </c>
      <c r="U7410" t="s">
        <v>29</v>
      </c>
      <c r="V7410" t="s">
        <v>29</v>
      </c>
      <c r="W7410" t="s">
        <v>7341</v>
      </c>
    </row>
    <row r="7411" spans="1:23">
      <c r="A7411">
        <v>7410</v>
      </c>
      <c r="B7411" t="s">
        <v>7340</v>
      </c>
      <c r="C7411" t="s">
        <v>7340</v>
      </c>
      <c r="D7411">
        <v>191</v>
      </c>
      <c r="E7411" s="8" t="s">
        <v>3021</v>
      </c>
      <c r="F7411" s="8" t="s">
        <v>391</v>
      </c>
      <c r="G7411" s="8" t="s">
        <v>1620</v>
      </c>
      <c r="H7411" s="8" t="s">
        <v>3022</v>
      </c>
      <c r="I7411" s="8" t="s">
        <v>1620</v>
      </c>
      <c r="J7411" s="8" t="s">
        <v>3022</v>
      </c>
      <c r="K7411">
        <v>16.6816143498</v>
      </c>
      <c r="L7411">
        <v>16.6816143498</v>
      </c>
      <c r="M7411" t="s">
        <v>26</v>
      </c>
      <c r="N7411" t="s">
        <v>323</v>
      </c>
      <c r="O7411" t="s">
        <v>29</v>
      </c>
      <c r="P7411" t="s">
        <v>29</v>
      </c>
      <c r="Q7411" t="s">
        <v>29</v>
      </c>
      <c r="R7411" t="s">
        <v>29</v>
      </c>
      <c r="S7411" t="s">
        <v>29</v>
      </c>
      <c r="T7411" t="s">
        <v>29</v>
      </c>
      <c r="U7411" t="s">
        <v>29</v>
      </c>
      <c r="V7411" t="s">
        <v>29</v>
      </c>
      <c r="W7411" t="s">
        <v>7341</v>
      </c>
    </row>
    <row r="7412" spans="1:23">
      <c r="A7412">
        <v>7411</v>
      </c>
      <c r="B7412" t="s">
        <v>7340</v>
      </c>
      <c r="C7412" t="s">
        <v>7340</v>
      </c>
      <c r="D7412">
        <v>191</v>
      </c>
      <c r="E7412" s="8" t="s">
        <v>7320</v>
      </c>
      <c r="F7412" s="8" t="s">
        <v>181</v>
      </c>
      <c r="G7412" s="8" t="s">
        <v>3891</v>
      </c>
      <c r="H7412" s="8" t="s">
        <v>1626</v>
      </c>
      <c r="I7412" s="8" t="s">
        <v>3891</v>
      </c>
      <c r="J7412" s="8" t="s">
        <v>1626</v>
      </c>
      <c r="K7412">
        <v>3.7668161434999998</v>
      </c>
      <c r="L7412">
        <v>3.7668161434999998</v>
      </c>
      <c r="M7412" t="s">
        <v>26</v>
      </c>
      <c r="N7412" t="s">
        <v>118</v>
      </c>
      <c r="O7412" t="s">
        <v>29</v>
      </c>
      <c r="P7412" t="s">
        <v>29</v>
      </c>
      <c r="Q7412" t="s">
        <v>29</v>
      </c>
      <c r="R7412" t="s">
        <v>29</v>
      </c>
      <c r="S7412" t="s">
        <v>29</v>
      </c>
      <c r="T7412" t="s">
        <v>29</v>
      </c>
      <c r="U7412" t="s">
        <v>29</v>
      </c>
      <c r="V7412" t="s">
        <v>29</v>
      </c>
      <c r="W7412" t="s">
        <v>7341</v>
      </c>
    </row>
    <row r="7413" spans="1:23">
      <c r="A7413">
        <v>7412</v>
      </c>
      <c r="B7413" t="s">
        <v>7340</v>
      </c>
      <c r="C7413" t="s">
        <v>7340</v>
      </c>
      <c r="D7413">
        <v>191</v>
      </c>
      <c r="E7413" s="8" t="s">
        <v>7320</v>
      </c>
      <c r="F7413" s="8" t="s">
        <v>181</v>
      </c>
      <c r="G7413" s="8" t="s">
        <v>3891</v>
      </c>
      <c r="H7413" s="8" t="s">
        <v>1626</v>
      </c>
      <c r="I7413" s="8" t="s">
        <v>3891</v>
      </c>
      <c r="J7413" s="8" t="s">
        <v>1626</v>
      </c>
      <c r="K7413">
        <v>8.9686098699999994E-2</v>
      </c>
      <c r="L7413">
        <v>8.9686098699999994E-2</v>
      </c>
      <c r="M7413" t="s">
        <v>26</v>
      </c>
      <c r="N7413" t="s">
        <v>323</v>
      </c>
      <c r="O7413" t="s">
        <v>29</v>
      </c>
      <c r="P7413" t="s">
        <v>29</v>
      </c>
      <c r="Q7413" t="s">
        <v>29</v>
      </c>
      <c r="R7413" t="s">
        <v>29</v>
      </c>
      <c r="S7413" t="s">
        <v>29</v>
      </c>
      <c r="T7413" t="s">
        <v>29</v>
      </c>
      <c r="U7413" t="s">
        <v>29</v>
      </c>
      <c r="V7413" t="s">
        <v>29</v>
      </c>
      <c r="W7413" t="s">
        <v>7341</v>
      </c>
    </row>
    <row r="7414" spans="1:23">
      <c r="A7414">
        <v>7413</v>
      </c>
      <c r="B7414" t="s">
        <v>7340</v>
      </c>
      <c r="C7414" t="s">
        <v>7340</v>
      </c>
      <c r="D7414">
        <v>191</v>
      </c>
      <c r="E7414" s="8" t="s">
        <v>9439</v>
      </c>
      <c r="F7414" s="8" t="s">
        <v>181</v>
      </c>
      <c r="G7414" s="8" t="s">
        <v>3891</v>
      </c>
      <c r="H7414" s="8" t="s">
        <v>1626</v>
      </c>
      <c r="I7414" s="8" t="s">
        <v>3891</v>
      </c>
      <c r="J7414" s="8" t="s">
        <v>1626</v>
      </c>
      <c r="K7414">
        <v>0.17937219730000001</v>
      </c>
      <c r="L7414">
        <v>0.17937219730000001</v>
      </c>
      <c r="M7414" t="s">
        <v>26</v>
      </c>
      <c r="N7414" t="s">
        <v>74</v>
      </c>
      <c r="O7414" t="s">
        <v>29</v>
      </c>
      <c r="P7414" t="s">
        <v>29</v>
      </c>
      <c r="Q7414" t="s">
        <v>29</v>
      </c>
      <c r="R7414" t="s">
        <v>29</v>
      </c>
      <c r="S7414" t="s">
        <v>29</v>
      </c>
      <c r="T7414" t="s">
        <v>29</v>
      </c>
      <c r="U7414" t="s">
        <v>29</v>
      </c>
      <c r="V7414" t="s">
        <v>29</v>
      </c>
      <c r="W7414" t="s">
        <v>7341</v>
      </c>
    </row>
    <row r="7415" spans="1:23">
      <c r="A7415">
        <v>7414</v>
      </c>
      <c r="B7415" t="s">
        <v>7340</v>
      </c>
      <c r="C7415" t="s">
        <v>7340</v>
      </c>
      <c r="D7415">
        <v>191</v>
      </c>
      <c r="E7415" s="8" t="s">
        <v>7342</v>
      </c>
      <c r="F7415" s="8" t="s">
        <v>438</v>
      </c>
      <c r="G7415" s="8" t="s">
        <v>7343</v>
      </c>
      <c r="H7415" s="8" t="s">
        <v>2659</v>
      </c>
      <c r="I7415" s="8" t="s">
        <v>7343</v>
      </c>
      <c r="J7415" s="8" t="s">
        <v>2659</v>
      </c>
      <c r="K7415">
        <v>3.0493273542999999</v>
      </c>
      <c r="L7415">
        <v>3.0493273542999999</v>
      </c>
      <c r="M7415" t="s">
        <v>26</v>
      </c>
      <c r="N7415" t="s">
        <v>328</v>
      </c>
      <c r="O7415" t="s">
        <v>29</v>
      </c>
      <c r="P7415" t="s">
        <v>29</v>
      </c>
      <c r="Q7415" t="s">
        <v>29</v>
      </c>
      <c r="R7415" t="s">
        <v>29</v>
      </c>
      <c r="S7415" t="s">
        <v>29</v>
      </c>
      <c r="T7415" t="s">
        <v>29</v>
      </c>
      <c r="U7415" t="s">
        <v>29</v>
      </c>
      <c r="V7415" t="s">
        <v>29</v>
      </c>
      <c r="W7415" t="s">
        <v>7341</v>
      </c>
    </row>
    <row r="7416" spans="1:23">
      <c r="A7416">
        <v>7415</v>
      </c>
      <c r="B7416" t="s">
        <v>7340</v>
      </c>
      <c r="C7416" t="s">
        <v>7340</v>
      </c>
      <c r="D7416">
        <v>191</v>
      </c>
      <c r="E7416" s="8" t="s">
        <v>7344</v>
      </c>
      <c r="F7416" s="8" t="s">
        <v>1364</v>
      </c>
      <c r="G7416" s="8" t="s">
        <v>5103</v>
      </c>
      <c r="H7416" s="8" t="s">
        <v>7345</v>
      </c>
      <c r="I7416" s="8" t="s">
        <v>5103</v>
      </c>
      <c r="J7416" s="8" t="s">
        <v>7345</v>
      </c>
      <c r="K7416">
        <v>2.331838565</v>
      </c>
      <c r="L7416">
        <v>2.331838565</v>
      </c>
      <c r="M7416" t="s">
        <v>26</v>
      </c>
      <c r="N7416" t="s">
        <v>118</v>
      </c>
      <c r="O7416" t="s">
        <v>29</v>
      </c>
      <c r="P7416" t="s">
        <v>29</v>
      </c>
      <c r="Q7416" t="s">
        <v>29</v>
      </c>
      <c r="R7416" t="s">
        <v>29</v>
      </c>
      <c r="S7416" t="s">
        <v>29</v>
      </c>
      <c r="T7416" t="s">
        <v>29</v>
      </c>
      <c r="U7416" t="s">
        <v>29</v>
      </c>
      <c r="V7416" t="s">
        <v>29</v>
      </c>
      <c r="W7416" t="s">
        <v>7341</v>
      </c>
    </row>
    <row r="7417" spans="1:23">
      <c r="A7417">
        <v>7416</v>
      </c>
      <c r="B7417" t="s">
        <v>7340</v>
      </c>
      <c r="C7417" t="s">
        <v>7340</v>
      </c>
      <c r="D7417">
        <v>191</v>
      </c>
      <c r="E7417" s="8" t="s">
        <v>7346</v>
      </c>
      <c r="F7417" s="8" t="s">
        <v>168</v>
      </c>
      <c r="G7417" s="8" t="s">
        <v>6140</v>
      </c>
      <c r="H7417" s="8" t="s">
        <v>7347</v>
      </c>
      <c r="I7417" s="8" t="s">
        <v>6140</v>
      </c>
      <c r="J7417" s="8" t="s">
        <v>342</v>
      </c>
      <c r="K7417">
        <v>1.6143497758000001</v>
      </c>
      <c r="L7417">
        <v>1.6143497758000001</v>
      </c>
      <c r="M7417" t="s">
        <v>26</v>
      </c>
      <c r="N7417" t="s">
        <v>118</v>
      </c>
      <c r="O7417" t="s">
        <v>29</v>
      </c>
      <c r="P7417" t="s">
        <v>29</v>
      </c>
      <c r="Q7417" t="s">
        <v>29</v>
      </c>
      <c r="R7417" t="s">
        <v>29</v>
      </c>
      <c r="S7417" t="s">
        <v>29</v>
      </c>
      <c r="T7417" t="s">
        <v>29</v>
      </c>
      <c r="U7417" t="s">
        <v>29</v>
      </c>
      <c r="V7417" t="s">
        <v>29</v>
      </c>
      <c r="W7417" t="s">
        <v>7341</v>
      </c>
    </row>
    <row r="7418" spans="1:23">
      <c r="A7418">
        <v>7417</v>
      </c>
      <c r="B7418" t="s">
        <v>7340</v>
      </c>
      <c r="C7418" t="s">
        <v>7340</v>
      </c>
      <c r="D7418">
        <v>191</v>
      </c>
      <c r="E7418" s="8" t="s">
        <v>7348</v>
      </c>
      <c r="F7418" s="8" t="s">
        <v>181</v>
      </c>
      <c r="G7418" s="8" t="s">
        <v>5130</v>
      </c>
      <c r="H7418" s="8" t="s">
        <v>7349</v>
      </c>
      <c r="I7418" s="8" t="s">
        <v>5130</v>
      </c>
      <c r="J7418" s="8" t="s">
        <v>7349</v>
      </c>
      <c r="K7418">
        <v>1.4349775785000001</v>
      </c>
      <c r="L7418">
        <v>1.4349775785000001</v>
      </c>
      <c r="M7418" t="s">
        <v>26</v>
      </c>
      <c r="N7418" t="s">
        <v>63</v>
      </c>
      <c r="O7418" t="s">
        <v>29</v>
      </c>
      <c r="P7418" t="s">
        <v>29</v>
      </c>
      <c r="Q7418" t="s">
        <v>29</v>
      </c>
      <c r="R7418" t="s">
        <v>29</v>
      </c>
      <c r="S7418" t="s">
        <v>29</v>
      </c>
      <c r="T7418" t="s">
        <v>29</v>
      </c>
      <c r="U7418" t="s">
        <v>29</v>
      </c>
      <c r="V7418" t="s">
        <v>29</v>
      </c>
      <c r="W7418" t="s">
        <v>7341</v>
      </c>
    </row>
    <row r="7419" spans="1:23">
      <c r="A7419">
        <v>7418</v>
      </c>
      <c r="B7419" t="s">
        <v>7340</v>
      </c>
      <c r="C7419" t="s">
        <v>7340</v>
      </c>
      <c r="D7419">
        <v>191</v>
      </c>
      <c r="E7419" s="8" t="s">
        <v>7348</v>
      </c>
      <c r="F7419" s="8" t="s">
        <v>181</v>
      </c>
      <c r="G7419" s="8" t="s">
        <v>5130</v>
      </c>
      <c r="H7419" s="8" t="s">
        <v>7349</v>
      </c>
      <c r="I7419" s="8" t="s">
        <v>5130</v>
      </c>
      <c r="J7419" s="8" t="s">
        <v>7349</v>
      </c>
      <c r="K7419">
        <v>8.9686098699999994E-2</v>
      </c>
      <c r="L7419">
        <v>8.9686098699999994E-2</v>
      </c>
      <c r="M7419" t="s">
        <v>26</v>
      </c>
      <c r="N7419" t="s">
        <v>118</v>
      </c>
      <c r="O7419" t="s">
        <v>29</v>
      </c>
      <c r="P7419" t="s">
        <v>29</v>
      </c>
      <c r="Q7419" t="s">
        <v>29</v>
      </c>
      <c r="R7419" t="s">
        <v>29</v>
      </c>
      <c r="S7419" t="s">
        <v>29</v>
      </c>
      <c r="T7419" t="s">
        <v>29</v>
      </c>
      <c r="U7419" t="s">
        <v>29</v>
      </c>
      <c r="V7419" t="s">
        <v>29</v>
      </c>
      <c r="W7419" t="s">
        <v>7341</v>
      </c>
    </row>
    <row r="7420" spans="1:23">
      <c r="A7420">
        <v>7419</v>
      </c>
      <c r="B7420" t="s">
        <v>7340</v>
      </c>
      <c r="C7420" t="s">
        <v>7340</v>
      </c>
      <c r="D7420">
        <v>191</v>
      </c>
      <c r="E7420" s="8" t="s">
        <v>6537</v>
      </c>
      <c r="F7420" s="8" t="s">
        <v>181</v>
      </c>
      <c r="G7420" s="8" t="s">
        <v>960</v>
      </c>
      <c r="H7420" s="8" t="s">
        <v>6538</v>
      </c>
      <c r="I7420" s="8" t="s">
        <v>960</v>
      </c>
      <c r="J7420" s="8" t="s">
        <v>6538</v>
      </c>
      <c r="K7420">
        <v>0.98654708520000001</v>
      </c>
      <c r="L7420">
        <v>0.98654708520000001</v>
      </c>
      <c r="M7420" t="s">
        <v>26</v>
      </c>
      <c r="N7420" t="s">
        <v>118</v>
      </c>
      <c r="O7420" t="s">
        <v>29</v>
      </c>
      <c r="P7420" t="s">
        <v>29</v>
      </c>
      <c r="Q7420" t="s">
        <v>29</v>
      </c>
      <c r="R7420" t="s">
        <v>29</v>
      </c>
      <c r="S7420" t="s">
        <v>29</v>
      </c>
      <c r="T7420" t="s">
        <v>29</v>
      </c>
      <c r="U7420" t="s">
        <v>29</v>
      </c>
      <c r="V7420" t="s">
        <v>29</v>
      </c>
      <c r="W7420" t="s">
        <v>7341</v>
      </c>
    </row>
    <row r="7421" spans="1:23">
      <c r="A7421">
        <v>7420</v>
      </c>
      <c r="B7421" t="s">
        <v>7340</v>
      </c>
      <c r="C7421" t="s">
        <v>7340</v>
      </c>
      <c r="D7421">
        <v>191</v>
      </c>
      <c r="E7421" s="8" t="s">
        <v>1400</v>
      </c>
      <c r="F7421" s="8" t="s">
        <v>611</v>
      </c>
      <c r="G7421" s="8" t="s">
        <v>612</v>
      </c>
      <c r="H7421" s="8" t="s">
        <v>1401</v>
      </c>
      <c r="I7421" s="8" t="s">
        <v>612</v>
      </c>
      <c r="J7421" s="8" t="s">
        <v>1401</v>
      </c>
      <c r="K7421">
        <v>0.80717488790000003</v>
      </c>
      <c r="L7421">
        <v>0.80717488790000003</v>
      </c>
      <c r="M7421" t="s">
        <v>26</v>
      </c>
      <c r="N7421" t="s">
        <v>323</v>
      </c>
      <c r="O7421" t="s">
        <v>29</v>
      </c>
      <c r="P7421" t="s">
        <v>29</v>
      </c>
      <c r="Q7421" t="s">
        <v>29</v>
      </c>
      <c r="R7421" t="s">
        <v>29</v>
      </c>
      <c r="S7421" t="s">
        <v>29</v>
      </c>
      <c r="T7421" t="s">
        <v>29</v>
      </c>
      <c r="U7421" t="s">
        <v>29</v>
      </c>
      <c r="V7421" t="s">
        <v>29</v>
      </c>
      <c r="W7421" t="s">
        <v>7341</v>
      </c>
    </row>
    <row r="7422" spans="1:23">
      <c r="A7422">
        <v>7421</v>
      </c>
      <c r="B7422" t="s">
        <v>7340</v>
      </c>
      <c r="C7422" t="s">
        <v>7340</v>
      </c>
      <c r="D7422">
        <v>191</v>
      </c>
      <c r="E7422" s="8" t="s">
        <v>6956</v>
      </c>
      <c r="F7422" s="8" t="s">
        <v>293</v>
      </c>
      <c r="G7422" s="8" t="s">
        <v>4627</v>
      </c>
      <c r="H7422" s="8" t="s">
        <v>6957</v>
      </c>
      <c r="I7422" s="8" t="s">
        <v>4627</v>
      </c>
      <c r="J7422" s="8" t="s">
        <v>6957</v>
      </c>
      <c r="K7422">
        <v>0.71748878920000003</v>
      </c>
      <c r="L7422">
        <v>0.71748878920000003</v>
      </c>
      <c r="M7422" t="s">
        <v>26</v>
      </c>
      <c r="N7422" t="s">
        <v>323</v>
      </c>
      <c r="O7422" t="s">
        <v>29</v>
      </c>
      <c r="P7422" t="s">
        <v>29</v>
      </c>
      <c r="Q7422" t="s">
        <v>29</v>
      </c>
      <c r="R7422" t="s">
        <v>29</v>
      </c>
      <c r="S7422" t="s">
        <v>29</v>
      </c>
      <c r="T7422" t="s">
        <v>29</v>
      </c>
      <c r="U7422" t="s">
        <v>29</v>
      </c>
      <c r="V7422" t="s">
        <v>29</v>
      </c>
      <c r="W7422" t="s">
        <v>7341</v>
      </c>
    </row>
    <row r="7423" spans="1:23">
      <c r="A7423">
        <v>7422</v>
      </c>
      <c r="B7423" t="s">
        <v>7340</v>
      </c>
      <c r="C7423" t="s">
        <v>7340</v>
      </c>
      <c r="D7423">
        <v>191</v>
      </c>
      <c r="E7423" s="8" t="s">
        <v>7350</v>
      </c>
      <c r="F7423" s="8" t="s">
        <v>1314</v>
      </c>
      <c r="G7423" s="8" t="s">
        <v>1766</v>
      </c>
      <c r="H7423" s="8" t="s">
        <v>1158</v>
      </c>
      <c r="I7423" s="8" t="s">
        <v>1766</v>
      </c>
      <c r="J7423" s="8" t="s">
        <v>1158</v>
      </c>
      <c r="K7423">
        <v>0.53811659190000005</v>
      </c>
      <c r="L7423">
        <v>0.53811659190000005</v>
      </c>
      <c r="M7423" t="s">
        <v>26</v>
      </c>
      <c r="N7423" t="s">
        <v>118</v>
      </c>
      <c r="O7423" t="s">
        <v>29</v>
      </c>
      <c r="P7423" t="s">
        <v>29</v>
      </c>
      <c r="Q7423" t="s">
        <v>29</v>
      </c>
      <c r="R7423" t="s">
        <v>29</v>
      </c>
      <c r="S7423" t="s">
        <v>29</v>
      </c>
      <c r="T7423" t="s">
        <v>29</v>
      </c>
      <c r="U7423" t="s">
        <v>29</v>
      </c>
      <c r="V7423" t="s">
        <v>29</v>
      </c>
      <c r="W7423" t="s">
        <v>7341</v>
      </c>
    </row>
    <row r="7424" spans="1:23">
      <c r="A7424">
        <v>7423</v>
      </c>
      <c r="B7424" t="s">
        <v>7340</v>
      </c>
      <c r="C7424" t="s">
        <v>7340</v>
      </c>
      <c r="D7424">
        <v>191</v>
      </c>
      <c r="E7424" s="8" t="s">
        <v>7351</v>
      </c>
      <c r="F7424" s="8" t="s">
        <v>1540</v>
      </c>
      <c r="G7424" s="8" t="s">
        <v>1541</v>
      </c>
      <c r="H7424" s="8" t="s">
        <v>7352</v>
      </c>
      <c r="I7424" s="8" t="s">
        <v>1541</v>
      </c>
      <c r="J7424" s="8" t="s">
        <v>7352</v>
      </c>
      <c r="K7424">
        <v>0.53811659190000005</v>
      </c>
      <c r="L7424">
        <v>0.53811659190000005</v>
      </c>
      <c r="M7424" t="s">
        <v>26</v>
      </c>
      <c r="N7424" t="s">
        <v>74</v>
      </c>
      <c r="O7424" t="s">
        <v>29</v>
      </c>
      <c r="P7424" t="s">
        <v>29</v>
      </c>
      <c r="Q7424" t="s">
        <v>29</v>
      </c>
      <c r="R7424" t="s">
        <v>29</v>
      </c>
      <c r="S7424" t="s">
        <v>29</v>
      </c>
      <c r="T7424" t="s">
        <v>29</v>
      </c>
      <c r="U7424" t="s">
        <v>29</v>
      </c>
      <c r="V7424" t="s">
        <v>29</v>
      </c>
      <c r="W7424" t="s">
        <v>7341</v>
      </c>
    </row>
    <row r="7425" spans="1:23">
      <c r="A7425">
        <v>7424</v>
      </c>
      <c r="B7425" t="s">
        <v>7340</v>
      </c>
      <c r="C7425" t="s">
        <v>7340</v>
      </c>
      <c r="D7425">
        <v>191</v>
      </c>
      <c r="E7425" s="8" t="s">
        <v>7353</v>
      </c>
      <c r="F7425" s="8" t="s">
        <v>2077</v>
      </c>
      <c r="G7425" s="8" t="s">
        <v>5095</v>
      </c>
      <c r="H7425" s="8" t="s">
        <v>7354</v>
      </c>
      <c r="I7425" s="8" t="s">
        <v>5095</v>
      </c>
      <c r="J7425" s="8" t="s">
        <v>8873</v>
      </c>
      <c r="K7425">
        <v>0.35874439460000002</v>
      </c>
      <c r="L7425">
        <v>0.35874439460000002</v>
      </c>
      <c r="M7425" t="s">
        <v>26</v>
      </c>
      <c r="N7425" t="s">
        <v>118</v>
      </c>
      <c r="O7425" t="s">
        <v>29</v>
      </c>
      <c r="P7425" t="s">
        <v>29</v>
      </c>
      <c r="Q7425" t="s">
        <v>29</v>
      </c>
      <c r="R7425" t="s">
        <v>29</v>
      </c>
      <c r="S7425" t="s">
        <v>29</v>
      </c>
      <c r="T7425" t="s">
        <v>29</v>
      </c>
      <c r="U7425" t="s">
        <v>29</v>
      </c>
      <c r="V7425" t="s">
        <v>29</v>
      </c>
      <c r="W7425" t="s">
        <v>7341</v>
      </c>
    </row>
    <row r="7426" spans="1:23">
      <c r="A7426">
        <v>7425</v>
      </c>
      <c r="B7426" t="s">
        <v>7340</v>
      </c>
      <c r="C7426" t="s">
        <v>7340</v>
      </c>
      <c r="D7426">
        <v>191</v>
      </c>
      <c r="E7426" s="8" t="s">
        <v>7355</v>
      </c>
      <c r="F7426" s="8" t="s">
        <v>168</v>
      </c>
      <c r="G7426" s="8" t="s">
        <v>6708</v>
      </c>
      <c r="H7426" s="8" t="s">
        <v>7356</v>
      </c>
      <c r="I7426" s="8" t="s">
        <v>6708</v>
      </c>
      <c r="J7426" s="8" t="s">
        <v>7356</v>
      </c>
      <c r="K7426">
        <v>0.26905829599999997</v>
      </c>
      <c r="L7426">
        <v>0.26905829599999997</v>
      </c>
      <c r="M7426" t="s">
        <v>26</v>
      </c>
      <c r="N7426" t="s">
        <v>118</v>
      </c>
      <c r="O7426" t="s">
        <v>29</v>
      </c>
      <c r="P7426" t="s">
        <v>29</v>
      </c>
      <c r="Q7426" t="s">
        <v>29</v>
      </c>
      <c r="R7426" t="s">
        <v>29</v>
      </c>
      <c r="S7426" t="s">
        <v>29</v>
      </c>
      <c r="T7426" t="s">
        <v>29</v>
      </c>
      <c r="U7426" t="s">
        <v>29</v>
      </c>
      <c r="V7426" t="s">
        <v>29</v>
      </c>
      <c r="W7426" t="s">
        <v>7341</v>
      </c>
    </row>
    <row r="7427" spans="1:23">
      <c r="A7427">
        <v>7426</v>
      </c>
      <c r="B7427" t="s">
        <v>7340</v>
      </c>
      <c r="C7427" t="s">
        <v>7340</v>
      </c>
      <c r="D7427">
        <v>191</v>
      </c>
      <c r="E7427" s="8" t="s">
        <v>7357</v>
      </c>
      <c r="F7427" s="8" t="s">
        <v>391</v>
      </c>
      <c r="G7427" s="8" t="s">
        <v>392</v>
      </c>
      <c r="H7427" s="8" t="s">
        <v>7358</v>
      </c>
      <c r="I7427" s="8" t="s">
        <v>392</v>
      </c>
      <c r="J7427" s="8" t="s">
        <v>8295</v>
      </c>
      <c r="K7427">
        <v>0.26905829599999997</v>
      </c>
      <c r="L7427">
        <v>0.26905829599999997</v>
      </c>
      <c r="M7427" t="s">
        <v>26</v>
      </c>
      <c r="N7427" t="s">
        <v>323</v>
      </c>
      <c r="O7427" t="s">
        <v>29</v>
      </c>
      <c r="P7427" t="s">
        <v>29</v>
      </c>
      <c r="Q7427" t="s">
        <v>29</v>
      </c>
      <c r="R7427" t="s">
        <v>29</v>
      </c>
      <c r="S7427" t="s">
        <v>29</v>
      </c>
      <c r="T7427" t="s">
        <v>29</v>
      </c>
      <c r="U7427" t="s">
        <v>29</v>
      </c>
      <c r="V7427" t="s">
        <v>29</v>
      </c>
      <c r="W7427" t="s">
        <v>7341</v>
      </c>
    </row>
    <row r="7428" spans="1:23">
      <c r="A7428">
        <v>7427</v>
      </c>
      <c r="B7428" t="s">
        <v>7340</v>
      </c>
      <c r="C7428" t="s">
        <v>7340</v>
      </c>
      <c r="D7428">
        <v>191</v>
      </c>
      <c r="E7428" s="8" t="s">
        <v>5961</v>
      </c>
      <c r="F7428" s="8" t="s">
        <v>438</v>
      </c>
      <c r="G7428" s="8" t="s">
        <v>5962</v>
      </c>
      <c r="H7428" s="8" t="s">
        <v>5963</v>
      </c>
      <c r="I7428" s="8" t="s">
        <v>5962</v>
      </c>
      <c r="J7428" s="8" t="s">
        <v>5963</v>
      </c>
      <c r="K7428">
        <v>8.9686098699999994E-2</v>
      </c>
      <c r="L7428">
        <v>8.9686098699999994E-2</v>
      </c>
      <c r="M7428" t="s">
        <v>26</v>
      </c>
      <c r="N7428" t="s">
        <v>74</v>
      </c>
      <c r="O7428" t="s">
        <v>29</v>
      </c>
      <c r="P7428" t="s">
        <v>29</v>
      </c>
      <c r="Q7428" t="s">
        <v>29</v>
      </c>
      <c r="R7428" t="s">
        <v>29</v>
      </c>
      <c r="S7428" t="s">
        <v>29</v>
      </c>
      <c r="T7428" t="s">
        <v>29</v>
      </c>
      <c r="U7428" t="s">
        <v>29</v>
      </c>
      <c r="V7428" t="s">
        <v>29</v>
      </c>
      <c r="W7428" t="s">
        <v>7341</v>
      </c>
    </row>
    <row r="7429" spans="1:23">
      <c r="A7429">
        <v>7428</v>
      </c>
      <c r="B7429" t="s">
        <v>7340</v>
      </c>
      <c r="C7429" t="s">
        <v>7340</v>
      </c>
      <c r="D7429">
        <v>191</v>
      </c>
      <c r="E7429" s="8" t="s">
        <v>5167</v>
      </c>
      <c r="F7429" s="8" t="s">
        <v>293</v>
      </c>
      <c r="G7429" s="8" t="s">
        <v>5168</v>
      </c>
      <c r="H7429" s="8" t="s">
        <v>331</v>
      </c>
      <c r="I7429" s="8" t="s">
        <v>5168</v>
      </c>
      <c r="J7429" s="8" t="s">
        <v>331</v>
      </c>
      <c r="K7429">
        <v>8.9686098699999994E-2</v>
      </c>
      <c r="L7429">
        <v>8.9686098699999994E-2</v>
      </c>
      <c r="M7429" t="s">
        <v>26</v>
      </c>
      <c r="N7429" t="s">
        <v>74</v>
      </c>
      <c r="O7429" t="s">
        <v>29</v>
      </c>
      <c r="P7429" t="s">
        <v>29</v>
      </c>
      <c r="Q7429" t="s">
        <v>29</v>
      </c>
      <c r="R7429" t="s">
        <v>29</v>
      </c>
      <c r="S7429" t="s">
        <v>29</v>
      </c>
      <c r="T7429" t="s">
        <v>29</v>
      </c>
      <c r="U7429" t="s">
        <v>29</v>
      </c>
      <c r="V7429" t="s">
        <v>29</v>
      </c>
      <c r="W7429" t="s">
        <v>7341</v>
      </c>
    </row>
    <row r="7430" spans="1:23">
      <c r="A7430">
        <v>7429</v>
      </c>
      <c r="B7430" t="s">
        <v>7340</v>
      </c>
      <c r="C7430" t="s">
        <v>7340</v>
      </c>
      <c r="D7430">
        <v>191</v>
      </c>
      <c r="E7430" s="8" t="s">
        <v>7359</v>
      </c>
      <c r="F7430" s="8" t="s">
        <v>1460</v>
      </c>
      <c r="G7430" s="8" t="s">
        <v>1461</v>
      </c>
      <c r="H7430" s="8" t="s">
        <v>7360</v>
      </c>
      <c r="I7430" s="8" t="s">
        <v>1461</v>
      </c>
      <c r="J7430" s="8" t="s">
        <v>3623</v>
      </c>
      <c r="K7430">
        <v>8.9686098699999994E-2</v>
      </c>
      <c r="L7430">
        <v>8.9686098699999994E-2</v>
      </c>
      <c r="M7430" t="s">
        <v>26</v>
      </c>
      <c r="N7430" t="s">
        <v>74</v>
      </c>
      <c r="O7430" t="s">
        <v>29</v>
      </c>
      <c r="P7430" t="s">
        <v>29</v>
      </c>
      <c r="Q7430" t="s">
        <v>29</v>
      </c>
      <c r="R7430" t="s">
        <v>29</v>
      </c>
      <c r="S7430" t="s">
        <v>29</v>
      </c>
      <c r="T7430" t="s">
        <v>29</v>
      </c>
      <c r="U7430" t="s">
        <v>29</v>
      </c>
      <c r="V7430" t="s">
        <v>29</v>
      </c>
      <c r="W7430" t="s">
        <v>7341</v>
      </c>
    </row>
    <row r="7431" spans="1:23">
      <c r="A7431">
        <v>7430</v>
      </c>
      <c r="B7431" t="s">
        <v>7340</v>
      </c>
      <c r="C7431" t="s">
        <v>7340</v>
      </c>
      <c r="D7431">
        <v>191</v>
      </c>
      <c r="E7431" s="8" t="s">
        <v>7271</v>
      </c>
      <c r="F7431" s="8" t="s">
        <v>1955</v>
      </c>
      <c r="G7431" s="8" t="s">
        <v>7269</v>
      </c>
      <c r="H7431" s="8" t="s">
        <v>29</v>
      </c>
      <c r="I7431" s="8" t="s">
        <v>7269</v>
      </c>
      <c r="J7431" s="8" t="s">
        <v>29</v>
      </c>
      <c r="K7431">
        <v>8.9686098699999994E-2</v>
      </c>
      <c r="L7431">
        <v>8.9686098699999994E-2</v>
      </c>
      <c r="M7431" t="s">
        <v>26</v>
      </c>
      <c r="N7431" t="s">
        <v>74</v>
      </c>
      <c r="O7431" t="s">
        <v>29</v>
      </c>
      <c r="P7431" t="s">
        <v>29</v>
      </c>
      <c r="Q7431" t="s">
        <v>29</v>
      </c>
      <c r="R7431" t="s">
        <v>29</v>
      </c>
      <c r="S7431" t="s">
        <v>29</v>
      </c>
      <c r="T7431" t="s">
        <v>29</v>
      </c>
      <c r="U7431" t="s">
        <v>29</v>
      </c>
      <c r="V7431" t="s">
        <v>29</v>
      </c>
      <c r="W7431" t="s">
        <v>7341</v>
      </c>
    </row>
    <row r="7432" spans="1:23">
      <c r="A7432">
        <v>7431</v>
      </c>
      <c r="B7432" t="s">
        <v>7340</v>
      </c>
      <c r="C7432" t="s">
        <v>7340</v>
      </c>
      <c r="D7432">
        <v>191</v>
      </c>
      <c r="E7432" s="8" t="s">
        <v>7361</v>
      </c>
      <c r="F7432" s="8" t="s">
        <v>67</v>
      </c>
      <c r="G7432" s="8" t="s">
        <v>1336</v>
      </c>
      <c r="H7432" s="8" t="s">
        <v>7362</v>
      </c>
      <c r="I7432" s="8" t="s">
        <v>1336</v>
      </c>
      <c r="J7432" s="8" t="s">
        <v>7362</v>
      </c>
      <c r="K7432">
        <v>8.9686098699999994E-2</v>
      </c>
      <c r="L7432">
        <v>8.9686098699999994E-2</v>
      </c>
      <c r="M7432" t="s">
        <v>26</v>
      </c>
      <c r="N7432" t="s">
        <v>74</v>
      </c>
      <c r="O7432" t="s">
        <v>29</v>
      </c>
      <c r="P7432" t="s">
        <v>29</v>
      </c>
      <c r="Q7432" t="s">
        <v>29</v>
      </c>
      <c r="R7432" t="s">
        <v>29</v>
      </c>
      <c r="S7432" t="s">
        <v>29</v>
      </c>
      <c r="T7432" t="s">
        <v>29</v>
      </c>
      <c r="U7432" t="s">
        <v>29</v>
      </c>
      <c r="V7432" t="s">
        <v>29</v>
      </c>
      <c r="W7432" t="s">
        <v>7341</v>
      </c>
    </row>
    <row r="7433" spans="1:23">
      <c r="A7433">
        <v>7432</v>
      </c>
      <c r="B7433" t="s">
        <v>7340</v>
      </c>
      <c r="C7433" t="s">
        <v>7340</v>
      </c>
      <c r="D7433">
        <v>191</v>
      </c>
      <c r="E7433" s="8" t="s">
        <v>7363</v>
      </c>
      <c r="F7433" s="8" t="s">
        <v>67</v>
      </c>
      <c r="G7433" s="8" t="s">
        <v>1336</v>
      </c>
      <c r="H7433" s="8" t="s">
        <v>804</v>
      </c>
      <c r="I7433" s="8" t="s">
        <v>1336</v>
      </c>
      <c r="J7433" s="8" t="s">
        <v>804</v>
      </c>
      <c r="K7433">
        <v>8.9686098699999994E-2</v>
      </c>
      <c r="L7433">
        <v>8.9686098699999994E-2</v>
      </c>
      <c r="M7433" t="s">
        <v>26</v>
      </c>
      <c r="N7433" t="s">
        <v>328</v>
      </c>
      <c r="O7433" t="s">
        <v>29</v>
      </c>
      <c r="P7433" t="s">
        <v>29</v>
      </c>
      <c r="Q7433" t="s">
        <v>29</v>
      </c>
      <c r="R7433" t="s">
        <v>29</v>
      </c>
      <c r="S7433" t="s">
        <v>29</v>
      </c>
      <c r="T7433" t="s">
        <v>29</v>
      </c>
      <c r="U7433" t="s">
        <v>29</v>
      </c>
      <c r="V7433" t="s">
        <v>29</v>
      </c>
      <c r="W7433" t="s">
        <v>7341</v>
      </c>
    </row>
    <row r="7434" spans="1:23">
      <c r="A7434">
        <v>7433</v>
      </c>
      <c r="B7434" t="s">
        <v>7340</v>
      </c>
      <c r="C7434" t="s">
        <v>7340</v>
      </c>
      <c r="D7434">
        <v>191</v>
      </c>
      <c r="E7434" s="8" t="s">
        <v>7364</v>
      </c>
      <c r="F7434" s="8" t="s">
        <v>438</v>
      </c>
      <c r="G7434" s="8" t="s">
        <v>7365</v>
      </c>
      <c r="H7434" s="8" t="s">
        <v>4039</v>
      </c>
      <c r="I7434" s="8" t="s">
        <v>7365</v>
      </c>
      <c r="J7434" s="8" t="s">
        <v>8376</v>
      </c>
      <c r="K7434">
        <v>8.9686098699999994E-2</v>
      </c>
      <c r="L7434">
        <v>8.9686098699999994E-2</v>
      </c>
      <c r="M7434" t="s">
        <v>26</v>
      </c>
      <c r="N7434" t="s">
        <v>74</v>
      </c>
      <c r="O7434" t="s">
        <v>29</v>
      </c>
      <c r="P7434" t="s">
        <v>29</v>
      </c>
      <c r="Q7434" t="s">
        <v>29</v>
      </c>
      <c r="R7434" t="s">
        <v>29</v>
      </c>
      <c r="S7434" t="s">
        <v>29</v>
      </c>
      <c r="T7434" t="s">
        <v>29</v>
      </c>
      <c r="U7434" t="s">
        <v>29</v>
      </c>
      <c r="V7434" t="s">
        <v>29</v>
      </c>
      <c r="W7434" t="s">
        <v>7341</v>
      </c>
    </row>
    <row r="7435" spans="1:23">
      <c r="A7435">
        <v>7434</v>
      </c>
      <c r="B7435" t="s">
        <v>7340</v>
      </c>
      <c r="C7435" t="s">
        <v>7340</v>
      </c>
      <c r="D7435">
        <v>191</v>
      </c>
      <c r="E7435" s="8" t="s">
        <v>7366</v>
      </c>
      <c r="F7435" s="8" t="s">
        <v>154</v>
      </c>
      <c r="G7435" s="8" t="s">
        <v>7367</v>
      </c>
      <c r="H7435" s="8" t="s">
        <v>1751</v>
      </c>
      <c r="I7435" s="8" t="s">
        <v>7367</v>
      </c>
      <c r="J7435" s="8" t="s">
        <v>1751</v>
      </c>
      <c r="K7435">
        <v>8.9686098699999994E-2</v>
      </c>
      <c r="L7435">
        <v>8.9686098699999994E-2</v>
      </c>
      <c r="M7435" t="s">
        <v>26</v>
      </c>
      <c r="N7435" t="s">
        <v>5868</v>
      </c>
      <c r="O7435" t="s">
        <v>29</v>
      </c>
      <c r="P7435" t="s">
        <v>29</v>
      </c>
      <c r="Q7435" t="s">
        <v>29</v>
      </c>
      <c r="R7435" t="s">
        <v>29</v>
      </c>
      <c r="S7435" t="s">
        <v>29</v>
      </c>
      <c r="T7435" t="s">
        <v>29</v>
      </c>
      <c r="U7435" t="s">
        <v>29</v>
      </c>
      <c r="V7435" t="s">
        <v>29</v>
      </c>
      <c r="W7435" t="s">
        <v>7341</v>
      </c>
    </row>
    <row r="7436" spans="1:23">
      <c r="A7436">
        <v>7435</v>
      </c>
      <c r="B7436" t="s">
        <v>7340</v>
      </c>
      <c r="C7436" t="s">
        <v>7340</v>
      </c>
      <c r="D7436">
        <v>191</v>
      </c>
      <c r="E7436" s="8" t="s">
        <v>2150</v>
      </c>
      <c r="F7436" s="8" t="s">
        <v>1364</v>
      </c>
      <c r="G7436" s="8" t="s">
        <v>1730</v>
      </c>
      <c r="H7436" s="8" t="s">
        <v>183</v>
      </c>
      <c r="I7436" s="8" t="s">
        <v>1730</v>
      </c>
      <c r="J7436" s="8" t="s">
        <v>183</v>
      </c>
      <c r="K7436">
        <v>8.9686098699999994E-2</v>
      </c>
      <c r="L7436">
        <v>8.9686098699999994E-2</v>
      </c>
      <c r="M7436" t="s">
        <v>26</v>
      </c>
      <c r="N7436" t="s">
        <v>63</v>
      </c>
      <c r="O7436" t="s">
        <v>29</v>
      </c>
      <c r="P7436" t="s">
        <v>29</v>
      </c>
      <c r="Q7436" t="s">
        <v>29</v>
      </c>
      <c r="R7436" t="s">
        <v>29</v>
      </c>
      <c r="S7436" t="s">
        <v>29</v>
      </c>
      <c r="T7436" t="s">
        <v>29</v>
      </c>
      <c r="U7436" t="s">
        <v>29</v>
      </c>
      <c r="V7436" t="s">
        <v>29</v>
      </c>
      <c r="W7436" t="s">
        <v>7341</v>
      </c>
    </row>
    <row r="7437" spans="1:23">
      <c r="A7437">
        <v>7436</v>
      </c>
      <c r="B7437" t="s">
        <v>7340</v>
      </c>
      <c r="C7437" t="s">
        <v>7340</v>
      </c>
      <c r="D7437">
        <v>191</v>
      </c>
      <c r="E7437" s="8" t="s">
        <v>7368</v>
      </c>
      <c r="F7437" s="8" t="s">
        <v>181</v>
      </c>
      <c r="G7437" s="8" t="s">
        <v>1615</v>
      </c>
      <c r="H7437" s="8" t="s">
        <v>7369</v>
      </c>
      <c r="I7437" s="8" t="s">
        <v>1615</v>
      </c>
      <c r="J7437" s="8" t="s">
        <v>7369</v>
      </c>
      <c r="K7437">
        <v>8.9686098699999994E-2</v>
      </c>
      <c r="L7437">
        <v>8.9686098699999994E-2</v>
      </c>
      <c r="M7437" t="s">
        <v>26</v>
      </c>
      <c r="N7437" t="s">
        <v>74</v>
      </c>
      <c r="O7437" t="s">
        <v>29</v>
      </c>
      <c r="P7437" t="s">
        <v>29</v>
      </c>
      <c r="Q7437" t="s">
        <v>29</v>
      </c>
      <c r="R7437" t="s">
        <v>29</v>
      </c>
      <c r="S7437" t="s">
        <v>29</v>
      </c>
      <c r="T7437" t="s">
        <v>29</v>
      </c>
      <c r="U7437" t="s">
        <v>29</v>
      </c>
      <c r="V7437" t="s">
        <v>29</v>
      </c>
      <c r="W7437" t="s">
        <v>7341</v>
      </c>
    </row>
    <row r="7438" spans="1:23">
      <c r="A7438">
        <v>7437</v>
      </c>
      <c r="B7438" t="s">
        <v>7340</v>
      </c>
      <c r="C7438" t="s">
        <v>7340</v>
      </c>
      <c r="D7438">
        <v>191</v>
      </c>
      <c r="E7438" s="8" t="s">
        <v>7370</v>
      </c>
      <c r="F7438" s="8" t="s">
        <v>2437</v>
      </c>
      <c r="G7438" s="8" t="s">
        <v>2438</v>
      </c>
      <c r="H7438" s="8" t="s">
        <v>2117</v>
      </c>
      <c r="I7438" s="8" t="s">
        <v>2438</v>
      </c>
      <c r="J7438" s="8" t="s">
        <v>2117</v>
      </c>
      <c r="K7438">
        <v>8.9686098699999994E-2</v>
      </c>
      <c r="L7438">
        <v>8.9686098699999994E-2</v>
      </c>
      <c r="M7438" t="s">
        <v>26</v>
      </c>
      <c r="N7438" t="s">
        <v>74</v>
      </c>
      <c r="O7438" t="s">
        <v>29</v>
      </c>
      <c r="P7438" t="s">
        <v>29</v>
      </c>
      <c r="Q7438" t="s">
        <v>29</v>
      </c>
      <c r="R7438" t="s">
        <v>29</v>
      </c>
      <c r="S7438" t="s">
        <v>29</v>
      </c>
      <c r="T7438" t="s">
        <v>29</v>
      </c>
      <c r="U7438" t="s">
        <v>29</v>
      </c>
      <c r="V7438" t="s">
        <v>29</v>
      </c>
      <c r="W7438" t="s">
        <v>7341</v>
      </c>
    </row>
    <row r="7439" spans="1:23">
      <c r="A7439">
        <v>7438</v>
      </c>
      <c r="B7439" t="s">
        <v>7340</v>
      </c>
      <c r="C7439" t="s">
        <v>7340</v>
      </c>
      <c r="D7439">
        <v>191</v>
      </c>
      <c r="E7439" s="8" t="s">
        <v>7371</v>
      </c>
      <c r="F7439" s="8" t="s">
        <v>154</v>
      </c>
      <c r="G7439" s="8" t="s">
        <v>368</v>
      </c>
      <c r="H7439" s="8" t="s">
        <v>7372</v>
      </c>
      <c r="I7439" s="8" t="s">
        <v>368</v>
      </c>
      <c r="J7439" s="8" t="s">
        <v>7372</v>
      </c>
      <c r="K7439">
        <v>8.9686098699999994E-2</v>
      </c>
      <c r="L7439">
        <v>8.9686098699999994E-2</v>
      </c>
      <c r="M7439" t="s">
        <v>26</v>
      </c>
      <c r="N7439" t="s">
        <v>118</v>
      </c>
      <c r="O7439" t="s">
        <v>29</v>
      </c>
      <c r="P7439" t="s">
        <v>29</v>
      </c>
      <c r="Q7439" t="s">
        <v>29</v>
      </c>
      <c r="R7439" t="s">
        <v>29</v>
      </c>
      <c r="S7439" t="s">
        <v>29</v>
      </c>
      <c r="T7439" t="s">
        <v>29</v>
      </c>
      <c r="U7439" t="s">
        <v>29</v>
      </c>
      <c r="V7439" t="s">
        <v>29</v>
      </c>
      <c r="W7439" t="s">
        <v>7341</v>
      </c>
    </row>
    <row r="7440" spans="1:23">
      <c r="A7440">
        <v>7439</v>
      </c>
      <c r="B7440" t="s">
        <v>7340</v>
      </c>
      <c r="C7440" t="s">
        <v>7340</v>
      </c>
      <c r="D7440">
        <v>191</v>
      </c>
      <c r="E7440" s="8" t="s">
        <v>7373</v>
      </c>
      <c r="F7440" s="8" t="s">
        <v>358</v>
      </c>
      <c r="G7440" s="8" t="s">
        <v>1860</v>
      </c>
      <c r="H7440" s="8" t="s">
        <v>7374</v>
      </c>
      <c r="I7440" s="8" t="s">
        <v>1860</v>
      </c>
      <c r="J7440" s="8" t="s">
        <v>8781</v>
      </c>
      <c r="K7440">
        <v>8.9686098699999994E-2</v>
      </c>
      <c r="L7440">
        <v>8.9686098699999994E-2</v>
      </c>
      <c r="M7440" t="s">
        <v>26</v>
      </c>
      <c r="N7440" t="s">
        <v>63</v>
      </c>
      <c r="O7440" t="s">
        <v>29</v>
      </c>
      <c r="P7440" t="s">
        <v>29</v>
      </c>
      <c r="Q7440" t="s">
        <v>29</v>
      </c>
      <c r="R7440" t="s">
        <v>29</v>
      </c>
      <c r="S7440" t="s">
        <v>29</v>
      </c>
      <c r="T7440" t="s">
        <v>29</v>
      </c>
      <c r="U7440" t="s">
        <v>29</v>
      </c>
      <c r="V7440" t="s">
        <v>29</v>
      </c>
      <c r="W7440" t="s">
        <v>7341</v>
      </c>
    </row>
    <row r="7441" spans="1:23">
      <c r="A7441">
        <v>7440</v>
      </c>
      <c r="B7441" t="s">
        <v>7340</v>
      </c>
      <c r="C7441" t="s">
        <v>7340</v>
      </c>
      <c r="D7441">
        <v>191</v>
      </c>
      <c r="E7441" s="8" t="s">
        <v>7375</v>
      </c>
      <c r="F7441" s="8" t="s">
        <v>459</v>
      </c>
      <c r="G7441" s="8" t="s">
        <v>1444</v>
      </c>
      <c r="H7441" s="8" t="s">
        <v>29</v>
      </c>
      <c r="I7441" s="8" t="s">
        <v>1444</v>
      </c>
      <c r="J7441" s="8" t="s">
        <v>29</v>
      </c>
      <c r="K7441">
        <v>8.9686098699999994E-2</v>
      </c>
      <c r="L7441">
        <v>8.9686098699999994E-2</v>
      </c>
      <c r="M7441" t="s">
        <v>26</v>
      </c>
      <c r="N7441" t="s">
        <v>74</v>
      </c>
      <c r="O7441" t="s">
        <v>29</v>
      </c>
      <c r="P7441" t="s">
        <v>29</v>
      </c>
      <c r="Q7441" t="s">
        <v>29</v>
      </c>
      <c r="R7441" t="s">
        <v>29</v>
      </c>
      <c r="S7441" t="s">
        <v>29</v>
      </c>
      <c r="T7441" t="s">
        <v>29</v>
      </c>
      <c r="U7441" t="s">
        <v>29</v>
      </c>
      <c r="V7441" t="s">
        <v>29</v>
      </c>
      <c r="W7441" t="s">
        <v>7341</v>
      </c>
    </row>
    <row r="7442" spans="1:23">
      <c r="A7442">
        <v>7441</v>
      </c>
      <c r="B7442" t="s">
        <v>7340</v>
      </c>
      <c r="C7442" t="s">
        <v>7340</v>
      </c>
      <c r="D7442">
        <v>191</v>
      </c>
      <c r="E7442" s="8" t="s">
        <v>7376</v>
      </c>
      <c r="F7442" s="8" t="s">
        <v>206</v>
      </c>
      <c r="G7442" s="8" t="s">
        <v>1693</v>
      </c>
      <c r="H7442" s="8" t="s">
        <v>7377</v>
      </c>
      <c r="I7442" s="8" t="s">
        <v>1693</v>
      </c>
      <c r="J7442" s="8" t="s">
        <v>7377</v>
      </c>
      <c r="K7442">
        <v>8.9686098699999994E-2</v>
      </c>
      <c r="L7442">
        <v>8.9686098699999994E-2</v>
      </c>
      <c r="M7442" t="s">
        <v>26</v>
      </c>
      <c r="N7442" t="s">
        <v>84</v>
      </c>
      <c r="O7442" t="s">
        <v>29</v>
      </c>
      <c r="P7442" t="s">
        <v>29</v>
      </c>
      <c r="Q7442" t="s">
        <v>29</v>
      </c>
      <c r="R7442" t="s">
        <v>29</v>
      </c>
      <c r="S7442" t="s">
        <v>29</v>
      </c>
      <c r="T7442" t="s">
        <v>29</v>
      </c>
      <c r="U7442" t="s">
        <v>29</v>
      </c>
      <c r="V7442" t="s">
        <v>29</v>
      </c>
      <c r="W7442" t="s">
        <v>7341</v>
      </c>
    </row>
    <row r="7443" spans="1:23">
      <c r="A7443">
        <v>7442</v>
      </c>
      <c r="B7443" t="s">
        <v>7340</v>
      </c>
      <c r="C7443" t="s">
        <v>7340</v>
      </c>
      <c r="D7443">
        <v>191</v>
      </c>
      <c r="E7443" s="8" t="s">
        <v>1721</v>
      </c>
      <c r="F7443" s="8" t="s">
        <v>293</v>
      </c>
      <c r="G7443" s="8" t="s">
        <v>1722</v>
      </c>
      <c r="H7443" s="8" t="s">
        <v>1723</v>
      </c>
      <c r="I7443" s="8" t="s">
        <v>1722</v>
      </c>
      <c r="J7443" s="8" t="s">
        <v>1723</v>
      </c>
      <c r="K7443">
        <v>8.9686098699999994E-2</v>
      </c>
      <c r="L7443">
        <v>8.9686098699999994E-2</v>
      </c>
      <c r="M7443" t="s">
        <v>26</v>
      </c>
      <c r="N7443" t="s">
        <v>118</v>
      </c>
      <c r="O7443" t="s">
        <v>29</v>
      </c>
      <c r="P7443" t="s">
        <v>29</v>
      </c>
      <c r="Q7443" t="s">
        <v>29</v>
      </c>
      <c r="R7443" t="s">
        <v>29</v>
      </c>
      <c r="S7443" t="s">
        <v>29</v>
      </c>
      <c r="T7443" t="s">
        <v>29</v>
      </c>
      <c r="U7443" t="s">
        <v>29</v>
      </c>
      <c r="V7443" t="s">
        <v>29</v>
      </c>
      <c r="W7443" t="s">
        <v>7341</v>
      </c>
    </row>
    <row r="7444" spans="1:23">
      <c r="A7444">
        <v>7443</v>
      </c>
      <c r="B7444" t="s">
        <v>7340</v>
      </c>
      <c r="C7444" t="s">
        <v>7340</v>
      </c>
      <c r="D7444">
        <v>191</v>
      </c>
      <c r="E7444" s="8" t="s">
        <v>3815</v>
      </c>
      <c r="F7444" s="8" t="s">
        <v>176</v>
      </c>
      <c r="G7444" s="8" t="s">
        <v>410</v>
      </c>
      <c r="H7444" s="8" t="s">
        <v>1173</v>
      </c>
      <c r="I7444" s="8" t="s">
        <v>410</v>
      </c>
      <c r="J7444" s="8" t="s">
        <v>1173</v>
      </c>
      <c r="K7444">
        <v>8.9686098699999994E-2</v>
      </c>
      <c r="L7444">
        <v>8.9686098699999994E-2</v>
      </c>
      <c r="M7444" t="s">
        <v>26</v>
      </c>
      <c r="N7444" t="s">
        <v>74</v>
      </c>
      <c r="O7444" t="s">
        <v>29</v>
      </c>
      <c r="P7444" t="s">
        <v>29</v>
      </c>
      <c r="Q7444" t="s">
        <v>29</v>
      </c>
      <c r="R7444" t="s">
        <v>29</v>
      </c>
      <c r="S7444" t="s">
        <v>29</v>
      </c>
      <c r="T7444" t="s">
        <v>29</v>
      </c>
      <c r="U7444" t="s">
        <v>29</v>
      </c>
      <c r="V7444" t="s">
        <v>29</v>
      </c>
      <c r="W7444" t="s">
        <v>7341</v>
      </c>
    </row>
    <row r="7445" spans="1:23">
      <c r="A7445">
        <v>7444</v>
      </c>
      <c r="B7445" t="s">
        <v>7340</v>
      </c>
      <c r="C7445" t="s">
        <v>7340</v>
      </c>
      <c r="D7445">
        <v>191</v>
      </c>
      <c r="E7445" s="8" t="s">
        <v>7378</v>
      </c>
      <c r="F7445" s="8" t="s">
        <v>185</v>
      </c>
      <c r="G7445" s="8" t="s">
        <v>3043</v>
      </c>
      <c r="H7445" s="8" t="s">
        <v>7379</v>
      </c>
      <c r="I7445" s="8" t="s">
        <v>3043</v>
      </c>
      <c r="J7445" s="8" t="s">
        <v>331</v>
      </c>
      <c r="K7445">
        <v>8.9686098699999994E-2</v>
      </c>
      <c r="L7445">
        <v>8.9686098699999994E-2</v>
      </c>
      <c r="M7445" t="s">
        <v>26</v>
      </c>
      <c r="N7445" t="s">
        <v>59</v>
      </c>
      <c r="O7445" t="s">
        <v>29</v>
      </c>
      <c r="P7445" t="s">
        <v>29</v>
      </c>
      <c r="Q7445" t="s">
        <v>29</v>
      </c>
      <c r="R7445" t="s">
        <v>29</v>
      </c>
      <c r="S7445" t="s">
        <v>29</v>
      </c>
      <c r="T7445" t="s">
        <v>29</v>
      </c>
      <c r="U7445" t="s">
        <v>29</v>
      </c>
      <c r="V7445" t="s">
        <v>29</v>
      </c>
      <c r="W7445" t="s">
        <v>7341</v>
      </c>
    </row>
    <row r="7446" spans="1:23">
      <c r="A7446">
        <v>7445</v>
      </c>
      <c r="B7446" t="s">
        <v>7340</v>
      </c>
      <c r="C7446" t="s">
        <v>7340</v>
      </c>
      <c r="D7446">
        <v>191</v>
      </c>
      <c r="E7446" s="8" t="s">
        <v>7380</v>
      </c>
      <c r="F7446" s="8" t="s">
        <v>221</v>
      </c>
      <c r="G7446" s="8" t="s">
        <v>222</v>
      </c>
      <c r="H7446" s="8" t="s">
        <v>1408</v>
      </c>
      <c r="I7446" s="8" t="s">
        <v>222</v>
      </c>
      <c r="J7446" s="8" t="s">
        <v>1408</v>
      </c>
      <c r="K7446">
        <v>8.9686098699999994E-2</v>
      </c>
      <c r="L7446">
        <v>8.9686098699999994E-2</v>
      </c>
      <c r="M7446" t="s">
        <v>26</v>
      </c>
      <c r="N7446" t="s">
        <v>118</v>
      </c>
      <c r="O7446" t="s">
        <v>29</v>
      </c>
      <c r="P7446" t="s">
        <v>29</v>
      </c>
      <c r="Q7446" t="s">
        <v>29</v>
      </c>
      <c r="R7446" t="s">
        <v>29</v>
      </c>
      <c r="S7446" t="s">
        <v>29</v>
      </c>
      <c r="T7446" t="s">
        <v>29</v>
      </c>
      <c r="U7446" t="s">
        <v>29</v>
      </c>
      <c r="V7446" t="s">
        <v>29</v>
      </c>
      <c r="W7446" t="s">
        <v>7341</v>
      </c>
    </row>
    <row r="7447" spans="1:23">
      <c r="A7447">
        <v>7446</v>
      </c>
      <c r="B7447" t="s">
        <v>7340</v>
      </c>
      <c r="C7447" t="s">
        <v>7340</v>
      </c>
      <c r="D7447">
        <v>191</v>
      </c>
      <c r="E7447" s="8" t="s">
        <v>1451</v>
      </c>
      <c r="F7447" s="8" t="s">
        <v>255</v>
      </c>
      <c r="G7447" s="8" t="s">
        <v>1452</v>
      </c>
      <c r="H7447" s="8" t="s">
        <v>331</v>
      </c>
      <c r="I7447" s="8" t="s">
        <v>1452</v>
      </c>
      <c r="J7447" s="8" t="s">
        <v>331</v>
      </c>
      <c r="K7447">
        <v>8.9686098699999994E-2</v>
      </c>
      <c r="L7447">
        <v>8.9686098699999994E-2</v>
      </c>
      <c r="M7447" t="s">
        <v>26</v>
      </c>
      <c r="N7447" t="s">
        <v>74</v>
      </c>
      <c r="O7447" t="s">
        <v>29</v>
      </c>
      <c r="P7447" t="s">
        <v>29</v>
      </c>
      <c r="Q7447" t="s">
        <v>29</v>
      </c>
      <c r="R7447" t="s">
        <v>29</v>
      </c>
      <c r="S7447" t="s">
        <v>29</v>
      </c>
      <c r="T7447" t="s">
        <v>29</v>
      </c>
      <c r="U7447" t="s">
        <v>29</v>
      </c>
      <c r="V7447" t="s">
        <v>29</v>
      </c>
      <c r="W7447" t="s">
        <v>7341</v>
      </c>
    </row>
    <row r="7448" spans="1:23">
      <c r="A7448">
        <v>7447</v>
      </c>
      <c r="B7448" t="s">
        <v>7340</v>
      </c>
      <c r="C7448" t="s">
        <v>7340</v>
      </c>
      <c r="D7448">
        <v>191</v>
      </c>
      <c r="E7448" s="8" t="s">
        <v>7381</v>
      </c>
      <c r="F7448" s="8" t="s">
        <v>168</v>
      </c>
      <c r="G7448" s="8" t="s">
        <v>6708</v>
      </c>
      <c r="H7448" s="8" t="s">
        <v>331</v>
      </c>
      <c r="I7448" s="8" t="s">
        <v>6708</v>
      </c>
      <c r="J7448" s="8" t="s">
        <v>7069</v>
      </c>
      <c r="K7448">
        <v>8.9686098699999994E-2</v>
      </c>
      <c r="L7448">
        <v>8.9686098699999994E-2</v>
      </c>
      <c r="M7448" t="s">
        <v>26</v>
      </c>
      <c r="N7448" t="s">
        <v>74</v>
      </c>
      <c r="O7448" t="s">
        <v>29</v>
      </c>
      <c r="P7448" t="s">
        <v>29</v>
      </c>
      <c r="Q7448" t="s">
        <v>29</v>
      </c>
      <c r="R7448" t="s">
        <v>29</v>
      </c>
      <c r="S7448" t="s">
        <v>29</v>
      </c>
      <c r="T7448" t="s">
        <v>29</v>
      </c>
      <c r="U7448" t="s">
        <v>29</v>
      </c>
      <c r="V7448" t="s">
        <v>29</v>
      </c>
      <c r="W7448" t="s">
        <v>7341</v>
      </c>
    </row>
    <row r="7449" spans="1:23">
      <c r="A7449">
        <v>7448</v>
      </c>
      <c r="B7449" t="s">
        <v>7340</v>
      </c>
      <c r="C7449" t="s">
        <v>7340</v>
      </c>
      <c r="D7449">
        <v>191</v>
      </c>
      <c r="E7449" s="5" t="s">
        <v>9440</v>
      </c>
      <c r="F7449" s="5" t="s">
        <v>93</v>
      </c>
      <c r="G7449" s="5" t="s">
        <v>29</v>
      </c>
      <c r="H7449" s="5" t="s">
        <v>29</v>
      </c>
      <c r="I7449" s="5" t="s">
        <v>29</v>
      </c>
      <c r="J7449" s="5" t="s">
        <v>29</v>
      </c>
      <c r="K7449">
        <v>0.53811659190000005</v>
      </c>
      <c r="L7449">
        <v>0.53811659190000005</v>
      </c>
      <c r="M7449" t="s">
        <v>26</v>
      </c>
      <c r="N7449" t="s">
        <v>29</v>
      </c>
      <c r="O7449" t="s">
        <v>29</v>
      </c>
      <c r="P7449" t="s">
        <v>29</v>
      </c>
      <c r="Q7449" t="s">
        <v>29</v>
      </c>
      <c r="R7449" t="s">
        <v>29</v>
      </c>
      <c r="S7449" t="s">
        <v>29</v>
      </c>
      <c r="T7449" t="s">
        <v>29</v>
      </c>
      <c r="U7449" t="s">
        <v>29</v>
      </c>
      <c r="V7449" t="s">
        <v>29</v>
      </c>
      <c r="W7449" t="s">
        <v>7341</v>
      </c>
    </row>
    <row r="7450" spans="1:23">
      <c r="A7450">
        <v>7449</v>
      </c>
      <c r="B7450" t="s">
        <v>7340</v>
      </c>
      <c r="C7450" t="s">
        <v>7340</v>
      </c>
      <c r="D7450">
        <v>191</v>
      </c>
      <c r="E7450" s="5" t="s">
        <v>9441</v>
      </c>
      <c r="F7450" s="5" t="s">
        <v>76</v>
      </c>
      <c r="G7450" s="5" t="s">
        <v>29</v>
      </c>
      <c r="H7450" s="5" t="s">
        <v>29</v>
      </c>
      <c r="I7450" s="5" t="s">
        <v>29</v>
      </c>
      <c r="J7450" s="5" t="s">
        <v>29</v>
      </c>
      <c r="K7450">
        <v>12.6457399103</v>
      </c>
      <c r="L7450">
        <v>12.6457399103</v>
      </c>
      <c r="M7450" s="5" t="s">
        <v>687</v>
      </c>
      <c r="N7450" t="s">
        <v>29</v>
      </c>
      <c r="O7450" t="s">
        <v>29</v>
      </c>
      <c r="P7450" t="s">
        <v>29</v>
      </c>
      <c r="Q7450" t="s">
        <v>29</v>
      </c>
      <c r="R7450" t="s">
        <v>29</v>
      </c>
      <c r="S7450" t="s">
        <v>29</v>
      </c>
      <c r="T7450" t="s">
        <v>29</v>
      </c>
      <c r="U7450" t="s">
        <v>29</v>
      </c>
      <c r="V7450" t="s">
        <v>29</v>
      </c>
      <c r="W7450" t="s">
        <v>7341</v>
      </c>
    </row>
    <row r="7451" spans="1:23">
      <c r="A7451">
        <v>7450</v>
      </c>
      <c r="B7451" t="s">
        <v>7340</v>
      </c>
      <c r="C7451" t="s">
        <v>7340</v>
      </c>
      <c r="D7451">
        <v>191</v>
      </c>
      <c r="E7451" s="5" t="s">
        <v>9442</v>
      </c>
      <c r="F7451" s="5" t="s">
        <v>76</v>
      </c>
      <c r="G7451" s="5" t="s">
        <v>29</v>
      </c>
      <c r="H7451" s="5" t="s">
        <v>29</v>
      </c>
      <c r="I7451" s="5" t="s">
        <v>29</v>
      </c>
      <c r="J7451" s="5" t="s">
        <v>29</v>
      </c>
      <c r="K7451">
        <v>8.9686098699999994E-2</v>
      </c>
      <c r="L7451">
        <v>8.9686098699999994E-2</v>
      </c>
      <c r="M7451" s="5" t="s">
        <v>1550</v>
      </c>
      <c r="N7451" t="s">
        <v>29</v>
      </c>
      <c r="O7451" t="s">
        <v>29</v>
      </c>
      <c r="P7451" t="s">
        <v>29</v>
      </c>
      <c r="Q7451" t="s">
        <v>29</v>
      </c>
      <c r="R7451" t="s">
        <v>29</v>
      </c>
      <c r="S7451" t="s">
        <v>29</v>
      </c>
      <c r="T7451" t="s">
        <v>29</v>
      </c>
      <c r="U7451" t="s">
        <v>29</v>
      </c>
      <c r="V7451" t="s">
        <v>29</v>
      </c>
      <c r="W7451" t="s">
        <v>7341</v>
      </c>
    </row>
    <row r="7452" spans="1:23">
      <c r="A7452">
        <v>7451</v>
      </c>
      <c r="B7452" t="s">
        <v>7340</v>
      </c>
      <c r="C7452" t="s">
        <v>7340</v>
      </c>
      <c r="D7452">
        <v>191</v>
      </c>
      <c r="E7452" s="5" t="s">
        <v>9443</v>
      </c>
      <c r="F7452" s="5" t="s">
        <v>76</v>
      </c>
      <c r="G7452" s="5" t="s">
        <v>29</v>
      </c>
      <c r="H7452" s="5" t="s">
        <v>29</v>
      </c>
      <c r="I7452" s="5" t="s">
        <v>29</v>
      </c>
      <c r="J7452" s="5" t="s">
        <v>29</v>
      </c>
      <c r="K7452">
        <v>0.17937219730000001</v>
      </c>
      <c r="L7452">
        <v>0.17937219730000001</v>
      </c>
      <c r="M7452" s="5" t="s">
        <v>687</v>
      </c>
      <c r="N7452" t="s">
        <v>29</v>
      </c>
      <c r="O7452" t="s">
        <v>29</v>
      </c>
      <c r="P7452" t="s">
        <v>29</v>
      </c>
      <c r="Q7452" t="s">
        <v>29</v>
      </c>
      <c r="R7452" t="s">
        <v>29</v>
      </c>
      <c r="S7452" t="s">
        <v>29</v>
      </c>
      <c r="T7452" t="s">
        <v>29</v>
      </c>
      <c r="U7452" t="s">
        <v>29</v>
      </c>
      <c r="V7452" t="s">
        <v>29</v>
      </c>
      <c r="W7452" t="s">
        <v>7341</v>
      </c>
    </row>
    <row r="7453" spans="1:23">
      <c r="A7453">
        <v>7452</v>
      </c>
      <c r="B7453" t="s">
        <v>7340</v>
      </c>
      <c r="C7453" t="s">
        <v>7340</v>
      </c>
      <c r="D7453">
        <v>191</v>
      </c>
      <c r="E7453" s="5" t="s">
        <v>9444</v>
      </c>
      <c r="F7453" s="5" t="s">
        <v>76</v>
      </c>
      <c r="G7453" s="5" t="s">
        <v>29</v>
      </c>
      <c r="H7453" s="5" t="s">
        <v>29</v>
      </c>
      <c r="I7453" s="5" t="s">
        <v>29</v>
      </c>
      <c r="J7453" s="5" t="s">
        <v>29</v>
      </c>
      <c r="K7453">
        <v>8.9686098699999994E-2</v>
      </c>
      <c r="L7453">
        <v>8.9686098699999994E-2</v>
      </c>
      <c r="M7453" s="5" t="s">
        <v>687</v>
      </c>
      <c r="N7453" t="s">
        <v>29</v>
      </c>
      <c r="O7453" t="s">
        <v>29</v>
      </c>
      <c r="P7453" t="s">
        <v>29</v>
      </c>
      <c r="Q7453" t="s">
        <v>29</v>
      </c>
      <c r="R7453" t="s">
        <v>29</v>
      </c>
      <c r="S7453" t="s">
        <v>29</v>
      </c>
      <c r="T7453" t="s">
        <v>29</v>
      </c>
      <c r="U7453" t="s">
        <v>29</v>
      </c>
      <c r="V7453" t="s">
        <v>29</v>
      </c>
      <c r="W7453" t="s">
        <v>7341</v>
      </c>
    </row>
    <row r="7454" spans="1:23">
      <c r="A7454">
        <v>7453</v>
      </c>
      <c r="B7454" t="s">
        <v>7382</v>
      </c>
      <c r="C7454" t="s">
        <v>7382</v>
      </c>
      <c r="D7454">
        <v>192</v>
      </c>
      <c r="E7454" t="s">
        <v>7124</v>
      </c>
      <c r="F7454" t="s">
        <v>51</v>
      </c>
      <c r="G7454" s="1" t="s">
        <v>5910</v>
      </c>
      <c r="H7454" t="s">
        <v>463</v>
      </c>
      <c r="I7454" t="s">
        <v>5910</v>
      </c>
      <c r="J7454" t="s">
        <v>463</v>
      </c>
      <c r="K7454">
        <v>1.46</v>
      </c>
      <c r="L7454">
        <v>1.46</v>
      </c>
      <c r="M7454" t="s">
        <v>26</v>
      </c>
      <c r="N7454" t="s">
        <v>232</v>
      </c>
      <c r="O7454" t="s">
        <v>29</v>
      </c>
      <c r="P7454" t="s">
        <v>29</v>
      </c>
      <c r="Q7454" t="s">
        <v>29</v>
      </c>
      <c r="R7454" t="s">
        <v>29</v>
      </c>
      <c r="S7454" t="s">
        <v>29</v>
      </c>
      <c r="T7454" t="s">
        <v>29</v>
      </c>
      <c r="U7454" t="s">
        <v>29</v>
      </c>
      <c r="V7454" t="s">
        <v>29</v>
      </c>
      <c r="W7454" t="s">
        <v>7383</v>
      </c>
    </row>
    <row r="7455" spans="1:23">
      <c r="A7455">
        <v>7454</v>
      </c>
      <c r="B7455" t="s">
        <v>7382</v>
      </c>
      <c r="C7455" t="s">
        <v>7382</v>
      </c>
      <c r="D7455">
        <v>192</v>
      </c>
      <c r="E7455" t="s">
        <v>7124</v>
      </c>
      <c r="F7455" t="s">
        <v>51</v>
      </c>
      <c r="G7455" s="1" t="s">
        <v>5910</v>
      </c>
      <c r="H7455" t="s">
        <v>463</v>
      </c>
      <c r="I7455" t="s">
        <v>5910</v>
      </c>
      <c r="J7455" t="s">
        <v>463</v>
      </c>
      <c r="K7455">
        <v>48.51</v>
      </c>
      <c r="L7455">
        <v>48.51</v>
      </c>
      <c r="M7455" t="s">
        <v>26</v>
      </c>
      <c r="N7455" t="s">
        <v>219</v>
      </c>
      <c r="O7455" t="s">
        <v>29</v>
      </c>
      <c r="P7455" t="s">
        <v>29</v>
      </c>
      <c r="Q7455" t="s">
        <v>29</v>
      </c>
      <c r="R7455" t="s">
        <v>29</v>
      </c>
      <c r="S7455" t="s">
        <v>29</v>
      </c>
      <c r="T7455" t="s">
        <v>29</v>
      </c>
      <c r="U7455" t="s">
        <v>29</v>
      </c>
      <c r="V7455" t="s">
        <v>29</v>
      </c>
      <c r="W7455" t="s">
        <v>7383</v>
      </c>
    </row>
    <row r="7456" spans="1:23">
      <c r="A7456">
        <v>7455</v>
      </c>
      <c r="B7456" t="s">
        <v>7382</v>
      </c>
      <c r="C7456" t="s">
        <v>7382</v>
      </c>
      <c r="D7456">
        <v>192</v>
      </c>
      <c r="E7456" t="s">
        <v>4196</v>
      </c>
      <c r="F7456" t="s">
        <v>251</v>
      </c>
      <c r="G7456" s="1" t="s">
        <v>487</v>
      </c>
      <c r="H7456" t="s">
        <v>29</v>
      </c>
      <c r="I7456" t="s">
        <v>487</v>
      </c>
      <c r="J7456" t="s">
        <v>29</v>
      </c>
      <c r="K7456">
        <v>19.03</v>
      </c>
      <c r="L7456">
        <v>19.03</v>
      </c>
      <c r="M7456" t="s">
        <v>26</v>
      </c>
      <c r="N7456" t="s">
        <v>219</v>
      </c>
      <c r="O7456" t="s">
        <v>29</v>
      </c>
      <c r="P7456" t="s">
        <v>29</v>
      </c>
      <c r="Q7456" t="s">
        <v>29</v>
      </c>
      <c r="R7456" t="s">
        <v>29</v>
      </c>
      <c r="S7456" t="s">
        <v>29</v>
      </c>
      <c r="T7456" t="s">
        <v>29</v>
      </c>
      <c r="U7456" t="s">
        <v>29</v>
      </c>
      <c r="V7456" t="s">
        <v>29</v>
      </c>
      <c r="W7456" t="s">
        <v>7383</v>
      </c>
    </row>
    <row r="7457" spans="1:23">
      <c r="A7457">
        <v>7456</v>
      </c>
      <c r="B7457" t="s">
        <v>7382</v>
      </c>
      <c r="C7457" t="s">
        <v>7382</v>
      </c>
      <c r="D7457">
        <v>192</v>
      </c>
      <c r="E7457" t="s">
        <v>7384</v>
      </c>
      <c r="F7457" t="s">
        <v>1102</v>
      </c>
      <c r="G7457" s="1" t="s">
        <v>1103</v>
      </c>
      <c r="H7457" t="s">
        <v>7385</v>
      </c>
      <c r="I7457" t="s">
        <v>1103</v>
      </c>
      <c r="J7457" t="s">
        <v>7385</v>
      </c>
      <c r="K7457">
        <v>12.52</v>
      </c>
      <c r="L7457">
        <v>12.52</v>
      </c>
      <c r="M7457" t="s">
        <v>26</v>
      </c>
      <c r="N7457" t="s">
        <v>219</v>
      </c>
      <c r="O7457" t="s">
        <v>29</v>
      </c>
      <c r="P7457" t="s">
        <v>29</v>
      </c>
      <c r="Q7457" t="s">
        <v>29</v>
      </c>
      <c r="R7457" t="s">
        <v>29</v>
      </c>
      <c r="S7457" t="s">
        <v>29</v>
      </c>
      <c r="T7457" t="s">
        <v>29</v>
      </c>
      <c r="U7457" t="s">
        <v>29</v>
      </c>
      <c r="V7457" t="s">
        <v>29</v>
      </c>
      <c r="W7457" t="s">
        <v>7383</v>
      </c>
    </row>
    <row r="7458" spans="1:23">
      <c r="A7458">
        <v>7457</v>
      </c>
      <c r="B7458" t="s">
        <v>7382</v>
      </c>
      <c r="C7458" t="s">
        <v>7382</v>
      </c>
      <c r="D7458">
        <v>192</v>
      </c>
      <c r="E7458" t="s">
        <v>7386</v>
      </c>
      <c r="F7458" t="s">
        <v>168</v>
      </c>
      <c r="G7458" s="1" t="s">
        <v>1026</v>
      </c>
      <c r="H7458" t="s">
        <v>1166</v>
      </c>
      <c r="I7458" t="s">
        <v>1026</v>
      </c>
      <c r="J7458" t="s">
        <v>1166</v>
      </c>
      <c r="K7458">
        <v>5.85</v>
      </c>
      <c r="L7458">
        <v>5.85</v>
      </c>
      <c r="M7458" t="s">
        <v>26</v>
      </c>
      <c r="N7458" t="s">
        <v>219</v>
      </c>
      <c r="O7458" t="s">
        <v>29</v>
      </c>
      <c r="P7458" t="s">
        <v>29</v>
      </c>
      <c r="Q7458" t="s">
        <v>29</v>
      </c>
      <c r="R7458" t="s">
        <v>29</v>
      </c>
      <c r="S7458" t="s">
        <v>29</v>
      </c>
      <c r="T7458" t="s">
        <v>29</v>
      </c>
      <c r="U7458" t="s">
        <v>29</v>
      </c>
      <c r="V7458" t="s">
        <v>29</v>
      </c>
      <c r="W7458" t="s">
        <v>7383</v>
      </c>
    </row>
    <row r="7459" spans="1:23">
      <c r="A7459">
        <v>7458</v>
      </c>
      <c r="B7459" t="s">
        <v>7382</v>
      </c>
      <c r="C7459" t="s">
        <v>7382</v>
      </c>
      <c r="D7459">
        <v>192</v>
      </c>
      <c r="E7459" t="s">
        <v>7387</v>
      </c>
      <c r="F7459" t="s">
        <v>23</v>
      </c>
      <c r="G7459" s="1" t="s">
        <v>7388</v>
      </c>
      <c r="H7459" t="s">
        <v>7389</v>
      </c>
      <c r="I7459" t="s">
        <v>8571</v>
      </c>
      <c r="J7459" t="s">
        <v>7389</v>
      </c>
      <c r="K7459">
        <v>4.95</v>
      </c>
      <c r="L7459">
        <v>4.95</v>
      </c>
      <c r="M7459" t="s">
        <v>26</v>
      </c>
      <c r="N7459" t="s">
        <v>219</v>
      </c>
      <c r="O7459" t="s">
        <v>29</v>
      </c>
      <c r="P7459" t="s">
        <v>29</v>
      </c>
      <c r="Q7459" t="s">
        <v>29</v>
      </c>
      <c r="R7459" t="s">
        <v>29</v>
      </c>
      <c r="S7459" t="s">
        <v>29</v>
      </c>
      <c r="T7459" t="s">
        <v>29</v>
      </c>
      <c r="U7459" t="s">
        <v>29</v>
      </c>
      <c r="V7459" t="s">
        <v>29</v>
      </c>
      <c r="W7459" t="s">
        <v>7383</v>
      </c>
    </row>
    <row r="7460" spans="1:23">
      <c r="A7460">
        <v>7459</v>
      </c>
      <c r="B7460" t="s">
        <v>7382</v>
      </c>
      <c r="C7460" t="s">
        <v>7382</v>
      </c>
      <c r="D7460">
        <v>192</v>
      </c>
      <c r="E7460" t="s">
        <v>6395</v>
      </c>
      <c r="F7460" t="s">
        <v>23</v>
      </c>
      <c r="G7460" s="1" t="s">
        <v>2843</v>
      </c>
      <c r="H7460" t="s">
        <v>29</v>
      </c>
      <c r="I7460" t="s">
        <v>2843</v>
      </c>
      <c r="J7460" t="s">
        <v>29</v>
      </c>
      <c r="K7460">
        <v>4.72</v>
      </c>
      <c r="L7460">
        <v>4.72</v>
      </c>
      <c r="M7460" t="s">
        <v>26</v>
      </c>
      <c r="N7460" t="s">
        <v>219</v>
      </c>
      <c r="O7460" t="s">
        <v>29</v>
      </c>
      <c r="P7460" t="s">
        <v>29</v>
      </c>
      <c r="Q7460" t="s">
        <v>29</v>
      </c>
      <c r="R7460" t="s">
        <v>29</v>
      </c>
      <c r="S7460" t="s">
        <v>29</v>
      </c>
      <c r="T7460" t="s">
        <v>29</v>
      </c>
      <c r="U7460" t="s">
        <v>29</v>
      </c>
      <c r="V7460" t="s">
        <v>29</v>
      </c>
      <c r="W7460" t="s">
        <v>7383</v>
      </c>
    </row>
    <row r="7461" spans="1:23">
      <c r="A7461">
        <v>7460</v>
      </c>
      <c r="B7461" t="s">
        <v>7382</v>
      </c>
      <c r="C7461" t="s">
        <v>7382</v>
      </c>
      <c r="D7461">
        <v>192</v>
      </c>
      <c r="E7461" t="s">
        <v>254</v>
      </c>
      <c r="F7461" t="s">
        <v>255</v>
      </c>
      <c r="G7461" s="1" t="s">
        <v>256</v>
      </c>
      <c r="H7461" t="s">
        <v>29</v>
      </c>
      <c r="I7461" t="s">
        <v>256</v>
      </c>
      <c r="J7461" t="s">
        <v>29</v>
      </c>
      <c r="K7461">
        <v>1.95</v>
      </c>
      <c r="L7461">
        <v>1.95</v>
      </c>
      <c r="M7461" t="s">
        <v>26</v>
      </c>
      <c r="N7461" t="s">
        <v>219</v>
      </c>
      <c r="O7461" t="s">
        <v>29</v>
      </c>
      <c r="P7461" t="s">
        <v>29</v>
      </c>
      <c r="Q7461" t="s">
        <v>29</v>
      </c>
      <c r="R7461" t="s">
        <v>29</v>
      </c>
      <c r="S7461" t="s">
        <v>29</v>
      </c>
      <c r="T7461" t="s">
        <v>29</v>
      </c>
      <c r="U7461" t="s">
        <v>29</v>
      </c>
      <c r="V7461" t="s">
        <v>29</v>
      </c>
      <c r="W7461" t="s">
        <v>7383</v>
      </c>
    </row>
    <row r="7462" spans="1:23">
      <c r="A7462">
        <v>7461</v>
      </c>
      <c r="B7462" t="s">
        <v>7382</v>
      </c>
      <c r="C7462" t="s">
        <v>7382</v>
      </c>
      <c r="D7462">
        <v>192</v>
      </c>
      <c r="E7462" t="s">
        <v>7390</v>
      </c>
      <c r="F7462" t="s">
        <v>93</v>
      </c>
      <c r="G7462" s="1" t="s">
        <v>29</v>
      </c>
      <c r="H7462" t="s">
        <v>29</v>
      </c>
      <c r="I7462" t="s">
        <v>29</v>
      </c>
      <c r="J7462" t="s">
        <v>29</v>
      </c>
      <c r="K7462">
        <v>0.64</v>
      </c>
      <c r="L7462">
        <v>0.64</v>
      </c>
      <c r="M7462" t="s">
        <v>26</v>
      </c>
      <c r="N7462" t="s">
        <v>219</v>
      </c>
      <c r="O7462" t="s">
        <v>29</v>
      </c>
      <c r="P7462" t="s">
        <v>29</v>
      </c>
      <c r="Q7462" t="s">
        <v>29</v>
      </c>
      <c r="R7462" t="s">
        <v>29</v>
      </c>
      <c r="S7462" t="s">
        <v>29</v>
      </c>
      <c r="T7462" t="s">
        <v>29</v>
      </c>
      <c r="U7462" t="s">
        <v>29</v>
      </c>
      <c r="V7462" t="s">
        <v>29</v>
      </c>
      <c r="W7462" t="s">
        <v>7383</v>
      </c>
    </row>
    <row r="7463" spans="1:23">
      <c r="A7463">
        <v>7462</v>
      </c>
      <c r="B7463" t="s">
        <v>7382</v>
      </c>
      <c r="C7463" t="s">
        <v>7382</v>
      </c>
      <c r="D7463">
        <v>192</v>
      </c>
      <c r="E7463" t="s">
        <v>7391</v>
      </c>
      <c r="F7463" t="s">
        <v>103</v>
      </c>
      <c r="G7463" s="1" t="s">
        <v>5917</v>
      </c>
      <c r="H7463" t="s">
        <v>7392</v>
      </c>
      <c r="I7463" t="s">
        <v>5917</v>
      </c>
      <c r="J7463" t="s">
        <v>7392</v>
      </c>
      <c r="K7463">
        <v>0.27</v>
      </c>
      <c r="L7463">
        <v>0.27</v>
      </c>
      <c r="M7463" t="s">
        <v>26</v>
      </c>
      <c r="N7463" t="s">
        <v>232</v>
      </c>
      <c r="O7463" t="s">
        <v>29</v>
      </c>
      <c r="P7463" t="s">
        <v>29</v>
      </c>
      <c r="Q7463" t="s">
        <v>29</v>
      </c>
      <c r="R7463" t="s">
        <v>29</v>
      </c>
      <c r="S7463" t="s">
        <v>29</v>
      </c>
      <c r="T7463" t="s">
        <v>29</v>
      </c>
      <c r="U7463" t="s">
        <v>29</v>
      </c>
      <c r="V7463" t="s">
        <v>29</v>
      </c>
      <c r="W7463" t="s">
        <v>7383</v>
      </c>
    </row>
    <row r="7464" spans="1:23">
      <c r="A7464">
        <v>7463</v>
      </c>
      <c r="B7464" t="s">
        <v>7382</v>
      </c>
      <c r="C7464" t="s">
        <v>7382</v>
      </c>
      <c r="D7464">
        <v>192</v>
      </c>
      <c r="E7464" t="s">
        <v>7391</v>
      </c>
      <c r="F7464" t="s">
        <v>103</v>
      </c>
      <c r="G7464" s="1" t="s">
        <v>5917</v>
      </c>
      <c r="H7464" t="s">
        <v>7392</v>
      </c>
      <c r="I7464" t="s">
        <v>5917</v>
      </c>
      <c r="J7464" t="s">
        <v>7392</v>
      </c>
      <c r="K7464">
        <v>0.1</v>
      </c>
      <c r="L7464">
        <v>0.1</v>
      </c>
      <c r="M7464" t="s">
        <v>26</v>
      </c>
      <c r="N7464" t="s">
        <v>219</v>
      </c>
      <c r="O7464" t="s">
        <v>29</v>
      </c>
      <c r="P7464" t="s">
        <v>29</v>
      </c>
      <c r="Q7464" t="s">
        <v>29</v>
      </c>
      <c r="R7464" t="s">
        <v>29</v>
      </c>
      <c r="S7464" t="s">
        <v>29</v>
      </c>
      <c r="T7464" t="s">
        <v>29</v>
      </c>
      <c r="U7464" t="s">
        <v>29</v>
      </c>
      <c r="V7464" t="s">
        <v>29</v>
      </c>
      <c r="W7464" t="s">
        <v>7383</v>
      </c>
    </row>
    <row r="7465" spans="1:23">
      <c r="A7465">
        <v>7464</v>
      </c>
      <c r="B7465" t="s">
        <v>7393</v>
      </c>
      <c r="C7465" t="s">
        <v>7393</v>
      </c>
      <c r="D7465">
        <v>193</v>
      </c>
      <c r="E7465" t="s">
        <v>5612</v>
      </c>
      <c r="F7465" t="s">
        <v>196</v>
      </c>
      <c r="G7465" s="1" t="s">
        <v>225</v>
      </c>
      <c r="H7465" t="s">
        <v>2389</v>
      </c>
      <c r="I7465" t="s">
        <v>225</v>
      </c>
      <c r="J7465" t="s">
        <v>2389</v>
      </c>
      <c r="K7465">
        <v>10.4</v>
      </c>
      <c r="L7465">
        <v>10.4</v>
      </c>
      <c r="M7465" t="s">
        <v>26</v>
      </c>
      <c r="N7465" t="s">
        <v>74</v>
      </c>
      <c r="O7465" t="s">
        <v>118</v>
      </c>
      <c r="P7465" t="s">
        <v>29</v>
      </c>
      <c r="Q7465" t="s">
        <v>29</v>
      </c>
      <c r="R7465" t="s">
        <v>29</v>
      </c>
      <c r="S7465" t="s">
        <v>29</v>
      </c>
      <c r="T7465" t="s">
        <v>29</v>
      </c>
      <c r="U7465" t="s">
        <v>29</v>
      </c>
      <c r="V7465" t="s">
        <v>29</v>
      </c>
      <c r="W7465" t="s">
        <v>7394</v>
      </c>
    </row>
    <row r="7466" spans="1:23">
      <c r="A7466">
        <v>7465</v>
      </c>
      <c r="B7466" t="s">
        <v>7393</v>
      </c>
      <c r="C7466" t="s">
        <v>7393</v>
      </c>
      <c r="D7466">
        <v>193</v>
      </c>
      <c r="E7466" t="s">
        <v>7395</v>
      </c>
      <c r="F7466" t="s">
        <v>196</v>
      </c>
      <c r="G7466" s="1" t="s">
        <v>5993</v>
      </c>
      <c r="H7466" t="s">
        <v>7396</v>
      </c>
      <c r="I7466" t="s">
        <v>321</v>
      </c>
      <c r="J7466" t="s">
        <v>7396</v>
      </c>
      <c r="K7466">
        <v>7.4</v>
      </c>
      <c r="L7466">
        <v>7.4</v>
      </c>
      <c r="M7466" t="s">
        <v>26</v>
      </c>
      <c r="N7466" t="s">
        <v>74</v>
      </c>
      <c r="O7466" t="s">
        <v>29</v>
      </c>
      <c r="P7466" t="s">
        <v>29</v>
      </c>
      <c r="Q7466" t="s">
        <v>29</v>
      </c>
      <c r="R7466" t="s">
        <v>29</v>
      </c>
      <c r="S7466" t="s">
        <v>29</v>
      </c>
      <c r="T7466" t="s">
        <v>29</v>
      </c>
      <c r="U7466" t="s">
        <v>29</v>
      </c>
      <c r="V7466" t="s">
        <v>29</v>
      </c>
      <c r="W7466" t="s">
        <v>7394</v>
      </c>
    </row>
    <row r="7467" spans="1:23">
      <c r="A7467">
        <v>7466</v>
      </c>
      <c r="B7467" t="s">
        <v>7393</v>
      </c>
      <c r="C7467" t="s">
        <v>7393</v>
      </c>
      <c r="D7467">
        <v>193</v>
      </c>
      <c r="E7467" t="s">
        <v>3892</v>
      </c>
      <c r="F7467" t="s">
        <v>185</v>
      </c>
      <c r="G7467" s="1" t="s">
        <v>213</v>
      </c>
      <c r="H7467" t="s">
        <v>1071</v>
      </c>
      <c r="I7467" t="s">
        <v>213</v>
      </c>
      <c r="J7467" t="s">
        <v>1071</v>
      </c>
      <c r="K7467">
        <v>7.1</v>
      </c>
      <c r="L7467">
        <v>7.1</v>
      </c>
      <c r="M7467" t="s">
        <v>26</v>
      </c>
      <c r="N7467" t="s">
        <v>118</v>
      </c>
      <c r="O7467" t="s">
        <v>29</v>
      </c>
      <c r="P7467" t="s">
        <v>29</v>
      </c>
      <c r="Q7467" t="s">
        <v>29</v>
      </c>
      <c r="R7467" t="s">
        <v>29</v>
      </c>
      <c r="S7467" t="s">
        <v>29</v>
      </c>
      <c r="T7467" t="s">
        <v>29</v>
      </c>
      <c r="U7467" t="s">
        <v>29</v>
      </c>
      <c r="V7467" t="s">
        <v>29</v>
      </c>
      <c r="W7467" t="s">
        <v>7394</v>
      </c>
    </row>
    <row r="7468" spans="1:23">
      <c r="A7468">
        <v>7467</v>
      </c>
      <c r="B7468" t="s">
        <v>7393</v>
      </c>
      <c r="C7468" t="s">
        <v>7393</v>
      </c>
      <c r="D7468">
        <v>193</v>
      </c>
      <c r="E7468" t="s">
        <v>931</v>
      </c>
      <c r="F7468" t="s">
        <v>185</v>
      </c>
      <c r="G7468" s="1" t="s">
        <v>932</v>
      </c>
      <c r="H7468" t="s">
        <v>933</v>
      </c>
      <c r="I7468" t="s">
        <v>932</v>
      </c>
      <c r="J7468" t="s">
        <v>933</v>
      </c>
      <c r="K7468">
        <v>6</v>
      </c>
      <c r="L7468">
        <v>6</v>
      </c>
      <c r="M7468" t="s">
        <v>26</v>
      </c>
      <c r="N7468" t="s">
        <v>74</v>
      </c>
      <c r="O7468" t="s">
        <v>29</v>
      </c>
      <c r="P7468" t="s">
        <v>29</v>
      </c>
      <c r="Q7468" t="s">
        <v>29</v>
      </c>
      <c r="R7468" t="s">
        <v>29</v>
      </c>
      <c r="S7468" t="s">
        <v>29</v>
      </c>
      <c r="T7468" t="s">
        <v>29</v>
      </c>
      <c r="U7468" t="s">
        <v>29</v>
      </c>
      <c r="V7468" t="s">
        <v>29</v>
      </c>
      <c r="W7468" t="s">
        <v>7394</v>
      </c>
    </row>
    <row r="7469" spans="1:23">
      <c r="A7469">
        <v>7468</v>
      </c>
      <c r="B7469" t="s">
        <v>7393</v>
      </c>
      <c r="C7469" t="s">
        <v>7393</v>
      </c>
      <c r="D7469">
        <v>193</v>
      </c>
      <c r="E7469" t="s">
        <v>5961</v>
      </c>
      <c r="F7469" t="s">
        <v>438</v>
      </c>
      <c r="G7469" s="1" t="s">
        <v>5962</v>
      </c>
      <c r="H7469" t="s">
        <v>5963</v>
      </c>
      <c r="I7469" t="s">
        <v>5962</v>
      </c>
      <c r="J7469" t="s">
        <v>5963</v>
      </c>
      <c r="K7469">
        <v>4.8</v>
      </c>
      <c r="L7469">
        <v>4.8</v>
      </c>
      <c r="M7469" t="s">
        <v>26</v>
      </c>
      <c r="N7469" t="s">
        <v>118</v>
      </c>
      <c r="O7469" t="s">
        <v>232</v>
      </c>
      <c r="P7469" t="s">
        <v>29</v>
      </c>
      <c r="Q7469" t="s">
        <v>29</v>
      </c>
      <c r="R7469" t="s">
        <v>29</v>
      </c>
      <c r="S7469" t="s">
        <v>29</v>
      </c>
      <c r="T7469" t="s">
        <v>29</v>
      </c>
      <c r="U7469" t="s">
        <v>29</v>
      </c>
      <c r="V7469" t="s">
        <v>29</v>
      </c>
      <c r="W7469" t="s">
        <v>7394</v>
      </c>
    </row>
    <row r="7470" spans="1:23">
      <c r="A7470">
        <v>7469</v>
      </c>
      <c r="B7470" t="s">
        <v>7393</v>
      </c>
      <c r="C7470" t="s">
        <v>7393</v>
      </c>
      <c r="D7470">
        <v>193</v>
      </c>
      <c r="E7470" t="s">
        <v>7397</v>
      </c>
      <c r="F7470" t="s">
        <v>41</v>
      </c>
      <c r="G7470" s="1" t="s">
        <v>371</v>
      </c>
      <c r="H7470" t="s">
        <v>29</v>
      </c>
      <c r="I7470" t="s">
        <v>371</v>
      </c>
      <c r="J7470" t="s">
        <v>29</v>
      </c>
      <c r="K7470">
        <v>3.9</v>
      </c>
      <c r="L7470">
        <v>3.9</v>
      </c>
      <c r="M7470" t="s">
        <v>26</v>
      </c>
      <c r="N7470" t="s">
        <v>74</v>
      </c>
      <c r="O7470" t="s">
        <v>29</v>
      </c>
      <c r="P7470" t="s">
        <v>29</v>
      </c>
      <c r="Q7470" t="s">
        <v>29</v>
      </c>
      <c r="R7470" t="s">
        <v>29</v>
      </c>
      <c r="S7470" t="s">
        <v>29</v>
      </c>
      <c r="T7470" t="s">
        <v>29</v>
      </c>
      <c r="U7470" t="s">
        <v>29</v>
      </c>
      <c r="V7470" t="s">
        <v>29</v>
      </c>
      <c r="W7470" t="s">
        <v>7394</v>
      </c>
    </row>
    <row r="7471" spans="1:23">
      <c r="A7471">
        <v>7470</v>
      </c>
      <c r="B7471" t="s">
        <v>7393</v>
      </c>
      <c r="C7471" t="s">
        <v>7393</v>
      </c>
      <c r="D7471">
        <v>193</v>
      </c>
      <c r="E7471" t="s">
        <v>7398</v>
      </c>
      <c r="F7471" t="s">
        <v>251</v>
      </c>
      <c r="G7471" s="1" t="s">
        <v>252</v>
      </c>
      <c r="H7471" t="s">
        <v>29</v>
      </c>
      <c r="I7471" t="s">
        <v>252</v>
      </c>
      <c r="J7471" t="s">
        <v>29</v>
      </c>
      <c r="K7471">
        <v>2.9</v>
      </c>
      <c r="L7471">
        <v>2.9</v>
      </c>
      <c r="M7471" t="s">
        <v>26</v>
      </c>
      <c r="N7471" t="s">
        <v>74</v>
      </c>
      <c r="O7471" t="s">
        <v>29</v>
      </c>
      <c r="P7471" t="s">
        <v>29</v>
      </c>
      <c r="Q7471" t="s">
        <v>29</v>
      </c>
      <c r="R7471" t="s">
        <v>29</v>
      </c>
      <c r="S7471" t="s">
        <v>29</v>
      </c>
      <c r="T7471" t="s">
        <v>29</v>
      </c>
      <c r="U7471" t="s">
        <v>29</v>
      </c>
      <c r="V7471" t="s">
        <v>29</v>
      </c>
      <c r="W7471" t="s">
        <v>7394</v>
      </c>
    </row>
    <row r="7472" spans="1:23">
      <c r="A7472">
        <v>7471</v>
      </c>
      <c r="B7472" t="s">
        <v>7393</v>
      </c>
      <c r="C7472" t="s">
        <v>7393</v>
      </c>
      <c r="D7472">
        <v>193</v>
      </c>
      <c r="E7472" t="s">
        <v>3703</v>
      </c>
      <c r="F7472" t="s">
        <v>1364</v>
      </c>
      <c r="G7472" s="1" t="s">
        <v>1730</v>
      </c>
      <c r="H7472" t="s">
        <v>1188</v>
      </c>
      <c r="I7472" t="s">
        <v>1730</v>
      </c>
      <c r="J7472" t="s">
        <v>1188</v>
      </c>
      <c r="K7472">
        <v>2.9</v>
      </c>
      <c r="L7472">
        <v>2.9</v>
      </c>
      <c r="M7472" t="s">
        <v>26</v>
      </c>
      <c r="N7472" t="s">
        <v>118</v>
      </c>
      <c r="O7472" t="s">
        <v>29</v>
      </c>
      <c r="P7472" t="s">
        <v>29</v>
      </c>
      <c r="Q7472" t="s">
        <v>29</v>
      </c>
      <c r="R7472" t="s">
        <v>29</v>
      </c>
      <c r="S7472" t="s">
        <v>29</v>
      </c>
      <c r="T7472" t="s">
        <v>29</v>
      </c>
      <c r="U7472" t="s">
        <v>29</v>
      </c>
      <c r="V7472" t="s">
        <v>29</v>
      </c>
      <c r="W7472" t="s">
        <v>7394</v>
      </c>
    </row>
    <row r="7473" spans="1:23">
      <c r="A7473">
        <v>7472</v>
      </c>
      <c r="B7473" t="s">
        <v>7393</v>
      </c>
      <c r="C7473" t="s">
        <v>7393</v>
      </c>
      <c r="D7473">
        <v>193</v>
      </c>
      <c r="E7473" t="s">
        <v>7399</v>
      </c>
      <c r="F7473" t="s">
        <v>196</v>
      </c>
      <c r="G7473" s="1" t="s">
        <v>928</v>
      </c>
      <c r="H7473" t="s">
        <v>29</v>
      </c>
      <c r="I7473" t="s">
        <v>928</v>
      </c>
      <c r="J7473" t="s">
        <v>29</v>
      </c>
      <c r="K7473">
        <v>2.7</v>
      </c>
      <c r="L7473">
        <v>2.7</v>
      </c>
      <c r="M7473" t="s">
        <v>26</v>
      </c>
      <c r="N7473" t="s">
        <v>74</v>
      </c>
      <c r="O7473" t="s">
        <v>232</v>
      </c>
      <c r="P7473" t="s">
        <v>29</v>
      </c>
      <c r="Q7473" t="s">
        <v>29</v>
      </c>
      <c r="R7473" t="s">
        <v>29</v>
      </c>
      <c r="S7473" t="s">
        <v>29</v>
      </c>
      <c r="T7473" t="s">
        <v>29</v>
      </c>
      <c r="U7473" t="s">
        <v>29</v>
      </c>
      <c r="V7473" t="s">
        <v>29</v>
      </c>
      <c r="W7473" t="s">
        <v>7394</v>
      </c>
    </row>
    <row r="7474" spans="1:23">
      <c r="A7474">
        <v>7473</v>
      </c>
      <c r="B7474" t="s">
        <v>7393</v>
      </c>
      <c r="C7474" t="s">
        <v>7393</v>
      </c>
      <c r="D7474">
        <v>193</v>
      </c>
      <c r="E7474" t="s">
        <v>7400</v>
      </c>
      <c r="F7474" t="s">
        <v>391</v>
      </c>
      <c r="G7474" s="1" t="s">
        <v>392</v>
      </c>
      <c r="H7474" t="s">
        <v>29</v>
      </c>
      <c r="I7474" t="s">
        <v>392</v>
      </c>
      <c r="J7474" t="s">
        <v>29</v>
      </c>
      <c r="K7474">
        <v>2.4</v>
      </c>
      <c r="L7474">
        <v>2.4</v>
      </c>
      <c r="M7474" t="s">
        <v>26</v>
      </c>
      <c r="N7474" t="s">
        <v>74</v>
      </c>
      <c r="O7474" t="s">
        <v>29</v>
      </c>
      <c r="P7474" t="s">
        <v>29</v>
      </c>
      <c r="Q7474" t="s">
        <v>29</v>
      </c>
      <c r="R7474" t="s">
        <v>29</v>
      </c>
      <c r="S7474" t="s">
        <v>29</v>
      </c>
      <c r="T7474" t="s">
        <v>29</v>
      </c>
      <c r="U7474" t="s">
        <v>29</v>
      </c>
      <c r="V7474" t="s">
        <v>29</v>
      </c>
      <c r="W7474" t="s">
        <v>7394</v>
      </c>
    </row>
    <row r="7475" spans="1:23">
      <c r="A7475">
        <v>7474</v>
      </c>
      <c r="B7475" t="s">
        <v>7393</v>
      </c>
      <c r="C7475" t="s">
        <v>7393</v>
      </c>
      <c r="D7475">
        <v>193</v>
      </c>
      <c r="E7475" t="s">
        <v>9181</v>
      </c>
      <c r="F7475" s="1" t="s">
        <v>136</v>
      </c>
      <c r="G7475" s="1" t="s">
        <v>29</v>
      </c>
      <c r="H7475" s="1" t="s">
        <v>29</v>
      </c>
      <c r="I7475" s="1" t="s">
        <v>29</v>
      </c>
      <c r="J7475" s="1" t="s">
        <v>29</v>
      </c>
      <c r="K7475">
        <f>120/6683*100</f>
        <v>1.7956007780936705</v>
      </c>
      <c r="L7475">
        <f>120/6683*100</f>
        <v>1.7956007780936705</v>
      </c>
      <c r="M7475" t="s">
        <v>136</v>
      </c>
      <c r="N7475" t="s">
        <v>29</v>
      </c>
      <c r="O7475" t="s">
        <v>29</v>
      </c>
      <c r="P7475" t="s">
        <v>29</v>
      </c>
      <c r="Q7475" t="s">
        <v>29</v>
      </c>
      <c r="R7475" t="s">
        <v>29</v>
      </c>
      <c r="S7475" t="s">
        <v>29</v>
      </c>
      <c r="T7475" t="s">
        <v>29</v>
      </c>
      <c r="U7475" t="s">
        <v>29</v>
      </c>
      <c r="V7475" t="s">
        <v>29</v>
      </c>
      <c r="W7475" t="s">
        <v>7394</v>
      </c>
    </row>
    <row r="7476" spans="1:23">
      <c r="A7476">
        <v>7475</v>
      </c>
      <c r="B7476" t="s">
        <v>7393</v>
      </c>
      <c r="C7476" t="s">
        <v>7393</v>
      </c>
      <c r="D7476">
        <v>193</v>
      </c>
      <c r="E7476" t="s">
        <v>1677</v>
      </c>
      <c r="F7476" s="1" t="s">
        <v>136</v>
      </c>
      <c r="G7476" s="1" t="s">
        <v>29</v>
      </c>
      <c r="H7476" s="1" t="s">
        <v>29</v>
      </c>
      <c r="I7476" s="1" t="s">
        <v>29</v>
      </c>
      <c r="J7476" s="1" t="s">
        <v>29</v>
      </c>
      <c r="K7476">
        <f>294/6683*100</f>
        <v>4.3992219063294931</v>
      </c>
      <c r="L7476">
        <f>294/6683*100</f>
        <v>4.3992219063294931</v>
      </c>
      <c r="M7476" t="s">
        <v>136</v>
      </c>
      <c r="N7476" t="s">
        <v>29</v>
      </c>
      <c r="O7476" t="s">
        <v>29</v>
      </c>
      <c r="P7476" t="s">
        <v>29</v>
      </c>
      <c r="Q7476" t="s">
        <v>29</v>
      </c>
      <c r="R7476" t="s">
        <v>29</v>
      </c>
      <c r="S7476" t="s">
        <v>29</v>
      </c>
      <c r="T7476" t="s">
        <v>29</v>
      </c>
      <c r="U7476" t="s">
        <v>29</v>
      </c>
      <c r="V7476" t="s">
        <v>29</v>
      </c>
      <c r="W7476" t="s">
        <v>7394</v>
      </c>
    </row>
    <row r="7477" spans="1:23">
      <c r="A7477">
        <v>7476</v>
      </c>
      <c r="B7477" t="s">
        <v>7393</v>
      </c>
      <c r="C7477" t="s">
        <v>7393</v>
      </c>
      <c r="D7477">
        <v>193</v>
      </c>
      <c r="E7477" t="s">
        <v>8941</v>
      </c>
      <c r="F7477" t="s">
        <v>93</v>
      </c>
      <c r="G7477" s="1" t="s">
        <v>29</v>
      </c>
      <c r="H7477" t="s">
        <v>29</v>
      </c>
      <c r="I7477" t="s">
        <v>29</v>
      </c>
      <c r="J7477" t="s">
        <v>29</v>
      </c>
      <c r="K7477">
        <f>100-SUM(K7465:K7476)</f>
        <v>43.305177315576842</v>
      </c>
      <c r="L7477">
        <f>100-SUM(L7465:L7476)</f>
        <v>43.305177315576842</v>
      </c>
      <c r="M7477" t="s">
        <v>26</v>
      </c>
      <c r="N7477" t="s">
        <v>29</v>
      </c>
      <c r="O7477" t="s">
        <v>29</v>
      </c>
      <c r="P7477" t="s">
        <v>29</v>
      </c>
      <c r="Q7477" t="s">
        <v>29</v>
      </c>
      <c r="R7477" t="s">
        <v>29</v>
      </c>
      <c r="S7477" t="s">
        <v>29</v>
      </c>
      <c r="T7477" t="s">
        <v>29</v>
      </c>
      <c r="U7477" t="s">
        <v>29</v>
      </c>
      <c r="V7477" t="s">
        <v>29</v>
      </c>
      <c r="W7477" t="s">
        <v>7394</v>
      </c>
    </row>
    <row r="7478" spans="1:23">
      <c r="A7478">
        <v>7477</v>
      </c>
      <c r="B7478" t="s">
        <v>7401</v>
      </c>
      <c r="C7478" t="s">
        <v>7401</v>
      </c>
      <c r="D7478">
        <v>194</v>
      </c>
      <c r="E7478" t="s">
        <v>7402</v>
      </c>
      <c r="F7478" t="s">
        <v>3828</v>
      </c>
      <c r="G7478" s="1" t="s">
        <v>3829</v>
      </c>
      <c r="H7478" t="s">
        <v>7403</v>
      </c>
      <c r="I7478" t="s">
        <v>3829</v>
      </c>
      <c r="J7478" t="s">
        <v>5568</v>
      </c>
      <c r="K7478">
        <v>49</v>
      </c>
      <c r="L7478">
        <v>49</v>
      </c>
      <c r="M7478" t="s">
        <v>26</v>
      </c>
      <c r="N7478" t="s">
        <v>29</v>
      </c>
      <c r="O7478" t="s">
        <v>29</v>
      </c>
      <c r="P7478" t="s">
        <v>29</v>
      </c>
      <c r="Q7478" t="s">
        <v>29</v>
      </c>
      <c r="R7478" t="s">
        <v>29</v>
      </c>
      <c r="S7478" t="s">
        <v>29</v>
      </c>
      <c r="T7478" t="s">
        <v>29</v>
      </c>
      <c r="U7478" t="s">
        <v>29</v>
      </c>
      <c r="V7478" t="s">
        <v>29</v>
      </c>
      <c r="W7478" t="s">
        <v>7404</v>
      </c>
    </row>
    <row r="7479" spans="1:23">
      <c r="A7479">
        <v>7478</v>
      </c>
      <c r="B7479" t="s">
        <v>7401</v>
      </c>
      <c r="C7479" t="s">
        <v>7401</v>
      </c>
      <c r="D7479">
        <v>194</v>
      </c>
      <c r="E7479" t="s">
        <v>2965</v>
      </c>
      <c r="F7479" t="s">
        <v>76</v>
      </c>
      <c r="G7479" s="1" t="s">
        <v>29</v>
      </c>
      <c r="H7479" t="s">
        <v>29</v>
      </c>
      <c r="I7479" t="s">
        <v>29</v>
      </c>
      <c r="J7479" t="s">
        <v>29</v>
      </c>
      <c r="K7479">
        <v>12.7</v>
      </c>
      <c r="L7479">
        <v>12.7</v>
      </c>
      <c r="M7479" t="s">
        <v>687</v>
      </c>
      <c r="N7479" t="s">
        <v>29</v>
      </c>
      <c r="O7479" t="s">
        <v>29</v>
      </c>
      <c r="P7479" t="s">
        <v>29</v>
      </c>
      <c r="Q7479" t="s">
        <v>29</v>
      </c>
      <c r="R7479" t="s">
        <v>29</v>
      </c>
      <c r="S7479" t="s">
        <v>29</v>
      </c>
      <c r="T7479" t="s">
        <v>29</v>
      </c>
      <c r="U7479" t="s">
        <v>29</v>
      </c>
      <c r="V7479" t="s">
        <v>29</v>
      </c>
      <c r="W7479" t="s">
        <v>7404</v>
      </c>
    </row>
    <row r="7480" spans="1:23">
      <c r="A7480">
        <v>7479</v>
      </c>
      <c r="B7480" t="s">
        <v>7401</v>
      </c>
      <c r="C7480" t="s">
        <v>7401</v>
      </c>
      <c r="D7480">
        <v>194</v>
      </c>
      <c r="E7480" t="s">
        <v>5558</v>
      </c>
      <c r="F7480" t="s">
        <v>154</v>
      </c>
      <c r="G7480" s="1" t="s">
        <v>811</v>
      </c>
      <c r="H7480" t="s">
        <v>796</v>
      </c>
      <c r="I7480" t="s">
        <v>811</v>
      </c>
      <c r="J7480" t="s">
        <v>796</v>
      </c>
      <c r="K7480">
        <v>8.9</v>
      </c>
      <c r="L7480">
        <v>8.9</v>
      </c>
      <c r="M7480" t="s">
        <v>26</v>
      </c>
      <c r="N7480" t="s">
        <v>29</v>
      </c>
      <c r="O7480" t="s">
        <v>29</v>
      </c>
      <c r="P7480" t="s">
        <v>29</v>
      </c>
      <c r="Q7480" t="s">
        <v>29</v>
      </c>
      <c r="R7480" t="s">
        <v>29</v>
      </c>
      <c r="S7480" t="s">
        <v>29</v>
      </c>
      <c r="T7480" t="s">
        <v>29</v>
      </c>
      <c r="U7480" t="s">
        <v>29</v>
      </c>
      <c r="V7480" t="s">
        <v>29</v>
      </c>
      <c r="W7480" t="s">
        <v>7404</v>
      </c>
    </row>
    <row r="7481" spans="1:23">
      <c r="A7481">
        <v>7480</v>
      </c>
      <c r="B7481" t="s">
        <v>7401</v>
      </c>
      <c r="C7481" t="s">
        <v>7401</v>
      </c>
      <c r="D7481">
        <v>194</v>
      </c>
      <c r="E7481" t="s">
        <v>7405</v>
      </c>
      <c r="F7481" t="s">
        <v>136</v>
      </c>
      <c r="G7481" s="1" t="s">
        <v>29</v>
      </c>
      <c r="H7481" t="s">
        <v>29</v>
      </c>
      <c r="I7481" t="s">
        <v>29</v>
      </c>
      <c r="J7481" t="s">
        <v>29</v>
      </c>
      <c r="K7481">
        <v>6.6</v>
      </c>
      <c r="L7481">
        <v>6.6</v>
      </c>
      <c r="M7481" t="s">
        <v>136</v>
      </c>
      <c r="N7481" t="s">
        <v>29</v>
      </c>
      <c r="O7481" t="s">
        <v>29</v>
      </c>
      <c r="P7481" t="s">
        <v>29</v>
      </c>
      <c r="Q7481" t="s">
        <v>29</v>
      </c>
      <c r="R7481" t="s">
        <v>29</v>
      </c>
      <c r="S7481" t="s">
        <v>29</v>
      </c>
      <c r="T7481" t="s">
        <v>29</v>
      </c>
      <c r="U7481" t="s">
        <v>29</v>
      </c>
      <c r="V7481" t="s">
        <v>29</v>
      </c>
      <c r="W7481" t="s">
        <v>7404</v>
      </c>
    </row>
    <row r="7482" spans="1:23">
      <c r="A7482">
        <v>7481</v>
      </c>
      <c r="B7482" t="s">
        <v>7401</v>
      </c>
      <c r="C7482" t="s">
        <v>7401</v>
      </c>
      <c r="D7482">
        <v>194</v>
      </c>
      <c r="E7482" t="s">
        <v>1289</v>
      </c>
      <c r="F7482" t="s">
        <v>76</v>
      </c>
      <c r="G7482" s="1" t="s">
        <v>29</v>
      </c>
      <c r="H7482" t="s">
        <v>29</v>
      </c>
      <c r="I7482" t="s">
        <v>29</v>
      </c>
      <c r="J7482" t="s">
        <v>29</v>
      </c>
      <c r="K7482">
        <v>3.9</v>
      </c>
      <c r="L7482">
        <v>3.9</v>
      </c>
      <c r="M7482" t="s">
        <v>77</v>
      </c>
      <c r="N7482" t="s">
        <v>29</v>
      </c>
      <c r="O7482" t="s">
        <v>29</v>
      </c>
      <c r="P7482" t="s">
        <v>29</v>
      </c>
      <c r="Q7482" t="s">
        <v>29</v>
      </c>
      <c r="R7482" t="s">
        <v>29</v>
      </c>
      <c r="S7482" t="s">
        <v>29</v>
      </c>
      <c r="T7482" t="s">
        <v>29</v>
      </c>
      <c r="U7482" t="s">
        <v>29</v>
      </c>
      <c r="V7482" t="s">
        <v>29</v>
      </c>
      <c r="W7482" t="s">
        <v>7404</v>
      </c>
    </row>
    <row r="7483" spans="1:23">
      <c r="A7483">
        <v>7482</v>
      </c>
      <c r="B7483" t="s">
        <v>7401</v>
      </c>
      <c r="C7483" t="s">
        <v>7401</v>
      </c>
      <c r="D7483">
        <v>194</v>
      </c>
      <c r="E7483" t="s">
        <v>7165</v>
      </c>
      <c r="F7483" t="s">
        <v>154</v>
      </c>
      <c r="G7483" s="1" t="s">
        <v>1073</v>
      </c>
      <c r="H7483" t="s">
        <v>7166</v>
      </c>
      <c r="I7483" t="s">
        <v>1073</v>
      </c>
      <c r="J7483" t="s">
        <v>7166</v>
      </c>
      <c r="K7483">
        <v>3.5</v>
      </c>
      <c r="L7483">
        <v>3.5</v>
      </c>
      <c r="M7483" t="s">
        <v>26</v>
      </c>
      <c r="N7483" t="s">
        <v>29</v>
      </c>
      <c r="O7483" t="s">
        <v>29</v>
      </c>
      <c r="P7483" t="s">
        <v>29</v>
      </c>
      <c r="Q7483" t="s">
        <v>29</v>
      </c>
      <c r="R7483" t="s">
        <v>29</v>
      </c>
      <c r="S7483" t="s">
        <v>29</v>
      </c>
      <c r="T7483" t="s">
        <v>29</v>
      </c>
      <c r="U7483" t="s">
        <v>29</v>
      </c>
      <c r="V7483" t="s">
        <v>29</v>
      </c>
      <c r="W7483" t="s">
        <v>7404</v>
      </c>
    </row>
    <row r="7484" spans="1:23">
      <c r="A7484">
        <v>7483</v>
      </c>
      <c r="B7484" t="s">
        <v>7401</v>
      </c>
      <c r="C7484" t="s">
        <v>7401</v>
      </c>
      <c r="D7484">
        <v>194</v>
      </c>
      <c r="E7484" t="s">
        <v>7406</v>
      </c>
      <c r="F7484" t="s">
        <v>1102</v>
      </c>
      <c r="G7484" s="1" t="s">
        <v>1103</v>
      </c>
      <c r="H7484" t="s">
        <v>6348</v>
      </c>
      <c r="I7484" t="s">
        <v>1103</v>
      </c>
      <c r="J7484" t="s">
        <v>6348</v>
      </c>
      <c r="K7484">
        <v>2.02</v>
      </c>
      <c r="L7484">
        <v>2.02</v>
      </c>
      <c r="M7484" t="s">
        <v>26</v>
      </c>
      <c r="N7484" t="s">
        <v>29</v>
      </c>
      <c r="O7484" t="s">
        <v>29</v>
      </c>
      <c r="P7484" t="s">
        <v>29</v>
      </c>
      <c r="Q7484" t="s">
        <v>29</v>
      </c>
      <c r="R7484" t="s">
        <v>29</v>
      </c>
      <c r="S7484" t="s">
        <v>29</v>
      </c>
      <c r="T7484" t="s">
        <v>29</v>
      </c>
      <c r="U7484" t="s">
        <v>29</v>
      </c>
      <c r="V7484" t="s">
        <v>29</v>
      </c>
      <c r="W7484" t="s">
        <v>7404</v>
      </c>
    </row>
    <row r="7485" spans="1:23">
      <c r="A7485">
        <v>7484</v>
      </c>
      <c r="B7485" t="s">
        <v>7401</v>
      </c>
      <c r="C7485" t="s">
        <v>7401</v>
      </c>
      <c r="D7485">
        <v>194</v>
      </c>
      <c r="E7485" t="s">
        <v>7407</v>
      </c>
      <c r="F7485" t="s">
        <v>522</v>
      </c>
      <c r="G7485" s="1" t="s">
        <v>7408</v>
      </c>
      <c r="H7485" t="s">
        <v>7409</v>
      </c>
      <c r="I7485" t="s">
        <v>7408</v>
      </c>
      <c r="J7485" t="s">
        <v>8669</v>
      </c>
      <c r="K7485">
        <v>1.9</v>
      </c>
      <c r="L7485">
        <v>1.9</v>
      </c>
      <c r="M7485" t="s">
        <v>26</v>
      </c>
      <c r="N7485" t="s">
        <v>29</v>
      </c>
      <c r="O7485" t="s">
        <v>29</v>
      </c>
      <c r="P7485" t="s">
        <v>29</v>
      </c>
      <c r="Q7485" t="s">
        <v>29</v>
      </c>
      <c r="R7485" t="s">
        <v>29</v>
      </c>
      <c r="S7485" t="s">
        <v>29</v>
      </c>
      <c r="T7485" t="s">
        <v>29</v>
      </c>
      <c r="U7485" t="s">
        <v>29</v>
      </c>
      <c r="V7485" t="s">
        <v>29</v>
      </c>
      <c r="W7485" t="s">
        <v>7404</v>
      </c>
    </row>
    <row r="7486" spans="1:23">
      <c r="A7486">
        <v>7485</v>
      </c>
      <c r="B7486" t="s">
        <v>7401</v>
      </c>
      <c r="C7486" t="s">
        <v>7401</v>
      </c>
      <c r="D7486">
        <v>194</v>
      </c>
      <c r="E7486" t="s">
        <v>7410</v>
      </c>
      <c r="F7486" t="s">
        <v>1364</v>
      </c>
      <c r="G7486" s="1" t="s">
        <v>5586</v>
      </c>
      <c r="H7486" t="s">
        <v>7411</v>
      </c>
      <c r="I7486" t="s">
        <v>5586</v>
      </c>
      <c r="J7486" t="s">
        <v>7411</v>
      </c>
      <c r="K7486">
        <v>1.8</v>
      </c>
      <c r="L7486">
        <v>1.8</v>
      </c>
      <c r="M7486" t="s">
        <v>26</v>
      </c>
      <c r="N7486" t="s">
        <v>29</v>
      </c>
      <c r="O7486" t="s">
        <v>29</v>
      </c>
      <c r="P7486" t="s">
        <v>29</v>
      </c>
      <c r="Q7486" t="s">
        <v>29</v>
      </c>
      <c r="R7486" t="s">
        <v>29</v>
      </c>
      <c r="S7486" t="s">
        <v>29</v>
      </c>
      <c r="T7486" t="s">
        <v>29</v>
      </c>
      <c r="U7486" t="s">
        <v>29</v>
      </c>
      <c r="V7486" t="s">
        <v>29</v>
      </c>
      <c r="W7486" t="s">
        <v>7404</v>
      </c>
    </row>
    <row r="7487" spans="1:23">
      <c r="A7487">
        <v>7486</v>
      </c>
      <c r="B7487" t="s">
        <v>7401</v>
      </c>
      <c r="C7487" t="s">
        <v>7401</v>
      </c>
      <c r="D7487">
        <v>194</v>
      </c>
      <c r="E7487" t="s">
        <v>781</v>
      </c>
      <c r="F7487" t="s">
        <v>297</v>
      </c>
      <c r="G7487" s="1" t="s">
        <v>511</v>
      </c>
      <c r="H7487" t="s">
        <v>543</v>
      </c>
      <c r="I7487" t="s">
        <v>511</v>
      </c>
      <c r="J7487" t="s">
        <v>543</v>
      </c>
      <c r="K7487">
        <v>1.4</v>
      </c>
      <c r="L7487">
        <v>1.4</v>
      </c>
      <c r="M7487" t="s">
        <v>26</v>
      </c>
      <c r="N7487" t="s">
        <v>29</v>
      </c>
      <c r="O7487" t="s">
        <v>29</v>
      </c>
      <c r="P7487" t="s">
        <v>29</v>
      </c>
      <c r="Q7487" t="s">
        <v>29</v>
      </c>
      <c r="R7487" t="s">
        <v>29</v>
      </c>
      <c r="S7487" t="s">
        <v>29</v>
      </c>
      <c r="T7487" t="s">
        <v>29</v>
      </c>
      <c r="U7487" t="s">
        <v>29</v>
      </c>
      <c r="V7487" t="s">
        <v>29</v>
      </c>
      <c r="W7487" t="s">
        <v>7404</v>
      </c>
    </row>
    <row r="7488" spans="1:23">
      <c r="A7488">
        <v>7487</v>
      </c>
      <c r="B7488" t="s">
        <v>7401</v>
      </c>
      <c r="C7488" t="s">
        <v>7401</v>
      </c>
      <c r="D7488">
        <v>194</v>
      </c>
      <c r="E7488" t="s">
        <v>7412</v>
      </c>
      <c r="F7488" t="s">
        <v>1049</v>
      </c>
      <c r="G7488" s="1" t="s">
        <v>1050</v>
      </c>
      <c r="H7488" t="s">
        <v>7413</v>
      </c>
      <c r="I7488" t="s">
        <v>1050</v>
      </c>
      <c r="J7488" t="s">
        <v>8782</v>
      </c>
      <c r="K7488">
        <v>1.3</v>
      </c>
      <c r="L7488">
        <v>1.3</v>
      </c>
      <c r="M7488" t="s">
        <v>26</v>
      </c>
      <c r="N7488" t="s">
        <v>29</v>
      </c>
      <c r="O7488" t="s">
        <v>29</v>
      </c>
      <c r="P7488" t="s">
        <v>29</v>
      </c>
      <c r="Q7488" t="s">
        <v>29</v>
      </c>
      <c r="R7488" t="s">
        <v>29</v>
      </c>
      <c r="S7488" t="s">
        <v>29</v>
      </c>
      <c r="T7488" t="s">
        <v>29</v>
      </c>
      <c r="U7488" t="s">
        <v>29</v>
      </c>
      <c r="V7488" t="s">
        <v>29</v>
      </c>
      <c r="W7488" t="s">
        <v>7404</v>
      </c>
    </row>
    <row r="7489" spans="1:23">
      <c r="A7489">
        <v>7488</v>
      </c>
      <c r="B7489" t="s">
        <v>7401</v>
      </c>
      <c r="C7489" t="s">
        <v>7401</v>
      </c>
      <c r="D7489">
        <v>194</v>
      </c>
      <c r="E7489" t="s">
        <v>7414</v>
      </c>
      <c r="F7489" t="s">
        <v>1062</v>
      </c>
      <c r="G7489" s="1" t="s">
        <v>7415</v>
      </c>
      <c r="H7489" t="s">
        <v>7416</v>
      </c>
      <c r="I7489" t="s">
        <v>1066</v>
      </c>
      <c r="J7489" t="s">
        <v>8914</v>
      </c>
      <c r="K7489">
        <v>1.2</v>
      </c>
      <c r="L7489">
        <v>1.2</v>
      </c>
      <c r="M7489" t="s">
        <v>26</v>
      </c>
      <c r="N7489" t="s">
        <v>29</v>
      </c>
      <c r="O7489" t="s">
        <v>29</v>
      </c>
      <c r="P7489" t="s">
        <v>29</v>
      </c>
      <c r="Q7489" t="s">
        <v>29</v>
      </c>
      <c r="R7489" t="s">
        <v>29</v>
      </c>
      <c r="S7489" t="s">
        <v>29</v>
      </c>
      <c r="T7489" t="s">
        <v>29</v>
      </c>
      <c r="U7489" t="s">
        <v>29</v>
      </c>
      <c r="V7489" t="s">
        <v>29</v>
      </c>
      <c r="W7489" t="s">
        <v>7404</v>
      </c>
    </row>
    <row r="7490" spans="1:23">
      <c r="A7490">
        <v>7489</v>
      </c>
      <c r="B7490" t="s">
        <v>7401</v>
      </c>
      <c r="C7490" t="s">
        <v>7401</v>
      </c>
      <c r="D7490">
        <v>194</v>
      </c>
      <c r="E7490" t="s">
        <v>5595</v>
      </c>
      <c r="F7490" t="s">
        <v>1062</v>
      </c>
      <c r="G7490" s="1" t="s">
        <v>1066</v>
      </c>
      <c r="H7490" t="s">
        <v>5596</v>
      </c>
      <c r="I7490" t="s">
        <v>1066</v>
      </c>
      <c r="J7490" t="s">
        <v>5596</v>
      </c>
      <c r="K7490">
        <v>1.1499999999999999</v>
      </c>
      <c r="L7490">
        <v>1.1499999999999999</v>
      </c>
      <c r="M7490" t="s">
        <v>26</v>
      </c>
      <c r="N7490" t="s">
        <v>29</v>
      </c>
      <c r="O7490" t="s">
        <v>29</v>
      </c>
      <c r="P7490" t="s">
        <v>29</v>
      </c>
      <c r="Q7490" t="s">
        <v>29</v>
      </c>
      <c r="R7490" t="s">
        <v>29</v>
      </c>
      <c r="S7490" t="s">
        <v>29</v>
      </c>
      <c r="T7490" t="s">
        <v>29</v>
      </c>
      <c r="U7490" t="s">
        <v>29</v>
      </c>
      <c r="V7490" t="s">
        <v>29</v>
      </c>
      <c r="W7490" t="s">
        <v>7404</v>
      </c>
    </row>
    <row r="7491" spans="1:23">
      <c r="A7491">
        <v>7490</v>
      </c>
      <c r="B7491" t="s">
        <v>7401</v>
      </c>
      <c r="C7491" t="s">
        <v>7401</v>
      </c>
      <c r="D7491">
        <v>194</v>
      </c>
      <c r="E7491" t="s">
        <v>7417</v>
      </c>
      <c r="F7491" t="s">
        <v>23</v>
      </c>
      <c r="G7491" s="1" t="s">
        <v>7418</v>
      </c>
      <c r="H7491" t="s">
        <v>7419</v>
      </c>
      <c r="I7491" t="s">
        <v>350</v>
      </c>
      <c r="J7491" t="s">
        <v>7419</v>
      </c>
      <c r="K7491">
        <v>0.9</v>
      </c>
      <c r="L7491">
        <v>0.9</v>
      </c>
      <c r="M7491" t="s">
        <v>26</v>
      </c>
      <c r="N7491" t="s">
        <v>29</v>
      </c>
      <c r="O7491" t="s">
        <v>29</v>
      </c>
      <c r="P7491" t="s">
        <v>29</v>
      </c>
      <c r="Q7491" t="s">
        <v>29</v>
      </c>
      <c r="R7491" t="s">
        <v>29</v>
      </c>
      <c r="S7491" t="s">
        <v>29</v>
      </c>
      <c r="T7491" t="s">
        <v>29</v>
      </c>
      <c r="U7491" t="s">
        <v>29</v>
      </c>
      <c r="V7491" t="s">
        <v>29</v>
      </c>
      <c r="W7491" t="s">
        <v>7404</v>
      </c>
    </row>
    <row r="7492" spans="1:23">
      <c r="A7492">
        <v>7491</v>
      </c>
      <c r="B7492" t="s">
        <v>7401</v>
      </c>
      <c r="C7492" t="s">
        <v>7401</v>
      </c>
      <c r="D7492">
        <v>194</v>
      </c>
      <c r="E7492" t="s">
        <v>7420</v>
      </c>
      <c r="F7492" t="s">
        <v>858</v>
      </c>
      <c r="G7492" s="1" t="s">
        <v>7421</v>
      </c>
      <c r="H7492" t="s">
        <v>485</v>
      </c>
      <c r="I7492" t="s">
        <v>7421</v>
      </c>
      <c r="J7492" t="s">
        <v>485</v>
      </c>
      <c r="K7492">
        <v>0.3</v>
      </c>
      <c r="L7492">
        <v>0.3</v>
      </c>
      <c r="M7492" t="s">
        <v>26</v>
      </c>
      <c r="N7492" t="s">
        <v>29</v>
      </c>
      <c r="O7492" t="s">
        <v>29</v>
      </c>
      <c r="P7492" t="s">
        <v>29</v>
      </c>
      <c r="Q7492" t="s">
        <v>29</v>
      </c>
      <c r="R7492" t="s">
        <v>29</v>
      </c>
      <c r="S7492" t="s">
        <v>29</v>
      </c>
      <c r="T7492" t="s">
        <v>29</v>
      </c>
      <c r="U7492" t="s">
        <v>29</v>
      </c>
      <c r="V7492" t="s">
        <v>29</v>
      </c>
      <c r="W7492" t="s">
        <v>7404</v>
      </c>
    </row>
    <row r="7493" spans="1:23">
      <c r="A7493">
        <v>7492</v>
      </c>
      <c r="B7493" t="s">
        <v>7401</v>
      </c>
      <c r="C7493" t="s">
        <v>7401</v>
      </c>
      <c r="D7493">
        <v>194</v>
      </c>
      <c r="E7493" t="s">
        <v>5570</v>
      </c>
      <c r="F7493" t="s">
        <v>522</v>
      </c>
      <c r="G7493" s="1" t="s">
        <v>5571</v>
      </c>
      <c r="H7493" t="s">
        <v>5572</v>
      </c>
      <c r="I7493" t="s">
        <v>5571</v>
      </c>
      <c r="J7493" t="s">
        <v>5572</v>
      </c>
      <c r="K7493">
        <v>0.71</v>
      </c>
      <c r="L7493">
        <v>0.71</v>
      </c>
      <c r="M7493" t="s">
        <v>26</v>
      </c>
      <c r="N7493" t="s">
        <v>29</v>
      </c>
      <c r="O7493" t="s">
        <v>29</v>
      </c>
      <c r="P7493" t="s">
        <v>29</v>
      </c>
      <c r="Q7493" t="s">
        <v>29</v>
      </c>
      <c r="R7493" t="s">
        <v>29</v>
      </c>
      <c r="S7493" t="s">
        <v>29</v>
      </c>
      <c r="T7493" t="s">
        <v>29</v>
      </c>
      <c r="U7493" t="s">
        <v>29</v>
      </c>
      <c r="V7493" t="s">
        <v>29</v>
      </c>
      <c r="W7493" t="s">
        <v>7404</v>
      </c>
    </row>
    <row r="7494" spans="1:23">
      <c r="A7494">
        <v>7493</v>
      </c>
      <c r="B7494" t="s">
        <v>7401</v>
      </c>
      <c r="C7494" t="s">
        <v>7401</v>
      </c>
      <c r="D7494">
        <v>194</v>
      </c>
      <c r="E7494" t="s">
        <v>5906</v>
      </c>
      <c r="F7494" t="s">
        <v>136</v>
      </c>
      <c r="G7494" s="1" t="s">
        <v>29</v>
      </c>
      <c r="H7494" t="s">
        <v>29</v>
      </c>
      <c r="I7494" t="s">
        <v>29</v>
      </c>
      <c r="J7494" t="s">
        <v>29</v>
      </c>
      <c r="K7494">
        <v>2.59</v>
      </c>
      <c r="L7494">
        <v>2.59</v>
      </c>
      <c r="M7494" t="s">
        <v>136</v>
      </c>
      <c r="N7494" t="s">
        <v>29</v>
      </c>
      <c r="O7494" t="s">
        <v>29</v>
      </c>
      <c r="P7494" t="s">
        <v>29</v>
      </c>
      <c r="Q7494" t="s">
        <v>29</v>
      </c>
      <c r="R7494" t="s">
        <v>29</v>
      </c>
      <c r="S7494" t="s">
        <v>29</v>
      </c>
      <c r="T7494" t="s">
        <v>29</v>
      </c>
      <c r="U7494" t="s">
        <v>29</v>
      </c>
      <c r="V7494" t="s">
        <v>29</v>
      </c>
      <c r="W7494" t="s">
        <v>7404</v>
      </c>
    </row>
    <row r="7495" spans="1:23">
      <c r="A7495">
        <v>7494</v>
      </c>
      <c r="B7495" t="s">
        <v>7401</v>
      </c>
      <c r="C7495" t="s">
        <v>7401</v>
      </c>
      <c r="D7495">
        <v>194</v>
      </c>
      <c r="E7495" t="s">
        <v>8941</v>
      </c>
      <c r="F7495" t="s">
        <v>136</v>
      </c>
      <c r="G7495" s="1" t="s">
        <v>29</v>
      </c>
      <c r="H7495" t="s">
        <v>29</v>
      </c>
      <c r="I7495" t="s">
        <v>29</v>
      </c>
      <c r="J7495" t="s">
        <v>29</v>
      </c>
      <c r="K7495">
        <v>0.13</v>
      </c>
      <c r="L7495">
        <v>0.13</v>
      </c>
      <c r="M7495" t="s">
        <v>136</v>
      </c>
      <c r="N7495" t="s">
        <v>29</v>
      </c>
      <c r="O7495" t="s">
        <v>29</v>
      </c>
      <c r="P7495" t="s">
        <v>29</v>
      </c>
      <c r="Q7495" t="s">
        <v>29</v>
      </c>
      <c r="R7495" t="s">
        <v>29</v>
      </c>
      <c r="S7495" t="s">
        <v>29</v>
      </c>
      <c r="T7495" t="s">
        <v>29</v>
      </c>
      <c r="U7495" t="s">
        <v>29</v>
      </c>
      <c r="V7495" t="s">
        <v>29</v>
      </c>
      <c r="W7495" t="s">
        <v>7404</v>
      </c>
    </row>
    <row r="7496" spans="1:23">
      <c r="A7496">
        <v>7495</v>
      </c>
      <c r="B7496" t="s">
        <v>7422</v>
      </c>
      <c r="C7496" t="s">
        <v>7423</v>
      </c>
      <c r="D7496">
        <v>195</v>
      </c>
      <c r="E7496" t="s">
        <v>2168</v>
      </c>
      <c r="F7496" t="s">
        <v>558</v>
      </c>
      <c r="G7496" s="1" t="s">
        <v>1266</v>
      </c>
      <c r="H7496" t="s">
        <v>2169</v>
      </c>
      <c r="I7496" t="s">
        <v>1266</v>
      </c>
      <c r="J7496" t="s">
        <v>2169</v>
      </c>
      <c r="K7496">
        <v>24.970079522862825</v>
      </c>
      <c r="L7496">
        <v>24.970079522862825</v>
      </c>
      <c r="M7496" t="s">
        <v>26</v>
      </c>
      <c r="N7496" t="s">
        <v>118</v>
      </c>
      <c r="O7496" t="s">
        <v>328</v>
      </c>
      <c r="P7496" t="s">
        <v>323</v>
      </c>
      <c r="Q7496" t="s">
        <v>59</v>
      </c>
      <c r="R7496" t="s">
        <v>29</v>
      </c>
      <c r="S7496" t="s">
        <v>29</v>
      </c>
      <c r="T7496" t="s">
        <v>29</v>
      </c>
      <c r="U7496" t="s">
        <v>29</v>
      </c>
      <c r="V7496" t="s">
        <v>29</v>
      </c>
      <c r="W7496" t="s">
        <v>7424</v>
      </c>
    </row>
    <row r="7497" spans="1:23">
      <c r="A7497">
        <v>7496</v>
      </c>
      <c r="B7497" t="s">
        <v>7422</v>
      </c>
      <c r="C7497" t="s">
        <v>7423</v>
      </c>
      <c r="D7497">
        <v>195</v>
      </c>
      <c r="E7497" t="s">
        <v>2163</v>
      </c>
      <c r="F7497" t="s">
        <v>438</v>
      </c>
      <c r="G7497" s="1" t="s">
        <v>1041</v>
      </c>
      <c r="H7497" t="s">
        <v>2164</v>
      </c>
      <c r="I7497" t="s">
        <v>1041</v>
      </c>
      <c r="J7497" t="s">
        <v>5930</v>
      </c>
      <c r="K7497">
        <v>7.4394632206759441</v>
      </c>
      <c r="L7497">
        <v>7.4394632206759441</v>
      </c>
      <c r="M7497" t="s">
        <v>26</v>
      </c>
      <c r="N7497" t="s">
        <v>118</v>
      </c>
      <c r="O7497" t="s">
        <v>59</v>
      </c>
      <c r="P7497" t="s">
        <v>121</v>
      </c>
      <c r="Q7497" t="s">
        <v>29</v>
      </c>
      <c r="R7497" t="s">
        <v>29</v>
      </c>
      <c r="S7497" t="s">
        <v>29</v>
      </c>
      <c r="T7497" t="s">
        <v>29</v>
      </c>
      <c r="U7497" t="s">
        <v>29</v>
      </c>
      <c r="V7497" t="s">
        <v>29</v>
      </c>
      <c r="W7497" t="s">
        <v>7424</v>
      </c>
    </row>
    <row r="7498" spans="1:23">
      <c r="A7498">
        <v>7497</v>
      </c>
      <c r="B7498" t="s">
        <v>7422</v>
      </c>
      <c r="C7498" t="s">
        <v>7423</v>
      </c>
      <c r="D7498">
        <v>195</v>
      </c>
      <c r="E7498" t="s">
        <v>5938</v>
      </c>
      <c r="F7498" t="s">
        <v>498</v>
      </c>
      <c r="G7498" s="1" t="s">
        <v>1134</v>
      </c>
      <c r="H7498" t="s">
        <v>4957</v>
      </c>
      <c r="I7498" t="s">
        <v>1134</v>
      </c>
      <c r="J7498" t="s">
        <v>4957</v>
      </c>
      <c r="K7498">
        <v>6.8501988071570592</v>
      </c>
      <c r="L7498">
        <v>6.8501988071570592</v>
      </c>
      <c r="M7498" t="s">
        <v>26</v>
      </c>
      <c r="N7498" t="s">
        <v>63</v>
      </c>
      <c r="O7498" t="s">
        <v>74</v>
      </c>
      <c r="P7498" t="s">
        <v>27</v>
      </c>
      <c r="Q7498" t="s">
        <v>29</v>
      </c>
      <c r="R7498" t="s">
        <v>29</v>
      </c>
      <c r="S7498" t="s">
        <v>29</v>
      </c>
      <c r="T7498" t="s">
        <v>29</v>
      </c>
      <c r="U7498" t="s">
        <v>29</v>
      </c>
      <c r="V7498" t="s">
        <v>29</v>
      </c>
      <c r="W7498" t="s">
        <v>7424</v>
      </c>
    </row>
    <row r="7499" spans="1:23">
      <c r="A7499">
        <v>7498</v>
      </c>
      <c r="B7499" t="s">
        <v>7422</v>
      </c>
      <c r="C7499" t="s">
        <v>7423</v>
      </c>
      <c r="D7499">
        <v>195</v>
      </c>
      <c r="E7499" t="s">
        <v>2177</v>
      </c>
      <c r="F7499" t="s">
        <v>196</v>
      </c>
      <c r="G7499" s="1" t="s">
        <v>326</v>
      </c>
      <c r="H7499" t="s">
        <v>2178</v>
      </c>
      <c r="I7499" t="s">
        <v>326</v>
      </c>
      <c r="J7499" t="s">
        <v>2178</v>
      </c>
      <c r="K7499">
        <v>6.7028827037773366</v>
      </c>
      <c r="L7499">
        <v>6.7028827037773366</v>
      </c>
      <c r="M7499" t="s">
        <v>26</v>
      </c>
      <c r="N7499" t="s">
        <v>4124</v>
      </c>
      <c r="O7499" t="s">
        <v>328</v>
      </c>
      <c r="P7499" t="s">
        <v>323</v>
      </c>
      <c r="Q7499" t="s">
        <v>118</v>
      </c>
      <c r="R7499" t="s">
        <v>27</v>
      </c>
      <c r="S7499" t="s">
        <v>29</v>
      </c>
      <c r="T7499" t="s">
        <v>29</v>
      </c>
      <c r="U7499" t="s">
        <v>29</v>
      </c>
      <c r="V7499" t="s">
        <v>29</v>
      </c>
      <c r="W7499" t="s">
        <v>7424</v>
      </c>
    </row>
    <row r="7500" spans="1:23">
      <c r="A7500">
        <v>7499</v>
      </c>
      <c r="B7500" t="s">
        <v>7422</v>
      </c>
      <c r="C7500" t="s">
        <v>7423</v>
      </c>
      <c r="D7500">
        <v>195</v>
      </c>
      <c r="E7500" t="s">
        <v>2175</v>
      </c>
      <c r="F7500" t="s">
        <v>185</v>
      </c>
      <c r="G7500" s="1" t="s">
        <v>186</v>
      </c>
      <c r="H7500" t="s">
        <v>2176</v>
      </c>
      <c r="I7500" t="s">
        <v>186</v>
      </c>
      <c r="J7500" t="s">
        <v>2176</v>
      </c>
      <c r="K7500">
        <v>6.1136182902584508</v>
      </c>
      <c r="L7500">
        <v>6.1136182902584508</v>
      </c>
      <c r="M7500" t="s">
        <v>26</v>
      </c>
      <c r="N7500" t="s">
        <v>74</v>
      </c>
      <c r="O7500" t="s">
        <v>219</v>
      </c>
      <c r="P7500" t="s">
        <v>29</v>
      </c>
      <c r="Q7500" t="s">
        <v>29</v>
      </c>
      <c r="R7500" t="s">
        <v>29</v>
      </c>
      <c r="S7500" t="s">
        <v>29</v>
      </c>
      <c r="T7500" t="s">
        <v>29</v>
      </c>
      <c r="U7500" t="s">
        <v>29</v>
      </c>
      <c r="V7500" t="s">
        <v>29</v>
      </c>
      <c r="W7500" t="s">
        <v>7424</v>
      </c>
    </row>
    <row r="7501" spans="1:23">
      <c r="A7501">
        <v>7500</v>
      </c>
      <c r="B7501" t="s">
        <v>7422</v>
      </c>
      <c r="C7501" t="s">
        <v>7423</v>
      </c>
      <c r="D7501">
        <v>195</v>
      </c>
      <c r="E7501" t="s">
        <v>2165</v>
      </c>
      <c r="F7501" t="s">
        <v>438</v>
      </c>
      <c r="G7501" s="1" t="s">
        <v>2166</v>
      </c>
      <c r="H7501" t="s">
        <v>2167</v>
      </c>
      <c r="I7501" t="s">
        <v>2166</v>
      </c>
      <c r="J7501" t="s">
        <v>2167</v>
      </c>
      <c r="K7501">
        <v>2.283399602385686</v>
      </c>
      <c r="L7501">
        <v>2.283399602385686</v>
      </c>
      <c r="M7501" t="s">
        <v>26</v>
      </c>
      <c r="N7501" t="s">
        <v>118</v>
      </c>
      <c r="O7501" t="s">
        <v>219</v>
      </c>
      <c r="P7501" t="s">
        <v>59</v>
      </c>
      <c r="Q7501" t="s">
        <v>29</v>
      </c>
      <c r="R7501" t="s">
        <v>29</v>
      </c>
      <c r="S7501" t="s">
        <v>29</v>
      </c>
      <c r="T7501" t="s">
        <v>29</v>
      </c>
      <c r="U7501" t="s">
        <v>29</v>
      </c>
      <c r="V7501" t="s">
        <v>29</v>
      </c>
      <c r="W7501" t="s">
        <v>7424</v>
      </c>
    </row>
    <row r="7502" spans="1:23">
      <c r="A7502">
        <v>7501</v>
      </c>
      <c r="B7502" t="s">
        <v>7422</v>
      </c>
      <c r="C7502" t="s">
        <v>7423</v>
      </c>
      <c r="D7502">
        <v>195</v>
      </c>
      <c r="E7502" t="s">
        <v>3902</v>
      </c>
      <c r="F7502" t="s">
        <v>1378</v>
      </c>
      <c r="G7502" s="1" t="s">
        <v>1379</v>
      </c>
      <c r="H7502" t="s">
        <v>3903</v>
      </c>
      <c r="I7502" t="s">
        <v>1379</v>
      </c>
      <c r="J7502" t="s">
        <v>3903</v>
      </c>
      <c r="K7502">
        <v>2.1360834990059643</v>
      </c>
      <c r="L7502">
        <v>2.1360834990059643</v>
      </c>
      <c r="M7502" t="s">
        <v>26</v>
      </c>
      <c r="N7502" t="s">
        <v>63</v>
      </c>
      <c r="O7502" t="s">
        <v>323</v>
      </c>
      <c r="P7502" t="s">
        <v>219</v>
      </c>
      <c r="Q7502" t="s">
        <v>59</v>
      </c>
      <c r="R7502" t="s">
        <v>29</v>
      </c>
      <c r="S7502" t="s">
        <v>29</v>
      </c>
      <c r="T7502" t="s">
        <v>29</v>
      </c>
      <c r="U7502" t="s">
        <v>29</v>
      </c>
      <c r="V7502" t="s">
        <v>29</v>
      </c>
      <c r="W7502" t="s">
        <v>7424</v>
      </c>
    </row>
    <row r="7503" spans="1:23">
      <c r="A7503">
        <v>7502</v>
      </c>
      <c r="B7503" t="s">
        <v>7422</v>
      </c>
      <c r="C7503" t="s">
        <v>7423</v>
      </c>
      <c r="D7503">
        <v>195</v>
      </c>
      <c r="E7503" t="s">
        <v>2171</v>
      </c>
      <c r="F7503" t="s">
        <v>754</v>
      </c>
      <c r="G7503" s="1" t="s">
        <v>2173</v>
      </c>
      <c r="H7503" t="s">
        <v>2174</v>
      </c>
      <c r="I7503" t="s">
        <v>2173</v>
      </c>
      <c r="J7503" t="s">
        <v>2174</v>
      </c>
      <c r="K7503">
        <v>1.915109343936382</v>
      </c>
      <c r="L7503">
        <v>1.915109343936382</v>
      </c>
      <c r="M7503" t="s">
        <v>26</v>
      </c>
      <c r="N7503" t="s">
        <v>74</v>
      </c>
      <c r="O7503" t="s">
        <v>4694</v>
      </c>
      <c r="P7503" t="s">
        <v>29</v>
      </c>
      <c r="Q7503" t="s">
        <v>29</v>
      </c>
      <c r="R7503" t="s">
        <v>29</v>
      </c>
      <c r="S7503" t="s">
        <v>29</v>
      </c>
      <c r="T7503" t="s">
        <v>29</v>
      </c>
      <c r="U7503" t="s">
        <v>29</v>
      </c>
      <c r="V7503" t="s">
        <v>29</v>
      </c>
      <c r="W7503" t="s">
        <v>7424</v>
      </c>
    </row>
    <row r="7504" spans="1:23">
      <c r="A7504">
        <v>7503</v>
      </c>
      <c r="B7504" t="s">
        <v>7422</v>
      </c>
      <c r="C7504" t="s">
        <v>7423</v>
      </c>
      <c r="D7504">
        <v>195</v>
      </c>
      <c r="E7504" t="s">
        <v>7425</v>
      </c>
      <c r="F7504" t="s">
        <v>1286</v>
      </c>
      <c r="G7504" s="1" t="s">
        <v>29</v>
      </c>
      <c r="H7504" t="s">
        <v>29</v>
      </c>
      <c r="I7504" t="s">
        <v>29</v>
      </c>
      <c r="J7504" t="s">
        <v>29</v>
      </c>
      <c r="K7504">
        <v>1.6941351888667993</v>
      </c>
      <c r="L7504">
        <v>1.6941351888667993</v>
      </c>
      <c r="M7504" t="s">
        <v>26</v>
      </c>
      <c r="N7504" t="s">
        <v>63</v>
      </c>
      <c r="O7504" t="s">
        <v>27</v>
      </c>
      <c r="P7504" t="s">
        <v>29</v>
      </c>
      <c r="Q7504" t="s">
        <v>29</v>
      </c>
      <c r="R7504" t="s">
        <v>29</v>
      </c>
      <c r="S7504" t="s">
        <v>29</v>
      </c>
      <c r="T7504" t="s">
        <v>29</v>
      </c>
      <c r="U7504" t="s">
        <v>29</v>
      </c>
      <c r="V7504" t="s">
        <v>29</v>
      </c>
      <c r="W7504" t="s">
        <v>7424</v>
      </c>
    </row>
    <row r="7505" spans="1:23">
      <c r="A7505">
        <v>7504</v>
      </c>
      <c r="B7505" t="s">
        <v>7422</v>
      </c>
      <c r="C7505" t="s">
        <v>7423</v>
      </c>
      <c r="D7505">
        <v>195</v>
      </c>
      <c r="E7505" t="s">
        <v>7426</v>
      </c>
      <c r="F7505" t="s">
        <v>251</v>
      </c>
      <c r="G7505" s="1" t="s">
        <v>487</v>
      </c>
      <c r="H7505" t="s">
        <v>7427</v>
      </c>
      <c r="I7505" t="s">
        <v>487</v>
      </c>
      <c r="J7505" t="s">
        <v>7427</v>
      </c>
      <c r="K7505">
        <v>1.6941351888667993</v>
      </c>
      <c r="L7505">
        <v>1.6941351888667993</v>
      </c>
      <c r="M7505" t="s">
        <v>26</v>
      </c>
      <c r="N7505" t="s">
        <v>63</v>
      </c>
      <c r="O7505" t="s">
        <v>323</v>
      </c>
      <c r="P7505" t="s">
        <v>27</v>
      </c>
      <c r="Q7505" t="s">
        <v>84</v>
      </c>
      <c r="R7505" t="s">
        <v>29</v>
      </c>
      <c r="S7505" t="s">
        <v>29</v>
      </c>
      <c r="T7505" t="s">
        <v>29</v>
      </c>
      <c r="U7505" t="s">
        <v>29</v>
      </c>
      <c r="V7505" t="s">
        <v>29</v>
      </c>
      <c r="W7505" t="s">
        <v>7424</v>
      </c>
    </row>
    <row r="7506" spans="1:23">
      <c r="A7506">
        <v>7505</v>
      </c>
      <c r="B7506" t="s">
        <v>7422</v>
      </c>
      <c r="C7506" t="s">
        <v>7423</v>
      </c>
      <c r="D7506">
        <v>195</v>
      </c>
      <c r="E7506" t="s">
        <v>8949</v>
      </c>
      <c r="F7506" t="s">
        <v>93</v>
      </c>
      <c r="G7506" s="1" t="s">
        <v>29</v>
      </c>
      <c r="H7506" t="s">
        <v>29</v>
      </c>
      <c r="I7506" t="s">
        <v>29</v>
      </c>
      <c r="J7506" t="s">
        <v>29</v>
      </c>
      <c r="K7506">
        <f>(100 - 83.9) / 100.6 * 74.1</f>
        <v>11.85894632206759</v>
      </c>
      <c r="L7506">
        <f>(100 - 83.9) / 100.6 * 74.1</f>
        <v>11.85894632206759</v>
      </c>
      <c r="M7506" t="s">
        <v>26</v>
      </c>
      <c r="N7506" t="s">
        <v>29</v>
      </c>
      <c r="O7506" t="s">
        <v>29</v>
      </c>
      <c r="P7506" t="s">
        <v>29</v>
      </c>
      <c r="Q7506" t="s">
        <v>29</v>
      </c>
      <c r="R7506" t="s">
        <v>29</v>
      </c>
      <c r="S7506" t="s">
        <v>29</v>
      </c>
      <c r="T7506" t="s">
        <v>29</v>
      </c>
      <c r="U7506" t="s">
        <v>29</v>
      </c>
      <c r="V7506" t="s">
        <v>29</v>
      </c>
      <c r="W7506" t="s">
        <v>7424</v>
      </c>
    </row>
    <row r="7507" spans="1:23">
      <c r="A7507">
        <v>7506</v>
      </c>
      <c r="B7507" t="s">
        <v>7422</v>
      </c>
      <c r="C7507" t="s">
        <v>7423</v>
      </c>
      <c r="D7507">
        <v>195</v>
      </c>
      <c r="E7507" t="s">
        <v>1289</v>
      </c>
      <c r="F7507" t="s">
        <v>76</v>
      </c>
      <c r="G7507" s="1" t="s">
        <v>29</v>
      </c>
      <c r="H7507" t="s">
        <v>29</v>
      </c>
      <c r="I7507" t="s">
        <v>29</v>
      </c>
      <c r="J7507" t="s">
        <v>29</v>
      </c>
      <c r="K7507">
        <f>1.6/100.6*100</f>
        <v>1.5904572564612327</v>
      </c>
      <c r="L7507">
        <f>1.6/100.6*100</f>
        <v>1.5904572564612327</v>
      </c>
      <c r="M7507" t="s">
        <v>77</v>
      </c>
      <c r="N7507" t="s">
        <v>29</v>
      </c>
      <c r="O7507" t="s">
        <v>29</v>
      </c>
      <c r="P7507" t="s">
        <v>29</v>
      </c>
      <c r="Q7507" t="s">
        <v>29</v>
      </c>
      <c r="R7507" t="s">
        <v>29</v>
      </c>
      <c r="S7507" t="s">
        <v>29</v>
      </c>
      <c r="T7507" t="s">
        <v>29</v>
      </c>
      <c r="U7507" t="s">
        <v>29</v>
      </c>
      <c r="V7507" t="s">
        <v>29</v>
      </c>
      <c r="W7507" t="s">
        <v>7424</v>
      </c>
    </row>
    <row r="7508" spans="1:23">
      <c r="A7508">
        <v>7507</v>
      </c>
      <c r="B7508" t="s">
        <v>7422</v>
      </c>
      <c r="C7508" t="s">
        <v>7423</v>
      </c>
      <c r="D7508">
        <v>195</v>
      </c>
      <c r="E7508" t="s">
        <v>3585</v>
      </c>
      <c r="F7508" t="s">
        <v>76</v>
      </c>
      <c r="G7508" s="1" t="s">
        <v>29</v>
      </c>
      <c r="H7508" t="s">
        <v>29</v>
      </c>
      <c r="I7508" t="s">
        <v>29</v>
      </c>
      <c r="J7508" t="s">
        <v>29</v>
      </c>
      <c r="K7508">
        <f>24.9/100.6*100</f>
        <v>24.751491053677931</v>
      </c>
      <c r="L7508">
        <f>24.9/100.6*100</f>
        <v>24.751491053677931</v>
      </c>
      <c r="M7508" t="s">
        <v>687</v>
      </c>
      <c r="N7508" t="s">
        <v>29</v>
      </c>
      <c r="O7508" t="s">
        <v>29</v>
      </c>
      <c r="P7508" t="s">
        <v>29</v>
      </c>
      <c r="Q7508" t="s">
        <v>29</v>
      </c>
      <c r="R7508" t="s">
        <v>29</v>
      </c>
      <c r="S7508" t="s">
        <v>29</v>
      </c>
      <c r="T7508" t="s">
        <v>29</v>
      </c>
      <c r="U7508" t="s">
        <v>29</v>
      </c>
      <c r="V7508" t="s">
        <v>29</v>
      </c>
      <c r="W7508" t="s">
        <v>7424</v>
      </c>
    </row>
    <row r="7509" spans="1:23">
      <c r="A7509">
        <v>7508</v>
      </c>
      <c r="B7509" t="s">
        <v>7428</v>
      </c>
      <c r="C7509" t="s">
        <v>7428</v>
      </c>
      <c r="D7509">
        <v>196</v>
      </c>
      <c r="E7509" t="s">
        <v>7429</v>
      </c>
      <c r="F7509" t="s">
        <v>258</v>
      </c>
      <c r="G7509" s="1" t="s">
        <v>1415</v>
      </c>
      <c r="H7509" t="s">
        <v>29</v>
      </c>
      <c r="I7509" t="s">
        <v>1415</v>
      </c>
      <c r="J7509" t="s">
        <v>29</v>
      </c>
      <c r="K7509">
        <v>0.24109941330000001</v>
      </c>
      <c r="L7509">
        <v>0.24109941330000001</v>
      </c>
      <c r="M7509" t="s">
        <v>26</v>
      </c>
      <c r="N7509" t="s">
        <v>74</v>
      </c>
      <c r="O7509" t="s">
        <v>29</v>
      </c>
      <c r="P7509" t="s">
        <v>29</v>
      </c>
      <c r="Q7509" t="s">
        <v>29</v>
      </c>
      <c r="R7509" t="s">
        <v>29</v>
      </c>
      <c r="S7509" t="s">
        <v>29</v>
      </c>
      <c r="T7509" t="s">
        <v>29</v>
      </c>
      <c r="U7509" t="s">
        <v>29</v>
      </c>
      <c r="V7509" t="s">
        <v>29</v>
      </c>
      <c r="W7509" t="s">
        <v>7430</v>
      </c>
    </row>
    <row r="7510" spans="1:23">
      <c r="A7510">
        <v>7509</v>
      </c>
      <c r="B7510" t="s">
        <v>7428</v>
      </c>
      <c r="C7510" t="s">
        <v>7428</v>
      </c>
      <c r="D7510">
        <v>196</v>
      </c>
      <c r="E7510" t="s">
        <v>7431</v>
      </c>
      <c r="F7510" t="s">
        <v>258</v>
      </c>
      <c r="G7510" s="1" t="s">
        <v>1415</v>
      </c>
      <c r="H7510" t="s">
        <v>7432</v>
      </c>
      <c r="I7510" t="s">
        <v>1415</v>
      </c>
      <c r="J7510" t="s">
        <v>7432</v>
      </c>
      <c r="K7510">
        <v>0.69115165150000002</v>
      </c>
      <c r="L7510">
        <v>0.69115165150000002</v>
      </c>
      <c r="M7510" t="s">
        <v>26</v>
      </c>
      <c r="N7510" t="s">
        <v>118</v>
      </c>
      <c r="O7510" t="s">
        <v>29</v>
      </c>
      <c r="P7510" t="s">
        <v>29</v>
      </c>
      <c r="Q7510" t="s">
        <v>29</v>
      </c>
      <c r="R7510" t="s">
        <v>29</v>
      </c>
      <c r="S7510" t="s">
        <v>29</v>
      </c>
      <c r="T7510" t="s">
        <v>29</v>
      </c>
      <c r="U7510" t="s">
        <v>29</v>
      </c>
      <c r="V7510" t="s">
        <v>29</v>
      </c>
      <c r="W7510" t="s">
        <v>7430</v>
      </c>
    </row>
    <row r="7511" spans="1:23">
      <c r="A7511">
        <v>7510</v>
      </c>
      <c r="B7511" t="s">
        <v>7428</v>
      </c>
      <c r="C7511" t="s">
        <v>7428</v>
      </c>
      <c r="D7511">
        <v>196</v>
      </c>
      <c r="E7511" t="s">
        <v>1717</v>
      </c>
      <c r="F7511" t="s">
        <v>1718</v>
      </c>
      <c r="G7511" s="1" t="s">
        <v>1719</v>
      </c>
      <c r="H7511" t="s">
        <v>1720</v>
      </c>
      <c r="I7511" t="s">
        <v>1719</v>
      </c>
      <c r="J7511" t="s">
        <v>1720</v>
      </c>
      <c r="K7511">
        <v>6.4293176889999998E-2</v>
      </c>
      <c r="L7511">
        <v>6.4293176889999998E-2</v>
      </c>
      <c r="M7511" t="s">
        <v>26</v>
      </c>
      <c r="N7511" t="s">
        <v>74</v>
      </c>
      <c r="O7511" t="s">
        <v>29</v>
      </c>
      <c r="P7511" t="s">
        <v>29</v>
      </c>
      <c r="Q7511" t="s">
        <v>29</v>
      </c>
      <c r="R7511" t="s">
        <v>29</v>
      </c>
      <c r="S7511" t="s">
        <v>29</v>
      </c>
      <c r="T7511" t="s">
        <v>29</v>
      </c>
      <c r="U7511" t="s">
        <v>29</v>
      </c>
      <c r="V7511" t="s">
        <v>29</v>
      </c>
      <c r="W7511" t="s">
        <v>7430</v>
      </c>
    </row>
    <row r="7512" spans="1:23">
      <c r="A7512">
        <v>7511</v>
      </c>
      <c r="B7512" t="s">
        <v>7428</v>
      </c>
      <c r="C7512" t="s">
        <v>7428</v>
      </c>
      <c r="D7512">
        <v>196</v>
      </c>
      <c r="E7512" t="s">
        <v>7433</v>
      </c>
      <c r="F7512" t="s">
        <v>255</v>
      </c>
      <c r="G7512" s="1" t="s">
        <v>1452</v>
      </c>
      <c r="H7512" t="s">
        <v>29</v>
      </c>
      <c r="I7512" t="s">
        <v>1452</v>
      </c>
      <c r="J7512" t="s">
        <v>29</v>
      </c>
      <c r="K7512">
        <v>0.12054970669999999</v>
      </c>
      <c r="L7512">
        <v>0.12054970669999999</v>
      </c>
      <c r="M7512" t="s">
        <v>26</v>
      </c>
      <c r="N7512" t="s">
        <v>219</v>
      </c>
      <c r="O7512" t="s">
        <v>29</v>
      </c>
      <c r="P7512" t="s">
        <v>29</v>
      </c>
      <c r="Q7512" t="s">
        <v>29</v>
      </c>
      <c r="R7512" t="s">
        <v>29</v>
      </c>
      <c r="S7512" t="s">
        <v>29</v>
      </c>
      <c r="T7512" t="s">
        <v>29</v>
      </c>
      <c r="U7512" t="s">
        <v>29</v>
      </c>
      <c r="V7512" t="s">
        <v>29</v>
      </c>
      <c r="W7512" t="s">
        <v>7430</v>
      </c>
    </row>
    <row r="7513" spans="1:23">
      <c r="A7513">
        <v>7512</v>
      </c>
      <c r="B7513" t="s">
        <v>7428</v>
      </c>
      <c r="C7513" t="s">
        <v>7428</v>
      </c>
      <c r="D7513">
        <v>196</v>
      </c>
      <c r="E7513" t="s">
        <v>7434</v>
      </c>
      <c r="F7513" t="s">
        <v>1062</v>
      </c>
      <c r="G7513" s="1" t="s">
        <v>7435</v>
      </c>
      <c r="H7513" t="s">
        <v>3195</v>
      </c>
      <c r="I7513" t="s">
        <v>7435</v>
      </c>
      <c r="J7513" t="s">
        <v>3195</v>
      </c>
      <c r="K7513">
        <v>0.2250261191</v>
      </c>
      <c r="L7513">
        <v>0.2250261191</v>
      </c>
      <c r="M7513" t="s">
        <v>26</v>
      </c>
      <c r="N7513" t="s">
        <v>118</v>
      </c>
      <c r="O7513" t="s">
        <v>29</v>
      </c>
      <c r="P7513" t="s">
        <v>29</v>
      </c>
      <c r="Q7513" t="s">
        <v>29</v>
      </c>
      <c r="R7513" t="s">
        <v>29</v>
      </c>
      <c r="S7513" t="s">
        <v>29</v>
      </c>
      <c r="T7513" t="s">
        <v>29</v>
      </c>
      <c r="U7513" t="s">
        <v>29</v>
      </c>
      <c r="V7513" t="s">
        <v>29</v>
      </c>
      <c r="W7513" t="s">
        <v>7430</v>
      </c>
    </row>
    <row r="7514" spans="1:23">
      <c r="A7514">
        <v>7513</v>
      </c>
      <c r="B7514" t="s">
        <v>7428</v>
      </c>
      <c r="C7514" t="s">
        <v>7428</v>
      </c>
      <c r="D7514">
        <v>196</v>
      </c>
      <c r="E7514" t="s">
        <v>7436</v>
      </c>
      <c r="F7514" t="s">
        <v>1062</v>
      </c>
      <c r="G7514" s="1" t="s">
        <v>1690</v>
      </c>
      <c r="H7514" t="s">
        <v>29</v>
      </c>
      <c r="I7514" t="s">
        <v>1690</v>
      </c>
      <c r="J7514" t="s">
        <v>29</v>
      </c>
      <c r="K7514">
        <v>6.4293176889999998E-2</v>
      </c>
      <c r="L7514">
        <v>6.4293176889999998E-2</v>
      </c>
      <c r="M7514" t="s">
        <v>26</v>
      </c>
      <c r="N7514" t="s">
        <v>219</v>
      </c>
      <c r="O7514" t="s">
        <v>29</v>
      </c>
      <c r="P7514" t="s">
        <v>29</v>
      </c>
      <c r="Q7514" t="s">
        <v>29</v>
      </c>
      <c r="R7514" t="s">
        <v>29</v>
      </c>
      <c r="S7514" t="s">
        <v>29</v>
      </c>
      <c r="T7514" t="s">
        <v>29</v>
      </c>
      <c r="U7514" t="s">
        <v>29</v>
      </c>
      <c r="V7514" t="s">
        <v>29</v>
      </c>
      <c r="W7514" t="s">
        <v>7430</v>
      </c>
    </row>
    <row r="7515" spans="1:23">
      <c r="A7515">
        <v>7514</v>
      </c>
      <c r="B7515" t="s">
        <v>7428</v>
      </c>
      <c r="C7515" t="s">
        <v>7428</v>
      </c>
      <c r="D7515">
        <v>196</v>
      </c>
      <c r="E7515" t="s">
        <v>7437</v>
      </c>
      <c r="F7515" t="s">
        <v>1062</v>
      </c>
      <c r="G7515" s="1" t="s">
        <v>1690</v>
      </c>
      <c r="H7515" t="s">
        <v>29</v>
      </c>
      <c r="I7515" t="s">
        <v>1690</v>
      </c>
      <c r="J7515" t="s">
        <v>29</v>
      </c>
      <c r="K7515">
        <v>0.26520935470000001</v>
      </c>
      <c r="L7515">
        <v>0.26520935470000001</v>
      </c>
      <c r="M7515" t="s">
        <v>26</v>
      </c>
      <c r="N7515" t="s">
        <v>63</v>
      </c>
      <c r="O7515" t="s">
        <v>29</v>
      </c>
      <c r="P7515" t="s">
        <v>29</v>
      </c>
      <c r="Q7515" t="s">
        <v>29</v>
      </c>
      <c r="R7515" t="s">
        <v>29</v>
      </c>
      <c r="S7515" t="s">
        <v>29</v>
      </c>
      <c r="T7515" t="s">
        <v>29</v>
      </c>
      <c r="U7515" t="s">
        <v>29</v>
      </c>
      <c r="V7515" t="s">
        <v>29</v>
      </c>
      <c r="W7515" t="s">
        <v>7430</v>
      </c>
    </row>
    <row r="7516" spans="1:23">
      <c r="A7516">
        <v>7515</v>
      </c>
      <c r="B7516" t="s">
        <v>7428</v>
      </c>
      <c r="C7516" t="s">
        <v>7428</v>
      </c>
      <c r="D7516">
        <v>196</v>
      </c>
      <c r="E7516" t="s">
        <v>7438</v>
      </c>
      <c r="F7516" t="s">
        <v>1062</v>
      </c>
      <c r="G7516" s="1" t="s">
        <v>1474</v>
      </c>
      <c r="H7516" t="s">
        <v>7439</v>
      </c>
      <c r="I7516" t="s">
        <v>1474</v>
      </c>
      <c r="J7516" t="s">
        <v>7439</v>
      </c>
      <c r="K7516">
        <v>0.32950253149999997</v>
      </c>
      <c r="L7516">
        <v>0.32950253149999997</v>
      </c>
      <c r="M7516" t="s">
        <v>26</v>
      </c>
      <c r="N7516" t="s">
        <v>219</v>
      </c>
      <c r="O7516" t="s">
        <v>29</v>
      </c>
      <c r="P7516" t="s">
        <v>29</v>
      </c>
      <c r="Q7516" t="s">
        <v>29</v>
      </c>
      <c r="R7516" t="s">
        <v>29</v>
      </c>
      <c r="S7516" t="s">
        <v>29</v>
      </c>
      <c r="T7516" t="s">
        <v>29</v>
      </c>
      <c r="U7516" t="s">
        <v>29</v>
      </c>
      <c r="V7516" t="s">
        <v>29</v>
      </c>
      <c r="W7516" t="s">
        <v>7430</v>
      </c>
    </row>
    <row r="7517" spans="1:23">
      <c r="A7517">
        <v>7516</v>
      </c>
      <c r="B7517" t="s">
        <v>7428</v>
      </c>
      <c r="C7517" t="s">
        <v>7428</v>
      </c>
      <c r="D7517">
        <v>196</v>
      </c>
      <c r="E7517" t="s">
        <v>7440</v>
      </c>
      <c r="F7517" t="s">
        <v>1062</v>
      </c>
      <c r="G7517" s="1" t="s">
        <v>1474</v>
      </c>
      <c r="H7517" t="s">
        <v>7441</v>
      </c>
      <c r="I7517" t="s">
        <v>1474</v>
      </c>
      <c r="J7517" t="s">
        <v>7441</v>
      </c>
      <c r="K7517">
        <v>3.2146588439999998E-2</v>
      </c>
      <c r="L7517">
        <v>3.2146588439999998E-2</v>
      </c>
      <c r="M7517" t="s">
        <v>26</v>
      </c>
      <c r="N7517" t="s">
        <v>219</v>
      </c>
      <c r="O7517" t="s">
        <v>29</v>
      </c>
      <c r="P7517" t="s">
        <v>29</v>
      </c>
      <c r="Q7517" t="s">
        <v>29</v>
      </c>
      <c r="R7517" t="s">
        <v>29</v>
      </c>
      <c r="S7517" t="s">
        <v>29</v>
      </c>
      <c r="T7517" t="s">
        <v>29</v>
      </c>
      <c r="U7517" t="s">
        <v>29</v>
      </c>
      <c r="V7517" t="s">
        <v>29</v>
      </c>
      <c r="W7517" t="s">
        <v>7430</v>
      </c>
    </row>
    <row r="7518" spans="1:23">
      <c r="A7518">
        <v>7517</v>
      </c>
      <c r="B7518" t="s">
        <v>7428</v>
      </c>
      <c r="C7518" t="s">
        <v>7428</v>
      </c>
      <c r="D7518">
        <v>196</v>
      </c>
      <c r="E7518" t="s">
        <v>6915</v>
      </c>
      <c r="F7518" t="s">
        <v>1062</v>
      </c>
      <c r="G7518" s="1" t="s">
        <v>1474</v>
      </c>
      <c r="H7518" t="s">
        <v>3224</v>
      </c>
      <c r="I7518" t="s">
        <v>1474</v>
      </c>
      <c r="J7518" t="s">
        <v>3224</v>
      </c>
      <c r="K7518">
        <v>0.3375391787</v>
      </c>
      <c r="L7518">
        <v>0.3375391787</v>
      </c>
      <c r="M7518" t="s">
        <v>26</v>
      </c>
      <c r="N7518" t="s">
        <v>74</v>
      </c>
      <c r="O7518" t="s">
        <v>29</v>
      </c>
      <c r="P7518" t="s">
        <v>29</v>
      </c>
      <c r="Q7518" t="s">
        <v>29</v>
      </c>
      <c r="R7518" t="s">
        <v>29</v>
      </c>
      <c r="S7518" t="s">
        <v>29</v>
      </c>
      <c r="T7518" t="s">
        <v>29</v>
      </c>
      <c r="U7518" t="s">
        <v>29</v>
      </c>
      <c r="V7518" t="s">
        <v>29</v>
      </c>
      <c r="W7518" t="s">
        <v>7430</v>
      </c>
    </row>
    <row r="7519" spans="1:23">
      <c r="A7519">
        <v>7518</v>
      </c>
      <c r="B7519" t="s">
        <v>7428</v>
      </c>
      <c r="C7519" t="s">
        <v>7428</v>
      </c>
      <c r="D7519">
        <v>196</v>
      </c>
      <c r="E7519" t="s">
        <v>7442</v>
      </c>
      <c r="F7519" t="s">
        <v>1062</v>
      </c>
      <c r="G7519" s="1" t="s">
        <v>1474</v>
      </c>
      <c r="H7519" t="s">
        <v>29</v>
      </c>
      <c r="I7519" t="s">
        <v>1474</v>
      </c>
      <c r="J7519" t="s">
        <v>29</v>
      </c>
      <c r="K7519">
        <v>2.4109941329999999E-2</v>
      </c>
      <c r="L7519">
        <v>2.4109941329999999E-2</v>
      </c>
      <c r="M7519" t="s">
        <v>26</v>
      </c>
      <c r="N7519" t="s">
        <v>74</v>
      </c>
      <c r="O7519" t="s">
        <v>29</v>
      </c>
      <c r="P7519" t="s">
        <v>29</v>
      </c>
      <c r="Q7519" t="s">
        <v>29</v>
      </c>
      <c r="R7519" t="s">
        <v>29</v>
      </c>
      <c r="S7519" t="s">
        <v>29</v>
      </c>
      <c r="T7519" t="s">
        <v>29</v>
      </c>
      <c r="U7519" t="s">
        <v>29</v>
      </c>
      <c r="V7519" t="s">
        <v>29</v>
      </c>
      <c r="W7519" t="s">
        <v>7430</v>
      </c>
    </row>
    <row r="7520" spans="1:23">
      <c r="A7520">
        <v>7519</v>
      </c>
      <c r="B7520" t="s">
        <v>7428</v>
      </c>
      <c r="C7520" t="s">
        <v>7428</v>
      </c>
      <c r="D7520">
        <v>196</v>
      </c>
      <c r="E7520" t="s">
        <v>7443</v>
      </c>
      <c r="F7520" t="s">
        <v>1062</v>
      </c>
      <c r="G7520" s="1" t="s">
        <v>1474</v>
      </c>
      <c r="H7520" t="s">
        <v>29</v>
      </c>
      <c r="I7520" t="s">
        <v>1474</v>
      </c>
      <c r="J7520" t="s">
        <v>29</v>
      </c>
      <c r="K7520">
        <v>1.0849473599999999</v>
      </c>
      <c r="L7520">
        <v>1.0849473599999999</v>
      </c>
      <c r="M7520" t="s">
        <v>26</v>
      </c>
      <c r="N7520" t="s">
        <v>74</v>
      </c>
      <c r="O7520" t="s">
        <v>29</v>
      </c>
      <c r="P7520" t="s">
        <v>29</v>
      </c>
      <c r="Q7520" t="s">
        <v>29</v>
      </c>
      <c r="R7520" t="s">
        <v>29</v>
      </c>
      <c r="S7520" t="s">
        <v>29</v>
      </c>
      <c r="T7520" t="s">
        <v>29</v>
      </c>
      <c r="U7520" t="s">
        <v>29</v>
      </c>
      <c r="V7520" t="s">
        <v>29</v>
      </c>
      <c r="W7520" t="s">
        <v>7430</v>
      </c>
    </row>
    <row r="7521" spans="1:23">
      <c r="A7521">
        <v>7520</v>
      </c>
      <c r="B7521" t="s">
        <v>7428</v>
      </c>
      <c r="C7521" t="s">
        <v>7428</v>
      </c>
      <c r="D7521">
        <v>196</v>
      </c>
      <c r="E7521" t="s">
        <v>7444</v>
      </c>
      <c r="F7521" t="s">
        <v>1062</v>
      </c>
      <c r="G7521" s="1" t="s">
        <v>1390</v>
      </c>
      <c r="H7521" t="s">
        <v>29</v>
      </c>
      <c r="I7521" t="s">
        <v>1390</v>
      </c>
      <c r="J7521" t="s">
        <v>29</v>
      </c>
      <c r="K7521">
        <v>5.6256529780000002E-2</v>
      </c>
      <c r="L7521">
        <v>5.6256529780000002E-2</v>
      </c>
      <c r="M7521" t="s">
        <v>26</v>
      </c>
      <c r="N7521" t="s">
        <v>74</v>
      </c>
      <c r="O7521" t="s">
        <v>29</v>
      </c>
      <c r="P7521" t="s">
        <v>29</v>
      </c>
      <c r="Q7521" t="s">
        <v>29</v>
      </c>
      <c r="R7521" t="s">
        <v>29</v>
      </c>
      <c r="S7521" t="s">
        <v>29</v>
      </c>
      <c r="T7521" t="s">
        <v>29</v>
      </c>
      <c r="U7521" t="s">
        <v>29</v>
      </c>
      <c r="V7521" t="s">
        <v>29</v>
      </c>
      <c r="W7521" t="s">
        <v>7430</v>
      </c>
    </row>
    <row r="7522" spans="1:23">
      <c r="A7522">
        <v>7521</v>
      </c>
      <c r="B7522" t="s">
        <v>7428</v>
      </c>
      <c r="C7522" t="s">
        <v>7428</v>
      </c>
      <c r="D7522">
        <v>196</v>
      </c>
      <c r="E7522" t="s">
        <v>2970</v>
      </c>
      <c r="F7522" t="s">
        <v>1062</v>
      </c>
      <c r="G7522" s="1" t="s">
        <v>2971</v>
      </c>
      <c r="H7522" t="s">
        <v>2972</v>
      </c>
      <c r="I7522" t="s">
        <v>2971</v>
      </c>
      <c r="J7522" t="s">
        <v>2972</v>
      </c>
      <c r="K7522">
        <v>2.4109941329999999E-2</v>
      </c>
      <c r="L7522">
        <v>2.4109941329999999E-2</v>
      </c>
      <c r="M7522" t="s">
        <v>26</v>
      </c>
      <c r="N7522" t="s">
        <v>74</v>
      </c>
      <c r="O7522" t="s">
        <v>29</v>
      </c>
      <c r="P7522" t="s">
        <v>29</v>
      </c>
      <c r="Q7522" t="s">
        <v>29</v>
      </c>
      <c r="R7522" t="s">
        <v>29</v>
      </c>
      <c r="S7522" t="s">
        <v>29</v>
      </c>
      <c r="T7522" t="s">
        <v>29</v>
      </c>
      <c r="U7522" t="s">
        <v>29</v>
      </c>
      <c r="V7522" t="s">
        <v>29</v>
      </c>
      <c r="W7522" t="s">
        <v>7430</v>
      </c>
    </row>
    <row r="7523" spans="1:23">
      <c r="A7523">
        <v>7522</v>
      </c>
      <c r="B7523" t="s">
        <v>7428</v>
      </c>
      <c r="C7523" t="s">
        <v>7428</v>
      </c>
      <c r="D7523">
        <v>196</v>
      </c>
      <c r="E7523" t="s">
        <v>7445</v>
      </c>
      <c r="F7523" t="s">
        <v>1062</v>
      </c>
      <c r="G7523" s="1" t="s">
        <v>5123</v>
      </c>
      <c r="H7523" t="s">
        <v>3847</v>
      </c>
      <c r="I7523" t="s">
        <v>5123</v>
      </c>
      <c r="J7523" t="s">
        <v>3847</v>
      </c>
      <c r="K7523">
        <v>2.4109941329999999E-2</v>
      </c>
      <c r="L7523">
        <v>2.4109941329999999E-2</v>
      </c>
      <c r="M7523" t="s">
        <v>26</v>
      </c>
      <c r="N7523" t="s">
        <v>219</v>
      </c>
      <c r="O7523" t="s">
        <v>29</v>
      </c>
      <c r="P7523" t="s">
        <v>29</v>
      </c>
      <c r="Q7523" t="s">
        <v>29</v>
      </c>
      <c r="R7523" t="s">
        <v>29</v>
      </c>
      <c r="S7523" t="s">
        <v>29</v>
      </c>
      <c r="T7523" t="s">
        <v>29</v>
      </c>
      <c r="U7523" t="s">
        <v>29</v>
      </c>
      <c r="V7523" t="s">
        <v>29</v>
      </c>
      <c r="W7523" t="s">
        <v>7430</v>
      </c>
    </row>
    <row r="7524" spans="1:23">
      <c r="A7524">
        <v>7523</v>
      </c>
      <c r="B7524" t="s">
        <v>7428</v>
      </c>
      <c r="C7524" t="s">
        <v>7428</v>
      </c>
      <c r="D7524">
        <v>196</v>
      </c>
      <c r="E7524" t="s">
        <v>7446</v>
      </c>
      <c r="F7524" t="s">
        <v>415</v>
      </c>
      <c r="G7524" s="1" t="s">
        <v>5092</v>
      </c>
      <c r="H7524" t="s">
        <v>29</v>
      </c>
      <c r="I7524" t="s">
        <v>5092</v>
      </c>
      <c r="J7524" t="s">
        <v>29</v>
      </c>
      <c r="K7524">
        <v>0.40986900269999998</v>
      </c>
      <c r="L7524">
        <v>0.40986900269999998</v>
      </c>
      <c r="M7524" t="s">
        <v>26</v>
      </c>
      <c r="N7524" t="s">
        <v>219</v>
      </c>
      <c r="O7524" t="s">
        <v>29</v>
      </c>
      <c r="P7524" t="s">
        <v>29</v>
      </c>
      <c r="Q7524" t="s">
        <v>29</v>
      </c>
      <c r="R7524" t="s">
        <v>29</v>
      </c>
      <c r="S7524" t="s">
        <v>29</v>
      </c>
      <c r="T7524" t="s">
        <v>29</v>
      </c>
      <c r="U7524" t="s">
        <v>29</v>
      </c>
      <c r="V7524" t="s">
        <v>29</v>
      </c>
      <c r="W7524" t="s">
        <v>7430</v>
      </c>
    </row>
    <row r="7525" spans="1:23">
      <c r="A7525">
        <v>7524</v>
      </c>
      <c r="B7525" t="s">
        <v>7428</v>
      </c>
      <c r="C7525" t="s">
        <v>7428</v>
      </c>
      <c r="D7525">
        <v>196</v>
      </c>
      <c r="E7525" t="s">
        <v>7447</v>
      </c>
      <c r="F7525" t="s">
        <v>415</v>
      </c>
      <c r="G7525" s="1" t="s">
        <v>5092</v>
      </c>
      <c r="H7525" t="s">
        <v>29</v>
      </c>
      <c r="I7525" t="s">
        <v>5092</v>
      </c>
      <c r="J7525" t="s">
        <v>29</v>
      </c>
      <c r="K7525">
        <v>0.65096841599999999</v>
      </c>
      <c r="L7525">
        <v>0.65096841599999999</v>
      </c>
      <c r="M7525" t="s">
        <v>26</v>
      </c>
      <c r="N7525" t="s">
        <v>219</v>
      </c>
      <c r="O7525" t="s">
        <v>29</v>
      </c>
      <c r="P7525" t="s">
        <v>29</v>
      </c>
      <c r="Q7525" t="s">
        <v>29</v>
      </c>
      <c r="R7525" t="s">
        <v>29</v>
      </c>
      <c r="S7525" t="s">
        <v>29</v>
      </c>
      <c r="T7525" t="s">
        <v>29</v>
      </c>
      <c r="U7525" t="s">
        <v>29</v>
      </c>
      <c r="V7525" t="s">
        <v>29</v>
      </c>
      <c r="W7525" t="s">
        <v>7430</v>
      </c>
    </row>
    <row r="7526" spans="1:23">
      <c r="A7526">
        <v>7525</v>
      </c>
      <c r="B7526" t="s">
        <v>7428</v>
      </c>
      <c r="C7526" t="s">
        <v>7428</v>
      </c>
      <c r="D7526">
        <v>196</v>
      </c>
      <c r="E7526" t="s">
        <v>7448</v>
      </c>
      <c r="F7526" t="s">
        <v>415</v>
      </c>
      <c r="G7526" s="1" t="s">
        <v>6482</v>
      </c>
      <c r="H7526" t="s">
        <v>1437</v>
      </c>
      <c r="I7526" t="s">
        <v>6482</v>
      </c>
      <c r="J7526" t="s">
        <v>1437</v>
      </c>
      <c r="K7526">
        <v>2.1779313669999998</v>
      </c>
      <c r="L7526">
        <v>2.1779313669999998</v>
      </c>
      <c r="M7526" t="s">
        <v>26</v>
      </c>
      <c r="N7526" t="s">
        <v>74</v>
      </c>
      <c r="O7526" t="s">
        <v>29</v>
      </c>
      <c r="P7526" t="s">
        <v>29</v>
      </c>
      <c r="Q7526" t="s">
        <v>29</v>
      </c>
      <c r="R7526" t="s">
        <v>29</v>
      </c>
      <c r="S7526" t="s">
        <v>29</v>
      </c>
      <c r="T7526" t="s">
        <v>29</v>
      </c>
      <c r="U7526" t="s">
        <v>29</v>
      </c>
      <c r="V7526" t="s">
        <v>29</v>
      </c>
      <c r="W7526" t="s">
        <v>7430</v>
      </c>
    </row>
    <row r="7527" spans="1:23">
      <c r="A7527">
        <v>7526</v>
      </c>
      <c r="B7527" t="s">
        <v>7428</v>
      </c>
      <c r="C7527" t="s">
        <v>7428</v>
      </c>
      <c r="D7527">
        <v>196</v>
      </c>
      <c r="E7527" t="s">
        <v>7449</v>
      </c>
      <c r="F7527" t="s">
        <v>415</v>
      </c>
      <c r="G7527" s="1" t="s">
        <v>1841</v>
      </c>
      <c r="H7527" t="s">
        <v>7450</v>
      </c>
      <c r="I7527" t="s">
        <v>1841</v>
      </c>
      <c r="J7527" t="s">
        <v>7450</v>
      </c>
      <c r="K7527">
        <v>0.21698947199999999</v>
      </c>
      <c r="L7527">
        <v>0.21698947199999999</v>
      </c>
      <c r="M7527" t="s">
        <v>26</v>
      </c>
      <c r="N7527" t="s">
        <v>118</v>
      </c>
      <c r="O7527" t="s">
        <v>29</v>
      </c>
      <c r="P7527" t="s">
        <v>29</v>
      </c>
      <c r="Q7527" t="s">
        <v>29</v>
      </c>
      <c r="R7527" t="s">
        <v>29</v>
      </c>
      <c r="S7527" t="s">
        <v>29</v>
      </c>
      <c r="T7527" t="s">
        <v>29</v>
      </c>
      <c r="U7527" t="s">
        <v>29</v>
      </c>
      <c r="V7527" t="s">
        <v>29</v>
      </c>
      <c r="W7527" t="s">
        <v>7430</v>
      </c>
    </row>
    <row r="7528" spans="1:23">
      <c r="A7528">
        <v>7527</v>
      </c>
      <c r="B7528" t="s">
        <v>7428</v>
      </c>
      <c r="C7528" t="s">
        <v>7428</v>
      </c>
      <c r="D7528">
        <v>196</v>
      </c>
      <c r="E7528" t="s">
        <v>7451</v>
      </c>
      <c r="F7528" t="s">
        <v>415</v>
      </c>
      <c r="G7528" s="1" t="s">
        <v>1841</v>
      </c>
      <c r="H7528" t="s">
        <v>1351</v>
      </c>
      <c r="I7528" t="s">
        <v>1841</v>
      </c>
      <c r="J7528" t="s">
        <v>1351</v>
      </c>
      <c r="K7528">
        <v>0.16876958929999999</v>
      </c>
      <c r="L7528">
        <v>0.16876958929999999</v>
      </c>
      <c r="M7528" t="s">
        <v>26</v>
      </c>
      <c r="N7528" t="s">
        <v>74</v>
      </c>
      <c r="O7528" t="s">
        <v>29</v>
      </c>
      <c r="P7528" t="s">
        <v>29</v>
      </c>
      <c r="Q7528" t="s">
        <v>29</v>
      </c>
      <c r="R7528" t="s">
        <v>29</v>
      </c>
      <c r="S7528" t="s">
        <v>29</v>
      </c>
      <c r="T7528" t="s">
        <v>29</v>
      </c>
      <c r="U7528" t="s">
        <v>29</v>
      </c>
      <c r="V7528" t="s">
        <v>29</v>
      </c>
      <c r="W7528" t="s">
        <v>7430</v>
      </c>
    </row>
    <row r="7529" spans="1:23">
      <c r="A7529">
        <v>7528</v>
      </c>
      <c r="B7529" t="s">
        <v>7428</v>
      </c>
      <c r="C7529" t="s">
        <v>7428</v>
      </c>
      <c r="D7529">
        <v>196</v>
      </c>
      <c r="E7529" t="s">
        <v>7053</v>
      </c>
      <c r="F7529" t="s">
        <v>415</v>
      </c>
      <c r="G7529" s="1" t="s">
        <v>1841</v>
      </c>
      <c r="H7529" t="s">
        <v>29</v>
      </c>
      <c r="I7529" t="s">
        <v>1841</v>
      </c>
      <c r="J7529" t="s">
        <v>29</v>
      </c>
      <c r="K7529">
        <v>0.20091617780000001</v>
      </c>
      <c r="L7529">
        <v>0.20091617780000001</v>
      </c>
      <c r="M7529" t="s">
        <v>26</v>
      </c>
      <c r="N7529" t="s">
        <v>74</v>
      </c>
      <c r="O7529" t="s">
        <v>29</v>
      </c>
      <c r="P7529" t="s">
        <v>29</v>
      </c>
      <c r="Q7529" t="s">
        <v>29</v>
      </c>
      <c r="R7529" t="s">
        <v>29</v>
      </c>
      <c r="S7529" t="s">
        <v>29</v>
      </c>
      <c r="T7529" t="s">
        <v>29</v>
      </c>
      <c r="U7529" t="s">
        <v>29</v>
      </c>
      <c r="V7529" t="s">
        <v>29</v>
      </c>
      <c r="W7529" t="s">
        <v>7430</v>
      </c>
    </row>
    <row r="7530" spans="1:23">
      <c r="A7530">
        <v>7529</v>
      </c>
      <c r="B7530" t="s">
        <v>7428</v>
      </c>
      <c r="C7530" t="s">
        <v>7428</v>
      </c>
      <c r="D7530">
        <v>196</v>
      </c>
      <c r="E7530" t="s">
        <v>7452</v>
      </c>
      <c r="F7530" t="s">
        <v>415</v>
      </c>
      <c r="G7530" s="1" t="s">
        <v>1844</v>
      </c>
      <c r="H7530" t="s">
        <v>7453</v>
      </c>
      <c r="I7530" t="s">
        <v>1844</v>
      </c>
      <c r="J7530" t="s">
        <v>7453</v>
      </c>
      <c r="K7530">
        <v>1.109057301</v>
      </c>
      <c r="L7530">
        <v>1.109057301</v>
      </c>
      <c r="M7530" t="s">
        <v>26</v>
      </c>
      <c r="N7530" t="s">
        <v>28</v>
      </c>
      <c r="O7530" t="s">
        <v>56</v>
      </c>
      <c r="P7530" t="s">
        <v>29</v>
      </c>
      <c r="Q7530" t="s">
        <v>29</v>
      </c>
      <c r="R7530" t="s">
        <v>29</v>
      </c>
      <c r="S7530" t="s">
        <v>29</v>
      </c>
      <c r="T7530" t="s">
        <v>29</v>
      </c>
      <c r="U7530" t="s">
        <v>29</v>
      </c>
      <c r="V7530" t="s">
        <v>29</v>
      </c>
      <c r="W7530" t="s">
        <v>7430</v>
      </c>
    </row>
    <row r="7531" spans="1:23">
      <c r="A7531">
        <v>7530</v>
      </c>
      <c r="B7531" t="s">
        <v>7428</v>
      </c>
      <c r="C7531" t="s">
        <v>7428</v>
      </c>
      <c r="D7531">
        <v>196</v>
      </c>
      <c r="E7531" t="s">
        <v>414</v>
      </c>
      <c r="F7531" t="s">
        <v>415</v>
      </c>
      <c r="G7531" s="1" t="s">
        <v>416</v>
      </c>
      <c r="H7531" t="s">
        <v>29</v>
      </c>
      <c r="I7531" t="s">
        <v>416</v>
      </c>
      <c r="J7531" t="s">
        <v>29</v>
      </c>
      <c r="K7531">
        <v>0.12054970669999999</v>
      </c>
      <c r="L7531">
        <v>0.12054970669999999</v>
      </c>
      <c r="M7531" t="s">
        <v>26</v>
      </c>
      <c r="N7531" t="s">
        <v>29</v>
      </c>
      <c r="O7531" t="s">
        <v>29</v>
      </c>
      <c r="P7531" t="s">
        <v>29</v>
      </c>
      <c r="Q7531" t="s">
        <v>29</v>
      </c>
      <c r="R7531" t="s">
        <v>29</v>
      </c>
      <c r="S7531" t="s">
        <v>29</v>
      </c>
      <c r="T7531" t="s">
        <v>29</v>
      </c>
      <c r="U7531" t="s">
        <v>29</v>
      </c>
      <c r="V7531" t="s">
        <v>29</v>
      </c>
      <c r="W7531" t="s">
        <v>7430</v>
      </c>
    </row>
    <row r="7532" spans="1:23">
      <c r="A7532">
        <v>7531</v>
      </c>
      <c r="B7532" t="s">
        <v>7428</v>
      </c>
      <c r="C7532" t="s">
        <v>7428</v>
      </c>
      <c r="D7532">
        <v>196</v>
      </c>
      <c r="E7532" t="s">
        <v>7454</v>
      </c>
      <c r="F7532" t="s">
        <v>415</v>
      </c>
      <c r="G7532" s="1" t="s">
        <v>29</v>
      </c>
      <c r="H7532" t="s">
        <v>29</v>
      </c>
      <c r="I7532" t="s">
        <v>29</v>
      </c>
      <c r="J7532" t="s">
        <v>29</v>
      </c>
      <c r="K7532">
        <v>0.37772241420000002</v>
      </c>
      <c r="L7532">
        <v>0.37772241420000002</v>
      </c>
      <c r="M7532" t="s">
        <v>26</v>
      </c>
      <c r="N7532" t="s">
        <v>219</v>
      </c>
      <c r="O7532" t="s">
        <v>29</v>
      </c>
      <c r="P7532" t="s">
        <v>29</v>
      </c>
      <c r="Q7532" t="s">
        <v>29</v>
      </c>
      <c r="R7532" t="s">
        <v>29</v>
      </c>
      <c r="S7532" t="s">
        <v>29</v>
      </c>
      <c r="T7532" t="s">
        <v>29</v>
      </c>
      <c r="U7532" t="s">
        <v>29</v>
      </c>
      <c r="V7532" t="s">
        <v>29</v>
      </c>
      <c r="W7532" t="s">
        <v>7430</v>
      </c>
    </row>
    <row r="7533" spans="1:23">
      <c r="A7533">
        <v>7532</v>
      </c>
      <c r="B7533" t="s">
        <v>7428</v>
      </c>
      <c r="C7533" t="s">
        <v>7428</v>
      </c>
      <c r="D7533">
        <v>196</v>
      </c>
      <c r="E7533" t="s">
        <v>1456</v>
      </c>
      <c r="F7533" t="s">
        <v>181</v>
      </c>
      <c r="G7533" s="1" t="s">
        <v>1457</v>
      </c>
      <c r="H7533" t="s">
        <v>1458</v>
      </c>
      <c r="I7533" t="s">
        <v>1457</v>
      </c>
      <c r="J7533" t="s">
        <v>1458</v>
      </c>
      <c r="K7533">
        <v>0.96439765330000005</v>
      </c>
      <c r="L7533">
        <v>0.96439765330000005</v>
      </c>
      <c r="M7533" t="s">
        <v>26</v>
      </c>
      <c r="N7533" t="s">
        <v>74</v>
      </c>
      <c r="O7533" t="s">
        <v>29</v>
      </c>
      <c r="P7533" t="s">
        <v>29</v>
      </c>
      <c r="Q7533" t="s">
        <v>29</v>
      </c>
      <c r="R7533" t="s">
        <v>29</v>
      </c>
      <c r="S7533" t="s">
        <v>29</v>
      </c>
      <c r="T7533" t="s">
        <v>29</v>
      </c>
      <c r="U7533" t="s">
        <v>29</v>
      </c>
      <c r="V7533" t="s">
        <v>29</v>
      </c>
      <c r="W7533" t="s">
        <v>7430</v>
      </c>
    </row>
    <row r="7534" spans="1:23">
      <c r="A7534">
        <v>7533</v>
      </c>
      <c r="B7534" t="s">
        <v>7428</v>
      </c>
      <c r="C7534" t="s">
        <v>7428</v>
      </c>
      <c r="D7534">
        <v>196</v>
      </c>
      <c r="E7534" t="s">
        <v>6537</v>
      </c>
      <c r="F7534" t="s">
        <v>181</v>
      </c>
      <c r="G7534" s="1" t="s">
        <v>960</v>
      </c>
      <c r="H7534" t="s">
        <v>6538</v>
      </c>
      <c r="I7534" t="s">
        <v>960</v>
      </c>
      <c r="J7534" t="s">
        <v>6538</v>
      </c>
      <c r="K7534">
        <v>6.7186369849999998</v>
      </c>
      <c r="L7534">
        <v>6.7186369849999998</v>
      </c>
      <c r="M7534" t="s">
        <v>26</v>
      </c>
      <c r="N7534" t="s">
        <v>74</v>
      </c>
      <c r="O7534" t="s">
        <v>29</v>
      </c>
      <c r="P7534" t="s">
        <v>29</v>
      </c>
      <c r="Q7534" t="s">
        <v>29</v>
      </c>
      <c r="R7534" t="s">
        <v>29</v>
      </c>
      <c r="S7534" t="s">
        <v>29</v>
      </c>
      <c r="T7534" t="s">
        <v>29</v>
      </c>
      <c r="U7534" t="s">
        <v>29</v>
      </c>
      <c r="V7534" t="s">
        <v>29</v>
      </c>
      <c r="W7534" t="s">
        <v>7430</v>
      </c>
    </row>
    <row r="7535" spans="1:23">
      <c r="A7535">
        <v>7534</v>
      </c>
      <c r="B7535" t="s">
        <v>7428</v>
      </c>
      <c r="C7535" t="s">
        <v>7428</v>
      </c>
      <c r="D7535">
        <v>196</v>
      </c>
      <c r="E7535" t="s">
        <v>7455</v>
      </c>
      <c r="F7535" t="s">
        <v>1850</v>
      </c>
      <c r="G7535" s="1" t="s">
        <v>1851</v>
      </c>
      <c r="H7535" t="s">
        <v>3447</v>
      </c>
      <c r="I7535" t="s">
        <v>1851</v>
      </c>
      <c r="J7535" t="s">
        <v>3447</v>
      </c>
      <c r="K7535">
        <v>6.4293176889999998E-2</v>
      </c>
      <c r="L7535">
        <v>6.4293176889999998E-2</v>
      </c>
      <c r="M7535" t="s">
        <v>26</v>
      </c>
      <c r="N7535" t="s">
        <v>219</v>
      </c>
      <c r="O7535" t="s">
        <v>29</v>
      </c>
      <c r="P7535" t="s">
        <v>29</v>
      </c>
      <c r="Q7535" t="s">
        <v>29</v>
      </c>
      <c r="R7535" t="s">
        <v>29</v>
      </c>
      <c r="S7535" t="s">
        <v>29</v>
      </c>
      <c r="T7535" t="s">
        <v>29</v>
      </c>
      <c r="U7535" t="s">
        <v>29</v>
      </c>
      <c r="V7535" t="s">
        <v>29</v>
      </c>
      <c r="W7535" t="s">
        <v>7430</v>
      </c>
    </row>
    <row r="7536" spans="1:23">
      <c r="A7536">
        <v>7535</v>
      </c>
      <c r="B7536" t="s">
        <v>7428</v>
      </c>
      <c r="C7536" t="s">
        <v>7428</v>
      </c>
      <c r="D7536">
        <v>196</v>
      </c>
      <c r="E7536" t="s">
        <v>7456</v>
      </c>
      <c r="F7536" t="s">
        <v>206</v>
      </c>
      <c r="G7536" s="1" t="s">
        <v>6828</v>
      </c>
      <c r="H7536" t="s">
        <v>7457</v>
      </c>
      <c r="I7536" t="s">
        <v>6828</v>
      </c>
      <c r="J7536" t="s">
        <v>7457</v>
      </c>
      <c r="K7536">
        <v>0.90814112349999998</v>
      </c>
      <c r="L7536">
        <v>0.90814112349999998</v>
      </c>
      <c r="M7536" t="s">
        <v>26</v>
      </c>
      <c r="N7536" t="s">
        <v>219</v>
      </c>
      <c r="O7536" t="s">
        <v>29</v>
      </c>
      <c r="P7536" t="s">
        <v>29</v>
      </c>
      <c r="Q7536" t="s">
        <v>29</v>
      </c>
      <c r="R7536" t="s">
        <v>29</v>
      </c>
      <c r="S7536" t="s">
        <v>29</v>
      </c>
      <c r="T7536" t="s">
        <v>29</v>
      </c>
      <c r="U7536" t="s">
        <v>29</v>
      </c>
      <c r="V7536" t="s">
        <v>29</v>
      </c>
      <c r="W7536" t="s">
        <v>7430</v>
      </c>
    </row>
    <row r="7537" spans="1:23">
      <c r="A7537">
        <v>7536</v>
      </c>
      <c r="B7537" t="s">
        <v>7428</v>
      </c>
      <c r="C7537" t="s">
        <v>7428</v>
      </c>
      <c r="D7537">
        <v>196</v>
      </c>
      <c r="E7537" t="s">
        <v>7458</v>
      </c>
      <c r="F7537" t="s">
        <v>206</v>
      </c>
      <c r="G7537" s="1" t="s">
        <v>7459</v>
      </c>
      <c r="H7537" t="s">
        <v>29</v>
      </c>
      <c r="I7537" t="s">
        <v>8508</v>
      </c>
      <c r="J7537" t="s">
        <v>29</v>
      </c>
      <c r="K7537">
        <v>3.2950253150000002</v>
      </c>
      <c r="L7537">
        <v>3.2950253150000002</v>
      </c>
      <c r="M7537" t="s">
        <v>26</v>
      </c>
      <c r="N7537" t="s">
        <v>118</v>
      </c>
      <c r="O7537" t="s">
        <v>29</v>
      </c>
      <c r="P7537" t="s">
        <v>29</v>
      </c>
      <c r="Q7537" t="s">
        <v>29</v>
      </c>
      <c r="R7537" t="s">
        <v>29</v>
      </c>
      <c r="S7537" t="s">
        <v>29</v>
      </c>
      <c r="T7537" t="s">
        <v>29</v>
      </c>
      <c r="U7537" t="s">
        <v>29</v>
      </c>
      <c r="V7537" t="s">
        <v>29</v>
      </c>
      <c r="W7537" t="s">
        <v>7430</v>
      </c>
    </row>
    <row r="7538" spans="1:23">
      <c r="A7538">
        <v>7537</v>
      </c>
      <c r="B7538" t="s">
        <v>7428</v>
      </c>
      <c r="C7538" t="s">
        <v>7428</v>
      </c>
      <c r="D7538">
        <v>196</v>
      </c>
      <c r="E7538" t="s">
        <v>7460</v>
      </c>
      <c r="F7538" t="s">
        <v>206</v>
      </c>
      <c r="G7538" s="1" t="s">
        <v>7461</v>
      </c>
      <c r="H7538" t="s">
        <v>7462</v>
      </c>
      <c r="I7538" t="s">
        <v>7461</v>
      </c>
      <c r="J7538" t="s">
        <v>7462</v>
      </c>
      <c r="K7538">
        <v>4.0183235550000002E-2</v>
      </c>
      <c r="L7538">
        <v>4.0183235550000002E-2</v>
      </c>
      <c r="M7538" t="s">
        <v>26</v>
      </c>
      <c r="N7538" t="s">
        <v>219</v>
      </c>
      <c r="O7538" t="s">
        <v>29</v>
      </c>
      <c r="P7538" t="s">
        <v>29</v>
      </c>
      <c r="Q7538" t="s">
        <v>29</v>
      </c>
      <c r="R7538" t="s">
        <v>29</v>
      </c>
      <c r="S7538" t="s">
        <v>29</v>
      </c>
      <c r="T7538" t="s">
        <v>29</v>
      </c>
      <c r="U7538" t="s">
        <v>29</v>
      </c>
      <c r="V7538" t="s">
        <v>29</v>
      </c>
      <c r="W7538" t="s">
        <v>7430</v>
      </c>
    </row>
    <row r="7539" spans="1:23">
      <c r="A7539">
        <v>7538</v>
      </c>
      <c r="B7539" t="s">
        <v>7428</v>
      </c>
      <c r="C7539" t="s">
        <v>7428</v>
      </c>
      <c r="D7539">
        <v>196</v>
      </c>
      <c r="E7539" t="s">
        <v>7463</v>
      </c>
      <c r="F7539" t="s">
        <v>206</v>
      </c>
      <c r="G7539" s="1" t="s">
        <v>6835</v>
      </c>
      <c r="H7539" t="s">
        <v>7464</v>
      </c>
      <c r="I7539" t="s">
        <v>6835</v>
      </c>
      <c r="J7539" t="s">
        <v>7464</v>
      </c>
      <c r="K7539">
        <v>8.8403118219999993E-2</v>
      </c>
      <c r="L7539">
        <v>8.8403118219999993E-2</v>
      </c>
      <c r="M7539" t="s">
        <v>26</v>
      </c>
      <c r="N7539" t="s">
        <v>219</v>
      </c>
      <c r="O7539" t="s">
        <v>29</v>
      </c>
      <c r="P7539" t="s">
        <v>29</v>
      </c>
      <c r="Q7539" t="s">
        <v>29</v>
      </c>
      <c r="R7539" t="s">
        <v>29</v>
      </c>
      <c r="S7539" t="s">
        <v>29</v>
      </c>
      <c r="T7539" t="s">
        <v>29</v>
      </c>
      <c r="U7539" t="s">
        <v>29</v>
      </c>
      <c r="V7539" t="s">
        <v>29</v>
      </c>
      <c r="W7539" t="s">
        <v>7430</v>
      </c>
    </row>
    <row r="7540" spans="1:23">
      <c r="A7540">
        <v>7539</v>
      </c>
      <c r="B7540" t="s">
        <v>7428</v>
      </c>
      <c r="C7540" t="s">
        <v>7428</v>
      </c>
      <c r="D7540">
        <v>196</v>
      </c>
      <c r="E7540" t="s">
        <v>5825</v>
      </c>
      <c r="F7540" t="s">
        <v>206</v>
      </c>
      <c r="G7540" s="1" t="s">
        <v>29</v>
      </c>
      <c r="H7540" t="s">
        <v>29</v>
      </c>
      <c r="I7540" t="s">
        <v>29</v>
      </c>
      <c r="J7540" t="s">
        <v>29</v>
      </c>
      <c r="K7540">
        <v>0.95636100619999997</v>
      </c>
      <c r="L7540">
        <v>0.95636100619999997</v>
      </c>
      <c r="M7540" t="s">
        <v>26</v>
      </c>
      <c r="N7540" t="s">
        <v>63</v>
      </c>
      <c r="O7540" t="s">
        <v>29</v>
      </c>
      <c r="P7540" t="s">
        <v>29</v>
      </c>
      <c r="Q7540" t="s">
        <v>29</v>
      </c>
      <c r="R7540" t="s">
        <v>29</v>
      </c>
      <c r="S7540" t="s">
        <v>29</v>
      </c>
      <c r="T7540" t="s">
        <v>29</v>
      </c>
      <c r="U7540" t="s">
        <v>29</v>
      </c>
      <c r="V7540" t="s">
        <v>29</v>
      </c>
      <c r="W7540" t="s">
        <v>7430</v>
      </c>
    </row>
    <row r="7541" spans="1:23">
      <c r="A7541">
        <v>7540</v>
      </c>
      <c r="B7541" t="s">
        <v>7428</v>
      </c>
      <c r="C7541" t="s">
        <v>7428</v>
      </c>
      <c r="D7541">
        <v>196</v>
      </c>
      <c r="E7541" t="s">
        <v>7465</v>
      </c>
      <c r="F7541" t="s">
        <v>206</v>
      </c>
      <c r="G7541" s="1" t="s">
        <v>29</v>
      </c>
      <c r="H7541" t="s">
        <v>29</v>
      </c>
      <c r="I7541" t="s">
        <v>29</v>
      </c>
      <c r="J7541" t="s">
        <v>29</v>
      </c>
      <c r="K7541">
        <v>0.17680623640000001</v>
      </c>
      <c r="L7541">
        <v>0.17680623640000001</v>
      </c>
      <c r="M7541" t="s">
        <v>26</v>
      </c>
      <c r="N7541" t="s">
        <v>63</v>
      </c>
      <c r="O7541" t="s">
        <v>29</v>
      </c>
      <c r="P7541" t="s">
        <v>29</v>
      </c>
      <c r="Q7541" t="s">
        <v>29</v>
      </c>
      <c r="R7541" t="s">
        <v>29</v>
      </c>
      <c r="S7541" t="s">
        <v>29</v>
      </c>
      <c r="T7541" t="s">
        <v>29</v>
      </c>
      <c r="U7541" t="s">
        <v>29</v>
      </c>
      <c r="V7541" t="s">
        <v>29</v>
      </c>
      <c r="W7541" t="s">
        <v>7430</v>
      </c>
    </row>
    <row r="7542" spans="1:23">
      <c r="A7542">
        <v>7541</v>
      </c>
      <c r="B7542" t="s">
        <v>7428</v>
      </c>
      <c r="C7542" t="s">
        <v>7428</v>
      </c>
      <c r="D7542">
        <v>196</v>
      </c>
      <c r="E7542" t="s">
        <v>7466</v>
      </c>
      <c r="F7542" t="s">
        <v>206</v>
      </c>
      <c r="G7542" s="1" t="s">
        <v>29</v>
      </c>
      <c r="H7542" t="s">
        <v>29</v>
      </c>
      <c r="I7542" t="s">
        <v>29</v>
      </c>
      <c r="J7542" t="s">
        <v>29</v>
      </c>
      <c r="K7542">
        <v>0.2089528249</v>
      </c>
      <c r="L7542">
        <v>0.2089528249</v>
      </c>
      <c r="M7542" t="s">
        <v>26</v>
      </c>
      <c r="N7542" t="s">
        <v>63</v>
      </c>
      <c r="O7542" t="s">
        <v>29</v>
      </c>
      <c r="P7542" t="s">
        <v>29</v>
      </c>
      <c r="Q7542" t="s">
        <v>29</v>
      </c>
      <c r="R7542" t="s">
        <v>29</v>
      </c>
      <c r="S7542" t="s">
        <v>29</v>
      </c>
      <c r="T7542" t="s">
        <v>29</v>
      </c>
      <c r="U7542" t="s">
        <v>29</v>
      </c>
      <c r="V7542" t="s">
        <v>29</v>
      </c>
      <c r="W7542" t="s">
        <v>7430</v>
      </c>
    </row>
    <row r="7543" spans="1:23">
      <c r="A7543">
        <v>7542</v>
      </c>
      <c r="B7543" t="s">
        <v>7428</v>
      </c>
      <c r="C7543" t="s">
        <v>7428</v>
      </c>
      <c r="D7543">
        <v>196</v>
      </c>
      <c r="E7543" t="s">
        <v>7467</v>
      </c>
      <c r="F7543" t="s">
        <v>206</v>
      </c>
      <c r="G7543" s="1" t="s">
        <v>29</v>
      </c>
      <c r="H7543" t="s">
        <v>29</v>
      </c>
      <c r="I7543" t="s">
        <v>29</v>
      </c>
      <c r="J7543" t="s">
        <v>29</v>
      </c>
      <c r="K7543">
        <v>0.37772241420000002</v>
      </c>
      <c r="L7543">
        <v>0.37772241420000002</v>
      </c>
      <c r="M7543" t="s">
        <v>26</v>
      </c>
      <c r="N7543" t="s">
        <v>63</v>
      </c>
      <c r="O7543" t="s">
        <v>29</v>
      </c>
      <c r="P7543" t="s">
        <v>29</v>
      </c>
      <c r="Q7543" t="s">
        <v>29</v>
      </c>
      <c r="R7543" t="s">
        <v>29</v>
      </c>
      <c r="S7543" t="s">
        <v>29</v>
      </c>
      <c r="T7543" t="s">
        <v>29</v>
      </c>
      <c r="U7543" t="s">
        <v>29</v>
      </c>
      <c r="V7543" t="s">
        <v>29</v>
      </c>
      <c r="W7543" t="s">
        <v>7430</v>
      </c>
    </row>
    <row r="7544" spans="1:23">
      <c r="A7544">
        <v>7543</v>
      </c>
      <c r="B7544" t="s">
        <v>7428</v>
      </c>
      <c r="C7544" t="s">
        <v>7428</v>
      </c>
      <c r="D7544">
        <v>196</v>
      </c>
      <c r="E7544" t="s">
        <v>6925</v>
      </c>
      <c r="F7544" t="s">
        <v>67</v>
      </c>
      <c r="G7544" s="1" t="s">
        <v>1336</v>
      </c>
      <c r="H7544" t="s">
        <v>4276</v>
      </c>
      <c r="I7544" t="s">
        <v>1336</v>
      </c>
      <c r="J7544" t="s">
        <v>4276</v>
      </c>
      <c r="K7544">
        <v>1.6073294219999999E-2</v>
      </c>
      <c r="L7544">
        <v>1.6073294219999999E-2</v>
      </c>
      <c r="M7544" t="s">
        <v>26</v>
      </c>
      <c r="N7544" t="s">
        <v>74</v>
      </c>
      <c r="O7544" t="s">
        <v>29</v>
      </c>
      <c r="P7544" t="s">
        <v>29</v>
      </c>
      <c r="Q7544" t="s">
        <v>29</v>
      </c>
      <c r="R7544" t="s">
        <v>29</v>
      </c>
      <c r="S7544" t="s">
        <v>29</v>
      </c>
      <c r="T7544" t="s">
        <v>29</v>
      </c>
      <c r="U7544" t="s">
        <v>29</v>
      </c>
      <c r="V7544" t="s">
        <v>29</v>
      </c>
      <c r="W7544" t="s">
        <v>7430</v>
      </c>
    </row>
    <row r="7545" spans="1:23">
      <c r="A7545">
        <v>7544</v>
      </c>
      <c r="B7545" t="s">
        <v>7428</v>
      </c>
      <c r="C7545" t="s">
        <v>7428</v>
      </c>
      <c r="D7545">
        <v>196</v>
      </c>
      <c r="E7545" t="s">
        <v>7468</v>
      </c>
      <c r="F7545" t="s">
        <v>216</v>
      </c>
      <c r="G7545" s="1" t="s">
        <v>1707</v>
      </c>
      <c r="H7545" t="s">
        <v>1401</v>
      </c>
      <c r="I7545" t="s">
        <v>1707</v>
      </c>
      <c r="J7545" t="s">
        <v>1401</v>
      </c>
      <c r="K7545">
        <v>7.2329824000000001E-2</v>
      </c>
      <c r="L7545">
        <v>7.2329824000000001E-2</v>
      </c>
      <c r="M7545" t="s">
        <v>26</v>
      </c>
      <c r="N7545" t="s">
        <v>219</v>
      </c>
      <c r="O7545" t="s">
        <v>29</v>
      </c>
      <c r="P7545" t="s">
        <v>29</v>
      </c>
      <c r="Q7545" t="s">
        <v>29</v>
      </c>
      <c r="R7545" t="s">
        <v>29</v>
      </c>
      <c r="S7545" t="s">
        <v>29</v>
      </c>
      <c r="T7545" t="s">
        <v>29</v>
      </c>
      <c r="U7545" t="s">
        <v>29</v>
      </c>
      <c r="V7545" t="s">
        <v>29</v>
      </c>
      <c r="W7545" t="s">
        <v>7430</v>
      </c>
    </row>
    <row r="7546" spans="1:23">
      <c r="A7546">
        <v>7545</v>
      </c>
      <c r="B7546" t="s">
        <v>7428</v>
      </c>
      <c r="C7546" t="s">
        <v>7428</v>
      </c>
      <c r="D7546">
        <v>196</v>
      </c>
      <c r="E7546" t="s">
        <v>7469</v>
      </c>
      <c r="F7546" t="s">
        <v>216</v>
      </c>
      <c r="G7546" s="1" t="s">
        <v>916</v>
      </c>
      <c r="H7546" t="s">
        <v>7470</v>
      </c>
      <c r="I7546" t="s">
        <v>916</v>
      </c>
      <c r="J7546" t="s">
        <v>7470</v>
      </c>
      <c r="K7546">
        <v>8.8403118219999993E-2</v>
      </c>
      <c r="L7546">
        <v>8.8403118219999993E-2</v>
      </c>
      <c r="M7546" t="s">
        <v>26</v>
      </c>
      <c r="N7546" t="s">
        <v>63</v>
      </c>
      <c r="O7546" t="s">
        <v>29</v>
      </c>
      <c r="P7546" t="s">
        <v>29</v>
      </c>
      <c r="Q7546" t="s">
        <v>29</v>
      </c>
      <c r="R7546" t="s">
        <v>29</v>
      </c>
      <c r="S7546" t="s">
        <v>29</v>
      </c>
      <c r="T7546" t="s">
        <v>29</v>
      </c>
      <c r="U7546" t="s">
        <v>29</v>
      </c>
      <c r="V7546" t="s">
        <v>29</v>
      </c>
      <c r="W7546" t="s">
        <v>7430</v>
      </c>
    </row>
    <row r="7547" spans="1:23">
      <c r="A7547">
        <v>7546</v>
      </c>
      <c r="B7547" t="s">
        <v>7428</v>
      </c>
      <c r="C7547" t="s">
        <v>7428</v>
      </c>
      <c r="D7547">
        <v>196</v>
      </c>
      <c r="E7547" t="s">
        <v>346</v>
      </c>
      <c r="F7547" t="s">
        <v>216</v>
      </c>
      <c r="G7547" s="1" t="s">
        <v>347</v>
      </c>
      <c r="H7547" t="s">
        <v>348</v>
      </c>
      <c r="I7547" t="s">
        <v>347</v>
      </c>
      <c r="J7547" t="s">
        <v>348</v>
      </c>
      <c r="K7547">
        <v>0.4179056498</v>
      </c>
      <c r="L7547">
        <v>0.4179056498</v>
      </c>
      <c r="M7547" t="s">
        <v>26</v>
      </c>
      <c r="N7547" t="s">
        <v>74</v>
      </c>
      <c r="O7547" t="s">
        <v>29</v>
      </c>
      <c r="P7547" t="s">
        <v>29</v>
      </c>
      <c r="Q7547" t="s">
        <v>29</v>
      </c>
      <c r="R7547" t="s">
        <v>29</v>
      </c>
      <c r="S7547" t="s">
        <v>29</v>
      </c>
      <c r="T7547" t="s">
        <v>29</v>
      </c>
      <c r="U7547" t="s">
        <v>29</v>
      </c>
      <c r="V7547" t="s">
        <v>29</v>
      </c>
      <c r="W7547" t="s">
        <v>7430</v>
      </c>
    </row>
    <row r="7548" spans="1:23">
      <c r="A7548">
        <v>7547</v>
      </c>
      <c r="B7548" t="s">
        <v>7428</v>
      </c>
      <c r="C7548" t="s">
        <v>7428</v>
      </c>
      <c r="D7548">
        <v>196</v>
      </c>
      <c r="E7548" t="s">
        <v>7471</v>
      </c>
      <c r="F7548" t="s">
        <v>76</v>
      </c>
      <c r="G7548" s="1" t="s">
        <v>29</v>
      </c>
      <c r="H7548" t="s">
        <v>29</v>
      </c>
      <c r="I7548" t="s">
        <v>29</v>
      </c>
      <c r="J7548" t="s">
        <v>29</v>
      </c>
      <c r="K7548">
        <v>1.6073294219999999E-2</v>
      </c>
      <c r="L7548">
        <v>1.6073294219999999E-2</v>
      </c>
      <c r="M7548" t="s">
        <v>77</v>
      </c>
      <c r="N7548" t="s">
        <v>29</v>
      </c>
      <c r="O7548" t="s">
        <v>29</v>
      </c>
      <c r="P7548" t="s">
        <v>29</v>
      </c>
      <c r="Q7548" t="s">
        <v>29</v>
      </c>
      <c r="R7548" t="s">
        <v>29</v>
      </c>
      <c r="S7548" t="s">
        <v>29</v>
      </c>
      <c r="T7548" t="s">
        <v>29</v>
      </c>
      <c r="U7548" t="s">
        <v>29</v>
      </c>
      <c r="V7548" t="s">
        <v>29</v>
      </c>
      <c r="W7548" t="s">
        <v>7430</v>
      </c>
    </row>
    <row r="7549" spans="1:23">
      <c r="A7549">
        <v>7548</v>
      </c>
      <c r="B7549" t="s">
        <v>7428</v>
      </c>
      <c r="C7549" t="s">
        <v>7428</v>
      </c>
      <c r="D7549">
        <v>196</v>
      </c>
      <c r="E7549" t="s">
        <v>1074</v>
      </c>
      <c r="F7549" t="s">
        <v>401</v>
      </c>
      <c r="G7549" s="1" t="s">
        <v>29</v>
      </c>
      <c r="H7549" t="s">
        <v>29</v>
      </c>
      <c r="I7549" t="s">
        <v>29</v>
      </c>
      <c r="J7549" t="s">
        <v>29</v>
      </c>
      <c r="K7549">
        <v>4.8219882659999998E-2</v>
      </c>
      <c r="L7549">
        <v>4.8219882659999998E-2</v>
      </c>
      <c r="M7549" t="s">
        <v>26</v>
      </c>
      <c r="N7549" t="s">
        <v>74</v>
      </c>
      <c r="O7549" t="s">
        <v>29</v>
      </c>
      <c r="P7549" t="s">
        <v>29</v>
      </c>
      <c r="Q7549" t="s">
        <v>29</v>
      </c>
      <c r="R7549" t="s">
        <v>29</v>
      </c>
      <c r="S7549" t="s">
        <v>29</v>
      </c>
      <c r="T7549" t="s">
        <v>29</v>
      </c>
      <c r="U7549" t="s">
        <v>29</v>
      </c>
      <c r="V7549" t="s">
        <v>29</v>
      </c>
      <c r="W7549" t="s">
        <v>7430</v>
      </c>
    </row>
    <row r="7550" spans="1:23">
      <c r="A7550">
        <v>7549</v>
      </c>
      <c r="B7550" t="s">
        <v>7428</v>
      </c>
      <c r="C7550" t="s">
        <v>7428</v>
      </c>
      <c r="D7550">
        <v>196</v>
      </c>
      <c r="E7550" t="s">
        <v>7472</v>
      </c>
      <c r="F7550" t="s">
        <v>7473</v>
      </c>
      <c r="G7550" s="1" t="s">
        <v>7474</v>
      </c>
      <c r="H7550" t="s">
        <v>7475</v>
      </c>
      <c r="I7550" t="s">
        <v>7474</v>
      </c>
      <c r="J7550" t="s">
        <v>7475</v>
      </c>
      <c r="K7550">
        <v>8.0366471110000001E-3</v>
      </c>
      <c r="L7550">
        <v>8.0366471110000001E-3</v>
      </c>
      <c r="M7550" t="s">
        <v>26</v>
      </c>
      <c r="N7550" t="s">
        <v>74</v>
      </c>
      <c r="O7550" t="s">
        <v>29</v>
      </c>
      <c r="P7550" t="s">
        <v>29</v>
      </c>
      <c r="Q7550" t="s">
        <v>29</v>
      </c>
      <c r="R7550" t="s">
        <v>29</v>
      </c>
      <c r="S7550" t="s">
        <v>29</v>
      </c>
      <c r="T7550" t="s">
        <v>29</v>
      </c>
      <c r="U7550" t="s">
        <v>29</v>
      </c>
      <c r="V7550" t="s">
        <v>29</v>
      </c>
      <c r="W7550" t="s">
        <v>7430</v>
      </c>
    </row>
    <row r="7551" spans="1:23">
      <c r="A7551">
        <v>7550</v>
      </c>
      <c r="B7551" t="s">
        <v>7428</v>
      </c>
      <c r="C7551" t="s">
        <v>7428</v>
      </c>
      <c r="D7551">
        <v>196</v>
      </c>
      <c r="E7551" t="s">
        <v>7476</v>
      </c>
      <c r="F7551" t="s">
        <v>1955</v>
      </c>
      <c r="G7551" s="1" t="s">
        <v>7477</v>
      </c>
      <c r="H7551" t="s">
        <v>727</v>
      </c>
      <c r="I7551" t="s">
        <v>7477</v>
      </c>
      <c r="J7551" t="s">
        <v>727</v>
      </c>
      <c r="K7551">
        <v>4.0183235550000002E-2</v>
      </c>
      <c r="L7551">
        <v>4.0183235550000002E-2</v>
      </c>
      <c r="M7551" t="s">
        <v>26</v>
      </c>
      <c r="N7551" t="s">
        <v>219</v>
      </c>
      <c r="O7551" t="s">
        <v>29</v>
      </c>
      <c r="P7551" t="s">
        <v>29</v>
      </c>
      <c r="Q7551" t="s">
        <v>29</v>
      </c>
      <c r="R7551" t="s">
        <v>29</v>
      </c>
      <c r="S7551" t="s">
        <v>29</v>
      </c>
      <c r="T7551" t="s">
        <v>29</v>
      </c>
      <c r="U7551" t="s">
        <v>29</v>
      </c>
      <c r="V7551" t="s">
        <v>29</v>
      </c>
      <c r="W7551" t="s">
        <v>7430</v>
      </c>
    </row>
    <row r="7552" spans="1:23">
      <c r="A7552">
        <v>7551</v>
      </c>
      <c r="B7552" t="s">
        <v>7428</v>
      </c>
      <c r="C7552" t="s">
        <v>7428</v>
      </c>
      <c r="D7552">
        <v>196</v>
      </c>
      <c r="E7552" t="s">
        <v>7478</v>
      </c>
      <c r="F7552" t="s">
        <v>1955</v>
      </c>
      <c r="G7552" s="1" t="s">
        <v>7479</v>
      </c>
      <c r="H7552" t="s">
        <v>29</v>
      </c>
      <c r="I7552" t="s">
        <v>7479</v>
      </c>
      <c r="J7552" t="s">
        <v>29</v>
      </c>
      <c r="K7552">
        <v>3.2146588439999998E-2</v>
      </c>
      <c r="L7552">
        <v>3.2146588439999998E-2</v>
      </c>
      <c r="M7552" t="s">
        <v>26</v>
      </c>
      <c r="N7552" t="s">
        <v>74</v>
      </c>
      <c r="O7552" t="s">
        <v>29</v>
      </c>
      <c r="P7552" t="s">
        <v>29</v>
      </c>
      <c r="Q7552" t="s">
        <v>29</v>
      </c>
      <c r="R7552" t="s">
        <v>29</v>
      </c>
      <c r="S7552" t="s">
        <v>29</v>
      </c>
      <c r="T7552" t="s">
        <v>29</v>
      </c>
      <c r="U7552" t="s">
        <v>29</v>
      </c>
      <c r="V7552" t="s">
        <v>29</v>
      </c>
      <c r="W7552" t="s">
        <v>7430</v>
      </c>
    </row>
    <row r="7553" spans="1:23">
      <c r="A7553">
        <v>7552</v>
      </c>
      <c r="B7553" t="s">
        <v>7428</v>
      </c>
      <c r="C7553" t="s">
        <v>7428</v>
      </c>
      <c r="D7553">
        <v>196</v>
      </c>
      <c r="E7553" t="s">
        <v>7480</v>
      </c>
      <c r="F7553" t="s">
        <v>2077</v>
      </c>
      <c r="G7553" s="1" t="s">
        <v>7481</v>
      </c>
      <c r="H7553" t="s">
        <v>29</v>
      </c>
      <c r="I7553" t="s">
        <v>7481</v>
      </c>
      <c r="J7553" t="s">
        <v>29</v>
      </c>
      <c r="K7553">
        <v>9.6439765329999996E-2</v>
      </c>
      <c r="L7553">
        <v>9.6439765329999996E-2</v>
      </c>
      <c r="M7553" t="s">
        <v>26</v>
      </c>
      <c r="N7553" t="s">
        <v>219</v>
      </c>
      <c r="O7553" t="s">
        <v>29</v>
      </c>
      <c r="P7553" t="s">
        <v>29</v>
      </c>
      <c r="Q7553" t="s">
        <v>29</v>
      </c>
      <c r="R7553" t="s">
        <v>29</v>
      </c>
      <c r="S7553" t="s">
        <v>29</v>
      </c>
      <c r="T7553" t="s">
        <v>29</v>
      </c>
      <c r="U7553" t="s">
        <v>29</v>
      </c>
      <c r="V7553" t="s">
        <v>29</v>
      </c>
      <c r="W7553" t="s">
        <v>7430</v>
      </c>
    </row>
    <row r="7554" spans="1:23">
      <c r="A7554">
        <v>7553</v>
      </c>
      <c r="B7554" t="s">
        <v>7428</v>
      </c>
      <c r="C7554" t="s">
        <v>7428</v>
      </c>
      <c r="D7554">
        <v>196</v>
      </c>
      <c r="E7554" t="s">
        <v>7482</v>
      </c>
      <c r="F7554" t="s">
        <v>438</v>
      </c>
      <c r="G7554" s="1" t="s">
        <v>2166</v>
      </c>
      <c r="H7554" t="s">
        <v>6324</v>
      </c>
      <c r="I7554" t="s">
        <v>2166</v>
      </c>
      <c r="J7554" t="s">
        <v>6324</v>
      </c>
      <c r="K7554">
        <v>3.2146588439999998E-2</v>
      </c>
      <c r="L7554">
        <v>3.2146588439999998E-2</v>
      </c>
      <c r="M7554" t="s">
        <v>26</v>
      </c>
      <c r="N7554" t="s">
        <v>219</v>
      </c>
      <c r="O7554" t="s">
        <v>29</v>
      </c>
      <c r="P7554" t="s">
        <v>29</v>
      </c>
      <c r="Q7554" t="s">
        <v>29</v>
      </c>
      <c r="R7554" t="s">
        <v>29</v>
      </c>
      <c r="S7554" t="s">
        <v>29</v>
      </c>
      <c r="T7554" t="s">
        <v>29</v>
      </c>
      <c r="U7554" t="s">
        <v>29</v>
      </c>
      <c r="V7554" t="s">
        <v>29</v>
      </c>
      <c r="W7554" t="s">
        <v>7430</v>
      </c>
    </row>
    <row r="7555" spans="1:23">
      <c r="A7555">
        <v>7554</v>
      </c>
      <c r="B7555" t="s">
        <v>7428</v>
      </c>
      <c r="C7555" t="s">
        <v>7428</v>
      </c>
      <c r="D7555">
        <v>196</v>
      </c>
      <c r="E7555" t="s">
        <v>5686</v>
      </c>
      <c r="F7555" t="s">
        <v>438</v>
      </c>
      <c r="G7555" s="1" t="s">
        <v>2166</v>
      </c>
      <c r="H7555" t="s">
        <v>1358</v>
      </c>
      <c r="I7555" t="s">
        <v>2166</v>
      </c>
      <c r="J7555" t="s">
        <v>1358</v>
      </c>
      <c r="K7555">
        <v>0.25717270749999999</v>
      </c>
      <c r="L7555">
        <v>0.25717270749999999</v>
      </c>
      <c r="M7555" t="s">
        <v>26</v>
      </c>
      <c r="N7555" t="s">
        <v>118</v>
      </c>
      <c r="O7555" t="s">
        <v>29</v>
      </c>
      <c r="P7555" t="s">
        <v>29</v>
      </c>
      <c r="Q7555" t="s">
        <v>29</v>
      </c>
      <c r="R7555" t="s">
        <v>29</v>
      </c>
      <c r="S7555" t="s">
        <v>29</v>
      </c>
      <c r="T7555" t="s">
        <v>29</v>
      </c>
      <c r="U7555" t="s">
        <v>29</v>
      </c>
      <c r="V7555" t="s">
        <v>29</v>
      </c>
      <c r="W7555" t="s">
        <v>7430</v>
      </c>
    </row>
    <row r="7556" spans="1:23">
      <c r="A7556">
        <v>7555</v>
      </c>
      <c r="B7556" t="s">
        <v>7428</v>
      </c>
      <c r="C7556" t="s">
        <v>7428</v>
      </c>
      <c r="D7556">
        <v>196</v>
      </c>
      <c r="E7556" t="s">
        <v>7483</v>
      </c>
      <c r="F7556" t="s">
        <v>522</v>
      </c>
      <c r="G7556" s="1" t="s">
        <v>7484</v>
      </c>
      <c r="H7556" t="s">
        <v>7485</v>
      </c>
      <c r="I7556" t="s">
        <v>7484</v>
      </c>
      <c r="J7556" t="s">
        <v>7485</v>
      </c>
      <c r="K7556">
        <v>0.34557582580000001</v>
      </c>
      <c r="L7556">
        <v>0.34557582580000001</v>
      </c>
      <c r="M7556" t="s">
        <v>26</v>
      </c>
      <c r="N7556" t="s">
        <v>74</v>
      </c>
      <c r="O7556" t="s">
        <v>29</v>
      </c>
      <c r="P7556" t="s">
        <v>29</v>
      </c>
      <c r="Q7556" t="s">
        <v>29</v>
      </c>
      <c r="R7556" t="s">
        <v>29</v>
      </c>
      <c r="S7556" t="s">
        <v>29</v>
      </c>
      <c r="T7556" t="s">
        <v>29</v>
      </c>
      <c r="U7556" t="s">
        <v>29</v>
      </c>
      <c r="V7556" t="s">
        <v>29</v>
      </c>
      <c r="W7556" t="s">
        <v>7430</v>
      </c>
    </row>
    <row r="7557" spans="1:23">
      <c r="A7557">
        <v>7556</v>
      </c>
      <c r="B7557" t="s">
        <v>7428</v>
      </c>
      <c r="C7557" t="s">
        <v>7428</v>
      </c>
      <c r="D7557">
        <v>196</v>
      </c>
      <c r="E7557" t="s">
        <v>7486</v>
      </c>
      <c r="F7557" t="s">
        <v>438</v>
      </c>
      <c r="G7557" s="1" t="s">
        <v>6496</v>
      </c>
      <c r="H7557" t="s">
        <v>5118</v>
      </c>
      <c r="I7557" t="s">
        <v>6496</v>
      </c>
      <c r="J7557" t="s">
        <v>5118</v>
      </c>
      <c r="K7557">
        <v>0.4179056498</v>
      </c>
      <c r="L7557">
        <v>0.4179056498</v>
      </c>
      <c r="M7557" t="s">
        <v>26</v>
      </c>
      <c r="N7557" t="s">
        <v>219</v>
      </c>
      <c r="O7557" t="s">
        <v>29</v>
      </c>
      <c r="P7557" t="s">
        <v>29</v>
      </c>
      <c r="Q7557" t="s">
        <v>29</v>
      </c>
      <c r="R7557" t="s">
        <v>29</v>
      </c>
      <c r="S7557" t="s">
        <v>29</v>
      </c>
      <c r="T7557" t="s">
        <v>29</v>
      </c>
      <c r="U7557" t="s">
        <v>29</v>
      </c>
      <c r="V7557" t="s">
        <v>29</v>
      </c>
      <c r="W7557" t="s">
        <v>7430</v>
      </c>
    </row>
    <row r="7558" spans="1:23">
      <c r="A7558">
        <v>7557</v>
      </c>
      <c r="B7558" t="s">
        <v>7428</v>
      </c>
      <c r="C7558" t="s">
        <v>7428</v>
      </c>
      <c r="D7558">
        <v>196</v>
      </c>
      <c r="E7558" t="s">
        <v>7487</v>
      </c>
      <c r="F7558" t="s">
        <v>438</v>
      </c>
      <c r="G7558" s="1" t="s">
        <v>7488</v>
      </c>
      <c r="H7558" t="s">
        <v>7489</v>
      </c>
      <c r="I7558" t="s">
        <v>7488</v>
      </c>
      <c r="J7558" t="s">
        <v>7489</v>
      </c>
      <c r="K7558">
        <v>9.6439765329999996E-2</v>
      </c>
      <c r="L7558">
        <v>9.6439765329999996E-2</v>
      </c>
      <c r="M7558" t="s">
        <v>26</v>
      </c>
      <c r="N7558" t="s">
        <v>118</v>
      </c>
      <c r="O7558" t="s">
        <v>29</v>
      </c>
      <c r="P7558" t="s">
        <v>29</v>
      </c>
      <c r="Q7558" t="s">
        <v>29</v>
      </c>
      <c r="R7558" t="s">
        <v>29</v>
      </c>
      <c r="S7558" t="s">
        <v>29</v>
      </c>
      <c r="T7558" t="s">
        <v>29</v>
      </c>
      <c r="U7558" t="s">
        <v>29</v>
      </c>
      <c r="V7558" t="s">
        <v>29</v>
      </c>
      <c r="W7558" t="s">
        <v>7430</v>
      </c>
    </row>
    <row r="7559" spans="1:23">
      <c r="A7559">
        <v>7558</v>
      </c>
      <c r="B7559" t="s">
        <v>7428</v>
      </c>
      <c r="C7559" t="s">
        <v>7428</v>
      </c>
      <c r="D7559">
        <v>196</v>
      </c>
      <c r="E7559" t="s">
        <v>7490</v>
      </c>
      <c r="F7559" t="s">
        <v>438</v>
      </c>
      <c r="G7559" s="1" t="s">
        <v>7491</v>
      </c>
      <c r="H7559" t="s">
        <v>7492</v>
      </c>
      <c r="I7559" t="s">
        <v>7491</v>
      </c>
      <c r="J7559" t="s">
        <v>7492</v>
      </c>
      <c r="K7559">
        <v>4.8219882659999998E-2</v>
      </c>
      <c r="L7559">
        <v>4.8219882659999998E-2</v>
      </c>
      <c r="M7559" t="s">
        <v>26</v>
      </c>
      <c r="N7559" t="s">
        <v>118</v>
      </c>
      <c r="O7559" t="s">
        <v>29</v>
      </c>
      <c r="P7559" t="s">
        <v>29</v>
      </c>
      <c r="Q7559" t="s">
        <v>29</v>
      </c>
      <c r="R7559" t="s">
        <v>29</v>
      </c>
      <c r="S7559" t="s">
        <v>29</v>
      </c>
      <c r="T7559" t="s">
        <v>29</v>
      </c>
      <c r="U7559" t="s">
        <v>29</v>
      </c>
      <c r="V7559" t="s">
        <v>29</v>
      </c>
      <c r="W7559" t="s">
        <v>7430</v>
      </c>
    </row>
    <row r="7560" spans="1:23">
      <c r="A7560">
        <v>7559</v>
      </c>
      <c r="B7560" t="s">
        <v>7428</v>
      </c>
      <c r="C7560" t="s">
        <v>7428</v>
      </c>
      <c r="D7560">
        <v>196</v>
      </c>
      <c r="E7560" t="s">
        <v>7493</v>
      </c>
      <c r="F7560" t="s">
        <v>154</v>
      </c>
      <c r="G7560" s="1" t="s">
        <v>6739</v>
      </c>
      <c r="H7560" t="s">
        <v>7494</v>
      </c>
      <c r="I7560" t="s">
        <v>6739</v>
      </c>
      <c r="J7560" t="s">
        <v>7494</v>
      </c>
      <c r="K7560">
        <v>0.1044764124</v>
      </c>
      <c r="L7560">
        <v>0.1044764124</v>
      </c>
      <c r="M7560" t="s">
        <v>26</v>
      </c>
      <c r="N7560" t="s">
        <v>63</v>
      </c>
      <c r="O7560" t="s">
        <v>29</v>
      </c>
      <c r="P7560" t="s">
        <v>29</v>
      </c>
      <c r="Q7560" t="s">
        <v>29</v>
      </c>
      <c r="R7560" t="s">
        <v>29</v>
      </c>
      <c r="S7560" t="s">
        <v>29</v>
      </c>
      <c r="T7560" t="s">
        <v>29</v>
      </c>
      <c r="U7560" t="s">
        <v>29</v>
      </c>
      <c r="V7560" t="s">
        <v>29</v>
      </c>
      <c r="W7560" t="s">
        <v>7430</v>
      </c>
    </row>
    <row r="7561" spans="1:23">
      <c r="A7561">
        <v>7560</v>
      </c>
      <c r="B7561" t="s">
        <v>7428</v>
      </c>
      <c r="C7561" t="s">
        <v>7428</v>
      </c>
      <c r="D7561">
        <v>196</v>
      </c>
      <c r="E7561" t="s">
        <v>7495</v>
      </c>
      <c r="F7561" t="s">
        <v>154</v>
      </c>
      <c r="G7561" s="1" t="s">
        <v>7496</v>
      </c>
      <c r="H7561" t="s">
        <v>4153</v>
      </c>
      <c r="I7561" t="s">
        <v>7496</v>
      </c>
      <c r="J7561" t="s">
        <v>4153</v>
      </c>
      <c r="K7561">
        <v>0.1848428835</v>
      </c>
      <c r="L7561">
        <v>0.1848428835</v>
      </c>
      <c r="M7561" t="s">
        <v>26</v>
      </c>
      <c r="N7561" t="s">
        <v>219</v>
      </c>
      <c r="O7561" t="s">
        <v>29</v>
      </c>
      <c r="P7561" t="s">
        <v>29</v>
      </c>
      <c r="Q7561" t="s">
        <v>29</v>
      </c>
      <c r="R7561" t="s">
        <v>29</v>
      </c>
      <c r="S7561" t="s">
        <v>29</v>
      </c>
      <c r="T7561" t="s">
        <v>29</v>
      </c>
      <c r="U7561" t="s">
        <v>29</v>
      </c>
      <c r="V7561" t="s">
        <v>29</v>
      </c>
      <c r="W7561" t="s">
        <v>7430</v>
      </c>
    </row>
    <row r="7562" spans="1:23">
      <c r="A7562">
        <v>7561</v>
      </c>
      <c r="B7562" t="s">
        <v>7428</v>
      </c>
      <c r="C7562" t="s">
        <v>7428</v>
      </c>
      <c r="D7562">
        <v>196</v>
      </c>
      <c r="E7562" t="s">
        <v>1886</v>
      </c>
      <c r="F7562" t="s">
        <v>154</v>
      </c>
      <c r="G7562" s="1" t="s">
        <v>368</v>
      </c>
      <c r="H7562" t="s">
        <v>1887</v>
      </c>
      <c r="I7562" t="s">
        <v>368</v>
      </c>
      <c r="J7562" t="s">
        <v>1887</v>
      </c>
      <c r="K7562">
        <v>0.96439765330000005</v>
      </c>
      <c r="L7562">
        <v>0.96439765330000005</v>
      </c>
      <c r="M7562" t="s">
        <v>26</v>
      </c>
      <c r="N7562" t="s">
        <v>74</v>
      </c>
      <c r="O7562" t="s">
        <v>29</v>
      </c>
      <c r="P7562" t="s">
        <v>29</v>
      </c>
      <c r="Q7562" t="s">
        <v>29</v>
      </c>
      <c r="R7562" t="s">
        <v>29</v>
      </c>
      <c r="S7562" t="s">
        <v>29</v>
      </c>
      <c r="T7562" t="s">
        <v>29</v>
      </c>
      <c r="U7562" t="s">
        <v>29</v>
      </c>
      <c r="V7562" t="s">
        <v>29</v>
      </c>
      <c r="W7562" t="s">
        <v>7430</v>
      </c>
    </row>
    <row r="7563" spans="1:23">
      <c r="A7563">
        <v>7562</v>
      </c>
      <c r="B7563" t="s">
        <v>7428</v>
      </c>
      <c r="C7563" t="s">
        <v>7428</v>
      </c>
      <c r="D7563">
        <v>196</v>
      </c>
      <c r="E7563" t="s">
        <v>919</v>
      </c>
      <c r="F7563" t="s">
        <v>154</v>
      </c>
      <c r="G7563" s="1" t="s">
        <v>368</v>
      </c>
      <c r="H7563" t="s">
        <v>144</v>
      </c>
      <c r="I7563" t="s">
        <v>368</v>
      </c>
      <c r="J7563" t="s">
        <v>144</v>
      </c>
      <c r="K7563">
        <v>0.61882182750000003</v>
      </c>
      <c r="L7563">
        <v>0.61882182750000003</v>
      </c>
      <c r="M7563" t="s">
        <v>26</v>
      </c>
      <c r="N7563" t="s">
        <v>219</v>
      </c>
      <c r="O7563" t="s">
        <v>29</v>
      </c>
      <c r="P7563" t="s">
        <v>29</v>
      </c>
      <c r="Q7563" t="s">
        <v>29</v>
      </c>
      <c r="R7563" t="s">
        <v>29</v>
      </c>
      <c r="S7563" t="s">
        <v>29</v>
      </c>
      <c r="T7563" t="s">
        <v>29</v>
      </c>
      <c r="U7563" t="s">
        <v>29</v>
      </c>
      <c r="V7563" t="s">
        <v>29</v>
      </c>
      <c r="W7563" t="s">
        <v>7430</v>
      </c>
    </row>
    <row r="7564" spans="1:23">
      <c r="A7564">
        <v>7563</v>
      </c>
      <c r="B7564" t="s">
        <v>7428</v>
      </c>
      <c r="C7564" t="s">
        <v>7428</v>
      </c>
      <c r="D7564">
        <v>196</v>
      </c>
      <c r="E7564" t="s">
        <v>7497</v>
      </c>
      <c r="F7564" t="s">
        <v>154</v>
      </c>
      <c r="G7564" s="1" t="s">
        <v>368</v>
      </c>
      <c r="H7564" t="s">
        <v>7498</v>
      </c>
      <c r="I7564" t="s">
        <v>368</v>
      </c>
      <c r="J7564" t="s">
        <v>7498</v>
      </c>
      <c r="K7564">
        <v>4.0183235550000002E-2</v>
      </c>
      <c r="L7564">
        <v>4.0183235550000002E-2</v>
      </c>
      <c r="M7564" t="s">
        <v>26</v>
      </c>
      <c r="N7564" t="s">
        <v>219</v>
      </c>
      <c r="O7564" t="s">
        <v>29</v>
      </c>
      <c r="P7564" t="s">
        <v>29</v>
      </c>
      <c r="Q7564" t="s">
        <v>29</v>
      </c>
      <c r="R7564" t="s">
        <v>29</v>
      </c>
      <c r="S7564" t="s">
        <v>29</v>
      </c>
      <c r="T7564" t="s">
        <v>29</v>
      </c>
      <c r="U7564" t="s">
        <v>29</v>
      </c>
      <c r="V7564" t="s">
        <v>29</v>
      </c>
      <c r="W7564" t="s">
        <v>7430</v>
      </c>
    </row>
    <row r="7565" spans="1:23">
      <c r="A7565">
        <v>7564</v>
      </c>
      <c r="B7565" t="s">
        <v>7428</v>
      </c>
      <c r="C7565" t="s">
        <v>7428</v>
      </c>
      <c r="D7565">
        <v>196</v>
      </c>
      <c r="E7565" t="s">
        <v>7499</v>
      </c>
      <c r="F7565" t="s">
        <v>154</v>
      </c>
      <c r="G7565" s="1" t="s">
        <v>368</v>
      </c>
      <c r="H7565" t="s">
        <v>4283</v>
      </c>
      <c r="I7565" t="s">
        <v>368</v>
      </c>
      <c r="J7565" t="s">
        <v>4283</v>
      </c>
      <c r="K7565">
        <v>0.30539259019999998</v>
      </c>
      <c r="L7565">
        <v>0.30539259019999998</v>
      </c>
      <c r="M7565" t="s">
        <v>26</v>
      </c>
      <c r="N7565" t="s">
        <v>219</v>
      </c>
      <c r="O7565" t="s">
        <v>29</v>
      </c>
      <c r="P7565" t="s">
        <v>29</v>
      </c>
      <c r="Q7565" t="s">
        <v>29</v>
      </c>
      <c r="R7565" t="s">
        <v>29</v>
      </c>
      <c r="S7565" t="s">
        <v>29</v>
      </c>
      <c r="T7565" t="s">
        <v>29</v>
      </c>
      <c r="U7565" t="s">
        <v>29</v>
      </c>
      <c r="V7565" t="s">
        <v>29</v>
      </c>
      <c r="W7565" t="s">
        <v>7430</v>
      </c>
    </row>
    <row r="7566" spans="1:23">
      <c r="A7566">
        <v>7565</v>
      </c>
      <c r="B7566" t="s">
        <v>7428</v>
      </c>
      <c r="C7566" t="s">
        <v>7428</v>
      </c>
      <c r="D7566">
        <v>196</v>
      </c>
      <c r="E7566" t="s">
        <v>7500</v>
      </c>
      <c r="F7566" t="s">
        <v>154</v>
      </c>
      <c r="G7566" s="1" t="s">
        <v>368</v>
      </c>
      <c r="H7566" t="s">
        <v>7501</v>
      </c>
      <c r="I7566" t="s">
        <v>368</v>
      </c>
      <c r="J7566" t="s">
        <v>7501</v>
      </c>
      <c r="K7566">
        <v>2.4109941329999999E-2</v>
      </c>
      <c r="L7566">
        <v>2.4109941329999999E-2</v>
      </c>
      <c r="M7566" t="s">
        <v>26</v>
      </c>
      <c r="N7566" t="s">
        <v>219</v>
      </c>
      <c r="O7566" t="s">
        <v>29</v>
      </c>
      <c r="P7566" t="s">
        <v>29</v>
      </c>
      <c r="Q7566" t="s">
        <v>29</v>
      </c>
      <c r="R7566" t="s">
        <v>29</v>
      </c>
      <c r="S7566" t="s">
        <v>29</v>
      </c>
      <c r="T7566" t="s">
        <v>29</v>
      </c>
      <c r="U7566" t="s">
        <v>29</v>
      </c>
      <c r="V7566" t="s">
        <v>29</v>
      </c>
      <c r="W7566" t="s">
        <v>7430</v>
      </c>
    </row>
    <row r="7567" spans="1:23">
      <c r="A7567">
        <v>7566</v>
      </c>
      <c r="B7567" t="s">
        <v>7428</v>
      </c>
      <c r="C7567" t="s">
        <v>7428</v>
      </c>
      <c r="D7567">
        <v>196</v>
      </c>
      <c r="E7567" t="s">
        <v>978</v>
      </c>
      <c r="F7567" t="s">
        <v>154</v>
      </c>
      <c r="G7567" s="1" t="s">
        <v>368</v>
      </c>
      <c r="H7567" t="s">
        <v>485</v>
      </c>
      <c r="I7567" t="s">
        <v>368</v>
      </c>
      <c r="J7567" t="s">
        <v>485</v>
      </c>
      <c r="K7567">
        <v>8.0366471110000004E-2</v>
      </c>
      <c r="L7567">
        <v>8.0366471110000004E-2</v>
      </c>
      <c r="M7567" t="s">
        <v>26</v>
      </c>
      <c r="N7567" t="s">
        <v>74</v>
      </c>
      <c r="O7567" t="s">
        <v>29</v>
      </c>
      <c r="P7567" t="s">
        <v>29</v>
      </c>
      <c r="Q7567" t="s">
        <v>29</v>
      </c>
      <c r="R7567" t="s">
        <v>29</v>
      </c>
      <c r="S7567" t="s">
        <v>29</v>
      </c>
      <c r="T7567" t="s">
        <v>29</v>
      </c>
      <c r="U7567" t="s">
        <v>29</v>
      </c>
      <c r="V7567" t="s">
        <v>29</v>
      </c>
      <c r="W7567" t="s">
        <v>7430</v>
      </c>
    </row>
    <row r="7568" spans="1:23">
      <c r="A7568">
        <v>7567</v>
      </c>
      <c r="B7568" t="s">
        <v>7428</v>
      </c>
      <c r="C7568" t="s">
        <v>7428</v>
      </c>
      <c r="D7568">
        <v>196</v>
      </c>
      <c r="E7568" t="s">
        <v>7299</v>
      </c>
      <c r="F7568" t="s">
        <v>154</v>
      </c>
      <c r="G7568" s="1" t="s">
        <v>368</v>
      </c>
      <c r="H7568" t="s">
        <v>3866</v>
      </c>
      <c r="I7568" t="s">
        <v>368</v>
      </c>
      <c r="J7568" t="s">
        <v>3866</v>
      </c>
      <c r="K7568">
        <v>1.952905248</v>
      </c>
      <c r="L7568">
        <v>1.952905248</v>
      </c>
      <c r="M7568" t="s">
        <v>26</v>
      </c>
      <c r="N7568" t="s">
        <v>74</v>
      </c>
      <c r="O7568" t="s">
        <v>29</v>
      </c>
      <c r="P7568" t="s">
        <v>29</v>
      </c>
      <c r="Q7568" t="s">
        <v>29</v>
      </c>
      <c r="R7568" t="s">
        <v>29</v>
      </c>
      <c r="S7568" t="s">
        <v>29</v>
      </c>
      <c r="T7568" t="s">
        <v>29</v>
      </c>
      <c r="U7568" t="s">
        <v>29</v>
      </c>
      <c r="V7568" t="s">
        <v>29</v>
      </c>
      <c r="W7568" t="s">
        <v>7430</v>
      </c>
    </row>
    <row r="7569" spans="1:23">
      <c r="A7569">
        <v>7568</v>
      </c>
      <c r="B7569" t="s">
        <v>7428</v>
      </c>
      <c r="C7569" t="s">
        <v>7428</v>
      </c>
      <c r="D7569">
        <v>196</v>
      </c>
      <c r="E7569" t="s">
        <v>7502</v>
      </c>
      <c r="F7569" t="s">
        <v>154</v>
      </c>
      <c r="G7569" s="1" t="s">
        <v>368</v>
      </c>
      <c r="H7569" t="s">
        <v>6317</v>
      </c>
      <c r="I7569" t="s">
        <v>368</v>
      </c>
      <c r="J7569" t="s">
        <v>6317</v>
      </c>
      <c r="K7569">
        <v>4.0183235550000002E-2</v>
      </c>
      <c r="L7569">
        <v>4.0183235550000002E-2</v>
      </c>
      <c r="M7569" t="s">
        <v>26</v>
      </c>
      <c r="N7569" t="s">
        <v>219</v>
      </c>
      <c r="O7569" t="s">
        <v>63</v>
      </c>
      <c r="P7569" t="s">
        <v>29</v>
      </c>
      <c r="Q7569" t="s">
        <v>29</v>
      </c>
      <c r="R7569" t="s">
        <v>29</v>
      </c>
      <c r="S7569" t="s">
        <v>29</v>
      </c>
      <c r="T7569" t="s">
        <v>29</v>
      </c>
      <c r="U7569" t="s">
        <v>29</v>
      </c>
      <c r="V7569" t="s">
        <v>29</v>
      </c>
      <c r="W7569" t="s">
        <v>7430</v>
      </c>
    </row>
    <row r="7570" spans="1:23">
      <c r="A7570">
        <v>7569</v>
      </c>
      <c r="B7570" t="s">
        <v>7428</v>
      </c>
      <c r="C7570" t="s">
        <v>7428</v>
      </c>
      <c r="D7570">
        <v>196</v>
      </c>
      <c r="E7570" t="s">
        <v>7301</v>
      </c>
      <c r="F7570" t="s">
        <v>154</v>
      </c>
      <c r="G7570" s="1" t="s">
        <v>368</v>
      </c>
      <c r="H7570" t="s">
        <v>7302</v>
      </c>
      <c r="I7570" t="s">
        <v>368</v>
      </c>
      <c r="J7570" t="s">
        <v>7302</v>
      </c>
      <c r="K7570">
        <v>2.4109941329999999E-2</v>
      </c>
      <c r="L7570">
        <v>2.4109941329999999E-2</v>
      </c>
      <c r="M7570" t="s">
        <v>26</v>
      </c>
      <c r="N7570" t="s">
        <v>219</v>
      </c>
      <c r="O7570" t="s">
        <v>29</v>
      </c>
      <c r="P7570" t="s">
        <v>29</v>
      </c>
      <c r="Q7570" t="s">
        <v>29</v>
      </c>
      <c r="R7570" t="s">
        <v>29</v>
      </c>
      <c r="S7570" t="s">
        <v>29</v>
      </c>
      <c r="T7570" t="s">
        <v>29</v>
      </c>
      <c r="U7570" t="s">
        <v>29</v>
      </c>
      <c r="V7570" t="s">
        <v>29</v>
      </c>
      <c r="W7570" t="s">
        <v>7430</v>
      </c>
    </row>
    <row r="7571" spans="1:23">
      <c r="A7571">
        <v>7570</v>
      </c>
      <c r="B7571" t="s">
        <v>7428</v>
      </c>
      <c r="C7571" t="s">
        <v>7428</v>
      </c>
      <c r="D7571">
        <v>196</v>
      </c>
      <c r="E7571" t="s">
        <v>5824</v>
      </c>
      <c r="F7571" t="s">
        <v>154</v>
      </c>
      <c r="G7571" s="1" t="s">
        <v>368</v>
      </c>
      <c r="H7571" t="s">
        <v>29</v>
      </c>
      <c r="I7571" t="s">
        <v>368</v>
      </c>
      <c r="J7571" t="s">
        <v>29</v>
      </c>
      <c r="K7571">
        <v>0.45808888530000003</v>
      </c>
      <c r="L7571">
        <v>0.45808888530000003</v>
      </c>
      <c r="M7571" t="s">
        <v>26</v>
      </c>
      <c r="N7571" t="s">
        <v>74</v>
      </c>
      <c r="O7571" t="s">
        <v>29</v>
      </c>
      <c r="P7571" t="s">
        <v>29</v>
      </c>
      <c r="Q7571" t="s">
        <v>29</v>
      </c>
      <c r="R7571" t="s">
        <v>29</v>
      </c>
      <c r="S7571" t="s">
        <v>29</v>
      </c>
      <c r="T7571" t="s">
        <v>29</v>
      </c>
      <c r="U7571" t="s">
        <v>29</v>
      </c>
      <c r="V7571" t="s">
        <v>29</v>
      </c>
      <c r="W7571" t="s">
        <v>7430</v>
      </c>
    </row>
    <row r="7572" spans="1:23">
      <c r="A7572">
        <v>7571</v>
      </c>
      <c r="B7572" t="s">
        <v>7428</v>
      </c>
      <c r="C7572" t="s">
        <v>7428</v>
      </c>
      <c r="D7572">
        <v>196</v>
      </c>
      <c r="E7572" t="s">
        <v>5847</v>
      </c>
      <c r="F7572" t="s">
        <v>154</v>
      </c>
      <c r="G7572" s="1" t="s">
        <v>368</v>
      </c>
      <c r="H7572" t="s">
        <v>29</v>
      </c>
      <c r="I7572" t="s">
        <v>368</v>
      </c>
      <c r="J7572" t="s">
        <v>29</v>
      </c>
      <c r="K7572">
        <v>0.86795788799999996</v>
      </c>
      <c r="L7572">
        <v>0.86795788799999996</v>
      </c>
      <c r="M7572" t="s">
        <v>26</v>
      </c>
      <c r="N7572" t="s">
        <v>232</v>
      </c>
      <c r="O7572" t="s">
        <v>219</v>
      </c>
      <c r="P7572" t="s">
        <v>29</v>
      </c>
      <c r="Q7572" t="s">
        <v>29</v>
      </c>
      <c r="R7572" t="s">
        <v>29</v>
      </c>
      <c r="S7572" t="s">
        <v>29</v>
      </c>
      <c r="T7572" t="s">
        <v>29</v>
      </c>
      <c r="U7572" t="s">
        <v>29</v>
      </c>
      <c r="V7572" t="s">
        <v>29</v>
      </c>
      <c r="W7572" t="s">
        <v>7430</v>
      </c>
    </row>
    <row r="7573" spans="1:23">
      <c r="A7573">
        <v>7572</v>
      </c>
      <c r="B7573" t="s">
        <v>7428</v>
      </c>
      <c r="C7573" t="s">
        <v>7428</v>
      </c>
      <c r="D7573">
        <v>196</v>
      </c>
      <c r="E7573" t="s">
        <v>1302</v>
      </c>
      <c r="F7573" t="s">
        <v>154</v>
      </c>
      <c r="G7573" s="1" t="s">
        <v>368</v>
      </c>
      <c r="H7573" t="s">
        <v>29</v>
      </c>
      <c r="I7573" t="s">
        <v>368</v>
      </c>
      <c r="J7573" t="s">
        <v>29</v>
      </c>
      <c r="K7573">
        <v>8.0366471110000001E-3</v>
      </c>
      <c r="L7573">
        <v>8.0366471110000001E-3</v>
      </c>
      <c r="M7573" t="s">
        <v>26</v>
      </c>
      <c r="N7573" t="s">
        <v>219</v>
      </c>
      <c r="O7573" t="s">
        <v>29</v>
      </c>
      <c r="P7573" t="s">
        <v>29</v>
      </c>
      <c r="Q7573" t="s">
        <v>29</v>
      </c>
      <c r="R7573" t="s">
        <v>29</v>
      </c>
      <c r="S7573" t="s">
        <v>29</v>
      </c>
      <c r="T7573" t="s">
        <v>29</v>
      </c>
      <c r="U7573" t="s">
        <v>29</v>
      </c>
      <c r="V7573" t="s">
        <v>29</v>
      </c>
      <c r="W7573" t="s">
        <v>7430</v>
      </c>
    </row>
    <row r="7574" spans="1:23">
      <c r="A7574">
        <v>7573</v>
      </c>
      <c r="B7574" t="s">
        <v>7428</v>
      </c>
      <c r="C7574" t="s">
        <v>7428</v>
      </c>
      <c r="D7574">
        <v>196</v>
      </c>
      <c r="E7574" t="s">
        <v>7503</v>
      </c>
      <c r="F7574" t="s">
        <v>154</v>
      </c>
      <c r="G7574" s="1" t="s">
        <v>2993</v>
      </c>
      <c r="H7574" t="s">
        <v>7504</v>
      </c>
      <c r="I7574" t="s">
        <v>2993</v>
      </c>
      <c r="J7574" t="s">
        <v>7504</v>
      </c>
      <c r="K7574">
        <v>4.0183235550000002E-2</v>
      </c>
      <c r="L7574">
        <v>4.0183235550000002E-2</v>
      </c>
      <c r="M7574" t="s">
        <v>26</v>
      </c>
      <c r="N7574" t="s">
        <v>219</v>
      </c>
      <c r="O7574" t="s">
        <v>29</v>
      </c>
      <c r="P7574" t="s">
        <v>29</v>
      </c>
      <c r="Q7574" t="s">
        <v>29</v>
      </c>
      <c r="R7574" t="s">
        <v>29</v>
      </c>
      <c r="S7574" t="s">
        <v>29</v>
      </c>
      <c r="T7574" t="s">
        <v>29</v>
      </c>
      <c r="U7574" t="s">
        <v>29</v>
      </c>
      <c r="V7574" t="s">
        <v>29</v>
      </c>
      <c r="W7574" t="s">
        <v>7430</v>
      </c>
    </row>
    <row r="7575" spans="1:23">
      <c r="A7575">
        <v>7574</v>
      </c>
      <c r="B7575" t="s">
        <v>7428</v>
      </c>
      <c r="C7575" t="s">
        <v>7428</v>
      </c>
      <c r="D7575">
        <v>196</v>
      </c>
      <c r="E7575" t="s">
        <v>7505</v>
      </c>
      <c r="F7575" t="s">
        <v>154</v>
      </c>
      <c r="G7575" s="1" t="s">
        <v>2993</v>
      </c>
      <c r="H7575" t="s">
        <v>29</v>
      </c>
      <c r="I7575" t="s">
        <v>2993</v>
      </c>
      <c r="J7575" t="s">
        <v>29</v>
      </c>
      <c r="K7575">
        <v>4.0183235550000002E-2</v>
      </c>
      <c r="L7575">
        <v>4.0183235550000002E-2</v>
      </c>
      <c r="M7575" t="s">
        <v>26</v>
      </c>
      <c r="N7575" t="s">
        <v>63</v>
      </c>
      <c r="O7575" t="s">
        <v>29</v>
      </c>
      <c r="P7575" t="s">
        <v>29</v>
      </c>
      <c r="Q7575" t="s">
        <v>29</v>
      </c>
      <c r="R7575" t="s">
        <v>29</v>
      </c>
      <c r="S7575" t="s">
        <v>29</v>
      </c>
      <c r="T7575" t="s">
        <v>29</v>
      </c>
      <c r="U7575" t="s">
        <v>29</v>
      </c>
      <c r="V7575" t="s">
        <v>29</v>
      </c>
      <c r="W7575" t="s">
        <v>7430</v>
      </c>
    </row>
    <row r="7576" spans="1:23">
      <c r="A7576">
        <v>7575</v>
      </c>
      <c r="B7576" t="s">
        <v>7428</v>
      </c>
      <c r="C7576" t="s">
        <v>7428</v>
      </c>
      <c r="D7576">
        <v>196</v>
      </c>
      <c r="E7576" t="s">
        <v>7506</v>
      </c>
      <c r="F7576" t="s">
        <v>154</v>
      </c>
      <c r="G7576" s="1" t="s">
        <v>2152</v>
      </c>
      <c r="H7576" t="s">
        <v>1029</v>
      </c>
      <c r="I7576" t="s">
        <v>2152</v>
      </c>
      <c r="J7576" t="s">
        <v>1029</v>
      </c>
      <c r="K7576">
        <v>0.23306276619999999</v>
      </c>
      <c r="L7576">
        <v>0.23306276619999999</v>
      </c>
      <c r="M7576" t="s">
        <v>26</v>
      </c>
      <c r="N7576" t="s">
        <v>219</v>
      </c>
      <c r="O7576" t="s">
        <v>29</v>
      </c>
      <c r="P7576" t="s">
        <v>29</v>
      </c>
      <c r="Q7576" t="s">
        <v>29</v>
      </c>
      <c r="R7576" t="s">
        <v>29</v>
      </c>
      <c r="S7576" t="s">
        <v>29</v>
      </c>
      <c r="T7576" t="s">
        <v>29</v>
      </c>
      <c r="U7576" t="s">
        <v>29</v>
      </c>
      <c r="V7576" t="s">
        <v>29</v>
      </c>
      <c r="W7576" t="s">
        <v>7430</v>
      </c>
    </row>
    <row r="7577" spans="1:23">
      <c r="A7577">
        <v>7576</v>
      </c>
      <c r="B7577" t="s">
        <v>7428</v>
      </c>
      <c r="C7577" t="s">
        <v>7428</v>
      </c>
      <c r="D7577">
        <v>196</v>
      </c>
      <c r="E7577" t="s">
        <v>7507</v>
      </c>
      <c r="F7577" t="s">
        <v>51</v>
      </c>
      <c r="G7577" s="1" t="s">
        <v>7508</v>
      </c>
      <c r="H7577" t="s">
        <v>1018</v>
      </c>
      <c r="I7577" t="s">
        <v>7508</v>
      </c>
      <c r="J7577" t="s">
        <v>1018</v>
      </c>
      <c r="K7577">
        <v>2.4109941329999999E-2</v>
      </c>
      <c r="L7577">
        <v>2.4109941329999999E-2</v>
      </c>
      <c r="M7577" t="s">
        <v>26</v>
      </c>
      <c r="N7577" t="s">
        <v>219</v>
      </c>
      <c r="O7577" t="s">
        <v>29</v>
      </c>
      <c r="P7577" t="s">
        <v>29</v>
      </c>
      <c r="Q7577" t="s">
        <v>29</v>
      </c>
      <c r="R7577" t="s">
        <v>29</v>
      </c>
      <c r="S7577" t="s">
        <v>29</v>
      </c>
      <c r="T7577" t="s">
        <v>29</v>
      </c>
      <c r="U7577" t="s">
        <v>29</v>
      </c>
      <c r="V7577" t="s">
        <v>29</v>
      </c>
      <c r="W7577" t="s">
        <v>7430</v>
      </c>
    </row>
    <row r="7578" spans="1:23">
      <c r="A7578">
        <v>7577</v>
      </c>
      <c r="B7578" t="s">
        <v>7428</v>
      </c>
      <c r="C7578" t="s">
        <v>7428</v>
      </c>
      <c r="D7578">
        <v>196</v>
      </c>
      <c r="E7578" t="s">
        <v>7509</v>
      </c>
      <c r="F7578" t="s">
        <v>51</v>
      </c>
      <c r="G7578" s="1" t="s">
        <v>7508</v>
      </c>
      <c r="H7578" t="s">
        <v>29</v>
      </c>
      <c r="I7578" t="s">
        <v>7508</v>
      </c>
      <c r="J7578" t="s">
        <v>29</v>
      </c>
      <c r="K7578">
        <v>1.6073294219999999E-2</v>
      </c>
      <c r="L7578">
        <v>1.6073294219999999E-2</v>
      </c>
      <c r="M7578" t="s">
        <v>26</v>
      </c>
      <c r="N7578" t="s">
        <v>74</v>
      </c>
      <c r="O7578" t="s">
        <v>29</v>
      </c>
      <c r="P7578" t="s">
        <v>29</v>
      </c>
      <c r="Q7578" t="s">
        <v>29</v>
      </c>
      <c r="R7578" t="s">
        <v>29</v>
      </c>
      <c r="S7578" t="s">
        <v>29</v>
      </c>
      <c r="T7578" t="s">
        <v>29</v>
      </c>
      <c r="U7578" t="s">
        <v>29</v>
      </c>
      <c r="V7578" t="s">
        <v>29</v>
      </c>
      <c r="W7578" t="s">
        <v>7430</v>
      </c>
    </row>
    <row r="7579" spans="1:23">
      <c r="A7579">
        <v>7578</v>
      </c>
      <c r="B7579" t="s">
        <v>7428</v>
      </c>
      <c r="C7579" t="s">
        <v>7428</v>
      </c>
      <c r="D7579">
        <v>196</v>
      </c>
      <c r="E7579" t="s">
        <v>7510</v>
      </c>
      <c r="F7579" t="s">
        <v>558</v>
      </c>
      <c r="G7579" s="1" t="s">
        <v>6138</v>
      </c>
      <c r="H7579" t="s">
        <v>7511</v>
      </c>
      <c r="I7579" t="s">
        <v>6138</v>
      </c>
      <c r="J7579" t="s">
        <v>7511</v>
      </c>
      <c r="K7579">
        <v>5.6256529780000002E-2</v>
      </c>
      <c r="L7579">
        <v>5.6256529780000002E-2</v>
      </c>
      <c r="M7579" t="s">
        <v>26</v>
      </c>
      <c r="N7579" t="s">
        <v>219</v>
      </c>
      <c r="O7579" t="s">
        <v>29</v>
      </c>
      <c r="P7579" t="s">
        <v>29</v>
      </c>
      <c r="Q7579" t="s">
        <v>29</v>
      </c>
      <c r="R7579" t="s">
        <v>29</v>
      </c>
      <c r="S7579" t="s">
        <v>29</v>
      </c>
      <c r="T7579" t="s">
        <v>29</v>
      </c>
      <c r="U7579" t="s">
        <v>29</v>
      </c>
      <c r="V7579" t="s">
        <v>29</v>
      </c>
      <c r="W7579" t="s">
        <v>7430</v>
      </c>
    </row>
    <row r="7580" spans="1:23">
      <c r="A7580">
        <v>7579</v>
      </c>
      <c r="B7580" t="s">
        <v>7428</v>
      </c>
      <c r="C7580" t="s">
        <v>7428</v>
      </c>
      <c r="D7580">
        <v>196</v>
      </c>
      <c r="E7580" t="s">
        <v>7512</v>
      </c>
      <c r="F7580" t="s">
        <v>558</v>
      </c>
      <c r="G7580" s="1" t="s">
        <v>1418</v>
      </c>
      <c r="H7580" t="s">
        <v>2389</v>
      </c>
      <c r="I7580" t="s">
        <v>1418</v>
      </c>
      <c r="J7580" t="s">
        <v>2389</v>
      </c>
      <c r="K7580">
        <v>0.15269629509999999</v>
      </c>
      <c r="L7580">
        <v>0.15269629509999999</v>
      </c>
      <c r="M7580" t="s">
        <v>26</v>
      </c>
      <c r="N7580" t="s">
        <v>29</v>
      </c>
      <c r="O7580" t="s">
        <v>29</v>
      </c>
      <c r="P7580" t="s">
        <v>29</v>
      </c>
      <c r="Q7580" t="s">
        <v>29</v>
      </c>
      <c r="R7580" t="s">
        <v>29</v>
      </c>
      <c r="S7580" t="s">
        <v>29</v>
      </c>
      <c r="T7580" t="s">
        <v>29</v>
      </c>
      <c r="U7580" t="s">
        <v>29</v>
      </c>
      <c r="V7580" t="s">
        <v>29</v>
      </c>
      <c r="W7580" t="s">
        <v>7430</v>
      </c>
    </row>
    <row r="7581" spans="1:23">
      <c r="A7581">
        <v>7580</v>
      </c>
      <c r="B7581" t="s">
        <v>7428</v>
      </c>
      <c r="C7581" t="s">
        <v>7428</v>
      </c>
      <c r="D7581">
        <v>196</v>
      </c>
      <c r="E7581" t="s">
        <v>7513</v>
      </c>
      <c r="F7581" t="s">
        <v>558</v>
      </c>
      <c r="G7581" s="1" t="s">
        <v>1089</v>
      </c>
      <c r="H7581" t="s">
        <v>6957</v>
      </c>
      <c r="I7581" t="s">
        <v>1089</v>
      </c>
      <c r="J7581" t="s">
        <v>6957</v>
      </c>
      <c r="K7581">
        <v>5.6256529780000002E-2</v>
      </c>
      <c r="L7581">
        <v>5.6256529780000002E-2</v>
      </c>
      <c r="M7581" t="s">
        <v>26</v>
      </c>
      <c r="N7581" t="s">
        <v>74</v>
      </c>
      <c r="O7581" t="s">
        <v>29</v>
      </c>
      <c r="P7581" t="s">
        <v>29</v>
      </c>
      <c r="Q7581" t="s">
        <v>29</v>
      </c>
      <c r="R7581" t="s">
        <v>29</v>
      </c>
      <c r="S7581" t="s">
        <v>29</v>
      </c>
      <c r="T7581" t="s">
        <v>29</v>
      </c>
      <c r="U7581" t="s">
        <v>29</v>
      </c>
      <c r="V7581" t="s">
        <v>29</v>
      </c>
      <c r="W7581" t="s">
        <v>7430</v>
      </c>
    </row>
    <row r="7582" spans="1:23">
      <c r="A7582">
        <v>7581</v>
      </c>
      <c r="B7582" t="s">
        <v>7428</v>
      </c>
      <c r="C7582" t="s">
        <v>7428</v>
      </c>
      <c r="D7582">
        <v>196</v>
      </c>
      <c r="E7582" t="s">
        <v>7514</v>
      </c>
      <c r="F7582" t="s">
        <v>558</v>
      </c>
      <c r="G7582" s="1" t="s">
        <v>1089</v>
      </c>
      <c r="H7582" t="s">
        <v>2389</v>
      </c>
      <c r="I7582" t="s">
        <v>1089</v>
      </c>
      <c r="J7582" t="s">
        <v>2389</v>
      </c>
      <c r="K7582">
        <v>1.7680623639999999</v>
      </c>
      <c r="L7582">
        <v>1.7680623639999999</v>
      </c>
      <c r="M7582" t="s">
        <v>26</v>
      </c>
      <c r="N7582" t="s">
        <v>74</v>
      </c>
      <c r="O7582" t="s">
        <v>29</v>
      </c>
      <c r="P7582" t="s">
        <v>29</v>
      </c>
      <c r="Q7582" t="s">
        <v>29</v>
      </c>
      <c r="R7582" t="s">
        <v>29</v>
      </c>
      <c r="S7582" t="s">
        <v>29</v>
      </c>
      <c r="T7582" t="s">
        <v>29</v>
      </c>
      <c r="U7582" t="s">
        <v>29</v>
      </c>
      <c r="V7582" t="s">
        <v>29</v>
      </c>
      <c r="W7582" t="s">
        <v>7430</v>
      </c>
    </row>
    <row r="7583" spans="1:23">
      <c r="A7583">
        <v>7582</v>
      </c>
      <c r="B7583" t="s">
        <v>7428</v>
      </c>
      <c r="C7583" t="s">
        <v>7428</v>
      </c>
      <c r="D7583">
        <v>196</v>
      </c>
      <c r="E7583" t="s">
        <v>4138</v>
      </c>
      <c r="F7583" t="s">
        <v>558</v>
      </c>
      <c r="G7583" s="1" t="s">
        <v>1089</v>
      </c>
      <c r="H7583" t="s">
        <v>29</v>
      </c>
      <c r="I7583" t="s">
        <v>1089</v>
      </c>
      <c r="J7583" t="s">
        <v>29</v>
      </c>
      <c r="K7583">
        <v>4.8219882659999998E-2</v>
      </c>
      <c r="L7583">
        <v>4.8219882659999998E-2</v>
      </c>
      <c r="M7583" t="s">
        <v>26</v>
      </c>
      <c r="N7583" t="s">
        <v>74</v>
      </c>
      <c r="O7583" t="s">
        <v>29</v>
      </c>
      <c r="P7583" t="s">
        <v>29</v>
      </c>
      <c r="Q7583" t="s">
        <v>29</v>
      </c>
      <c r="R7583" t="s">
        <v>29</v>
      </c>
      <c r="S7583" t="s">
        <v>29</v>
      </c>
      <c r="T7583" t="s">
        <v>29</v>
      </c>
      <c r="U7583" t="s">
        <v>29</v>
      </c>
      <c r="V7583" t="s">
        <v>29</v>
      </c>
      <c r="W7583" t="s">
        <v>7430</v>
      </c>
    </row>
    <row r="7584" spans="1:23">
      <c r="A7584">
        <v>7583</v>
      </c>
      <c r="B7584" t="s">
        <v>7428</v>
      </c>
      <c r="C7584" t="s">
        <v>7428</v>
      </c>
      <c r="D7584">
        <v>196</v>
      </c>
      <c r="E7584" t="s">
        <v>7515</v>
      </c>
      <c r="F7584" t="s">
        <v>558</v>
      </c>
      <c r="G7584" s="1" t="s">
        <v>7516</v>
      </c>
      <c r="H7584" t="s">
        <v>29</v>
      </c>
      <c r="I7584" t="s">
        <v>7516</v>
      </c>
      <c r="J7584" t="s">
        <v>29</v>
      </c>
      <c r="K7584">
        <v>0.30539259019999998</v>
      </c>
      <c r="L7584">
        <v>0.30539259019999998</v>
      </c>
      <c r="M7584" t="s">
        <v>26</v>
      </c>
      <c r="N7584" t="s">
        <v>74</v>
      </c>
      <c r="O7584" t="s">
        <v>29</v>
      </c>
      <c r="P7584" t="s">
        <v>29</v>
      </c>
      <c r="Q7584" t="s">
        <v>29</v>
      </c>
      <c r="R7584" t="s">
        <v>29</v>
      </c>
      <c r="S7584" t="s">
        <v>29</v>
      </c>
      <c r="T7584" t="s">
        <v>29</v>
      </c>
      <c r="U7584" t="s">
        <v>29</v>
      </c>
      <c r="V7584" t="s">
        <v>29</v>
      </c>
      <c r="W7584" t="s">
        <v>7430</v>
      </c>
    </row>
    <row r="7585" spans="1:23">
      <c r="A7585">
        <v>7584</v>
      </c>
      <c r="B7585" t="s">
        <v>7428</v>
      </c>
      <c r="C7585" t="s">
        <v>7428</v>
      </c>
      <c r="D7585">
        <v>196</v>
      </c>
      <c r="E7585" t="s">
        <v>7517</v>
      </c>
      <c r="F7585" t="s">
        <v>558</v>
      </c>
      <c r="G7585" s="1" t="s">
        <v>29</v>
      </c>
      <c r="H7585" t="s">
        <v>29</v>
      </c>
      <c r="I7585" t="s">
        <v>29</v>
      </c>
      <c r="J7585" t="s">
        <v>29</v>
      </c>
      <c r="K7585">
        <v>0.2491360604</v>
      </c>
      <c r="L7585">
        <v>0.2491360604</v>
      </c>
      <c r="M7585" t="s">
        <v>26</v>
      </c>
      <c r="N7585" t="s">
        <v>118</v>
      </c>
      <c r="O7585" t="s">
        <v>29</v>
      </c>
      <c r="P7585" t="s">
        <v>29</v>
      </c>
      <c r="Q7585" t="s">
        <v>29</v>
      </c>
      <c r="R7585" t="s">
        <v>29</v>
      </c>
      <c r="S7585" t="s">
        <v>29</v>
      </c>
      <c r="T7585" t="s">
        <v>29</v>
      </c>
      <c r="U7585" t="s">
        <v>29</v>
      </c>
      <c r="V7585" t="s">
        <v>29</v>
      </c>
      <c r="W7585" t="s">
        <v>7430</v>
      </c>
    </row>
    <row r="7586" spans="1:23">
      <c r="A7586">
        <v>7585</v>
      </c>
      <c r="B7586" t="s">
        <v>7428</v>
      </c>
      <c r="C7586" t="s">
        <v>7428</v>
      </c>
      <c r="D7586">
        <v>196</v>
      </c>
      <c r="E7586" t="s">
        <v>7518</v>
      </c>
      <c r="F7586" t="s">
        <v>1364</v>
      </c>
      <c r="G7586" s="1" t="s">
        <v>1730</v>
      </c>
      <c r="H7586" t="s">
        <v>3384</v>
      </c>
      <c r="I7586" t="s">
        <v>1730</v>
      </c>
      <c r="J7586" t="s">
        <v>3384</v>
      </c>
      <c r="K7586">
        <v>4.0183235550000002E-2</v>
      </c>
      <c r="L7586">
        <v>4.0183235550000002E-2</v>
      </c>
      <c r="M7586" t="s">
        <v>26</v>
      </c>
      <c r="N7586" t="s">
        <v>219</v>
      </c>
      <c r="O7586" t="s">
        <v>29</v>
      </c>
      <c r="P7586" t="s">
        <v>29</v>
      </c>
      <c r="Q7586" t="s">
        <v>29</v>
      </c>
      <c r="R7586" t="s">
        <v>29</v>
      </c>
      <c r="S7586" t="s">
        <v>29</v>
      </c>
      <c r="T7586" t="s">
        <v>29</v>
      </c>
      <c r="U7586" t="s">
        <v>29</v>
      </c>
      <c r="V7586" t="s">
        <v>29</v>
      </c>
      <c r="W7586" t="s">
        <v>7430</v>
      </c>
    </row>
    <row r="7587" spans="1:23">
      <c r="A7587">
        <v>7586</v>
      </c>
      <c r="B7587" t="s">
        <v>7428</v>
      </c>
      <c r="C7587" t="s">
        <v>7428</v>
      </c>
      <c r="D7587">
        <v>196</v>
      </c>
      <c r="E7587" t="s">
        <v>2150</v>
      </c>
      <c r="F7587" t="s">
        <v>1364</v>
      </c>
      <c r="G7587" s="1" t="s">
        <v>1730</v>
      </c>
      <c r="H7587" t="s">
        <v>183</v>
      </c>
      <c r="I7587" t="s">
        <v>1730</v>
      </c>
      <c r="J7587" t="s">
        <v>183</v>
      </c>
      <c r="K7587">
        <v>7.2329824000000001E-2</v>
      </c>
      <c r="L7587">
        <v>7.2329824000000001E-2</v>
      </c>
      <c r="M7587" t="s">
        <v>26</v>
      </c>
      <c r="N7587" t="s">
        <v>219</v>
      </c>
      <c r="O7587" t="s">
        <v>29</v>
      </c>
      <c r="P7587" t="s">
        <v>29</v>
      </c>
      <c r="Q7587" t="s">
        <v>29</v>
      </c>
      <c r="R7587" t="s">
        <v>29</v>
      </c>
      <c r="S7587" t="s">
        <v>29</v>
      </c>
      <c r="T7587" t="s">
        <v>29</v>
      </c>
      <c r="U7587" t="s">
        <v>29</v>
      </c>
      <c r="V7587" t="s">
        <v>29</v>
      </c>
      <c r="W7587" t="s">
        <v>7430</v>
      </c>
    </row>
    <row r="7588" spans="1:23">
      <c r="A7588">
        <v>7587</v>
      </c>
      <c r="B7588" t="s">
        <v>7428</v>
      </c>
      <c r="C7588" t="s">
        <v>7428</v>
      </c>
      <c r="D7588">
        <v>196</v>
      </c>
      <c r="E7588" t="s">
        <v>7519</v>
      </c>
      <c r="F7588" t="s">
        <v>1364</v>
      </c>
      <c r="G7588" s="1" t="s">
        <v>1730</v>
      </c>
      <c r="H7588" t="s">
        <v>1464</v>
      </c>
      <c r="I7588" t="s">
        <v>1730</v>
      </c>
      <c r="J7588" t="s">
        <v>1464</v>
      </c>
      <c r="K7588">
        <v>3.793297436</v>
      </c>
      <c r="L7588">
        <v>3.793297436</v>
      </c>
      <c r="M7588" t="s">
        <v>26</v>
      </c>
      <c r="N7588" t="s">
        <v>219</v>
      </c>
      <c r="O7588" t="s">
        <v>29</v>
      </c>
      <c r="P7588" t="s">
        <v>29</v>
      </c>
      <c r="Q7588" t="s">
        <v>29</v>
      </c>
      <c r="R7588" t="s">
        <v>29</v>
      </c>
      <c r="S7588" t="s">
        <v>29</v>
      </c>
      <c r="T7588" t="s">
        <v>29</v>
      </c>
      <c r="U7588" t="s">
        <v>29</v>
      </c>
      <c r="V7588" t="s">
        <v>29</v>
      </c>
      <c r="W7588" t="s">
        <v>7430</v>
      </c>
    </row>
    <row r="7589" spans="1:23">
      <c r="A7589">
        <v>7588</v>
      </c>
      <c r="B7589" t="s">
        <v>7428</v>
      </c>
      <c r="C7589" t="s">
        <v>7428</v>
      </c>
      <c r="D7589">
        <v>196</v>
      </c>
      <c r="E7589" t="s">
        <v>7520</v>
      </c>
      <c r="F7589" t="s">
        <v>1364</v>
      </c>
      <c r="G7589" s="1" t="s">
        <v>1730</v>
      </c>
      <c r="H7589" t="s">
        <v>29</v>
      </c>
      <c r="I7589" t="s">
        <v>1730</v>
      </c>
      <c r="J7589" t="s">
        <v>29</v>
      </c>
      <c r="K7589">
        <v>1.75198907</v>
      </c>
      <c r="L7589">
        <v>1.75198907</v>
      </c>
      <c r="M7589" t="s">
        <v>26</v>
      </c>
      <c r="N7589" t="s">
        <v>232</v>
      </c>
      <c r="O7589" t="s">
        <v>29</v>
      </c>
      <c r="P7589" t="s">
        <v>29</v>
      </c>
      <c r="Q7589" t="s">
        <v>29</v>
      </c>
      <c r="R7589" t="s">
        <v>29</v>
      </c>
      <c r="S7589" t="s">
        <v>29</v>
      </c>
      <c r="T7589" t="s">
        <v>29</v>
      </c>
      <c r="U7589" t="s">
        <v>29</v>
      </c>
      <c r="V7589" t="s">
        <v>29</v>
      </c>
      <c r="W7589" t="s">
        <v>7430</v>
      </c>
    </row>
    <row r="7590" spans="1:23">
      <c r="A7590">
        <v>7589</v>
      </c>
      <c r="B7590" t="s">
        <v>7428</v>
      </c>
      <c r="C7590" t="s">
        <v>7428</v>
      </c>
      <c r="D7590">
        <v>196</v>
      </c>
      <c r="E7590" t="s">
        <v>7521</v>
      </c>
      <c r="F7590" t="s">
        <v>1364</v>
      </c>
      <c r="G7590" s="1" t="s">
        <v>5103</v>
      </c>
      <c r="H7590" t="s">
        <v>29</v>
      </c>
      <c r="I7590" t="s">
        <v>5103</v>
      </c>
      <c r="J7590" t="s">
        <v>29</v>
      </c>
      <c r="K7590">
        <v>2.4109941329999999E-2</v>
      </c>
      <c r="L7590">
        <v>2.4109941329999999E-2</v>
      </c>
      <c r="M7590" t="s">
        <v>26</v>
      </c>
      <c r="N7590" t="s">
        <v>219</v>
      </c>
      <c r="O7590" t="s">
        <v>29</v>
      </c>
      <c r="P7590" t="s">
        <v>29</v>
      </c>
      <c r="Q7590" t="s">
        <v>29</v>
      </c>
      <c r="R7590" t="s">
        <v>29</v>
      </c>
      <c r="S7590" t="s">
        <v>29</v>
      </c>
      <c r="T7590" t="s">
        <v>29</v>
      </c>
      <c r="U7590" t="s">
        <v>29</v>
      </c>
      <c r="V7590" t="s">
        <v>29</v>
      </c>
      <c r="W7590" t="s">
        <v>7430</v>
      </c>
    </row>
    <row r="7591" spans="1:23">
      <c r="A7591">
        <v>7590</v>
      </c>
      <c r="B7591" t="s">
        <v>7428</v>
      </c>
      <c r="C7591" t="s">
        <v>7428</v>
      </c>
      <c r="D7591">
        <v>196</v>
      </c>
      <c r="E7591" t="s">
        <v>7522</v>
      </c>
      <c r="F7591" t="s">
        <v>114</v>
      </c>
      <c r="G7591" s="1" t="s">
        <v>6008</v>
      </c>
      <c r="H7591" t="s">
        <v>7523</v>
      </c>
      <c r="I7591" t="s">
        <v>6008</v>
      </c>
      <c r="J7591" t="s">
        <v>7523</v>
      </c>
      <c r="K7591">
        <v>8.0366471110000004E-2</v>
      </c>
      <c r="L7591">
        <v>8.0366471110000004E-2</v>
      </c>
      <c r="M7591" t="s">
        <v>26</v>
      </c>
      <c r="N7591" t="s">
        <v>74</v>
      </c>
      <c r="O7591" t="s">
        <v>29</v>
      </c>
      <c r="P7591" t="s">
        <v>29</v>
      </c>
      <c r="Q7591" t="s">
        <v>29</v>
      </c>
      <c r="R7591" t="s">
        <v>29</v>
      </c>
      <c r="S7591" t="s">
        <v>29</v>
      </c>
      <c r="T7591" t="s">
        <v>29</v>
      </c>
      <c r="U7591" t="s">
        <v>29</v>
      </c>
      <c r="V7591" t="s">
        <v>29</v>
      </c>
      <c r="W7591" t="s">
        <v>7430</v>
      </c>
    </row>
    <row r="7592" spans="1:23">
      <c r="A7592">
        <v>7591</v>
      </c>
      <c r="B7592" t="s">
        <v>7428</v>
      </c>
      <c r="C7592" t="s">
        <v>7428</v>
      </c>
      <c r="D7592">
        <v>196</v>
      </c>
      <c r="E7592" t="s">
        <v>7524</v>
      </c>
      <c r="F7592" t="s">
        <v>114</v>
      </c>
      <c r="G7592" s="1" t="s">
        <v>7525</v>
      </c>
      <c r="H7592" t="s">
        <v>245</v>
      </c>
      <c r="I7592" t="s">
        <v>7525</v>
      </c>
      <c r="J7592" t="s">
        <v>245</v>
      </c>
      <c r="K7592">
        <v>1.1974604200000001</v>
      </c>
      <c r="L7592">
        <v>1.1974604200000001</v>
      </c>
      <c r="M7592" t="s">
        <v>26</v>
      </c>
      <c r="N7592" t="s">
        <v>74</v>
      </c>
      <c r="O7592" t="s">
        <v>29</v>
      </c>
      <c r="P7592" t="s">
        <v>29</v>
      </c>
      <c r="Q7592" t="s">
        <v>29</v>
      </c>
      <c r="R7592" t="s">
        <v>29</v>
      </c>
      <c r="S7592" t="s">
        <v>29</v>
      </c>
      <c r="T7592" t="s">
        <v>29</v>
      </c>
      <c r="U7592" t="s">
        <v>29</v>
      </c>
      <c r="V7592" t="s">
        <v>29</v>
      </c>
      <c r="W7592" t="s">
        <v>7430</v>
      </c>
    </row>
    <row r="7593" spans="1:23">
      <c r="A7593">
        <v>7592</v>
      </c>
      <c r="B7593" t="s">
        <v>7428</v>
      </c>
      <c r="C7593" t="s">
        <v>7428</v>
      </c>
      <c r="D7593">
        <v>196</v>
      </c>
      <c r="E7593" t="s">
        <v>7526</v>
      </c>
      <c r="F7593" t="s">
        <v>168</v>
      </c>
      <c r="G7593" s="1" t="s">
        <v>1448</v>
      </c>
      <c r="H7593" t="s">
        <v>7527</v>
      </c>
      <c r="I7593" t="s">
        <v>1448</v>
      </c>
      <c r="J7593" t="s">
        <v>7527</v>
      </c>
      <c r="K7593">
        <v>0.63489512179999996</v>
      </c>
      <c r="L7593">
        <v>0.63489512179999996</v>
      </c>
      <c r="M7593" t="s">
        <v>26</v>
      </c>
      <c r="N7593" t="s">
        <v>219</v>
      </c>
      <c r="O7593" t="s">
        <v>29</v>
      </c>
      <c r="P7593" t="s">
        <v>29</v>
      </c>
      <c r="Q7593" t="s">
        <v>29</v>
      </c>
      <c r="R7593" t="s">
        <v>29</v>
      </c>
      <c r="S7593" t="s">
        <v>29</v>
      </c>
      <c r="T7593" t="s">
        <v>29</v>
      </c>
      <c r="U7593" t="s">
        <v>29</v>
      </c>
      <c r="V7593" t="s">
        <v>29</v>
      </c>
      <c r="W7593" t="s">
        <v>7430</v>
      </c>
    </row>
    <row r="7594" spans="1:23">
      <c r="A7594">
        <v>7593</v>
      </c>
      <c r="B7594" t="s">
        <v>7428</v>
      </c>
      <c r="C7594" t="s">
        <v>7428</v>
      </c>
      <c r="D7594">
        <v>196</v>
      </c>
      <c r="E7594" t="s">
        <v>7528</v>
      </c>
      <c r="F7594" t="s">
        <v>2031</v>
      </c>
      <c r="G7594" s="1" t="s">
        <v>7529</v>
      </c>
      <c r="H7594" t="s">
        <v>602</v>
      </c>
      <c r="I7594" t="s">
        <v>7529</v>
      </c>
      <c r="J7594" t="s">
        <v>602</v>
      </c>
      <c r="K7594">
        <v>0.36164911999999999</v>
      </c>
      <c r="L7594">
        <v>0.36164911999999999</v>
      </c>
      <c r="M7594" t="s">
        <v>26</v>
      </c>
      <c r="N7594" t="s">
        <v>219</v>
      </c>
      <c r="O7594" t="s">
        <v>29</v>
      </c>
      <c r="P7594" t="s">
        <v>29</v>
      </c>
      <c r="Q7594" t="s">
        <v>29</v>
      </c>
      <c r="R7594" t="s">
        <v>29</v>
      </c>
      <c r="S7594" t="s">
        <v>29</v>
      </c>
      <c r="T7594" t="s">
        <v>29</v>
      </c>
      <c r="U7594" t="s">
        <v>29</v>
      </c>
      <c r="V7594" t="s">
        <v>29</v>
      </c>
      <c r="W7594" t="s">
        <v>7430</v>
      </c>
    </row>
    <row r="7595" spans="1:23">
      <c r="A7595">
        <v>7594</v>
      </c>
      <c r="B7595" t="s">
        <v>7428</v>
      </c>
      <c r="C7595" t="s">
        <v>7428</v>
      </c>
      <c r="D7595">
        <v>196</v>
      </c>
      <c r="E7595" t="s">
        <v>7530</v>
      </c>
      <c r="F7595" t="s">
        <v>2031</v>
      </c>
      <c r="G7595" s="1" t="s">
        <v>7529</v>
      </c>
      <c r="H7595" t="s">
        <v>7531</v>
      </c>
      <c r="I7595" t="s">
        <v>8572</v>
      </c>
      <c r="J7595" t="s">
        <v>8783</v>
      </c>
      <c r="K7595">
        <v>2.4109941329999999E-2</v>
      </c>
      <c r="L7595">
        <v>2.4109941329999999E-2</v>
      </c>
      <c r="M7595" t="s">
        <v>26</v>
      </c>
      <c r="N7595" t="s">
        <v>74</v>
      </c>
      <c r="O7595" t="s">
        <v>29</v>
      </c>
      <c r="P7595" t="s">
        <v>29</v>
      </c>
      <c r="Q7595" t="s">
        <v>29</v>
      </c>
      <c r="R7595" t="s">
        <v>29</v>
      </c>
      <c r="S7595" t="s">
        <v>29</v>
      </c>
      <c r="T7595" t="s">
        <v>29</v>
      </c>
      <c r="U7595" t="s">
        <v>29</v>
      </c>
      <c r="V7595" t="s">
        <v>29</v>
      </c>
      <c r="W7595" t="s">
        <v>7430</v>
      </c>
    </row>
    <row r="7596" spans="1:23">
      <c r="A7596">
        <v>7595</v>
      </c>
      <c r="B7596" t="s">
        <v>7428</v>
      </c>
      <c r="C7596" t="s">
        <v>7428</v>
      </c>
      <c r="D7596">
        <v>196</v>
      </c>
      <c r="E7596" t="s">
        <v>7532</v>
      </c>
      <c r="F7596" t="s">
        <v>2031</v>
      </c>
      <c r="G7596" s="1" t="s">
        <v>29</v>
      </c>
      <c r="H7596" t="s">
        <v>29</v>
      </c>
      <c r="I7596" t="s">
        <v>29</v>
      </c>
      <c r="J7596" t="s">
        <v>29</v>
      </c>
      <c r="K7596">
        <v>0.2089528249</v>
      </c>
      <c r="L7596">
        <v>0.2089528249</v>
      </c>
      <c r="M7596" t="s">
        <v>26</v>
      </c>
      <c r="N7596" t="s">
        <v>219</v>
      </c>
      <c r="O7596" t="s">
        <v>29</v>
      </c>
      <c r="P7596" t="s">
        <v>29</v>
      </c>
      <c r="Q7596" t="s">
        <v>29</v>
      </c>
      <c r="R7596" t="s">
        <v>29</v>
      </c>
      <c r="S7596" t="s">
        <v>29</v>
      </c>
      <c r="T7596" t="s">
        <v>29</v>
      </c>
      <c r="U7596" t="s">
        <v>29</v>
      </c>
      <c r="V7596" t="s">
        <v>29</v>
      </c>
      <c r="W7596" t="s">
        <v>7430</v>
      </c>
    </row>
    <row r="7597" spans="1:23">
      <c r="A7597">
        <v>7596</v>
      </c>
      <c r="B7597" t="s">
        <v>7428</v>
      </c>
      <c r="C7597" t="s">
        <v>7428</v>
      </c>
      <c r="D7597">
        <v>196</v>
      </c>
      <c r="E7597" t="s">
        <v>7533</v>
      </c>
      <c r="F7597" t="s">
        <v>391</v>
      </c>
      <c r="G7597" s="1" t="s">
        <v>1620</v>
      </c>
      <c r="H7597" t="s">
        <v>7534</v>
      </c>
      <c r="I7597" t="s">
        <v>1620</v>
      </c>
      <c r="J7597" t="s">
        <v>7534</v>
      </c>
      <c r="K7597">
        <v>2.7163867229999998</v>
      </c>
      <c r="L7597">
        <v>2.7163867229999998</v>
      </c>
      <c r="M7597" t="s">
        <v>26</v>
      </c>
      <c r="N7597" t="s">
        <v>74</v>
      </c>
      <c r="O7597" t="s">
        <v>29</v>
      </c>
      <c r="P7597" t="s">
        <v>29</v>
      </c>
      <c r="Q7597" t="s">
        <v>29</v>
      </c>
      <c r="R7597" t="s">
        <v>29</v>
      </c>
      <c r="S7597" t="s">
        <v>29</v>
      </c>
      <c r="T7597" t="s">
        <v>29</v>
      </c>
      <c r="U7597" t="s">
        <v>29</v>
      </c>
      <c r="V7597" t="s">
        <v>29</v>
      </c>
      <c r="W7597" t="s">
        <v>7430</v>
      </c>
    </row>
    <row r="7598" spans="1:23">
      <c r="A7598">
        <v>7597</v>
      </c>
      <c r="B7598" t="s">
        <v>7428</v>
      </c>
      <c r="C7598" t="s">
        <v>7428</v>
      </c>
      <c r="D7598">
        <v>196</v>
      </c>
      <c r="E7598" t="s">
        <v>7535</v>
      </c>
      <c r="F7598" t="s">
        <v>391</v>
      </c>
      <c r="G7598" s="1" t="s">
        <v>7536</v>
      </c>
      <c r="H7598" t="s">
        <v>29</v>
      </c>
      <c r="I7598" t="s">
        <v>7536</v>
      </c>
      <c r="J7598" t="s">
        <v>29</v>
      </c>
      <c r="K7598">
        <v>0.12054970669999999</v>
      </c>
      <c r="L7598">
        <v>0.12054970669999999</v>
      </c>
      <c r="M7598" t="s">
        <v>26</v>
      </c>
      <c r="N7598" t="s">
        <v>74</v>
      </c>
      <c r="O7598" t="s">
        <v>29</v>
      </c>
      <c r="P7598" t="s">
        <v>29</v>
      </c>
      <c r="Q7598" t="s">
        <v>29</v>
      </c>
      <c r="R7598" t="s">
        <v>29</v>
      </c>
      <c r="S7598" t="s">
        <v>29</v>
      </c>
      <c r="T7598" t="s">
        <v>29</v>
      </c>
      <c r="U7598" t="s">
        <v>29</v>
      </c>
      <c r="V7598" t="s">
        <v>29</v>
      </c>
      <c r="W7598" t="s">
        <v>7430</v>
      </c>
    </row>
    <row r="7599" spans="1:23">
      <c r="A7599">
        <v>7598</v>
      </c>
      <c r="B7599" t="s">
        <v>7428</v>
      </c>
      <c r="C7599" t="s">
        <v>7428</v>
      </c>
      <c r="D7599">
        <v>196</v>
      </c>
      <c r="E7599" t="s">
        <v>7537</v>
      </c>
      <c r="F7599" t="s">
        <v>391</v>
      </c>
      <c r="G7599" s="1" t="s">
        <v>7538</v>
      </c>
      <c r="H7599" t="s">
        <v>29</v>
      </c>
      <c r="I7599" t="s">
        <v>7538</v>
      </c>
      <c r="J7599" t="s">
        <v>29</v>
      </c>
      <c r="K7599">
        <v>8.0366471110000001E-3</v>
      </c>
      <c r="L7599">
        <v>8.0366471110000001E-3</v>
      </c>
      <c r="M7599" t="s">
        <v>26</v>
      </c>
      <c r="N7599" t="s">
        <v>74</v>
      </c>
      <c r="O7599" t="s">
        <v>29</v>
      </c>
      <c r="P7599" t="s">
        <v>29</v>
      </c>
      <c r="Q7599" t="s">
        <v>29</v>
      </c>
      <c r="R7599" t="s">
        <v>29</v>
      </c>
      <c r="S7599" t="s">
        <v>29</v>
      </c>
      <c r="T7599" t="s">
        <v>29</v>
      </c>
      <c r="U7599" t="s">
        <v>29</v>
      </c>
      <c r="V7599" t="s">
        <v>29</v>
      </c>
      <c r="W7599" t="s">
        <v>7430</v>
      </c>
    </row>
    <row r="7600" spans="1:23">
      <c r="A7600">
        <v>7599</v>
      </c>
      <c r="B7600" t="s">
        <v>7428</v>
      </c>
      <c r="C7600" t="s">
        <v>7428</v>
      </c>
      <c r="D7600">
        <v>196</v>
      </c>
      <c r="E7600" t="s">
        <v>7539</v>
      </c>
      <c r="F7600" t="s">
        <v>391</v>
      </c>
      <c r="G7600" s="1" t="s">
        <v>7540</v>
      </c>
      <c r="H7600" t="s">
        <v>7541</v>
      </c>
      <c r="I7600" t="s">
        <v>7540</v>
      </c>
      <c r="J7600" t="s">
        <v>7541</v>
      </c>
      <c r="K7600">
        <v>1.0045808890000001</v>
      </c>
      <c r="L7600">
        <v>1.0045808890000001</v>
      </c>
      <c r="M7600" t="s">
        <v>26</v>
      </c>
      <c r="N7600" t="s">
        <v>74</v>
      </c>
      <c r="O7600" t="s">
        <v>29</v>
      </c>
      <c r="P7600" t="s">
        <v>29</v>
      </c>
      <c r="Q7600" t="s">
        <v>29</v>
      </c>
      <c r="R7600" t="s">
        <v>29</v>
      </c>
      <c r="S7600" t="s">
        <v>29</v>
      </c>
      <c r="T7600" t="s">
        <v>29</v>
      </c>
      <c r="U7600" t="s">
        <v>29</v>
      </c>
      <c r="V7600" t="s">
        <v>29</v>
      </c>
      <c r="W7600" t="s">
        <v>7430</v>
      </c>
    </row>
    <row r="7601" spans="1:23">
      <c r="A7601">
        <v>7600</v>
      </c>
      <c r="B7601" t="s">
        <v>7428</v>
      </c>
      <c r="C7601" t="s">
        <v>7428</v>
      </c>
      <c r="D7601">
        <v>196</v>
      </c>
      <c r="E7601" t="s">
        <v>7542</v>
      </c>
      <c r="F7601" t="s">
        <v>391</v>
      </c>
      <c r="G7601" s="1" t="s">
        <v>392</v>
      </c>
      <c r="H7601" t="s">
        <v>7543</v>
      </c>
      <c r="I7601" t="s">
        <v>392</v>
      </c>
      <c r="J7601" t="s">
        <v>7543</v>
      </c>
      <c r="K7601">
        <v>4.4201559110000002</v>
      </c>
      <c r="L7601">
        <v>4.4201559110000002</v>
      </c>
      <c r="M7601" t="s">
        <v>26</v>
      </c>
      <c r="N7601" t="s">
        <v>74</v>
      </c>
      <c r="O7601" t="s">
        <v>29</v>
      </c>
      <c r="P7601" t="s">
        <v>29</v>
      </c>
      <c r="Q7601" t="s">
        <v>29</v>
      </c>
      <c r="R7601" t="s">
        <v>29</v>
      </c>
      <c r="S7601" t="s">
        <v>29</v>
      </c>
      <c r="T7601" t="s">
        <v>29</v>
      </c>
      <c r="U7601" t="s">
        <v>29</v>
      </c>
      <c r="V7601" t="s">
        <v>29</v>
      </c>
      <c r="W7601" t="s">
        <v>7430</v>
      </c>
    </row>
    <row r="7602" spans="1:23">
      <c r="A7602">
        <v>7601</v>
      </c>
      <c r="B7602" t="s">
        <v>7428</v>
      </c>
      <c r="C7602" t="s">
        <v>7428</v>
      </c>
      <c r="D7602">
        <v>196</v>
      </c>
      <c r="E7602" t="s">
        <v>7544</v>
      </c>
      <c r="F7602" t="s">
        <v>391</v>
      </c>
      <c r="G7602" s="1" t="s">
        <v>392</v>
      </c>
      <c r="H7602" t="s">
        <v>7545</v>
      </c>
      <c r="I7602" t="s">
        <v>392</v>
      </c>
      <c r="J7602" t="s">
        <v>7545</v>
      </c>
      <c r="K7602">
        <v>1.076910713</v>
      </c>
      <c r="L7602">
        <v>1.076910713</v>
      </c>
      <c r="M7602" t="s">
        <v>26</v>
      </c>
      <c r="N7602" t="s">
        <v>74</v>
      </c>
      <c r="O7602" t="s">
        <v>29</v>
      </c>
      <c r="P7602" t="s">
        <v>29</v>
      </c>
      <c r="Q7602" t="s">
        <v>29</v>
      </c>
      <c r="R7602" t="s">
        <v>29</v>
      </c>
      <c r="S7602" t="s">
        <v>29</v>
      </c>
      <c r="T7602" t="s">
        <v>29</v>
      </c>
      <c r="U7602" t="s">
        <v>29</v>
      </c>
      <c r="V7602" t="s">
        <v>29</v>
      </c>
      <c r="W7602" t="s">
        <v>7430</v>
      </c>
    </row>
    <row r="7603" spans="1:23">
      <c r="A7603">
        <v>7602</v>
      </c>
      <c r="B7603" t="s">
        <v>7428</v>
      </c>
      <c r="C7603" t="s">
        <v>7428</v>
      </c>
      <c r="D7603">
        <v>196</v>
      </c>
      <c r="E7603" t="s">
        <v>7546</v>
      </c>
      <c r="F7603" t="s">
        <v>391</v>
      </c>
      <c r="G7603" s="1" t="s">
        <v>392</v>
      </c>
      <c r="H7603" t="s">
        <v>7547</v>
      </c>
      <c r="I7603" t="s">
        <v>392</v>
      </c>
      <c r="J7603" t="s">
        <v>7547</v>
      </c>
      <c r="K7603">
        <v>0.45005223820000001</v>
      </c>
      <c r="L7603">
        <v>0.45005223820000001</v>
      </c>
      <c r="M7603" t="s">
        <v>26</v>
      </c>
      <c r="N7603" t="s">
        <v>74</v>
      </c>
      <c r="O7603" t="s">
        <v>29</v>
      </c>
      <c r="P7603" t="s">
        <v>29</v>
      </c>
      <c r="Q7603" t="s">
        <v>29</v>
      </c>
      <c r="R7603" t="s">
        <v>29</v>
      </c>
      <c r="S7603" t="s">
        <v>29</v>
      </c>
      <c r="T7603" t="s">
        <v>29</v>
      </c>
      <c r="U7603" t="s">
        <v>29</v>
      </c>
      <c r="V7603" t="s">
        <v>29</v>
      </c>
      <c r="W7603" t="s">
        <v>7430</v>
      </c>
    </row>
    <row r="7604" spans="1:23">
      <c r="A7604">
        <v>7603</v>
      </c>
      <c r="B7604" t="s">
        <v>7428</v>
      </c>
      <c r="C7604" t="s">
        <v>7428</v>
      </c>
      <c r="D7604">
        <v>196</v>
      </c>
      <c r="E7604" t="s">
        <v>7548</v>
      </c>
      <c r="F7604" t="s">
        <v>391</v>
      </c>
      <c r="G7604" s="1" t="s">
        <v>392</v>
      </c>
      <c r="H7604" t="s">
        <v>933</v>
      </c>
      <c r="I7604" t="s">
        <v>392</v>
      </c>
      <c r="J7604" t="s">
        <v>933</v>
      </c>
      <c r="K7604">
        <v>1.9368319540000001</v>
      </c>
      <c r="L7604">
        <v>1.9368319540000001</v>
      </c>
      <c r="M7604" t="s">
        <v>26</v>
      </c>
      <c r="N7604" t="s">
        <v>74</v>
      </c>
      <c r="O7604" t="s">
        <v>29</v>
      </c>
      <c r="P7604" t="s">
        <v>29</v>
      </c>
      <c r="Q7604" t="s">
        <v>29</v>
      </c>
      <c r="R7604" t="s">
        <v>29</v>
      </c>
      <c r="S7604" t="s">
        <v>29</v>
      </c>
      <c r="T7604" t="s">
        <v>29</v>
      </c>
      <c r="U7604" t="s">
        <v>29</v>
      </c>
      <c r="V7604" t="s">
        <v>29</v>
      </c>
      <c r="W7604" t="s">
        <v>7430</v>
      </c>
    </row>
    <row r="7605" spans="1:23">
      <c r="A7605">
        <v>7604</v>
      </c>
      <c r="B7605" t="s">
        <v>7428</v>
      </c>
      <c r="C7605" t="s">
        <v>7428</v>
      </c>
      <c r="D7605">
        <v>196</v>
      </c>
      <c r="E7605" t="s">
        <v>6981</v>
      </c>
      <c r="F7605" t="s">
        <v>391</v>
      </c>
      <c r="G7605" s="1" t="s">
        <v>392</v>
      </c>
      <c r="H7605" t="s">
        <v>29</v>
      </c>
      <c r="I7605" t="s">
        <v>392</v>
      </c>
      <c r="J7605" t="s">
        <v>29</v>
      </c>
      <c r="K7605">
        <v>0.2089528249</v>
      </c>
      <c r="L7605">
        <v>0.2089528249</v>
      </c>
      <c r="M7605" t="s">
        <v>26</v>
      </c>
      <c r="N7605" t="s">
        <v>74</v>
      </c>
      <c r="O7605" t="s">
        <v>29</v>
      </c>
      <c r="P7605" t="s">
        <v>29</v>
      </c>
      <c r="Q7605" t="s">
        <v>29</v>
      </c>
      <c r="R7605" t="s">
        <v>29</v>
      </c>
      <c r="S7605" t="s">
        <v>29</v>
      </c>
      <c r="T7605" t="s">
        <v>29</v>
      </c>
      <c r="U7605" t="s">
        <v>29</v>
      </c>
      <c r="V7605" t="s">
        <v>29</v>
      </c>
      <c r="W7605" t="s">
        <v>7430</v>
      </c>
    </row>
    <row r="7606" spans="1:23">
      <c r="A7606">
        <v>7605</v>
      </c>
      <c r="B7606" t="s">
        <v>7428</v>
      </c>
      <c r="C7606" t="s">
        <v>7428</v>
      </c>
      <c r="D7606">
        <v>196</v>
      </c>
      <c r="E7606" t="s">
        <v>6982</v>
      </c>
      <c r="F7606" t="s">
        <v>391</v>
      </c>
      <c r="G7606" s="1" t="s">
        <v>392</v>
      </c>
      <c r="H7606" t="s">
        <v>29</v>
      </c>
      <c r="I7606" t="s">
        <v>392</v>
      </c>
      <c r="J7606" t="s">
        <v>29</v>
      </c>
      <c r="K7606">
        <v>3.2146588439999998E-2</v>
      </c>
      <c r="L7606">
        <v>3.2146588439999998E-2</v>
      </c>
      <c r="M7606" t="s">
        <v>26</v>
      </c>
      <c r="N7606" t="s">
        <v>118</v>
      </c>
      <c r="O7606" t="s">
        <v>29</v>
      </c>
      <c r="P7606" t="s">
        <v>29</v>
      </c>
      <c r="Q7606" t="s">
        <v>29</v>
      </c>
      <c r="R7606" t="s">
        <v>29</v>
      </c>
      <c r="S7606" t="s">
        <v>29</v>
      </c>
      <c r="T7606" t="s">
        <v>29</v>
      </c>
      <c r="U7606" t="s">
        <v>29</v>
      </c>
      <c r="V7606" t="s">
        <v>29</v>
      </c>
      <c r="W7606" t="s">
        <v>7430</v>
      </c>
    </row>
    <row r="7607" spans="1:23">
      <c r="A7607">
        <v>7606</v>
      </c>
      <c r="B7607" t="s">
        <v>7428</v>
      </c>
      <c r="C7607" t="s">
        <v>7428</v>
      </c>
      <c r="D7607">
        <v>196</v>
      </c>
      <c r="E7607" t="s">
        <v>7549</v>
      </c>
      <c r="F7607" t="s">
        <v>391</v>
      </c>
      <c r="G7607" s="1" t="s">
        <v>392</v>
      </c>
      <c r="H7607" t="s">
        <v>29</v>
      </c>
      <c r="I7607" t="s">
        <v>392</v>
      </c>
      <c r="J7607" t="s">
        <v>29</v>
      </c>
      <c r="K7607">
        <v>0.1285863538</v>
      </c>
      <c r="L7607">
        <v>0.1285863538</v>
      </c>
      <c r="M7607" t="s">
        <v>26</v>
      </c>
      <c r="N7607" t="s">
        <v>74</v>
      </c>
      <c r="O7607" t="s">
        <v>29</v>
      </c>
      <c r="P7607" t="s">
        <v>29</v>
      </c>
      <c r="Q7607" t="s">
        <v>29</v>
      </c>
      <c r="R7607" t="s">
        <v>29</v>
      </c>
      <c r="S7607" t="s">
        <v>29</v>
      </c>
      <c r="T7607" t="s">
        <v>29</v>
      </c>
      <c r="U7607" t="s">
        <v>29</v>
      </c>
      <c r="V7607" t="s">
        <v>29</v>
      </c>
      <c r="W7607" t="s">
        <v>7430</v>
      </c>
    </row>
    <row r="7608" spans="1:23">
      <c r="A7608">
        <v>7607</v>
      </c>
      <c r="B7608" t="s">
        <v>7428</v>
      </c>
      <c r="C7608" t="s">
        <v>7428</v>
      </c>
      <c r="D7608">
        <v>196</v>
      </c>
      <c r="E7608" t="s">
        <v>6986</v>
      </c>
      <c r="F7608" t="s">
        <v>1976</v>
      </c>
      <c r="G7608" s="1" t="s">
        <v>5829</v>
      </c>
      <c r="H7608" t="s">
        <v>1744</v>
      </c>
      <c r="I7608" t="s">
        <v>5829</v>
      </c>
      <c r="J7608" t="s">
        <v>1744</v>
      </c>
      <c r="K7608">
        <v>0.11251305960000001</v>
      </c>
      <c r="L7608">
        <v>0.11251305960000001</v>
      </c>
      <c r="M7608" t="s">
        <v>26</v>
      </c>
      <c r="N7608" t="s">
        <v>219</v>
      </c>
      <c r="O7608" t="s">
        <v>29</v>
      </c>
      <c r="P7608" t="s">
        <v>29</v>
      </c>
      <c r="Q7608" t="s">
        <v>29</v>
      </c>
      <c r="R7608" t="s">
        <v>29</v>
      </c>
      <c r="S7608" t="s">
        <v>29</v>
      </c>
      <c r="T7608" t="s">
        <v>29</v>
      </c>
      <c r="U7608" t="s">
        <v>29</v>
      </c>
      <c r="V7608" t="s">
        <v>29</v>
      </c>
      <c r="W7608" t="s">
        <v>7430</v>
      </c>
    </row>
    <row r="7609" spans="1:23">
      <c r="A7609">
        <v>7608</v>
      </c>
      <c r="B7609" t="s">
        <v>7428</v>
      </c>
      <c r="C7609" t="s">
        <v>7428</v>
      </c>
      <c r="D7609">
        <v>196</v>
      </c>
      <c r="E7609" t="s">
        <v>7550</v>
      </c>
      <c r="F7609" t="s">
        <v>1976</v>
      </c>
      <c r="G7609" s="1" t="s">
        <v>7551</v>
      </c>
      <c r="H7609" t="s">
        <v>7552</v>
      </c>
      <c r="I7609" t="s">
        <v>7551</v>
      </c>
      <c r="J7609" t="s">
        <v>7552</v>
      </c>
      <c r="K7609">
        <v>0.15269629509999999</v>
      </c>
      <c r="L7609">
        <v>0.15269629509999999</v>
      </c>
      <c r="M7609" t="s">
        <v>26</v>
      </c>
      <c r="N7609" t="s">
        <v>219</v>
      </c>
      <c r="O7609" t="s">
        <v>29</v>
      </c>
      <c r="P7609" t="s">
        <v>29</v>
      </c>
      <c r="Q7609" t="s">
        <v>29</v>
      </c>
      <c r="R7609" t="s">
        <v>29</v>
      </c>
      <c r="S7609" t="s">
        <v>29</v>
      </c>
      <c r="T7609" t="s">
        <v>29</v>
      </c>
      <c r="U7609" t="s">
        <v>29</v>
      </c>
      <c r="V7609" t="s">
        <v>29</v>
      </c>
      <c r="W7609" t="s">
        <v>7430</v>
      </c>
    </row>
    <row r="7610" spans="1:23">
      <c r="A7610">
        <v>7609</v>
      </c>
      <c r="B7610" t="s">
        <v>7428</v>
      </c>
      <c r="C7610" t="s">
        <v>7428</v>
      </c>
      <c r="D7610">
        <v>196</v>
      </c>
      <c r="E7610" t="s">
        <v>7553</v>
      </c>
      <c r="F7610" t="s">
        <v>7554</v>
      </c>
      <c r="G7610" s="1" t="s">
        <v>7555</v>
      </c>
      <c r="H7610" t="s">
        <v>7556</v>
      </c>
      <c r="I7610" t="s">
        <v>7555</v>
      </c>
      <c r="J7610" t="s">
        <v>7556</v>
      </c>
      <c r="K7610">
        <v>2.2020413080000001</v>
      </c>
      <c r="L7610">
        <v>2.2020413080000001</v>
      </c>
      <c r="M7610" t="s">
        <v>26</v>
      </c>
      <c r="N7610" t="s">
        <v>118</v>
      </c>
      <c r="O7610" t="s">
        <v>29</v>
      </c>
      <c r="P7610" t="s">
        <v>29</v>
      </c>
      <c r="Q7610" t="s">
        <v>29</v>
      </c>
      <c r="R7610" t="s">
        <v>29</v>
      </c>
      <c r="S7610" t="s">
        <v>29</v>
      </c>
      <c r="T7610" t="s">
        <v>29</v>
      </c>
      <c r="U7610" t="s">
        <v>29</v>
      </c>
      <c r="V7610" t="s">
        <v>29</v>
      </c>
      <c r="W7610" t="s">
        <v>7430</v>
      </c>
    </row>
    <row r="7611" spans="1:23">
      <c r="A7611">
        <v>7610</v>
      </c>
      <c r="B7611" t="s">
        <v>7428</v>
      </c>
      <c r="C7611" t="s">
        <v>7428</v>
      </c>
      <c r="D7611">
        <v>196</v>
      </c>
      <c r="E7611" t="s">
        <v>7557</v>
      </c>
      <c r="F7611" t="s">
        <v>7554</v>
      </c>
      <c r="G7611" s="1" t="s">
        <v>7555</v>
      </c>
      <c r="H7611" t="s">
        <v>7558</v>
      </c>
      <c r="I7611" t="s">
        <v>7555</v>
      </c>
      <c r="J7611" t="s">
        <v>7558</v>
      </c>
      <c r="K7611">
        <v>0.12054970669999999</v>
      </c>
      <c r="L7611">
        <v>0.12054970669999999</v>
      </c>
      <c r="M7611" t="s">
        <v>26</v>
      </c>
      <c r="N7611" t="s">
        <v>74</v>
      </c>
      <c r="O7611" t="s">
        <v>29</v>
      </c>
      <c r="P7611" t="s">
        <v>29</v>
      </c>
      <c r="Q7611" t="s">
        <v>29</v>
      </c>
      <c r="R7611" t="s">
        <v>29</v>
      </c>
      <c r="S7611" t="s">
        <v>29</v>
      </c>
      <c r="T7611" t="s">
        <v>29</v>
      </c>
      <c r="U7611" t="s">
        <v>29</v>
      </c>
      <c r="V7611" t="s">
        <v>29</v>
      </c>
      <c r="W7611" t="s">
        <v>7430</v>
      </c>
    </row>
    <row r="7612" spans="1:23">
      <c r="A7612">
        <v>7611</v>
      </c>
      <c r="B7612" t="s">
        <v>7428</v>
      </c>
      <c r="C7612" t="s">
        <v>7428</v>
      </c>
      <c r="D7612">
        <v>196</v>
      </c>
      <c r="E7612" t="s">
        <v>7559</v>
      </c>
      <c r="F7612" t="s">
        <v>7554</v>
      </c>
      <c r="G7612" s="1" t="s">
        <v>7555</v>
      </c>
      <c r="H7612" t="s">
        <v>29</v>
      </c>
      <c r="I7612" t="s">
        <v>7555</v>
      </c>
      <c r="J7612" t="s">
        <v>29</v>
      </c>
      <c r="K7612">
        <v>0.4982721209</v>
      </c>
      <c r="L7612">
        <v>0.4982721209</v>
      </c>
      <c r="M7612" t="s">
        <v>26</v>
      </c>
      <c r="N7612" t="s">
        <v>118</v>
      </c>
      <c r="O7612" t="s">
        <v>29</v>
      </c>
      <c r="P7612" t="s">
        <v>29</v>
      </c>
      <c r="Q7612" t="s">
        <v>29</v>
      </c>
      <c r="R7612" t="s">
        <v>29</v>
      </c>
      <c r="S7612" t="s">
        <v>29</v>
      </c>
      <c r="T7612" t="s">
        <v>29</v>
      </c>
      <c r="U7612" t="s">
        <v>29</v>
      </c>
      <c r="V7612" t="s">
        <v>29</v>
      </c>
      <c r="W7612" t="s">
        <v>7430</v>
      </c>
    </row>
    <row r="7613" spans="1:23">
      <c r="A7613">
        <v>7612</v>
      </c>
      <c r="B7613" t="s">
        <v>7428</v>
      </c>
      <c r="C7613" t="s">
        <v>7428</v>
      </c>
      <c r="D7613">
        <v>196</v>
      </c>
      <c r="E7613" t="s">
        <v>7560</v>
      </c>
      <c r="F7613" t="s">
        <v>7554</v>
      </c>
      <c r="G7613" s="1" t="s">
        <v>7555</v>
      </c>
      <c r="H7613" t="s">
        <v>29</v>
      </c>
      <c r="I7613" t="s">
        <v>7555</v>
      </c>
      <c r="J7613" t="s">
        <v>29</v>
      </c>
      <c r="K7613">
        <v>2.3306276619999999</v>
      </c>
      <c r="L7613">
        <v>2.3306276619999999</v>
      </c>
      <c r="M7613" t="s">
        <v>26</v>
      </c>
      <c r="N7613" t="s">
        <v>118</v>
      </c>
      <c r="O7613" t="s">
        <v>29</v>
      </c>
      <c r="P7613" t="s">
        <v>29</v>
      </c>
      <c r="Q7613" t="s">
        <v>29</v>
      </c>
      <c r="R7613" t="s">
        <v>29</v>
      </c>
      <c r="S7613" t="s">
        <v>29</v>
      </c>
      <c r="T7613" t="s">
        <v>29</v>
      </c>
      <c r="U7613" t="s">
        <v>29</v>
      </c>
      <c r="V7613" t="s">
        <v>29</v>
      </c>
      <c r="W7613" t="s">
        <v>7430</v>
      </c>
    </row>
    <row r="7614" spans="1:23">
      <c r="A7614">
        <v>7613</v>
      </c>
      <c r="B7614" t="s">
        <v>7428</v>
      </c>
      <c r="C7614" t="s">
        <v>7428</v>
      </c>
      <c r="D7614">
        <v>196</v>
      </c>
      <c r="E7614" t="s">
        <v>7532</v>
      </c>
      <c r="F7614" t="s">
        <v>4151</v>
      </c>
      <c r="G7614" s="1" t="s">
        <v>29</v>
      </c>
      <c r="H7614" t="s">
        <v>29</v>
      </c>
      <c r="I7614" t="s">
        <v>29</v>
      </c>
      <c r="J7614" t="s">
        <v>29</v>
      </c>
      <c r="K7614">
        <v>0.51434541509999998</v>
      </c>
      <c r="L7614">
        <v>0.51434541509999998</v>
      </c>
      <c r="M7614" t="s">
        <v>26</v>
      </c>
      <c r="N7614" t="s">
        <v>74</v>
      </c>
      <c r="O7614" t="s">
        <v>29</v>
      </c>
      <c r="P7614" t="s">
        <v>29</v>
      </c>
      <c r="Q7614" t="s">
        <v>29</v>
      </c>
      <c r="R7614" t="s">
        <v>29</v>
      </c>
      <c r="S7614" t="s">
        <v>29</v>
      </c>
      <c r="T7614" t="s">
        <v>29</v>
      </c>
      <c r="U7614" t="s">
        <v>29</v>
      </c>
      <c r="V7614" t="s">
        <v>29</v>
      </c>
      <c r="W7614" t="s">
        <v>7430</v>
      </c>
    </row>
    <row r="7615" spans="1:23">
      <c r="A7615">
        <v>7614</v>
      </c>
      <c r="B7615" t="s">
        <v>7428</v>
      </c>
      <c r="C7615" t="s">
        <v>7428</v>
      </c>
      <c r="D7615">
        <v>196</v>
      </c>
      <c r="E7615" t="s">
        <v>7561</v>
      </c>
      <c r="F7615" t="s">
        <v>185</v>
      </c>
      <c r="G7615" s="1" t="s">
        <v>213</v>
      </c>
      <c r="H7615" t="s">
        <v>29</v>
      </c>
      <c r="I7615" t="s">
        <v>213</v>
      </c>
      <c r="J7615" t="s">
        <v>29</v>
      </c>
      <c r="K7615">
        <v>0.1928795307</v>
      </c>
      <c r="L7615">
        <v>0.1928795307</v>
      </c>
      <c r="M7615" t="s">
        <v>26</v>
      </c>
      <c r="N7615" t="s">
        <v>219</v>
      </c>
      <c r="O7615" t="s">
        <v>29</v>
      </c>
      <c r="P7615" t="s">
        <v>29</v>
      </c>
      <c r="Q7615" t="s">
        <v>29</v>
      </c>
      <c r="R7615" t="s">
        <v>29</v>
      </c>
      <c r="S7615" t="s">
        <v>29</v>
      </c>
      <c r="T7615" t="s">
        <v>29</v>
      </c>
      <c r="U7615" t="s">
        <v>29</v>
      </c>
      <c r="V7615" t="s">
        <v>29</v>
      </c>
      <c r="W7615" t="s">
        <v>7430</v>
      </c>
    </row>
    <row r="7616" spans="1:23">
      <c r="A7616">
        <v>7615</v>
      </c>
      <c r="B7616" t="s">
        <v>7428</v>
      </c>
      <c r="C7616" t="s">
        <v>7428</v>
      </c>
      <c r="D7616">
        <v>196</v>
      </c>
      <c r="E7616" t="s">
        <v>7562</v>
      </c>
      <c r="F7616" t="s">
        <v>185</v>
      </c>
      <c r="G7616" s="1" t="s">
        <v>213</v>
      </c>
      <c r="H7616" t="s">
        <v>29</v>
      </c>
      <c r="I7616" t="s">
        <v>213</v>
      </c>
      <c r="J7616" t="s">
        <v>29</v>
      </c>
      <c r="K7616">
        <v>3.2146588439999998E-2</v>
      </c>
      <c r="L7616">
        <v>3.2146588439999998E-2</v>
      </c>
      <c r="M7616" t="s">
        <v>26</v>
      </c>
      <c r="N7616" t="s">
        <v>74</v>
      </c>
      <c r="O7616" t="s">
        <v>29</v>
      </c>
      <c r="P7616" t="s">
        <v>29</v>
      </c>
      <c r="Q7616" t="s">
        <v>29</v>
      </c>
      <c r="R7616" t="s">
        <v>29</v>
      </c>
      <c r="S7616" t="s">
        <v>29</v>
      </c>
      <c r="T7616" t="s">
        <v>29</v>
      </c>
      <c r="U7616" t="s">
        <v>29</v>
      </c>
      <c r="V7616" t="s">
        <v>29</v>
      </c>
      <c r="W7616" t="s">
        <v>7430</v>
      </c>
    </row>
    <row r="7617" spans="1:23">
      <c r="A7617">
        <v>7616</v>
      </c>
      <c r="B7617" t="s">
        <v>7428</v>
      </c>
      <c r="C7617" t="s">
        <v>7428</v>
      </c>
      <c r="D7617">
        <v>196</v>
      </c>
      <c r="E7617" t="s">
        <v>7563</v>
      </c>
      <c r="F7617" t="s">
        <v>185</v>
      </c>
      <c r="G7617" s="1" t="s">
        <v>186</v>
      </c>
      <c r="H7617" t="s">
        <v>281</v>
      </c>
      <c r="I7617" t="s">
        <v>186</v>
      </c>
      <c r="J7617" t="s">
        <v>281</v>
      </c>
      <c r="K7617">
        <v>0.68311500439999995</v>
      </c>
      <c r="L7617">
        <v>0.68311500439999995</v>
      </c>
      <c r="M7617" t="s">
        <v>26</v>
      </c>
      <c r="N7617" t="s">
        <v>74</v>
      </c>
      <c r="O7617" t="s">
        <v>29</v>
      </c>
      <c r="P7617" t="s">
        <v>29</v>
      </c>
      <c r="Q7617" t="s">
        <v>29</v>
      </c>
      <c r="R7617" t="s">
        <v>29</v>
      </c>
      <c r="S7617" t="s">
        <v>29</v>
      </c>
      <c r="T7617" t="s">
        <v>29</v>
      </c>
      <c r="U7617" t="s">
        <v>29</v>
      </c>
      <c r="V7617" t="s">
        <v>29</v>
      </c>
      <c r="W7617" t="s">
        <v>7430</v>
      </c>
    </row>
    <row r="7618" spans="1:23">
      <c r="A7618">
        <v>7617</v>
      </c>
      <c r="B7618" t="s">
        <v>7428</v>
      </c>
      <c r="C7618" t="s">
        <v>7428</v>
      </c>
      <c r="D7618">
        <v>196</v>
      </c>
      <c r="E7618" t="s">
        <v>189</v>
      </c>
      <c r="F7618" t="s">
        <v>185</v>
      </c>
      <c r="G7618" s="1" t="s">
        <v>186</v>
      </c>
      <c r="H7618" t="s">
        <v>29</v>
      </c>
      <c r="I7618" t="s">
        <v>186</v>
      </c>
      <c r="J7618" t="s">
        <v>29</v>
      </c>
      <c r="K7618">
        <v>0.11251305960000001</v>
      </c>
      <c r="L7618">
        <v>0.11251305960000001</v>
      </c>
      <c r="M7618" t="s">
        <v>26</v>
      </c>
      <c r="N7618" t="s">
        <v>219</v>
      </c>
      <c r="O7618" t="s">
        <v>29</v>
      </c>
      <c r="P7618" t="s">
        <v>29</v>
      </c>
      <c r="Q7618" t="s">
        <v>29</v>
      </c>
      <c r="R7618" t="s">
        <v>29</v>
      </c>
      <c r="S7618" t="s">
        <v>29</v>
      </c>
      <c r="T7618" t="s">
        <v>29</v>
      </c>
      <c r="U7618" t="s">
        <v>29</v>
      </c>
      <c r="V7618" t="s">
        <v>29</v>
      </c>
      <c r="W7618" t="s">
        <v>7430</v>
      </c>
    </row>
    <row r="7619" spans="1:23">
      <c r="A7619">
        <v>7618</v>
      </c>
      <c r="B7619" t="s">
        <v>7428</v>
      </c>
      <c r="C7619" t="s">
        <v>7428</v>
      </c>
      <c r="D7619">
        <v>196</v>
      </c>
      <c r="E7619" t="s">
        <v>7564</v>
      </c>
      <c r="F7619" t="s">
        <v>185</v>
      </c>
      <c r="G7619" s="1" t="s">
        <v>7565</v>
      </c>
      <c r="H7619" t="s">
        <v>6640</v>
      </c>
      <c r="I7619" t="s">
        <v>7565</v>
      </c>
      <c r="J7619" t="s">
        <v>6640</v>
      </c>
      <c r="K7619">
        <v>2.7003134289999999</v>
      </c>
      <c r="L7619">
        <v>2.7003134289999999</v>
      </c>
      <c r="M7619" t="s">
        <v>26</v>
      </c>
      <c r="N7619" t="s">
        <v>219</v>
      </c>
      <c r="O7619" t="s">
        <v>29</v>
      </c>
      <c r="P7619" t="s">
        <v>29</v>
      </c>
      <c r="Q7619" t="s">
        <v>29</v>
      </c>
      <c r="R7619" t="s">
        <v>29</v>
      </c>
      <c r="S7619" t="s">
        <v>29</v>
      </c>
      <c r="T7619" t="s">
        <v>29</v>
      </c>
      <c r="U7619" t="s">
        <v>29</v>
      </c>
      <c r="V7619" t="s">
        <v>29</v>
      </c>
      <c r="W7619" t="s">
        <v>7430</v>
      </c>
    </row>
    <row r="7620" spans="1:23">
      <c r="A7620">
        <v>7619</v>
      </c>
      <c r="B7620" t="s">
        <v>7428</v>
      </c>
      <c r="C7620" t="s">
        <v>7428</v>
      </c>
      <c r="D7620">
        <v>196</v>
      </c>
      <c r="E7620" t="s">
        <v>993</v>
      </c>
      <c r="F7620" t="s">
        <v>185</v>
      </c>
      <c r="G7620" s="1" t="s">
        <v>994</v>
      </c>
      <c r="H7620" t="s">
        <v>995</v>
      </c>
      <c r="I7620" t="s">
        <v>994</v>
      </c>
      <c r="J7620" t="s">
        <v>995</v>
      </c>
      <c r="K7620">
        <v>0.51434541509999998</v>
      </c>
      <c r="L7620">
        <v>0.51434541509999998</v>
      </c>
      <c r="M7620" t="s">
        <v>26</v>
      </c>
      <c r="N7620" t="s">
        <v>219</v>
      </c>
      <c r="O7620" t="s">
        <v>29</v>
      </c>
      <c r="P7620" t="s">
        <v>29</v>
      </c>
      <c r="Q7620" t="s">
        <v>29</v>
      </c>
      <c r="R7620" t="s">
        <v>29</v>
      </c>
      <c r="S7620" t="s">
        <v>29</v>
      </c>
      <c r="T7620" t="s">
        <v>29</v>
      </c>
      <c r="U7620" t="s">
        <v>29</v>
      </c>
      <c r="V7620" t="s">
        <v>29</v>
      </c>
      <c r="W7620" t="s">
        <v>7430</v>
      </c>
    </row>
    <row r="7621" spans="1:23">
      <c r="A7621">
        <v>7620</v>
      </c>
      <c r="B7621" t="s">
        <v>7428</v>
      </c>
      <c r="C7621" t="s">
        <v>7428</v>
      </c>
      <c r="D7621">
        <v>196</v>
      </c>
      <c r="E7621" t="s">
        <v>7566</v>
      </c>
      <c r="F7621" t="s">
        <v>185</v>
      </c>
      <c r="G7621" s="1" t="s">
        <v>7567</v>
      </c>
      <c r="H7621" t="s">
        <v>1312</v>
      </c>
      <c r="I7621" t="s">
        <v>7567</v>
      </c>
      <c r="J7621" t="s">
        <v>1312</v>
      </c>
      <c r="K7621">
        <v>3.2146588439999998E-2</v>
      </c>
      <c r="L7621">
        <v>3.2146588439999998E-2</v>
      </c>
      <c r="M7621" t="s">
        <v>26</v>
      </c>
      <c r="N7621" t="s">
        <v>219</v>
      </c>
      <c r="O7621" t="s">
        <v>29</v>
      </c>
      <c r="P7621" t="s">
        <v>29</v>
      </c>
      <c r="Q7621" t="s">
        <v>29</v>
      </c>
      <c r="R7621" t="s">
        <v>29</v>
      </c>
      <c r="S7621" t="s">
        <v>29</v>
      </c>
      <c r="T7621" t="s">
        <v>29</v>
      </c>
      <c r="U7621" t="s">
        <v>29</v>
      </c>
      <c r="V7621" t="s">
        <v>29</v>
      </c>
      <c r="W7621" t="s">
        <v>7430</v>
      </c>
    </row>
    <row r="7622" spans="1:23">
      <c r="A7622">
        <v>7621</v>
      </c>
      <c r="B7622" t="s">
        <v>7428</v>
      </c>
      <c r="C7622" t="s">
        <v>7428</v>
      </c>
      <c r="D7622">
        <v>196</v>
      </c>
      <c r="E7622" t="s">
        <v>7568</v>
      </c>
      <c r="F7622" t="s">
        <v>185</v>
      </c>
      <c r="G7622" s="1" t="s">
        <v>7567</v>
      </c>
      <c r="H7622" t="s">
        <v>7569</v>
      </c>
      <c r="I7622" t="s">
        <v>7567</v>
      </c>
      <c r="J7622" t="s">
        <v>7569</v>
      </c>
      <c r="K7622">
        <v>2.1779313669999998</v>
      </c>
      <c r="L7622">
        <v>2.1779313669999998</v>
      </c>
      <c r="M7622" t="s">
        <v>26</v>
      </c>
      <c r="N7622" t="s">
        <v>74</v>
      </c>
      <c r="O7622" t="s">
        <v>29</v>
      </c>
      <c r="P7622" t="s">
        <v>29</v>
      </c>
      <c r="Q7622" t="s">
        <v>29</v>
      </c>
      <c r="R7622" t="s">
        <v>29</v>
      </c>
      <c r="S7622" t="s">
        <v>29</v>
      </c>
      <c r="T7622" t="s">
        <v>29</v>
      </c>
      <c r="U7622" t="s">
        <v>29</v>
      </c>
      <c r="V7622" t="s">
        <v>29</v>
      </c>
      <c r="W7622" t="s">
        <v>7430</v>
      </c>
    </row>
    <row r="7623" spans="1:23">
      <c r="A7623">
        <v>7622</v>
      </c>
      <c r="B7623" t="s">
        <v>7428</v>
      </c>
      <c r="C7623" t="s">
        <v>7428</v>
      </c>
      <c r="D7623">
        <v>196</v>
      </c>
      <c r="E7623" t="s">
        <v>7517</v>
      </c>
      <c r="F7623" t="s">
        <v>185</v>
      </c>
      <c r="G7623" s="1" t="s">
        <v>29</v>
      </c>
      <c r="H7623" t="s">
        <v>29</v>
      </c>
      <c r="I7623" t="s">
        <v>29</v>
      </c>
      <c r="J7623" t="s">
        <v>29</v>
      </c>
      <c r="K7623">
        <v>6.4293176889999998E-2</v>
      </c>
      <c r="L7623">
        <v>6.4293176889999998E-2</v>
      </c>
      <c r="M7623" t="s">
        <v>26</v>
      </c>
      <c r="N7623" t="s">
        <v>219</v>
      </c>
      <c r="O7623" t="s">
        <v>29</v>
      </c>
      <c r="P7623" t="s">
        <v>29</v>
      </c>
      <c r="Q7623" t="s">
        <v>29</v>
      </c>
      <c r="R7623" t="s">
        <v>29</v>
      </c>
      <c r="S7623" t="s">
        <v>29</v>
      </c>
      <c r="T7623" t="s">
        <v>29</v>
      </c>
      <c r="U7623" t="s">
        <v>29</v>
      </c>
      <c r="V7623" t="s">
        <v>29</v>
      </c>
      <c r="W7623" t="s">
        <v>7430</v>
      </c>
    </row>
    <row r="7624" spans="1:23">
      <c r="A7624">
        <v>7623</v>
      </c>
      <c r="B7624" t="s">
        <v>7428</v>
      </c>
      <c r="C7624" t="s">
        <v>7428</v>
      </c>
      <c r="D7624">
        <v>196</v>
      </c>
      <c r="E7624" t="s">
        <v>7570</v>
      </c>
      <c r="F7624" t="s">
        <v>459</v>
      </c>
      <c r="G7624" s="1" t="s">
        <v>1444</v>
      </c>
      <c r="H7624" t="s">
        <v>2053</v>
      </c>
      <c r="I7624" t="s">
        <v>1444</v>
      </c>
      <c r="J7624" t="s">
        <v>2053</v>
      </c>
      <c r="K7624">
        <v>2.6119103109999999</v>
      </c>
      <c r="L7624">
        <v>2.6119103109999999</v>
      </c>
      <c r="M7624" t="s">
        <v>26</v>
      </c>
      <c r="N7624" t="s">
        <v>74</v>
      </c>
      <c r="O7624" t="s">
        <v>29</v>
      </c>
      <c r="P7624" t="s">
        <v>29</v>
      </c>
      <c r="Q7624" t="s">
        <v>29</v>
      </c>
      <c r="R7624" t="s">
        <v>29</v>
      </c>
      <c r="S7624" t="s">
        <v>29</v>
      </c>
      <c r="T7624" t="s">
        <v>29</v>
      </c>
      <c r="U7624" t="s">
        <v>29</v>
      </c>
      <c r="V7624" t="s">
        <v>29</v>
      </c>
      <c r="W7624" t="s">
        <v>7430</v>
      </c>
    </row>
    <row r="7625" spans="1:23">
      <c r="A7625">
        <v>7624</v>
      </c>
      <c r="B7625" t="s">
        <v>7428</v>
      </c>
      <c r="C7625" t="s">
        <v>7428</v>
      </c>
      <c r="D7625">
        <v>196</v>
      </c>
      <c r="E7625" t="s">
        <v>7375</v>
      </c>
      <c r="F7625" t="s">
        <v>459</v>
      </c>
      <c r="G7625" s="1" t="s">
        <v>1444</v>
      </c>
      <c r="H7625" t="s">
        <v>29</v>
      </c>
      <c r="I7625" t="s">
        <v>1444</v>
      </c>
      <c r="J7625" t="s">
        <v>29</v>
      </c>
      <c r="K7625">
        <v>0.51434541509999998</v>
      </c>
      <c r="L7625">
        <v>0.51434541509999998</v>
      </c>
      <c r="M7625" t="s">
        <v>26</v>
      </c>
      <c r="N7625" t="s">
        <v>118</v>
      </c>
      <c r="O7625" t="s">
        <v>29</v>
      </c>
      <c r="P7625" t="s">
        <v>29</v>
      </c>
      <c r="Q7625" t="s">
        <v>29</v>
      </c>
      <c r="R7625" t="s">
        <v>29</v>
      </c>
      <c r="S7625" t="s">
        <v>29</v>
      </c>
      <c r="T7625" t="s">
        <v>29</v>
      </c>
      <c r="U7625" t="s">
        <v>29</v>
      </c>
      <c r="V7625" t="s">
        <v>29</v>
      </c>
      <c r="W7625" t="s">
        <v>7430</v>
      </c>
    </row>
    <row r="7626" spans="1:23">
      <c r="A7626">
        <v>7625</v>
      </c>
      <c r="B7626" t="s">
        <v>7428</v>
      </c>
      <c r="C7626" t="s">
        <v>7428</v>
      </c>
      <c r="D7626">
        <v>196</v>
      </c>
      <c r="E7626" t="s">
        <v>7571</v>
      </c>
      <c r="F7626" t="s">
        <v>459</v>
      </c>
      <c r="G7626" s="1" t="s">
        <v>6735</v>
      </c>
      <c r="H7626" t="s">
        <v>2320</v>
      </c>
      <c r="I7626" t="s">
        <v>6735</v>
      </c>
      <c r="J7626" t="s">
        <v>2320</v>
      </c>
      <c r="K7626">
        <v>1.0528007720000001</v>
      </c>
      <c r="L7626">
        <v>1.0528007720000001</v>
      </c>
      <c r="M7626" t="s">
        <v>26</v>
      </c>
      <c r="N7626" t="s">
        <v>219</v>
      </c>
      <c r="O7626" t="s">
        <v>29</v>
      </c>
      <c r="P7626" t="s">
        <v>29</v>
      </c>
      <c r="Q7626" t="s">
        <v>29</v>
      </c>
      <c r="R7626" t="s">
        <v>29</v>
      </c>
      <c r="S7626" t="s">
        <v>29</v>
      </c>
      <c r="T7626" t="s">
        <v>29</v>
      </c>
      <c r="U7626" t="s">
        <v>29</v>
      </c>
      <c r="V7626" t="s">
        <v>29</v>
      </c>
      <c r="W7626" t="s">
        <v>7430</v>
      </c>
    </row>
    <row r="7627" spans="1:23">
      <c r="A7627">
        <v>7626</v>
      </c>
      <c r="B7627" t="s">
        <v>7428</v>
      </c>
      <c r="C7627" t="s">
        <v>7428</v>
      </c>
      <c r="D7627">
        <v>196</v>
      </c>
      <c r="E7627" t="s">
        <v>7572</v>
      </c>
      <c r="F7627" t="s">
        <v>459</v>
      </c>
      <c r="G7627" s="1" t="s">
        <v>926</v>
      </c>
      <c r="H7627" t="s">
        <v>7573</v>
      </c>
      <c r="I7627" t="s">
        <v>926</v>
      </c>
      <c r="J7627" t="s">
        <v>3036</v>
      </c>
      <c r="K7627">
        <v>0.23306276619999999</v>
      </c>
      <c r="L7627">
        <v>0.23306276619999999</v>
      </c>
      <c r="M7627" t="s">
        <v>26</v>
      </c>
      <c r="N7627" t="s">
        <v>63</v>
      </c>
      <c r="O7627" t="s">
        <v>29</v>
      </c>
      <c r="P7627" t="s">
        <v>29</v>
      </c>
      <c r="Q7627" t="s">
        <v>29</v>
      </c>
      <c r="R7627" t="s">
        <v>29</v>
      </c>
      <c r="S7627" t="s">
        <v>29</v>
      </c>
      <c r="T7627" t="s">
        <v>29</v>
      </c>
      <c r="U7627" t="s">
        <v>29</v>
      </c>
      <c r="V7627" t="s">
        <v>29</v>
      </c>
      <c r="W7627" t="s">
        <v>7430</v>
      </c>
    </row>
    <row r="7628" spans="1:23">
      <c r="A7628">
        <v>7627</v>
      </c>
      <c r="B7628" t="s">
        <v>7428</v>
      </c>
      <c r="C7628" t="s">
        <v>7428</v>
      </c>
      <c r="D7628">
        <v>196</v>
      </c>
      <c r="E7628" t="s">
        <v>1440</v>
      </c>
      <c r="F7628" t="s">
        <v>459</v>
      </c>
      <c r="G7628" s="1" t="s">
        <v>926</v>
      </c>
      <c r="H7628" t="s">
        <v>1441</v>
      </c>
      <c r="I7628" t="s">
        <v>926</v>
      </c>
      <c r="J7628" t="s">
        <v>1441</v>
      </c>
      <c r="K7628">
        <v>5.6256529780000002E-2</v>
      </c>
      <c r="L7628">
        <v>5.6256529780000002E-2</v>
      </c>
      <c r="M7628" t="s">
        <v>26</v>
      </c>
      <c r="N7628" t="s">
        <v>118</v>
      </c>
      <c r="O7628" t="s">
        <v>29</v>
      </c>
      <c r="P7628" t="s">
        <v>29</v>
      </c>
      <c r="Q7628" t="s">
        <v>29</v>
      </c>
      <c r="R7628" t="s">
        <v>29</v>
      </c>
      <c r="S7628" t="s">
        <v>29</v>
      </c>
      <c r="T7628" t="s">
        <v>29</v>
      </c>
      <c r="U7628" t="s">
        <v>29</v>
      </c>
      <c r="V7628" t="s">
        <v>29</v>
      </c>
      <c r="W7628" t="s">
        <v>7430</v>
      </c>
    </row>
    <row r="7629" spans="1:23">
      <c r="A7629">
        <v>7628</v>
      </c>
      <c r="B7629" t="s">
        <v>7428</v>
      </c>
      <c r="C7629" t="s">
        <v>7428</v>
      </c>
      <c r="D7629">
        <v>196</v>
      </c>
      <c r="E7629" t="s">
        <v>7574</v>
      </c>
      <c r="F7629" t="s">
        <v>459</v>
      </c>
      <c r="G7629" s="1" t="s">
        <v>926</v>
      </c>
      <c r="H7629" t="s">
        <v>2158</v>
      </c>
      <c r="I7629" t="s">
        <v>926</v>
      </c>
      <c r="J7629" t="s">
        <v>2158</v>
      </c>
      <c r="K7629">
        <v>8.0366471110000004E-2</v>
      </c>
      <c r="L7629">
        <v>8.0366471110000004E-2</v>
      </c>
      <c r="M7629" t="s">
        <v>26</v>
      </c>
      <c r="N7629" t="s">
        <v>74</v>
      </c>
      <c r="O7629" t="s">
        <v>29</v>
      </c>
      <c r="P7629" t="s">
        <v>29</v>
      </c>
      <c r="Q7629" t="s">
        <v>29</v>
      </c>
      <c r="R7629" t="s">
        <v>29</v>
      </c>
      <c r="S7629" t="s">
        <v>29</v>
      </c>
      <c r="T7629" t="s">
        <v>29</v>
      </c>
      <c r="U7629" t="s">
        <v>29</v>
      </c>
      <c r="V7629" t="s">
        <v>29</v>
      </c>
      <c r="W7629" t="s">
        <v>7430</v>
      </c>
    </row>
    <row r="7630" spans="1:23">
      <c r="A7630">
        <v>7629</v>
      </c>
      <c r="B7630" t="s">
        <v>7428</v>
      </c>
      <c r="C7630" t="s">
        <v>7428</v>
      </c>
      <c r="D7630">
        <v>196</v>
      </c>
      <c r="E7630" t="s">
        <v>996</v>
      </c>
      <c r="F7630" t="s">
        <v>459</v>
      </c>
      <c r="G7630" s="1" t="s">
        <v>926</v>
      </c>
      <c r="H7630" t="s">
        <v>997</v>
      </c>
      <c r="I7630" t="s">
        <v>926</v>
      </c>
      <c r="J7630" t="s">
        <v>997</v>
      </c>
      <c r="K7630">
        <v>2.6119103109999999</v>
      </c>
      <c r="L7630">
        <v>2.6119103109999999</v>
      </c>
      <c r="M7630" t="s">
        <v>26</v>
      </c>
      <c r="N7630" t="s">
        <v>74</v>
      </c>
      <c r="O7630" t="s">
        <v>29</v>
      </c>
      <c r="P7630" t="s">
        <v>29</v>
      </c>
      <c r="Q7630" t="s">
        <v>29</v>
      </c>
      <c r="R7630" t="s">
        <v>29</v>
      </c>
      <c r="S7630" t="s">
        <v>29</v>
      </c>
      <c r="T7630" t="s">
        <v>29</v>
      </c>
      <c r="U7630" t="s">
        <v>29</v>
      </c>
      <c r="V7630" t="s">
        <v>29</v>
      </c>
      <c r="W7630" t="s">
        <v>7430</v>
      </c>
    </row>
    <row r="7631" spans="1:23">
      <c r="A7631">
        <v>7630</v>
      </c>
      <c r="B7631" t="s">
        <v>7428</v>
      </c>
      <c r="C7631" t="s">
        <v>7428</v>
      </c>
      <c r="D7631">
        <v>196</v>
      </c>
      <c r="E7631" t="s">
        <v>925</v>
      </c>
      <c r="F7631" t="s">
        <v>459</v>
      </c>
      <c r="G7631" s="1" t="s">
        <v>926</v>
      </c>
      <c r="H7631" t="s">
        <v>29</v>
      </c>
      <c r="I7631" t="s">
        <v>926</v>
      </c>
      <c r="J7631" t="s">
        <v>29</v>
      </c>
      <c r="K7631">
        <v>0.13662300090000001</v>
      </c>
      <c r="L7631">
        <v>0.13662300090000001</v>
      </c>
      <c r="M7631" t="s">
        <v>26</v>
      </c>
      <c r="N7631" t="s">
        <v>118</v>
      </c>
      <c r="O7631" t="s">
        <v>29</v>
      </c>
      <c r="P7631" t="s">
        <v>29</v>
      </c>
      <c r="Q7631" t="s">
        <v>29</v>
      </c>
      <c r="R7631" t="s">
        <v>29</v>
      </c>
      <c r="S7631" t="s">
        <v>29</v>
      </c>
      <c r="T7631" t="s">
        <v>29</v>
      </c>
      <c r="U7631" t="s">
        <v>29</v>
      </c>
      <c r="V7631" t="s">
        <v>29</v>
      </c>
      <c r="W7631" t="s">
        <v>7430</v>
      </c>
    </row>
    <row r="7632" spans="1:23">
      <c r="A7632">
        <v>7631</v>
      </c>
      <c r="B7632" t="s">
        <v>7428</v>
      </c>
      <c r="C7632" t="s">
        <v>7428</v>
      </c>
      <c r="D7632">
        <v>196</v>
      </c>
      <c r="E7632" t="s">
        <v>7575</v>
      </c>
      <c r="F7632" t="s">
        <v>251</v>
      </c>
      <c r="G7632" s="1" t="s">
        <v>7576</v>
      </c>
      <c r="H7632" t="s">
        <v>7577</v>
      </c>
      <c r="I7632" t="s">
        <v>7576</v>
      </c>
      <c r="J7632" t="s">
        <v>7577</v>
      </c>
      <c r="K7632">
        <v>8.0366471110000004E-2</v>
      </c>
      <c r="L7632">
        <v>8.0366471110000004E-2</v>
      </c>
      <c r="M7632" t="s">
        <v>26</v>
      </c>
      <c r="N7632" t="s">
        <v>219</v>
      </c>
      <c r="O7632" t="s">
        <v>29</v>
      </c>
      <c r="P7632" t="s">
        <v>29</v>
      </c>
      <c r="Q7632" t="s">
        <v>29</v>
      </c>
      <c r="R7632" t="s">
        <v>29</v>
      </c>
      <c r="S7632" t="s">
        <v>29</v>
      </c>
      <c r="T7632" t="s">
        <v>29</v>
      </c>
      <c r="U7632" t="s">
        <v>29</v>
      </c>
      <c r="V7632" t="s">
        <v>29</v>
      </c>
      <c r="W7632" t="s">
        <v>7430</v>
      </c>
    </row>
    <row r="7633" spans="1:23">
      <c r="A7633">
        <v>7632</v>
      </c>
      <c r="B7633" t="s">
        <v>7428</v>
      </c>
      <c r="C7633" t="s">
        <v>7428</v>
      </c>
      <c r="D7633">
        <v>196</v>
      </c>
      <c r="E7633" t="s">
        <v>7578</v>
      </c>
      <c r="F7633" t="s">
        <v>251</v>
      </c>
      <c r="G7633" t="s">
        <v>29</v>
      </c>
      <c r="H7633" t="s">
        <v>29</v>
      </c>
      <c r="I7633" t="s">
        <v>29</v>
      </c>
      <c r="J7633" t="s">
        <v>29</v>
      </c>
      <c r="K7633">
        <v>0.56256529779999997</v>
      </c>
      <c r="L7633">
        <v>0.56256529779999997</v>
      </c>
      <c r="M7633" t="s">
        <v>26</v>
      </c>
      <c r="N7633" t="s">
        <v>74</v>
      </c>
      <c r="O7633" t="s">
        <v>29</v>
      </c>
      <c r="P7633" t="s">
        <v>29</v>
      </c>
      <c r="Q7633" t="s">
        <v>29</v>
      </c>
      <c r="R7633" t="s">
        <v>29</v>
      </c>
      <c r="S7633" t="s">
        <v>29</v>
      </c>
      <c r="T7633" t="s">
        <v>29</v>
      </c>
      <c r="U7633" t="s">
        <v>29</v>
      </c>
      <c r="V7633" t="s">
        <v>29</v>
      </c>
      <c r="W7633" t="s">
        <v>7430</v>
      </c>
    </row>
    <row r="7634" spans="1:23">
      <c r="A7634">
        <v>7633</v>
      </c>
      <c r="B7634" t="s">
        <v>7428</v>
      </c>
      <c r="C7634" t="s">
        <v>7428</v>
      </c>
      <c r="D7634">
        <v>196</v>
      </c>
      <c r="E7634" t="s">
        <v>7579</v>
      </c>
      <c r="F7634" t="s">
        <v>164</v>
      </c>
      <c r="G7634" s="1" t="s">
        <v>1911</v>
      </c>
      <c r="H7634" t="s">
        <v>29</v>
      </c>
      <c r="I7634" t="s">
        <v>1911</v>
      </c>
      <c r="J7634" t="s">
        <v>29</v>
      </c>
      <c r="K7634">
        <v>0.12054970669999999</v>
      </c>
      <c r="L7634">
        <v>0.12054970669999999</v>
      </c>
      <c r="M7634" t="s">
        <v>26</v>
      </c>
      <c r="N7634" t="s">
        <v>232</v>
      </c>
      <c r="O7634" t="s">
        <v>219</v>
      </c>
      <c r="P7634" t="s">
        <v>29</v>
      </c>
      <c r="Q7634" t="s">
        <v>29</v>
      </c>
      <c r="R7634" t="s">
        <v>29</v>
      </c>
      <c r="S7634" t="s">
        <v>29</v>
      </c>
      <c r="T7634" t="s">
        <v>29</v>
      </c>
      <c r="U7634" t="s">
        <v>29</v>
      </c>
      <c r="V7634" t="s">
        <v>29</v>
      </c>
      <c r="W7634" t="s">
        <v>7430</v>
      </c>
    </row>
    <row r="7635" spans="1:23">
      <c r="A7635">
        <v>7634</v>
      </c>
      <c r="B7635" t="s">
        <v>7428</v>
      </c>
      <c r="C7635" t="s">
        <v>7428</v>
      </c>
      <c r="D7635">
        <v>196</v>
      </c>
      <c r="E7635" t="s">
        <v>7580</v>
      </c>
      <c r="F7635" t="s">
        <v>164</v>
      </c>
      <c r="G7635" s="1" t="s">
        <v>29</v>
      </c>
      <c r="H7635" t="s">
        <v>29</v>
      </c>
      <c r="I7635" t="s">
        <v>29</v>
      </c>
      <c r="J7635" t="s">
        <v>29</v>
      </c>
      <c r="K7635">
        <v>8.0366471110000004E-2</v>
      </c>
      <c r="L7635">
        <v>8.0366471110000004E-2</v>
      </c>
      <c r="M7635" t="s">
        <v>26</v>
      </c>
      <c r="N7635" t="s">
        <v>219</v>
      </c>
      <c r="O7635" t="s">
        <v>29</v>
      </c>
      <c r="P7635" t="s">
        <v>29</v>
      </c>
      <c r="Q7635" t="s">
        <v>29</v>
      </c>
      <c r="R7635" t="s">
        <v>29</v>
      </c>
      <c r="S7635" t="s">
        <v>29</v>
      </c>
      <c r="T7635" t="s">
        <v>29</v>
      </c>
      <c r="U7635" t="s">
        <v>29</v>
      </c>
      <c r="V7635" t="s">
        <v>29</v>
      </c>
      <c r="W7635" t="s">
        <v>7430</v>
      </c>
    </row>
    <row r="7636" spans="1:23">
      <c r="A7636">
        <v>7635</v>
      </c>
      <c r="B7636" t="s">
        <v>7428</v>
      </c>
      <c r="C7636" t="s">
        <v>7428</v>
      </c>
      <c r="D7636">
        <v>196</v>
      </c>
      <c r="E7636" t="s">
        <v>7581</v>
      </c>
      <c r="F7636" t="s">
        <v>1314</v>
      </c>
      <c r="G7636" s="1" t="s">
        <v>1766</v>
      </c>
      <c r="H7636" t="s">
        <v>7582</v>
      </c>
      <c r="I7636" t="s">
        <v>1766</v>
      </c>
      <c r="J7636" t="s">
        <v>7582</v>
      </c>
      <c r="K7636">
        <v>0.56256529779999997</v>
      </c>
      <c r="L7636">
        <v>0.56256529779999997</v>
      </c>
      <c r="M7636" t="s">
        <v>26</v>
      </c>
      <c r="N7636" t="s">
        <v>118</v>
      </c>
      <c r="O7636" t="s">
        <v>29</v>
      </c>
      <c r="P7636" t="s">
        <v>29</v>
      </c>
      <c r="Q7636" t="s">
        <v>29</v>
      </c>
      <c r="R7636" t="s">
        <v>29</v>
      </c>
      <c r="S7636" t="s">
        <v>29</v>
      </c>
      <c r="T7636" t="s">
        <v>29</v>
      </c>
      <c r="U7636" t="s">
        <v>29</v>
      </c>
      <c r="V7636" t="s">
        <v>29</v>
      </c>
      <c r="W7636" t="s">
        <v>7430</v>
      </c>
    </row>
    <row r="7637" spans="1:23">
      <c r="A7637">
        <v>7636</v>
      </c>
      <c r="B7637" t="s">
        <v>7428</v>
      </c>
      <c r="C7637" t="s">
        <v>7428</v>
      </c>
      <c r="D7637">
        <v>196</v>
      </c>
      <c r="E7637" t="s">
        <v>7583</v>
      </c>
      <c r="F7637" t="s">
        <v>82</v>
      </c>
      <c r="G7637" s="1" t="s">
        <v>7584</v>
      </c>
      <c r="H7637" t="s">
        <v>7585</v>
      </c>
      <c r="I7637" t="s">
        <v>8573</v>
      </c>
      <c r="J7637" t="s">
        <v>8784</v>
      </c>
      <c r="K7637">
        <v>0.49023547379999999</v>
      </c>
      <c r="L7637">
        <v>0.49023547379999999</v>
      </c>
      <c r="M7637" t="s">
        <v>26</v>
      </c>
      <c r="N7637" t="s">
        <v>74</v>
      </c>
      <c r="O7637" t="s">
        <v>29</v>
      </c>
      <c r="P7637" t="s">
        <v>29</v>
      </c>
      <c r="Q7637" t="s">
        <v>29</v>
      </c>
      <c r="R7637" t="s">
        <v>29</v>
      </c>
      <c r="S7637" t="s">
        <v>29</v>
      </c>
      <c r="T7637" t="s">
        <v>29</v>
      </c>
      <c r="U7637" t="s">
        <v>29</v>
      </c>
      <c r="V7637" t="s">
        <v>29</v>
      </c>
      <c r="W7637" t="s">
        <v>7430</v>
      </c>
    </row>
    <row r="7638" spans="1:23">
      <c r="A7638">
        <v>7637</v>
      </c>
      <c r="B7638" t="s">
        <v>7428</v>
      </c>
      <c r="C7638" t="s">
        <v>7428</v>
      </c>
      <c r="D7638">
        <v>196</v>
      </c>
      <c r="E7638" t="s">
        <v>7586</v>
      </c>
      <c r="F7638" t="s">
        <v>23</v>
      </c>
      <c r="G7638" s="1" t="s">
        <v>7587</v>
      </c>
      <c r="H7638" t="s">
        <v>29</v>
      </c>
      <c r="I7638" t="s">
        <v>7587</v>
      </c>
      <c r="J7638" t="s">
        <v>29</v>
      </c>
      <c r="K7638">
        <v>0.4741621795</v>
      </c>
      <c r="L7638">
        <v>0.4741621795</v>
      </c>
      <c r="M7638" t="s">
        <v>26</v>
      </c>
      <c r="N7638" t="s">
        <v>219</v>
      </c>
      <c r="O7638" t="s">
        <v>29</v>
      </c>
      <c r="P7638" t="s">
        <v>29</v>
      </c>
      <c r="Q7638" t="s">
        <v>29</v>
      </c>
      <c r="R7638" t="s">
        <v>29</v>
      </c>
      <c r="S7638" t="s">
        <v>29</v>
      </c>
      <c r="T7638" t="s">
        <v>29</v>
      </c>
      <c r="U7638" t="s">
        <v>29</v>
      </c>
      <c r="V7638" t="s">
        <v>29</v>
      </c>
      <c r="W7638" t="s">
        <v>7430</v>
      </c>
    </row>
    <row r="7639" spans="1:23">
      <c r="A7639">
        <v>7638</v>
      </c>
      <c r="B7639" t="s">
        <v>7428</v>
      </c>
      <c r="C7639" t="s">
        <v>7428</v>
      </c>
      <c r="D7639">
        <v>196</v>
      </c>
      <c r="E7639" t="s">
        <v>7588</v>
      </c>
      <c r="F7639" t="s">
        <v>23</v>
      </c>
      <c r="G7639" s="1" t="s">
        <v>7589</v>
      </c>
      <c r="H7639" t="s">
        <v>7590</v>
      </c>
      <c r="I7639" t="s">
        <v>7589</v>
      </c>
      <c r="J7639" t="s">
        <v>7590</v>
      </c>
      <c r="K7639">
        <v>0.32146588440000001</v>
      </c>
      <c r="L7639">
        <v>0.32146588440000001</v>
      </c>
      <c r="M7639" t="s">
        <v>26</v>
      </c>
      <c r="N7639" t="s">
        <v>74</v>
      </c>
      <c r="O7639" t="s">
        <v>29</v>
      </c>
      <c r="P7639" t="s">
        <v>29</v>
      </c>
      <c r="Q7639" t="s">
        <v>29</v>
      </c>
      <c r="R7639" t="s">
        <v>29</v>
      </c>
      <c r="S7639" t="s">
        <v>29</v>
      </c>
      <c r="T7639" t="s">
        <v>29</v>
      </c>
      <c r="U7639" t="s">
        <v>29</v>
      </c>
      <c r="V7639" t="s">
        <v>29</v>
      </c>
      <c r="W7639" t="s">
        <v>7430</v>
      </c>
    </row>
    <row r="7640" spans="1:23">
      <c r="A7640">
        <v>7639</v>
      </c>
      <c r="B7640" t="s">
        <v>7428</v>
      </c>
      <c r="C7640" t="s">
        <v>7428</v>
      </c>
      <c r="D7640">
        <v>196</v>
      </c>
      <c r="E7640" t="s">
        <v>7591</v>
      </c>
      <c r="F7640" t="s">
        <v>23</v>
      </c>
      <c r="G7640" s="1" t="s">
        <v>7592</v>
      </c>
      <c r="H7640" t="s">
        <v>7593</v>
      </c>
      <c r="I7640" t="s">
        <v>7592</v>
      </c>
      <c r="J7640" t="s">
        <v>7280</v>
      </c>
      <c r="K7640">
        <v>8.8403118219999993E-2</v>
      </c>
      <c r="L7640">
        <v>8.8403118219999993E-2</v>
      </c>
      <c r="M7640" t="s">
        <v>26</v>
      </c>
      <c r="N7640" t="s">
        <v>118</v>
      </c>
      <c r="O7640" t="s">
        <v>29</v>
      </c>
      <c r="P7640" t="s">
        <v>29</v>
      </c>
      <c r="Q7640" t="s">
        <v>29</v>
      </c>
      <c r="R7640" t="s">
        <v>29</v>
      </c>
      <c r="S7640" t="s">
        <v>29</v>
      </c>
      <c r="T7640" t="s">
        <v>29</v>
      </c>
      <c r="U7640" t="s">
        <v>29</v>
      </c>
      <c r="V7640" t="s">
        <v>29</v>
      </c>
      <c r="W7640" t="s">
        <v>7430</v>
      </c>
    </row>
    <row r="7641" spans="1:23">
      <c r="A7641">
        <v>7640</v>
      </c>
      <c r="B7641" t="s">
        <v>7428</v>
      </c>
      <c r="C7641" t="s">
        <v>7428</v>
      </c>
      <c r="D7641">
        <v>196</v>
      </c>
      <c r="E7641" t="s">
        <v>7594</v>
      </c>
      <c r="F7641" t="s">
        <v>23</v>
      </c>
      <c r="G7641" s="1" t="s">
        <v>350</v>
      </c>
      <c r="H7641" t="s">
        <v>7595</v>
      </c>
      <c r="I7641" t="s">
        <v>350</v>
      </c>
      <c r="J7641" t="s">
        <v>7595</v>
      </c>
      <c r="K7641">
        <v>4.8219882659999998E-2</v>
      </c>
      <c r="L7641">
        <v>4.8219882659999998E-2</v>
      </c>
      <c r="M7641" t="s">
        <v>26</v>
      </c>
      <c r="N7641" t="s">
        <v>219</v>
      </c>
      <c r="O7641" t="s">
        <v>29</v>
      </c>
      <c r="P7641" t="s">
        <v>29</v>
      </c>
      <c r="Q7641" t="s">
        <v>29</v>
      </c>
      <c r="R7641" t="s">
        <v>29</v>
      </c>
      <c r="S7641" t="s">
        <v>29</v>
      </c>
      <c r="T7641" t="s">
        <v>29</v>
      </c>
      <c r="U7641" t="s">
        <v>29</v>
      </c>
      <c r="V7641" t="s">
        <v>29</v>
      </c>
      <c r="W7641" t="s">
        <v>7430</v>
      </c>
    </row>
    <row r="7642" spans="1:23">
      <c r="A7642">
        <v>7641</v>
      </c>
      <c r="B7642" t="s">
        <v>7428</v>
      </c>
      <c r="C7642" t="s">
        <v>7428</v>
      </c>
      <c r="D7642">
        <v>196</v>
      </c>
      <c r="E7642" t="s">
        <v>7596</v>
      </c>
      <c r="F7642" t="s">
        <v>23</v>
      </c>
      <c r="G7642" s="1" t="s">
        <v>350</v>
      </c>
      <c r="H7642" t="s">
        <v>7597</v>
      </c>
      <c r="I7642" t="s">
        <v>350</v>
      </c>
      <c r="J7642" t="s">
        <v>7597</v>
      </c>
      <c r="K7642">
        <v>0.1928795307</v>
      </c>
      <c r="L7642">
        <v>0.1928795307</v>
      </c>
      <c r="M7642" t="s">
        <v>26</v>
      </c>
      <c r="N7642" t="s">
        <v>232</v>
      </c>
      <c r="O7642" t="s">
        <v>29</v>
      </c>
      <c r="P7642" t="s">
        <v>29</v>
      </c>
      <c r="Q7642" t="s">
        <v>29</v>
      </c>
      <c r="R7642" t="s">
        <v>29</v>
      </c>
      <c r="S7642" t="s">
        <v>29</v>
      </c>
      <c r="T7642" t="s">
        <v>29</v>
      </c>
      <c r="U7642" t="s">
        <v>29</v>
      </c>
      <c r="V7642" t="s">
        <v>29</v>
      </c>
      <c r="W7642" t="s">
        <v>7430</v>
      </c>
    </row>
    <row r="7643" spans="1:23">
      <c r="A7643">
        <v>7642</v>
      </c>
      <c r="B7643" t="s">
        <v>7428</v>
      </c>
      <c r="C7643" t="s">
        <v>7428</v>
      </c>
      <c r="D7643">
        <v>196</v>
      </c>
      <c r="E7643" t="s">
        <v>7517</v>
      </c>
      <c r="F7643" t="s">
        <v>23</v>
      </c>
      <c r="G7643" s="1" t="s">
        <v>29</v>
      </c>
      <c r="H7643" t="s">
        <v>29</v>
      </c>
      <c r="I7643" t="s">
        <v>29</v>
      </c>
      <c r="J7643" t="s">
        <v>29</v>
      </c>
      <c r="K7643">
        <v>1.6073294219999999E-2</v>
      </c>
      <c r="L7643">
        <v>1.6073294219999999E-2</v>
      </c>
      <c r="M7643" t="s">
        <v>26</v>
      </c>
      <c r="N7643" t="s">
        <v>74</v>
      </c>
      <c r="O7643" t="s">
        <v>29</v>
      </c>
      <c r="P7643" t="s">
        <v>29</v>
      </c>
      <c r="Q7643" t="s">
        <v>29</v>
      </c>
      <c r="R7643" t="s">
        <v>29</v>
      </c>
      <c r="S7643" t="s">
        <v>29</v>
      </c>
      <c r="T7643" t="s">
        <v>29</v>
      </c>
      <c r="U7643" t="s">
        <v>29</v>
      </c>
      <c r="V7643" t="s">
        <v>29</v>
      </c>
      <c r="W7643" t="s">
        <v>7430</v>
      </c>
    </row>
    <row r="7644" spans="1:23">
      <c r="A7644">
        <v>7643</v>
      </c>
      <c r="B7644" t="s">
        <v>7428</v>
      </c>
      <c r="C7644" t="s">
        <v>7428</v>
      </c>
      <c r="D7644">
        <v>196</v>
      </c>
      <c r="E7644" t="s">
        <v>6958</v>
      </c>
      <c r="F7644" t="s">
        <v>293</v>
      </c>
      <c r="G7644" s="1" t="s">
        <v>4627</v>
      </c>
      <c r="H7644" t="s">
        <v>29</v>
      </c>
      <c r="I7644" t="s">
        <v>4627</v>
      </c>
      <c r="J7644" t="s">
        <v>29</v>
      </c>
      <c r="K7644">
        <v>0.12054970669999999</v>
      </c>
      <c r="L7644">
        <v>0.12054970669999999</v>
      </c>
      <c r="M7644" t="s">
        <v>26</v>
      </c>
      <c r="N7644" t="s">
        <v>74</v>
      </c>
      <c r="O7644" t="s">
        <v>29</v>
      </c>
      <c r="P7644" t="s">
        <v>29</v>
      </c>
      <c r="Q7644" t="s">
        <v>29</v>
      </c>
      <c r="R7644" t="s">
        <v>29</v>
      </c>
      <c r="S7644" t="s">
        <v>29</v>
      </c>
      <c r="T7644" t="s">
        <v>29</v>
      </c>
      <c r="U7644" t="s">
        <v>29</v>
      </c>
      <c r="V7644" t="s">
        <v>29</v>
      </c>
      <c r="W7644" t="s">
        <v>7430</v>
      </c>
    </row>
    <row r="7645" spans="1:23">
      <c r="A7645">
        <v>7644</v>
      </c>
      <c r="B7645" t="s">
        <v>7428</v>
      </c>
      <c r="C7645" t="s">
        <v>7428</v>
      </c>
      <c r="D7645">
        <v>196</v>
      </c>
      <c r="E7645" t="s">
        <v>7598</v>
      </c>
      <c r="F7645" t="s">
        <v>293</v>
      </c>
      <c r="G7645" s="1" t="s">
        <v>4627</v>
      </c>
      <c r="H7645" t="s">
        <v>29</v>
      </c>
      <c r="I7645" t="s">
        <v>4627</v>
      </c>
      <c r="J7645" t="s">
        <v>29</v>
      </c>
      <c r="K7645">
        <v>2.4109941329999999E-2</v>
      </c>
      <c r="L7645">
        <v>2.4109941329999999E-2</v>
      </c>
      <c r="M7645" t="s">
        <v>26</v>
      </c>
      <c r="N7645" t="s">
        <v>118</v>
      </c>
      <c r="O7645" t="s">
        <v>29</v>
      </c>
      <c r="P7645" t="s">
        <v>29</v>
      </c>
      <c r="Q7645" t="s">
        <v>29</v>
      </c>
      <c r="R7645" t="s">
        <v>29</v>
      </c>
      <c r="S7645" t="s">
        <v>29</v>
      </c>
      <c r="T7645" t="s">
        <v>29</v>
      </c>
      <c r="U7645" t="s">
        <v>29</v>
      </c>
      <c r="V7645" t="s">
        <v>29</v>
      </c>
      <c r="W7645" t="s">
        <v>7430</v>
      </c>
    </row>
    <row r="7646" spans="1:23">
      <c r="A7646">
        <v>7645</v>
      </c>
      <c r="B7646" t="s">
        <v>7428</v>
      </c>
      <c r="C7646" t="s">
        <v>7428</v>
      </c>
      <c r="D7646">
        <v>196</v>
      </c>
      <c r="E7646" t="s">
        <v>7599</v>
      </c>
      <c r="F7646" t="s">
        <v>293</v>
      </c>
      <c r="G7646" s="1" t="s">
        <v>7600</v>
      </c>
      <c r="H7646" t="s">
        <v>7601</v>
      </c>
      <c r="I7646" t="s">
        <v>7600</v>
      </c>
      <c r="J7646" t="s">
        <v>7601</v>
      </c>
      <c r="K7646">
        <v>0.16876958929999999</v>
      </c>
      <c r="L7646">
        <v>0.16876958929999999</v>
      </c>
      <c r="M7646" t="s">
        <v>26</v>
      </c>
      <c r="N7646" t="s">
        <v>118</v>
      </c>
      <c r="O7646" t="s">
        <v>29</v>
      </c>
      <c r="P7646" t="s">
        <v>29</v>
      </c>
      <c r="Q7646" t="s">
        <v>29</v>
      </c>
      <c r="R7646" t="s">
        <v>29</v>
      </c>
      <c r="S7646" t="s">
        <v>29</v>
      </c>
      <c r="T7646" t="s">
        <v>29</v>
      </c>
      <c r="U7646" t="s">
        <v>29</v>
      </c>
      <c r="V7646" t="s">
        <v>29</v>
      </c>
      <c r="W7646" t="s">
        <v>7430</v>
      </c>
    </row>
    <row r="7647" spans="1:23">
      <c r="A7647">
        <v>7646</v>
      </c>
      <c r="B7647" t="s">
        <v>7428</v>
      </c>
      <c r="C7647" t="s">
        <v>7428</v>
      </c>
      <c r="D7647">
        <v>196</v>
      </c>
      <c r="E7647" t="s">
        <v>6549</v>
      </c>
      <c r="F7647" t="s">
        <v>196</v>
      </c>
      <c r="G7647" s="1" t="s">
        <v>321</v>
      </c>
      <c r="H7647" t="s">
        <v>6550</v>
      </c>
      <c r="I7647" t="s">
        <v>321</v>
      </c>
      <c r="J7647" t="s">
        <v>6550</v>
      </c>
      <c r="K7647">
        <v>0.1928795307</v>
      </c>
      <c r="L7647">
        <v>0.1928795307</v>
      </c>
      <c r="M7647" t="s">
        <v>26</v>
      </c>
      <c r="N7647" t="s">
        <v>219</v>
      </c>
      <c r="O7647" t="s">
        <v>29</v>
      </c>
      <c r="P7647" t="s">
        <v>29</v>
      </c>
      <c r="Q7647" t="s">
        <v>29</v>
      </c>
      <c r="R7647" t="s">
        <v>29</v>
      </c>
      <c r="S7647" t="s">
        <v>29</v>
      </c>
      <c r="T7647" t="s">
        <v>29</v>
      </c>
      <c r="U7647" t="s">
        <v>29</v>
      </c>
      <c r="V7647" t="s">
        <v>29</v>
      </c>
      <c r="W7647" t="s">
        <v>7430</v>
      </c>
    </row>
    <row r="7648" spans="1:23">
      <c r="A7648">
        <v>7647</v>
      </c>
      <c r="B7648" t="s">
        <v>7428</v>
      </c>
      <c r="C7648" t="s">
        <v>7428</v>
      </c>
      <c r="D7648">
        <v>196</v>
      </c>
      <c r="E7648" t="s">
        <v>5061</v>
      </c>
      <c r="F7648" t="s">
        <v>196</v>
      </c>
      <c r="G7648" s="1" t="s">
        <v>928</v>
      </c>
      <c r="H7648" t="s">
        <v>29</v>
      </c>
      <c r="I7648" t="s">
        <v>928</v>
      </c>
      <c r="J7648" t="s">
        <v>29</v>
      </c>
      <c r="K7648">
        <v>0.45808888530000003</v>
      </c>
      <c r="L7648">
        <v>0.45808888530000003</v>
      </c>
      <c r="M7648" t="s">
        <v>26</v>
      </c>
      <c r="N7648" t="s">
        <v>219</v>
      </c>
      <c r="O7648" t="s">
        <v>29</v>
      </c>
      <c r="P7648" t="s">
        <v>29</v>
      </c>
      <c r="Q7648" t="s">
        <v>29</v>
      </c>
      <c r="R7648" t="s">
        <v>29</v>
      </c>
      <c r="S7648" t="s">
        <v>29</v>
      </c>
      <c r="T7648" t="s">
        <v>29</v>
      </c>
      <c r="U7648" t="s">
        <v>29</v>
      </c>
      <c r="V7648" t="s">
        <v>29</v>
      </c>
      <c r="W7648" t="s">
        <v>7430</v>
      </c>
    </row>
    <row r="7649" spans="1:23">
      <c r="A7649">
        <v>7648</v>
      </c>
      <c r="B7649" t="s">
        <v>7428</v>
      </c>
      <c r="C7649" t="s">
        <v>7428</v>
      </c>
      <c r="D7649">
        <v>196</v>
      </c>
      <c r="E7649" t="s">
        <v>7602</v>
      </c>
      <c r="F7649" t="s">
        <v>72</v>
      </c>
      <c r="G7649" s="1" t="s">
        <v>7603</v>
      </c>
      <c r="H7649" t="s">
        <v>707</v>
      </c>
      <c r="I7649" t="s">
        <v>7603</v>
      </c>
      <c r="J7649" t="s">
        <v>707</v>
      </c>
      <c r="K7649">
        <v>6.4293176889999998E-2</v>
      </c>
      <c r="L7649">
        <v>6.4293176889999998E-2</v>
      </c>
      <c r="M7649" t="s">
        <v>26</v>
      </c>
      <c r="N7649" t="s">
        <v>219</v>
      </c>
      <c r="O7649" t="s">
        <v>29</v>
      </c>
      <c r="P7649" t="s">
        <v>29</v>
      </c>
      <c r="Q7649" t="s">
        <v>29</v>
      </c>
      <c r="R7649" t="s">
        <v>29</v>
      </c>
      <c r="S7649" t="s">
        <v>29</v>
      </c>
      <c r="T7649" t="s">
        <v>29</v>
      </c>
      <c r="U7649" t="s">
        <v>29</v>
      </c>
      <c r="V7649" t="s">
        <v>29</v>
      </c>
      <c r="W7649" t="s">
        <v>7430</v>
      </c>
    </row>
    <row r="7650" spans="1:23">
      <c r="A7650">
        <v>7649</v>
      </c>
      <c r="B7650" t="s">
        <v>7428</v>
      </c>
      <c r="C7650" t="s">
        <v>7428</v>
      </c>
      <c r="D7650">
        <v>196</v>
      </c>
      <c r="E7650" t="s">
        <v>7604</v>
      </c>
      <c r="F7650" t="s">
        <v>72</v>
      </c>
      <c r="G7650" s="1" t="s">
        <v>1922</v>
      </c>
      <c r="H7650" t="s">
        <v>208</v>
      </c>
      <c r="I7650" t="s">
        <v>1922</v>
      </c>
      <c r="J7650" t="s">
        <v>208</v>
      </c>
      <c r="K7650">
        <v>0.85992124089999999</v>
      </c>
      <c r="L7650">
        <v>0.85992124089999999</v>
      </c>
      <c r="M7650" t="s">
        <v>26</v>
      </c>
      <c r="N7650" t="s">
        <v>74</v>
      </c>
      <c r="O7650" t="s">
        <v>29</v>
      </c>
      <c r="P7650" t="s">
        <v>29</v>
      </c>
      <c r="Q7650" t="s">
        <v>29</v>
      </c>
      <c r="R7650" t="s">
        <v>29</v>
      </c>
      <c r="S7650" t="s">
        <v>29</v>
      </c>
      <c r="T7650" t="s">
        <v>29</v>
      </c>
      <c r="U7650" t="s">
        <v>29</v>
      </c>
      <c r="V7650" t="s">
        <v>29</v>
      </c>
      <c r="W7650" t="s">
        <v>7430</v>
      </c>
    </row>
    <row r="7651" spans="1:23">
      <c r="A7651">
        <v>7650</v>
      </c>
      <c r="B7651" t="s">
        <v>7428</v>
      </c>
      <c r="C7651" t="s">
        <v>7428</v>
      </c>
      <c r="D7651">
        <v>196</v>
      </c>
      <c r="E7651" t="s">
        <v>7605</v>
      </c>
      <c r="F7651" t="s">
        <v>72</v>
      </c>
      <c r="G7651" s="1" t="s">
        <v>5835</v>
      </c>
      <c r="H7651" t="s">
        <v>6324</v>
      </c>
      <c r="I7651" t="s">
        <v>5835</v>
      </c>
      <c r="J7651" t="s">
        <v>6324</v>
      </c>
      <c r="K7651">
        <v>0.16073294220000001</v>
      </c>
      <c r="L7651">
        <v>0.16073294220000001</v>
      </c>
      <c r="M7651" t="s">
        <v>26</v>
      </c>
      <c r="N7651" t="s">
        <v>29</v>
      </c>
      <c r="O7651" t="s">
        <v>29</v>
      </c>
      <c r="P7651" t="s">
        <v>29</v>
      </c>
      <c r="Q7651" t="s">
        <v>29</v>
      </c>
      <c r="R7651" t="s">
        <v>29</v>
      </c>
      <c r="S7651" t="s">
        <v>29</v>
      </c>
      <c r="T7651" t="s">
        <v>29</v>
      </c>
      <c r="U7651" t="s">
        <v>29</v>
      </c>
      <c r="V7651" t="s">
        <v>29</v>
      </c>
      <c r="W7651" t="s">
        <v>7430</v>
      </c>
    </row>
    <row r="7652" spans="1:23">
      <c r="A7652">
        <v>7651</v>
      </c>
      <c r="B7652" t="s">
        <v>7428</v>
      </c>
      <c r="C7652" t="s">
        <v>7428</v>
      </c>
      <c r="D7652">
        <v>196</v>
      </c>
      <c r="E7652" t="s">
        <v>4536</v>
      </c>
      <c r="F7652" t="s">
        <v>72</v>
      </c>
      <c r="G7652" s="1" t="s">
        <v>356</v>
      </c>
      <c r="H7652" t="s">
        <v>29</v>
      </c>
      <c r="I7652" t="s">
        <v>356</v>
      </c>
      <c r="J7652" t="s">
        <v>29</v>
      </c>
      <c r="K7652">
        <v>0.29735594310000002</v>
      </c>
      <c r="L7652">
        <v>0.29735594310000002</v>
      </c>
      <c r="M7652" t="s">
        <v>26</v>
      </c>
      <c r="N7652" t="s">
        <v>118</v>
      </c>
      <c r="O7652" t="s">
        <v>29</v>
      </c>
      <c r="P7652" t="s">
        <v>29</v>
      </c>
      <c r="Q7652" t="s">
        <v>29</v>
      </c>
      <c r="R7652" t="s">
        <v>29</v>
      </c>
      <c r="S7652" t="s">
        <v>29</v>
      </c>
      <c r="T7652" t="s">
        <v>29</v>
      </c>
      <c r="U7652" t="s">
        <v>29</v>
      </c>
      <c r="V7652" t="s">
        <v>29</v>
      </c>
      <c r="W7652" t="s">
        <v>7430</v>
      </c>
    </row>
    <row r="7653" spans="1:23">
      <c r="A7653">
        <v>7652</v>
      </c>
      <c r="B7653" t="s">
        <v>7428</v>
      </c>
      <c r="C7653" t="s">
        <v>7428</v>
      </c>
      <c r="D7653">
        <v>196</v>
      </c>
      <c r="E7653" t="s">
        <v>7599</v>
      </c>
      <c r="F7653" t="s">
        <v>293</v>
      </c>
      <c r="G7653" s="1" t="s">
        <v>7600</v>
      </c>
      <c r="H7653" t="s">
        <v>7601</v>
      </c>
      <c r="I7653" t="s">
        <v>7600</v>
      </c>
      <c r="J7653" t="s">
        <v>7601</v>
      </c>
      <c r="K7653">
        <v>0.16876958929999999</v>
      </c>
      <c r="L7653">
        <v>0.16876958929999999</v>
      </c>
      <c r="M7653" t="s">
        <v>26</v>
      </c>
      <c r="N7653" t="s">
        <v>118</v>
      </c>
      <c r="O7653" t="s">
        <v>29</v>
      </c>
      <c r="P7653" t="s">
        <v>29</v>
      </c>
      <c r="Q7653" t="s">
        <v>29</v>
      </c>
      <c r="R7653" t="s">
        <v>29</v>
      </c>
      <c r="S7653" t="s">
        <v>29</v>
      </c>
      <c r="T7653" t="s">
        <v>29</v>
      </c>
      <c r="U7653" t="s">
        <v>29</v>
      </c>
      <c r="V7653" t="s">
        <v>29</v>
      </c>
      <c r="W7653" t="s">
        <v>7430</v>
      </c>
    </row>
    <row r="7654" spans="1:23">
      <c r="A7654">
        <v>7653</v>
      </c>
      <c r="B7654" t="s">
        <v>7428</v>
      </c>
      <c r="C7654" t="s">
        <v>7428</v>
      </c>
      <c r="D7654">
        <v>196</v>
      </c>
      <c r="E7654" t="s">
        <v>7606</v>
      </c>
      <c r="F7654" t="s">
        <v>641</v>
      </c>
      <c r="G7654" s="1" t="s">
        <v>1012</v>
      </c>
      <c r="H7654" t="s">
        <v>29</v>
      </c>
      <c r="I7654" t="s">
        <v>1012</v>
      </c>
      <c r="J7654" t="s">
        <v>29</v>
      </c>
      <c r="K7654">
        <v>1.382303303</v>
      </c>
      <c r="L7654">
        <v>1.382303303</v>
      </c>
      <c r="M7654" t="s">
        <v>26</v>
      </c>
      <c r="N7654" t="s">
        <v>219</v>
      </c>
      <c r="O7654" t="s">
        <v>29</v>
      </c>
      <c r="P7654" t="s">
        <v>29</v>
      </c>
      <c r="Q7654" t="s">
        <v>29</v>
      </c>
      <c r="R7654" t="s">
        <v>29</v>
      </c>
      <c r="S7654" t="s">
        <v>29</v>
      </c>
      <c r="T7654" t="s">
        <v>29</v>
      </c>
      <c r="U7654" t="s">
        <v>29</v>
      </c>
      <c r="V7654" t="s">
        <v>29</v>
      </c>
      <c r="W7654" t="s">
        <v>7430</v>
      </c>
    </row>
    <row r="7655" spans="1:23">
      <c r="A7655">
        <v>7654</v>
      </c>
      <c r="B7655" t="s">
        <v>7428</v>
      </c>
      <c r="C7655" t="s">
        <v>7428</v>
      </c>
      <c r="D7655">
        <v>196</v>
      </c>
      <c r="E7655" t="s">
        <v>7607</v>
      </c>
      <c r="F7655" t="s">
        <v>41</v>
      </c>
      <c r="G7655" s="1" t="s">
        <v>371</v>
      </c>
      <c r="H7655" t="s">
        <v>804</v>
      </c>
      <c r="I7655" t="s">
        <v>371</v>
      </c>
      <c r="J7655" t="s">
        <v>804</v>
      </c>
      <c r="K7655">
        <v>8.3420397009999991</v>
      </c>
      <c r="L7655">
        <v>8.3420397009999991</v>
      </c>
      <c r="M7655" t="s">
        <v>26</v>
      </c>
      <c r="N7655" t="s">
        <v>74</v>
      </c>
      <c r="O7655" t="s">
        <v>118</v>
      </c>
      <c r="P7655" t="s">
        <v>29</v>
      </c>
      <c r="Q7655" t="s">
        <v>29</v>
      </c>
      <c r="R7655" t="s">
        <v>29</v>
      </c>
      <c r="S7655" t="s">
        <v>29</v>
      </c>
      <c r="T7655" t="s">
        <v>29</v>
      </c>
      <c r="U7655" t="s">
        <v>29</v>
      </c>
      <c r="V7655" t="s">
        <v>29</v>
      </c>
      <c r="W7655" t="s">
        <v>7430</v>
      </c>
    </row>
    <row r="7656" spans="1:23">
      <c r="A7656">
        <v>7655</v>
      </c>
      <c r="B7656" t="s">
        <v>7428</v>
      </c>
      <c r="C7656" t="s">
        <v>7428</v>
      </c>
      <c r="D7656">
        <v>196</v>
      </c>
      <c r="E7656" t="s">
        <v>7608</v>
      </c>
      <c r="F7656" t="s">
        <v>41</v>
      </c>
      <c r="G7656" s="1" t="s">
        <v>371</v>
      </c>
      <c r="H7656" t="s">
        <v>7609</v>
      </c>
      <c r="I7656" t="s">
        <v>371</v>
      </c>
      <c r="J7656" t="s">
        <v>8180</v>
      </c>
      <c r="K7656">
        <v>2.4109941329999999E-2</v>
      </c>
      <c r="L7656">
        <v>2.4109941329999999E-2</v>
      </c>
      <c r="M7656" t="s">
        <v>26</v>
      </c>
      <c r="N7656" t="s">
        <v>219</v>
      </c>
      <c r="O7656" t="s">
        <v>29</v>
      </c>
      <c r="P7656" t="s">
        <v>29</v>
      </c>
      <c r="Q7656" t="s">
        <v>29</v>
      </c>
      <c r="R7656" t="s">
        <v>29</v>
      </c>
      <c r="S7656" t="s">
        <v>29</v>
      </c>
      <c r="T7656" t="s">
        <v>29</v>
      </c>
      <c r="U7656" t="s">
        <v>29</v>
      </c>
      <c r="V7656" t="s">
        <v>29</v>
      </c>
      <c r="W7656" t="s">
        <v>7430</v>
      </c>
    </row>
    <row r="7657" spans="1:23">
      <c r="A7657">
        <v>7656</v>
      </c>
      <c r="B7657" t="s">
        <v>7428</v>
      </c>
      <c r="C7657" t="s">
        <v>7428</v>
      </c>
      <c r="D7657">
        <v>196</v>
      </c>
      <c r="E7657" t="s">
        <v>7610</v>
      </c>
      <c r="F7657" t="s">
        <v>41</v>
      </c>
      <c r="G7657" s="1" t="s">
        <v>371</v>
      </c>
      <c r="H7657" t="s">
        <v>7611</v>
      </c>
      <c r="I7657" t="s">
        <v>371</v>
      </c>
      <c r="J7657" t="s">
        <v>7611</v>
      </c>
      <c r="K7657">
        <v>0.30539259019999998</v>
      </c>
      <c r="L7657">
        <v>0.30539259019999998</v>
      </c>
      <c r="M7657" t="s">
        <v>26</v>
      </c>
      <c r="N7657" t="s">
        <v>219</v>
      </c>
      <c r="O7657" t="s">
        <v>29</v>
      </c>
      <c r="P7657" t="s">
        <v>29</v>
      </c>
      <c r="Q7657" t="s">
        <v>29</v>
      </c>
      <c r="R7657" t="s">
        <v>29</v>
      </c>
      <c r="S7657" t="s">
        <v>29</v>
      </c>
      <c r="T7657" t="s">
        <v>29</v>
      </c>
      <c r="U7657" t="s">
        <v>29</v>
      </c>
      <c r="V7657" t="s">
        <v>29</v>
      </c>
      <c r="W7657" t="s">
        <v>7430</v>
      </c>
    </row>
    <row r="7658" spans="1:23">
      <c r="A7658">
        <v>7657</v>
      </c>
      <c r="B7658" t="s">
        <v>7428</v>
      </c>
      <c r="C7658" t="s">
        <v>7428</v>
      </c>
      <c r="D7658">
        <v>196</v>
      </c>
      <c r="E7658" t="s">
        <v>7612</v>
      </c>
      <c r="F7658" t="s">
        <v>41</v>
      </c>
      <c r="G7658" s="1" t="s">
        <v>371</v>
      </c>
      <c r="H7658" t="s">
        <v>29</v>
      </c>
      <c r="I7658" t="s">
        <v>371</v>
      </c>
      <c r="J7658" t="s">
        <v>29</v>
      </c>
      <c r="K7658">
        <v>0.56256529779999997</v>
      </c>
      <c r="L7658">
        <v>0.56256529779999997</v>
      </c>
      <c r="M7658" t="s">
        <v>26</v>
      </c>
      <c r="N7658" t="s">
        <v>74</v>
      </c>
      <c r="O7658" t="s">
        <v>29</v>
      </c>
      <c r="P7658" t="s">
        <v>29</v>
      </c>
      <c r="Q7658" t="s">
        <v>29</v>
      </c>
      <c r="R7658" t="s">
        <v>29</v>
      </c>
      <c r="S7658" t="s">
        <v>29</v>
      </c>
      <c r="T7658" t="s">
        <v>29</v>
      </c>
      <c r="U7658" t="s">
        <v>29</v>
      </c>
      <c r="V7658" t="s">
        <v>29</v>
      </c>
      <c r="W7658" t="s">
        <v>7430</v>
      </c>
    </row>
    <row r="7659" spans="1:23">
      <c r="A7659">
        <v>7658</v>
      </c>
      <c r="B7659" t="s">
        <v>7428</v>
      </c>
      <c r="C7659" t="s">
        <v>7428</v>
      </c>
      <c r="D7659">
        <v>196</v>
      </c>
      <c r="E7659" t="s">
        <v>1449</v>
      </c>
      <c r="F7659" t="s">
        <v>41</v>
      </c>
      <c r="G7659" s="1" t="s">
        <v>408</v>
      </c>
      <c r="H7659" t="s">
        <v>1450</v>
      </c>
      <c r="I7659" t="s">
        <v>408</v>
      </c>
      <c r="J7659" t="s">
        <v>1450</v>
      </c>
      <c r="K7659">
        <v>2.9896327249999999</v>
      </c>
      <c r="L7659">
        <v>2.9896327249999999</v>
      </c>
      <c r="M7659" t="s">
        <v>26</v>
      </c>
      <c r="N7659" t="s">
        <v>118</v>
      </c>
      <c r="O7659" t="s">
        <v>29</v>
      </c>
      <c r="P7659" t="s">
        <v>29</v>
      </c>
      <c r="Q7659" t="s">
        <v>29</v>
      </c>
      <c r="R7659" t="s">
        <v>29</v>
      </c>
      <c r="S7659" t="s">
        <v>29</v>
      </c>
      <c r="T7659" t="s">
        <v>29</v>
      </c>
      <c r="U7659" t="s">
        <v>29</v>
      </c>
      <c r="V7659" t="s">
        <v>29</v>
      </c>
      <c r="W7659" t="s">
        <v>7430</v>
      </c>
    </row>
    <row r="7660" spans="1:23">
      <c r="A7660">
        <v>7659</v>
      </c>
      <c r="B7660" t="s">
        <v>7428</v>
      </c>
      <c r="C7660" t="s">
        <v>7428</v>
      </c>
      <c r="D7660">
        <v>196</v>
      </c>
      <c r="E7660" t="s">
        <v>7613</v>
      </c>
      <c r="F7660" t="s">
        <v>1608</v>
      </c>
      <c r="G7660" s="1" t="s">
        <v>7614</v>
      </c>
      <c r="H7660" t="s">
        <v>1410</v>
      </c>
      <c r="I7660" t="s">
        <v>7614</v>
      </c>
      <c r="J7660" t="s">
        <v>1410</v>
      </c>
      <c r="K7660">
        <v>0.80366471110000004</v>
      </c>
      <c r="L7660">
        <v>0.80366471110000004</v>
      </c>
      <c r="M7660" t="s">
        <v>26</v>
      </c>
      <c r="N7660" t="s">
        <v>219</v>
      </c>
      <c r="O7660" t="s">
        <v>29</v>
      </c>
      <c r="P7660" t="s">
        <v>29</v>
      </c>
      <c r="Q7660" t="s">
        <v>29</v>
      </c>
      <c r="R7660" t="s">
        <v>29</v>
      </c>
      <c r="S7660" t="s">
        <v>29</v>
      </c>
      <c r="T7660" t="s">
        <v>29</v>
      </c>
      <c r="U7660" t="s">
        <v>29</v>
      </c>
      <c r="V7660" t="s">
        <v>29</v>
      </c>
      <c r="W7660" t="s">
        <v>7430</v>
      </c>
    </row>
    <row r="7661" spans="1:23">
      <c r="A7661">
        <v>7660</v>
      </c>
      <c r="B7661" t="s">
        <v>7428</v>
      </c>
      <c r="C7661" t="s">
        <v>7428</v>
      </c>
      <c r="D7661">
        <v>196</v>
      </c>
      <c r="E7661" t="s">
        <v>7615</v>
      </c>
      <c r="F7661" t="s">
        <v>3050</v>
      </c>
      <c r="G7661" s="1" t="s">
        <v>3054</v>
      </c>
      <c r="H7661" t="s">
        <v>29</v>
      </c>
      <c r="I7661" t="s">
        <v>3054</v>
      </c>
      <c r="J7661" t="s">
        <v>29</v>
      </c>
      <c r="K7661">
        <v>8.8403118219999993E-2</v>
      </c>
      <c r="L7661">
        <v>8.8403118219999993E-2</v>
      </c>
      <c r="M7661" t="s">
        <v>26</v>
      </c>
      <c r="N7661" t="s">
        <v>74</v>
      </c>
      <c r="O7661" t="s">
        <v>29</v>
      </c>
      <c r="P7661" t="s">
        <v>29</v>
      </c>
      <c r="Q7661" t="s">
        <v>29</v>
      </c>
      <c r="R7661" t="s">
        <v>29</v>
      </c>
      <c r="S7661" t="s">
        <v>29</v>
      </c>
      <c r="T7661" t="s">
        <v>29</v>
      </c>
      <c r="U7661" t="s">
        <v>29</v>
      </c>
      <c r="V7661" t="s">
        <v>29</v>
      </c>
      <c r="W7661" t="s">
        <v>7430</v>
      </c>
    </row>
    <row r="7662" spans="1:23">
      <c r="A7662">
        <v>7661</v>
      </c>
      <c r="B7662" t="s">
        <v>7428</v>
      </c>
      <c r="C7662" t="s">
        <v>7428</v>
      </c>
      <c r="D7662">
        <v>196</v>
      </c>
      <c r="E7662" t="s">
        <v>7532</v>
      </c>
      <c r="F7662" t="s">
        <v>3050</v>
      </c>
      <c r="G7662" s="1" t="s">
        <v>29</v>
      </c>
      <c r="H7662" t="s">
        <v>29</v>
      </c>
      <c r="I7662" t="s">
        <v>29</v>
      </c>
      <c r="J7662" t="s">
        <v>29</v>
      </c>
      <c r="K7662">
        <v>5.6256529780000002E-2</v>
      </c>
      <c r="L7662">
        <v>5.6256529780000002E-2</v>
      </c>
      <c r="M7662" t="s">
        <v>26</v>
      </c>
      <c r="N7662" t="s">
        <v>219</v>
      </c>
      <c r="O7662" t="s">
        <v>29</v>
      </c>
      <c r="P7662" t="s">
        <v>29</v>
      </c>
      <c r="Q7662" t="s">
        <v>29</v>
      </c>
      <c r="R7662" t="s">
        <v>29</v>
      </c>
      <c r="S7662" t="s">
        <v>29</v>
      </c>
      <c r="T7662" t="s">
        <v>29</v>
      </c>
      <c r="U7662" t="s">
        <v>29</v>
      </c>
      <c r="V7662" t="s">
        <v>29</v>
      </c>
      <c r="W7662" t="s">
        <v>7430</v>
      </c>
    </row>
    <row r="7663" spans="1:23">
      <c r="A7663">
        <v>7662</v>
      </c>
      <c r="B7663" t="s">
        <v>7428</v>
      </c>
      <c r="C7663" t="s">
        <v>7428</v>
      </c>
      <c r="D7663">
        <v>196</v>
      </c>
      <c r="E7663" t="s">
        <v>7616</v>
      </c>
      <c r="F7663" t="s">
        <v>3056</v>
      </c>
      <c r="G7663" s="1" t="s">
        <v>3434</v>
      </c>
      <c r="H7663" t="s">
        <v>7273</v>
      </c>
      <c r="I7663" t="s">
        <v>3434</v>
      </c>
      <c r="J7663" t="s">
        <v>7273</v>
      </c>
      <c r="K7663">
        <v>1.840392188</v>
      </c>
      <c r="L7663">
        <v>1.840392188</v>
      </c>
      <c r="M7663" t="s">
        <v>26</v>
      </c>
      <c r="N7663" t="s">
        <v>118</v>
      </c>
      <c r="O7663" t="s">
        <v>29</v>
      </c>
      <c r="P7663" t="s">
        <v>29</v>
      </c>
      <c r="Q7663" t="s">
        <v>29</v>
      </c>
      <c r="R7663" t="s">
        <v>29</v>
      </c>
      <c r="S7663" t="s">
        <v>29</v>
      </c>
      <c r="T7663" t="s">
        <v>29</v>
      </c>
      <c r="U7663" t="s">
        <v>29</v>
      </c>
      <c r="V7663" t="s">
        <v>29</v>
      </c>
      <c r="W7663" t="s">
        <v>7430</v>
      </c>
    </row>
    <row r="7664" spans="1:23">
      <c r="A7664">
        <v>7663</v>
      </c>
      <c r="B7664" t="s">
        <v>7428</v>
      </c>
      <c r="C7664" t="s">
        <v>7428</v>
      </c>
      <c r="D7664">
        <v>196</v>
      </c>
      <c r="E7664" t="s">
        <v>7617</v>
      </c>
      <c r="F7664" t="s">
        <v>93</v>
      </c>
      <c r="G7664" s="1" t="s">
        <v>29</v>
      </c>
      <c r="H7664" t="s">
        <v>29</v>
      </c>
      <c r="I7664" t="s">
        <v>29</v>
      </c>
      <c r="J7664" t="s">
        <v>29</v>
      </c>
      <c r="K7664">
        <v>0.90010447640000002</v>
      </c>
      <c r="L7664">
        <v>0.90010447640000002</v>
      </c>
      <c r="M7664" t="s">
        <v>26</v>
      </c>
      <c r="N7664" t="s">
        <v>63</v>
      </c>
      <c r="O7664" t="s">
        <v>29</v>
      </c>
      <c r="P7664" t="s">
        <v>29</v>
      </c>
      <c r="Q7664" t="s">
        <v>29</v>
      </c>
      <c r="R7664" t="s">
        <v>29</v>
      </c>
      <c r="S7664" t="s">
        <v>29</v>
      </c>
      <c r="T7664" t="s">
        <v>29</v>
      </c>
      <c r="U7664" t="s">
        <v>29</v>
      </c>
      <c r="V7664" t="s">
        <v>29</v>
      </c>
      <c r="W7664" t="s">
        <v>7430</v>
      </c>
    </row>
    <row r="7665" spans="1:23">
      <c r="A7665">
        <v>7664</v>
      </c>
      <c r="B7665" t="s">
        <v>7428</v>
      </c>
      <c r="C7665" t="s">
        <v>7428</v>
      </c>
      <c r="D7665">
        <v>196</v>
      </c>
      <c r="E7665" t="s">
        <v>7618</v>
      </c>
      <c r="F7665" t="s">
        <v>93</v>
      </c>
      <c r="G7665" s="1" t="s">
        <v>29</v>
      </c>
      <c r="H7665" t="s">
        <v>29</v>
      </c>
      <c r="I7665" t="s">
        <v>29</v>
      </c>
      <c r="J7665" t="s">
        <v>29</v>
      </c>
      <c r="K7665">
        <v>0.36164911999999999</v>
      </c>
      <c r="L7665">
        <v>0.36164911999999999</v>
      </c>
      <c r="M7665" t="s">
        <v>26</v>
      </c>
      <c r="N7665" t="s">
        <v>219</v>
      </c>
      <c r="O7665" t="s">
        <v>29</v>
      </c>
      <c r="P7665" t="s">
        <v>29</v>
      </c>
      <c r="Q7665" t="s">
        <v>29</v>
      </c>
      <c r="R7665" t="s">
        <v>29</v>
      </c>
      <c r="S7665" t="s">
        <v>29</v>
      </c>
      <c r="T7665" t="s">
        <v>29</v>
      </c>
      <c r="U7665" t="s">
        <v>29</v>
      </c>
      <c r="V7665" t="s">
        <v>29</v>
      </c>
      <c r="W7665" t="s">
        <v>7430</v>
      </c>
    </row>
    <row r="7666" spans="1:23">
      <c r="A7666">
        <v>7665</v>
      </c>
      <c r="B7666" t="s">
        <v>7428</v>
      </c>
      <c r="C7666" t="s">
        <v>7428</v>
      </c>
      <c r="D7666">
        <v>196</v>
      </c>
      <c r="E7666" t="s">
        <v>7619</v>
      </c>
      <c r="F7666" t="s">
        <v>93</v>
      </c>
      <c r="G7666" s="1" t="s">
        <v>29</v>
      </c>
      <c r="H7666" t="s">
        <v>29</v>
      </c>
      <c r="I7666" t="s">
        <v>29</v>
      </c>
      <c r="J7666" t="s">
        <v>29</v>
      </c>
      <c r="K7666">
        <v>8.0366471110000004E-2</v>
      </c>
      <c r="L7666">
        <v>8.0366471110000004E-2</v>
      </c>
      <c r="M7666" t="s">
        <v>26</v>
      </c>
      <c r="N7666" t="s">
        <v>63</v>
      </c>
      <c r="O7666" t="s">
        <v>29</v>
      </c>
      <c r="P7666" t="s">
        <v>29</v>
      </c>
      <c r="Q7666" t="s">
        <v>29</v>
      </c>
      <c r="R7666" t="s">
        <v>29</v>
      </c>
      <c r="S7666" t="s">
        <v>29</v>
      </c>
      <c r="T7666" t="s">
        <v>29</v>
      </c>
      <c r="U7666" t="s">
        <v>29</v>
      </c>
      <c r="V7666" t="s">
        <v>29</v>
      </c>
      <c r="W7666" t="s">
        <v>7430</v>
      </c>
    </row>
    <row r="7667" spans="1:23">
      <c r="A7667">
        <v>7666</v>
      </c>
      <c r="B7667" t="s">
        <v>7428</v>
      </c>
      <c r="C7667" t="s">
        <v>7428</v>
      </c>
      <c r="D7667">
        <v>196</v>
      </c>
      <c r="E7667" t="s">
        <v>7620</v>
      </c>
      <c r="F7667" t="s">
        <v>93</v>
      </c>
      <c r="G7667" s="1" t="s">
        <v>29</v>
      </c>
      <c r="H7667" t="s">
        <v>29</v>
      </c>
      <c r="I7667" t="s">
        <v>29</v>
      </c>
      <c r="J7667" t="s">
        <v>29</v>
      </c>
      <c r="K7667">
        <v>4.8219882659999998E-2</v>
      </c>
      <c r="L7667">
        <v>4.8219882659999998E-2</v>
      </c>
      <c r="M7667" t="s">
        <v>26</v>
      </c>
      <c r="N7667" t="s">
        <v>219</v>
      </c>
      <c r="O7667" t="s">
        <v>29</v>
      </c>
      <c r="P7667" t="s">
        <v>29</v>
      </c>
      <c r="Q7667" t="s">
        <v>29</v>
      </c>
      <c r="R7667" t="s">
        <v>29</v>
      </c>
      <c r="S7667" t="s">
        <v>29</v>
      </c>
      <c r="T7667" t="s">
        <v>29</v>
      </c>
      <c r="U7667" t="s">
        <v>29</v>
      </c>
      <c r="V7667" t="s">
        <v>29</v>
      </c>
      <c r="W7667" t="s">
        <v>7430</v>
      </c>
    </row>
    <row r="7668" spans="1:23">
      <c r="A7668">
        <v>7667</v>
      </c>
      <c r="B7668" t="s">
        <v>7428</v>
      </c>
      <c r="C7668" t="s">
        <v>7428</v>
      </c>
      <c r="D7668">
        <v>196</v>
      </c>
      <c r="E7668" t="s">
        <v>6729</v>
      </c>
      <c r="F7668" t="s">
        <v>76</v>
      </c>
      <c r="G7668" s="1" t="s">
        <v>29</v>
      </c>
      <c r="H7668" t="s">
        <v>29</v>
      </c>
      <c r="I7668" t="s">
        <v>29</v>
      </c>
      <c r="J7668" t="s">
        <v>29</v>
      </c>
      <c r="K7668">
        <f>388/12443*100</f>
        <v>3.1182190790002413</v>
      </c>
      <c r="L7668">
        <f>388/12443*100</f>
        <v>3.1182190790002413</v>
      </c>
      <c r="M7668" t="s">
        <v>687</v>
      </c>
      <c r="N7668" t="s">
        <v>29</v>
      </c>
      <c r="O7668" t="s">
        <v>29</v>
      </c>
      <c r="P7668" t="s">
        <v>29</v>
      </c>
      <c r="Q7668" t="s">
        <v>29</v>
      </c>
      <c r="R7668" t="s">
        <v>29</v>
      </c>
      <c r="S7668" t="s">
        <v>29</v>
      </c>
      <c r="T7668" t="s">
        <v>29</v>
      </c>
      <c r="U7668" t="s">
        <v>29</v>
      </c>
      <c r="V7668" t="s">
        <v>29</v>
      </c>
      <c r="W7668" t="s">
        <v>7430</v>
      </c>
    </row>
    <row r="7669" spans="1:23">
      <c r="A7669">
        <v>7668</v>
      </c>
      <c r="B7669" t="s">
        <v>7217</v>
      </c>
      <c r="C7669" t="s">
        <v>7217</v>
      </c>
      <c r="D7669">
        <v>197</v>
      </c>
      <c r="E7669" t="s">
        <v>7621</v>
      </c>
      <c r="F7669" t="s">
        <v>255</v>
      </c>
      <c r="G7669" s="1" t="s">
        <v>2968</v>
      </c>
      <c r="H7669" t="s">
        <v>7622</v>
      </c>
      <c r="I7669" t="s">
        <v>2968</v>
      </c>
      <c r="J7669" t="s">
        <v>7622</v>
      </c>
      <c r="K7669">
        <v>0.19</v>
      </c>
      <c r="L7669">
        <v>0.19</v>
      </c>
      <c r="M7669" t="s">
        <v>26</v>
      </c>
      <c r="N7669" t="s">
        <v>323</v>
      </c>
      <c r="O7669" t="s">
        <v>29</v>
      </c>
      <c r="P7669" t="s">
        <v>29</v>
      </c>
      <c r="Q7669" t="s">
        <v>29</v>
      </c>
      <c r="R7669" t="s">
        <v>29</v>
      </c>
      <c r="S7669" t="s">
        <v>29</v>
      </c>
      <c r="T7669" t="s">
        <v>29</v>
      </c>
      <c r="U7669" t="s">
        <v>29</v>
      </c>
      <c r="V7669" t="s">
        <v>29</v>
      </c>
      <c r="W7669" t="s">
        <v>7623</v>
      </c>
    </row>
    <row r="7670" spans="1:23">
      <c r="A7670">
        <v>7669</v>
      </c>
      <c r="B7670" t="s">
        <v>7217</v>
      </c>
      <c r="C7670" t="s">
        <v>7217</v>
      </c>
      <c r="D7670">
        <v>197</v>
      </c>
      <c r="E7670" t="s">
        <v>7624</v>
      </c>
      <c r="F7670" t="s">
        <v>1062</v>
      </c>
      <c r="G7670" s="1" t="s">
        <v>7625</v>
      </c>
      <c r="H7670" t="s">
        <v>29</v>
      </c>
      <c r="I7670" t="s">
        <v>7625</v>
      </c>
      <c r="J7670" t="s">
        <v>29</v>
      </c>
      <c r="K7670">
        <v>0.17</v>
      </c>
      <c r="L7670">
        <v>0.17</v>
      </c>
      <c r="M7670" t="s">
        <v>26</v>
      </c>
      <c r="N7670" t="s">
        <v>323</v>
      </c>
      <c r="O7670" t="s">
        <v>29</v>
      </c>
      <c r="P7670" t="s">
        <v>29</v>
      </c>
      <c r="Q7670" t="s">
        <v>29</v>
      </c>
      <c r="R7670" t="s">
        <v>29</v>
      </c>
      <c r="S7670" t="s">
        <v>29</v>
      </c>
      <c r="T7670" t="s">
        <v>29</v>
      </c>
      <c r="U7670" t="s">
        <v>29</v>
      </c>
      <c r="V7670" t="s">
        <v>29</v>
      </c>
      <c r="W7670" t="s">
        <v>7623</v>
      </c>
    </row>
    <row r="7671" spans="1:23">
      <c r="A7671">
        <v>7670</v>
      </c>
      <c r="B7671" t="s">
        <v>7217</v>
      </c>
      <c r="C7671" t="s">
        <v>7217</v>
      </c>
      <c r="D7671">
        <v>197</v>
      </c>
      <c r="E7671" t="s">
        <v>6481</v>
      </c>
      <c r="F7671" t="s">
        <v>415</v>
      </c>
      <c r="G7671" s="1" t="s">
        <v>6482</v>
      </c>
      <c r="H7671" t="s">
        <v>29</v>
      </c>
      <c r="I7671" t="s">
        <v>6482</v>
      </c>
      <c r="J7671" t="s">
        <v>29</v>
      </c>
      <c r="K7671">
        <v>0.06</v>
      </c>
      <c r="L7671">
        <v>0.06</v>
      </c>
      <c r="M7671" t="s">
        <v>26</v>
      </c>
      <c r="N7671" t="s">
        <v>323</v>
      </c>
      <c r="O7671" t="s">
        <v>29</v>
      </c>
      <c r="P7671" t="s">
        <v>29</v>
      </c>
      <c r="Q7671" t="s">
        <v>29</v>
      </c>
      <c r="R7671" t="s">
        <v>29</v>
      </c>
      <c r="S7671" t="s">
        <v>29</v>
      </c>
      <c r="T7671" t="s">
        <v>29</v>
      </c>
      <c r="U7671" t="s">
        <v>29</v>
      </c>
      <c r="V7671" t="s">
        <v>29</v>
      </c>
      <c r="W7671" t="s">
        <v>7623</v>
      </c>
    </row>
    <row r="7672" spans="1:23">
      <c r="A7672">
        <v>7671</v>
      </c>
      <c r="B7672" t="s">
        <v>7217</v>
      </c>
      <c r="C7672" t="s">
        <v>7217</v>
      </c>
      <c r="D7672">
        <v>197</v>
      </c>
      <c r="E7672" t="s">
        <v>7626</v>
      </c>
      <c r="F7672" t="s">
        <v>415</v>
      </c>
      <c r="G7672" s="1" t="s">
        <v>1844</v>
      </c>
      <c r="H7672" t="s">
        <v>7627</v>
      </c>
      <c r="I7672" t="s">
        <v>1844</v>
      </c>
      <c r="J7672" t="s">
        <v>7627</v>
      </c>
      <c r="K7672">
        <v>0.04</v>
      </c>
      <c r="L7672">
        <v>0.04</v>
      </c>
      <c r="M7672" t="s">
        <v>26</v>
      </c>
      <c r="N7672" t="s">
        <v>323</v>
      </c>
      <c r="O7672" t="s">
        <v>29</v>
      </c>
      <c r="P7672" t="s">
        <v>29</v>
      </c>
      <c r="Q7672" t="s">
        <v>29</v>
      </c>
      <c r="R7672" t="s">
        <v>29</v>
      </c>
      <c r="S7672" t="s">
        <v>29</v>
      </c>
      <c r="T7672" t="s">
        <v>29</v>
      </c>
      <c r="U7672" t="s">
        <v>29</v>
      </c>
      <c r="V7672" t="s">
        <v>29</v>
      </c>
      <c r="W7672" t="s">
        <v>7623</v>
      </c>
    </row>
    <row r="7673" spans="1:23">
      <c r="A7673">
        <v>7672</v>
      </c>
      <c r="B7673" t="s">
        <v>7217</v>
      </c>
      <c r="C7673" t="s">
        <v>7217</v>
      </c>
      <c r="D7673">
        <v>197</v>
      </c>
      <c r="E7673" t="s">
        <v>7628</v>
      </c>
      <c r="F7673" t="s">
        <v>216</v>
      </c>
      <c r="G7673" s="1" t="s">
        <v>916</v>
      </c>
      <c r="H7673" t="s">
        <v>7629</v>
      </c>
      <c r="I7673" t="s">
        <v>916</v>
      </c>
      <c r="J7673" t="s">
        <v>8785</v>
      </c>
      <c r="K7673">
        <v>0.12</v>
      </c>
      <c r="L7673">
        <v>0.12</v>
      </c>
      <c r="M7673" t="s">
        <v>26</v>
      </c>
      <c r="N7673" t="s">
        <v>323</v>
      </c>
      <c r="O7673" t="s">
        <v>29</v>
      </c>
      <c r="P7673" t="s">
        <v>29</v>
      </c>
      <c r="Q7673" t="s">
        <v>29</v>
      </c>
      <c r="R7673" t="s">
        <v>29</v>
      </c>
      <c r="S7673" t="s">
        <v>29</v>
      </c>
      <c r="T7673" t="s">
        <v>29</v>
      </c>
      <c r="U7673" t="s">
        <v>29</v>
      </c>
      <c r="V7673" t="s">
        <v>29</v>
      </c>
      <c r="W7673" t="s">
        <v>7623</v>
      </c>
    </row>
    <row r="7674" spans="1:23">
      <c r="A7674">
        <v>7673</v>
      </c>
      <c r="B7674" t="s">
        <v>7217</v>
      </c>
      <c r="C7674" t="s">
        <v>7217</v>
      </c>
      <c r="D7674">
        <v>197</v>
      </c>
      <c r="E7674" t="s">
        <v>7630</v>
      </c>
      <c r="F7674" t="s">
        <v>5956</v>
      </c>
      <c r="G7674" s="1" t="s">
        <v>5957</v>
      </c>
      <c r="H7674" t="s">
        <v>1262</v>
      </c>
      <c r="I7674" t="s">
        <v>5957</v>
      </c>
      <c r="J7674" t="s">
        <v>1262</v>
      </c>
      <c r="K7674">
        <v>1.1200000000000001</v>
      </c>
      <c r="L7674">
        <v>1.1200000000000001</v>
      </c>
      <c r="M7674" t="s">
        <v>26</v>
      </c>
      <c r="N7674" t="s">
        <v>323</v>
      </c>
      <c r="O7674" t="s">
        <v>29</v>
      </c>
      <c r="P7674" t="s">
        <v>29</v>
      </c>
      <c r="Q7674" t="s">
        <v>29</v>
      </c>
      <c r="R7674" t="s">
        <v>29</v>
      </c>
      <c r="S7674" t="s">
        <v>29</v>
      </c>
      <c r="T7674" t="s">
        <v>29</v>
      </c>
      <c r="U7674" t="s">
        <v>29</v>
      </c>
      <c r="V7674" t="s">
        <v>29</v>
      </c>
      <c r="W7674" t="s">
        <v>7623</v>
      </c>
    </row>
    <row r="7675" spans="1:23">
      <c r="A7675">
        <v>7674</v>
      </c>
      <c r="B7675" t="s">
        <v>7217</v>
      </c>
      <c r="C7675" t="s">
        <v>7217</v>
      </c>
      <c r="D7675">
        <v>197</v>
      </c>
      <c r="E7675" t="s">
        <v>3877</v>
      </c>
      <c r="F7675" t="s">
        <v>41</v>
      </c>
      <c r="G7675" s="1" t="s">
        <v>371</v>
      </c>
      <c r="H7675" t="s">
        <v>331</v>
      </c>
      <c r="I7675" t="s">
        <v>371</v>
      </c>
      <c r="J7675" t="s">
        <v>331</v>
      </c>
      <c r="K7675">
        <v>0.6</v>
      </c>
      <c r="L7675">
        <v>0.6</v>
      </c>
      <c r="M7675" t="s">
        <v>26</v>
      </c>
      <c r="N7675" t="s">
        <v>323</v>
      </c>
      <c r="O7675" t="s">
        <v>29</v>
      </c>
      <c r="P7675" t="s">
        <v>29</v>
      </c>
      <c r="Q7675" t="s">
        <v>29</v>
      </c>
      <c r="R7675" t="s">
        <v>29</v>
      </c>
      <c r="S7675" t="s">
        <v>29</v>
      </c>
      <c r="T7675" t="s">
        <v>29</v>
      </c>
      <c r="U7675" t="s">
        <v>29</v>
      </c>
      <c r="V7675" t="s">
        <v>29</v>
      </c>
      <c r="W7675" t="s">
        <v>7623</v>
      </c>
    </row>
    <row r="7676" spans="1:23">
      <c r="A7676">
        <v>7675</v>
      </c>
      <c r="B7676" t="s">
        <v>7217</v>
      </c>
      <c r="C7676" t="s">
        <v>7217</v>
      </c>
      <c r="D7676">
        <v>197</v>
      </c>
      <c r="E7676" t="s">
        <v>7631</v>
      </c>
      <c r="F7676" t="s">
        <v>41</v>
      </c>
      <c r="G7676" s="1" t="s">
        <v>371</v>
      </c>
      <c r="H7676" t="s">
        <v>933</v>
      </c>
      <c r="I7676" t="s">
        <v>371</v>
      </c>
      <c r="J7676" t="s">
        <v>933</v>
      </c>
      <c r="K7676">
        <v>0.08</v>
      </c>
      <c r="L7676">
        <v>0.08</v>
      </c>
      <c r="M7676" t="s">
        <v>26</v>
      </c>
      <c r="N7676" t="s">
        <v>323</v>
      </c>
      <c r="O7676" t="s">
        <v>29</v>
      </c>
      <c r="P7676" t="s">
        <v>29</v>
      </c>
      <c r="Q7676" t="s">
        <v>29</v>
      </c>
      <c r="R7676" t="s">
        <v>29</v>
      </c>
      <c r="S7676" t="s">
        <v>29</v>
      </c>
      <c r="T7676" t="s">
        <v>29</v>
      </c>
      <c r="U7676" t="s">
        <v>29</v>
      </c>
      <c r="V7676" t="s">
        <v>29</v>
      </c>
      <c r="W7676" t="s">
        <v>7623</v>
      </c>
    </row>
    <row r="7677" spans="1:23">
      <c r="A7677">
        <v>7676</v>
      </c>
      <c r="B7677" t="s">
        <v>7217</v>
      </c>
      <c r="C7677" t="s">
        <v>7217</v>
      </c>
      <c r="D7677">
        <v>197</v>
      </c>
      <c r="E7677" t="s">
        <v>7632</v>
      </c>
      <c r="F7677" t="s">
        <v>297</v>
      </c>
      <c r="G7677" s="1" t="s">
        <v>1713</v>
      </c>
      <c r="H7677" t="s">
        <v>29</v>
      </c>
      <c r="I7677" t="s">
        <v>1713</v>
      </c>
      <c r="J7677" t="s">
        <v>29</v>
      </c>
      <c r="K7677">
        <v>0.12</v>
      </c>
      <c r="L7677">
        <v>0.12</v>
      </c>
      <c r="M7677" t="s">
        <v>26</v>
      </c>
      <c r="N7677" t="s">
        <v>323</v>
      </c>
      <c r="O7677" t="s">
        <v>29</v>
      </c>
      <c r="P7677" t="s">
        <v>29</v>
      </c>
      <c r="Q7677" t="s">
        <v>29</v>
      </c>
      <c r="R7677" t="s">
        <v>29</v>
      </c>
      <c r="S7677" t="s">
        <v>29</v>
      </c>
      <c r="T7677" t="s">
        <v>29</v>
      </c>
      <c r="U7677" t="s">
        <v>29</v>
      </c>
      <c r="V7677" t="s">
        <v>29</v>
      </c>
      <c r="W7677" t="s">
        <v>7623</v>
      </c>
    </row>
    <row r="7678" spans="1:23">
      <c r="A7678">
        <v>7677</v>
      </c>
      <c r="B7678" t="s">
        <v>7217</v>
      </c>
      <c r="C7678" t="s">
        <v>7217</v>
      </c>
      <c r="D7678">
        <v>197</v>
      </c>
      <c r="E7678" t="s">
        <v>6594</v>
      </c>
      <c r="F7678" t="s">
        <v>498</v>
      </c>
      <c r="G7678" s="1" t="s">
        <v>6499</v>
      </c>
      <c r="H7678" t="s">
        <v>1408</v>
      </c>
      <c r="I7678" t="s">
        <v>6499</v>
      </c>
      <c r="J7678" t="s">
        <v>1408</v>
      </c>
      <c r="K7678">
        <v>0.08</v>
      </c>
      <c r="L7678">
        <v>0.08</v>
      </c>
      <c r="M7678" t="s">
        <v>26</v>
      </c>
      <c r="N7678" t="s">
        <v>323</v>
      </c>
      <c r="O7678" t="s">
        <v>29</v>
      </c>
      <c r="P7678" t="s">
        <v>29</v>
      </c>
      <c r="Q7678" t="s">
        <v>29</v>
      </c>
      <c r="R7678" t="s">
        <v>29</v>
      </c>
      <c r="S7678" t="s">
        <v>29</v>
      </c>
      <c r="T7678" t="s">
        <v>29</v>
      </c>
      <c r="U7678" t="s">
        <v>29</v>
      </c>
      <c r="V7678" t="s">
        <v>29</v>
      </c>
      <c r="W7678" t="s">
        <v>7623</v>
      </c>
    </row>
    <row r="7679" spans="1:23">
      <c r="A7679">
        <v>7678</v>
      </c>
      <c r="B7679" t="s">
        <v>7217</v>
      </c>
      <c r="C7679" t="s">
        <v>7217</v>
      </c>
      <c r="D7679">
        <v>197</v>
      </c>
      <c r="E7679" t="s">
        <v>6500</v>
      </c>
      <c r="F7679" t="s">
        <v>498</v>
      </c>
      <c r="G7679" s="1" t="s">
        <v>2149</v>
      </c>
      <c r="H7679" t="s">
        <v>29</v>
      </c>
      <c r="I7679" t="s">
        <v>2149</v>
      </c>
      <c r="J7679" t="s">
        <v>29</v>
      </c>
      <c r="K7679">
        <v>0.21</v>
      </c>
      <c r="L7679">
        <v>0.21</v>
      </c>
      <c r="M7679" t="s">
        <v>26</v>
      </c>
      <c r="N7679" t="s">
        <v>323</v>
      </c>
      <c r="O7679" t="s">
        <v>29</v>
      </c>
      <c r="P7679" t="s">
        <v>29</v>
      </c>
      <c r="Q7679" t="s">
        <v>29</v>
      </c>
      <c r="R7679" t="s">
        <v>29</v>
      </c>
      <c r="S7679" t="s">
        <v>29</v>
      </c>
      <c r="T7679" t="s">
        <v>29</v>
      </c>
      <c r="U7679" t="s">
        <v>29</v>
      </c>
      <c r="V7679" t="s">
        <v>29</v>
      </c>
      <c r="W7679" t="s">
        <v>7623</v>
      </c>
    </row>
    <row r="7680" spans="1:23">
      <c r="A7680">
        <v>7679</v>
      </c>
      <c r="B7680" t="s">
        <v>7217</v>
      </c>
      <c r="C7680" t="s">
        <v>7217</v>
      </c>
      <c r="D7680">
        <v>197</v>
      </c>
      <c r="E7680" t="s">
        <v>7633</v>
      </c>
      <c r="F7680" t="s">
        <v>2119</v>
      </c>
      <c r="G7680" s="1" t="s">
        <v>6131</v>
      </c>
      <c r="H7680" t="s">
        <v>7634</v>
      </c>
      <c r="I7680" t="s">
        <v>6131</v>
      </c>
      <c r="J7680" t="s">
        <v>7634</v>
      </c>
      <c r="K7680">
        <v>0.38</v>
      </c>
      <c r="L7680">
        <v>0.38</v>
      </c>
      <c r="M7680" t="s">
        <v>26</v>
      </c>
      <c r="N7680" t="s">
        <v>323</v>
      </c>
      <c r="O7680" t="s">
        <v>29</v>
      </c>
      <c r="P7680" t="s">
        <v>29</v>
      </c>
      <c r="Q7680" t="s">
        <v>29</v>
      </c>
      <c r="R7680" t="s">
        <v>29</v>
      </c>
      <c r="S7680" t="s">
        <v>29</v>
      </c>
      <c r="T7680" t="s">
        <v>29</v>
      </c>
      <c r="U7680" t="s">
        <v>29</v>
      </c>
      <c r="V7680" t="s">
        <v>29</v>
      </c>
      <c r="W7680" t="s">
        <v>7623</v>
      </c>
    </row>
    <row r="7681" spans="1:23">
      <c r="A7681">
        <v>7680</v>
      </c>
      <c r="B7681" t="s">
        <v>7217</v>
      </c>
      <c r="C7681" t="s">
        <v>7217</v>
      </c>
      <c r="D7681">
        <v>197</v>
      </c>
      <c r="E7681" t="s">
        <v>7228</v>
      </c>
      <c r="F7681" t="s">
        <v>358</v>
      </c>
      <c r="G7681" s="1" t="s">
        <v>5134</v>
      </c>
      <c r="H7681" t="s">
        <v>29</v>
      </c>
      <c r="I7681" t="s">
        <v>5134</v>
      </c>
      <c r="J7681" t="s">
        <v>29</v>
      </c>
      <c r="K7681">
        <v>0.46</v>
      </c>
      <c r="L7681">
        <v>0.46</v>
      </c>
      <c r="M7681" t="s">
        <v>26</v>
      </c>
      <c r="N7681" t="s">
        <v>323</v>
      </c>
      <c r="O7681" t="s">
        <v>29</v>
      </c>
      <c r="P7681" t="s">
        <v>29</v>
      </c>
      <c r="Q7681" t="s">
        <v>29</v>
      </c>
      <c r="R7681" t="s">
        <v>29</v>
      </c>
      <c r="S7681" t="s">
        <v>29</v>
      </c>
      <c r="T7681" t="s">
        <v>29</v>
      </c>
      <c r="U7681" t="s">
        <v>29</v>
      </c>
      <c r="V7681" t="s">
        <v>29</v>
      </c>
      <c r="W7681" t="s">
        <v>7623</v>
      </c>
    </row>
    <row r="7682" spans="1:23">
      <c r="A7682">
        <v>7681</v>
      </c>
      <c r="B7682" t="s">
        <v>7217</v>
      </c>
      <c r="C7682" t="s">
        <v>7217</v>
      </c>
      <c r="D7682">
        <v>197</v>
      </c>
      <c r="E7682" t="s">
        <v>7635</v>
      </c>
      <c r="F7682" t="s">
        <v>2077</v>
      </c>
      <c r="G7682" s="1" t="s">
        <v>3078</v>
      </c>
      <c r="H7682" t="s">
        <v>7636</v>
      </c>
      <c r="I7682" t="s">
        <v>3078</v>
      </c>
      <c r="J7682" t="s">
        <v>7636</v>
      </c>
      <c r="K7682">
        <v>1.31</v>
      </c>
      <c r="L7682">
        <v>1.31</v>
      </c>
      <c r="M7682" t="s">
        <v>26</v>
      </c>
      <c r="N7682" t="s">
        <v>323</v>
      </c>
      <c r="O7682" t="s">
        <v>29</v>
      </c>
      <c r="P7682" t="s">
        <v>29</v>
      </c>
      <c r="Q7682" t="s">
        <v>29</v>
      </c>
      <c r="R7682" t="s">
        <v>29</v>
      </c>
      <c r="S7682" t="s">
        <v>29</v>
      </c>
      <c r="T7682" t="s">
        <v>29</v>
      </c>
      <c r="U7682" t="s">
        <v>29</v>
      </c>
      <c r="V7682" t="s">
        <v>29</v>
      </c>
      <c r="W7682" t="s">
        <v>7623</v>
      </c>
    </row>
    <row r="7683" spans="1:23">
      <c r="A7683">
        <v>7682</v>
      </c>
      <c r="B7683" t="s">
        <v>7217</v>
      </c>
      <c r="C7683" t="s">
        <v>7217</v>
      </c>
      <c r="D7683">
        <v>197</v>
      </c>
      <c r="E7683" t="s">
        <v>7637</v>
      </c>
      <c r="F7683" t="s">
        <v>221</v>
      </c>
      <c r="G7683" s="1" t="s">
        <v>222</v>
      </c>
      <c r="H7683" t="s">
        <v>29</v>
      </c>
      <c r="I7683" t="s">
        <v>222</v>
      </c>
      <c r="J7683" t="s">
        <v>29</v>
      </c>
      <c r="K7683">
        <v>0.06</v>
      </c>
      <c r="L7683">
        <v>0.06</v>
      </c>
      <c r="M7683" t="s">
        <v>26</v>
      </c>
      <c r="N7683" t="s">
        <v>323</v>
      </c>
      <c r="O7683" t="s">
        <v>29</v>
      </c>
      <c r="P7683" t="s">
        <v>29</v>
      </c>
      <c r="Q7683" t="s">
        <v>29</v>
      </c>
      <c r="R7683" t="s">
        <v>29</v>
      </c>
      <c r="S7683" t="s">
        <v>29</v>
      </c>
      <c r="T7683" t="s">
        <v>29</v>
      </c>
      <c r="U7683" t="s">
        <v>29</v>
      </c>
      <c r="V7683" t="s">
        <v>29</v>
      </c>
      <c r="W7683" t="s">
        <v>7623</v>
      </c>
    </row>
    <row r="7684" spans="1:23">
      <c r="A7684">
        <v>7683</v>
      </c>
      <c r="B7684" t="s">
        <v>7217</v>
      </c>
      <c r="C7684" t="s">
        <v>7217</v>
      </c>
      <c r="D7684">
        <v>197</v>
      </c>
      <c r="E7684" t="s">
        <v>7638</v>
      </c>
      <c r="F7684" t="s">
        <v>438</v>
      </c>
      <c r="G7684" s="1" t="s">
        <v>7639</v>
      </c>
      <c r="H7684" t="s">
        <v>907</v>
      </c>
      <c r="I7684" t="s">
        <v>7639</v>
      </c>
      <c r="J7684" t="s">
        <v>907</v>
      </c>
      <c r="K7684">
        <v>0.02</v>
      </c>
      <c r="L7684">
        <v>0.02</v>
      </c>
      <c r="M7684" t="s">
        <v>26</v>
      </c>
      <c r="N7684" t="s">
        <v>323</v>
      </c>
      <c r="O7684" t="s">
        <v>29</v>
      </c>
      <c r="P7684" t="s">
        <v>29</v>
      </c>
      <c r="Q7684" t="s">
        <v>29</v>
      </c>
      <c r="R7684" t="s">
        <v>29</v>
      </c>
      <c r="S7684" t="s">
        <v>29</v>
      </c>
      <c r="T7684" t="s">
        <v>29</v>
      </c>
      <c r="U7684" t="s">
        <v>29</v>
      </c>
      <c r="V7684" t="s">
        <v>29</v>
      </c>
      <c r="W7684" t="s">
        <v>7623</v>
      </c>
    </row>
    <row r="7685" spans="1:23">
      <c r="A7685">
        <v>7684</v>
      </c>
      <c r="B7685" t="s">
        <v>7217</v>
      </c>
      <c r="C7685" t="s">
        <v>7217</v>
      </c>
      <c r="D7685">
        <v>197</v>
      </c>
      <c r="E7685" t="s">
        <v>2991</v>
      </c>
      <c r="F7685" t="s">
        <v>154</v>
      </c>
      <c r="G7685" s="1" t="s">
        <v>228</v>
      </c>
      <c r="H7685" t="s">
        <v>2320</v>
      </c>
      <c r="I7685" t="s">
        <v>228</v>
      </c>
      <c r="J7685" t="s">
        <v>2320</v>
      </c>
      <c r="K7685">
        <v>2.1</v>
      </c>
      <c r="L7685">
        <v>2.1</v>
      </c>
      <c r="M7685" t="s">
        <v>26</v>
      </c>
      <c r="N7685" t="s">
        <v>323</v>
      </c>
      <c r="O7685" t="s">
        <v>29</v>
      </c>
      <c r="P7685" t="s">
        <v>29</v>
      </c>
      <c r="Q7685" t="s">
        <v>29</v>
      </c>
      <c r="R7685" t="s">
        <v>29</v>
      </c>
      <c r="S7685" t="s">
        <v>29</v>
      </c>
      <c r="T7685" t="s">
        <v>29</v>
      </c>
      <c r="U7685" t="s">
        <v>29</v>
      </c>
      <c r="V7685" t="s">
        <v>29</v>
      </c>
      <c r="W7685" t="s">
        <v>7623</v>
      </c>
    </row>
    <row r="7686" spans="1:23">
      <c r="A7686">
        <v>7685</v>
      </c>
      <c r="B7686" t="s">
        <v>7217</v>
      </c>
      <c r="C7686" t="s">
        <v>7217</v>
      </c>
      <c r="D7686">
        <v>197</v>
      </c>
      <c r="E7686" t="s">
        <v>919</v>
      </c>
      <c r="F7686" t="s">
        <v>154</v>
      </c>
      <c r="G7686" s="1" t="s">
        <v>368</v>
      </c>
      <c r="H7686" t="s">
        <v>144</v>
      </c>
      <c r="I7686" t="s">
        <v>368</v>
      </c>
      <c r="J7686" t="s">
        <v>144</v>
      </c>
      <c r="K7686">
        <v>0.77</v>
      </c>
      <c r="L7686">
        <v>0.77</v>
      </c>
      <c r="M7686" t="s">
        <v>26</v>
      </c>
      <c r="N7686" t="s">
        <v>323</v>
      </c>
      <c r="O7686" t="s">
        <v>29</v>
      </c>
      <c r="P7686" t="s">
        <v>29</v>
      </c>
      <c r="Q7686" t="s">
        <v>29</v>
      </c>
      <c r="R7686" t="s">
        <v>29</v>
      </c>
      <c r="S7686" t="s">
        <v>29</v>
      </c>
      <c r="T7686" t="s">
        <v>29</v>
      </c>
      <c r="U7686" t="s">
        <v>29</v>
      </c>
      <c r="V7686" t="s">
        <v>29</v>
      </c>
      <c r="W7686" t="s">
        <v>7623</v>
      </c>
    </row>
    <row r="7687" spans="1:23">
      <c r="A7687">
        <v>7686</v>
      </c>
      <c r="B7687" t="s">
        <v>7217</v>
      </c>
      <c r="C7687" t="s">
        <v>7217</v>
      </c>
      <c r="D7687">
        <v>197</v>
      </c>
      <c r="E7687" t="s">
        <v>7640</v>
      </c>
      <c r="F7687" t="s">
        <v>154</v>
      </c>
      <c r="G7687" s="1" t="s">
        <v>368</v>
      </c>
      <c r="H7687" t="s">
        <v>2757</v>
      </c>
      <c r="I7687" t="s">
        <v>368</v>
      </c>
      <c r="J7687" t="s">
        <v>2757</v>
      </c>
      <c r="K7687">
        <v>0.28999999999999998</v>
      </c>
      <c r="L7687">
        <v>0.28999999999999998</v>
      </c>
      <c r="M7687" t="s">
        <v>26</v>
      </c>
      <c r="N7687" t="s">
        <v>323</v>
      </c>
      <c r="O7687" t="s">
        <v>29</v>
      </c>
      <c r="P7687" t="s">
        <v>29</v>
      </c>
      <c r="Q7687" t="s">
        <v>29</v>
      </c>
      <c r="R7687" t="s">
        <v>29</v>
      </c>
      <c r="S7687" t="s">
        <v>29</v>
      </c>
      <c r="T7687" t="s">
        <v>29</v>
      </c>
      <c r="U7687" t="s">
        <v>29</v>
      </c>
      <c r="V7687" t="s">
        <v>29</v>
      </c>
      <c r="W7687" t="s">
        <v>7623</v>
      </c>
    </row>
    <row r="7688" spans="1:23">
      <c r="A7688">
        <v>7687</v>
      </c>
      <c r="B7688" t="s">
        <v>7217</v>
      </c>
      <c r="C7688" t="s">
        <v>7217</v>
      </c>
      <c r="D7688">
        <v>197</v>
      </c>
      <c r="E7688" t="s">
        <v>7641</v>
      </c>
      <c r="F7688" t="s">
        <v>154</v>
      </c>
      <c r="G7688" s="1" t="s">
        <v>368</v>
      </c>
      <c r="H7688" t="s">
        <v>7642</v>
      </c>
      <c r="I7688" t="s">
        <v>368</v>
      </c>
      <c r="J7688" t="s">
        <v>7642</v>
      </c>
      <c r="K7688">
        <v>0.46</v>
      </c>
      <c r="L7688">
        <v>0.46</v>
      </c>
      <c r="M7688" t="s">
        <v>26</v>
      </c>
      <c r="N7688" t="s">
        <v>323</v>
      </c>
      <c r="O7688" t="s">
        <v>29</v>
      </c>
      <c r="P7688" t="s">
        <v>29</v>
      </c>
      <c r="Q7688" t="s">
        <v>29</v>
      </c>
      <c r="R7688" t="s">
        <v>29</v>
      </c>
      <c r="S7688" t="s">
        <v>29</v>
      </c>
      <c r="T7688" t="s">
        <v>29</v>
      </c>
      <c r="U7688" t="s">
        <v>29</v>
      </c>
      <c r="V7688" t="s">
        <v>29</v>
      </c>
      <c r="W7688" t="s">
        <v>7623</v>
      </c>
    </row>
    <row r="7689" spans="1:23">
      <c r="A7689">
        <v>7688</v>
      </c>
      <c r="B7689" t="s">
        <v>7217</v>
      </c>
      <c r="C7689" t="s">
        <v>7217</v>
      </c>
      <c r="D7689">
        <v>197</v>
      </c>
      <c r="E7689" t="s">
        <v>3011</v>
      </c>
      <c r="F7689" t="s">
        <v>154</v>
      </c>
      <c r="G7689" s="1" t="s">
        <v>3012</v>
      </c>
      <c r="H7689" t="s">
        <v>3013</v>
      </c>
      <c r="I7689" t="s">
        <v>3012</v>
      </c>
      <c r="J7689" t="s">
        <v>3013</v>
      </c>
      <c r="K7689">
        <v>0.12</v>
      </c>
      <c r="L7689">
        <v>0.12</v>
      </c>
      <c r="M7689" t="s">
        <v>26</v>
      </c>
      <c r="N7689" t="s">
        <v>323</v>
      </c>
      <c r="O7689" t="s">
        <v>29</v>
      </c>
      <c r="P7689" t="s">
        <v>29</v>
      </c>
      <c r="Q7689" t="s">
        <v>29</v>
      </c>
      <c r="R7689" t="s">
        <v>29</v>
      </c>
      <c r="S7689" t="s">
        <v>29</v>
      </c>
      <c r="T7689" t="s">
        <v>29</v>
      </c>
      <c r="U7689" t="s">
        <v>29</v>
      </c>
      <c r="V7689" t="s">
        <v>29</v>
      </c>
      <c r="W7689" t="s">
        <v>7623</v>
      </c>
    </row>
    <row r="7690" spans="1:23">
      <c r="A7690">
        <v>7689</v>
      </c>
      <c r="B7690" t="s">
        <v>7217</v>
      </c>
      <c r="C7690" t="s">
        <v>7217</v>
      </c>
      <c r="D7690">
        <v>197</v>
      </c>
      <c r="E7690" t="s">
        <v>1721</v>
      </c>
      <c r="F7690" t="s">
        <v>293</v>
      </c>
      <c r="G7690" s="1" t="s">
        <v>1722</v>
      </c>
      <c r="H7690" t="s">
        <v>1723</v>
      </c>
      <c r="I7690" t="s">
        <v>1722</v>
      </c>
      <c r="J7690" t="s">
        <v>1723</v>
      </c>
      <c r="K7690">
        <v>0.62</v>
      </c>
      <c r="L7690">
        <v>0.62</v>
      </c>
      <c r="M7690" t="s">
        <v>26</v>
      </c>
      <c r="N7690" t="s">
        <v>323</v>
      </c>
      <c r="O7690" t="s">
        <v>29</v>
      </c>
      <c r="P7690" t="s">
        <v>29</v>
      </c>
      <c r="Q7690" t="s">
        <v>29</v>
      </c>
      <c r="R7690" t="s">
        <v>29</v>
      </c>
      <c r="S7690" t="s">
        <v>29</v>
      </c>
      <c r="T7690" t="s">
        <v>29</v>
      </c>
      <c r="U7690" t="s">
        <v>29</v>
      </c>
      <c r="V7690" t="s">
        <v>29</v>
      </c>
      <c r="W7690" t="s">
        <v>7623</v>
      </c>
    </row>
    <row r="7691" spans="1:23">
      <c r="A7691">
        <v>7690</v>
      </c>
      <c r="B7691" t="s">
        <v>7217</v>
      </c>
      <c r="C7691" t="s">
        <v>7217</v>
      </c>
      <c r="D7691">
        <v>197</v>
      </c>
      <c r="E7691" t="s">
        <v>339</v>
      </c>
      <c r="F7691" t="s">
        <v>340</v>
      </c>
      <c r="G7691" s="1" t="s">
        <v>341</v>
      </c>
      <c r="H7691" t="s">
        <v>342</v>
      </c>
      <c r="I7691" t="s">
        <v>341</v>
      </c>
      <c r="J7691" t="s">
        <v>342</v>
      </c>
      <c r="K7691">
        <v>4.87</v>
      </c>
      <c r="L7691">
        <v>4.87</v>
      </c>
      <c r="M7691" t="s">
        <v>26</v>
      </c>
      <c r="N7691" t="s">
        <v>323</v>
      </c>
      <c r="O7691" t="s">
        <v>29</v>
      </c>
      <c r="P7691" t="s">
        <v>29</v>
      </c>
      <c r="Q7691" t="s">
        <v>29</v>
      </c>
      <c r="R7691" t="s">
        <v>29</v>
      </c>
      <c r="S7691" t="s">
        <v>29</v>
      </c>
      <c r="T7691" t="s">
        <v>29</v>
      </c>
      <c r="U7691" t="s">
        <v>29</v>
      </c>
      <c r="V7691" t="s">
        <v>29</v>
      </c>
      <c r="W7691" t="s">
        <v>7623</v>
      </c>
    </row>
    <row r="7692" spans="1:23">
      <c r="A7692">
        <v>7691</v>
      </c>
      <c r="B7692" t="s">
        <v>7217</v>
      </c>
      <c r="C7692" t="s">
        <v>7217</v>
      </c>
      <c r="D7692">
        <v>197</v>
      </c>
      <c r="E7692" t="s">
        <v>7643</v>
      </c>
      <c r="F7692" t="s">
        <v>3828</v>
      </c>
      <c r="G7692" s="1" t="s">
        <v>7644</v>
      </c>
      <c r="H7692" t="s">
        <v>7645</v>
      </c>
      <c r="I7692" t="s">
        <v>7644</v>
      </c>
      <c r="J7692" t="s">
        <v>7645</v>
      </c>
      <c r="K7692">
        <v>0.37</v>
      </c>
      <c r="L7692">
        <v>0.37</v>
      </c>
      <c r="M7692" t="s">
        <v>26</v>
      </c>
      <c r="N7692" t="s">
        <v>323</v>
      </c>
      <c r="O7692" t="s">
        <v>29</v>
      </c>
      <c r="P7692" t="s">
        <v>29</v>
      </c>
      <c r="Q7692" t="s">
        <v>29</v>
      </c>
      <c r="R7692" t="s">
        <v>29</v>
      </c>
      <c r="S7692" t="s">
        <v>29</v>
      </c>
      <c r="T7692" t="s">
        <v>29</v>
      </c>
      <c r="U7692" t="s">
        <v>29</v>
      </c>
      <c r="V7692" t="s">
        <v>29</v>
      </c>
      <c r="W7692" t="s">
        <v>7623</v>
      </c>
    </row>
    <row r="7693" spans="1:23">
      <c r="A7693">
        <v>7692</v>
      </c>
      <c r="B7693" t="s">
        <v>7217</v>
      </c>
      <c r="C7693" t="s">
        <v>7217</v>
      </c>
      <c r="D7693">
        <v>197</v>
      </c>
      <c r="E7693" t="s">
        <v>7646</v>
      </c>
      <c r="F7693" t="s">
        <v>114</v>
      </c>
      <c r="G7693" s="1" t="s">
        <v>29</v>
      </c>
      <c r="H7693" t="s">
        <v>29</v>
      </c>
      <c r="I7693" t="s">
        <v>29</v>
      </c>
      <c r="J7693" t="s">
        <v>29</v>
      </c>
      <c r="K7693">
        <v>0.28999999999999998</v>
      </c>
      <c r="L7693">
        <v>0.28999999999999998</v>
      </c>
      <c r="M7693" t="s">
        <v>26</v>
      </c>
      <c r="N7693" t="s">
        <v>323</v>
      </c>
      <c r="O7693" t="s">
        <v>29</v>
      </c>
      <c r="P7693" t="s">
        <v>29</v>
      </c>
      <c r="Q7693" t="s">
        <v>29</v>
      </c>
      <c r="R7693" t="s">
        <v>29</v>
      </c>
      <c r="S7693" t="s">
        <v>29</v>
      </c>
      <c r="T7693" t="s">
        <v>29</v>
      </c>
      <c r="U7693" t="s">
        <v>29</v>
      </c>
      <c r="V7693" t="s">
        <v>29</v>
      </c>
      <c r="W7693" t="s">
        <v>7623</v>
      </c>
    </row>
    <row r="7694" spans="1:23">
      <c r="A7694">
        <v>7693</v>
      </c>
      <c r="B7694" t="s">
        <v>7217</v>
      </c>
      <c r="C7694" t="s">
        <v>7217</v>
      </c>
      <c r="D7694">
        <v>197</v>
      </c>
      <c r="E7694" t="s">
        <v>7647</v>
      </c>
      <c r="F7694" t="s">
        <v>1976</v>
      </c>
      <c r="G7694" s="1" t="s">
        <v>5829</v>
      </c>
      <c r="H7694" t="s">
        <v>7648</v>
      </c>
      <c r="I7694" t="s">
        <v>5829</v>
      </c>
      <c r="J7694" t="s">
        <v>7648</v>
      </c>
      <c r="K7694">
        <v>2.81</v>
      </c>
      <c r="L7694">
        <v>2.81</v>
      </c>
      <c r="M7694" t="s">
        <v>26</v>
      </c>
      <c r="N7694" t="s">
        <v>323</v>
      </c>
      <c r="O7694" t="s">
        <v>29</v>
      </c>
      <c r="P7694" t="s">
        <v>29</v>
      </c>
      <c r="Q7694" t="s">
        <v>29</v>
      </c>
      <c r="R7694" t="s">
        <v>29</v>
      </c>
      <c r="S7694" t="s">
        <v>29</v>
      </c>
      <c r="T7694" t="s">
        <v>29</v>
      </c>
      <c r="U7694" t="s">
        <v>29</v>
      </c>
      <c r="V7694" t="s">
        <v>29</v>
      </c>
      <c r="W7694" t="s">
        <v>7623</v>
      </c>
    </row>
    <row r="7695" spans="1:23">
      <c r="A7695">
        <v>7694</v>
      </c>
      <c r="B7695" t="s">
        <v>7217</v>
      </c>
      <c r="C7695" t="s">
        <v>7217</v>
      </c>
      <c r="D7695">
        <v>197</v>
      </c>
      <c r="E7695" t="s">
        <v>1749</v>
      </c>
      <c r="F7695" t="s">
        <v>185</v>
      </c>
      <c r="G7695" s="1" t="s">
        <v>213</v>
      </c>
      <c r="H7695" t="s">
        <v>1739</v>
      </c>
      <c r="I7695" t="s">
        <v>213</v>
      </c>
      <c r="J7695" t="s">
        <v>1739</v>
      </c>
      <c r="K7695">
        <v>0.15</v>
      </c>
      <c r="L7695">
        <v>0.15</v>
      </c>
      <c r="M7695" t="s">
        <v>26</v>
      </c>
      <c r="N7695" t="s">
        <v>323</v>
      </c>
      <c r="O7695" t="s">
        <v>29</v>
      </c>
      <c r="P7695" t="s">
        <v>29</v>
      </c>
      <c r="Q7695" t="s">
        <v>29</v>
      </c>
      <c r="R7695" t="s">
        <v>29</v>
      </c>
      <c r="S7695" t="s">
        <v>29</v>
      </c>
      <c r="T7695" t="s">
        <v>29</v>
      </c>
      <c r="U7695" t="s">
        <v>29</v>
      </c>
      <c r="V7695" t="s">
        <v>29</v>
      </c>
      <c r="W7695" t="s">
        <v>7623</v>
      </c>
    </row>
    <row r="7696" spans="1:23">
      <c r="A7696">
        <v>7695</v>
      </c>
      <c r="B7696" t="s">
        <v>7217</v>
      </c>
      <c r="C7696" t="s">
        <v>7217</v>
      </c>
      <c r="D7696">
        <v>197</v>
      </c>
      <c r="E7696" t="s">
        <v>1427</v>
      </c>
      <c r="F7696" t="s">
        <v>185</v>
      </c>
      <c r="G7696" s="1" t="s">
        <v>213</v>
      </c>
      <c r="H7696" t="s">
        <v>1428</v>
      </c>
      <c r="I7696" t="s">
        <v>213</v>
      </c>
      <c r="J7696" t="s">
        <v>1428</v>
      </c>
      <c r="K7696">
        <v>0.27</v>
      </c>
      <c r="L7696">
        <v>0.27</v>
      </c>
      <c r="M7696" t="s">
        <v>26</v>
      </c>
      <c r="N7696" t="s">
        <v>323</v>
      </c>
      <c r="O7696" t="s">
        <v>29</v>
      </c>
      <c r="P7696" t="s">
        <v>29</v>
      </c>
      <c r="Q7696" t="s">
        <v>29</v>
      </c>
      <c r="R7696" t="s">
        <v>29</v>
      </c>
      <c r="S7696" t="s">
        <v>29</v>
      </c>
      <c r="T7696" t="s">
        <v>29</v>
      </c>
      <c r="U7696" t="s">
        <v>29</v>
      </c>
      <c r="V7696" t="s">
        <v>29</v>
      </c>
      <c r="W7696" t="s">
        <v>7623</v>
      </c>
    </row>
    <row r="7697" spans="1:23">
      <c r="A7697">
        <v>7696</v>
      </c>
      <c r="B7697" t="s">
        <v>7217</v>
      </c>
      <c r="C7697" t="s">
        <v>7217</v>
      </c>
      <c r="D7697">
        <v>197</v>
      </c>
      <c r="E7697" t="s">
        <v>3875</v>
      </c>
      <c r="F7697" t="s">
        <v>185</v>
      </c>
      <c r="G7697" s="1" t="s">
        <v>213</v>
      </c>
      <c r="H7697" t="s">
        <v>3876</v>
      </c>
      <c r="I7697" t="s">
        <v>213</v>
      </c>
      <c r="J7697" t="s">
        <v>3876</v>
      </c>
      <c r="K7697">
        <v>1.1200000000000001</v>
      </c>
      <c r="L7697">
        <v>1.1200000000000001</v>
      </c>
      <c r="M7697" t="s">
        <v>26</v>
      </c>
      <c r="N7697" t="s">
        <v>323</v>
      </c>
      <c r="O7697" t="s">
        <v>29</v>
      </c>
      <c r="P7697" t="s">
        <v>29</v>
      </c>
      <c r="Q7697" t="s">
        <v>29</v>
      </c>
      <c r="R7697" t="s">
        <v>29</v>
      </c>
      <c r="S7697" t="s">
        <v>29</v>
      </c>
      <c r="T7697" t="s">
        <v>29</v>
      </c>
      <c r="U7697" t="s">
        <v>29</v>
      </c>
      <c r="V7697" t="s">
        <v>29</v>
      </c>
      <c r="W7697" t="s">
        <v>7623</v>
      </c>
    </row>
    <row r="7698" spans="1:23">
      <c r="A7698">
        <v>7697</v>
      </c>
      <c r="B7698" t="s">
        <v>7217</v>
      </c>
      <c r="C7698" t="s">
        <v>7217</v>
      </c>
      <c r="D7698">
        <v>197</v>
      </c>
      <c r="E7698" t="s">
        <v>2050</v>
      </c>
      <c r="F7698" t="s">
        <v>185</v>
      </c>
      <c r="G7698" s="1" t="s">
        <v>186</v>
      </c>
      <c r="H7698" t="s">
        <v>2051</v>
      </c>
      <c r="I7698" t="s">
        <v>186</v>
      </c>
      <c r="J7698" t="s">
        <v>2051</v>
      </c>
      <c r="K7698">
        <v>0.02</v>
      </c>
      <c r="L7698">
        <v>0.02</v>
      </c>
      <c r="M7698" t="s">
        <v>26</v>
      </c>
      <c r="N7698" t="s">
        <v>323</v>
      </c>
      <c r="O7698" t="s">
        <v>29</v>
      </c>
      <c r="P7698" t="s">
        <v>29</v>
      </c>
      <c r="Q7698" t="s">
        <v>29</v>
      </c>
      <c r="R7698" t="s">
        <v>29</v>
      </c>
      <c r="S7698" t="s">
        <v>29</v>
      </c>
      <c r="T7698" t="s">
        <v>29</v>
      </c>
      <c r="U7698" t="s">
        <v>29</v>
      </c>
      <c r="V7698" t="s">
        <v>29</v>
      </c>
      <c r="W7698" t="s">
        <v>7623</v>
      </c>
    </row>
    <row r="7699" spans="1:23">
      <c r="A7699">
        <v>7698</v>
      </c>
      <c r="B7699" t="s">
        <v>7217</v>
      </c>
      <c r="C7699" t="s">
        <v>7217</v>
      </c>
      <c r="D7699">
        <v>197</v>
      </c>
      <c r="E7699" t="s">
        <v>993</v>
      </c>
      <c r="F7699" t="s">
        <v>185</v>
      </c>
      <c r="G7699" s="1" t="s">
        <v>994</v>
      </c>
      <c r="H7699" t="s">
        <v>995</v>
      </c>
      <c r="I7699" t="s">
        <v>994</v>
      </c>
      <c r="J7699" t="s">
        <v>995</v>
      </c>
      <c r="K7699">
        <v>0.46</v>
      </c>
      <c r="L7699">
        <v>0.46</v>
      </c>
      <c r="M7699" t="s">
        <v>26</v>
      </c>
      <c r="N7699" t="s">
        <v>323</v>
      </c>
      <c r="O7699" t="s">
        <v>29</v>
      </c>
      <c r="P7699" t="s">
        <v>29</v>
      </c>
      <c r="Q7699" t="s">
        <v>29</v>
      </c>
      <c r="R7699" t="s">
        <v>29</v>
      </c>
      <c r="S7699" t="s">
        <v>29</v>
      </c>
      <c r="T7699" t="s">
        <v>29</v>
      </c>
      <c r="U7699" t="s">
        <v>29</v>
      </c>
      <c r="V7699" t="s">
        <v>29</v>
      </c>
      <c r="W7699" t="s">
        <v>7623</v>
      </c>
    </row>
    <row r="7700" spans="1:23">
      <c r="A7700">
        <v>7699</v>
      </c>
      <c r="B7700" t="s">
        <v>7217</v>
      </c>
      <c r="C7700" t="s">
        <v>7217</v>
      </c>
      <c r="D7700">
        <v>197</v>
      </c>
      <c r="E7700" t="s">
        <v>7649</v>
      </c>
      <c r="F7700" t="s">
        <v>459</v>
      </c>
      <c r="G7700" s="1" t="s">
        <v>1444</v>
      </c>
      <c r="H7700" t="s">
        <v>3874</v>
      </c>
      <c r="I7700" t="s">
        <v>1444</v>
      </c>
      <c r="J7700" t="s">
        <v>3874</v>
      </c>
      <c r="K7700">
        <v>0.25</v>
      </c>
      <c r="L7700">
        <v>0.25</v>
      </c>
      <c r="M7700" t="s">
        <v>26</v>
      </c>
      <c r="N7700" t="s">
        <v>323</v>
      </c>
      <c r="O7700" t="s">
        <v>29</v>
      </c>
      <c r="P7700" t="s">
        <v>29</v>
      </c>
      <c r="Q7700" t="s">
        <v>29</v>
      </c>
      <c r="R7700" t="s">
        <v>29</v>
      </c>
      <c r="S7700" t="s">
        <v>29</v>
      </c>
      <c r="T7700" t="s">
        <v>29</v>
      </c>
      <c r="U7700" t="s">
        <v>29</v>
      </c>
      <c r="V7700" t="s">
        <v>29</v>
      </c>
      <c r="W7700" t="s">
        <v>7623</v>
      </c>
    </row>
    <row r="7701" spans="1:23">
      <c r="A7701">
        <v>7700</v>
      </c>
      <c r="B7701" t="s">
        <v>7217</v>
      </c>
      <c r="C7701" t="s">
        <v>7217</v>
      </c>
      <c r="D7701">
        <v>197</v>
      </c>
      <c r="E7701" t="s">
        <v>925</v>
      </c>
      <c r="F7701" t="s">
        <v>459</v>
      </c>
      <c r="G7701" s="1" t="s">
        <v>926</v>
      </c>
      <c r="H7701" t="s">
        <v>29</v>
      </c>
      <c r="I7701" t="s">
        <v>926</v>
      </c>
      <c r="J7701" t="s">
        <v>29</v>
      </c>
      <c r="K7701">
        <v>0.19</v>
      </c>
      <c r="L7701">
        <v>0.19</v>
      </c>
      <c r="M7701" t="s">
        <v>26</v>
      </c>
      <c r="N7701" t="s">
        <v>323</v>
      </c>
      <c r="O7701" t="s">
        <v>29</v>
      </c>
      <c r="P7701" t="s">
        <v>29</v>
      </c>
      <c r="Q7701" t="s">
        <v>29</v>
      </c>
      <c r="R7701" t="s">
        <v>29</v>
      </c>
      <c r="S7701" t="s">
        <v>29</v>
      </c>
      <c r="T7701" t="s">
        <v>29</v>
      </c>
      <c r="U7701" t="s">
        <v>29</v>
      </c>
      <c r="V7701" t="s">
        <v>29</v>
      </c>
      <c r="W7701" t="s">
        <v>7623</v>
      </c>
    </row>
    <row r="7702" spans="1:23">
      <c r="A7702">
        <v>7701</v>
      </c>
      <c r="B7702" t="s">
        <v>7217</v>
      </c>
      <c r="C7702" t="s">
        <v>7217</v>
      </c>
      <c r="D7702">
        <v>197</v>
      </c>
      <c r="E7702" t="s">
        <v>7061</v>
      </c>
      <c r="F7702" t="s">
        <v>251</v>
      </c>
      <c r="G7702" s="1" t="s">
        <v>252</v>
      </c>
      <c r="H7702" t="s">
        <v>7062</v>
      </c>
      <c r="I7702" t="s">
        <v>252</v>
      </c>
      <c r="J7702" t="s">
        <v>7062</v>
      </c>
      <c r="K7702">
        <v>0.38</v>
      </c>
      <c r="L7702">
        <v>0.38</v>
      </c>
      <c r="M7702" t="s">
        <v>26</v>
      </c>
      <c r="N7702" t="s">
        <v>323</v>
      </c>
      <c r="O7702" t="s">
        <v>29</v>
      </c>
      <c r="P7702" t="s">
        <v>29</v>
      </c>
      <c r="Q7702" t="s">
        <v>29</v>
      </c>
      <c r="R7702" t="s">
        <v>29</v>
      </c>
      <c r="S7702" t="s">
        <v>29</v>
      </c>
      <c r="T7702" t="s">
        <v>29</v>
      </c>
      <c r="U7702" t="s">
        <v>29</v>
      </c>
      <c r="V7702" t="s">
        <v>29</v>
      </c>
      <c r="W7702" t="s">
        <v>7623</v>
      </c>
    </row>
    <row r="7703" spans="1:23">
      <c r="A7703">
        <v>7702</v>
      </c>
      <c r="B7703" t="s">
        <v>7217</v>
      </c>
      <c r="C7703" t="s">
        <v>7217</v>
      </c>
      <c r="D7703">
        <v>197</v>
      </c>
      <c r="E7703" t="s">
        <v>6206</v>
      </c>
      <c r="F7703" t="s">
        <v>251</v>
      </c>
      <c r="G7703" s="1" t="s">
        <v>252</v>
      </c>
      <c r="H7703" t="s">
        <v>29</v>
      </c>
      <c r="I7703" t="s">
        <v>252</v>
      </c>
      <c r="J7703" t="s">
        <v>29</v>
      </c>
      <c r="K7703">
        <v>0.02</v>
      </c>
      <c r="L7703">
        <v>0.02</v>
      </c>
      <c r="M7703" t="s">
        <v>26</v>
      </c>
      <c r="N7703" t="s">
        <v>323</v>
      </c>
      <c r="O7703" t="s">
        <v>29</v>
      </c>
      <c r="P7703" t="s">
        <v>29</v>
      </c>
      <c r="Q7703" t="s">
        <v>29</v>
      </c>
      <c r="R7703" t="s">
        <v>29</v>
      </c>
      <c r="S7703" t="s">
        <v>29</v>
      </c>
      <c r="T7703" t="s">
        <v>29</v>
      </c>
      <c r="U7703" t="s">
        <v>29</v>
      </c>
      <c r="V7703" t="s">
        <v>29</v>
      </c>
      <c r="W7703" t="s">
        <v>7623</v>
      </c>
    </row>
    <row r="7704" spans="1:23">
      <c r="A7704">
        <v>7703</v>
      </c>
      <c r="B7704" t="s">
        <v>7217</v>
      </c>
      <c r="C7704" t="s">
        <v>7217</v>
      </c>
      <c r="D7704">
        <v>197</v>
      </c>
      <c r="E7704" t="s">
        <v>7005</v>
      </c>
      <c r="F7704" t="s">
        <v>858</v>
      </c>
      <c r="G7704" s="1" t="s">
        <v>7006</v>
      </c>
      <c r="H7704" t="s">
        <v>331</v>
      </c>
      <c r="I7704" t="s">
        <v>7006</v>
      </c>
      <c r="J7704" t="s">
        <v>331</v>
      </c>
      <c r="K7704">
        <v>0.35</v>
      </c>
      <c r="L7704">
        <v>0.35</v>
      </c>
      <c r="M7704" t="s">
        <v>26</v>
      </c>
      <c r="N7704" t="s">
        <v>323</v>
      </c>
      <c r="O7704" t="s">
        <v>29</v>
      </c>
      <c r="P7704" t="s">
        <v>29</v>
      </c>
      <c r="Q7704" t="s">
        <v>29</v>
      </c>
      <c r="R7704" t="s">
        <v>29</v>
      </c>
      <c r="S7704" t="s">
        <v>29</v>
      </c>
      <c r="T7704" t="s">
        <v>29</v>
      </c>
      <c r="U7704" t="s">
        <v>29</v>
      </c>
      <c r="V7704" t="s">
        <v>29</v>
      </c>
      <c r="W7704" t="s">
        <v>7623</v>
      </c>
    </row>
    <row r="7705" spans="1:23">
      <c r="A7705">
        <v>7704</v>
      </c>
      <c r="B7705" t="s">
        <v>7217</v>
      </c>
      <c r="C7705" t="s">
        <v>7217</v>
      </c>
      <c r="D7705">
        <v>197</v>
      </c>
      <c r="E7705" t="s">
        <v>7650</v>
      </c>
      <c r="F7705" t="s">
        <v>1314</v>
      </c>
      <c r="G7705" s="1" t="s">
        <v>1766</v>
      </c>
      <c r="H7705" t="s">
        <v>727</v>
      </c>
      <c r="I7705" t="s">
        <v>1766</v>
      </c>
      <c r="J7705" t="s">
        <v>727</v>
      </c>
      <c r="K7705">
        <v>0.1</v>
      </c>
      <c r="L7705">
        <v>0.1</v>
      </c>
      <c r="M7705" t="s">
        <v>26</v>
      </c>
      <c r="N7705" t="s">
        <v>323</v>
      </c>
      <c r="O7705" t="s">
        <v>29</v>
      </c>
      <c r="P7705" t="s">
        <v>29</v>
      </c>
      <c r="Q7705" t="s">
        <v>29</v>
      </c>
      <c r="R7705" t="s">
        <v>29</v>
      </c>
      <c r="S7705" t="s">
        <v>29</v>
      </c>
      <c r="T7705" t="s">
        <v>29</v>
      </c>
      <c r="U7705" t="s">
        <v>29</v>
      </c>
      <c r="V7705" t="s">
        <v>29</v>
      </c>
      <c r="W7705" t="s">
        <v>7623</v>
      </c>
    </row>
    <row r="7706" spans="1:23">
      <c r="A7706">
        <v>7705</v>
      </c>
      <c r="B7706" t="s">
        <v>7217</v>
      </c>
      <c r="C7706" t="s">
        <v>7217</v>
      </c>
      <c r="D7706">
        <v>197</v>
      </c>
      <c r="E7706" t="s">
        <v>3897</v>
      </c>
      <c r="F7706" t="s">
        <v>1396</v>
      </c>
      <c r="G7706" s="1" t="s">
        <v>3898</v>
      </c>
      <c r="H7706" t="s">
        <v>331</v>
      </c>
      <c r="I7706" t="s">
        <v>3898</v>
      </c>
      <c r="J7706" t="s">
        <v>331</v>
      </c>
      <c r="K7706">
        <v>5.27</v>
      </c>
      <c r="L7706">
        <v>5.27</v>
      </c>
      <c r="M7706" t="s">
        <v>26</v>
      </c>
      <c r="N7706" t="s">
        <v>323</v>
      </c>
      <c r="O7706" t="s">
        <v>29</v>
      </c>
      <c r="P7706" t="s">
        <v>29</v>
      </c>
      <c r="Q7706" t="s">
        <v>29</v>
      </c>
      <c r="R7706" t="s">
        <v>29</v>
      </c>
      <c r="S7706" t="s">
        <v>29</v>
      </c>
      <c r="T7706" t="s">
        <v>29</v>
      </c>
      <c r="U7706" t="s">
        <v>29</v>
      </c>
      <c r="V7706" t="s">
        <v>29</v>
      </c>
      <c r="W7706" t="s">
        <v>7623</v>
      </c>
    </row>
    <row r="7707" spans="1:23">
      <c r="A7707">
        <v>7706</v>
      </c>
      <c r="B7707" t="s">
        <v>7217</v>
      </c>
      <c r="C7707" t="s">
        <v>7217</v>
      </c>
      <c r="D7707">
        <v>197</v>
      </c>
      <c r="E7707" t="s">
        <v>7651</v>
      </c>
      <c r="F7707" t="s">
        <v>176</v>
      </c>
      <c r="G7707" s="1" t="s">
        <v>410</v>
      </c>
      <c r="H7707" t="s">
        <v>29</v>
      </c>
      <c r="I7707" t="s">
        <v>410</v>
      </c>
      <c r="J7707" t="s">
        <v>29</v>
      </c>
      <c r="K7707">
        <v>0.85</v>
      </c>
      <c r="L7707">
        <v>0.85</v>
      </c>
      <c r="M7707" t="s">
        <v>26</v>
      </c>
      <c r="N7707" t="s">
        <v>323</v>
      </c>
      <c r="O7707" t="s">
        <v>29</v>
      </c>
      <c r="P7707" t="s">
        <v>29</v>
      </c>
      <c r="Q7707" t="s">
        <v>29</v>
      </c>
      <c r="R7707" t="s">
        <v>29</v>
      </c>
      <c r="S7707" t="s">
        <v>29</v>
      </c>
      <c r="T7707" t="s">
        <v>29</v>
      </c>
      <c r="U7707" t="s">
        <v>29</v>
      </c>
      <c r="V7707" t="s">
        <v>29</v>
      </c>
      <c r="W7707" t="s">
        <v>7623</v>
      </c>
    </row>
    <row r="7708" spans="1:23">
      <c r="A7708">
        <v>7707</v>
      </c>
      <c r="B7708" t="s">
        <v>7217</v>
      </c>
      <c r="C7708" t="s">
        <v>7217</v>
      </c>
      <c r="D7708">
        <v>197</v>
      </c>
      <c r="E7708" t="s">
        <v>7652</v>
      </c>
      <c r="F7708" t="s">
        <v>176</v>
      </c>
      <c r="G7708" s="1" t="s">
        <v>410</v>
      </c>
      <c r="H7708" t="s">
        <v>29</v>
      </c>
      <c r="I7708" t="s">
        <v>410</v>
      </c>
      <c r="J7708" t="s">
        <v>29</v>
      </c>
      <c r="K7708">
        <v>0.83</v>
      </c>
      <c r="L7708">
        <v>0.83</v>
      </c>
      <c r="M7708" t="s">
        <v>26</v>
      </c>
      <c r="N7708" t="s">
        <v>323</v>
      </c>
      <c r="O7708" t="s">
        <v>29</v>
      </c>
      <c r="P7708" t="s">
        <v>29</v>
      </c>
      <c r="Q7708" t="s">
        <v>29</v>
      </c>
      <c r="R7708" t="s">
        <v>29</v>
      </c>
      <c r="S7708" t="s">
        <v>29</v>
      </c>
      <c r="T7708" t="s">
        <v>29</v>
      </c>
      <c r="U7708" t="s">
        <v>29</v>
      </c>
      <c r="V7708" t="s">
        <v>29</v>
      </c>
      <c r="W7708" t="s">
        <v>7623</v>
      </c>
    </row>
    <row r="7709" spans="1:23">
      <c r="A7709">
        <v>7708</v>
      </c>
      <c r="B7709" t="s">
        <v>7217</v>
      </c>
      <c r="C7709" t="s">
        <v>7217</v>
      </c>
      <c r="D7709">
        <v>197</v>
      </c>
      <c r="E7709" t="s">
        <v>7653</v>
      </c>
      <c r="F7709" t="s">
        <v>176</v>
      </c>
      <c r="G7709" s="1" t="s">
        <v>7654</v>
      </c>
      <c r="H7709" t="s">
        <v>29</v>
      </c>
      <c r="I7709" t="s">
        <v>7654</v>
      </c>
      <c r="J7709" t="s">
        <v>29</v>
      </c>
      <c r="K7709">
        <v>0.04</v>
      </c>
      <c r="L7709">
        <v>0.04</v>
      </c>
      <c r="M7709" t="s">
        <v>26</v>
      </c>
      <c r="N7709" t="s">
        <v>323</v>
      </c>
      <c r="O7709" t="s">
        <v>29</v>
      </c>
      <c r="P7709" t="s">
        <v>29</v>
      </c>
      <c r="Q7709" t="s">
        <v>29</v>
      </c>
      <c r="R7709" t="s">
        <v>29</v>
      </c>
      <c r="S7709" t="s">
        <v>29</v>
      </c>
      <c r="T7709" t="s">
        <v>29</v>
      </c>
      <c r="U7709" t="s">
        <v>29</v>
      </c>
      <c r="V7709" t="s">
        <v>29</v>
      </c>
      <c r="W7709" t="s">
        <v>7623</v>
      </c>
    </row>
    <row r="7710" spans="1:23">
      <c r="A7710">
        <v>7709</v>
      </c>
      <c r="B7710" t="s">
        <v>7217</v>
      </c>
      <c r="C7710" t="s">
        <v>7217</v>
      </c>
      <c r="D7710">
        <v>197</v>
      </c>
      <c r="E7710" t="s">
        <v>7655</v>
      </c>
      <c r="F7710" t="s">
        <v>196</v>
      </c>
      <c r="G7710" s="1" t="s">
        <v>326</v>
      </c>
      <c r="H7710" t="s">
        <v>29</v>
      </c>
      <c r="I7710" t="s">
        <v>326</v>
      </c>
      <c r="J7710" t="s">
        <v>29</v>
      </c>
      <c r="K7710">
        <v>0.15</v>
      </c>
      <c r="L7710">
        <v>0.15</v>
      </c>
      <c r="M7710" t="s">
        <v>26</v>
      </c>
      <c r="N7710" t="s">
        <v>323</v>
      </c>
      <c r="O7710" t="s">
        <v>29</v>
      </c>
      <c r="P7710" t="s">
        <v>29</v>
      </c>
      <c r="Q7710" t="s">
        <v>29</v>
      </c>
      <c r="R7710" t="s">
        <v>29</v>
      </c>
      <c r="S7710" t="s">
        <v>29</v>
      </c>
      <c r="T7710" t="s">
        <v>29</v>
      </c>
      <c r="U7710" t="s">
        <v>29</v>
      </c>
      <c r="V7710" t="s">
        <v>29</v>
      </c>
      <c r="W7710" t="s">
        <v>7623</v>
      </c>
    </row>
    <row r="7711" spans="1:23">
      <c r="A7711">
        <v>7710</v>
      </c>
      <c r="B7711" t="s">
        <v>7217</v>
      </c>
      <c r="C7711" t="s">
        <v>7217</v>
      </c>
      <c r="D7711">
        <v>197</v>
      </c>
      <c r="E7711" t="s">
        <v>7656</v>
      </c>
      <c r="F7711" t="s">
        <v>196</v>
      </c>
      <c r="G7711" s="1" t="s">
        <v>326</v>
      </c>
      <c r="H7711" t="s">
        <v>29</v>
      </c>
      <c r="I7711" t="s">
        <v>326</v>
      </c>
      <c r="J7711" t="s">
        <v>29</v>
      </c>
      <c r="K7711">
        <v>0.08</v>
      </c>
      <c r="L7711">
        <v>0.08</v>
      </c>
      <c r="M7711" t="s">
        <v>26</v>
      </c>
      <c r="N7711" t="s">
        <v>323</v>
      </c>
      <c r="O7711" t="s">
        <v>29</v>
      </c>
      <c r="P7711" t="s">
        <v>29</v>
      </c>
      <c r="Q7711" t="s">
        <v>29</v>
      </c>
      <c r="R7711" t="s">
        <v>29</v>
      </c>
      <c r="S7711" t="s">
        <v>29</v>
      </c>
      <c r="T7711" t="s">
        <v>29</v>
      </c>
      <c r="U7711" t="s">
        <v>29</v>
      </c>
      <c r="V7711" t="s">
        <v>29</v>
      </c>
      <c r="W7711" t="s">
        <v>7623</v>
      </c>
    </row>
    <row r="7712" spans="1:23">
      <c r="A7712">
        <v>7711</v>
      </c>
      <c r="B7712" t="s">
        <v>7217</v>
      </c>
      <c r="C7712" t="s">
        <v>7217</v>
      </c>
      <c r="D7712">
        <v>197</v>
      </c>
      <c r="E7712" t="s">
        <v>7657</v>
      </c>
      <c r="F7712" t="s">
        <v>196</v>
      </c>
      <c r="G7712" s="1" t="s">
        <v>225</v>
      </c>
      <c r="H7712" t="s">
        <v>6524</v>
      </c>
      <c r="I7712" t="s">
        <v>225</v>
      </c>
      <c r="J7712" t="s">
        <v>6524</v>
      </c>
      <c r="K7712">
        <v>0.02</v>
      </c>
      <c r="L7712">
        <v>0.02</v>
      </c>
      <c r="M7712" t="s">
        <v>26</v>
      </c>
      <c r="N7712" t="s">
        <v>323</v>
      </c>
      <c r="O7712" t="s">
        <v>29</v>
      </c>
      <c r="P7712" t="s">
        <v>29</v>
      </c>
      <c r="Q7712" t="s">
        <v>29</v>
      </c>
      <c r="R7712" t="s">
        <v>29</v>
      </c>
      <c r="S7712" t="s">
        <v>29</v>
      </c>
      <c r="T7712" t="s">
        <v>29</v>
      </c>
      <c r="U7712" t="s">
        <v>29</v>
      </c>
      <c r="V7712" t="s">
        <v>29</v>
      </c>
      <c r="W7712" t="s">
        <v>7623</v>
      </c>
    </row>
    <row r="7713" spans="1:23">
      <c r="A7713">
        <v>7712</v>
      </c>
      <c r="B7713" t="s">
        <v>7217</v>
      </c>
      <c r="C7713" t="s">
        <v>7217</v>
      </c>
      <c r="D7713">
        <v>197</v>
      </c>
      <c r="E7713" t="s">
        <v>7658</v>
      </c>
      <c r="F7713" t="s">
        <v>196</v>
      </c>
      <c r="G7713" s="1" t="s">
        <v>225</v>
      </c>
      <c r="H7713" t="s">
        <v>7659</v>
      </c>
      <c r="I7713" t="s">
        <v>225</v>
      </c>
      <c r="J7713" t="s">
        <v>7659</v>
      </c>
      <c r="K7713">
        <v>0.19</v>
      </c>
      <c r="L7713">
        <v>0.19</v>
      </c>
      <c r="M7713" t="s">
        <v>26</v>
      </c>
      <c r="N7713" t="s">
        <v>323</v>
      </c>
      <c r="O7713" t="s">
        <v>29</v>
      </c>
      <c r="P7713" t="s">
        <v>29</v>
      </c>
      <c r="Q7713" t="s">
        <v>29</v>
      </c>
      <c r="R7713" t="s">
        <v>29</v>
      </c>
      <c r="S7713" t="s">
        <v>29</v>
      </c>
      <c r="T7713" t="s">
        <v>29</v>
      </c>
      <c r="U7713" t="s">
        <v>29</v>
      </c>
      <c r="V7713" t="s">
        <v>29</v>
      </c>
      <c r="W7713" t="s">
        <v>7623</v>
      </c>
    </row>
    <row r="7714" spans="1:23">
      <c r="A7714">
        <v>7713</v>
      </c>
      <c r="B7714" t="s">
        <v>7217</v>
      </c>
      <c r="C7714" t="s">
        <v>7217</v>
      </c>
      <c r="D7714">
        <v>197</v>
      </c>
      <c r="E7714" t="s">
        <v>6546</v>
      </c>
      <c r="F7714" t="s">
        <v>196</v>
      </c>
      <c r="G7714" s="1" t="s">
        <v>321</v>
      </c>
      <c r="H7714" t="s">
        <v>3595</v>
      </c>
      <c r="I7714" t="s">
        <v>321</v>
      </c>
      <c r="J7714" t="s">
        <v>3595</v>
      </c>
      <c r="K7714">
        <v>0.75</v>
      </c>
      <c r="L7714">
        <v>0.75</v>
      </c>
      <c r="M7714" t="s">
        <v>26</v>
      </c>
      <c r="N7714" t="s">
        <v>323</v>
      </c>
      <c r="O7714" t="s">
        <v>29</v>
      </c>
      <c r="P7714" t="s">
        <v>29</v>
      </c>
      <c r="Q7714" t="s">
        <v>29</v>
      </c>
      <c r="R7714" t="s">
        <v>29</v>
      </c>
      <c r="S7714" t="s">
        <v>29</v>
      </c>
      <c r="T7714" t="s">
        <v>29</v>
      </c>
      <c r="U7714" t="s">
        <v>29</v>
      </c>
      <c r="V7714" t="s">
        <v>29</v>
      </c>
      <c r="W7714" t="s">
        <v>7623</v>
      </c>
    </row>
    <row r="7715" spans="1:23">
      <c r="A7715">
        <v>7714</v>
      </c>
      <c r="B7715" t="s">
        <v>7217</v>
      </c>
      <c r="C7715" t="s">
        <v>7217</v>
      </c>
      <c r="D7715">
        <v>197</v>
      </c>
      <c r="E7715" t="s">
        <v>7660</v>
      </c>
      <c r="F7715" t="s">
        <v>196</v>
      </c>
      <c r="G7715" s="1" t="s">
        <v>928</v>
      </c>
      <c r="H7715" t="s">
        <v>7661</v>
      </c>
      <c r="I7715" t="s">
        <v>928</v>
      </c>
      <c r="J7715" t="s">
        <v>7661</v>
      </c>
      <c r="K7715">
        <v>5.0999999999999996</v>
      </c>
      <c r="L7715">
        <v>5.0999999999999996</v>
      </c>
      <c r="M7715" t="s">
        <v>26</v>
      </c>
      <c r="N7715" t="s">
        <v>323</v>
      </c>
      <c r="O7715" t="s">
        <v>29</v>
      </c>
      <c r="P7715" t="s">
        <v>29</v>
      </c>
      <c r="Q7715" t="s">
        <v>29</v>
      </c>
      <c r="R7715" t="s">
        <v>29</v>
      </c>
      <c r="S7715" t="s">
        <v>29</v>
      </c>
      <c r="T7715" t="s">
        <v>29</v>
      </c>
      <c r="U7715" t="s">
        <v>29</v>
      </c>
      <c r="V7715" t="s">
        <v>29</v>
      </c>
      <c r="W7715" t="s">
        <v>7623</v>
      </c>
    </row>
    <row r="7716" spans="1:23">
      <c r="A7716">
        <v>7715</v>
      </c>
      <c r="B7716" t="s">
        <v>7217</v>
      </c>
      <c r="C7716" t="s">
        <v>7217</v>
      </c>
      <c r="D7716">
        <v>197</v>
      </c>
      <c r="E7716" t="s">
        <v>7662</v>
      </c>
      <c r="F7716" t="s">
        <v>196</v>
      </c>
      <c r="G7716" s="1" t="s">
        <v>928</v>
      </c>
      <c r="H7716" t="s">
        <v>602</v>
      </c>
      <c r="I7716" t="s">
        <v>928</v>
      </c>
      <c r="J7716" t="s">
        <v>602</v>
      </c>
      <c r="K7716">
        <v>0.19</v>
      </c>
      <c r="L7716">
        <v>0.19</v>
      </c>
      <c r="M7716" t="s">
        <v>26</v>
      </c>
      <c r="N7716" t="s">
        <v>323</v>
      </c>
      <c r="O7716" t="s">
        <v>29</v>
      </c>
      <c r="P7716" t="s">
        <v>29</v>
      </c>
      <c r="Q7716" t="s">
        <v>29</v>
      </c>
      <c r="R7716" t="s">
        <v>29</v>
      </c>
      <c r="S7716" t="s">
        <v>29</v>
      </c>
      <c r="T7716" t="s">
        <v>29</v>
      </c>
      <c r="U7716" t="s">
        <v>29</v>
      </c>
      <c r="V7716" t="s">
        <v>29</v>
      </c>
      <c r="W7716" t="s">
        <v>7623</v>
      </c>
    </row>
    <row r="7717" spans="1:23">
      <c r="A7717">
        <v>7716</v>
      </c>
      <c r="B7717" t="s">
        <v>7217</v>
      </c>
      <c r="C7717" t="s">
        <v>7217</v>
      </c>
      <c r="D7717">
        <v>197</v>
      </c>
      <c r="E7717" t="s">
        <v>7663</v>
      </c>
      <c r="F7717" t="s">
        <v>196</v>
      </c>
      <c r="G7717" s="1" t="s">
        <v>928</v>
      </c>
      <c r="H7717" t="s">
        <v>7664</v>
      </c>
      <c r="I7717" t="s">
        <v>928</v>
      </c>
      <c r="J7717" t="s">
        <v>7664</v>
      </c>
      <c r="K7717">
        <v>0.19</v>
      </c>
      <c r="L7717">
        <v>0.19</v>
      </c>
      <c r="M7717" t="s">
        <v>26</v>
      </c>
      <c r="N7717" t="s">
        <v>323</v>
      </c>
      <c r="O7717" t="s">
        <v>29</v>
      </c>
      <c r="P7717" t="s">
        <v>29</v>
      </c>
      <c r="Q7717" t="s">
        <v>29</v>
      </c>
      <c r="R7717" t="s">
        <v>29</v>
      </c>
      <c r="S7717" t="s">
        <v>29</v>
      </c>
      <c r="T7717" t="s">
        <v>29</v>
      </c>
      <c r="U7717" t="s">
        <v>29</v>
      </c>
      <c r="V7717" t="s">
        <v>29</v>
      </c>
      <c r="W7717" t="s">
        <v>7623</v>
      </c>
    </row>
    <row r="7718" spans="1:23">
      <c r="A7718">
        <v>7717</v>
      </c>
      <c r="B7718" t="s">
        <v>7217</v>
      </c>
      <c r="C7718" t="s">
        <v>7217</v>
      </c>
      <c r="D7718">
        <v>197</v>
      </c>
      <c r="E7718" t="s">
        <v>7038</v>
      </c>
      <c r="F7718" t="s">
        <v>196</v>
      </c>
      <c r="G7718" s="1" t="s">
        <v>928</v>
      </c>
      <c r="H7718" t="s">
        <v>29</v>
      </c>
      <c r="I7718" t="s">
        <v>928</v>
      </c>
      <c r="J7718" t="s">
        <v>29</v>
      </c>
      <c r="K7718">
        <v>0.21</v>
      </c>
      <c r="L7718">
        <v>0.21</v>
      </c>
      <c r="M7718" t="s">
        <v>26</v>
      </c>
      <c r="N7718" t="s">
        <v>323</v>
      </c>
      <c r="O7718" t="s">
        <v>29</v>
      </c>
      <c r="P7718" t="s">
        <v>29</v>
      </c>
      <c r="Q7718" t="s">
        <v>29</v>
      </c>
      <c r="R7718" t="s">
        <v>29</v>
      </c>
      <c r="S7718" t="s">
        <v>29</v>
      </c>
      <c r="T7718" t="s">
        <v>29</v>
      </c>
      <c r="U7718" t="s">
        <v>29</v>
      </c>
      <c r="V7718" t="s">
        <v>29</v>
      </c>
      <c r="W7718" t="s">
        <v>7623</v>
      </c>
    </row>
    <row r="7719" spans="1:23">
      <c r="A7719">
        <v>7718</v>
      </c>
      <c r="B7719" t="s">
        <v>7217</v>
      </c>
      <c r="C7719" t="s">
        <v>7217</v>
      </c>
      <c r="D7719">
        <v>197</v>
      </c>
      <c r="E7719" t="s">
        <v>6124</v>
      </c>
      <c r="F7719" t="s">
        <v>196</v>
      </c>
      <c r="G7719" s="1" t="s">
        <v>928</v>
      </c>
      <c r="H7719" t="s">
        <v>29</v>
      </c>
      <c r="I7719" t="s">
        <v>928</v>
      </c>
      <c r="J7719" t="s">
        <v>29</v>
      </c>
      <c r="K7719">
        <v>1.67</v>
      </c>
      <c r="L7719">
        <v>1.67</v>
      </c>
      <c r="M7719" t="s">
        <v>26</v>
      </c>
      <c r="N7719" t="s">
        <v>323</v>
      </c>
      <c r="O7719" t="s">
        <v>29</v>
      </c>
      <c r="P7719" t="s">
        <v>29</v>
      </c>
      <c r="Q7719" t="s">
        <v>29</v>
      </c>
      <c r="R7719" t="s">
        <v>29</v>
      </c>
      <c r="S7719" t="s">
        <v>29</v>
      </c>
      <c r="T7719" t="s">
        <v>29</v>
      </c>
      <c r="U7719" t="s">
        <v>29</v>
      </c>
      <c r="V7719" t="s">
        <v>29</v>
      </c>
      <c r="W7719" t="s">
        <v>7623</v>
      </c>
    </row>
    <row r="7720" spans="1:23">
      <c r="A7720">
        <v>7719</v>
      </c>
      <c r="B7720" t="s">
        <v>7217</v>
      </c>
      <c r="C7720" t="s">
        <v>7217</v>
      </c>
      <c r="D7720">
        <v>197</v>
      </c>
      <c r="E7720" t="s">
        <v>7041</v>
      </c>
      <c r="F7720" t="s">
        <v>196</v>
      </c>
      <c r="G7720" s="1" t="s">
        <v>1784</v>
      </c>
      <c r="H7720" t="s">
        <v>29</v>
      </c>
      <c r="I7720" t="s">
        <v>1784</v>
      </c>
      <c r="J7720" t="s">
        <v>29</v>
      </c>
      <c r="K7720">
        <v>0.96</v>
      </c>
      <c r="L7720">
        <v>0.96</v>
      </c>
      <c r="M7720" t="s">
        <v>26</v>
      </c>
      <c r="N7720" t="s">
        <v>323</v>
      </c>
      <c r="O7720" t="s">
        <v>29</v>
      </c>
      <c r="P7720" t="s">
        <v>29</v>
      </c>
      <c r="Q7720" t="s">
        <v>29</v>
      </c>
      <c r="R7720" t="s">
        <v>29</v>
      </c>
      <c r="S7720" t="s">
        <v>29</v>
      </c>
      <c r="T7720" t="s">
        <v>29</v>
      </c>
      <c r="U7720" t="s">
        <v>29</v>
      </c>
      <c r="V7720" t="s">
        <v>29</v>
      </c>
      <c r="W7720" t="s">
        <v>7623</v>
      </c>
    </row>
    <row r="7721" spans="1:23">
      <c r="A7721">
        <v>7720</v>
      </c>
      <c r="B7721" t="s">
        <v>7217</v>
      </c>
      <c r="C7721" t="s">
        <v>7217</v>
      </c>
      <c r="D7721">
        <v>197</v>
      </c>
      <c r="E7721" t="s">
        <v>7665</v>
      </c>
      <c r="F7721" t="s">
        <v>196</v>
      </c>
      <c r="G7721" s="1" t="s">
        <v>7666</v>
      </c>
      <c r="H7721" t="s">
        <v>1381</v>
      </c>
      <c r="I7721" t="s">
        <v>7666</v>
      </c>
      <c r="J7721" t="s">
        <v>1381</v>
      </c>
      <c r="K7721">
        <v>0.08</v>
      </c>
      <c r="L7721">
        <v>0.08</v>
      </c>
      <c r="M7721" t="s">
        <v>26</v>
      </c>
      <c r="N7721" t="s">
        <v>323</v>
      </c>
      <c r="O7721" t="s">
        <v>29</v>
      </c>
      <c r="P7721" t="s">
        <v>29</v>
      </c>
      <c r="Q7721" t="s">
        <v>29</v>
      </c>
      <c r="R7721" t="s">
        <v>29</v>
      </c>
      <c r="S7721" t="s">
        <v>29</v>
      </c>
      <c r="T7721" t="s">
        <v>29</v>
      </c>
      <c r="U7721" t="s">
        <v>29</v>
      </c>
      <c r="V7721" t="s">
        <v>29</v>
      </c>
      <c r="W7721" t="s">
        <v>7623</v>
      </c>
    </row>
    <row r="7722" spans="1:23">
      <c r="A7722">
        <v>7721</v>
      </c>
      <c r="B7722" t="s">
        <v>7217</v>
      </c>
      <c r="C7722" t="s">
        <v>7217</v>
      </c>
      <c r="D7722">
        <v>197</v>
      </c>
      <c r="E7722" t="s">
        <v>5825</v>
      </c>
      <c r="F7722" t="s">
        <v>196</v>
      </c>
      <c r="G7722" s="1" t="s">
        <v>29</v>
      </c>
      <c r="H7722" t="s">
        <v>29</v>
      </c>
      <c r="I7722" t="s">
        <v>29</v>
      </c>
      <c r="J7722" t="s">
        <v>29</v>
      </c>
      <c r="K7722">
        <v>0.25</v>
      </c>
      <c r="L7722">
        <v>0.25</v>
      </c>
      <c r="M7722" t="s">
        <v>26</v>
      </c>
      <c r="N7722" t="s">
        <v>323</v>
      </c>
      <c r="O7722" t="s">
        <v>29</v>
      </c>
      <c r="P7722" t="s">
        <v>29</v>
      </c>
      <c r="Q7722" t="s">
        <v>29</v>
      </c>
      <c r="R7722" t="s">
        <v>29</v>
      </c>
      <c r="S7722" t="s">
        <v>29</v>
      </c>
      <c r="T7722" t="s">
        <v>29</v>
      </c>
      <c r="U7722" t="s">
        <v>29</v>
      </c>
      <c r="V7722" t="s">
        <v>29</v>
      </c>
      <c r="W7722" t="s">
        <v>7623</v>
      </c>
    </row>
    <row r="7723" spans="1:23">
      <c r="A7723">
        <v>7722</v>
      </c>
      <c r="B7723" t="s">
        <v>7217</v>
      </c>
      <c r="C7723" t="s">
        <v>7217</v>
      </c>
      <c r="D7723">
        <v>197</v>
      </c>
      <c r="E7723" t="s">
        <v>7667</v>
      </c>
      <c r="F7723" t="s">
        <v>72</v>
      </c>
      <c r="G7723" s="1" t="s">
        <v>356</v>
      </c>
      <c r="H7723" t="s">
        <v>7668</v>
      </c>
      <c r="I7723" t="s">
        <v>356</v>
      </c>
      <c r="J7723" t="s">
        <v>7668</v>
      </c>
      <c r="K7723">
        <v>0.1</v>
      </c>
      <c r="L7723">
        <v>0.1</v>
      </c>
      <c r="M7723" t="s">
        <v>26</v>
      </c>
      <c r="N7723" t="s">
        <v>323</v>
      </c>
      <c r="O7723" t="s">
        <v>29</v>
      </c>
      <c r="P7723" t="s">
        <v>29</v>
      </c>
      <c r="Q7723" t="s">
        <v>29</v>
      </c>
      <c r="R7723" t="s">
        <v>29</v>
      </c>
      <c r="S7723" t="s">
        <v>29</v>
      </c>
      <c r="T7723" t="s">
        <v>29</v>
      </c>
      <c r="U7723" t="s">
        <v>29</v>
      </c>
      <c r="V7723" t="s">
        <v>29</v>
      </c>
      <c r="W7723" t="s">
        <v>7623</v>
      </c>
    </row>
    <row r="7724" spans="1:23">
      <c r="A7724">
        <v>7723</v>
      </c>
      <c r="B7724" t="s">
        <v>7217</v>
      </c>
      <c r="C7724" t="s">
        <v>7217</v>
      </c>
      <c r="D7724">
        <v>197</v>
      </c>
      <c r="E7724" t="s">
        <v>6139</v>
      </c>
      <c r="F7724" t="s">
        <v>168</v>
      </c>
      <c r="G7724" s="1" t="s">
        <v>6140</v>
      </c>
      <c r="H7724" t="s">
        <v>6141</v>
      </c>
      <c r="I7724" t="s">
        <v>6140</v>
      </c>
      <c r="J7724" t="s">
        <v>8750</v>
      </c>
      <c r="K7724">
        <v>0.13</v>
      </c>
      <c r="L7724">
        <v>0.13</v>
      </c>
      <c r="M7724" t="s">
        <v>26</v>
      </c>
      <c r="N7724" t="s">
        <v>323</v>
      </c>
      <c r="O7724" t="s">
        <v>29</v>
      </c>
      <c r="P7724" t="s">
        <v>29</v>
      </c>
      <c r="Q7724" t="s">
        <v>29</v>
      </c>
      <c r="R7724" t="s">
        <v>29</v>
      </c>
      <c r="S7724" t="s">
        <v>29</v>
      </c>
      <c r="T7724" t="s">
        <v>29</v>
      </c>
      <c r="U7724" t="s">
        <v>29</v>
      </c>
      <c r="V7724" t="s">
        <v>29</v>
      </c>
      <c r="W7724" t="s">
        <v>7623</v>
      </c>
    </row>
    <row r="7725" spans="1:23">
      <c r="A7725">
        <v>7724</v>
      </c>
      <c r="B7725" t="s">
        <v>7217</v>
      </c>
      <c r="C7725" t="s">
        <v>7217</v>
      </c>
      <c r="D7725">
        <v>197</v>
      </c>
      <c r="E7725" t="s">
        <v>7669</v>
      </c>
      <c r="F7725" t="s">
        <v>93</v>
      </c>
      <c r="G7725" s="1" t="s">
        <v>29</v>
      </c>
      <c r="H7725" t="s">
        <v>29</v>
      </c>
      <c r="I7725" t="s">
        <v>29</v>
      </c>
      <c r="J7725" t="s">
        <v>29</v>
      </c>
      <c r="K7725">
        <v>0.42</v>
      </c>
      <c r="L7725">
        <v>0.42</v>
      </c>
      <c r="M7725" t="s">
        <v>26</v>
      </c>
      <c r="N7725" t="s">
        <v>323</v>
      </c>
      <c r="O7725" t="s">
        <v>29</v>
      </c>
      <c r="P7725" t="s">
        <v>29</v>
      </c>
      <c r="Q7725" t="s">
        <v>29</v>
      </c>
      <c r="R7725" t="s">
        <v>29</v>
      </c>
      <c r="S7725" t="s">
        <v>29</v>
      </c>
      <c r="T7725" t="s">
        <v>29</v>
      </c>
      <c r="U7725" t="s">
        <v>29</v>
      </c>
      <c r="V7725" t="s">
        <v>29</v>
      </c>
      <c r="W7725" t="s">
        <v>7623</v>
      </c>
    </row>
    <row r="7726" spans="1:23">
      <c r="A7726">
        <v>7725</v>
      </c>
      <c r="B7726" t="s">
        <v>7217</v>
      </c>
      <c r="C7726" t="s">
        <v>7217</v>
      </c>
      <c r="D7726">
        <v>197</v>
      </c>
      <c r="E7726" t="s">
        <v>7670</v>
      </c>
      <c r="F7726" t="s">
        <v>93</v>
      </c>
      <c r="G7726" s="1" t="s">
        <v>29</v>
      </c>
      <c r="H7726" t="s">
        <v>29</v>
      </c>
      <c r="I7726" t="s">
        <v>29</v>
      </c>
      <c r="J7726" t="s">
        <v>29</v>
      </c>
      <c r="K7726">
        <v>0.12</v>
      </c>
      <c r="L7726">
        <v>0.12</v>
      </c>
      <c r="M7726" t="s">
        <v>26</v>
      </c>
      <c r="N7726" t="s">
        <v>323</v>
      </c>
      <c r="O7726" t="s">
        <v>29</v>
      </c>
      <c r="P7726" t="s">
        <v>29</v>
      </c>
      <c r="Q7726" t="s">
        <v>29</v>
      </c>
      <c r="R7726" t="s">
        <v>29</v>
      </c>
      <c r="S7726" t="s">
        <v>29</v>
      </c>
      <c r="T7726" t="s">
        <v>29</v>
      </c>
      <c r="U7726" t="s">
        <v>29</v>
      </c>
      <c r="V7726" t="s">
        <v>29</v>
      </c>
      <c r="W7726" t="s">
        <v>7623</v>
      </c>
    </row>
    <row r="7727" spans="1:23">
      <c r="A7727">
        <v>7726</v>
      </c>
      <c r="B7727" t="s">
        <v>7217</v>
      </c>
      <c r="C7727" t="s">
        <v>7217</v>
      </c>
      <c r="D7727">
        <v>197</v>
      </c>
      <c r="E7727" t="s">
        <v>7671</v>
      </c>
      <c r="F7727" t="s">
        <v>93</v>
      </c>
      <c r="G7727" s="1" t="s">
        <v>29</v>
      </c>
      <c r="H7727" t="s">
        <v>29</v>
      </c>
      <c r="I7727" t="s">
        <v>29</v>
      </c>
      <c r="J7727" t="s">
        <v>29</v>
      </c>
      <c r="K7727">
        <v>0.15</v>
      </c>
      <c r="L7727">
        <v>0.15</v>
      </c>
      <c r="M7727" t="s">
        <v>26</v>
      </c>
      <c r="N7727" t="s">
        <v>323</v>
      </c>
      <c r="O7727" t="s">
        <v>29</v>
      </c>
      <c r="P7727" t="s">
        <v>29</v>
      </c>
      <c r="Q7727" t="s">
        <v>29</v>
      </c>
      <c r="R7727" t="s">
        <v>29</v>
      </c>
      <c r="S7727" t="s">
        <v>29</v>
      </c>
      <c r="T7727" t="s">
        <v>29</v>
      </c>
      <c r="U7727" t="s">
        <v>29</v>
      </c>
      <c r="V7727" t="s">
        <v>29</v>
      </c>
      <c r="W7727" t="s">
        <v>7623</v>
      </c>
    </row>
    <row r="7728" spans="1:23">
      <c r="A7728">
        <v>7727</v>
      </c>
      <c r="B7728" t="s">
        <v>7217</v>
      </c>
      <c r="C7728" t="s">
        <v>7217</v>
      </c>
      <c r="D7728">
        <v>197</v>
      </c>
      <c r="E7728" t="s">
        <v>7672</v>
      </c>
      <c r="F7728" t="s">
        <v>93</v>
      </c>
      <c r="G7728" s="1" t="s">
        <v>29</v>
      </c>
      <c r="H7728" t="s">
        <v>29</v>
      </c>
      <c r="I7728" t="s">
        <v>29</v>
      </c>
      <c r="J7728" t="s">
        <v>29</v>
      </c>
      <c r="K7728">
        <v>0.15</v>
      </c>
      <c r="L7728">
        <v>0.15</v>
      </c>
      <c r="M7728" t="s">
        <v>26</v>
      </c>
      <c r="N7728" t="s">
        <v>323</v>
      </c>
      <c r="O7728" t="s">
        <v>29</v>
      </c>
      <c r="P7728" t="s">
        <v>29</v>
      </c>
      <c r="Q7728" t="s">
        <v>29</v>
      </c>
      <c r="R7728" t="s">
        <v>29</v>
      </c>
      <c r="S7728" t="s">
        <v>29</v>
      </c>
      <c r="T7728" t="s">
        <v>29</v>
      </c>
      <c r="U7728" t="s">
        <v>29</v>
      </c>
      <c r="V7728" t="s">
        <v>29</v>
      </c>
      <c r="W7728" t="s">
        <v>7623</v>
      </c>
    </row>
    <row r="7729" spans="1:23">
      <c r="A7729">
        <v>7728</v>
      </c>
      <c r="B7729" t="s">
        <v>7217</v>
      </c>
      <c r="C7729" t="s">
        <v>7217</v>
      </c>
      <c r="D7729">
        <v>197</v>
      </c>
      <c r="E7729" t="s">
        <v>7673</v>
      </c>
      <c r="F7729" t="s">
        <v>93</v>
      </c>
      <c r="G7729" s="1" t="s">
        <v>29</v>
      </c>
      <c r="H7729" t="s">
        <v>29</v>
      </c>
      <c r="I7729" t="s">
        <v>29</v>
      </c>
      <c r="J7729" t="s">
        <v>29</v>
      </c>
      <c r="K7729">
        <v>0.15</v>
      </c>
      <c r="L7729">
        <v>0.15</v>
      </c>
      <c r="M7729" t="s">
        <v>26</v>
      </c>
      <c r="N7729" t="s">
        <v>323</v>
      </c>
      <c r="O7729" t="s">
        <v>29</v>
      </c>
      <c r="P7729" t="s">
        <v>29</v>
      </c>
      <c r="Q7729" t="s">
        <v>29</v>
      </c>
      <c r="R7729" t="s">
        <v>29</v>
      </c>
      <c r="S7729" t="s">
        <v>29</v>
      </c>
      <c r="T7729" t="s">
        <v>29</v>
      </c>
      <c r="U7729" t="s">
        <v>29</v>
      </c>
      <c r="V7729" t="s">
        <v>29</v>
      </c>
      <c r="W7729" t="s">
        <v>7623</v>
      </c>
    </row>
    <row r="7730" spans="1:23">
      <c r="A7730">
        <v>7729</v>
      </c>
      <c r="B7730" t="s">
        <v>7217</v>
      </c>
      <c r="C7730" t="s">
        <v>7217</v>
      </c>
      <c r="D7730">
        <v>197</v>
      </c>
      <c r="E7730" t="s">
        <v>7674</v>
      </c>
      <c r="F7730" t="s">
        <v>93</v>
      </c>
      <c r="G7730" s="1" t="s">
        <v>29</v>
      </c>
      <c r="H7730" t="s">
        <v>29</v>
      </c>
      <c r="I7730" t="s">
        <v>29</v>
      </c>
      <c r="J7730" t="s">
        <v>29</v>
      </c>
      <c r="K7730">
        <v>0.13</v>
      </c>
      <c r="L7730">
        <v>0.13</v>
      </c>
      <c r="M7730" t="s">
        <v>26</v>
      </c>
      <c r="N7730" t="s">
        <v>323</v>
      </c>
      <c r="O7730" t="s">
        <v>29</v>
      </c>
      <c r="P7730" t="s">
        <v>29</v>
      </c>
      <c r="Q7730" t="s">
        <v>29</v>
      </c>
      <c r="R7730" t="s">
        <v>29</v>
      </c>
      <c r="S7730" t="s">
        <v>29</v>
      </c>
      <c r="T7730" t="s">
        <v>29</v>
      </c>
      <c r="U7730" t="s">
        <v>29</v>
      </c>
      <c r="V7730" t="s">
        <v>29</v>
      </c>
      <c r="W7730" t="s">
        <v>7623</v>
      </c>
    </row>
    <row r="7731" spans="1:23">
      <c r="A7731">
        <v>7730</v>
      </c>
      <c r="B7731" t="s">
        <v>7217</v>
      </c>
      <c r="C7731" t="s">
        <v>7217</v>
      </c>
      <c r="D7731">
        <v>197</v>
      </c>
      <c r="E7731" t="s">
        <v>8941</v>
      </c>
      <c r="F7731" t="s">
        <v>136</v>
      </c>
      <c r="G7731" s="1" t="s">
        <v>29</v>
      </c>
      <c r="H7731" t="s">
        <v>29</v>
      </c>
      <c r="I7731" t="s">
        <v>29</v>
      </c>
      <c r="J7731" t="s">
        <v>29</v>
      </c>
      <c r="K7731">
        <v>60.79</v>
      </c>
      <c r="L7731">
        <v>60.79</v>
      </c>
      <c r="M7731" t="s">
        <v>136</v>
      </c>
      <c r="N7731" t="s">
        <v>29</v>
      </c>
      <c r="O7731" t="s">
        <v>29</v>
      </c>
      <c r="P7731" t="s">
        <v>29</v>
      </c>
      <c r="Q7731" t="s">
        <v>29</v>
      </c>
      <c r="R7731" t="s">
        <v>29</v>
      </c>
      <c r="S7731" t="s">
        <v>29</v>
      </c>
      <c r="T7731" t="s">
        <v>29</v>
      </c>
      <c r="U7731" t="s">
        <v>29</v>
      </c>
      <c r="V7731" t="s">
        <v>29</v>
      </c>
      <c r="W7731" t="s">
        <v>7623</v>
      </c>
    </row>
    <row r="7732" spans="1:23">
      <c r="A7732">
        <v>7731</v>
      </c>
      <c r="B7732" t="s">
        <v>7675</v>
      </c>
      <c r="C7732" t="s">
        <v>7675</v>
      </c>
      <c r="D7732">
        <v>198</v>
      </c>
      <c r="E7732" t="s">
        <v>7676</v>
      </c>
      <c r="F7732" t="s">
        <v>7677</v>
      </c>
      <c r="G7732" s="1" t="s">
        <v>7678</v>
      </c>
      <c r="H7732" t="s">
        <v>7679</v>
      </c>
      <c r="I7732" t="s">
        <v>7678</v>
      </c>
      <c r="J7732" t="s">
        <v>8874</v>
      </c>
      <c r="K7732">
        <v>2.34</v>
      </c>
      <c r="L7732">
        <f t="shared" ref="L7732:L7765" si="26">K7732/SUM($K$7732:$K$7765)*100</f>
        <v>2.3397660233976594</v>
      </c>
      <c r="M7732" t="s">
        <v>26</v>
      </c>
      <c r="N7732" t="s">
        <v>74</v>
      </c>
      <c r="O7732" t="s">
        <v>29</v>
      </c>
      <c r="P7732" t="s">
        <v>29</v>
      </c>
      <c r="Q7732" t="s">
        <v>29</v>
      </c>
      <c r="R7732" t="s">
        <v>29</v>
      </c>
      <c r="S7732" t="s">
        <v>29</v>
      </c>
      <c r="T7732" t="s">
        <v>29</v>
      </c>
      <c r="U7732" t="s">
        <v>29</v>
      </c>
      <c r="V7732" t="s">
        <v>29</v>
      </c>
      <c r="W7732" t="s">
        <v>7680</v>
      </c>
    </row>
    <row r="7733" spans="1:23">
      <c r="A7733">
        <v>7732</v>
      </c>
      <c r="B7733" t="s">
        <v>7675</v>
      </c>
      <c r="C7733" t="s">
        <v>7675</v>
      </c>
      <c r="D7733">
        <v>198</v>
      </c>
      <c r="E7733" t="s">
        <v>1253</v>
      </c>
      <c r="F7733" t="s">
        <v>114</v>
      </c>
      <c r="G7733" s="1" t="s">
        <v>1084</v>
      </c>
      <c r="H7733" t="s">
        <v>29</v>
      </c>
      <c r="I7733" t="s">
        <v>1084</v>
      </c>
      <c r="J7733" t="s">
        <v>29</v>
      </c>
      <c r="K7733">
        <v>0.94</v>
      </c>
      <c r="L7733">
        <f t="shared" si="26"/>
        <v>0.93990600939905988</v>
      </c>
      <c r="M7733" t="s">
        <v>26</v>
      </c>
      <c r="N7733" t="s">
        <v>74</v>
      </c>
      <c r="O7733" t="s">
        <v>219</v>
      </c>
      <c r="P7733" t="s">
        <v>232</v>
      </c>
      <c r="Q7733" t="s">
        <v>29</v>
      </c>
      <c r="R7733" t="s">
        <v>29</v>
      </c>
      <c r="S7733" t="s">
        <v>29</v>
      </c>
      <c r="T7733" t="s">
        <v>29</v>
      </c>
      <c r="U7733" t="s">
        <v>29</v>
      </c>
      <c r="V7733" t="s">
        <v>29</v>
      </c>
      <c r="W7733" t="s">
        <v>7680</v>
      </c>
    </row>
    <row r="7734" spans="1:23">
      <c r="A7734">
        <v>7733</v>
      </c>
      <c r="B7734" t="s">
        <v>7675</v>
      </c>
      <c r="C7734" t="s">
        <v>7675</v>
      </c>
      <c r="D7734">
        <v>198</v>
      </c>
      <c r="E7734" t="s">
        <v>7681</v>
      </c>
      <c r="F7734" t="s">
        <v>216</v>
      </c>
      <c r="G7734" s="1" t="s">
        <v>2301</v>
      </c>
      <c r="H7734" t="s">
        <v>463</v>
      </c>
      <c r="I7734" t="s">
        <v>2301</v>
      </c>
      <c r="J7734" t="s">
        <v>843</v>
      </c>
      <c r="K7734">
        <v>2.35</v>
      </c>
      <c r="L7734">
        <f t="shared" si="26"/>
        <v>2.3497650234976497</v>
      </c>
      <c r="M7734" t="s">
        <v>26</v>
      </c>
      <c r="N7734" t="s">
        <v>74</v>
      </c>
      <c r="O7734" t="s">
        <v>29</v>
      </c>
      <c r="P7734" t="s">
        <v>29</v>
      </c>
      <c r="Q7734" t="s">
        <v>29</v>
      </c>
      <c r="R7734" t="s">
        <v>29</v>
      </c>
      <c r="S7734" t="s">
        <v>29</v>
      </c>
      <c r="T7734" t="s">
        <v>29</v>
      </c>
      <c r="U7734" t="s">
        <v>29</v>
      </c>
      <c r="V7734" t="s">
        <v>29</v>
      </c>
      <c r="W7734" t="s">
        <v>7680</v>
      </c>
    </row>
    <row r="7735" spans="1:23">
      <c r="A7735">
        <v>7734</v>
      </c>
      <c r="B7735" t="s">
        <v>7675</v>
      </c>
      <c r="C7735" t="s">
        <v>7675</v>
      </c>
      <c r="D7735">
        <v>198</v>
      </c>
      <c r="E7735" t="s">
        <v>7682</v>
      </c>
      <c r="F7735" t="s">
        <v>23</v>
      </c>
      <c r="G7735" s="1" t="s">
        <v>2843</v>
      </c>
      <c r="H7735" t="s">
        <v>7683</v>
      </c>
      <c r="I7735" t="s">
        <v>8840</v>
      </c>
      <c r="J7735" t="s">
        <v>8875</v>
      </c>
      <c r="K7735">
        <v>0.21</v>
      </c>
      <c r="L7735">
        <f t="shared" si="26"/>
        <v>0.20997900209978998</v>
      </c>
      <c r="M7735" t="s">
        <v>26</v>
      </c>
      <c r="N7735" t="s">
        <v>74</v>
      </c>
      <c r="O7735" t="s">
        <v>29</v>
      </c>
      <c r="P7735" t="s">
        <v>29</v>
      </c>
      <c r="Q7735" t="s">
        <v>29</v>
      </c>
      <c r="R7735" t="s">
        <v>29</v>
      </c>
      <c r="S7735" t="s">
        <v>29</v>
      </c>
      <c r="T7735" t="s">
        <v>29</v>
      </c>
      <c r="U7735" t="s">
        <v>29</v>
      </c>
      <c r="V7735" t="s">
        <v>29</v>
      </c>
      <c r="W7735" t="s">
        <v>7680</v>
      </c>
    </row>
    <row r="7736" spans="1:23">
      <c r="A7736">
        <v>7735</v>
      </c>
      <c r="B7736" t="s">
        <v>7675</v>
      </c>
      <c r="C7736" t="s">
        <v>7675</v>
      </c>
      <c r="D7736">
        <v>198</v>
      </c>
      <c r="E7736" t="s">
        <v>7684</v>
      </c>
      <c r="F7736" t="s">
        <v>3258</v>
      </c>
      <c r="G7736" s="1" t="s">
        <v>3259</v>
      </c>
      <c r="H7736" t="s">
        <v>463</v>
      </c>
      <c r="I7736" t="s">
        <v>3259</v>
      </c>
      <c r="J7736" t="s">
        <v>463</v>
      </c>
      <c r="K7736">
        <v>0.73</v>
      </c>
      <c r="L7736">
        <f t="shared" si="26"/>
        <v>0.72992700729926985</v>
      </c>
      <c r="M7736" t="s">
        <v>26</v>
      </c>
      <c r="N7736" t="s">
        <v>74</v>
      </c>
      <c r="O7736" t="s">
        <v>29</v>
      </c>
      <c r="P7736" t="s">
        <v>29</v>
      </c>
      <c r="Q7736" t="s">
        <v>29</v>
      </c>
      <c r="R7736" t="s">
        <v>29</v>
      </c>
      <c r="S7736" t="s">
        <v>29</v>
      </c>
      <c r="T7736" t="s">
        <v>29</v>
      </c>
      <c r="U7736" t="s">
        <v>29</v>
      </c>
      <c r="V7736" t="s">
        <v>29</v>
      </c>
      <c r="W7736" t="s">
        <v>7680</v>
      </c>
    </row>
    <row r="7737" spans="1:23">
      <c r="A7737">
        <v>7736</v>
      </c>
      <c r="B7737" t="s">
        <v>7675</v>
      </c>
      <c r="C7737" t="s">
        <v>7675</v>
      </c>
      <c r="D7737">
        <v>198</v>
      </c>
      <c r="E7737" t="s">
        <v>1243</v>
      </c>
      <c r="F7737" t="s">
        <v>196</v>
      </c>
      <c r="G7737" s="1" t="s">
        <v>326</v>
      </c>
      <c r="H7737" t="s">
        <v>1244</v>
      </c>
      <c r="I7737" t="s">
        <v>326</v>
      </c>
      <c r="J7737" t="s">
        <v>1244</v>
      </c>
      <c r="K7737">
        <v>10.99</v>
      </c>
      <c r="L7737">
        <f t="shared" si="26"/>
        <v>10.988901109889008</v>
      </c>
      <c r="M7737" t="s">
        <v>26</v>
      </c>
      <c r="N7737" t="s">
        <v>74</v>
      </c>
      <c r="O7737" t="s">
        <v>29</v>
      </c>
      <c r="P7737" t="s">
        <v>29</v>
      </c>
      <c r="Q7737" t="s">
        <v>29</v>
      </c>
      <c r="R7737" t="s">
        <v>29</v>
      </c>
      <c r="S7737" t="s">
        <v>29</v>
      </c>
      <c r="T7737" t="s">
        <v>29</v>
      </c>
      <c r="U7737" t="s">
        <v>29</v>
      </c>
      <c r="V7737" t="s">
        <v>29</v>
      </c>
      <c r="W7737" t="s">
        <v>7680</v>
      </c>
    </row>
    <row r="7738" spans="1:23">
      <c r="A7738">
        <v>7737</v>
      </c>
      <c r="B7738" t="s">
        <v>7675</v>
      </c>
      <c r="C7738" t="s">
        <v>7675</v>
      </c>
      <c r="D7738">
        <v>198</v>
      </c>
      <c r="E7738" t="s">
        <v>7685</v>
      </c>
      <c r="F7738" t="s">
        <v>558</v>
      </c>
      <c r="G7738" s="1" t="s">
        <v>1111</v>
      </c>
      <c r="H7738" t="s">
        <v>7686</v>
      </c>
      <c r="I7738" t="s">
        <v>1111</v>
      </c>
      <c r="J7738" t="s">
        <v>7686</v>
      </c>
      <c r="K7738">
        <v>7.5</v>
      </c>
      <c r="L7738">
        <f t="shared" si="26"/>
        <v>7.4992500749924984</v>
      </c>
      <c r="M7738" t="s">
        <v>26</v>
      </c>
      <c r="N7738" t="s">
        <v>74</v>
      </c>
      <c r="O7738" t="s">
        <v>29</v>
      </c>
      <c r="P7738" t="s">
        <v>29</v>
      </c>
      <c r="Q7738" t="s">
        <v>29</v>
      </c>
      <c r="R7738" t="s">
        <v>29</v>
      </c>
      <c r="S7738" t="s">
        <v>29</v>
      </c>
      <c r="T7738" t="s">
        <v>29</v>
      </c>
      <c r="U7738" t="s">
        <v>29</v>
      </c>
      <c r="V7738" t="s">
        <v>29</v>
      </c>
      <c r="W7738" t="s">
        <v>7680</v>
      </c>
    </row>
    <row r="7739" spans="1:23">
      <c r="A7739">
        <v>7738</v>
      </c>
      <c r="B7739" t="s">
        <v>7675</v>
      </c>
      <c r="C7739" t="s">
        <v>7675</v>
      </c>
      <c r="D7739">
        <v>198</v>
      </c>
      <c r="E7739" t="s">
        <v>7687</v>
      </c>
      <c r="F7739" t="s">
        <v>3226</v>
      </c>
      <c r="G7739" s="1" t="s">
        <v>4507</v>
      </c>
      <c r="H7739" t="s">
        <v>7688</v>
      </c>
      <c r="I7739" t="s">
        <v>4507</v>
      </c>
      <c r="J7739" t="s">
        <v>7688</v>
      </c>
      <c r="K7739">
        <v>2.62</v>
      </c>
      <c r="L7739">
        <f t="shared" si="26"/>
        <v>2.6197380261973802</v>
      </c>
      <c r="M7739" t="s">
        <v>26</v>
      </c>
      <c r="N7739" t="s">
        <v>74</v>
      </c>
      <c r="O7739" t="s">
        <v>29</v>
      </c>
      <c r="P7739" t="s">
        <v>29</v>
      </c>
      <c r="Q7739" t="s">
        <v>29</v>
      </c>
      <c r="R7739" t="s">
        <v>29</v>
      </c>
      <c r="S7739" t="s">
        <v>29</v>
      </c>
      <c r="T7739" t="s">
        <v>29</v>
      </c>
      <c r="U7739" t="s">
        <v>29</v>
      </c>
      <c r="V7739" t="s">
        <v>29</v>
      </c>
      <c r="W7739" t="s">
        <v>7680</v>
      </c>
    </row>
    <row r="7740" spans="1:23">
      <c r="A7740">
        <v>7739</v>
      </c>
      <c r="B7740" t="s">
        <v>7675</v>
      </c>
      <c r="C7740" t="s">
        <v>7675</v>
      </c>
      <c r="D7740">
        <v>198</v>
      </c>
      <c r="E7740" t="s">
        <v>7689</v>
      </c>
      <c r="F7740" t="s">
        <v>168</v>
      </c>
      <c r="G7740" s="1" t="s">
        <v>1026</v>
      </c>
      <c r="H7740" t="s">
        <v>7690</v>
      </c>
      <c r="I7740" t="s">
        <v>1026</v>
      </c>
      <c r="J7740" t="s">
        <v>7690</v>
      </c>
      <c r="K7740">
        <v>2.92</v>
      </c>
      <c r="L7740">
        <f t="shared" si="26"/>
        <v>2.9197080291970794</v>
      </c>
      <c r="M7740" t="s">
        <v>26</v>
      </c>
      <c r="N7740" t="s">
        <v>63</v>
      </c>
      <c r="O7740" t="s">
        <v>29</v>
      </c>
      <c r="P7740" t="s">
        <v>29</v>
      </c>
      <c r="Q7740" t="s">
        <v>29</v>
      </c>
      <c r="R7740" t="s">
        <v>29</v>
      </c>
      <c r="S7740" t="s">
        <v>29</v>
      </c>
      <c r="T7740" t="s">
        <v>29</v>
      </c>
      <c r="U7740" t="s">
        <v>29</v>
      </c>
      <c r="V7740" t="s">
        <v>29</v>
      </c>
      <c r="W7740" t="s">
        <v>7680</v>
      </c>
    </row>
    <row r="7741" spans="1:23">
      <c r="A7741">
        <v>7740</v>
      </c>
      <c r="B7741" t="s">
        <v>7675</v>
      </c>
      <c r="C7741" t="s">
        <v>7675</v>
      </c>
      <c r="D7741">
        <v>198</v>
      </c>
      <c r="E7741" t="s">
        <v>7691</v>
      </c>
      <c r="F7741" t="s">
        <v>4209</v>
      </c>
      <c r="G7741" s="1" t="s">
        <v>4165</v>
      </c>
      <c r="H7741" t="s">
        <v>7692</v>
      </c>
      <c r="I7741" t="s">
        <v>8574</v>
      </c>
      <c r="J7741" t="s">
        <v>7692</v>
      </c>
      <c r="K7741">
        <v>1</v>
      </c>
      <c r="L7741">
        <f t="shared" si="26"/>
        <v>0.99990000999899997</v>
      </c>
      <c r="M7741" t="s">
        <v>26</v>
      </c>
      <c r="N7741" t="s">
        <v>74</v>
      </c>
      <c r="O7741" t="s">
        <v>29</v>
      </c>
      <c r="P7741" t="s">
        <v>29</v>
      </c>
      <c r="Q7741" t="s">
        <v>29</v>
      </c>
      <c r="R7741" t="s">
        <v>29</v>
      </c>
      <c r="S7741" t="s">
        <v>29</v>
      </c>
      <c r="T7741" t="s">
        <v>29</v>
      </c>
      <c r="U7741" t="s">
        <v>29</v>
      </c>
      <c r="V7741" t="s">
        <v>29</v>
      </c>
      <c r="W7741" t="s">
        <v>7680</v>
      </c>
    </row>
    <row r="7742" spans="1:23">
      <c r="A7742">
        <v>7741</v>
      </c>
      <c r="B7742" t="s">
        <v>7675</v>
      </c>
      <c r="C7742" t="s">
        <v>7675</v>
      </c>
      <c r="D7742">
        <v>198</v>
      </c>
      <c r="E7742" t="s">
        <v>7693</v>
      </c>
      <c r="F7742" t="s">
        <v>181</v>
      </c>
      <c r="G7742" s="1" t="s">
        <v>7694</v>
      </c>
      <c r="H7742" t="s">
        <v>29</v>
      </c>
      <c r="I7742" t="s">
        <v>7694</v>
      </c>
      <c r="J7742" t="s">
        <v>29</v>
      </c>
      <c r="K7742">
        <v>12.46</v>
      </c>
      <c r="L7742">
        <f t="shared" si="26"/>
        <v>12.458754124587539</v>
      </c>
      <c r="M7742" t="s">
        <v>26</v>
      </c>
      <c r="N7742" t="s">
        <v>74</v>
      </c>
      <c r="O7742" t="s">
        <v>29</v>
      </c>
      <c r="P7742" t="s">
        <v>29</v>
      </c>
      <c r="Q7742" t="s">
        <v>29</v>
      </c>
      <c r="R7742" t="s">
        <v>29</v>
      </c>
      <c r="S7742" t="s">
        <v>29</v>
      </c>
      <c r="T7742" t="s">
        <v>29</v>
      </c>
      <c r="U7742" t="s">
        <v>29</v>
      </c>
      <c r="V7742" t="s">
        <v>29</v>
      </c>
      <c r="W7742" t="s">
        <v>7680</v>
      </c>
    </row>
    <row r="7743" spans="1:23">
      <c r="A7743">
        <v>7742</v>
      </c>
      <c r="B7743" t="s">
        <v>7675</v>
      </c>
      <c r="C7743" t="s">
        <v>7675</v>
      </c>
      <c r="D7743">
        <v>198</v>
      </c>
      <c r="E7743" t="s">
        <v>7695</v>
      </c>
      <c r="F7743" t="s">
        <v>251</v>
      </c>
      <c r="G7743" s="1" t="s">
        <v>252</v>
      </c>
      <c r="H7743" t="s">
        <v>7696</v>
      </c>
      <c r="I7743" t="s">
        <v>252</v>
      </c>
      <c r="J7743" t="s">
        <v>7696</v>
      </c>
      <c r="K7743">
        <v>0.28999999999999998</v>
      </c>
      <c r="L7743">
        <f t="shared" si="26"/>
        <v>0.28997100289970995</v>
      </c>
      <c r="M7743" t="s">
        <v>26</v>
      </c>
      <c r="N7743" t="s">
        <v>74</v>
      </c>
      <c r="O7743" t="s">
        <v>29</v>
      </c>
      <c r="P7743" t="s">
        <v>29</v>
      </c>
      <c r="Q7743" t="s">
        <v>29</v>
      </c>
      <c r="R7743" t="s">
        <v>29</v>
      </c>
      <c r="S7743" t="s">
        <v>29</v>
      </c>
      <c r="T7743" t="s">
        <v>29</v>
      </c>
      <c r="U7743" t="s">
        <v>29</v>
      </c>
      <c r="V7743" t="s">
        <v>29</v>
      </c>
      <c r="W7743" t="s">
        <v>7680</v>
      </c>
    </row>
    <row r="7744" spans="1:23">
      <c r="A7744">
        <v>7743</v>
      </c>
      <c r="B7744" t="s">
        <v>7675</v>
      </c>
      <c r="C7744" t="s">
        <v>7675</v>
      </c>
      <c r="D7744">
        <v>198</v>
      </c>
      <c r="E7744" t="s">
        <v>7697</v>
      </c>
      <c r="F7744" t="s">
        <v>185</v>
      </c>
      <c r="G7744" s="1" t="s">
        <v>186</v>
      </c>
      <c r="H7744" t="s">
        <v>7698</v>
      </c>
      <c r="I7744" t="s">
        <v>186</v>
      </c>
      <c r="J7744" t="s">
        <v>8786</v>
      </c>
      <c r="K7744">
        <v>9.24</v>
      </c>
      <c r="L7744">
        <f t="shared" si="26"/>
        <v>9.2390760923907589</v>
      </c>
      <c r="M7744" t="s">
        <v>26</v>
      </c>
      <c r="N7744" t="s">
        <v>74</v>
      </c>
      <c r="O7744" t="s">
        <v>29</v>
      </c>
      <c r="P7744" t="s">
        <v>29</v>
      </c>
      <c r="Q7744" t="s">
        <v>29</v>
      </c>
      <c r="R7744" t="s">
        <v>29</v>
      </c>
      <c r="S7744" t="s">
        <v>29</v>
      </c>
      <c r="T7744" t="s">
        <v>29</v>
      </c>
      <c r="U7744" t="s">
        <v>29</v>
      </c>
      <c r="V7744" t="s">
        <v>29</v>
      </c>
      <c r="W7744" t="s">
        <v>7680</v>
      </c>
    </row>
    <row r="7745" spans="1:23">
      <c r="A7745">
        <v>7744</v>
      </c>
      <c r="B7745" t="s">
        <v>7675</v>
      </c>
      <c r="C7745" t="s">
        <v>7675</v>
      </c>
      <c r="D7745">
        <v>198</v>
      </c>
      <c r="E7745" t="s">
        <v>7699</v>
      </c>
      <c r="F7745" t="s">
        <v>185</v>
      </c>
      <c r="G7745" s="1" t="s">
        <v>186</v>
      </c>
      <c r="H7745" t="s">
        <v>7700</v>
      </c>
      <c r="I7745" t="s">
        <v>186</v>
      </c>
      <c r="J7745" t="s">
        <v>867</v>
      </c>
      <c r="K7745">
        <v>0.75</v>
      </c>
      <c r="L7745">
        <f t="shared" si="26"/>
        <v>0.74992500749924995</v>
      </c>
      <c r="M7745" t="s">
        <v>26</v>
      </c>
      <c r="N7745" t="s">
        <v>74</v>
      </c>
      <c r="O7745" t="s">
        <v>29</v>
      </c>
      <c r="P7745" t="s">
        <v>29</v>
      </c>
      <c r="Q7745" t="s">
        <v>29</v>
      </c>
      <c r="R7745" t="s">
        <v>29</v>
      </c>
      <c r="S7745" t="s">
        <v>29</v>
      </c>
      <c r="T7745" t="s">
        <v>29</v>
      </c>
      <c r="U7745" t="s">
        <v>29</v>
      </c>
      <c r="V7745" t="s">
        <v>29</v>
      </c>
      <c r="W7745" t="s">
        <v>7680</v>
      </c>
    </row>
    <row r="7746" spans="1:23">
      <c r="A7746">
        <v>7745</v>
      </c>
      <c r="B7746" t="s">
        <v>7675</v>
      </c>
      <c r="C7746" t="s">
        <v>7675</v>
      </c>
      <c r="D7746">
        <v>198</v>
      </c>
      <c r="E7746" t="s">
        <v>7701</v>
      </c>
      <c r="F7746" t="s">
        <v>185</v>
      </c>
      <c r="G7746" s="1" t="s">
        <v>186</v>
      </c>
      <c r="H7746" t="s">
        <v>7392</v>
      </c>
      <c r="I7746" t="s">
        <v>186</v>
      </c>
      <c r="J7746" t="s">
        <v>7392</v>
      </c>
      <c r="K7746">
        <v>0.8</v>
      </c>
      <c r="L7746">
        <f t="shared" si="26"/>
        <v>0.79992000799919993</v>
      </c>
      <c r="M7746" t="s">
        <v>26</v>
      </c>
      <c r="N7746" t="s">
        <v>74</v>
      </c>
      <c r="O7746" t="s">
        <v>29</v>
      </c>
      <c r="P7746" t="s">
        <v>29</v>
      </c>
      <c r="Q7746" t="s">
        <v>29</v>
      </c>
      <c r="R7746" t="s">
        <v>29</v>
      </c>
      <c r="S7746" t="s">
        <v>29</v>
      </c>
      <c r="T7746" t="s">
        <v>29</v>
      </c>
      <c r="U7746" t="s">
        <v>29</v>
      </c>
      <c r="V7746" t="s">
        <v>29</v>
      </c>
      <c r="W7746" t="s">
        <v>7680</v>
      </c>
    </row>
    <row r="7747" spans="1:23">
      <c r="A7747">
        <v>7746</v>
      </c>
      <c r="B7747" t="s">
        <v>7675</v>
      </c>
      <c r="C7747" t="s">
        <v>7675</v>
      </c>
      <c r="D7747">
        <v>198</v>
      </c>
      <c r="E7747" t="s">
        <v>244</v>
      </c>
      <c r="F7747" t="s">
        <v>185</v>
      </c>
      <c r="G7747" s="1" t="s">
        <v>186</v>
      </c>
      <c r="H7747" t="s">
        <v>245</v>
      </c>
      <c r="I7747" t="s">
        <v>186</v>
      </c>
      <c r="J7747" t="s">
        <v>245</v>
      </c>
      <c r="K7747">
        <v>8.56</v>
      </c>
      <c r="L7747">
        <f t="shared" si="26"/>
        <v>8.5591440855914396</v>
      </c>
      <c r="M7747" t="s">
        <v>26</v>
      </c>
      <c r="N7747" t="s">
        <v>74</v>
      </c>
      <c r="O7747" t="s">
        <v>219</v>
      </c>
      <c r="P7747" t="s">
        <v>29</v>
      </c>
      <c r="Q7747" t="s">
        <v>29</v>
      </c>
      <c r="R7747" t="s">
        <v>29</v>
      </c>
      <c r="S7747" t="s">
        <v>29</v>
      </c>
      <c r="T7747" t="s">
        <v>29</v>
      </c>
      <c r="U7747" t="s">
        <v>29</v>
      </c>
      <c r="V7747" t="s">
        <v>29</v>
      </c>
      <c r="W7747" t="s">
        <v>7680</v>
      </c>
    </row>
    <row r="7748" spans="1:23">
      <c r="A7748">
        <v>7747</v>
      </c>
      <c r="B7748" t="s">
        <v>7675</v>
      </c>
      <c r="C7748" t="s">
        <v>7675</v>
      </c>
      <c r="D7748">
        <v>198</v>
      </c>
      <c r="E7748" t="s">
        <v>7702</v>
      </c>
      <c r="F7748" t="s">
        <v>498</v>
      </c>
      <c r="G7748" s="1" t="s">
        <v>499</v>
      </c>
      <c r="H7748" t="s">
        <v>7686</v>
      </c>
      <c r="I7748" t="s">
        <v>499</v>
      </c>
      <c r="J7748" t="s">
        <v>7686</v>
      </c>
      <c r="K7748">
        <v>0.09</v>
      </c>
      <c r="L7748">
        <f t="shared" si="26"/>
        <v>8.9991000899909995E-2</v>
      </c>
      <c r="M7748" t="s">
        <v>26</v>
      </c>
      <c r="N7748" t="s">
        <v>74</v>
      </c>
      <c r="O7748" t="s">
        <v>29</v>
      </c>
      <c r="P7748" t="s">
        <v>29</v>
      </c>
      <c r="Q7748" t="s">
        <v>29</v>
      </c>
      <c r="R7748" t="s">
        <v>29</v>
      </c>
      <c r="S7748" t="s">
        <v>29</v>
      </c>
      <c r="T7748" t="s">
        <v>29</v>
      </c>
      <c r="U7748" t="s">
        <v>29</v>
      </c>
      <c r="V7748" t="s">
        <v>29</v>
      </c>
      <c r="W7748" t="s">
        <v>7680</v>
      </c>
    </row>
    <row r="7749" spans="1:23">
      <c r="A7749">
        <v>7748</v>
      </c>
      <c r="B7749" t="s">
        <v>7675</v>
      </c>
      <c r="C7749" t="s">
        <v>7675</v>
      </c>
      <c r="D7749">
        <v>198</v>
      </c>
      <c r="E7749" t="s">
        <v>7703</v>
      </c>
      <c r="F7749" t="s">
        <v>168</v>
      </c>
      <c r="G7749" s="1" t="s">
        <v>2568</v>
      </c>
      <c r="H7749" t="s">
        <v>7704</v>
      </c>
      <c r="I7749" t="s">
        <v>2568</v>
      </c>
      <c r="J7749" t="s">
        <v>7704</v>
      </c>
      <c r="K7749">
        <v>2.93</v>
      </c>
      <c r="L7749">
        <f t="shared" si="26"/>
        <v>2.9297070292970697</v>
      </c>
      <c r="M7749" t="s">
        <v>26</v>
      </c>
      <c r="N7749" t="s">
        <v>74</v>
      </c>
      <c r="O7749" t="s">
        <v>29</v>
      </c>
      <c r="P7749" t="s">
        <v>29</v>
      </c>
      <c r="Q7749" t="s">
        <v>29</v>
      </c>
      <c r="R7749" t="s">
        <v>29</v>
      </c>
      <c r="S7749" t="s">
        <v>29</v>
      </c>
      <c r="T7749" t="s">
        <v>29</v>
      </c>
      <c r="U7749" t="s">
        <v>29</v>
      </c>
      <c r="V7749" t="s">
        <v>29</v>
      </c>
      <c r="W7749" t="s">
        <v>7680</v>
      </c>
    </row>
    <row r="7750" spans="1:23">
      <c r="A7750">
        <v>7749</v>
      </c>
      <c r="B7750" t="s">
        <v>7675</v>
      </c>
      <c r="C7750" t="s">
        <v>7675</v>
      </c>
      <c r="D7750">
        <v>198</v>
      </c>
      <c r="E7750" t="s">
        <v>7124</v>
      </c>
      <c r="F7750" t="s">
        <v>51</v>
      </c>
      <c r="G7750" s="1" t="s">
        <v>5910</v>
      </c>
      <c r="H7750" t="s">
        <v>463</v>
      </c>
      <c r="I7750" t="s">
        <v>5910</v>
      </c>
      <c r="J7750" t="s">
        <v>463</v>
      </c>
      <c r="K7750">
        <v>0.48</v>
      </c>
      <c r="L7750">
        <f t="shared" si="26"/>
        <v>0.47995200479951994</v>
      </c>
      <c r="M7750" t="s">
        <v>26</v>
      </c>
      <c r="N7750" t="s">
        <v>219</v>
      </c>
      <c r="O7750" t="s">
        <v>232</v>
      </c>
      <c r="P7750" t="s">
        <v>29</v>
      </c>
      <c r="Q7750" t="s">
        <v>29</v>
      </c>
      <c r="R7750" t="s">
        <v>29</v>
      </c>
      <c r="S7750" t="s">
        <v>29</v>
      </c>
      <c r="T7750" t="s">
        <v>29</v>
      </c>
      <c r="U7750" t="s">
        <v>29</v>
      </c>
      <c r="V7750" t="s">
        <v>29</v>
      </c>
      <c r="W7750" t="s">
        <v>7680</v>
      </c>
    </row>
    <row r="7751" spans="1:23">
      <c r="A7751">
        <v>7750</v>
      </c>
      <c r="B7751" t="s">
        <v>7675</v>
      </c>
      <c r="C7751" t="s">
        <v>7675</v>
      </c>
      <c r="D7751">
        <v>198</v>
      </c>
      <c r="E7751" t="s">
        <v>7705</v>
      </c>
      <c r="F7751" t="s">
        <v>258</v>
      </c>
      <c r="G7751" s="1" t="s">
        <v>7706</v>
      </c>
      <c r="H7751" t="s">
        <v>7707</v>
      </c>
      <c r="I7751" t="s">
        <v>7706</v>
      </c>
      <c r="J7751" t="s">
        <v>7707</v>
      </c>
      <c r="K7751">
        <v>0.75</v>
      </c>
      <c r="L7751">
        <f t="shared" si="26"/>
        <v>0.74992500749924995</v>
      </c>
      <c r="M7751" t="s">
        <v>26</v>
      </c>
      <c r="N7751" t="s">
        <v>219</v>
      </c>
      <c r="O7751" t="s">
        <v>232</v>
      </c>
      <c r="P7751" t="s">
        <v>29</v>
      </c>
      <c r="Q7751" t="s">
        <v>29</v>
      </c>
      <c r="R7751" t="s">
        <v>29</v>
      </c>
      <c r="S7751" t="s">
        <v>29</v>
      </c>
      <c r="T7751" t="s">
        <v>29</v>
      </c>
      <c r="U7751" t="s">
        <v>29</v>
      </c>
      <c r="V7751" t="s">
        <v>29</v>
      </c>
      <c r="W7751" t="s">
        <v>7680</v>
      </c>
    </row>
    <row r="7752" spans="1:23">
      <c r="A7752">
        <v>7751</v>
      </c>
      <c r="B7752" t="s">
        <v>7675</v>
      </c>
      <c r="C7752" t="s">
        <v>7675</v>
      </c>
      <c r="D7752">
        <v>198</v>
      </c>
      <c r="E7752" t="s">
        <v>7708</v>
      </c>
      <c r="F7752" t="s">
        <v>344</v>
      </c>
      <c r="G7752" s="1" t="s">
        <v>1079</v>
      </c>
      <c r="H7752" t="s">
        <v>7166</v>
      </c>
      <c r="I7752" t="s">
        <v>1079</v>
      </c>
      <c r="J7752" t="s">
        <v>7166</v>
      </c>
      <c r="K7752">
        <v>0.6</v>
      </c>
      <c r="L7752">
        <f t="shared" si="26"/>
        <v>0.59994000599940001</v>
      </c>
      <c r="M7752" t="s">
        <v>26</v>
      </c>
      <c r="N7752" t="s">
        <v>74</v>
      </c>
      <c r="O7752" t="s">
        <v>29</v>
      </c>
      <c r="P7752" t="s">
        <v>29</v>
      </c>
      <c r="Q7752" t="s">
        <v>29</v>
      </c>
      <c r="R7752" t="s">
        <v>29</v>
      </c>
      <c r="S7752" t="s">
        <v>29</v>
      </c>
      <c r="T7752" t="s">
        <v>29</v>
      </c>
      <c r="U7752" t="s">
        <v>29</v>
      </c>
      <c r="V7752" t="s">
        <v>29</v>
      </c>
      <c r="W7752" t="s">
        <v>7680</v>
      </c>
    </row>
    <row r="7753" spans="1:23">
      <c r="A7753">
        <v>7752</v>
      </c>
      <c r="B7753" t="s">
        <v>7675</v>
      </c>
      <c r="C7753" t="s">
        <v>7675</v>
      </c>
      <c r="D7753">
        <v>198</v>
      </c>
      <c r="E7753" t="s">
        <v>7709</v>
      </c>
      <c r="F7753" t="s">
        <v>258</v>
      </c>
      <c r="G7753" s="1" t="s">
        <v>1415</v>
      </c>
      <c r="H7753" t="s">
        <v>7710</v>
      </c>
      <c r="I7753" t="s">
        <v>1415</v>
      </c>
      <c r="J7753" t="s">
        <v>7710</v>
      </c>
      <c r="K7753">
        <v>5</v>
      </c>
      <c r="L7753">
        <f t="shared" si="26"/>
        <v>4.9995000499949995</v>
      </c>
      <c r="M7753" t="s">
        <v>26</v>
      </c>
      <c r="N7753" t="s">
        <v>74</v>
      </c>
      <c r="O7753" t="s">
        <v>219</v>
      </c>
      <c r="P7753" t="s">
        <v>29</v>
      </c>
      <c r="Q7753" t="s">
        <v>29</v>
      </c>
      <c r="R7753" t="s">
        <v>29</v>
      </c>
      <c r="S7753" t="s">
        <v>29</v>
      </c>
      <c r="T7753" t="s">
        <v>29</v>
      </c>
      <c r="U7753" t="s">
        <v>29</v>
      </c>
      <c r="V7753" t="s">
        <v>29</v>
      </c>
      <c r="W7753" t="s">
        <v>7680</v>
      </c>
    </row>
    <row r="7754" spans="1:23">
      <c r="A7754">
        <v>7753</v>
      </c>
      <c r="B7754" t="s">
        <v>7675</v>
      </c>
      <c r="C7754" t="s">
        <v>7675</v>
      </c>
      <c r="D7754">
        <v>198</v>
      </c>
      <c r="E7754" t="s">
        <v>7711</v>
      </c>
      <c r="F7754" t="s">
        <v>468</v>
      </c>
      <c r="G7754" s="1" t="s">
        <v>864</v>
      </c>
      <c r="H7754" t="s">
        <v>7686</v>
      </c>
      <c r="I7754" t="s">
        <v>864</v>
      </c>
      <c r="J7754" t="s">
        <v>7686</v>
      </c>
      <c r="K7754">
        <v>1.93</v>
      </c>
      <c r="L7754">
        <f t="shared" si="26"/>
        <v>1.9298070192980699</v>
      </c>
      <c r="M7754" t="s">
        <v>26</v>
      </c>
      <c r="N7754" t="s">
        <v>219</v>
      </c>
      <c r="O7754" t="s">
        <v>29</v>
      </c>
      <c r="P7754" t="s">
        <v>29</v>
      </c>
      <c r="Q7754" t="s">
        <v>29</v>
      </c>
      <c r="R7754" t="s">
        <v>29</v>
      </c>
      <c r="S7754" t="s">
        <v>29</v>
      </c>
      <c r="T7754" t="s">
        <v>29</v>
      </c>
      <c r="U7754" t="s">
        <v>29</v>
      </c>
      <c r="V7754" t="s">
        <v>29</v>
      </c>
      <c r="W7754" t="s">
        <v>7680</v>
      </c>
    </row>
    <row r="7755" spans="1:23">
      <c r="A7755">
        <v>7754</v>
      </c>
      <c r="B7755" t="s">
        <v>7675</v>
      </c>
      <c r="C7755" t="s">
        <v>7675</v>
      </c>
      <c r="D7755">
        <v>198</v>
      </c>
      <c r="E7755" t="s">
        <v>7712</v>
      </c>
      <c r="F7755" t="s">
        <v>103</v>
      </c>
      <c r="G7755" s="1" t="s">
        <v>5917</v>
      </c>
      <c r="H7755" t="s">
        <v>7713</v>
      </c>
      <c r="I7755" t="s">
        <v>5917</v>
      </c>
      <c r="J7755" t="s">
        <v>7713</v>
      </c>
      <c r="K7755">
        <v>0.08</v>
      </c>
      <c r="L7755">
        <f t="shared" si="26"/>
        <v>7.9992000799919985E-2</v>
      </c>
      <c r="M7755" t="s">
        <v>26</v>
      </c>
      <c r="N7755" t="s">
        <v>74</v>
      </c>
      <c r="O7755" t="s">
        <v>29</v>
      </c>
      <c r="P7755" t="s">
        <v>29</v>
      </c>
      <c r="Q7755" t="s">
        <v>29</v>
      </c>
      <c r="R7755" t="s">
        <v>29</v>
      </c>
      <c r="S7755" t="s">
        <v>29</v>
      </c>
      <c r="T7755" t="s">
        <v>29</v>
      </c>
      <c r="U7755" t="s">
        <v>29</v>
      </c>
      <c r="V7755" t="s">
        <v>29</v>
      </c>
      <c r="W7755" t="s">
        <v>7680</v>
      </c>
    </row>
    <row r="7756" spans="1:23">
      <c r="A7756">
        <v>7755</v>
      </c>
      <c r="B7756" t="s">
        <v>7675</v>
      </c>
      <c r="C7756" t="s">
        <v>7675</v>
      </c>
      <c r="D7756">
        <v>198</v>
      </c>
      <c r="E7756" t="s">
        <v>7714</v>
      </c>
      <c r="F7756" t="s">
        <v>185</v>
      </c>
      <c r="G7756" s="1" t="s">
        <v>4768</v>
      </c>
      <c r="H7756" t="s">
        <v>7715</v>
      </c>
      <c r="I7756" t="s">
        <v>4768</v>
      </c>
      <c r="J7756" t="s">
        <v>7715</v>
      </c>
      <c r="K7756">
        <v>0.41</v>
      </c>
      <c r="L7756">
        <f t="shared" si="26"/>
        <v>0.40995900409958996</v>
      </c>
      <c r="M7756" t="s">
        <v>26</v>
      </c>
      <c r="N7756" t="s">
        <v>74</v>
      </c>
      <c r="O7756" t="s">
        <v>63</v>
      </c>
      <c r="P7756" t="s">
        <v>29</v>
      </c>
      <c r="Q7756" t="s">
        <v>29</v>
      </c>
      <c r="R7756" t="s">
        <v>29</v>
      </c>
      <c r="S7756" t="s">
        <v>29</v>
      </c>
      <c r="T7756" t="s">
        <v>29</v>
      </c>
      <c r="U7756" t="s">
        <v>29</v>
      </c>
      <c r="V7756" t="s">
        <v>29</v>
      </c>
      <c r="W7756" t="s">
        <v>7680</v>
      </c>
    </row>
    <row r="7757" spans="1:23">
      <c r="A7757">
        <v>7756</v>
      </c>
      <c r="B7757" t="s">
        <v>7675</v>
      </c>
      <c r="C7757" t="s">
        <v>7675</v>
      </c>
      <c r="D7757">
        <v>198</v>
      </c>
      <c r="E7757" t="s">
        <v>7716</v>
      </c>
      <c r="F7757" t="s">
        <v>43</v>
      </c>
      <c r="G7757" s="1" t="s">
        <v>580</v>
      </c>
      <c r="H7757" t="s">
        <v>174</v>
      </c>
      <c r="I7757" t="s">
        <v>580</v>
      </c>
      <c r="J7757" t="s">
        <v>174</v>
      </c>
      <c r="K7757">
        <v>0.19</v>
      </c>
      <c r="L7757">
        <f t="shared" si="26"/>
        <v>0.18998100189980999</v>
      </c>
      <c r="M7757" t="s">
        <v>26</v>
      </c>
      <c r="N7757" t="s">
        <v>74</v>
      </c>
      <c r="O7757" t="s">
        <v>219</v>
      </c>
      <c r="P7757" t="s">
        <v>29</v>
      </c>
      <c r="Q7757" t="s">
        <v>29</v>
      </c>
      <c r="R7757" t="s">
        <v>29</v>
      </c>
      <c r="S7757" t="s">
        <v>29</v>
      </c>
      <c r="T7757" t="s">
        <v>29</v>
      </c>
      <c r="U7757" t="s">
        <v>29</v>
      </c>
      <c r="V7757" t="s">
        <v>29</v>
      </c>
      <c r="W7757" t="s">
        <v>7680</v>
      </c>
    </row>
    <row r="7758" spans="1:23">
      <c r="A7758">
        <v>7757</v>
      </c>
      <c r="B7758" t="s">
        <v>7675</v>
      </c>
      <c r="C7758" t="s">
        <v>7675</v>
      </c>
      <c r="D7758">
        <v>198</v>
      </c>
      <c r="E7758" t="s">
        <v>7717</v>
      </c>
      <c r="F7758" t="s">
        <v>558</v>
      </c>
      <c r="G7758" s="1" t="s">
        <v>3534</v>
      </c>
      <c r="H7758" t="s">
        <v>2053</v>
      </c>
      <c r="I7758" t="s">
        <v>1111</v>
      </c>
      <c r="J7758" t="s">
        <v>2053</v>
      </c>
      <c r="K7758">
        <v>0.13</v>
      </c>
      <c r="L7758">
        <f t="shared" si="26"/>
        <v>0.12998700129986998</v>
      </c>
      <c r="M7758" t="s">
        <v>26</v>
      </c>
      <c r="N7758" t="s">
        <v>74</v>
      </c>
      <c r="O7758" t="s">
        <v>29</v>
      </c>
      <c r="P7758" t="s">
        <v>29</v>
      </c>
      <c r="Q7758" t="s">
        <v>29</v>
      </c>
      <c r="R7758" t="s">
        <v>29</v>
      </c>
      <c r="S7758" t="s">
        <v>29</v>
      </c>
      <c r="T7758" t="s">
        <v>29</v>
      </c>
      <c r="U7758" t="s">
        <v>29</v>
      </c>
      <c r="V7758" t="s">
        <v>29</v>
      </c>
      <c r="W7758" t="s">
        <v>7680</v>
      </c>
    </row>
    <row r="7759" spans="1:23">
      <c r="A7759">
        <v>7758</v>
      </c>
      <c r="B7759" t="s">
        <v>7675</v>
      </c>
      <c r="C7759" t="s">
        <v>7675</v>
      </c>
      <c r="D7759">
        <v>198</v>
      </c>
      <c r="E7759" t="s">
        <v>1099</v>
      </c>
      <c r="F7759" t="s">
        <v>598</v>
      </c>
      <c r="G7759" s="1" t="s">
        <v>1100</v>
      </c>
      <c r="H7759" t="s">
        <v>463</v>
      </c>
      <c r="I7759" t="s">
        <v>1100</v>
      </c>
      <c r="J7759" t="s">
        <v>463</v>
      </c>
      <c r="K7759">
        <v>7.71</v>
      </c>
      <c r="L7759">
        <f t="shared" si="26"/>
        <v>7.7092290770922887</v>
      </c>
      <c r="M7759" t="s">
        <v>26</v>
      </c>
      <c r="N7759" t="s">
        <v>63</v>
      </c>
      <c r="O7759" t="s">
        <v>29</v>
      </c>
      <c r="P7759" t="s">
        <v>29</v>
      </c>
      <c r="Q7759" t="s">
        <v>29</v>
      </c>
      <c r="R7759" t="s">
        <v>29</v>
      </c>
      <c r="S7759" t="s">
        <v>29</v>
      </c>
      <c r="T7759" t="s">
        <v>29</v>
      </c>
      <c r="U7759" t="s">
        <v>29</v>
      </c>
      <c r="V7759" t="s">
        <v>29</v>
      </c>
      <c r="W7759" t="s">
        <v>7680</v>
      </c>
    </row>
    <row r="7760" spans="1:23">
      <c r="A7760">
        <v>7759</v>
      </c>
      <c r="B7760" t="s">
        <v>7675</v>
      </c>
      <c r="C7760" t="s">
        <v>7675</v>
      </c>
      <c r="D7760">
        <v>198</v>
      </c>
      <c r="E7760" t="s">
        <v>7718</v>
      </c>
      <c r="F7760" t="s">
        <v>1355</v>
      </c>
      <c r="G7760" s="1" t="s">
        <v>1356</v>
      </c>
      <c r="H7760" t="s">
        <v>7719</v>
      </c>
      <c r="I7760" t="s">
        <v>1356</v>
      </c>
      <c r="J7760" t="s">
        <v>6273</v>
      </c>
      <c r="K7760">
        <v>1.34</v>
      </c>
      <c r="L7760">
        <f t="shared" si="26"/>
        <v>1.33986601339866</v>
      </c>
      <c r="M7760" t="s">
        <v>26</v>
      </c>
      <c r="N7760" t="s">
        <v>74</v>
      </c>
      <c r="O7760" t="s">
        <v>29</v>
      </c>
      <c r="P7760" t="s">
        <v>29</v>
      </c>
      <c r="Q7760" t="s">
        <v>29</v>
      </c>
      <c r="R7760" t="s">
        <v>29</v>
      </c>
      <c r="S7760" t="s">
        <v>29</v>
      </c>
      <c r="T7760" t="s">
        <v>29</v>
      </c>
      <c r="U7760" t="s">
        <v>29</v>
      </c>
      <c r="V7760" t="s">
        <v>29</v>
      </c>
      <c r="W7760" t="s">
        <v>7680</v>
      </c>
    </row>
    <row r="7761" spans="1:23">
      <c r="A7761">
        <v>7760</v>
      </c>
      <c r="B7761" t="s">
        <v>7675</v>
      </c>
      <c r="C7761" t="s">
        <v>7675</v>
      </c>
      <c r="D7761">
        <v>198</v>
      </c>
      <c r="E7761" t="s">
        <v>7720</v>
      </c>
      <c r="F7761" t="s">
        <v>185</v>
      </c>
      <c r="G7761" s="1" t="s">
        <v>4768</v>
      </c>
      <c r="H7761" t="s">
        <v>7715</v>
      </c>
      <c r="I7761" t="s">
        <v>4768</v>
      </c>
      <c r="J7761" t="s">
        <v>7715</v>
      </c>
      <c r="K7761">
        <v>10.86</v>
      </c>
      <c r="L7761">
        <f t="shared" si="26"/>
        <v>10.858914108589138</v>
      </c>
      <c r="M7761" t="s">
        <v>26</v>
      </c>
      <c r="N7761" t="s">
        <v>74</v>
      </c>
      <c r="O7761" t="s">
        <v>29</v>
      </c>
      <c r="P7761" t="s">
        <v>29</v>
      </c>
      <c r="Q7761" t="s">
        <v>29</v>
      </c>
      <c r="R7761" t="s">
        <v>29</v>
      </c>
      <c r="S7761" t="s">
        <v>29</v>
      </c>
      <c r="T7761" t="s">
        <v>29</v>
      </c>
      <c r="U7761" t="s">
        <v>29</v>
      </c>
      <c r="V7761" t="s">
        <v>29</v>
      </c>
      <c r="W7761" t="s">
        <v>7680</v>
      </c>
    </row>
    <row r="7762" spans="1:23">
      <c r="A7762">
        <v>7761</v>
      </c>
      <c r="B7762" t="s">
        <v>7675</v>
      </c>
      <c r="C7762" t="s">
        <v>7675</v>
      </c>
      <c r="D7762">
        <v>198</v>
      </c>
      <c r="E7762" t="s">
        <v>7721</v>
      </c>
      <c r="F7762" t="s">
        <v>185</v>
      </c>
      <c r="G7762" s="1" t="s">
        <v>4768</v>
      </c>
      <c r="H7762" t="s">
        <v>463</v>
      </c>
      <c r="I7762" t="s">
        <v>8575</v>
      </c>
      <c r="J7762" t="s">
        <v>463</v>
      </c>
      <c r="K7762">
        <v>0.48</v>
      </c>
      <c r="L7762">
        <f t="shared" si="26"/>
        <v>0.47995200479951994</v>
      </c>
      <c r="M7762" t="s">
        <v>26</v>
      </c>
      <c r="N7762" t="s">
        <v>63</v>
      </c>
      <c r="O7762" t="s">
        <v>29</v>
      </c>
      <c r="P7762" t="s">
        <v>29</v>
      </c>
      <c r="Q7762" t="s">
        <v>29</v>
      </c>
      <c r="R7762" t="s">
        <v>29</v>
      </c>
      <c r="S7762" t="s">
        <v>29</v>
      </c>
      <c r="T7762" t="s">
        <v>29</v>
      </c>
      <c r="U7762" t="s">
        <v>29</v>
      </c>
      <c r="V7762" t="s">
        <v>29</v>
      </c>
      <c r="W7762" t="s">
        <v>7680</v>
      </c>
    </row>
    <row r="7763" spans="1:23">
      <c r="A7763">
        <v>7762</v>
      </c>
      <c r="B7763" t="s">
        <v>7675</v>
      </c>
      <c r="C7763" t="s">
        <v>7675</v>
      </c>
      <c r="D7763">
        <v>198</v>
      </c>
      <c r="E7763" t="s">
        <v>507</v>
      </c>
      <c r="F7763" t="s">
        <v>508</v>
      </c>
      <c r="G7763" s="1" t="s">
        <v>509</v>
      </c>
      <c r="H7763" t="s">
        <v>463</v>
      </c>
      <c r="I7763" t="s">
        <v>509</v>
      </c>
      <c r="J7763" t="s">
        <v>463</v>
      </c>
      <c r="K7763">
        <v>0.09</v>
      </c>
      <c r="L7763">
        <f t="shared" si="26"/>
        <v>8.9991000899909995E-2</v>
      </c>
      <c r="M7763" t="s">
        <v>26</v>
      </c>
      <c r="N7763" t="s">
        <v>63</v>
      </c>
      <c r="O7763" t="s">
        <v>29</v>
      </c>
      <c r="P7763" t="s">
        <v>29</v>
      </c>
      <c r="Q7763" t="s">
        <v>29</v>
      </c>
      <c r="R7763" t="s">
        <v>29</v>
      </c>
      <c r="S7763" t="s">
        <v>29</v>
      </c>
      <c r="T7763" t="s">
        <v>29</v>
      </c>
      <c r="U7763" t="s">
        <v>29</v>
      </c>
      <c r="V7763" t="s">
        <v>29</v>
      </c>
      <c r="W7763" t="s">
        <v>7680</v>
      </c>
    </row>
    <row r="7764" spans="1:23">
      <c r="A7764">
        <v>7763</v>
      </c>
      <c r="B7764" t="s">
        <v>7675</v>
      </c>
      <c r="C7764" t="s">
        <v>7675</v>
      </c>
      <c r="D7764">
        <v>198</v>
      </c>
      <c r="E7764" t="s">
        <v>730</v>
      </c>
      <c r="F7764" t="s">
        <v>731</v>
      </c>
      <c r="G7764" s="1" t="s">
        <v>732</v>
      </c>
      <c r="H7764" t="s">
        <v>733</v>
      </c>
      <c r="I7764" t="s">
        <v>732</v>
      </c>
      <c r="J7764" t="s">
        <v>733</v>
      </c>
      <c r="K7764">
        <v>0.56000000000000005</v>
      </c>
      <c r="L7764">
        <f t="shared" si="26"/>
        <v>0.55994400559944002</v>
      </c>
      <c r="M7764" t="s">
        <v>26</v>
      </c>
      <c r="N7764" t="s">
        <v>219</v>
      </c>
      <c r="O7764" t="s">
        <v>29</v>
      </c>
      <c r="P7764" t="s">
        <v>29</v>
      </c>
      <c r="Q7764" t="s">
        <v>29</v>
      </c>
      <c r="R7764" t="s">
        <v>29</v>
      </c>
      <c r="S7764" t="s">
        <v>29</v>
      </c>
      <c r="T7764" t="s">
        <v>29</v>
      </c>
      <c r="U7764" t="s">
        <v>29</v>
      </c>
      <c r="V7764" t="s">
        <v>29</v>
      </c>
      <c r="W7764" t="s">
        <v>7680</v>
      </c>
    </row>
    <row r="7765" spans="1:23">
      <c r="A7765">
        <v>7764</v>
      </c>
      <c r="B7765" t="s">
        <v>7675</v>
      </c>
      <c r="C7765" t="s">
        <v>7675</v>
      </c>
      <c r="D7765">
        <v>198</v>
      </c>
      <c r="E7765" t="s">
        <v>7722</v>
      </c>
      <c r="F7765" t="s">
        <v>522</v>
      </c>
      <c r="G7765" s="1" t="s">
        <v>1258</v>
      </c>
      <c r="H7765" t="s">
        <v>518</v>
      </c>
      <c r="I7765" t="s">
        <v>1258</v>
      </c>
      <c r="J7765" t="s">
        <v>518</v>
      </c>
      <c r="K7765">
        <v>2.68</v>
      </c>
      <c r="L7765">
        <f t="shared" si="26"/>
        <v>2.6797320267973199</v>
      </c>
      <c r="M7765" t="s">
        <v>26</v>
      </c>
      <c r="N7765" t="s">
        <v>74</v>
      </c>
      <c r="O7765" t="s">
        <v>219</v>
      </c>
      <c r="P7765" t="s">
        <v>232</v>
      </c>
      <c r="Q7765" t="s">
        <v>29</v>
      </c>
      <c r="R7765" t="s">
        <v>29</v>
      </c>
      <c r="S7765" t="s">
        <v>29</v>
      </c>
      <c r="T7765" t="s">
        <v>29</v>
      </c>
      <c r="U7765" t="s">
        <v>29</v>
      </c>
      <c r="V7765" t="s">
        <v>29</v>
      </c>
      <c r="W7765" t="s">
        <v>7680</v>
      </c>
    </row>
    <row r="7766" spans="1:23">
      <c r="A7766">
        <v>7765</v>
      </c>
      <c r="B7766" t="s">
        <v>7723</v>
      </c>
      <c r="C7766" t="s">
        <v>7723</v>
      </c>
      <c r="D7766">
        <v>199</v>
      </c>
      <c r="E7766" t="s">
        <v>7722</v>
      </c>
      <c r="F7766" t="s">
        <v>522</v>
      </c>
      <c r="G7766" s="1" t="s">
        <v>1258</v>
      </c>
      <c r="H7766" t="s">
        <v>518</v>
      </c>
      <c r="I7766" t="s">
        <v>1258</v>
      </c>
      <c r="J7766" t="s">
        <v>518</v>
      </c>
      <c r="K7766">
        <v>27.8</v>
      </c>
      <c r="L7766">
        <v>27.8</v>
      </c>
      <c r="M7766" t="s">
        <v>26</v>
      </c>
      <c r="N7766" t="s">
        <v>323</v>
      </c>
      <c r="O7766" t="s">
        <v>328</v>
      </c>
      <c r="P7766" t="s">
        <v>29</v>
      </c>
      <c r="Q7766" t="s">
        <v>29</v>
      </c>
      <c r="R7766" t="s">
        <v>29</v>
      </c>
      <c r="S7766" t="s">
        <v>29</v>
      </c>
      <c r="T7766" t="s">
        <v>29</v>
      </c>
      <c r="U7766" t="s">
        <v>29</v>
      </c>
      <c r="V7766" t="s">
        <v>7724</v>
      </c>
      <c r="W7766" t="s">
        <v>7725</v>
      </c>
    </row>
    <row r="7767" spans="1:23">
      <c r="A7767">
        <v>7766</v>
      </c>
      <c r="B7767" t="s">
        <v>7723</v>
      </c>
      <c r="C7767" t="s">
        <v>7723</v>
      </c>
      <c r="D7767">
        <v>199</v>
      </c>
      <c r="E7767" t="s">
        <v>4202</v>
      </c>
      <c r="F7767" t="s">
        <v>216</v>
      </c>
      <c r="G7767" s="1" t="s">
        <v>2301</v>
      </c>
      <c r="H7767" t="s">
        <v>4203</v>
      </c>
      <c r="I7767" t="s">
        <v>2301</v>
      </c>
      <c r="J7767" t="s">
        <v>843</v>
      </c>
      <c r="K7767">
        <v>7.1</v>
      </c>
      <c r="L7767">
        <v>7.1</v>
      </c>
      <c r="M7767" t="s">
        <v>26</v>
      </c>
      <c r="N7767" t="s">
        <v>323</v>
      </c>
      <c r="O7767" t="s">
        <v>29</v>
      </c>
      <c r="P7767" t="s">
        <v>29</v>
      </c>
      <c r="Q7767" t="s">
        <v>29</v>
      </c>
      <c r="R7767" t="s">
        <v>29</v>
      </c>
      <c r="S7767" t="s">
        <v>29</v>
      </c>
      <c r="T7767" t="s">
        <v>29</v>
      </c>
      <c r="U7767" t="s">
        <v>29</v>
      </c>
      <c r="V7767" t="s">
        <v>7724</v>
      </c>
      <c r="W7767" t="s">
        <v>7725</v>
      </c>
    </row>
    <row r="7768" spans="1:23">
      <c r="A7768">
        <v>7767</v>
      </c>
      <c r="B7768" t="s">
        <v>7723</v>
      </c>
      <c r="C7768" t="s">
        <v>7723</v>
      </c>
      <c r="D7768">
        <v>199</v>
      </c>
      <c r="E7768" t="s">
        <v>4133</v>
      </c>
      <c r="F7768" t="s">
        <v>154</v>
      </c>
      <c r="G7768" s="1" t="s">
        <v>767</v>
      </c>
      <c r="H7768" t="s">
        <v>4134</v>
      </c>
      <c r="I7768" t="s">
        <v>767</v>
      </c>
      <c r="J7768" t="s">
        <v>8661</v>
      </c>
      <c r="K7768">
        <v>6.6</v>
      </c>
      <c r="L7768">
        <v>6.6</v>
      </c>
      <c r="M7768" t="s">
        <v>26</v>
      </c>
      <c r="N7768" t="s">
        <v>63</v>
      </c>
      <c r="O7768" t="s">
        <v>323</v>
      </c>
      <c r="P7768" t="s">
        <v>219</v>
      </c>
      <c r="Q7768" t="s">
        <v>29</v>
      </c>
      <c r="R7768" t="s">
        <v>29</v>
      </c>
      <c r="S7768" t="s">
        <v>29</v>
      </c>
      <c r="T7768" t="s">
        <v>29</v>
      </c>
      <c r="U7768" t="s">
        <v>29</v>
      </c>
      <c r="V7768" t="s">
        <v>7724</v>
      </c>
      <c r="W7768" t="s">
        <v>7725</v>
      </c>
    </row>
    <row r="7769" spans="1:23">
      <c r="A7769">
        <v>7768</v>
      </c>
      <c r="B7769" t="s">
        <v>7723</v>
      </c>
      <c r="C7769" t="s">
        <v>7723</v>
      </c>
      <c r="D7769">
        <v>199</v>
      </c>
      <c r="E7769" t="s">
        <v>7726</v>
      </c>
      <c r="F7769" t="s">
        <v>2504</v>
      </c>
      <c r="G7769" s="1" t="s">
        <v>7727</v>
      </c>
      <c r="H7769" t="s">
        <v>8903</v>
      </c>
      <c r="I7769" t="s">
        <v>2505</v>
      </c>
      <c r="J7769" t="s">
        <v>8903</v>
      </c>
      <c r="K7769">
        <v>5.6</v>
      </c>
      <c r="L7769">
        <v>5.6</v>
      </c>
      <c r="M7769" t="s">
        <v>26</v>
      </c>
      <c r="N7769" t="s">
        <v>323</v>
      </c>
      <c r="O7769" t="s">
        <v>219</v>
      </c>
      <c r="P7769" t="s">
        <v>29</v>
      </c>
      <c r="Q7769" t="s">
        <v>29</v>
      </c>
      <c r="R7769" t="s">
        <v>29</v>
      </c>
      <c r="S7769" t="s">
        <v>29</v>
      </c>
      <c r="T7769" t="s">
        <v>29</v>
      </c>
      <c r="U7769" t="s">
        <v>29</v>
      </c>
      <c r="V7769" t="s">
        <v>7724</v>
      </c>
      <c r="W7769" t="s">
        <v>7725</v>
      </c>
    </row>
    <row r="7770" spans="1:23">
      <c r="A7770">
        <v>7769</v>
      </c>
      <c r="B7770" t="s">
        <v>7723</v>
      </c>
      <c r="C7770" t="s">
        <v>7723</v>
      </c>
      <c r="D7770">
        <v>199</v>
      </c>
      <c r="E7770" t="s">
        <v>7728</v>
      </c>
      <c r="F7770" t="s">
        <v>7729</v>
      </c>
      <c r="G7770" s="1" t="s">
        <v>7730</v>
      </c>
      <c r="H7770" t="s">
        <v>463</v>
      </c>
      <c r="I7770" t="s">
        <v>7730</v>
      </c>
      <c r="J7770" t="s">
        <v>463</v>
      </c>
      <c r="K7770">
        <v>4.8</v>
      </c>
      <c r="L7770">
        <v>4.8</v>
      </c>
      <c r="M7770" t="s">
        <v>26</v>
      </c>
      <c r="N7770" t="s">
        <v>63</v>
      </c>
      <c r="O7770" t="s">
        <v>29</v>
      </c>
      <c r="P7770" t="s">
        <v>29</v>
      </c>
      <c r="Q7770" t="s">
        <v>29</v>
      </c>
      <c r="R7770" t="s">
        <v>29</v>
      </c>
      <c r="S7770" t="s">
        <v>29</v>
      </c>
      <c r="T7770" t="s">
        <v>29</v>
      </c>
      <c r="U7770" t="s">
        <v>29</v>
      </c>
      <c r="V7770" t="s">
        <v>7724</v>
      </c>
      <c r="W7770" t="s">
        <v>7725</v>
      </c>
    </row>
    <row r="7771" spans="1:23">
      <c r="A7771">
        <v>7770</v>
      </c>
      <c r="B7771" t="s">
        <v>7723</v>
      </c>
      <c r="C7771" t="s">
        <v>7723</v>
      </c>
      <c r="D7771">
        <v>199</v>
      </c>
      <c r="E7771" t="s">
        <v>7731</v>
      </c>
      <c r="F7771" t="s">
        <v>598</v>
      </c>
      <c r="G7771" s="1" t="s">
        <v>4148</v>
      </c>
      <c r="H7771" t="s">
        <v>463</v>
      </c>
      <c r="I7771" t="s">
        <v>4148</v>
      </c>
      <c r="J7771" t="s">
        <v>463</v>
      </c>
      <c r="K7771">
        <v>4.8</v>
      </c>
      <c r="L7771">
        <v>4.8</v>
      </c>
      <c r="M7771" t="s">
        <v>26</v>
      </c>
      <c r="N7771" t="s">
        <v>63</v>
      </c>
      <c r="O7771" t="s">
        <v>29</v>
      </c>
      <c r="P7771" t="s">
        <v>29</v>
      </c>
      <c r="Q7771" t="s">
        <v>29</v>
      </c>
      <c r="R7771" t="s">
        <v>29</v>
      </c>
      <c r="S7771" t="s">
        <v>29</v>
      </c>
      <c r="T7771" t="s">
        <v>29</v>
      </c>
      <c r="U7771" t="s">
        <v>29</v>
      </c>
      <c r="V7771" t="s">
        <v>7724</v>
      </c>
      <c r="W7771" t="s">
        <v>7725</v>
      </c>
    </row>
    <row r="7772" spans="1:23">
      <c r="A7772">
        <v>7771</v>
      </c>
      <c r="B7772" t="s">
        <v>7723</v>
      </c>
      <c r="C7772" t="s">
        <v>7723</v>
      </c>
      <c r="D7772">
        <v>199</v>
      </c>
      <c r="E7772" t="s">
        <v>7732</v>
      </c>
      <c r="F7772" t="s">
        <v>522</v>
      </c>
      <c r="G7772" s="1" t="s">
        <v>1258</v>
      </c>
      <c r="H7772" t="s">
        <v>1231</v>
      </c>
      <c r="I7772" t="s">
        <v>1258</v>
      </c>
      <c r="J7772" t="s">
        <v>1231</v>
      </c>
      <c r="K7772">
        <v>4.5</v>
      </c>
      <c r="L7772">
        <v>4.5</v>
      </c>
      <c r="M7772" t="s">
        <v>26</v>
      </c>
      <c r="N7772" t="s">
        <v>323</v>
      </c>
      <c r="O7772" t="s">
        <v>328</v>
      </c>
      <c r="P7772" t="s">
        <v>29</v>
      </c>
      <c r="Q7772" t="s">
        <v>29</v>
      </c>
      <c r="R7772" t="s">
        <v>29</v>
      </c>
      <c r="S7772" t="s">
        <v>29</v>
      </c>
      <c r="T7772" t="s">
        <v>29</v>
      </c>
      <c r="U7772" t="s">
        <v>29</v>
      </c>
      <c r="V7772" t="s">
        <v>7724</v>
      </c>
      <c r="W7772" t="s">
        <v>7725</v>
      </c>
    </row>
    <row r="7773" spans="1:23">
      <c r="A7773">
        <v>7772</v>
      </c>
      <c r="B7773" t="s">
        <v>7723</v>
      </c>
      <c r="C7773" t="s">
        <v>7723</v>
      </c>
      <c r="D7773">
        <v>199</v>
      </c>
      <c r="E7773" t="s">
        <v>7733</v>
      </c>
      <c r="F7773" t="s">
        <v>3551</v>
      </c>
      <c r="G7773" s="1" t="s">
        <v>7734</v>
      </c>
      <c r="H7773" t="s">
        <v>4110</v>
      </c>
      <c r="I7773" t="s">
        <v>7734</v>
      </c>
      <c r="J7773" t="s">
        <v>4110</v>
      </c>
      <c r="K7773">
        <v>4.0999999999999996</v>
      </c>
      <c r="L7773">
        <v>4.0999999999999996</v>
      </c>
      <c r="M7773" t="s">
        <v>26</v>
      </c>
      <c r="N7773" t="s">
        <v>323</v>
      </c>
      <c r="O7773" t="s">
        <v>63</v>
      </c>
      <c r="P7773" t="s">
        <v>29</v>
      </c>
      <c r="Q7773" t="s">
        <v>29</v>
      </c>
      <c r="R7773" t="s">
        <v>29</v>
      </c>
      <c r="S7773" t="s">
        <v>29</v>
      </c>
      <c r="T7773" t="s">
        <v>29</v>
      </c>
      <c r="U7773" t="s">
        <v>29</v>
      </c>
      <c r="V7773" t="s">
        <v>7724</v>
      </c>
      <c r="W7773" t="s">
        <v>7725</v>
      </c>
    </row>
    <row r="7774" spans="1:23">
      <c r="A7774">
        <v>7773</v>
      </c>
      <c r="B7774" t="s">
        <v>7723</v>
      </c>
      <c r="C7774" t="s">
        <v>7723</v>
      </c>
      <c r="D7774">
        <v>199</v>
      </c>
      <c r="E7774" t="s">
        <v>6395</v>
      </c>
      <c r="F7774" t="s">
        <v>23</v>
      </c>
      <c r="G7774" s="1" t="s">
        <v>2843</v>
      </c>
      <c r="H7774" t="s">
        <v>29</v>
      </c>
      <c r="I7774" t="s">
        <v>2843</v>
      </c>
      <c r="J7774" t="s">
        <v>29</v>
      </c>
      <c r="K7774">
        <v>3.8</v>
      </c>
      <c r="L7774">
        <v>3.8</v>
      </c>
      <c r="M7774" t="s">
        <v>26</v>
      </c>
      <c r="N7774" t="s">
        <v>323</v>
      </c>
      <c r="O7774" t="s">
        <v>328</v>
      </c>
      <c r="P7774" t="s">
        <v>29</v>
      </c>
      <c r="Q7774" t="s">
        <v>29</v>
      </c>
      <c r="R7774" t="s">
        <v>29</v>
      </c>
      <c r="S7774" t="s">
        <v>29</v>
      </c>
      <c r="T7774" t="s">
        <v>29</v>
      </c>
      <c r="U7774" t="s">
        <v>29</v>
      </c>
      <c r="V7774" t="s">
        <v>7724</v>
      </c>
      <c r="W7774" t="s">
        <v>7725</v>
      </c>
    </row>
    <row r="7775" spans="1:23">
      <c r="A7775">
        <v>7774</v>
      </c>
      <c r="B7775" t="s">
        <v>7723</v>
      </c>
      <c r="C7775" t="s">
        <v>7723</v>
      </c>
      <c r="D7775">
        <v>199</v>
      </c>
      <c r="E7775" t="s">
        <v>7735</v>
      </c>
      <c r="F7775" t="s">
        <v>364</v>
      </c>
      <c r="G7775" s="1" t="s">
        <v>365</v>
      </c>
      <c r="H7775" t="s">
        <v>463</v>
      </c>
      <c r="I7775" t="s">
        <v>365</v>
      </c>
      <c r="J7775" t="s">
        <v>463</v>
      </c>
      <c r="K7775">
        <v>3</v>
      </c>
      <c r="L7775">
        <v>3</v>
      </c>
      <c r="M7775" t="s">
        <v>26</v>
      </c>
      <c r="N7775" t="s">
        <v>323</v>
      </c>
      <c r="O7775" t="s">
        <v>29</v>
      </c>
      <c r="P7775" t="s">
        <v>29</v>
      </c>
      <c r="Q7775" t="s">
        <v>29</v>
      </c>
      <c r="R7775" t="s">
        <v>29</v>
      </c>
      <c r="S7775" t="s">
        <v>29</v>
      </c>
      <c r="T7775" t="s">
        <v>29</v>
      </c>
      <c r="U7775" t="s">
        <v>29</v>
      </c>
      <c r="V7775" t="s">
        <v>7724</v>
      </c>
      <c r="W7775" t="s">
        <v>7725</v>
      </c>
    </row>
    <row r="7776" spans="1:23">
      <c r="A7776">
        <v>7775</v>
      </c>
      <c r="B7776" t="s">
        <v>7723</v>
      </c>
      <c r="C7776" t="s">
        <v>7723</v>
      </c>
      <c r="D7776">
        <v>199</v>
      </c>
      <c r="E7776" t="s">
        <v>7736</v>
      </c>
      <c r="F7776" t="s">
        <v>516</v>
      </c>
      <c r="G7776" s="1" t="s">
        <v>517</v>
      </c>
      <c r="H7776" t="s">
        <v>1178</v>
      </c>
      <c r="I7776" t="s">
        <v>517</v>
      </c>
      <c r="J7776" t="s">
        <v>1178</v>
      </c>
      <c r="K7776">
        <v>2.6</v>
      </c>
      <c r="L7776">
        <v>2.6</v>
      </c>
      <c r="M7776" t="s">
        <v>26</v>
      </c>
      <c r="N7776" t="s">
        <v>323</v>
      </c>
      <c r="O7776" t="s">
        <v>29</v>
      </c>
      <c r="P7776" t="s">
        <v>29</v>
      </c>
      <c r="Q7776" t="s">
        <v>29</v>
      </c>
      <c r="R7776" t="s">
        <v>29</v>
      </c>
      <c r="S7776" t="s">
        <v>29</v>
      </c>
      <c r="T7776" t="s">
        <v>29</v>
      </c>
      <c r="U7776" t="s">
        <v>29</v>
      </c>
      <c r="V7776" t="s">
        <v>7724</v>
      </c>
      <c r="W7776" t="s">
        <v>7725</v>
      </c>
    </row>
    <row r="7777" spans="1:23">
      <c r="A7777">
        <v>7776</v>
      </c>
      <c r="B7777" t="s">
        <v>7723</v>
      </c>
      <c r="C7777" t="s">
        <v>7723</v>
      </c>
      <c r="D7777">
        <v>199</v>
      </c>
      <c r="E7777" t="s">
        <v>7737</v>
      </c>
      <c r="F7777" t="s">
        <v>611</v>
      </c>
      <c r="G7777" s="1" t="s">
        <v>5934</v>
      </c>
      <c r="H7777" t="s">
        <v>1132</v>
      </c>
      <c r="I7777" t="s">
        <v>5934</v>
      </c>
      <c r="J7777" t="s">
        <v>1132</v>
      </c>
      <c r="K7777">
        <v>2.2999999999999998</v>
      </c>
      <c r="L7777">
        <v>2.2999999999999998</v>
      </c>
      <c r="M7777" t="s">
        <v>26</v>
      </c>
      <c r="N7777" t="s">
        <v>323</v>
      </c>
      <c r="O7777" t="s">
        <v>328</v>
      </c>
      <c r="P7777" t="s">
        <v>29</v>
      </c>
      <c r="Q7777" t="s">
        <v>29</v>
      </c>
      <c r="R7777" t="s">
        <v>29</v>
      </c>
      <c r="S7777" t="s">
        <v>29</v>
      </c>
      <c r="T7777" t="s">
        <v>29</v>
      </c>
      <c r="U7777" t="s">
        <v>29</v>
      </c>
      <c r="V7777" t="s">
        <v>7724</v>
      </c>
      <c r="W7777" t="s">
        <v>7725</v>
      </c>
    </row>
    <row r="7778" spans="1:23">
      <c r="A7778">
        <v>7777</v>
      </c>
      <c r="B7778" t="s">
        <v>7723</v>
      </c>
      <c r="C7778" t="s">
        <v>7723</v>
      </c>
      <c r="D7778">
        <v>199</v>
      </c>
      <c r="E7778" t="s">
        <v>7738</v>
      </c>
      <c r="F7778" t="s">
        <v>3226</v>
      </c>
      <c r="G7778" s="1" t="s">
        <v>7739</v>
      </c>
      <c r="H7778" t="s">
        <v>29</v>
      </c>
      <c r="I7778" t="s">
        <v>4507</v>
      </c>
      <c r="J7778" t="s">
        <v>29</v>
      </c>
      <c r="K7778">
        <v>2.1</v>
      </c>
      <c r="L7778">
        <v>2.1</v>
      </c>
      <c r="M7778" t="s">
        <v>26</v>
      </c>
      <c r="N7778" t="s">
        <v>219</v>
      </c>
      <c r="O7778" t="s">
        <v>232</v>
      </c>
      <c r="P7778" t="s">
        <v>29</v>
      </c>
      <c r="Q7778" t="s">
        <v>29</v>
      </c>
      <c r="R7778" t="s">
        <v>29</v>
      </c>
      <c r="S7778" t="s">
        <v>29</v>
      </c>
      <c r="T7778" t="s">
        <v>29</v>
      </c>
      <c r="U7778" t="s">
        <v>29</v>
      </c>
      <c r="V7778" t="s">
        <v>7724</v>
      </c>
      <c r="W7778" t="s">
        <v>7725</v>
      </c>
    </row>
    <row r="7779" spans="1:23">
      <c r="A7779">
        <v>7778</v>
      </c>
      <c r="B7779" t="s">
        <v>7723</v>
      </c>
      <c r="C7779" t="s">
        <v>7723</v>
      </c>
      <c r="D7779">
        <v>199</v>
      </c>
      <c r="E7779" t="s">
        <v>812</v>
      </c>
      <c r="F7779" t="s">
        <v>251</v>
      </c>
      <c r="G7779" s="1" t="s">
        <v>252</v>
      </c>
      <c r="H7779" t="s">
        <v>29</v>
      </c>
      <c r="I7779" t="s">
        <v>252</v>
      </c>
      <c r="J7779" t="s">
        <v>29</v>
      </c>
      <c r="K7779">
        <v>1.8</v>
      </c>
      <c r="L7779">
        <v>1.8</v>
      </c>
      <c r="M7779" t="s">
        <v>26</v>
      </c>
      <c r="N7779" t="s">
        <v>323</v>
      </c>
      <c r="O7779" t="s">
        <v>328</v>
      </c>
      <c r="P7779" t="s">
        <v>29</v>
      </c>
      <c r="Q7779" t="s">
        <v>29</v>
      </c>
      <c r="R7779" t="s">
        <v>29</v>
      </c>
      <c r="S7779" t="s">
        <v>29</v>
      </c>
      <c r="T7779" t="s">
        <v>29</v>
      </c>
      <c r="U7779" t="s">
        <v>29</v>
      </c>
      <c r="V7779" t="s">
        <v>7724</v>
      </c>
      <c r="W7779" t="s">
        <v>7725</v>
      </c>
    </row>
    <row r="7780" spans="1:23">
      <c r="A7780">
        <v>7779</v>
      </c>
      <c r="B7780" t="s">
        <v>7723</v>
      </c>
      <c r="C7780" t="s">
        <v>7723</v>
      </c>
      <c r="D7780">
        <v>199</v>
      </c>
      <c r="E7780" t="s">
        <v>7740</v>
      </c>
      <c r="F7780" t="s">
        <v>1273</v>
      </c>
      <c r="G7780" s="1" t="s">
        <v>3510</v>
      </c>
      <c r="H7780" t="s">
        <v>7741</v>
      </c>
      <c r="I7780" t="s">
        <v>3510</v>
      </c>
      <c r="J7780" t="s">
        <v>5291</v>
      </c>
      <c r="K7780">
        <v>1.6</v>
      </c>
      <c r="L7780">
        <v>1.6</v>
      </c>
      <c r="M7780" t="s">
        <v>26</v>
      </c>
      <c r="N7780" t="s">
        <v>323</v>
      </c>
      <c r="O7780" t="s">
        <v>29</v>
      </c>
      <c r="P7780" t="s">
        <v>29</v>
      </c>
      <c r="Q7780" t="s">
        <v>29</v>
      </c>
      <c r="R7780" t="s">
        <v>29</v>
      </c>
      <c r="S7780" t="s">
        <v>29</v>
      </c>
      <c r="T7780" t="s">
        <v>29</v>
      </c>
      <c r="U7780" t="s">
        <v>29</v>
      </c>
      <c r="V7780" t="s">
        <v>7724</v>
      </c>
      <c r="W7780" t="s">
        <v>7725</v>
      </c>
    </row>
    <row r="7781" spans="1:23">
      <c r="A7781">
        <v>7780</v>
      </c>
      <c r="B7781" t="s">
        <v>7723</v>
      </c>
      <c r="C7781" t="s">
        <v>7723</v>
      </c>
      <c r="D7781">
        <v>199</v>
      </c>
      <c r="E7781" t="s">
        <v>3517</v>
      </c>
      <c r="F7781" t="s">
        <v>2077</v>
      </c>
      <c r="G7781" s="1" t="s">
        <v>2078</v>
      </c>
      <c r="H7781" t="s">
        <v>3518</v>
      </c>
      <c r="I7781" t="s">
        <v>2078</v>
      </c>
      <c r="J7781" t="s">
        <v>3518</v>
      </c>
      <c r="K7781">
        <v>1.6</v>
      </c>
      <c r="L7781">
        <v>1.6</v>
      </c>
      <c r="M7781" t="s">
        <v>26</v>
      </c>
      <c r="N7781" t="s">
        <v>323</v>
      </c>
      <c r="O7781" t="s">
        <v>219</v>
      </c>
      <c r="P7781" t="s">
        <v>232</v>
      </c>
      <c r="Q7781" t="s">
        <v>29</v>
      </c>
      <c r="R7781" t="s">
        <v>29</v>
      </c>
      <c r="S7781" t="s">
        <v>29</v>
      </c>
      <c r="T7781" t="s">
        <v>29</v>
      </c>
      <c r="U7781" t="s">
        <v>29</v>
      </c>
      <c r="V7781" t="s">
        <v>7724</v>
      </c>
      <c r="W7781" t="s">
        <v>7725</v>
      </c>
    </row>
    <row r="7782" spans="1:23">
      <c r="A7782">
        <v>7781</v>
      </c>
      <c r="B7782" t="s">
        <v>7723</v>
      </c>
      <c r="C7782" t="s">
        <v>7723</v>
      </c>
      <c r="D7782">
        <v>199</v>
      </c>
      <c r="E7782" t="s">
        <v>7742</v>
      </c>
      <c r="F7782" t="s">
        <v>2504</v>
      </c>
      <c r="G7782" s="1" t="s">
        <v>2505</v>
      </c>
      <c r="H7782" t="s">
        <v>6785</v>
      </c>
      <c r="I7782" t="s">
        <v>2505</v>
      </c>
      <c r="J7782" t="s">
        <v>6785</v>
      </c>
      <c r="K7782">
        <v>1.4</v>
      </c>
      <c r="L7782">
        <v>1.4</v>
      </c>
      <c r="M7782" t="s">
        <v>26</v>
      </c>
      <c r="N7782" t="s">
        <v>323</v>
      </c>
      <c r="O7782" t="s">
        <v>29</v>
      </c>
      <c r="P7782" t="s">
        <v>29</v>
      </c>
      <c r="Q7782" t="s">
        <v>29</v>
      </c>
      <c r="R7782" t="s">
        <v>29</v>
      </c>
      <c r="S7782" t="s">
        <v>29</v>
      </c>
      <c r="T7782" t="s">
        <v>29</v>
      </c>
      <c r="U7782" t="s">
        <v>29</v>
      </c>
      <c r="V7782" t="s">
        <v>7724</v>
      </c>
      <c r="W7782" t="s">
        <v>7725</v>
      </c>
    </row>
    <row r="7783" spans="1:23">
      <c r="A7783">
        <v>7782</v>
      </c>
      <c r="B7783" t="s">
        <v>7723</v>
      </c>
      <c r="C7783" t="s">
        <v>7723</v>
      </c>
      <c r="D7783">
        <v>199</v>
      </c>
      <c r="E7783" t="s">
        <v>7743</v>
      </c>
      <c r="F7783" t="s">
        <v>443</v>
      </c>
      <c r="G7783" s="1" t="s">
        <v>444</v>
      </c>
      <c r="H7783" t="s">
        <v>2389</v>
      </c>
      <c r="I7783" t="s">
        <v>444</v>
      </c>
      <c r="J7783" t="s">
        <v>2389</v>
      </c>
      <c r="K7783">
        <v>1.2</v>
      </c>
      <c r="L7783">
        <v>1.2</v>
      </c>
      <c r="M7783" t="s">
        <v>26</v>
      </c>
      <c r="N7783" t="s">
        <v>323</v>
      </c>
      <c r="O7783" t="s">
        <v>29</v>
      </c>
      <c r="P7783" t="s">
        <v>29</v>
      </c>
      <c r="Q7783" t="s">
        <v>29</v>
      </c>
      <c r="R7783" t="s">
        <v>29</v>
      </c>
      <c r="S7783" t="s">
        <v>29</v>
      </c>
      <c r="T7783" t="s">
        <v>29</v>
      </c>
      <c r="U7783" t="s">
        <v>29</v>
      </c>
      <c r="V7783" t="s">
        <v>7724</v>
      </c>
      <c r="W7783" t="s">
        <v>7725</v>
      </c>
    </row>
    <row r="7784" spans="1:23">
      <c r="A7784">
        <v>7783</v>
      </c>
      <c r="B7784" t="s">
        <v>7723</v>
      </c>
      <c r="C7784" t="s">
        <v>7723</v>
      </c>
      <c r="D7784">
        <v>199</v>
      </c>
      <c r="E7784" t="s">
        <v>4190</v>
      </c>
      <c r="F7784" t="s">
        <v>293</v>
      </c>
      <c r="G7784" s="1" t="s">
        <v>4191</v>
      </c>
      <c r="H7784" t="s">
        <v>29</v>
      </c>
      <c r="I7784" t="s">
        <v>4191</v>
      </c>
      <c r="J7784" t="s">
        <v>29</v>
      </c>
      <c r="K7784">
        <v>1</v>
      </c>
      <c r="L7784">
        <v>1</v>
      </c>
      <c r="M7784" t="s">
        <v>26</v>
      </c>
      <c r="N7784" t="s">
        <v>323</v>
      </c>
      <c r="O7784" t="s">
        <v>29</v>
      </c>
      <c r="P7784" t="s">
        <v>29</v>
      </c>
      <c r="Q7784" t="s">
        <v>29</v>
      </c>
      <c r="R7784" t="s">
        <v>29</v>
      </c>
      <c r="S7784" t="s">
        <v>29</v>
      </c>
      <c r="T7784" t="s">
        <v>29</v>
      </c>
      <c r="U7784" t="s">
        <v>29</v>
      </c>
      <c r="V7784" t="s">
        <v>7724</v>
      </c>
      <c r="W7784" t="s">
        <v>7725</v>
      </c>
    </row>
    <row r="7785" spans="1:23">
      <c r="A7785">
        <v>7784</v>
      </c>
      <c r="B7785" t="s">
        <v>7723</v>
      </c>
      <c r="C7785" t="s">
        <v>7723</v>
      </c>
      <c r="D7785">
        <v>199</v>
      </c>
      <c r="E7785" t="s">
        <v>135</v>
      </c>
      <c r="F7785" t="s">
        <v>136</v>
      </c>
      <c r="G7785" s="1" t="s">
        <v>29</v>
      </c>
      <c r="H7785" t="s">
        <v>29</v>
      </c>
      <c r="I7785" t="s">
        <v>29</v>
      </c>
      <c r="J7785" t="s">
        <v>29</v>
      </c>
      <c r="K7785">
        <v>12.3</v>
      </c>
      <c r="L7785">
        <v>12.3</v>
      </c>
      <c r="M7785" t="s">
        <v>136</v>
      </c>
      <c r="N7785" t="s">
        <v>29</v>
      </c>
      <c r="O7785" t="s">
        <v>29</v>
      </c>
      <c r="P7785" t="s">
        <v>29</v>
      </c>
      <c r="Q7785" t="s">
        <v>29</v>
      </c>
      <c r="R7785" t="s">
        <v>29</v>
      </c>
      <c r="S7785" t="s">
        <v>29</v>
      </c>
      <c r="T7785" t="s">
        <v>29</v>
      </c>
      <c r="U7785" t="s">
        <v>29</v>
      </c>
      <c r="V7785" t="s">
        <v>7724</v>
      </c>
      <c r="W7785" t="s">
        <v>7725</v>
      </c>
    </row>
    <row r="7786" spans="1:23">
      <c r="A7786">
        <v>7785</v>
      </c>
      <c r="B7786" t="s">
        <v>7723</v>
      </c>
      <c r="C7786" t="s">
        <v>7723</v>
      </c>
      <c r="D7786">
        <v>200</v>
      </c>
      <c r="E7786" t="s">
        <v>4196</v>
      </c>
      <c r="F7786" t="s">
        <v>251</v>
      </c>
      <c r="G7786" s="1" t="s">
        <v>487</v>
      </c>
      <c r="H7786" t="s">
        <v>29</v>
      </c>
      <c r="I7786" t="s">
        <v>487</v>
      </c>
      <c r="J7786" t="s">
        <v>29</v>
      </c>
      <c r="K7786">
        <v>20</v>
      </c>
      <c r="L7786">
        <v>20</v>
      </c>
      <c r="M7786" t="s">
        <v>26</v>
      </c>
      <c r="N7786" t="s">
        <v>323</v>
      </c>
      <c r="O7786" t="s">
        <v>29</v>
      </c>
      <c r="P7786" t="s">
        <v>29</v>
      </c>
      <c r="Q7786" t="s">
        <v>29</v>
      </c>
      <c r="R7786" t="s">
        <v>29</v>
      </c>
      <c r="S7786" t="s">
        <v>29</v>
      </c>
      <c r="T7786" t="s">
        <v>29</v>
      </c>
      <c r="U7786" t="s">
        <v>29</v>
      </c>
      <c r="V7786" t="s">
        <v>7744</v>
      </c>
      <c r="W7786" t="s">
        <v>7725</v>
      </c>
    </row>
    <row r="7787" spans="1:23">
      <c r="A7787">
        <v>7786</v>
      </c>
      <c r="B7787" t="s">
        <v>7723</v>
      </c>
      <c r="C7787" t="s">
        <v>7723</v>
      </c>
      <c r="D7787">
        <v>200</v>
      </c>
      <c r="E7787" t="s">
        <v>7722</v>
      </c>
      <c r="F7787" t="s">
        <v>522</v>
      </c>
      <c r="G7787" s="1" t="s">
        <v>1258</v>
      </c>
      <c r="H7787" t="s">
        <v>518</v>
      </c>
      <c r="I7787" t="s">
        <v>1258</v>
      </c>
      <c r="J7787" t="s">
        <v>518</v>
      </c>
      <c r="K7787">
        <v>9.8000000000000007</v>
      </c>
      <c r="L7787">
        <v>9.8000000000000007</v>
      </c>
      <c r="M7787" t="s">
        <v>26</v>
      </c>
      <c r="N7787" t="s">
        <v>323</v>
      </c>
      <c r="O7787" t="s">
        <v>328</v>
      </c>
      <c r="P7787" t="s">
        <v>29</v>
      </c>
      <c r="Q7787" t="s">
        <v>29</v>
      </c>
      <c r="R7787" t="s">
        <v>29</v>
      </c>
      <c r="S7787" t="s">
        <v>29</v>
      </c>
      <c r="T7787" t="s">
        <v>29</v>
      </c>
      <c r="U7787" t="s">
        <v>29</v>
      </c>
      <c r="V7787" t="s">
        <v>7744</v>
      </c>
      <c r="W7787" t="s">
        <v>7725</v>
      </c>
    </row>
    <row r="7788" spans="1:23">
      <c r="A7788">
        <v>7787</v>
      </c>
      <c r="B7788" t="s">
        <v>7723</v>
      </c>
      <c r="C7788" t="s">
        <v>7723</v>
      </c>
      <c r="D7788">
        <v>200</v>
      </c>
      <c r="E7788" t="s">
        <v>4133</v>
      </c>
      <c r="F7788" t="s">
        <v>154</v>
      </c>
      <c r="G7788" s="1" t="s">
        <v>767</v>
      </c>
      <c r="H7788" t="s">
        <v>4134</v>
      </c>
      <c r="I7788" t="s">
        <v>767</v>
      </c>
      <c r="J7788" t="s">
        <v>8661</v>
      </c>
      <c r="K7788">
        <v>7.7</v>
      </c>
      <c r="L7788">
        <v>7.7</v>
      </c>
      <c r="M7788" t="s">
        <v>26</v>
      </c>
      <c r="N7788" t="s">
        <v>63</v>
      </c>
      <c r="O7788" t="s">
        <v>323</v>
      </c>
      <c r="P7788" t="s">
        <v>219</v>
      </c>
      <c r="Q7788" t="s">
        <v>29</v>
      </c>
      <c r="R7788" t="s">
        <v>29</v>
      </c>
      <c r="S7788" t="s">
        <v>29</v>
      </c>
      <c r="T7788" t="s">
        <v>29</v>
      </c>
      <c r="U7788" t="s">
        <v>29</v>
      </c>
      <c r="V7788" t="s">
        <v>7744</v>
      </c>
      <c r="W7788" t="s">
        <v>7725</v>
      </c>
    </row>
    <row r="7789" spans="1:23">
      <c r="A7789">
        <v>7788</v>
      </c>
      <c r="B7789" t="s">
        <v>7723</v>
      </c>
      <c r="C7789" t="s">
        <v>7723</v>
      </c>
      <c r="D7789">
        <v>200</v>
      </c>
      <c r="E7789" t="s">
        <v>7745</v>
      </c>
      <c r="F7789" t="s">
        <v>468</v>
      </c>
      <c r="G7789" s="1" t="s">
        <v>864</v>
      </c>
      <c r="H7789" t="s">
        <v>29</v>
      </c>
      <c r="I7789" t="s">
        <v>864</v>
      </c>
      <c r="J7789" t="s">
        <v>29</v>
      </c>
      <c r="K7789">
        <v>5.3</v>
      </c>
      <c r="L7789">
        <v>5.3</v>
      </c>
      <c r="M7789" t="s">
        <v>26</v>
      </c>
      <c r="N7789" t="s">
        <v>323</v>
      </c>
      <c r="O7789" t="s">
        <v>29</v>
      </c>
      <c r="P7789" t="s">
        <v>29</v>
      </c>
      <c r="Q7789" t="s">
        <v>29</v>
      </c>
      <c r="R7789" t="s">
        <v>29</v>
      </c>
      <c r="S7789" t="s">
        <v>29</v>
      </c>
      <c r="T7789" t="s">
        <v>29</v>
      </c>
      <c r="U7789" t="s">
        <v>29</v>
      </c>
      <c r="V7789" t="s">
        <v>7744</v>
      </c>
      <c r="W7789" t="s">
        <v>7725</v>
      </c>
    </row>
    <row r="7790" spans="1:23">
      <c r="A7790">
        <v>7789</v>
      </c>
      <c r="B7790" t="s">
        <v>7723</v>
      </c>
      <c r="C7790" t="s">
        <v>7723</v>
      </c>
      <c r="D7790">
        <v>200</v>
      </c>
      <c r="E7790" t="s">
        <v>7737</v>
      </c>
      <c r="F7790" t="s">
        <v>611</v>
      </c>
      <c r="G7790" s="1" t="s">
        <v>5934</v>
      </c>
      <c r="H7790" t="s">
        <v>1132</v>
      </c>
      <c r="I7790" t="s">
        <v>5934</v>
      </c>
      <c r="J7790" t="s">
        <v>1132</v>
      </c>
      <c r="K7790">
        <v>5.0999999999999996</v>
      </c>
      <c r="L7790">
        <v>5.0999999999999996</v>
      </c>
      <c r="M7790" t="s">
        <v>26</v>
      </c>
      <c r="N7790" t="s">
        <v>323</v>
      </c>
      <c r="O7790" t="s">
        <v>328</v>
      </c>
      <c r="P7790" t="s">
        <v>29</v>
      </c>
      <c r="Q7790" t="s">
        <v>29</v>
      </c>
      <c r="R7790" t="s">
        <v>29</v>
      </c>
      <c r="S7790" t="s">
        <v>29</v>
      </c>
      <c r="T7790" t="s">
        <v>29</v>
      </c>
      <c r="U7790" t="s">
        <v>29</v>
      </c>
      <c r="V7790" t="s">
        <v>7744</v>
      </c>
      <c r="W7790" t="s">
        <v>7725</v>
      </c>
    </row>
    <row r="7791" spans="1:23">
      <c r="A7791">
        <v>7790</v>
      </c>
      <c r="B7791" t="s">
        <v>7723</v>
      </c>
      <c r="C7791" t="s">
        <v>7723</v>
      </c>
      <c r="D7791">
        <v>200</v>
      </c>
      <c r="E7791" t="s">
        <v>7742</v>
      </c>
      <c r="F7791" t="s">
        <v>2504</v>
      </c>
      <c r="G7791" s="1" t="s">
        <v>2505</v>
      </c>
      <c r="H7791" t="s">
        <v>6785</v>
      </c>
      <c r="I7791" t="s">
        <v>2505</v>
      </c>
      <c r="J7791" t="s">
        <v>6785</v>
      </c>
      <c r="K7791">
        <v>4.9000000000000004</v>
      </c>
      <c r="L7791">
        <v>4.9000000000000004</v>
      </c>
      <c r="M7791" t="s">
        <v>26</v>
      </c>
      <c r="N7791" t="s">
        <v>323</v>
      </c>
      <c r="O7791" t="s">
        <v>29</v>
      </c>
      <c r="P7791" t="s">
        <v>29</v>
      </c>
      <c r="Q7791" t="s">
        <v>29</v>
      </c>
      <c r="R7791" t="s">
        <v>29</v>
      </c>
      <c r="S7791" t="s">
        <v>29</v>
      </c>
      <c r="T7791" t="s">
        <v>29</v>
      </c>
      <c r="U7791" t="s">
        <v>29</v>
      </c>
      <c r="V7791" t="s">
        <v>7744</v>
      </c>
      <c r="W7791" t="s">
        <v>7725</v>
      </c>
    </row>
    <row r="7792" spans="1:23">
      <c r="A7792">
        <v>7791</v>
      </c>
      <c r="B7792" t="s">
        <v>7723</v>
      </c>
      <c r="C7792" t="s">
        <v>7723</v>
      </c>
      <c r="D7792">
        <v>200</v>
      </c>
      <c r="E7792" t="s">
        <v>812</v>
      </c>
      <c r="F7792" t="s">
        <v>251</v>
      </c>
      <c r="G7792" s="1" t="s">
        <v>252</v>
      </c>
      <c r="H7792" t="s">
        <v>29</v>
      </c>
      <c r="I7792" t="s">
        <v>252</v>
      </c>
      <c r="J7792" t="s">
        <v>29</v>
      </c>
      <c r="K7792">
        <v>4.4000000000000004</v>
      </c>
      <c r="L7792">
        <v>4.4000000000000004</v>
      </c>
      <c r="M7792" t="s">
        <v>26</v>
      </c>
      <c r="N7792" t="s">
        <v>323</v>
      </c>
      <c r="O7792" t="s">
        <v>328</v>
      </c>
      <c r="P7792" t="s">
        <v>29</v>
      </c>
      <c r="Q7792" t="s">
        <v>29</v>
      </c>
      <c r="R7792" t="s">
        <v>29</v>
      </c>
      <c r="S7792" t="s">
        <v>29</v>
      </c>
      <c r="T7792" t="s">
        <v>29</v>
      </c>
      <c r="U7792" t="s">
        <v>29</v>
      </c>
      <c r="V7792" t="s">
        <v>7744</v>
      </c>
      <c r="W7792" t="s">
        <v>7725</v>
      </c>
    </row>
    <row r="7793" spans="1:23">
      <c r="A7793">
        <v>7792</v>
      </c>
      <c r="B7793" t="s">
        <v>7723</v>
      </c>
      <c r="C7793" t="s">
        <v>7723</v>
      </c>
      <c r="D7793">
        <v>200</v>
      </c>
      <c r="E7793" t="s">
        <v>7732</v>
      </c>
      <c r="F7793" t="s">
        <v>522</v>
      </c>
      <c r="G7793" s="1" t="s">
        <v>1258</v>
      </c>
      <c r="H7793" t="s">
        <v>1231</v>
      </c>
      <c r="I7793" t="s">
        <v>1258</v>
      </c>
      <c r="J7793" t="s">
        <v>1231</v>
      </c>
      <c r="K7793">
        <v>3.5</v>
      </c>
      <c r="L7793">
        <v>3.5</v>
      </c>
      <c r="M7793" t="s">
        <v>26</v>
      </c>
      <c r="N7793" t="s">
        <v>323</v>
      </c>
      <c r="O7793" t="s">
        <v>328</v>
      </c>
      <c r="P7793" t="s">
        <v>29</v>
      </c>
      <c r="Q7793" t="s">
        <v>29</v>
      </c>
      <c r="R7793" t="s">
        <v>29</v>
      </c>
      <c r="S7793" t="s">
        <v>29</v>
      </c>
      <c r="T7793" t="s">
        <v>29</v>
      </c>
      <c r="U7793" t="s">
        <v>29</v>
      </c>
      <c r="V7793" t="s">
        <v>7744</v>
      </c>
      <c r="W7793" t="s">
        <v>7725</v>
      </c>
    </row>
    <row r="7794" spans="1:23">
      <c r="A7794">
        <v>7793</v>
      </c>
      <c r="B7794" t="s">
        <v>7723</v>
      </c>
      <c r="C7794" t="s">
        <v>7723</v>
      </c>
      <c r="D7794">
        <v>200</v>
      </c>
      <c r="E7794" t="s">
        <v>7746</v>
      </c>
      <c r="F7794" t="s">
        <v>1530</v>
      </c>
      <c r="G7794" s="1" t="s">
        <v>4182</v>
      </c>
      <c r="H7794" t="s">
        <v>29</v>
      </c>
      <c r="I7794" t="s">
        <v>4182</v>
      </c>
      <c r="J7794" t="s">
        <v>29</v>
      </c>
      <c r="K7794">
        <v>2</v>
      </c>
      <c r="L7794">
        <v>2</v>
      </c>
      <c r="M7794" t="s">
        <v>26</v>
      </c>
      <c r="N7794" t="s">
        <v>323</v>
      </c>
      <c r="O7794" t="s">
        <v>29</v>
      </c>
      <c r="P7794" t="s">
        <v>29</v>
      </c>
      <c r="Q7794" t="s">
        <v>29</v>
      </c>
      <c r="R7794" t="s">
        <v>29</v>
      </c>
      <c r="S7794" t="s">
        <v>29</v>
      </c>
      <c r="T7794" t="s">
        <v>29</v>
      </c>
      <c r="U7794" t="s">
        <v>29</v>
      </c>
      <c r="V7794" t="s">
        <v>7744</v>
      </c>
      <c r="W7794" t="s">
        <v>7725</v>
      </c>
    </row>
    <row r="7795" spans="1:23">
      <c r="A7795">
        <v>7794</v>
      </c>
      <c r="B7795" t="s">
        <v>7723</v>
      </c>
      <c r="C7795" t="s">
        <v>7723</v>
      </c>
      <c r="D7795">
        <v>200</v>
      </c>
      <c r="E7795" t="s">
        <v>7747</v>
      </c>
      <c r="F7795" t="s">
        <v>23</v>
      </c>
      <c r="G7795" s="1" t="s">
        <v>2843</v>
      </c>
      <c r="H7795" t="s">
        <v>7748</v>
      </c>
      <c r="I7795" t="s">
        <v>2843</v>
      </c>
      <c r="J7795" t="s">
        <v>29</v>
      </c>
      <c r="K7795">
        <v>2</v>
      </c>
      <c r="L7795">
        <v>2</v>
      </c>
      <c r="M7795" t="s">
        <v>26</v>
      </c>
      <c r="N7795" t="s">
        <v>323</v>
      </c>
      <c r="O7795" t="s">
        <v>328</v>
      </c>
      <c r="P7795" t="s">
        <v>219</v>
      </c>
      <c r="Q7795" t="s">
        <v>29</v>
      </c>
      <c r="R7795" t="s">
        <v>29</v>
      </c>
      <c r="S7795" t="s">
        <v>29</v>
      </c>
      <c r="T7795" t="s">
        <v>29</v>
      </c>
      <c r="U7795" t="s">
        <v>29</v>
      </c>
      <c r="V7795" t="s">
        <v>7744</v>
      </c>
      <c r="W7795" t="s">
        <v>7725</v>
      </c>
    </row>
    <row r="7796" spans="1:23">
      <c r="A7796">
        <v>7795</v>
      </c>
      <c r="B7796" t="s">
        <v>7723</v>
      </c>
      <c r="C7796" t="s">
        <v>7723</v>
      </c>
      <c r="D7796">
        <v>200</v>
      </c>
      <c r="E7796" t="s">
        <v>7726</v>
      </c>
      <c r="F7796" t="s">
        <v>2504</v>
      </c>
      <c r="G7796" s="1" t="s">
        <v>7727</v>
      </c>
      <c r="H7796" t="s">
        <v>8903</v>
      </c>
      <c r="I7796" t="s">
        <v>2505</v>
      </c>
      <c r="J7796" t="s">
        <v>8903</v>
      </c>
      <c r="K7796">
        <v>1.4</v>
      </c>
      <c r="L7796">
        <v>1.4</v>
      </c>
      <c r="M7796" t="s">
        <v>26</v>
      </c>
      <c r="N7796" t="s">
        <v>323</v>
      </c>
      <c r="O7796" t="s">
        <v>29</v>
      </c>
      <c r="P7796" t="s">
        <v>29</v>
      </c>
      <c r="Q7796" t="s">
        <v>29</v>
      </c>
      <c r="R7796" t="s">
        <v>29</v>
      </c>
      <c r="S7796" t="s">
        <v>29</v>
      </c>
      <c r="T7796" t="s">
        <v>29</v>
      </c>
      <c r="U7796" t="s">
        <v>29</v>
      </c>
      <c r="V7796" t="s">
        <v>7744</v>
      </c>
      <c r="W7796" t="s">
        <v>7725</v>
      </c>
    </row>
    <row r="7797" spans="1:23">
      <c r="A7797">
        <v>7796</v>
      </c>
      <c r="B7797" t="s">
        <v>7723</v>
      </c>
      <c r="C7797" t="s">
        <v>7723</v>
      </c>
      <c r="D7797">
        <v>200</v>
      </c>
      <c r="E7797" t="s">
        <v>4150</v>
      </c>
      <c r="F7797" t="s">
        <v>4151</v>
      </c>
      <c r="G7797" s="1" t="s">
        <v>4152</v>
      </c>
      <c r="H7797" t="s">
        <v>4153</v>
      </c>
      <c r="I7797" t="s">
        <v>4152</v>
      </c>
      <c r="J7797" t="s">
        <v>4153</v>
      </c>
      <c r="K7797">
        <v>1.3</v>
      </c>
      <c r="L7797">
        <v>1.3</v>
      </c>
      <c r="M7797" t="s">
        <v>26</v>
      </c>
      <c r="N7797" t="s">
        <v>323</v>
      </c>
      <c r="O7797" t="s">
        <v>29</v>
      </c>
      <c r="P7797" t="s">
        <v>29</v>
      </c>
      <c r="Q7797" t="s">
        <v>29</v>
      </c>
      <c r="R7797" t="s">
        <v>29</v>
      </c>
      <c r="S7797" t="s">
        <v>29</v>
      </c>
      <c r="T7797" t="s">
        <v>29</v>
      </c>
      <c r="U7797" t="s">
        <v>29</v>
      </c>
      <c r="V7797" t="s">
        <v>7744</v>
      </c>
      <c r="W7797" t="s">
        <v>7725</v>
      </c>
    </row>
    <row r="7798" spans="1:23">
      <c r="A7798">
        <v>7797</v>
      </c>
      <c r="B7798" t="s">
        <v>7723</v>
      </c>
      <c r="C7798" t="s">
        <v>7723</v>
      </c>
      <c r="D7798">
        <v>200</v>
      </c>
      <c r="E7798" t="s">
        <v>4197</v>
      </c>
      <c r="F7798" t="s">
        <v>293</v>
      </c>
      <c r="G7798" s="1" t="s">
        <v>4185</v>
      </c>
      <c r="H7798" t="s">
        <v>4198</v>
      </c>
      <c r="I7798" t="s">
        <v>4185</v>
      </c>
      <c r="J7798" t="s">
        <v>4198</v>
      </c>
      <c r="K7798">
        <v>1.1000000000000001</v>
      </c>
      <c r="L7798">
        <v>1.1000000000000001</v>
      </c>
      <c r="M7798" t="s">
        <v>26</v>
      </c>
      <c r="N7798" t="s">
        <v>63</v>
      </c>
      <c r="O7798" t="s">
        <v>29</v>
      </c>
      <c r="P7798" t="s">
        <v>29</v>
      </c>
      <c r="Q7798" t="s">
        <v>29</v>
      </c>
      <c r="R7798" t="s">
        <v>29</v>
      </c>
      <c r="S7798" t="s">
        <v>29</v>
      </c>
      <c r="T7798" t="s">
        <v>29</v>
      </c>
      <c r="U7798" t="s">
        <v>29</v>
      </c>
      <c r="V7798" t="s">
        <v>7744</v>
      </c>
      <c r="W7798" t="s">
        <v>7725</v>
      </c>
    </row>
    <row r="7799" spans="1:23">
      <c r="A7799">
        <v>7798</v>
      </c>
      <c r="B7799" t="s">
        <v>7723</v>
      </c>
      <c r="C7799" t="s">
        <v>7723</v>
      </c>
      <c r="D7799">
        <v>200</v>
      </c>
      <c r="E7799" t="s">
        <v>4138</v>
      </c>
      <c r="F7799" t="s">
        <v>558</v>
      </c>
      <c r="G7799" s="1" t="s">
        <v>1089</v>
      </c>
      <c r="H7799" t="s">
        <v>29</v>
      </c>
      <c r="I7799" t="s">
        <v>1089</v>
      </c>
      <c r="J7799" t="s">
        <v>29</v>
      </c>
      <c r="K7799">
        <v>1</v>
      </c>
      <c r="L7799">
        <v>1</v>
      </c>
      <c r="M7799" t="s">
        <v>26</v>
      </c>
      <c r="N7799" t="s">
        <v>323</v>
      </c>
      <c r="O7799" t="s">
        <v>29</v>
      </c>
      <c r="P7799" t="s">
        <v>29</v>
      </c>
      <c r="Q7799" t="s">
        <v>29</v>
      </c>
      <c r="R7799" t="s">
        <v>29</v>
      </c>
      <c r="S7799" t="s">
        <v>29</v>
      </c>
      <c r="T7799" t="s">
        <v>29</v>
      </c>
      <c r="U7799" t="s">
        <v>29</v>
      </c>
      <c r="V7799" t="s">
        <v>7744</v>
      </c>
      <c r="W7799" t="s">
        <v>7725</v>
      </c>
    </row>
    <row r="7800" spans="1:23">
      <c r="A7800">
        <v>7799</v>
      </c>
      <c r="B7800" t="s">
        <v>7723</v>
      </c>
      <c r="C7800" t="s">
        <v>7723</v>
      </c>
      <c r="D7800">
        <v>200</v>
      </c>
      <c r="E7800" t="s">
        <v>135</v>
      </c>
      <c r="F7800" t="s">
        <v>136</v>
      </c>
      <c r="G7800" s="1" t="s">
        <v>29</v>
      </c>
      <c r="H7800" t="s">
        <v>29</v>
      </c>
      <c r="I7800" t="s">
        <v>29</v>
      </c>
      <c r="J7800" t="s">
        <v>29</v>
      </c>
      <c r="K7800">
        <v>30.5</v>
      </c>
      <c r="L7800">
        <v>30.5</v>
      </c>
      <c r="M7800" t="s">
        <v>136</v>
      </c>
      <c r="N7800" t="s">
        <v>29</v>
      </c>
      <c r="O7800" t="s">
        <v>29</v>
      </c>
      <c r="P7800" t="s">
        <v>29</v>
      </c>
      <c r="Q7800" t="s">
        <v>29</v>
      </c>
      <c r="R7800" t="s">
        <v>29</v>
      </c>
      <c r="S7800" t="s">
        <v>29</v>
      </c>
      <c r="T7800" t="s">
        <v>29</v>
      </c>
      <c r="U7800" t="s">
        <v>29</v>
      </c>
      <c r="V7800" t="s">
        <v>7744</v>
      </c>
      <c r="W7800" t="s">
        <v>7725</v>
      </c>
    </row>
    <row r="7801" spans="1:23">
      <c r="A7801">
        <v>7800</v>
      </c>
      <c r="B7801" t="s">
        <v>7749</v>
      </c>
      <c r="C7801" t="s">
        <v>7749</v>
      </c>
      <c r="D7801">
        <v>201</v>
      </c>
      <c r="E7801" t="s">
        <v>7750</v>
      </c>
      <c r="F7801" t="s">
        <v>41</v>
      </c>
      <c r="G7801" s="1" t="s">
        <v>408</v>
      </c>
      <c r="H7801" t="s">
        <v>29</v>
      </c>
      <c r="I7801" t="s">
        <v>408</v>
      </c>
      <c r="J7801" t="s">
        <v>29</v>
      </c>
      <c r="K7801">
        <v>8.6158158158158162</v>
      </c>
      <c r="L7801">
        <v>8.6158158158158162</v>
      </c>
      <c r="M7801" t="s">
        <v>26</v>
      </c>
      <c r="N7801" t="s">
        <v>74</v>
      </c>
      <c r="O7801" t="s">
        <v>27</v>
      </c>
      <c r="P7801" t="s">
        <v>230</v>
      </c>
      <c r="Q7801" t="s">
        <v>29</v>
      </c>
      <c r="R7801" t="s">
        <v>29</v>
      </c>
      <c r="S7801" t="s">
        <v>29</v>
      </c>
      <c r="T7801" t="s">
        <v>29</v>
      </c>
      <c r="U7801" t="s">
        <v>29</v>
      </c>
      <c r="V7801" t="s">
        <v>29</v>
      </c>
      <c r="W7801" t="s">
        <v>7751</v>
      </c>
    </row>
    <row r="7802" spans="1:23">
      <c r="A7802">
        <v>7801</v>
      </c>
      <c r="B7802" t="s">
        <v>7749</v>
      </c>
      <c r="C7802" t="s">
        <v>7749</v>
      </c>
      <c r="D7802">
        <v>201</v>
      </c>
      <c r="E7802" t="s">
        <v>7752</v>
      </c>
      <c r="F7802" t="s">
        <v>522</v>
      </c>
      <c r="G7802" t="s">
        <v>1466</v>
      </c>
      <c r="H7802" t="s">
        <v>7753</v>
      </c>
      <c r="I7802" s="1" t="s">
        <v>7484</v>
      </c>
      <c r="J7802" t="s">
        <v>7485</v>
      </c>
      <c r="K7802">
        <v>0.14854854854854854</v>
      </c>
      <c r="L7802">
        <v>0.14854854854854854</v>
      </c>
      <c r="M7802" t="s">
        <v>26</v>
      </c>
      <c r="N7802" t="s">
        <v>74</v>
      </c>
      <c r="O7802" t="s">
        <v>63</v>
      </c>
      <c r="P7802" t="s">
        <v>29</v>
      </c>
      <c r="Q7802" t="s">
        <v>29</v>
      </c>
      <c r="R7802" t="s">
        <v>29</v>
      </c>
      <c r="S7802" t="s">
        <v>29</v>
      </c>
      <c r="T7802" t="s">
        <v>29</v>
      </c>
      <c r="U7802" t="s">
        <v>29</v>
      </c>
      <c r="V7802" t="s">
        <v>29</v>
      </c>
      <c r="W7802" t="s">
        <v>7751</v>
      </c>
    </row>
    <row r="7803" spans="1:23">
      <c r="A7803">
        <v>7802</v>
      </c>
      <c r="B7803" t="s">
        <v>7749</v>
      </c>
      <c r="C7803" t="s">
        <v>7749</v>
      </c>
      <c r="D7803">
        <v>201</v>
      </c>
      <c r="E7803" t="s">
        <v>7754</v>
      </c>
      <c r="F7803" t="s">
        <v>185</v>
      </c>
      <c r="G7803" s="1" t="s">
        <v>186</v>
      </c>
      <c r="H7803" t="s">
        <v>29</v>
      </c>
      <c r="I7803" t="s">
        <v>186</v>
      </c>
      <c r="J7803" t="s">
        <v>29</v>
      </c>
      <c r="K7803">
        <v>50.283683683683691</v>
      </c>
      <c r="L7803">
        <v>50.283683683683691</v>
      </c>
      <c r="M7803" t="s">
        <v>26</v>
      </c>
      <c r="N7803" t="s">
        <v>74</v>
      </c>
      <c r="O7803" t="s">
        <v>27</v>
      </c>
      <c r="P7803" t="s">
        <v>230</v>
      </c>
      <c r="Q7803" t="s">
        <v>29</v>
      </c>
      <c r="R7803" t="s">
        <v>29</v>
      </c>
      <c r="S7803" t="s">
        <v>29</v>
      </c>
      <c r="T7803" t="s">
        <v>29</v>
      </c>
      <c r="U7803" t="s">
        <v>29</v>
      </c>
      <c r="V7803" t="s">
        <v>29</v>
      </c>
      <c r="W7803" t="s">
        <v>7751</v>
      </c>
    </row>
    <row r="7804" spans="1:23">
      <c r="A7804">
        <v>7803</v>
      </c>
      <c r="B7804" t="s">
        <v>7749</v>
      </c>
      <c r="C7804" t="s">
        <v>7749</v>
      </c>
      <c r="D7804">
        <v>201</v>
      </c>
      <c r="E7804" t="s">
        <v>7755</v>
      </c>
      <c r="F7804" t="s">
        <v>558</v>
      </c>
      <c r="G7804" s="1" t="s">
        <v>1089</v>
      </c>
      <c r="H7804" t="s">
        <v>29</v>
      </c>
      <c r="I7804" t="s">
        <v>1089</v>
      </c>
      <c r="J7804" t="s">
        <v>29</v>
      </c>
      <c r="K7804">
        <v>0.74274274274274277</v>
      </c>
      <c r="L7804">
        <v>0.74274274274274277</v>
      </c>
      <c r="M7804" t="s">
        <v>26</v>
      </c>
      <c r="N7804" t="s">
        <v>74</v>
      </c>
      <c r="O7804" t="s">
        <v>29</v>
      </c>
      <c r="P7804" t="s">
        <v>29</v>
      </c>
      <c r="Q7804" t="s">
        <v>29</v>
      </c>
      <c r="R7804" t="s">
        <v>29</v>
      </c>
      <c r="S7804" t="s">
        <v>29</v>
      </c>
      <c r="T7804" t="s">
        <v>29</v>
      </c>
      <c r="U7804" t="s">
        <v>29</v>
      </c>
      <c r="V7804" t="s">
        <v>29</v>
      </c>
      <c r="W7804" t="s">
        <v>7751</v>
      </c>
    </row>
    <row r="7805" spans="1:23">
      <c r="A7805">
        <v>7804</v>
      </c>
      <c r="B7805" t="s">
        <v>7749</v>
      </c>
      <c r="C7805" t="s">
        <v>7749</v>
      </c>
      <c r="D7805">
        <v>201</v>
      </c>
      <c r="E7805" t="s">
        <v>7756</v>
      </c>
      <c r="F7805" t="s">
        <v>154</v>
      </c>
      <c r="G7805" s="1" t="s">
        <v>1152</v>
      </c>
      <c r="H7805" t="s">
        <v>485</v>
      </c>
      <c r="I7805" t="s">
        <v>1152</v>
      </c>
      <c r="J7805" t="s">
        <v>485</v>
      </c>
      <c r="K7805">
        <v>1.1141141141141142</v>
      </c>
      <c r="L7805">
        <v>1.1141141141141142</v>
      </c>
      <c r="M7805" t="s">
        <v>26</v>
      </c>
      <c r="N7805" t="s">
        <v>74</v>
      </c>
      <c r="O7805" t="s">
        <v>27</v>
      </c>
      <c r="P7805" t="s">
        <v>29</v>
      </c>
      <c r="Q7805" t="s">
        <v>29</v>
      </c>
      <c r="R7805" t="s">
        <v>29</v>
      </c>
      <c r="S7805" t="s">
        <v>29</v>
      </c>
      <c r="T7805" t="s">
        <v>29</v>
      </c>
      <c r="U7805" t="s">
        <v>29</v>
      </c>
      <c r="V7805" t="s">
        <v>29</v>
      </c>
      <c r="W7805" t="s">
        <v>7751</v>
      </c>
    </row>
    <row r="7806" spans="1:23">
      <c r="A7806">
        <v>7805</v>
      </c>
      <c r="B7806" t="s">
        <v>7749</v>
      </c>
      <c r="C7806" t="s">
        <v>7749</v>
      </c>
      <c r="D7806">
        <v>201</v>
      </c>
      <c r="E7806" t="s">
        <v>344</v>
      </c>
      <c r="F7806" t="s">
        <v>344</v>
      </c>
      <c r="G7806" s="1" t="s">
        <v>29</v>
      </c>
      <c r="H7806" t="s">
        <v>29</v>
      </c>
      <c r="I7806" t="s">
        <v>29</v>
      </c>
      <c r="J7806" t="s">
        <v>29</v>
      </c>
      <c r="K7806">
        <v>1.0398398398398399</v>
      </c>
      <c r="L7806">
        <v>1.0398398398398399</v>
      </c>
      <c r="M7806" t="s">
        <v>26</v>
      </c>
      <c r="N7806" t="s">
        <v>74</v>
      </c>
      <c r="O7806" t="s">
        <v>29</v>
      </c>
      <c r="P7806" t="s">
        <v>29</v>
      </c>
      <c r="Q7806" t="s">
        <v>29</v>
      </c>
      <c r="R7806" t="s">
        <v>29</v>
      </c>
      <c r="S7806" t="s">
        <v>29</v>
      </c>
      <c r="T7806" t="s">
        <v>29</v>
      </c>
      <c r="U7806" t="s">
        <v>29</v>
      </c>
      <c r="V7806" t="s">
        <v>29</v>
      </c>
      <c r="W7806" t="s">
        <v>7751</v>
      </c>
    </row>
    <row r="7807" spans="1:23">
      <c r="A7807">
        <v>7806</v>
      </c>
      <c r="B7807" t="s">
        <v>7749</v>
      </c>
      <c r="C7807" t="s">
        <v>7749</v>
      </c>
      <c r="D7807">
        <v>201</v>
      </c>
      <c r="E7807" t="s">
        <v>7757</v>
      </c>
      <c r="F7807" t="s">
        <v>7758</v>
      </c>
      <c r="G7807" s="1" t="s">
        <v>7759</v>
      </c>
      <c r="H7807" t="s">
        <v>7760</v>
      </c>
      <c r="I7807" t="s">
        <v>7759</v>
      </c>
      <c r="J7807" t="s">
        <v>7760</v>
      </c>
      <c r="K7807">
        <v>1.6340340340340342</v>
      </c>
      <c r="L7807">
        <v>1.6340340340340342</v>
      </c>
      <c r="M7807" t="s">
        <v>26</v>
      </c>
      <c r="N7807" t="s">
        <v>74</v>
      </c>
      <c r="O7807" t="s">
        <v>27</v>
      </c>
      <c r="P7807" t="s">
        <v>63</v>
      </c>
      <c r="Q7807" t="s">
        <v>29</v>
      </c>
      <c r="R7807" t="s">
        <v>29</v>
      </c>
      <c r="S7807" t="s">
        <v>29</v>
      </c>
      <c r="T7807" t="s">
        <v>29</v>
      </c>
      <c r="U7807" t="s">
        <v>29</v>
      </c>
      <c r="V7807" t="s">
        <v>29</v>
      </c>
      <c r="W7807" t="s">
        <v>7751</v>
      </c>
    </row>
    <row r="7808" spans="1:23">
      <c r="A7808">
        <v>7807</v>
      </c>
      <c r="B7808" t="s">
        <v>7749</v>
      </c>
      <c r="C7808" t="s">
        <v>7749</v>
      </c>
      <c r="D7808">
        <v>201</v>
      </c>
      <c r="E7808" t="s">
        <v>7761</v>
      </c>
      <c r="F7808" t="s">
        <v>5927</v>
      </c>
      <c r="G7808" s="1" t="s">
        <v>5928</v>
      </c>
      <c r="H7808" t="s">
        <v>7762</v>
      </c>
      <c r="I7808" t="s">
        <v>5928</v>
      </c>
      <c r="J7808" t="s">
        <v>7762</v>
      </c>
      <c r="K7808">
        <v>0.14854854854854854</v>
      </c>
      <c r="L7808">
        <v>0.14854854854854854</v>
      </c>
      <c r="M7808" t="s">
        <v>26</v>
      </c>
      <c r="N7808" t="s">
        <v>230</v>
      </c>
      <c r="O7808" t="s">
        <v>29</v>
      </c>
      <c r="P7808" t="s">
        <v>29</v>
      </c>
      <c r="Q7808" t="s">
        <v>29</v>
      </c>
      <c r="R7808" t="s">
        <v>29</v>
      </c>
      <c r="S7808" t="s">
        <v>29</v>
      </c>
      <c r="T7808" t="s">
        <v>29</v>
      </c>
      <c r="U7808" t="s">
        <v>29</v>
      </c>
      <c r="V7808" t="s">
        <v>29</v>
      </c>
      <c r="W7808" t="s">
        <v>7751</v>
      </c>
    </row>
    <row r="7809" spans="1:23">
      <c r="A7809">
        <v>7808</v>
      </c>
      <c r="B7809" t="s">
        <v>7749</v>
      </c>
      <c r="C7809" t="s">
        <v>7749</v>
      </c>
      <c r="D7809">
        <v>201</v>
      </c>
      <c r="E7809" t="s">
        <v>7763</v>
      </c>
      <c r="F7809" t="s">
        <v>438</v>
      </c>
      <c r="G7809" s="1" t="s">
        <v>873</v>
      </c>
      <c r="H7809" t="s">
        <v>7764</v>
      </c>
      <c r="I7809" t="s">
        <v>873</v>
      </c>
      <c r="J7809" t="s">
        <v>7764</v>
      </c>
      <c r="K7809">
        <v>0.14854854854854854</v>
      </c>
      <c r="L7809">
        <v>0.14854854854854854</v>
      </c>
      <c r="M7809" t="s">
        <v>26</v>
      </c>
      <c r="N7809" t="s">
        <v>230</v>
      </c>
      <c r="O7809" t="s">
        <v>29</v>
      </c>
      <c r="P7809" t="s">
        <v>29</v>
      </c>
      <c r="Q7809" t="s">
        <v>29</v>
      </c>
      <c r="R7809" t="s">
        <v>29</v>
      </c>
      <c r="S7809" t="s">
        <v>29</v>
      </c>
      <c r="T7809" t="s">
        <v>29</v>
      </c>
      <c r="U7809" t="s">
        <v>29</v>
      </c>
      <c r="V7809" t="s">
        <v>29</v>
      </c>
      <c r="W7809" t="s">
        <v>7751</v>
      </c>
    </row>
    <row r="7810" spans="1:23">
      <c r="A7810">
        <v>7809</v>
      </c>
      <c r="B7810" t="s">
        <v>7749</v>
      </c>
      <c r="C7810" t="s">
        <v>7749</v>
      </c>
      <c r="D7810">
        <v>201</v>
      </c>
      <c r="E7810" t="s">
        <v>7765</v>
      </c>
      <c r="F7810" t="s">
        <v>196</v>
      </c>
      <c r="G7810" s="1" t="s">
        <v>326</v>
      </c>
      <c r="H7810" t="s">
        <v>7766</v>
      </c>
      <c r="I7810" t="s">
        <v>326</v>
      </c>
      <c r="J7810" t="s">
        <v>7766</v>
      </c>
      <c r="K7810">
        <v>5.7933933933933934</v>
      </c>
      <c r="L7810">
        <v>5.7933933933933934</v>
      </c>
      <c r="M7810" t="s">
        <v>26</v>
      </c>
      <c r="N7810" t="s">
        <v>74</v>
      </c>
      <c r="O7810" t="s">
        <v>27</v>
      </c>
      <c r="P7810" t="s">
        <v>29</v>
      </c>
      <c r="Q7810" t="s">
        <v>29</v>
      </c>
      <c r="R7810" t="s">
        <v>29</v>
      </c>
      <c r="S7810" t="s">
        <v>29</v>
      </c>
      <c r="T7810" t="s">
        <v>29</v>
      </c>
      <c r="U7810" t="s">
        <v>29</v>
      </c>
      <c r="V7810" t="s">
        <v>29</v>
      </c>
      <c r="W7810" t="s">
        <v>7751</v>
      </c>
    </row>
    <row r="7811" spans="1:23">
      <c r="A7811">
        <v>7810</v>
      </c>
      <c r="B7811" t="s">
        <v>7749</v>
      </c>
      <c r="C7811" t="s">
        <v>7749</v>
      </c>
      <c r="D7811">
        <v>201</v>
      </c>
      <c r="E7811" t="s">
        <v>7767</v>
      </c>
      <c r="F7811" t="s">
        <v>498</v>
      </c>
      <c r="G7811" s="1" t="s">
        <v>6499</v>
      </c>
      <c r="H7811" t="s">
        <v>29</v>
      </c>
      <c r="I7811" t="s">
        <v>6499</v>
      </c>
      <c r="J7811" t="s">
        <v>29</v>
      </c>
      <c r="K7811">
        <v>0.89129129129129137</v>
      </c>
      <c r="L7811">
        <v>0.89129129129129137</v>
      </c>
      <c r="M7811" t="s">
        <v>26</v>
      </c>
      <c r="N7811" t="s">
        <v>74</v>
      </c>
      <c r="O7811" t="s">
        <v>29</v>
      </c>
      <c r="P7811" t="s">
        <v>29</v>
      </c>
      <c r="Q7811" t="s">
        <v>29</v>
      </c>
      <c r="R7811" t="s">
        <v>29</v>
      </c>
      <c r="S7811" t="s">
        <v>29</v>
      </c>
      <c r="T7811" t="s">
        <v>29</v>
      </c>
      <c r="U7811" t="s">
        <v>29</v>
      </c>
      <c r="V7811" t="s">
        <v>29</v>
      </c>
      <c r="W7811" t="s">
        <v>7751</v>
      </c>
    </row>
    <row r="7812" spans="1:23">
      <c r="A7812">
        <v>7811</v>
      </c>
      <c r="B7812" t="s">
        <v>7749</v>
      </c>
      <c r="C7812" t="s">
        <v>7749</v>
      </c>
      <c r="D7812">
        <v>201</v>
      </c>
      <c r="E7812" t="s">
        <v>1286</v>
      </c>
      <c r="F7812" t="s">
        <v>1286</v>
      </c>
      <c r="G7812" s="1" t="s">
        <v>29</v>
      </c>
      <c r="H7812" t="s">
        <v>29</v>
      </c>
      <c r="I7812" t="s">
        <v>29</v>
      </c>
      <c r="J7812" t="s">
        <v>29</v>
      </c>
      <c r="K7812">
        <v>0.29709709709709708</v>
      </c>
      <c r="L7812">
        <v>0.29709709709709708</v>
      </c>
      <c r="M7812" t="s">
        <v>26</v>
      </c>
      <c r="N7812" t="s">
        <v>63</v>
      </c>
      <c r="O7812" t="s">
        <v>29</v>
      </c>
      <c r="P7812" t="s">
        <v>29</v>
      </c>
      <c r="Q7812" t="s">
        <v>29</v>
      </c>
      <c r="R7812" t="s">
        <v>29</v>
      </c>
      <c r="S7812" t="s">
        <v>29</v>
      </c>
      <c r="T7812" t="s">
        <v>29</v>
      </c>
      <c r="U7812" t="s">
        <v>29</v>
      </c>
      <c r="V7812" t="s">
        <v>29</v>
      </c>
      <c r="W7812" t="s">
        <v>7751</v>
      </c>
    </row>
    <row r="7813" spans="1:23">
      <c r="A7813">
        <v>7812</v>
      </c>
      <c r="B7813" t="s">
        <v>7749</v>
      </c>
      <c r="C7813" t="s">
        <v>7749</v>
      </c>
      <c r="D7813">
        <v>201</v>
      </c>
      <c r="E7813" t="s">
        <v>7768</v>
      </c>
      <c r="F7813" t="s">
        <v>176</v>
      </c>
      <c r="G7813" s="1" t="s">
        <v>1107</v>
      </c>
      <c r="H7813" t="s">
        <v>29</v>
      </c>
      <c r="I7813" t="s">
        <v>1107</v>
      </c>
      <c r="J7813" t="s">
        <v>29</v>
      </c>
      <c r="K7813">
        <v>0.44564564564564568</v>
      </c>
      <c r="L7813">
        <v>0.44564564564564568</v>
      </c>
      <c r="M7813" t="s">
        <v>26</v>
      </c>
      <c r="N7813" t="s">
        <v>74</v>
      </c>
      <c r="O7813" t="s">
        <v>27</v>
      </c>
      <c r="P7813" t="s">
        <v>29</v>
      </c>
      <c r="Q7813" t="s">
        <v>29</v>
      </c>
      <c r="R7813" t="s">
        <v>29</v>
      </c>
      <c r="S7813" t="s">
        <v>29</v>
      </c>
      <c r="T7813" t="s">
        <v>29</v>
      </c>
      <c r="U7813" t="s">
        <v>29</v>
      </c>
      <c r="V7813" t="s">
        <v>29</v>
      </c>
      <c r="W7813" t="s">
        <v>7751</v>
      </c>
    </row>
    <row r="7814" spans="1:23">
      <c r="A7814">
        <v>7813</v>
      </c>
      <c r="B7814" t="s">
        <v>7749</v>
      </c>
      <c r="C7814" t="s">
        <v>7749</v>
      </c>
      <c r="D7814">
        <v>201</v>
      </c>
      <c r="E7814" t="s">
        <v>6928</v>
      </c>
      <c r="F7814" t="s">
        <v>6928</v>
      </c>
      <c r="G7814" s="1" t="s">
        <v>29</v>
      </c>
      <c r="H7814" t="s">
        <v>29</v>
      </c>
      <c r="I7814" t="s">
        <v>29</v>
      </c>
      <c r="J7814" t="s">
        <v>29</v>
      </c>
      <c r="K7814">
        <v>0.96556556556556572</v>
      </c>
      <c r="L7814">
        <v>0.96556556556556572</v>
      </c>
      <c r="M7814" t="s">
        <v>26</v>
      </c>
      <c r="N7814" t="s">
        <v>27</v>
      </c>
      <c r="O7814" t="s">
        <v>29</v>
      </c>
      <c r="P7814" t="s">
        <v>29</v>
      </c>
      <c r="Q7814" t="s">
        <v>29</v>
      </c>
      <c r="R7814" t="s">
        <v>29</v>
      </c>
      <c r="S7814" t="s">
        <v>29</v>
      </c>
      <c r="T7814" t="s">
        <v>29</v>
      </c>
      <c r="U7814" t="s">
        <v>29</v>
      </c>
      <c r="V7814" t="s">
        <v>29</v>
      </c>
      <c r="W7814" t="s">
        <v>7751</v>
      </c>
    </row>
    <row r="7815" spans="1:23">
      <c r="A7815">
        <v>7814</v>
      </c>
      <c r="B7815" t="s">
        <v>7749</v>
      </c>
      <c r="C7815" t="s">
        <v>7749</v>
      </c>
      <c r="D7815">
        <v>201</v>
      </c>
      <c r="E7815" t="s">
        <v>7769</v>
      </c>
      <c r="F7815" t="s">
        <v>136</v>
      </c>
      <c r="G7815" s="1" t="s">
        <v>29</v>
      </c>
      <c r="H7815" t="s">
        <v>29</v>
      </c>
      <c r="I7815" t="s">
        <v>29</v>
      </c>
      <c r="J7815" t="s">
        <v>29</v>
      </c>
      <c r="K7815">
        <v>2.0054054054054058</v>
      </c>
      <c r="L7815">
        <v>2.0054054054054058</v>
      </c>
      <c r="M7815" s="1" t="s">
        <v>26</v>
      </c>
      <c r="N7815" t="s">
        <v>29</v>
      </c>
      <c r="O7815" t="s">
        <v>29</v>
      </c>
      <c r="P7815" t="s">
        <v>29</v>
      </c>
      <c r="Q7815" t="s">
        <v>29</v>
      </c>
      <c r="R7815" t="s">
        <v>29</v>
      </c>
      <c r="S7815" t="s">
        <v>29</v>
      </c>
      <c r="T7815" t="s">
        <v>29</v>
      </c>
      <c r="U7815" t="s">
        <v>29</v>
      </c>
      <c r="V7815" t="s">
        <v>29</v>
      </c>
      <c r="W7815" t="s">
        <v>7751</v>
      </c>
    </row>
    <row r="7816" spans="1:23">
      <c r="A7816">
        <v>7815</v>
      </c>
      <c r="B7816" t="s">
        <v>7749</v>
      </c>
      <c r="C7816" t="s">
        <v>7749</v>
      </c>
      <c r="D7816">
        <v>201</v>
      </c>
      <c r="E7816" t="s">
        <v>9182</v>
      </c>
      <c r="F7816" t="s">
        <v>93</v>
      </c>
      <c r="G7816" s="1" t="s">
        <v>29</v>
      </c>
      <c r="H7816" s="1" t="s">
        <v>29</v>
      </c>
      <c r="I7816" s="1" t="s">
        <v>29</v>
      </c>
      <c r="J7816" s="1" t="s">
        <v>29</v>
      </c>
      <c r="K7816">
        <f>6.6/99.9*100</f>
        <v>6.606606606606606</v>
      </c>
      <c r="L7816">
        <f>6.6/99.9*100</f>
        <v>6.606606606606606</v>
      </c>
      <c r="M7816" s="1" t="s">
        <v>26</v>
      </c>
      <c r="N7816" t="s">
        <v>29</v>
      </c>
      <c r="O7816" t="s">
        <v>29</v>
      </c>
      <c r="P7816" t="s">
        <v>29</v>
      </c>
      <c r="Q7816" t="s">
        <v>29</v>
      </c>
      <c r="R7816" t="s">
        <v>29</v>
      </c>
      <c r="S7816" t="s">
        <v>29</v>
      </c>
      <c r="T7816" t="s">
        <v>29</v>
      </c>
      <c r="U7816" t="s">
        <v>29</v>
      </c>
      <c r="V7816" t="s">
        <v>29</v>
      </c>
      <c r="W7816" t="s">
        <v>7751</v>
      </c>
    </row>
    <row r="7817" spans="1:23">
      <c r="A7817">
        <v>7816</v>
      </c>
      <c r="B7817" t="s">
        <v>7749</v>
      </c>
      <c r="C7817" t="s">
        <v>7749</v>
      </c>
      <c r="D7817">
        <v>201</v>
      </c>
      <c r="E7817" t="s">
        <v>3585</v>
      </c>
      <c r="F7817" t="s">
        <v>76</v>
      </c>
      <c r="G7817" s="1" t="s">
        <v>29</v>
      </c>
      <c r="H7817" s="1" t="s">
        <v>29</v>
      </c>
      <c r="I7817" s="1" t="s">
        <v>29</v>
      </c>
      <c r="J7817" s="1" t="s">
        <v>29</v>
      </c>
      <c r="K7817">
        <f>19.1/99.9*100</f>
        <v>19.119119119119119</v>
      </c>
      <c r="L7817">
        <f>19.1/99.9*100</f>
        <v>19.119119119119119</v>
      </c>
      <c r="M7817" s="1" t="s">
        <v>687</v>
      </c>
      <c r="N7817" t="s">
        <v>29</v>
      </c>
      <c r="O7817" t="s">
        <v>29</v>
      </c>
      <c r="P7817" t="s">
        <v>29</v>
      </c>
      <c r="Q7817" t="s">
        <v>29</v>
      </c>
      <c r="R7817" t="s">
        <v>29</v>
      </c>
      <c r="S7817" t="s">
        <v>29</v>
      </c>
      <c r="T7817" t="s">
        <v>29</v>
      </c>
      <c r="U7817" t="s">
        <v>29</v>
      </c>
      <c r="V7817" t="s">
        <v>29</v>
      </c>
      <c r="W7817" t="s">
        <v>7751</v>
      </c>
    </row>
    <row r="7818" spans="1:23">
      <c r="A7818">
        <v>7817</v>
      </c>
      <c r="B7818" t="s">
        <v>7770</v>
      </c>
      <c r="C7818" t="s">
        <v>7770</v>
      </c>
      <c r="D7818">
        <v>202</v>
      </c>
      <c r="E7818" t="s">
        <v>7771</v>
      </c>
      <c r="F7818" t="s">
        <v>258</v>
      </c>
      <c r="G7818" s="1" t="s">
        <v>7772</v>
      </c>
      <c r="H7818" t="s">
        <v>7773</v>
      </c>
      <c r="I7818" t="s">
        <v>7772</v>
      </c>
      <c r="J7818" t="s">
        <v>7773</v>
      </c>
      <c r="K7818">
        <f>1/4251*100</f>
        <v>2.3523876734885908E-2</v>
      </c>
      <c r="L7818">
        <f>1/4251*100</f>
        <v>2.3523876734885908E-2</v>
      </c>
      <c r="M7818" t="s">
        <v>26</v>
      </c>
      <c r="N7818" t="s">
        <v>664</v>
      </c>
      <c r="O7818" t="s">
        <v>29</v>
      </c>
      <c r="P7818" t="s">
        <v>29</v>
      </c>
      <c r="Q7818" t="s">
        <v>29</v>
      </c>
      <c r="R7818" t="s">
        <v>29</v>
      </c>
      <c r="S7818" t="s">
        <v>29</v>
      </c>
      <c r="T7818" t="s">
        <v>29</v>
      </c>
      <c r="U7818" t="s">
        <v>29</v>
      </c>
      <c r="V7818" t="s">
        <v>29</v>
      </c>
      <c r="W7818" t="s">
        <v>7774</v>
      </c>
    </row>
    <row r="7819" spans="1:23">
      <c r="A7819">
        <v>7818</v>
      </c>
      <c r="B7819" t="s">
        <v>7770</v>
      </c>
      <c r="C7819" t="s">
        <v>7770</v>
      </c>
      <c r="D7819">
        <v>202</v>
      </c>
      <c r="E7819" t="s">
        <v>7775</v>
      </c>
      <c r="F7819" t="s">
        <v>1062</v>
      </c>
      <c r="G7819" s="1" t="s">
        <v>1368</v>
      </c>
      <c r="H7819" t="s">
        <v>4153</v>
      </c>
      <c r="I7819" t="s">
        <v>1368</v>
      </c>
      <c r="J7819" t="s">
        <v>4153</v>
      </c>
      <c r="K7819">
        <f t="shared" ref="K7819:L7822" si="27">1/4251*100</f>
        <v>2.3523876734885908E-2</v>
      </c>
      <c r="L7819">
        <f t="shared" si="27"/>
        <v>2.3523876734885908E-2</v>
      </c>
      <c r="M7819" t="s">
        <v>26</v>
      </c>
      <c r="N7819" t="s">
        <v>4694</v>
      </c>
      <c r="O7819" t="s">
        <v>29</v>
      </c>
      <c r="P7819" t="s">
        <v>29</v>
      </c>
      <c r="Q7819" t="s">
        <v>29</v>
      </c>
      <c r="R7819" t="s">
        <v>29</v>
      </c>
      <c r="S7819" t="s">
        <v>29</v>
      </c>
      <c r="T7819" t="s">
        <v>29</v>
      </c>
      <c r="U7819" t="s">
        <v>29</v>
      </c>
      <c r="V7819" t="s">
        <v>29</v>
      </c>
      <c r="W7819" t="s">
        <v>7774</v>
      </c>
    </row>
    <row r="7820" spans="1:23">
      <c r="A7820">
        <v>7819</v>
      </c>
      <c r="B7820" t="s">
        <v>7770</v>
      </c>
      <c r="C7820" t="s">
        <v>7770</v>
      </c>
      <c r="D7820">
        <v>202</v>
      </c>
      <c r="E7820" t="s">
        <v>2973</v>
      </c>
      <c r="F7820" t="s">
        <v>1062</v>
      </c>
      <c r="G7820" s="1" t="s">
        <v>2971</v>
      </c>
      <c r="H7820" t="s">
        <v>29</v>
      </c>
      <c r="I7820" t="s">
        <v>2971</v>
      </c>
      <c r="J7820" t="s">
        <v>29</v>
      </c>
      <c r="K7820">
        <f t="shared" si="27"/>
        <v>2.3523876734885908E-2</v>
      </c>
      <c r="L7820">
        <f t="shared" si="27"/>
        <v>2.3523876734885908E-2</v>
      </c>
      <c r="M7820" t="s">
        <v>26</v>
      </c>
      <c r="N7820" t="s">
        <v>74</v>
      </c>
      <c r="O7820" t="s">
        <v>29</v>
      </c>
      <c r="P7820" t="s">
        <v>29</v>
      </c>
      <c r="Q7820" t="s">
        <v>29</v>
      </c>
      <c r="R7820" t="s">
        <v>29</v>
      </c>
      <c r="S7820" t="s">
        <v>29</v>
      </c>
      <c r="T7820" t="s">
        <v>29</v>
      </c>
      <c r="U7820" t="s">
        <v>29</v>
      </c>
      <c r="V7820" t="s">
        <v>29</v>
      </c>
      <c r="W7820" t="s">
        <v>7774</v>
      </c>
    </row>
    <row r="7821" spans="1:23">
      <c r="A7821">
        <v>7820</v>
      </c>
      <c r="B7821" t="s">
        <v>7770</v>
      </c>
      <c r="C7821" t="s">
        <v>7770</v>
      </c>
      <c r="D7821">
        <v>202</v>
      </c>
      <c r="E7821" t="s">
        <v>7776</v>
      </c>
      <c r="F7821" t="s">
        <v>344</v>
      </c>
      <c r="G7821" s="1" t="s">
        <v>6057</v>
      </c>
      <c r="H7821" t="s">
        <v>7777</v>
      </c>
      <c r="I7821" t="s">
        <v>6057</v>
      </c>
      <c r="J7821" t="s">
        <v>7777</v>
      </c>
      <c r="K7821">
        <f t="shared" si="27"/>
        <v>2.3523876734885908E-2</v>
      </c>
      <c r="L7821">
        <f t="shared" si="27"/>
        <v>2.3523876734885908E-2</v>
      </c>
      <c r="M7821" t="s">
        <v>26</v>
      </c>
      <c r="N7821" t="s">
        <v>74</v>
      </c>
      <c r="O7821" t="s">
        <v>29</v>
      </c>
      <c r="P7821" t="s">
        <v>29</v>
      </c>
      <c r="Q7821" t="s">
        <v>29</v>
      </c>
      <c r="R7821" t="s">
        <v>29</v>
      </c>
      <c r="S7821" t="s">
        <v>29</v>
      </c>
      <c r="T7821" t="s">
        <v>29</v>
      </c>
      <c r="U7821" t="s">
        <v>29</v>
      </c>
      <c r="V7821" t="s">
        <v>29</v>
      </c>
      <c r="W7821" t="s">
        <v>7774</v>
      </c>
    </row>
    <row r="7822" spans="1:23">
      <c r="A7822">
        <v>7821</v>
      </c>
      <c r="B7822" t="s">
        <v>7770</v>
      </c>
      <c r="C7822" t="s">
        <v>7770</v>
      </c>
      <c r="D7822">
        <v>202</v>
      </c>
      <c r="E7822" t="s">
        <v>7778</v>
      </c>
      <c r="F7822" t="s">
        <v>344</v>
      </c>
      <c r="G7822" s="1" t="s">
        <v>4598</v>
      </c>
      <c r="H7822" t="s">
        <v>7779</v>
      </c>
      <c r="I7822" t="s">
        <v>4598</v>
      </c>
      <c r="J7822" t="s">
        <v>7779</v>
      </c>
      <c r="K7822">
        <f t="shared" si="27"/>
        <v>2.3523876734885908E-2</v>
      </c>
      <c r="L7822">
        <f t="shared" si="27"/>
        <v>2.3523876734885908E-2</v>
      </c>
      <c r="M7822" t="s">
        <v>26</v>
      </c>
      <c r="N7822" t="s">
        <v>74</v>
      </c>
      <c r="O7822" t="s">
        <v>29</v>
      </c>
      <c r="P7822" t="s">
        <v>29</v>
      </c>
      <c r="Q7822" t="s">
        <v>29</v>
      </c>
      <c r="R7822" t="s">
        <v>29</v>
      </c>
      <c r="S7822" t="s">
        <v>29</v>
      </c>
      <c r="T7822" t="s">
        <v>29</v>
      </c>
      <c r="U7822" t="s">
        <v>29</v>
      </c>
      <c r="V7822" t="s">
        <v>29</v>
      </c>
      <c r="W7822" t="s">
        <v>7774</v>
      </c>
    </row>
    <row r="7823" spans="1:23">
      <c r="A7823">
        <v>7822</v>
      </c>
      <c r="B7823" t="s">
        <v>7770</v>
      </c>
      <c r="C7823" t="s">
        <v>7770</v>
      </c>
      <c r="D7823">
        <v>202</v>
      </c>
      <c r="E7823" t="s">
        <v>7780</v>
      </c>
      <c r="F7823" t="s">
        <v>181</v>
      </c>
      <c r="G7823" s="1" t="s">
        <v>6152</v>
      </c>
      <c r="H7823" t="s">
        <v>7781</v>
      </c>
      <c r="I7823" t="s">
        <v>6152</v>
      </c>
      <c r="J7823" t="s">
        <v>7781</v>
      </c>
      <c r="K7823">
        <f>5/4251*100</f>
        <v>0.11761938367442955</v>
      </c>
      <c r="L7823">
        <f>5/4251*100</f>
        <v>0.11761938367442955</v>
      </c>
      <c r="M7823" t="s">
        <v>26</v>
      </c>
      <c r="N7823" t="s">
        <v>74</v>
      </c>
      <c r="O7823" t="s">
        <v>29</v>
      </c>
      <c r="P7823" t="s">
        <v>29</v>
      </c>
      <c r="Q7823" t="s">
        <v>29</v>
      </c>
      <c r="R7823" t="s">
        <v>29</v>
      </c>
      <c r="S7823" t="s">
        <v>29</v>
      </c>
      <c r="T7823" t="s">
        <v>29</v>
      </c>
      <c r="U7823" t="s">
        <v>29</v>
      </c>
      <c r="V7823" t="s">
        <v>29</v>
      </c>
      <c r="W7823" t="s">
        <v>7774</v>
      </c>
    </row>
    <row r="7824" spans="1:23">
      <c r="A7824">
        <v>7823</v>
      </c>
      <c r="B7824" t="s">
        <v>7770</v>
      </c>
      <c r="C7824" t="s">
        <v>7770</v>
      </c>
      <c r="D7824">
        <v>202</v>
      </c>
      <c r="E7824" t="s">
        <v>7782</v>
      </c>
      <c r="F7824" t="s">
        <v>181</v>
      </c>
      <c r="G7824" s="1" t="s">
        <v>7783</v>
      </c>
      <c r="H7824" t="s">
        <v>7784</v>
      </c>
      <c r="I7824" t="s">
        <v>7783</v>
      </c>
      <c r="J7824" t="s">
        <v>7784</v>
      </c>
      <c r="K7824">
        <f>2/4251*100</f>
        <v>4.7047753469771816E-2</v>
      </c>
      <c r="L7824">
        <f>2/4251*100</f>
        <v>4.7047753469771816E-2</v>
      </c>
      <c r="M7824" t="s">
        <v>26</v>
      </c>
      <c r="N7824" t="s">
        <v>74</v>
      </c>
      <c r="O7824" t="s">
        <v>29</v>
      </c>
      <c r="P7824" t="s">
        <v>29</v>
      </c>
      <c r="Q7824" t="s">
        <v>29</v>
      </c>
      <c r="R7824" t="s">
        <v>29</v>
      </c>
      <c r="S7824" t="s">
        <v>29</v>
      </c>
      <c r="T7824" t="s">
        <v>29</v>
      </c>
      <c r="U7824" t="s">
        <v>29</v>
      </c>
      <c r="V7824" t="s">
        <v>29</v>
      </c>
      <c r="W7824" t="s">
        <v>7774</v>
      </c>
    </row>
    <row r="7825" spans="1:23">
      <c r="A7825">
        <v>7824</v>
      </c>
      <c r="B7825" t="s">
        <v>7770</v>
      </c>
      <c r="C7825" t="s">
        <v>7770</v>
      </c>
      <c r="D7825">
        <v>202</v>
      </c>
      <c r="E7825" t="s">
        <v>7785</v>
      </c>
      <c r="F7825" t="s">
        <v>1594</v>
      </c>
      <c r="G7825" s="1" t="s">
        <v>7786</v>
      </c>
      <c r="H7825" t="s">
        <v>348</v>
      </c>
      <c r="I7825" t="s">
        <v>7786</v>
      </c>
      <c r="J7825" t="s">
        <v>348</v>
      </c>
      <c r="K7825">
        <f>30/4251*100</f>
        <v>0.70571630204657732</v>
      </c>
      <c r="L7825">
        <f>30/4251*100</f>
        <v>0.70571630204657732</v>
      </c>
      <c r="M7825" t="s">
        <v>26</v>
      </c>
      <c r="N7825" t="s">
        <v>74</v>
      </c>
      <c r="O7825" t="s">
        <v>29</v>
      </c>
      <c r="P7825" t="s">
        <v>29</v>
      </c>
      <c r="Q7825" t="s">
        <v>29</v>
      </c>
      <c r="R7825" t="s">
        <v>29</v>
      </c>
      <c r="S7825" t="s">
        <v>29</v>
      </c>
      <c r="T7825" t="s">
        <v>29</v>
      </c>
      <c r="U7825" t="s">
        <v>29</v>
      </c>
      <c r="V7825" t="s">
        <v>29</v>
      </c>
      <c r="W7825" t="s">
        <v>7774</v>
      </c>
    </row>
    <row r="7826" spans="1:23">
      <c r="A7826">
        <v>7825</v>
      </c>
      <c r="B7826" t="s">
        <v>7770</v>
      </c>
      <c r="C7826" t="s">
        <v>7770</v>
      </c>
      <c r="D7826">
        <v>202</v>
      </c>
      <c r="E7826" t="s">
        <v>946</v>
      </c>
      <c r="F7826" t="s">
        <v>255</v>
      </c>
      <c r="G7826" s="1" t="s">
        <v>947</v>
      </c>
      <c r="H7826" t="s">
        <v>948</v>
      </c>
      <c r="I7826" t="s">
        <v>947</v>
      </c>
      <c r="J7826" t="s">
        <v>948</v>
      </c>
      <c r="K7826">
        <f>378/4251*100</f>
        <v>8.8920254057868746</v>
      </c>
      <c r="L7826">
        <f>378/4251*100</f>
        <v>8.8920254057868746</v>
      </c>
      <c r="M7826" t="s">
        <v>26</v>
      </c>
      <c r="N7826" t="s">
        <v>74</v>
      </c>
      <c r="O7826" t="s">
        <v>29</v>
      </c>
      <c r="P7826" t="s">
        <v>29</v>
      </c>
      <c r="Q7826" t="s">
        <v>29</v>
      </c>
      <c r="R7826" t="s">
        <v>29</v>
      </c>
      <c r="S7826" t="s">
        <v>29</v>
      </c>
      <c r="T7826" t="s">
        <v>29</v>
      </c>
      <c r="U7826" t="s">
        <v>29</v>
      </c>
      <c r="V7826" t="s">
        <v>29</v>
      </c>
      <c r="W7826" t="s">
        <v>7774</v>
      </c>
    </row>
    <row r="7827" spans="1:23">
      <c r="A7827">
        <v>7826</v>
      </c>
      <c r="B7827" t="s">
        <v>7770</v>
      </c>
      <c r="C7827" t="s">
        <v>7770</v>
      </c>
      <c r="D7827">
        <v>202</v>
      </c>
      <c r="E7827" t="s">
        <v>946</v>
      </c>
      <c r="F7827" t="s">
        <v>255</v>
      </c>
      <c r="G7827" s="1" t="s">
        <v>947</v>
      </c>
      <c r="H7827" t="s">
        <v>948</v>
      </c>
      <c r="I7827" t="s">
        <v>947</v>
      </c>
      <c r="J7827" t="s">
        <v>948</v>
      </c>
      <c r="K7827">
        <f>614/4251*100</f>
        <v>14.443660315219947</v>
      </c>
      <c r="L7827">
        <f>614/4251*100</f>
        <v>14.443660315219947</v>
      </c>
      <c r="M7827" t="s">
        <v>26</v>
      </c>
      <c r="N7827" t="s">
        <v>664</v>
      </c>
      <c r="O7827" t="s">
        <v>29</v>
      </c>
      <c r="P7827" t="s">
        <v>29</v>
      </c>
      <c r="Q7827" t="s">
        <v>29</v>
      </c>
      <c r="R7827" t="s">
        <v>29</v>
      </c>
      <c r="S7827" t="s">
        <v>29</v>
      </c>
      <c r="T7827" t="s">
        <v>29</v>
      </c>
      <c r="U7827" t="s">
        <v>29</v>
      </c>
      <c r="V7827" t="s">
        <v>29</v>
      </c>
      <c r="W7827" t="s">
        <v>7774</v>
      </c>
    </row>
    <row r="7828" spans="1:23">
      <c r="A7828">
        <v>7827</v>
      </c>
      <c r="B7828" t="s">
        <v>7770</v>
      </c>
      <c r="C7828" t="s">
        <v>7770</v>
      </c>
      <c r="D7828">
        <v>202</v>
      </c>
      <c r="E7828" t="s">
        <v>7787</v>
      </c>
      <c r="F7828" t="s">
        <v>206</v>
      </c>
      <c r="G7828" s="1" t="s">
        <v>7788</v>
      </c>
      <c r="H7828" t="s">
        <v>7789</v>
      </c>
      <c r="I7828" t="s">
        <v>8500</v>
      </c>
      <c r="J7828" t="s">
        <v>7789</v>
      </c>
      <c r="K7828">
        <f t="shared" ref="K7828:L7890" si="28">1/4251*100</f>
        <v>2.3523876734885908E-2</v>
      </c>
      <c r="L7828">
        <f t="shared" si="28"/>
        <v>2.3523876734885908E-2</v>
      </c>
      <c r="M7828" t="s">
        <v>26</v>
      </c>
      <c r="N7828" t="s">
        <v>4694</v>
      </c>
      <c r="O7828" t="s">
        <v>29</v>
      </c>
      <c r="P7828" t="s">
        <v>29</v>
      </c>
      <c r="Q7828" t="s">
        <v>29</v>
      </c>
      <c r="R7828" t="s">
        <v>29</v>
      </c>
      <c r="S7828" t="s">
        <v>29</v>
      </c>
      <c r="T7828" t="s">
        <v>29</v>
      </c>
      <c r="U7828" t="s">
        <v>29</v>
      </c>
      <c r="V7828" t="s">
        <v>29</v>
      </c>
      <c r="W7828" t="s">
        <v>7774</v>
      </c>
    </row>
    <row r="7829" spans="1:23">
      <c r="A7829">
        <v>7828</v>
      </c>
      <c r="B7829" t="s">
        <v>7770</v>
      </c>
      <c r="C7829" t="s">
        <v>7770</v>
      </c>
      <c r="D7829">
        <v>202</v>
      </c>
      <c r="E7829" t="s">
        <v>7790</v>
      </c>
      <c r="F7829" t="s">
        <v>206</v>
      </c>
      <c r="G7829" s="1" t="s">
        <v>1349</v>
      </c>
      <c r="H7829" t="s">
        <v>7791</v>
      </c>
      <c r="I7829" t="s">
        <v>7461</v>
      </c>
      <c r="J7829" t="s">
        <v>7791</v>
      </c>
      <c r="K7829">
        <f t="shared" si="28"/>
        <v>2.3523876734885908E-2</v>
      </c>
      <c r="L7829">
        <f t="shared" si="28"/>
        <v>2.3523876734885908E-2</v>
      </c>
      <c r="M7829" t="s">
        <v>26</v>
      </c>
      <c r="N7829" t="s">
        <v>4694</v>
      </c>
      <c r="O7829" t="s">
        <v>74</v>
      </c>
      <c r="P7829" t="s">
        <v>29</v>
      </c>
      <c r="Q7829" t="s">
        <v>29</v>
      </c>
      <c r="R7829" t="s">
        <v>29</v>
      </c>
      <c r="S7829" t="s">
        <v>29</v>
      </c>
      <c r="T7829" t="s">
        <v>29</v>
      </c>
      <c r="U7829" t="s">
        <v>29</v>
      </c>
      <c r="V7829" t="s">
        <v>29</v>
      </c>
      <c r="W7829" t="s">
        <v>7774</v>
      </c>
    </row>
    <row r="7830" spans="1:23">
      <c r="A7830">
        <v>7829</v>
      </c>
      <c r="B7830" t="s">
        <v>7770</v>
      </c>
      <c r="C7830" t="s">
        <v>7770</v>
      </c>
      <c r="D7830">
        <v>202</v>
      </c>
      <c r="E7830" t="s">
        <v>6833</v>
      </c>
      <c r="F7830" t="s">
        <v>206</v>
      </c>
      <c r="G7830" s="1" t="s">
        <v>1412</v>
      </c>
      <c r="H7830" t="s">
        <v>1944</v>
      </c>
      <c r="I7830" t="s">
        <v>6578</v>
      </c>
      <c r="J7830" t="s">
        <v>1944</v>
      </c>
      <c r="K7830">
        <f t="shared" si="28"/>
        <v>2.3523876734885908E-2</v>
      </c>
      <c r="L7830">
        <f t="shared" si="28"/>
        <v>2.3523876734885908E-2</v>
      </c>
      <c r="M7830" t="s">
        <v>26</v>
      </c>
      <c r="N7830" t="s">
        <v>4694</v>
      </c>
      <c r="O7830" t="s">
        <v>29</v>
      </c>
      <c r="P7830" t="s">
        <v>29</v>
      </c>
      <c r="Q7830" t="s">
        <v>29</v>
      </c>
      <c r="R7830" t="s">
        <v>29</v>
      </c>
      <c r="S7830" t="s">
        <v>29</v>
      </c>
      <c r="T7830" t="s">
        <v>29</v>
      </c>
      <c r="U7830" t="s">
        <v>29</v>
      </c>
      <c r="V7830" t="s">
        <v>29</v>
      </c>
      <c r="W7830" t="s">
        <v>7774</v>
      </c>
    </row>
    <row r="7831" spans="1:23">
      <c r="A7831">
        <v>7830</v>
      </c>
      <c r="B7831" t="s">
        <v>7770</v>
      </c>
      <c r="C7831" t="s">
        <v>7770</v>
      </c>
      <c r="D7831">
        <v>202</v>
      </c>
      <c r="E7831" t="s">
        <v>7792</v>
      </c>
      <c r="F7831" t="s">
        <v>206</v>
      </c>
      <c r="G7831" s="1" t="s">
        <v>7793</v>
      </c>
      <c r="H7831" t="s">
        <v>7794</v>
      </c>
      <c r="I7831" t="s">
        <v>7793</v>
      </c>
      <c r="J7831" t="s">
        <v>1238</v>
      </c>
      <c r="K7831">
        <f>3/4251*100</f>
        <v>7.0571630204657732E-2</v>
      </c>
      <c r="L7831">
        <f>3/4251*100</f>
        <v>7.0571630204657732E-2</v>
      </c>
      <c r="M7831" t="s">
        <v>26</v>
      </c>
      <c r="N7831" t="s">
        <v>4694</v>
      </c>
      <c r="O7831" t="s">
        <v>29</v>
      </c>
      <c r="P7831" t="s">
        <v>29</v>
      </c>
      <c r="Q7831" t="s">
        <v>29</v>
      </c>
      <c r="R7831" t="s">
        <v>29</v>
      </c>
      <c r="S7831" t="s">
        <v>29</v>
      </c>
      <c r="T7831" t="s">
        <v>29</v>
      </c>
      <c r="U7831" t="s">
        <v>29</v>
      </c>
      <c r="V7831" t="s">
        <v>29</v>
      </c>
      <c r="W7831" t="s">
        <v>7774</v>
      </c>
    </row>
    <row r="7832" spans="1:23">
      <c r="A7832">
        <v>7831</v>
      </c>
      <c r="B7832" t="s">
        <v>7770</v>
      </c>
      <c r="C7832" t="s">
        <v>7770</v>
      </c>
      <c r="D7832">
        <v>202</v>
      </c>
      <c r="E7832" t="s">
        <v>7795</v>
      </c>
      <c r="F7832" t="s">
        <v>206</v>
      </c>
      <c r="G7832" s="1" t="s">
        <v>1343</v>
      </c>
      <c r="H7832" t="s">
        <v>7796</v>
      </c>
      <c r="I7832" t="s">
        <v>1343</v>
      </c>
      <c r="J7832" t="s">
        <v>7796</v>
      </c>
      <c r="K7832">
        <f>25/4251*100</f>
        <v>0.58809691837214773</v>
      </c>
      <c r="L7832">
        <f>25/4251*100</f>
        <v>0.58809691837214773</v>
      </c>
      <c r="M7832" t="s">
        <v>26</v>
      </c>
      <c r="N7832" t="s">
        <v>4694</v>
      </c>
      <c r="O7832" t="s">
        <v>29</v>
      </c>
      <c r="P7832" t="s">
        <v>29</v>
      </c>
      <c r="Q7832" t="s">
        <v>29</v>
      </c>
      <c r="R7832" t="s">
        <v>29</v>
      </c>
      <c r="S7832" t="s">
        <v>29</v>
      </c>
      <c r="T7832" t="s">
        <v>29</v>
      </c>
      <c r="U7832" t="s">
        <v>29</v>
      </c>
      <c r="V7832" t="s">
        <v>29</v>
      </c>
      <c r="W7832" t="s">
        <v>7774</v>
      </c>
    </row>
    <row r="7833" spans="1:23">
      <c r="A7833">
        <v>7832</v>
      </c>
      <c r="B7833" t="s">
        <v>7770</v>
      </c>
      <c r="C7833" t="s">
        <v>7770</v>
      </c>
      <c r="D7833">
        <v>202</v>
      </c>
      <c r="E7833" t="s">
        <v>979</v>
      </c>
      <c r="F7833" t="s">
        <v>168</v>
      </c>
      <c r="G7833" s="1" t="s">
        <v>980</v>
      </c>
      <c r="H7833" t="s">
        <v>981</v>
      </c>
      <c r="I7833" t="s">
        <v>980</v>
      </c>
      <c r="J7833" t="s">
        <v>981</v>
      </c>
      <c r="K7833">
        <f>6/4251*100</f>
        <v>0.14114326040931546</v>
      </c>
      <c r="L7833">
        <f>6/4251*100</f>
        <v>0.14114326040931546</v>
      </c>
      <c r="M7833" t="s">
        <v>26</v>
      </c>
      <c r="N7833" t="s">
        <v>664</v>
      </c>
      <c r="O7833" t="s">
        <v>29</v>
      </c>
      <c r="P7833" t="s">
        <v>29</v>
      </c>
      <c r="Q7833" t="s">
        <v>29</v>
      </c>
      <c r="R7833" t="s">
        <v>29</v>
      </c>
      <c r="S7833" t="s">
        <v>29</v>
      </c>
      <c r="T7833" t="s">
        <v>29</v>
      </c>
      <c r="U7833" t="s">
        <v>29</v>
      </c>
      <c r="V7833" t="s">
        <v>29</v>
      </c>
      <c r="W7833" t="s">
        <v>7774</v>
      </c>
    </row>
    <row r="7834" spans="1:23">
      <c r="A7834">
        <v>7833</v>
      </c>
      <c r="B7834" t="s">
        <v>7770</v>
      </c>
      <c r="C7834" t="s">
        <v>7770</v>
      </c>
      <c r="D7834">
        <v>202</v>
      </c>
      <c r="E7834" t="s">
        <v>7797</v>
      </c>
      <c r="F7834" t="s">
        <v>168</v>
      </c>
      <c r="G7834" s="1" t="s">
        <v>1946</v>
      </c>
      <c r="H7834" t="s">
        <v>3133</v>
      </c>
      <c r="I7834" t="s">
        <v>1946</v>
      </c>
      <c r="J7834" t="s">
        <v>3133</v>
      </c>
      <c r="K7834">
        <f>5/4251*100</f>
        <v>0.11761938367442955</v>
      </c>
      <c r="L7834">
        <f>5/4251*100</f>
        <v>0.11761938367442955</v>
      </c>
      <c r="M7834" t="s">
        <v>26</v>
      </c>
      <c r="N7834" t="s">
        <v>63</v>
      </c>
      <c r="O7834" t="s">
        <v>29</v>
      </c>
      <c r="P7834" t="s">
        <v>29</v>
      </c>
      <c r="Q7834" t="s">
        <v>29</v>
      </c>
      <c r="R7834" t="s">
        <v>29</v>
      </c>
      <c r="S7834" t="s">
        <v>29</v>
      </c>
      <c r="T7834" t="s">
        <v>29</v>
      </c>
      <c r="U7834" t="s">
        <v>29</v>
      </c>
      <c r="V7834" t="s">
        <v>29</v>
      </c>
      <c r="W7834" t="s">
        <v>7774</v>
      </c>
    </row>
    <row r="7835" spans="1:23">
      <c r="A7835">
        <v>7834</v>
      </c>
      <c r="B7835" t="s">
        <v>7770</v>
      </c>
      <c r="C7835" t="s">
        <v>7770</v>
      </c>
      <c r="D7835">
        <v>202</v>
      </c>
      <c r="E7835" t="s">
        <v>7798</v>
      </c>
      <c r="F7835" t="s">
        <v>67</v>
      </c>
      <c r="G7835" s="1" t="s">
        <v>1336</v>
      </c>
      <c r="H7835" t="s">
        <v>1999</v>
      </c>
      <c r="I7835" t="s">
        <v>1336</v>
      </c>
      <c r="J7835" t="s">
        <v>144</v>
      </c>
      <c r="K7835">
        <f>54/4251*100</f>
        <v>1.2702893436838392</v>
      </c>
      <c r="L7835">
        <f>54/4251*100</f>
        <v>1.2702893436838392</v>
      </c>
      <c r="M7835" t="s">
        <v>26</v>
      </c>
      <c r="N7835" t="s">
        <v>118</v>
      </c>
      <c r="O7835" t="s">
        <v>74</v>
      </c>
      <c r="P7835" t="s">
        <v>29</v>
      </c>
      <c r="Q7835" t="s">
        <v>29</v>
      </c>
      <c r="R7835" t="s">
        <v>29</v>
      </c>
      <c r="S7835" t="s">
        <v>29</v>
      </c>
      <c r="T7835" t="s">
        <v>29</v>
      </c>
      <c r="U7835" t="s">
        <v>29</v>
      </c>
      <c r="V7835" t="s">
        <v>29</v>
      </c>
      <c r="W7835" t="s">
        <v>7774</v>
      </c>
    </row>
    <row r="7836" spans="1:23">
      <c r="A7836">
        <v>7835</v>
      </c>
      <c r="B7836" t="s">
        <v>7770</v>
      </c>
      <c r="C7836" t="s">
        <v>7770</v>
      </c>
      <c r="D7836">
        <v>202</v>
      </c>
      <c r="E7836" t="s">
        <v>7799</v>
      </c>
      <c r="F7836" t="s">
        <v>67</v>
      </c>
      <c r="G7836" s="1" t="s">
        <v>1336</v>
      </c>
      <c r="H7836" t="s">
        <v>7800</v>
      </c>
      <c r="I7836" t="s">
        <v>1336</v>
      </c>
      <c r="J7836" t="s">
        <v>7800</v>
      </c>
      <c r="K7836">
        <f>151/4251*100</f>
        <v>3.5521053869677721</v>
      </c>
      <c r="L7836">
        <f>151/4251*100</f>
        <v>3.5521053869677721</v>
      </c>
      <c r="M7836" t="s">
        <v>26</v>
      </c>
      <c r="N7836" t="s">
        <v>118</v>
      </c>
      <c r="O7836" t="s">
        <v>74</v>
      </c>
      <c r="P7836" t="s">
        <v>29</v>
      </c>
      <c r="Q7836" t="s">
        <v>29</v>
      </c>
      <c r="R7836" t="s">
        <v>29</v>
      </c>
      <c r="S7836" t="s">
        <v>29</v>
      </c>
      <c r="T7836" t="s">
        <v>29</v>
      </c>
      <c r="U7836" t="s">
        <v>29</v>
      </c>
      <c r="V7836" t="s">
        <v>29</v>
      </c>
      <c r="W7836" t="s">
        <v>7774</v>
      </c>
    </row>
    <row r="7837" spans="1:23">
      <c r="A7837">
        <v>7836</v>
      </c>
      <c r="B7837" t="s">
        <v>7770</v>
      </c>
      <c r="C7837" t="s">
        <v>7770</v>
      </c>
      <c r="D7837">
        <v>202</v>
      </c>
      <c r="E7837" t="s">
        <v>215</v>
      </c>
      <c r="F7837" t="s">
        <v>216</v>
      </c>
      <c r="G7837" s="1" t="s">
        <v>217</v>
      </c>
      <c r="H7837" t="s">
        <v>8879</v>
      </c>
      <c r="I7837" t="s">
        <v>217</v>
      </c>
      <c r="J7837" t="s">
        <v>8583</v>
      </c>
      <c r="K7837">
        <f>19/4251*100</f>
        <v>0.44695365796283226</v>
      </c>
      <c r="L7837">
        <f>19/4251*100</f>
        <v>0.44695365796283226</v>
      </c>
      <c r="M7837" t="s">
        <v>26</v>
      </c>
      <c r="N7837" t="s">
        <v>74</v>
      </c>
      <c r="O7837" t="s">
        <v>664</v>
      </c>
      <c r="P7837" t="s">
        <v>29</v>
      </c>
      <c r="Q7837" t="s">
        <v>29</v>
      </c>
      <c r="R7837" t="s">
        <v>29</v>
      </c>
      <c r="S7837" t="s">
        <v>29</v>
      </c>
      <c r="T7837" t="s">
        <v>29</v>
      </c>
      <c r="U7837" t="s">
        <v>29</v>
      </c>
      <c r="V7837" t="s">
        <v>29</v>
      </c>
      <c r="W7837" t="s">
        <v>7774</v>
      </c>
    </row>
    <row r="7838" spans="1:23">
      <c r="A7838">
        <v>7837</v>
      </c>
      <c r="B7838" t="s">
        <v>7770</v>
      </c>
      <c r="C7838" t="s">
        <v>7770</v>
      </c>
      <c r="D7838">
        <v>202</v>
      </c>
      <c r="E7838" t="s">
        <v>7801</v>
      </c>
      <c r="F7838" t="s">
        <v>3071</v>
      </c>
      <c r="G7838" s="1" t="s">
        <v>3072</v>
      </c>
      <c r="H7838" t="s">
        <v>7802</v>
      </c>
      <c r="I7838" t="s">
        <v>3072</v>
      </c>
      <c r="J7838" t="s">
        <v>8788</v>
      </c>
      <c r="K7838">
        <f>20/4251*100</f>
        <v>0.47047753469771819</v>
      </c>
      <c r="L7838">
        <f>20/4251*100</f>
        <v>0.47047753469771819</v>
      </c>
      <c r="M7838" t="s">
        <v>26</v>
      </c>
      <c r="N7838" t="s">
        <v>74</v>
      </c>
      <c r="O7838" t="s">
        <v>29</v>
      </c>
      <c r="P7838" t="s">
        <v>29</v>
      </c>
      <c r="Q7838" t="s">
        <v>29</v>
      </c>
      <c r="R7838" t="s">
        <v>29</v>
      </c>
      <c r="S7838" t="s">
        <v>29</v>
      </c>
      <c r="T7838" t="s">
        <v>29</v>
      </c>
      <c r="U7838" t="s">
        <v>29</v>
      </c>
      <c r="V7838" t="s">
        <v>29</v>
      </c>
      <c r="W7838" t="s">
        <v>7774</v>
      </c>
    </row>
    <row r="7839" spans="1:23">
      <c r="A7839">
        <v>7838</v>
      </c>
      <c r="B7839" t="s">
        <v>7770</v>
      </c>
      <c r="C7839" t="s">
        <v>7770</v>
      </c>
      <c r="D7839">
        <v>202</v>
      </c>
      <c r="E7839" t="s">
        <v>7803</v>
      </c>
      <c r="F7839" t="s">
        <v>3071</v>
      </c>
      <c r="G7839" s="1" t="s">
        <v>4712</v>
      </c>
      <c r="H7839" t="s">
        <v>5786</v>
      </c>
      <c r="I7839" t="s">
        <v>4712</v>
      </c>
      <c r="J7839" t="s">
        <v>5786</v>
      </c>
      <c r="K7839">
        <f>183/4251*100</f>
        <v>4.3048694424841214</v>
      </c>
      <c r="L7839">
        <f>183/4251*100</f>
        <v>4.3048694424841214</v>
      </c>
      <c r="M7839" t="s">
        <v>26</v>
      </c>
      <c r="N7839" t="s">
        <v>74</v>
      </c>
      <c r="O7839" t="s">
        <v>29</v>
      </c>
      <c r="P7839" t="s">
        <v>29</v>
      </c>
      <c r="Q7839" t="s">
        <v>29</v>
      </c>
      <c r="R7839" t="s">
        <v>29</v>
      </c>
      <c r="S7839" t="s">
        <v>29</v>
      </c>
      <c r="T7839" t="s">
        <v>29</v>
      </c>
      <c r="U7839" t="s">
        <v>29</v>
      </c>
      <c r="V7839" t="s">
        <v>29</v>
      </c>
      <c r="W7839" t="s">
        <v>7774</v>
      </c>
    </row>
    <row r="7840" spans="1:23">
      <c r="A7840">
        <v>7839</v>
      </c>
      <c r="B7840" t="s">
        <v>7770</v>
      </c>
      <c r="C7840" t="s">
        <v>7770</v>
      </c>
      <c r="D7840">
        <v>202</v>
      </c>
      <c r="E7840" t="s">
        <v>7804</v>
      </c>
      <c r="F7840" t="s">
        <v>3071</v>
      </c>
      <c r="G7840" s="1" t="s">
        <v>3072</v>
      </c>
      <c r="H7840" t="s">
        <v>1198</v>
      </c>
      <c r="I7840" t="s">
        <v>3072</v>
      </c>
      <c r="J7840" t="s">
        <v>1198</v>
      </c>
      <c r="K7840">
        <f>20/4251*100</f>
        <v>0.47047753469771819</v>
      </c>
      <c r="L7840">
        <f>20/4251*100</f>
        <v>0.47047753469771819</v>
      </c>
      <c r="M7840" t="s">
        <v>26</v>
      </c>
      <c r="N7840" t="s">
        <v>74</v>
      </c>
      <c r="O7840" t="s">
        <v>29</v>
      </c>
      <c r="P7840" t="s">
        <v>29</v>
      </c>
      <c r="Q7840" t="s">
        <v>29</v>
      </c>
      <c r="R7840" t="s">
        <v>29</v>
      </c>
      <c r="S7840" t="s">
        <v>29</v>
      </c>
      <c r="T7840" t="s">
        <v>29</v>
      </c>
      <c r="U7840" t="s">
        <v>29</v>
      </c>
      <c r="V7840" t="s">
        <v>29</v>
      </c>
      <c r="W7840" t="s">
        <v>7774</v>
      </c>
    </row>
    <row r="7841" spans="1:23">
      <c r="A7841">
        <v>7840</v>
      </c>
      <c r="B7841" t="s">
        <v>7770</v>
      </c>
      <c r="C7841" t="s">
        <v>7770</v>
      </c>
      <c r="D7841">
        <v>202</v>
      </c>
      <c r="E7841" t="s">
        <v>7805</v>
      </c>
      <c r="F7841" t="s">
        <v>682</v>
      </c>
      <c r="G7841" s="1" t="s">
        <v>7806</v>
      </c>
      <c r="H7841" t="s">
        <v>7807</v>
      </c>
      <c r="I7841" t="s">
        <v>7806</v>
      </c>
      <c r="J7841" t="s">
        <v>8789</v>
      </c>
      <c r="K7841">
        <f>4/4251*100</f>
        <v>9.4095506939543633E-2</v>
      </c>
      <c r="L7841">
        <f>4/4251*100</f>
        <v>9.4095506939543633E-2</v>
      </c>
      <c r="M7841" t="s">
        <v>26</v>
      </c>
      <c r="N7841" t="s">
        <v>74</v>
      </c>
      <c r="O7841" t="s">
        <v>29</v>
      </c>
      <c r="P7841" t="s">
        <v>29</v>
      </c>
      <c r="Q7841" t="s">
        <v>29</v>
      </c>
      <c r="R7841" t="s">
        <v>29</v>
      </c>
      <c r="S7841" t="s">
        <v>29</v>
      </c>
      <c r="T7841" t="s">
        <v>29</v>
      </c>
      <c r="U7841" t="s">
        <v>29</v>
      </c>
      <c r="V7841" t="s">
        <v>29</v>
      </c>
      <c r="W7841" t="s">
        <v>7774</v>
      </c>
    </row>
    <row r="7842" spans="1:23">
      <c r="A7842">
        <v>7841</v>
      </c>
      <c r="B7842" t="s">
        <v>7770</v>
      </c>
      <c r="C7842" t="s">
        <v>7770</v>
      </c>
      <c r="D7842">
        <v>202</v>
      </c>
      <c r="E7842" t="s">
        <v>7808</v>
      </c>
      <c r="F7842" t="s">
        <v>598</v>
      </c>
      <c r="G7842" s="1" t="s">
        <v>1711</v>
      </c>
      <c r="H7842" t="s">
        <v>7809</v>
      </c>
      <c r="I7842" t="s">
        <v>1711</v>
      </c>
      <c r="J7842" t="s">
        <v>7809</v>
      </c>
      <c r="K7842">
        <f>33/4251*100</f>
        <v>0.77628793225123505</v>
      </c>
      <c r="L7842">
        <f>33/4251*100</f>
        <v>0.77628793225123505</v>
      </c>
      <c r="M7842" t="s">
        <v>26</v>
      </c>
      <c r="N7842" t="s">
        <v>74</v>
      </c>
      <c r="O7842" t="s">
        <v>29</v>
      </c>
      <c r="P7842" t="s">
        <v>29</v>
      </c>
      <c r="Q7842" t="s">
        <v>29</v>
      </c>
      <c r="R7842" t="s">
        <v>29</v>
      </c>
      <c r="S7842" t="s">
        <v>29</v>
      </c>
      <c r="T7842" t="s">
        <v>29</v>
      </c>
      <c r="U7842" t="s">
        <v>29</v>
      </c>
      <c r="V7842" t="s">
        <v>29</v>
      </c>
      <c r="W7842" t="s">
        <v>7774</v>
      </c>
    </row>
    <row r="7843" spans="1:23">
      <c r="A7843">
        <v>7842</v>
      </c>
      <c r="B7843" t="s">
        <v>7770</v>
      </c>
      <c r="C7843" t="s">
        <v>7770</v>
      </c>
      <c r="D7843">
        <v>202</v>
      </c>
      <c r="E7843" t="s">
        <v>400</v>
      </c>
      <c r="F7843" t="s">
        <v>401</v>
      </c>
      <c r="G7843" s="1" t="s">
        <v>402</v>
      </c>
      <c r="H7843" t="s">
        <v>403</v>
      </c>
      <c r="I7843" t="s">
        <v>402</v>
      </c>
      <c r="J7843" t="s">
        <v>403</v>
      </c>
      <c r="K7843">
        <f>566/4251*100</f>
        <v>13.314514231945424</v>
      </c>
      <c r="L7843">
        <f>566/4251*100</f>
        <v>13.314514231945424</v>
      </c>
      <c r="M7843" t="s">
        <v>26</v>
      </c>
      <c r="N7843" t="s">
        <v>4694</v>
      </c>
      <c r="O7843" t="s">
        <v>29</v>
      </c>
      <c r="P7843" t="s">
        <v>29</v>
      </c>
      <c r="Q7843" t="s">
        <v>29</v>
      </c>
      <c r="R7843" t="s">
        <v>29</v>
      </c>
      <c r="S7843" t="s">
        <v>29</v>
      </c>
      <c r="T7843" t="s">
        <v>29</v>
      </c>
      <c r="U7843" t="s">
        <v>29</v>
      </c>
      <c r="V7843" t="s">
        <v>29</v>
      </c>
      <c r="W7843" t="s">
        <v>7774</v>
      </c>
    </row>
    <row r="7844" spans="1:23">
      <c r="A7844">
        <v>7843</v>
      </c>
      <c r="B7844" t="s">
        <v>7770</v>
      </c>
      <c r="C7844" t="s">
        <v>7770</v>
      </c>
      <c r="D7844">
        <v>202</v>
      </c>
      <c r="E7844" t="s">
        <v>7810</v>
      </c>
      <c r="F7844" t="s">
        <v>401</v>
      </c>
      <c r="G7844" s="1" t="s">
        <v>7811</v>
      </c>
      <c r="H7844" t="s">
        <v>299</v>
      </c>
      <c r="I7844" t="s">
        <v>7811</v>
      </c>
      <c r="J7844" t="s">
        <v>299</v>
      </c>
      <c r="K7844">
        <f>7/4251*100</f>
        <v>0.16466713714420136</v>
      </c>
      <c r="L7844">
        <f>7/4251*100</f>
        <v>0.16466713714420136</v>
      </c>
      <c r="M7844" t="s">
        <v>26</v>
      </c>
      <c r="N7844" t="s">
        <v>74</v>
      </c>
      <c r="O7844" t="s">
        <v>29</v>
      </c>
      <c r="P7844" t="s">
        <v>29</v>
      </c>
      <c r="Q7844" t="s">
        <v>29</v>
      </c>
      <c r="R7844" t="s">
        <v>29</v>
      </c>
      <c r="S7844" t="s">
        <v>29</v>
      </c>
      <c r="T7844" t="s">
        <v>29</v>
      </c>
      <c r="U7844" t="s">
        <v>29</v>
      </c>
      <c r="V7844" t="s">
        <v>29</v>
      </c>
      <c r="W7844" t="s">
        <v>7774</v>
      </c>
    </row>
    <row r="7845" spans="1:23">
      <c r="A7845">
        <v>7844</v>
      </c>
      <c r="B7845" t="s">
        <v>7770</v>
      </c>
      <c r="C7845" t="s">
        <v>7770</v>
      </c>
      <c r="D7845">
        <v>202</v>
      </c>
      <c r="E7845" t="s">
        <v>7812</v>
      </c>
      <c r="F7845" t="s">
        <v>1955</v>
      </c>
      <c r="G7845" s="1" t="s">
        <v>7813</v>
      </c>
      <c r="H7845" t="s">
        <v>7814</v>
      </c>
      <c r="I7845" t="s">
        <v>7813</v>
      </c>
      <c r="J7845" t="s">
        <v>7814</v>
      </c>
      <c r="K7845">
        <f>1/4251*100</f>
        <v>2.3523876734885908E-2</v>
      </c>
      <c r="L7845">
        <f>1/4251*100</f>
        <v>2.3523876734885908E-2</v>
      </c>
      <c r="M7845" t="s">
        <v>26</v>
      </c>
      <c r="N7845" t="s">
        <v>74</v>
      </c>
      <c r="O7845" t="s">
        <v>29</v>
      </c>
      <c r="P7845" t="s">
        <v>29</v>
      </c>
      <c r="Q7845" t="s">
        <v>29</v>
      </c>
      <c r="R7845" t="s">
        <v>29</v>
      </c>
      <c r="S7845" t="s">
        <v>29</v>
      </c>
      <c r="T7845" t="s">
        <v>29</v>
      </c>
      <c r="U7845" t="s">
        <v>29</v>
      </c>
      <c r="V7845" t="s">
        <v>29</v>
      </c>
      <c r="W7845" t="s">
        <v>7774</v>
      </c>
    </row>
    <row r="7846" spans="1:23">
      <c r="A7846">
        <v>7845</v>
      </c>
      <c r="B7846" t="s">
        <v>7770</v>
      </c>
      <c r="C7846" t="s">
        <v>7770</v>
      </c>
      <c r="D7846">
        <v>202</v>
      </c>
      <c r="E7846" t="s">
        <v>6046</v>
      </c>
      <c r="F7846" t="s">
        <v>438</v>
      </c>
      <c r="G7846" s="1" t="s">
        <v>6047</v>
      </c>
      <c r="H7846" t="s">
        <v>6048</v>
      </c>
      <c r="I7846" t="s">
        <v>6047</v>
      </c>
      <c r="J7846" t="s">
        <v>6048</v>
      </c>
      <c r="K7846">
        <f>9/4251*100</f>
        <v>0.21171489061397319</v>
      </c>
      <c r="L7846">
        <f>9/4251*100</f>
        <v>0.21171489061397319</v>
      </c>
      <c r="M7846" t="s">
        <v>26</v>
      </c>
      <c r="N7846" t="s">
        <v>63</v>
      </c>
      <c r="O7846" t="s">
        <v>29</v>
      </c>
      <c r="P7846" t="s">
        <v>29</v>
      </c>
      <c r="Q7846" t="s">
        <v>29</v>
      </c>
      <c r="R7846" t="s">
        <v>29</v>
      </c>
      <c r="S7846" t="s">
        <v>29</v>
      </c>
      <c r="T7846" t="s">
        <v>29</v>
      </c>
      <c r="U7846" t="s">
        <v>29</v>
      </c>
      <c r="V7846" t="s">
        <v>29</v>
      </c>
      <c r="W7846" t="s">
        <v>7774</v>
      </c>
    </row>
    <row r="7847" spans="1:23">
      <c r="A7847">
        <v>7846</v>
      </c>
      <c r="B7847" t="s">
        <v>7770</v>
      </c>
      <c r="C7847" t="s">
        <v>7770</v>
      </c>
      <c r="D7847">
        <v>202</v>
      </c>
      <c r="E7847" t="s">
        <v>7815</v>
      </c>
      <c r="F7847" t="s">
        <v>1049</v>
      </c>
      <c r="G7847" s="1" t="s">
        <v>1050</v>
      </c>
      <c r="H7847" t="s">
        <v>7816</v>
      </c>
      <c r="I7847" t="s">
        <v>1050</v>
      </c>
      <c r="J7847" t="s">
        <v>7816</v>
      </c>
      <c r="K7847">
        <f>112/4251*100</f>
        <v>2.6346741943072218</v>
      </c>
      <c r="L7847">
        <f>112/4251*100</f>
        <v>2.6346741943072218</v>
      </c>
      <c r="M7847" t="s">
        <v>26</v>
      </c>
      <c r="N7847" t="s">
        <v>74</v>
      </c>
      <c r="O7847" t="s">
        <v>29</v>
      </c>
      <c r="P7847" t="s">
        <v>29</v>
      </c>
      <c r="Q7847" t="s">
        <v>29</v>
      </c>
      <c r="R7847" t="s">
        <v>29</v>
      </c>
      <c r="S7847" t="s">
        <v>29</v>
      </c>
      <c r="T7847" t="s">
        <v>29</v>
      </c>
      <c r="U7847" t="s">
        <v>29</v>
      </c>
      <c r="V7847" t="s">
        <v>29</v>
      </c>
      <c r="W7847" t="s">
        <v>7774</v>
      </c>
    </row>
    <row r="7848" spans="1:23">
      <c r="A7848">
        <v>7847</v>
      </c>
      <c r="B7848" t="s">
        <v>7770</v>
      </c>
      <c r="C7848" t="s">
        <v>7770</v>
      </c>
      <c r="D7848">
        <v>202</v>
      </c>
      <c r="E7848" t="s">
        <v>191</v>
      </c>
      <c r="F7848" t="s">
        <v>192</v>
      </c>
      <c r="G7848" s="1" t="s">
        <v>193</v>
      </c>
      <c r="H7848" t="s">
        <v>194</v>
      </c>
      <c r="I7848" t="s">
        <v>193</v>
      </c>
      <c r="J7848" t="s">
        <v>194</v>
      </c>
      <c r="K7848">
        <f>1/4251*100</f>
        <v>2.3523876734885908E-2</v>
      </c>
      <c r="L7848">
        <f>1/4251*100</f>
        <v>2.3523876734885908E-2</v>
      </c>
      <c r="M7848" t="s">
        <v>26</v>
      </c>
      <c r="N7848" t="s">
        <v>74</v>
      </c>
      <c r="O7848" t="s">
        <v>29</v>
      </c>
      <c r="P7848" t="s">
        <v>29</v>
      </c>
      <c r="Q7848" t="s">
        <v>29</v>
      </c>
      <c r="R7848" t="s">
        <v>29</v>
      </c>
      <c r="S7848" t="s">
        <v>29</v>
      </c>
      <c r="T7848" t="s">
        <v>29</v>
      </c>
      <c r="U7848" t="s">
        <v>29</v>
      </c>
      <c r="V7848" t="s">
        <v>29</v>
      </c>
      <c r="W7848" t="s">
        <v>7774</v>
      </c>
    </row>
    <row r="7849" spans="1:23">
      <c r="A7849">
        <v>7848</v>
      </c>
      <c r="B7849" t="s">
        <v>7770</v>
      </c>
      <c r="C7849" t="s">
        <v>7770</v>
      </c>
      <c r="D7849">
        <v>202</v>
      </c>
      <c r="E7849" t="s">
        <v>7817</v>
      </c>
      <c r="F7849" t="s">
        <v>154</v>
      </c>
      <c r="G7849" s="1" t="s">
        <v>1175</v>
      </c>
      <c r="H7849" t="s">
        <v>1201</v>
      </c>
      <c r="I7849" t="s">
        <v>1175</v>
      </c>
      <c r="J7849" t="s">
        <v>1201</v>
      </c>
      <c r="K7849">
        <f t="shared" si="28"/>
        <v>2.3523876734885908E-2</v>
      </c>
      <c r="L7849">
        <f t="shared" si="28"/>
        <v>2.3523876734885908E-2</v>
      </c>
      <c r="M7849" t="s">
        <v>26</v>
      </c>
      <c r="N7849" t="s">
        <v>664</v>
      </c>
      <c r="O7849" t="s">
        <v>29</v>
      </c>
      <c r="P7849" t="s">
        <v>29</v>
      </c>
      <c r="Q7849" t="s">
        <v>29</v>
      </c>
      <c r="R7849" t="s">
        <v>29</v>
      </c>
      <c r="S7849" t="s">
        <v>29</v>
      </c>
      <c r="T7849" t="s">
        <v>29</v>
      </c>
      <c r="U7849" t="s">
        <v>29</v>
      </c>
      <c r="V7849" t="s">
        <v>29</v>
      </c>
      <c r="W7849" t="s">
        <v>7774</v>
      </c>
    </row>
    <row r="7850" spans="1:23">
      <c r="A7850">
        <v>7849</v>
      </c>
      <c r="B7850" t="s">
        <v>7770</v>
      </c>
      <c r="C7850" t="s">
        <v>7770</v>
      </c>
      <c r="D7850">
        <v>202</v>
      </c>
      <c r="E7850" t="s">
        <v>394</v>
      </c>
      <c r="F7850" t="s">
        <v>154</v>
      </c>
      <c r="G7850" s="1" t="s">
        <v>395</v>
      </c>
      <c r="H7850" t="s">
        <v>204</v>
      </c>
      <c r="I7850" t="s">
        <v>435</v>
      </c>
      <c r="J7850" t="s">
        <v>204</v>
      </c>
      <c r="K7850">
        <f>31/4251*100</f>
        <v>0.72924017878146319</v>
      </c>
      <c r="L7850">
        <f>31/4251*100</f>
        <v>0.72924017878146319</v>
      </c>
      <c r="M7850" t="s">
        <v>26</v>
      </c>
      <c r="N7850" t="s">
        <v>664</v>
      </c>
      <c r="O7850" t="s">
        <v>29</v>
      </c>
      <c r="P7850" t="s">
        <v>29</v>
      </c>
      <c r="Q7850" t="s">
        <v>29</v>
      </c>
      <c r="R7850" t="s">
        <v>29</v>
      </c>
      <c r="S7850" t="s">
        <v>29</v>
      </c>
      <c r="T7850" t="s">
        <v>29</v>
      </c>
      <c r="U7850" t="s">
        <v>29</v>
      </c>
      <c r="V7850" t="s">
        <v>29</v>
      </c>
      <c r="W7850" t="s">
        <v>7774</v>
      </c>
    </row>
    <row r="7851" spans="1:23">
      <c r="A7851">
        <v>7850</v>
      </c>
      <c r="B7851" t="s">
        <v>7770</v>
      </c>
      <c r="C7851" t="s">
        <v>7770</v>
      </c>
      <c r="D7851">
        <v>202</v>
      </c>
      <c r="E7851" t="s">
        <v>7818</v>
      </c>
      <c r="F7851" t="s">
        <v>154</v>
      </c>
      <c r="G7851" s="1" t="s">
        <v>368</v>
      </c>
      <c r="H7851" t="s">
        <v>5783</v>
      </c>
      <c r="I7851" t="s">
        <v>368</v>
      </c>
      <c r="J7851" t="s">
        <v>5783</v>
      </c>
      <c r="K7851">
        <f>22/4251*100</f>
        <v>0.51752528816748999</v>
      </c>
      <c r="L7851">
        <f>22/4251*100</f>
        <v>0.51752528816748999</v>
      </c>
      <c r="M7851" t="s">
        <v>26</v>
      </c>
      <c r="N7851" t="s">
        <v>74</v>
      </c>
      <c r="O7851" t="s">
        <v>29</v>
      </c>
      <c r="P7851" t="s">
        <v>29</v>
      </c>
      <c r="Q7851" t="s">
        <v>29</v>
      </c>
      <c r="R7851" t="s">
        <v>29</v>
      </c>
      <c r="S7851" t="s">
        <v>29</v>
      </c>
      <c r="T7851" t="s">
        <v>29</v>
      </c>
      <c r="U7851" t="s">
        <v>29</v>
      </c>
      <c r="V7851" t="s">
        <v>29</v>
      </c>
      <c r="W7851" t="s">
        <v>7774</v>
      </c>
    </row>
    <row r="7852" spans="1:23">
      <c r="A7852">
        <v>7851</v>
      </c>
      <c r="B7852" t="s">
        <v>7770</v>
      </c>
      <c r="C7852" t="s">
        <v>7770</v>
      </c>
      <c r="D7852">
        <v>202</v>
      </c>
      <c r="E7852" t="s">
        <v>7819</v>
      </c>
      <c r="F7852" t="s">
        <v>154</v>
      </c>
      <c r="G7852" s="1" t="s">
        <v>155</v>
      </c>
      <c r="H7852" t="s">
        <v>1312</v>
      </c>
      <c r="I7852" t="s">
        <v>155</v>
      </c>
      <c r="J7852" t="s">
        <v>8790</v>
      </c>
      <c r="K7852">
        <f>50/4251*100</f>
        <v>1.1761938367442955</v>
      </c>
      <c r="L7852">
        <f>50/4251*100</f>
        <v>1.1761938367442955</v>
      </c>
      <c r="M7852" t="s">
        <v>26</v>
      </c>
      <c r="N7852" t="s">
        <v>664</v>
      </c>
      <c r="O7852" t="s">
        <v>29</v>
      </c>
      <c r="P7852" t="s">
        <v>29</v>
      </c>
      <c r="Q7852" t="s">
        <v>29</v>
      </c>
      <c r="R7852" t="s">
        <v>29</v>
      </c>
      <c r="S7852" t="s">
        <v>29</v>
      </c>
      <c r="T7852" t="s">
        <v>29</v>
      </c>
      <c r="U7852" t="s">
        <v>29</v>
      </c>
      <c r="V7852" t="s">
        <v>29</v>
      </c>
      <c r="W7852" t="s">
        <v>7774</v>
      </c>
    </row>
    <row r="7853" spans="1:23">
      <c r="A7853">
        <v>7852</v>
      </c>
      <c r="B7853" t="s">
        <v>7770</v>
      </c>
      <c r="C7853" t="s">
        <v>7770</v>
      </c>
      <c r="D7853">
        <v>202</v>
      </c>
      <c r="E7853" t="s">
        <v>7820</v>
      </c>
      <c r="F7853" t="s">
        <v>154</v>
      </c>
      <c r="G7853" s="1" t="s">
        <v>2152</v>
      </c>
      <c r="H7853" t="s">
        <v>7821</v>
      </c>
      <c r="I7853" t="s">
        <v>2152</v>
      </c>
      <c r="J7853" t="s">
        <v>7821</v>
      </c>
      <c r="K7853">
        <f>1/4251*100</f>
        <v>2.3523876734885908E-2</v>
      </c>
      <c r="L7853">
        <f>1/4251*100</f>
        <v>2.3523876734885908E-2</v>
      </c>
      <c r="M7853" t="s">
        <v>26</v>
      </c>
      <c r="N7853" t="s">
        <v>664</v>
      </c>
      <c r="O7853" t="s">
        <v>118</v>
      </c>
      <c r="P7853" t="s">
        <v>29</v>
      </c>
      <c r="Q7853" t="s">
        <v>29</v>
      </c>
      <c r="R7853" t="s">
        <v>29</v>
      </c>
      <c r="S7853" t="s">
        <v>29</v>
      </c>
      <c r="T7853" t="s">
        <v>29</v>
      </c>
      <c r="U7853" t="s">
        <v>29</v>
      </c>
      <c r="V7853" t="s">
        <v>29</v>
      </c>
      <c r="W7853" t="s">
        <v>7774</v>
      </c>
    </row>
    <row r="7854" spans="1:23">
      <c r="A7854">
        <v>7853</v>
      </c>
      <c r="B7854" t="s">
        <v>7770</v>
      </c>
      <c r="C7854" t="s">
        <v>7770</v>
      </c>
      <c r="D7854">
        <v>202</v>
      </c>
      <c r="E7854" t="s">
        <v>6156</v>
      </c>
      <c r="F7854" t="s">
        <v>154</v>
      </c>
      <c r="G7854" s="1" t="s">
        <v>5673</v>
      </c>
      <c r="H7854" t="s">
        <v>6157</v>
      </c>
      <c r="I7854" t="s">
        <v>5673</v>
      </c>
      <c r="J7854" t="s">
        <v>6157</v>
      </c>
      <c r="K7854">
        <f>23/4251*100</f>
        <v>0.54104916490237587</v>
      </c>
      <c r="L7854">
        <f>23/4251*100</f>
        <v>0.54104916490237587</v>
      </c>
      <c r="M7854" t="s">
        <v>26</v>
      </c>
      <c r="N7854" t="s">
        <v>664</v>
      </c>
      <c r="O7854" t="s">
        <v>29</v>
      </c>
      <c r="P7854" t="s">
        <v>29</v>
      </c>
      <c r="Q7854" t="s">
        <v>29</v>
      </c>
      <c r="R7854" t="s">
        <v>29</v>
      </c>
      <c r="S7854" t="s">
        <v>29</v>
      </c>
      <c r="T7854" t="s">
        <v>29</v>
      </c>
      <c r="U7854" t="s">
        <v>29</v>
      </c>
      <c r="V7854" t="s">
        <v>29</v>
      </c>
      <c r="W7854" t="s">
        <v>7774</v>
      </c>
    </row>
    <row r="7855" spans="1:23">
      <c r="A7855">
        <v>7854</v>
      </c>
      <c r="B7855" t="s">
        <v>7770</v>
      </c>
      <c r="C7855" t="s">
        <v>7770</v>
      </c>
      <c r="D7855">
        <v>202</v>
      </c>
      <c r="E7855" t="s">
        <v>7822</v>
      </c>
      <c r="F7855" t="s">
        <v>154</v>
      </c>
      <c r="G7855" s="1" t="s">
        <v>435</v>
      </c>
      <c r="H7855" t="s">
        <v>7823</v>
      </c>
      <c r="I7855" t="s">
        <v>435</v>
      </c>
      <c r="J7855" t="s">
        <v>7823</v>
      </c>
      <c r="K7855">
        <f>145/4251*100</f>
        <v>3.4109621265584567</v>
      </c>
      <c r="L7855">
        <f>145/4251*100</f>
        <v>3.4109621265584567</v>
      </c>
      <c r="M7855" t="s">
        <v>26</v>
      </c>
      <c r="N7855" t="s">
        <v>664</v>
      </c>
      <c r="O7855" t="s">
        <v>29</v>
      </c>
      <c r="P7855" t="s">
        <v>29</v>
      </c>
      <c r="Q7855" t="s">
        <v>29</v>
      </c>
      <c r="R7855" t="s">
        <v>29</v>
      </c>
      <c r="S7855" t="s">
        <v>29</v>
      </c>
      <c r="T7855" t="s">
        <v>29</v>
      </c>
      <c r="U7855" t="s">
        <v>29</v>
      </c>
      <c r="V7855" t="s">
        <v>29</v>
      </c>
      <c r="W7855" t="s">
        <v>7774</v>
      </c>
    </row>
    <row r="7856" spans="1:23">
      <c r="A7856">
        <v>7855</v>
      </c>
      <c r="B7856" t="s">
        <v>7770</v>
      </c>
      <c r="C7856" t="s">
        <v>7770</v>
      </c>
      <c r="D7856">
        <v>202</v>
      </c>
      <c r="E7856" t="s">
        <v>7824</v>
      </c>
      <c r="F7856" t="s">
        <v>154</v>
      </c>
      <c r="G7856" s="1" t="s">
        <v>276</v>
      </c>
      <c r="H7856" t="s">
        <v>7825</v>
      </c>
      <c r="I7856" t="s">
        <v>276</v>
      </c>
      <c r="J7856" t="s">
        <v>7825</v>
      </c>
      <c r="K7856">
        <f t="shared" si="28"/>
        <v>2.3523876734885908E-2</v>
      </c>
      <c r="L7856">
        <f t="shared" si="28"/>
        <v>2.3523876734885908E-2</v>
      </c>
      <c r="M7856" t="s">
        <v>26</v>
      </c>
      <c r="N7856" t="s">
        <v>74</v>
      </c>
      <c r="O7856" t="s">
        <v>29</v>
      </c>
      <c r="P7856" t="s">
        <v>29</v>
      </c>
      <c r="Q7856" t="s">
        <v>29</v>
      </c>
      <c r="R7856" t="s">
        <v>29</v>
      </c>
      <c r="S7856" t="s">
        <v>29</v>
      </c>
      <c r="T7856" t="s">
        <v>29</v>
      </c>
      <c r="U7856" t="s">
        <v>29</v>
      </c>
      <c r="V7856" t="s">
        <v>29</v>
      </c>
      <c r="W7856" t="s">
        <v>7774</v>
      </c>
    </row>
    <row r="7857" spans="1:23">
      <c r="A7857">
        <v>7856</v>
      </c>
      <c r="B7857" t="s">
        <v>7770</v>
      </c>
      <c r="C7857" t="s">
        <v>7770</v>
      </c>
      <c r="D7857">
        <v>202</v>
      </c>
      <c r="E7857" t="s">
        <v>7826</v>
      </c>
      <c r="F7857" t="s">
        <v>154</v>
      </c>
      <c r="G7857" s="1" t="s">
        <v>234</v>
      </c>
      <c r="H7857" t="s">
        <v>29</v>
      </c>
      <c r="I7857" t="s">
        <v>234</v>
      </c>
      <c r="J7857" t="s">
        <v>29</v>
      </c>
      <c r="K7857">
        <f t="shared" si="28"/>
        <v>2.3523876734885908E-2</v>
      </c>
      <c r="L7857">
        <f t="shared" si="28"/>
        <v>2.3523876734885908E-2</v>
      </c>
      <c r="M7857" t="s">
        <v>26</v>
      </c>
      <c r="N7857" t="s">
        <v>664</v>
      </c>
      <c r="O7857" t="s">
        <v>29</v>
      </c>
      <c r="P7857" t="s">
        <v>29</v>
      </c>
      <c r="Q7857" t="s">
        <v>29</v>
      </c>
      <c r="R7857" t="s">
        <v>29</v>
      </c>
      <c r="S7857" t="s">
        <v>29</v>
      </c>
      <c r="T7857" t="s">
        <v>29</v>
      </c>
      <c r="U7857" t="s">
        <v>29</v>
      </c>
      <c r="V7857" t="s">
        <v>29</v>
      </c>
      <c r="W7857" t="s">
        <v>7774</v>
      </c>
    </row>
    <row r="7858" spans="1:23">
      <c r="A7858">
        <v>7857</v>
      </c>
      <c r="B7858" t="s">
        <v>7770</v>
      </c>
      <c r="C7858" t="s">
        <v>7770</v>
      </c>
      <c r="D7858">
        <v>202</v>
      </c>
      <c r="E7858" t="s">
        <v>7827</v>
      </c>
      <c r="F7858" t="s">
        <v>293</v>
      </c>
      <c r="G7858" s="1" t="s">
        <v>4627</v>
      </c>
      <c r="H7858" t="s">
        <v>2976</v>
      </c>
      <c r="I7858" t="s">
        <v>4627</v>
      </c>
      <c r="J7858" t="s">
        <v>2976</v>
      </c>
      <c r="K7858">
        <f t="shared" si="28"/>
        <v>2.3523876734885908E-2</v>
      </c>
      <c r="L7858">
        <f t="shared" si="28"/>
        <v>2.3523876734885908E-2</v>
      </c>
      <c r="M7858" t="s">
        <v>26</v>
      </c>
      <c r="N7858" t="s">
        <v>74</v>
      </c>
      <c r="O7858" t="s">
        <v>29</v>
      </c>
      <c r="P7858" t="s">
        <v>29</v>
      </c>
      <c r="Q7858" t="s">
        <v>29</v>
      </c>
      <c r="R7858" t="s">
        <v>29</v>
      </c>
      <c r="S7858" t="s">
        <v>29</v>
      </c>
      <c r="T7858" t="s">
        <v>29</v>
      </c>
      <c r="U7858" t="s">
        <v>29</v>
      </c>
      <c r="V7858" t="s">
        <v>29</v>
      </c>
      <c r="W7858" t="s">
        <v>7774</v>
      </c>
    </row>
    <row r="7859" spans="1:23">
      <c r="A7859">
        <v>7858</v>
      </c>
      <c r="B7859" t="s">
        <v>7770</v>
      </c>
      <c r="C7859" t="s">
        <v>7770</v>
      </c>
      <c r="D7859">
        <v>202</v>
      </c>
      <c r="E7859" t="s">
        <v>7828</v>
      </c>
      <c r="F7859" t="s">
        <v>1718</v>
      </c>
      <c r="G7859" s="1" t="s">
        <v>7829</v>
      </c>
      <c r="H7859" t="s">
        <v>1744</v>
      </c>
      <c r="I7859" t="s">
        <v>7829</v>
      </c>
      <c r="J7859" t="s">
        <v>1744</v>
      </c>
      <c r="K7859">
        <f>64/4251*100</f>
        <v>1.5055281110326981</v>
      </c>
      <c r="L7859">
        <f>64/4251*100</f>
        <v>1.5055281110326981</v>
      </c>
      <c r="M7859" t="s">
        <v>26</v>
      </c>
      <c r="N7859" t="s">
        <v>74</v>
      </c>
      <c r="O7859" t="s">
        <v>29</v>
      </c>
      <c r="P7859" t="s">
        <v>29</v>
      </c>
      <c r="Q7859" t="s">
        <v>29</v>
      </c>
      <c r="R7859" t="s">
        <v>29</v>
      </c>
      <c r="S7859" t="s">
        <v>29</v>
      </c>
      <c r="T7859" t="s">
        <v>29</v>
      </c>
      <c r="U7859" t="s">
        <v>29</v>
      </c>
      <c r="V7859" t="s">
        <v>29</v>
      </c>
      <c r="W7859" t="s">
        <v>7774</v>
      </c>
    </row>
    <row r="7860" spans="1:23">
      <c r="A7860">
        <v>7859</v>
      </c>
      <c r="B7860" t="s">
        <v>7770</v>
      </c>
      <c r="C7860" t="s">
        <v>7770</v>
      </c>
      <c r="D7860">
        <v>202</v>
      </c>
      <c r="E7860" t="s">
        <v>7830</v>
      </c>
      <c r="F7860" t="s">
        <v>293</v>
      </c>
      <c r="G7860" s="1" t="s">
        <v>5112</v>
      </c>
      <c r="H7860" t="s">
        <v>7831</v>
      </c>
      <c r="I7860" t="s">
        <v>5112</v>
      </c>
      <c r="J7860" t="s">
        <v>6118</v>
      </c>
      <c r="K7860">
        <f t="shared" si="28"/>
        <v>2.3523876734885908E-2</v>
      </c>
      <c r="L7860">
        <f t="shared" si="28"/>
        <v>2.3523876734885908E-2</v>
      </c>
      <c r="M7860" t="s">
        <v>26</v>
      </c>
      <c r="N7860" t="s">
        <v>74</v>
      </c>
      <c r="O7860" t="s">
        <v>29</v>
      </c>
      <c r="P7860" t="s">
        <v>29</v>
      </c>
      <c r="Q7860" t="s">
        <v>29</v>
      </c>
      <c r="R7860" t="s">
        <v>29</v>
      </c>
      <c r="S7860" t="s">
        <v>29</v>
      </c>
      <c r="T7860" t="s">
        <v>29</v>
      </c>
      <c r="U7860" t="s">
        <v>29</v>
      </c>
      <c r="V7860" t="s">
        <v>29</v>
      </c>
      <c r="W7860" t="s">
        <v>7774</v>
      </c>
    </row>
    <row r="7861" spans="1:23">
      <c r="A7861">
        <v>7860</v>
      </c>
      <c r="B7861" t="s">
        <v>7770</v>
      </c>
      <c r="C7861" t="s">
        <v>7770</v>
      </c>
      <c r="D7861">
        <v>202</v>
      </c>
      <c r="E7861" t="s">
        <v>7832</v>
      </c>
      <c r="F7861" t="s">
        <v>598</v>
      </c>
      <c r="G7861" s="1" t="s">
        <v>1376</v>
      </c>
      <c r="H7861" t="s">
        <v>29</v>
      </c>
      <c r="I7861" t="s">
        <v>1376</v>
      </c>
      <c r="J7861" t="s">
        <v>29</v>
      </c>
      <c r="K7861">
        <f t="shared" si="28"/>
        <v>2.3523876734885908E-2</v>
      </c>
      <c r="L7861">
        <f t="shared" si="28"/>
        <v>2.3523876734885908E-2</v>
      </c>
      <c r="M7861" t="s">
        <v>26</v>
      </c>
      <c r="N7861" t="s">
        <v>664</v>
      </c>
      <c r="O7861" t="s">
        <v>29</v>
      </c>
      <c r="P7861" t="s">
        <v>29</v>
      </c>
      <c r="Q7861" t="s">
        <v>29</v>
      </c>
      <c r="R7861" t="s">
        <v>29</v>
      </c>
      <c r="S7861" t="s">
        <v>29</v>
      </c>
      <c r="T7861" t="s">
        <v>29</v>
      </c>
      <c r="U7861" t="s">
        <v>29</v>
      </c>
      <c r="V7861" t="s">
        <v>29</v>
      </c>
      <c r="W7861" t="s">
        <v>7774</v>
      </c>
    </row>
    <row r="7862" spans="1:23">
      <c r="A7862">
        <v>7861</v>
      </c>
      <c r="B7862" t="s">
        <v>7770</v>
      </c>
      <c r="C7862" t="s">
        <v>7770</v>
      </c>
      <c r="D7862">
        <v>202</v>
      </c>
      <c r="E7862" t="s">
        <v>7833</v>
      </c>
      <c r="F7862" t="s">
        <v>1364</v>
      </c>
      <c r="G7862" s="1" t="s">
        <v>1733</v>
      </c>
      <c r="H7862" t="s">
        <v>372</v>
      </c>
      <c r="I7862" t="s">
        <v>1733</v>
      </c>
      <c r="J7862" t="s">
        <v>372</v>
      </c>
      <c r="K7862">
        <f>4/4251*100</f>
        <v>9.4095506939543633E-2</v>
      </c>
      <c r="L7862">
        <f>4/4251*100</f>
        <v>9.4095506939543633E-2</v>
      </c>
      <c r="M7862" t="s">
        <v>26</v>
      </c>
      <c r="N7862" t="s">
        <v>664</v>
      </c>
      <c r="O7862" t="s">
        <v>29</v>
      </c>
      <c r="P7862" t="s">
        <v>29</v>
      </c>
      <c r="Q7862" t="s">
        <v>29</v>
      </c>
      <c r="R7862" t="s">
        <v>29</v>
      </c>
      <c r="S7862" t="s">
        <v>29</v>
      </c>
      <c r="T7862" t="s">
        <v>29</v>
      </c>
      <c r="U7862" t="s">
        <v>29</v>
      </c>
      <c r="V7862" t="s">
        <v>29</v>
      </c>
      <c r="W7862" t="s">
        <v>7774</v>
      </c>
    </row>
    <row r="7863" spans="1:23">
      <c r="A7863">
        <v>7862</v>
      </c>
      <c r="B7863" t="s">
        <v>7770</v>
      </c>
      <c r="C7863" t="s">
        <v>7770</v>
      </c>
      <c r="D7863">
        <v>202</v>
      </c>
      <c r="E7863" t="s">
        <v>380</v>
      </c>
      <c r="F7863" t="s">
        <v>154</v>
      </c>
      <c r="G7863" s="1" t="s">
        <v>203</v>
      </c>
      <c r="H7863" t="s">
        <v>120</v>
      </c>
      <c r="I7863" t="s">
        <v>203</v>
      </c>
      <c r="J7863" t="s">
        <v>120</v>
      </c>
      <c r="K7863">
        <f>12/4251*100</f>
        <v>0.28228652081863093</v>
      </c>
      <c r="L7863">
        <f>12/4251*100</f>
        <v>0.28228652081863093</v>
      </c>
      <c r="M7863" t="s">
        <v>26</v>
      </c>
      <c r="N7863" t="s">
        <v>74</v>
      </c>
      <c r="O7863" t="s">
        <v>29</v>
      </c>
      <c r="P7863" t="s">
        <v>29</v>
      </c>
      <c r="Q7863" t="s">
        <v>29</v>
      </c>
      <c r="R7863" t="s">
        <v>29</v>
      </c>
      <c r="S7863" t="s">
        <v>29</v>
      </c>
      <c r="T7863" t="s">
        <v>29</v>
      </c>
      <c r="U7863" t="s">
        <v>29</v>
      </c>
      <c r="V7863" t="s">
        <v>29</v>
      </c>
      <c r="W7863" t="s">
        <v>7774</v>
      </c>
    </row>
    <row r="7864" spans="1:23">
      <c r="A7864">
        <v>7863</v>
      </c>
      <c r="B7864" t="s">
        <v>7770</v>
      </c>
      <c r="C7864" t="s">
        <v>7770</v>
      </c>
      <c r="D7864">
        <v>202</v>
      </c>
      <c r="E7864" t="s">
        <v>7834</v>
      </c>
      <c r="F7864" t="s">
        <v>508</v>
      </c>
      <c r="G7864" s="1" t="s">
        <v>509</v>
      </c>
      <c r="H7864" t="s">
        <v>7835</v>
      </c>
      <c r="I7864" t="s">
        <v>509</v>
      </c>
      <c r="J7864" t="s">
        <v>7835</v>
      </c>
      <c r="K7864">
        <f>150/4251*100</f>
        <v>3.5285815102328866</v>
      </c>
      <c r="L7864">
        <f>150/4251*100</f>
        <v>3.5285815102328866</v>
      </c>
      <c r="M7864" t="s">
        <v>26</v>
      </c>
      <c r="N7864" t="s">
        <v>74</v>
      </c>
      <c r="O7864" t="s">
        <v>29</v>
      </c>
      <c r="P7864" t="s">
        <v>29</v>
      </c>
      <c r="Q7864" t="s">
        <v>29</v>
      </c>
      <c r="R7864" t="s">
        <v>29</v>
      </c>
      <c r="S7864" t="s">
        <v>29</v>
      </c>
      <c r="T7864" t="s">
        <v>29</v>
      </c>
      <c r="U7864" t="s">
        <v>29</v>
      </c>
      <c r="V7864" t="s">
        <v>29</v>
      </c>
      <c r="W7864" t="s">
        <v>7774</v>
      </c>
    </row>
    <row r="7865" spans="1:23">
      <c r="A7865">
        <v>7864</v>
      </c>
      <c r="B7865" t="s">
        <v>7770</v>
      </c>
      <c r="C7865" t="s">
        <v>7770</v>
      </c>
      <c r="D7865">
        <v>202</v>
      </c>
      <c r="E7865" t="s">
        <v>7836</v>
      </c>
      <c r="F7865" t="s">
        <v>114</v>
      </c>
      <c r="G7865" s="1" t="s">
        <v>7525</v>
      </c>
      <c r="H7865" t="s">
        <v>7837</v>
      </c>
      <c r="I7865" t="s">
        <v>7525</v>
      </c>
      <c r="J7865" t="s">
        <v>8791</v>
      </c>
      <c r="K7865">
        <f>15/4251*100</f>
        <v>0.35285815102328866</v>
      </c>
      <c r="L7865">
        <f>15/4251*100</f>
        <v>0.35285815102328866</v>
      </c>
      <c r="M7865" t="s">
        <v>26</v>
      </c>
      <c r="N7865" t="s">
        <v>74</v>
      </c>
      <c r="O7865" t="s">
        <v>29</v>
      </c>
      <c r="P7865" t="s">
        <v>29</v>
      </c>
      <c r="Q7865" t="s">
        <v>29</v>
      </c>
      <c r="R7865" t="s">
        <v>29</v>
      </c>
      <c r="S7865" t="s">
        <v>29</v>
      </c>
      <c r="T7865" t="s">
        <v>29</v>
      </c>
      <c r="U7865" t="s">
        <v>29</v>
      </c>
      <c r="V7865" t="s">
        <v>29</v>
      </c>
      <c r="W7865" t="s">
        <v>7774</v>
      </c>
    </row>
    <row r="7866" spans="1:23">
      <c r="A7866">
        <v>7865</v>
      </c>
      <c r="B7866" t="s">
        <v>7770</v>
      </c>
      <c r="C7866" t="s">
        <v>7770</v>
      </c>
      <c r="D7866">
        <v>202</v>
      </c>
      <c r="E7866" t="s">
        <v>7838</v>
      </c>
      <c r="F7866" t="s">
        <v>1460</v>
      </c>
      <c r="G7866" s="1" t="s">
        <v>7839</v>
      </c>
      <c r="H7866" t="s">
        <v>7840</v>
      </c>
      <c r="I7866" t="s">
        <v>7839</v>
      </c>
      <c r="J7866" t="s">
        <v>342</v>
      </c>
      <c r="K7866">
        <f t="shared" si="28"/>
        <v>2.3523876734885908E-2</v>
      </c>
      <c r="L7866">
        <f t="shared" si="28"/>
        <v>2.3523876734885908E-2</v>
      </c>
      <c r="M7866" t="s">
        <v>26</v>
      </c>
      <c r="N7866" t="s">
        <v>74</v>
      </c>
      <c r="O7866" t="s">
        <v>29</v>
      </c>
      <c r="P7866" t="s">
        <v>29</v>
      </c>
      <c r="Q7866" t="s">
        <v>29</v>
      </c>
      <c r="R7866" t="s">
        <v>29</v>
      </c>
      <c r="S7866" t="s">
        <v>29</v>
      </c>
      <c r="T7866" t="s">
        <v>29</v>
      </c>
      <c r="U7866" t="s">
        <v>29</v>
      </c>
      <c r="V7866" t="s">
        <v>29</v>
      </c>
      <c r="W7866" t="s">
        <v>7774</v>
      </c>
    </row>
    <row r="7867" spans="1:23">
      <c r="A7867">
        <v>7866</v>
      </c>
      <c r="B7867" t="s">
        <v>7770</v>
      </c>
      <c r="C7867" t="s">
        <v>7770</v>
      </c>
      <c r="D7867">
        <v>202</v>
      </c>
      <c r="E7867" t="s">
        <v>7841</v>
      </c>
      <c r="F7867" t="s">
        <v>505</v>
      </c>
      <c r="G7867" s="1" t="s">
        <v>506</v>
      </c>
      <c r="H7867" t="s">
        <v>7842</v>
      </c>
      <c r="I7867" t="s">
        <v>506</v>
      </c>
      <c r="J7867" t="s">
        <v>7842</v>
      </c>
      <c r="K7867">
        <f>7/4251*100</f>
        <v>0.16466713714420136</v>
      </c>
      <c r="L7867">
        <f>7/4251*100</f>
        <v>0.16466713714420136</v>
      </c>
      <c r="M7867" t="s">
        <v>26</v>
      </c>
      <c r="N7867" t="s">
        <v>74</v>
      </c>
      <c r="O7867" t="s">
        <v>29</v>
      </c>
      <c r="P7867" t="s">
        <v>29</v>
      </c>
      <c r="Q7867" t="s">
        <v>29</v>
      </c>
      <c r="R7867" t="s">
        <v>29</v>
      </c>
      <c r="S7867" t="s">
        <v>29</v>
      </c>
      <c r="T7867" t="s">
        <v>29</v>
      </c>
      <c r="U7867" t="s">
        <v>29</v>
      </c>
      <c r="V7867" t="s">
        <v>29</v>
      </c>
      <c r="W7867" t="s">
        <v>7774</v>
      </c>
    </row>
    <row r="7868" spans="1:23">
      <c r="A7868">
        <v>7867</v>
      </c>
      <c r="B7868" t="s">
        <v>7770</v>
      </c>
      <c r="C7868" t="s">
        <v>7770</v>
      </c>
      <c r="D7868">
        <v>202</v>
      </c>
      <c r="E7868" t="s">
        <v>7843</v>
      </c>
      <c r="F7868" t="s">
        <v>505</v>
      </c>
      <c r="G7868" s="1" t="s">
        <v>506</v>
      </c>
      <c r="H7868" t="s">
        <v>4438</v>
      </c>
      <c r="I7868" t="s">
        <v>506</v>
      </c>
      <c r="J7868" t="s">
        <v>4438</v>
      </c>
      <c r="K7868">
        <f t="shared" si="28"/>
        <v>2.3523876734885908E-2</v>
      </c>
      <c r="L7868">
        <f t="shared" si="28"/>
        <v>2.3523876734885908E-2</v>
      </c>
      <c r="M7868" t="s">
        <v>26</v>
      </c>
      <c r="N7868" t="s">
        <v>74</v>
      </c>
      <c r="O7868" t="s">
        <v>29</v>
      </c>
      <c r="P7868" t="s">
        <v>29</v>
      </c>
      <c r="Q7868" t="s">
        <v>29</v>
      </c>
      <c r="R7868" t="s">
        <v>29</v>
      </c>
      <c r="S7868" t="s">
        <v>29</v>
      </c>
      <c r="T7868" t="s">
        <v>29</v>
      </c>
      <c r="U7868" t="s">
        <v>29</v>
      </c>
      <c r="V7868" t="s">
        <v>29</v>
      </c>
      <c r="W7868" t="s">
        <v>7774</v>
      </c>
    </row>
    <row r="7869" spans="1:23">
      <c r="A7869">
        <v>7868</v>
      </c>
      <c r="B7869" t="s">
        <v>7770</v>
      </c>
      <c r="C7869" t="s">
        <v>7770</v>
      </c>
      <c r="D7869">
        <v>202</v>
      </c>
      <c r="E7869" t="s">
        <v>7844</v>
      </c>
      <c r="F7869" t="s">
        <v>505</v>
      </c>
      <c r="G7869" s="1" t="s">
        <v>506</v>
      </c>
      <c r="H7869" t="s">
        <v>7845</v>
      </c>
      <c r="I7869" t="s">
        <v>506</v>
      </c>
      <c r="J7869" t="s">
        <v>727</v>
      </c>
      <c r="K7869">
        <f>77/4251*100</f>
        <v>1.811338508586215</v>
      </c>
      <c r="L7869">
        <f>77/4251*100</f>
        <v>1.811338508586215</v>
      </c>
      <c r="M7869" t="s">
        <v>26</v>
      </c>
      <c r="N7869" t="s">
        <v>74</v>
      </c>
      <c r="O7869" t="s">
        <v>29</v>
      </c>
      <c r="P7869" t="s">
        <v>29</v>
      </c>
      <c r="Q7869" t="s">
        <v>29</v>
      </c>
      <c r="R7869" t="s">
        <v>29</v>
      </c>
      <c r="S7869" t="s">
        <v>29</v>
      </c>
      <c r="T7869" t="s">
        <v>29</v>
      </c>
      <c r="U7869" t="s">
        <v>29</v>
      </c>
      <c r="V7869" t="s">
        <v>29</v>
      </c>
      <c r="W7869" t="s">
        <v>7774</v>
      </c>
    </row>
    <row r="7870" spans="1:23">
      <c r="A7870">
        <v>7869</v>
      </c>
      <c r="B7870" t="s">
        <v>7770</v>
      </c>
      <c r="C7870" t="s">
        <v>7770</v>
      </c>
      <c r="D7870">
        <v>202</v>
      </c>
      <c r="E7870" t="s">
        <v>1973</v>
      </c>
      <c r="F7870" t="s">
        <v>168</v>
      </c>
      <c r="G7870" s="1" t="s">
        <v>1974</v>
      </c>
      <c r="H7870" t="s">
        <v>952</v>
      </c>
      <c r="I7870" t="s">
        <v>1974</v>
      </c>
      <c r="J7870" t="s">
        <v>952</v>
      </c>
      <c r="K7870">
        <f>2/4251*100</f>
        <v>4.7047753469771816E-2</v>
      </c>
      <c r="L7870">
        <f>2/4251*100</f>
        <v>4.7047753469771816E-2</v>
      </c>
      <c r="M7870" t="s">
        <v>26</v>
      </c>
      <c r="N7870" t="s">
        <v>74</v>
      </c>
      <c r="O7870" t="s">
        <v>29</v>
      </c>
      <c r="P7870" t="s">
        <v>29</v>
      </c>
      <c r="Q7870" t="s">
        <v>29</v>
      </c>
      <c r="R7870" t="s">
        <v>29</v>
      </c>
      <c r="S7870" t="s">
        <v>29</v>
      </c>
      <c r="T7870" t="s">
        <v>29</v>
      </c>
      <c r="U7870" t="s">
        <v>29</v>
      </c>
      <c r="V7870" t="s">
        <v>29</v>
      </c>
      <c r="W7870" t="s">
        <v>7774</v>
      </c>
    </row>
    <row r="7871" spans="1:23">
      <c r="A7871">
        <v>7870</v>
      </c>
      <c r="B7871" t="s">
        <v>7770</v>
      </c>
      <c r="C7871" t="s">
        <v>7770</v>
      </c>
      <c r="D7871">
        <v>202</v>
      </c>
      <c r="E7871" t="s">
        <v>7846</v>
      </c>
      <c r="F7871" t="s">
        <v>168</v>
      </c>
      <c r="G7871" s="1" t="s">
        <v>7847</v>
      </c>
      <c r="H7871" t="s">
        <v>7848</v>
      </c>
      <c r="I7871" t="s">
        <v>7847</v>
      </c>
      <c r="J7871" t="s">
        <v>7848</v>
      </c>
      <c r="K7871">
        <f>2/4251*100</f>
        <v>4.7047753469771816E-2</v>
      </c>
      <c r="L7871">
        <f>2/4251*100</f>
        <v>4.7047753469771816E-2</v>
      </c>
      <c r="M7871" t="s">
        <v>26</v>
      </c>
      <c r="N7871" t="s">
        <v>74</v>
      </c>
      <c r="O7871" t="s">
        <v>29</v>
      </c>
      <c r="P7871" t="s">
        <v>29</v>
      </c>
      <c r="Q7871" t="s">
        <v>29</v>
      </c>
      <c r="R7871" t="s">
        <v>29</v>
      </c>
      <c r="S7871" t="s">
        <v>29</v>
      </c>
      <c r="T7871" t="s">
        <v>29</v>
      </c>
      <c r="U7871" t="s">
        <v>29</v>
      </c>
      <c r="V7871" t="s">
        <v>29</v>
      </c>
      <c r="W7871" t="s">
        <v>7774</v>
      </c>
    </row>
    <row r="7872" spans="1:23">
      <c r="A7872">
        <v>7871</v>
      </c>
      <c r="B7872" t="s">
        <v>7770</v>
      </c>
      <c r="C7872" t="s">
        <v>7770</v>
      </c>
      <c r="D7872">
        <v>202</v>
      </c>
      <c r="E7872" t="s">
        <v>7849</v>
      </c>
      <c r="F7872" t="s">
        <v>1976</v>
      </c>
      <c r="G7872" s="1" t="s">
        <v>29</v>
      </c>
      <c r="H7872" t="s">
        <v>29</v>
      </c>
      <c r="I7872" t="s">
        <v>29</v>
      </c>
      <c r="J7872" t="s">
        <v>29</v>
      </c>
      <c r="K7872">
        <f>17/4251*100</f>
        <v>0.39990590449306046</v>
      </c>
      <c r="L7872">
        <f>17/4251*100</f>
        <v>0.39990590449306046</v>
      </c>
      <c r="M7872" t="s">
        <v>26</v>
      </c>
      <c r="N7872" t="s">
        <v>74</v>
      </c>
      <c r="O7872" t="s">
        <v>29</v>
      </c>
      <c r="P7872" t="s">
        <v>29</v>
      </c>
      <c r="Q7872" t="s">
        <v>29</v>
      </c>
      <c r="R7872" t="s">
        <v>29</v>
      </c>
      <c r="S7872" t="s">
        <v>29</v>
      </c>
      <c r="T7872" t="s">
        <v>29</v>
      </c>
      <c r="U7872" t="s">
        <v>29</v>
      </c>
      <c r="V7872" t="s">
        <v>29</v>
      </c>
      <c r="W7872" t="s">
        <v>7774</v>
      </c>
    </row>
    <row r="7873" spans="1:23">
      <c r="A7873">
        <v>7872</v>
      </c>
      <c r="B7873" t="s">
        <v>7770</v>
      </c>
      <c r="C7873" t="s">
        <v>7770</v>
      </c>
      <c r="D7873">
        <v>202</v>
      </c>
      <c r="E7873" t="s">
        <v>1749</v>
      </c>
      <c r="F7873" t="s">
        <v>185</v>
      </c>
      <c r="G7873" s="1" t="s">
        <v>213</v>
      </c>
      <c r="H7873" t="s">
        <v>1739</v>
      </c>
      <c r="I7873" t="s">
        <v>213</v>
      </c>
      <c r="J7873" t="s">
        <v>1739</v>
      </c>
      <c r="K7873">
        <f>12/4251*100</f>
        <v>0.28228652081863093</v>
      </c>
      <c r="L7873">
        <f>12/4251*100</f>
        <v>0.28228652081863093</v>
      </c>
      <c r="M7873" t="s">
        <v>26</v>
      </c>
      <c r="N7873" t="s">
        <v>74</v>
      </c>
      <c r="O7873" t="s">
        <v>29</v>
      </c>
      <c r="P7873" t="s">
        <v>29</v>
      </c>
      <c r="Q7873" t="s">
        <v>29</v>
      </c>
      <c r="R7873" t="s">
        <v>29</v>
      </c>
      <c r="S7873" t="s">
        <v>29</v>
      </c>
      <c r="T7873" t="s">
        <v>29</v>
      </c>
      <c r="U7873" t="s">
        <v>29</v>
      </c>
      <c r="V7873" t="s">
        <v>29</v>
      </c>
      <c r="W7873" t="s">
        <v>7774</v>
      </c>
    </row>
    <row r="7874" spans="1:23">
      <c r="A7874">
        <v>7873</v>
      </c>
      <c r="B7874" t="s">
        <v>7770</v>
      </c>
      <c r="C7874" t="s">
        <v>7770</v>
      </c>
      <c r="D7874">
        <v>202</v>
      </c>
      <c r="E7874" t="s">
        <v>5151</v>
      </c>
      <c r="F7874" t="s">
        <v>185</v>
      </c>
      <c r="G7874" s="1" t="s">
        <v>5152</v>
      </c>
      <c r="H7874" t="s">
        <v>1983</v>
      </c>
      <c r="I7874" t="s">
        <v>5152</v>
      </c>
      <c r="J7874" t="s">
        <v>1983</v>
      </c>
      <c r="K7874">
        <f>238/4251*100</f>
        <v>5.5986826629028466</v>
      </c>
      <c r="L7874">
        <f>238/4251*100</f>
        <v>5.5986826629028466</v>
      </c>
      <c r="M7874" t="s">
        <v>26</v>
      </c>
      <c r="N7874" t="s">
        <v>74</v>
      </c>
      <c r="O7874" t="s">
        <v>664</v>
      </c>
      <c r="P7874" t="s">
        <v>29</v>
      </c>
      <c r="Q7874" t="s">
        <v>29</v>
      </c>
      <c r="R7874" t="s">
        <v>29</v>
      </c>
      <c r="S7874" t="s">
        <v>29</v>
      </c>
      <c r="T7874" t="s">
        <v>29</v>
      </c>
      <c r="U7874" t="s">
        <v>29</v>
      </c>
      <c r="V7874" t="s">
        <v>29</v>
      </c>
      <c r="W7874" t="s">
        <v>7774</v>
      </c>
    </row>
    <row r="7875" spans="1:23">
      <c r="A7875">
        <v>7874</v>
      </c>
      <c r="B7875" t="s">
        <v>7770</v>
      </c>
      <c r="C7875" t="s">
        <v>7770</v>
      </c>
      <c r="D7875">
        <v>202</v>
      </c>
      <c r="E7875" t="s">
        <v>7850</v>
      </c>
      <c r="F7875" t="s">
        <v>185</v>
      </c>
      <c r="G7875" s="1" t="s">
        <v>7567</v>
      </c>
      <c r="H7875" t="s">
        <v>6640</v>
      </c>
      <c r="I7875" t="s">
        <v>7567</v>
      </c>
      <c r="J7875" t="s">
        <v>6640</v>
      </c>
      <c r="K7875">
        <f>22/4251*100</f>
        <v>0.51752528816748999</v>
      </c>
      <c r="L7875">
        <f>22/4251*100</f>
        <v>0.51752528816748999</v>
      </c>
      <c r="M7875" t="s">
        <v>26</v>
      </c>
      <c r="N7875" t="s">
        <v>74</v>
      </c>
      <c r="O7875" t="s">
        <v>29</v>
      </c>
      <c r="P7875" t="s">
        <v>29</v>
      </c>
      <c r="Q7875" t="s">
        <v>29</v>
      </c>
      <c r="R7875" t="s">
        <v>29</v>
      </c>
      <c r="S7875" t="s">
        <v>29</v>
      </c>
      <c r="T7875" t="s">
        <v>29</v>
      </c>
      <c r="U7875" t="s">
        <v>29</v>
      </c>
      <c r="V7875" t="s">
        <v>29</v>
      </c>
      <c r="W7875" t="s">
        <v>7774</v>
      </c>
    </row>
    <row r="7876" spans="1:23">
      <c r="A7876">
        <v>7875</v>
      </c>
      <c r="B7876" t="s">
        <v>7770</v>
      </c>
      <c r="C7876" t="s">
        <v>7770</v>
      </c>
      <c r="D7876">
        <v>202</v>
      </c>
      <c r="E7876" t="s">
        <v>7851</v>
      </c>
      <c r="F7876" t="s">
        <v>103</v>
      </c>
      <c r="G7876" s="1" t="s">
        <v>7852</v>
      </c>
      <c r="H7876" t="s">
        <v>7853</v>
      </c>
      <c r="I7876" t="s">
        <v>7852</v>
      </c>
      <c r="J7876" t="s">
        <v>7853</v>
      </c>
      <c r="K7876">
        <f>11/4251*100</f>
        <v>0.258762644083745</v>
      </c>
      <c r="L7876">
        <f>11/4251*100</f>
        <v>0.258762644083745</v>
      </c>
      <c r="M7876" t="s">
        <v>26</v>
      </c>
      <c r="N7876" t="s">
        <v>74</v>
      </c>
      <c r="O7876" t="s">
        <v>29</v>
      </c>
      <c r="P7876" t="s">
        <v>29</v>
      </c>
      <c r="Q7876" t="s">
        <v>29</v>
      </c>
      <c r="R7876" t="s">
        <v>29</v>
      </c>
      <c r="S7876" t="s">
        <v>29</v>
      </c>
      <c r="T7876" t="s">
        <v>29</v>
      </c>
      <c r="U7876" t="s">
        <v>29</v>
      </c>
      <c r="V7876" t="s">
        <v>29</v>
      </c>
      <c r="W7876" t="s">
        <v>7774</v>
      </c>
    </row>
    <row r="7877" spans="1:23">
      <c r="A7877">
        <v>7876</v>
      </c>
      <c r="B7877" t="s">
        <v>7770</v>
      </c>
      <c r="C7877" t="s">
        <v>7770</v>
      </c>
      <c r="D7877">
        <v>202</v>
      </c>
      <c r="E7877" t="s">
        <v>1908</v>
      </c>
      <c r="F7877" t="s">
        <v>251</v>
      </c>
      <c r="G7877" s="1" t="s">
        <v>252</v>
      </c>
      <c r="H7877" t="s">
        <v>1909</v>
      </c>
      <c r="I7877" t="s">
        <v>252</v>
      </c>
      <c r="J7877" t="s">
        <v>1909</v>
      </c>
      <c r="K7877">
        <f>211/4251*100</f>
        <v>4.9635379910609272</v>
      </c>
      <c r="L7877">
        <f>211/4251*100</f>
        <v>4.9635379910609272</v>
      </c>
      <c r="M7877" t="s">
        <v>26</v>
      </c>
      <c r="N7877" t="s">
        <v>74</v>
      </c>
      <c r="O7877" t="s">
        <v>29</v>
      </c>
      <c r="P7877" t="s">
        <v>29</v>
      </c>
      <c r="Q7877" t="s">
        <v>29</v>
      </c>
      <c r="R7877" t="s">
        <v>29</v>
      </c>
      <c r="S7877" t="s">
        <v>29</v>
      </c>
      <c r="T7877" t="s">
        <v>29</v>
      </c>
      <c r="U7877" t="s">
        <v>29</v>
      </c>
      <c r="V7877" t="s">
        <v>29</v>
      </c>
      <c r="W7877" t="s">
        <v>7774</v>
      </c>
    </row>
    <row r="7878" spans="1:23">
      <c r="A7878">
        <v>7877</v>
      </c>
      <c r="B7878" t="s">
        <v>7770</v>
      </c>
      <c r="C7878" t="s">
        <v>7770</v>
      </c>
      <c r="D7878">
        <v>202</v>
      </c>
      <c r="E7878" t="s">
        <v>7854</v>
      </c>
      <c r="F7878" t="s">
        <v>164</v>
      </c>
      <c r="G7878" s="1" t="s">
        <v>1911</v>
      </c>
      <c r="H7878" t="s">
        <v>4032</v>
      </c>
      <c r="I7878" t="s">
        <v>1911</v>
      </c>
      <c r="J7878" t="s">
        <v>4032</v>
      </c>
      <c r="K7878">
        <f>1/4251*100</f>
        <v>2.3523876734885908E-2</v>
      </c>
      <c r="L7878">
        <f>1/4251*100</f>
        <v>2.3523876734885908E-2</v>
      </c>
      <c r="M7878" t="s">
        <v>26</v>
      </c>
      <c r="N7878" t="s">
        <v>74</v>
      </c>
      <c r="O7878" t="s">
        <v>29</v>
      </c>
      <c r="P7878" t="s">
        <v>29</v>
      </c>
      <c r="Q7878" t="s">
        <v>29</v>
      </c>
      <c r="R7878" t="s">
        <v>29</v>
      </c>
      <c r="S7878" t="s">
        <v>29</v>
      </c>
      <c r="T7878" t="s">
        <v>29</v>
      </c>
      <c r="U7878" t="s">
        <v>29</v>
      </c>
      <c r="V7878" t="s">
        <v>29</v>
      </c>
      <c r="W7878" t="s">
        <v>7774</v>
      </c>
    </row>
    <row r="7879" spans="1:23">
      <c r="A7879">
        <v>7878</v>
      </c>
      <c r="B7879" t="s">
        <v>7770</v>
      </c>
      <c r="C7879" t="s">
        <v>7770</v>
      </c>
      <c r="D7879">
        <v>202</v>
      </c>
      <c r="E7879" t="s">
        <v>5156</v>
      </c>
      <c r="F7879" t="s">
        <v>8919</v>
      </c>
      <c r="G7879" s="1" t="s">
        <v>5157</v>
      </c>
      <c r="H7879" t="s">
        <v>5158</v>
      </c>
      <c r="I7879" t="s">
        <v>5157</v>
      </c>
      <c r="J7879" t="s">
        <v>5158</v>
      </c>
      <c r="K7879">
        <f>69/4251*100</f>
        <v>1.6231474947071278</v>
      </c>
      <c r="L7879">
        <f>69/4251*100</f>
        <v>1.6231474947071278</v>
      </c>
      <c r="M7879" t="s">
        <v>26</v>
      </c>
      <c r="N7879" t="s">
        <v>74</v>
      </c>
      <c r="O7879" t="s">
        <v>29</v>
      </c>
      <c r="P7879" t="s">
        <v>29</v>
      </c>
      <c r="Q7879" t="s">
        <v>29</v>
      </c>
      <c r="R7879" t="s">
        <v>29</v>
      </c>
      <c r="S7879" t="s">
        <v>29</v>
      </c>
      <c r="T7879" t="s">
        <v>29</v>
      </c>
      <c r="U7879" t="s">
        <v>29</v>
      </c>
      <c r="V7879" t="s">
        <v>29</v>
      </c>
      <c r="W7879" t="s">
        <v>7774</v>
      </c>
    </row>
    <row r="7880" spans="1:23">
      <c r="A7880">
        <v>7879</v>
      </c>
      <c r="B7880" t="s">
        <v>7770</v>
      </c>
      <c r="C7880" t="s">
        <v>7770</v>
      </c>
      <c r="D7880">
        <v>202</v>
      </c>
      <c r="E7880" t="s">
        <v>7855</v>
      </c>
      <c r="F7880" t="s">
        <v>851</v>
      </c>
      <c r="G7880" s="1" t="s">
        <v>852</v>
      </c>
      <c r="H7880" t="s">
        <v>7856</v>
      </c>
      <c r="I7880" t="s">
        <v>852</v>
      </c>
      <c r="J7880" t="s">
        <v>7856</v>
      </c>
      <c r="K7880">
        <f>28/4251*100</f>
        <v>0.65866854857680546</v>
      </c>
      <c r="L7880">
        <f>28/4251*100</f>
        <v>0.65866854857680546</v>
      </c>
      <c r="M7880" t="s">
        <v>26</v>
      </c>
      <c r="N7880" t="s">
        <v>74</v>
      </c>
      <c r="O7880" t="s">
        <v>29</v>
      </c>
      <c r="P7880" t="s">
        <v>29</v>
      </c>
      <c r="Q7880" t="s">
        <v>29</v>
      </c>
      <c r="R7880" t="s">
        <v>29</v>
      </c>
      <c r="S7880" t="s">
        <v>29</v>
      </c>
      <c r="T7880" t="s">
        <v>29</v>
      </c>
      <c r="U7880" t="s">
        <v>29</v>
      </c>
      <c r="V7880" t="s">
        <v>29</v>
      </c>
      <c r="W7880" t="s">
        <v>7774</v>
      </c>
    </row>
    <row r="7881" spans="1:23">
      <c r="A7881">
        <v>7880</v>
      </c>
      <c r="B7881" t="s">
        <v>7770</v>
      </c>
      <c r="C7881" t="s">
        <v>7770</v>
      </c>
      <c r="D7881">
        <v>202</v>
      </c>
      <c r="E7881" t="s">
        <v>7857</v>
      </c>
      <c r="F7881" t="s">
        <v>91</v>
      </c>
      <c r="G7881" s="1" t="s">
        <v>29</v>
      </c>
      <c r="H7881" t="s">
        <v>29</v>
      </c>
      <c r="I7881" t="s">
        <v>29</v>
      </c>
      <c r="J7881" t="s">
        <v>29</v>
      </c>
      <c r="K7881">
        <f>3/4251*100</f>
        <v>7.0571630204657732E-2</v>
      </c>
      <c r="L7881">
        <f>3/4251*100</f>
        <v>7.0571630204657732E-2</v>
      </c>
      <c r="M7881" t="s">
        <v>26</v>
      </c>
      <c r="N7881" t="s">
        <v>74</v>
      </c>
      <c r="O7881" t="s">
        <v>29</v>
      </c>
      <c r="P7881" t="s">
        <v>29</v>
      </c>
      <c r="Q7881" t="s">
        <v>29</v>
      </c>
      <c r="R7881" t="s">
        <v>29</v>
      </c>
      <c r="S7881" t="s">
        <v>29</v>
      </c>
      <c r="T7881" t="s">
        <v>29</v>
      </c>
      <c r="U7881" t="s">
        <v>29</v>
      </c>
      <c r="V7881" t="s">
        <v>29</v>
      </c>
      <c r="W7881" t="s">
        <v>7774</v>
      </c>
    </row>
    <row r="7882" spans="1:23">
      <c r="A7882">
        <v>7881</v>
      </c>
      <c r="B7882" t="s">
        <v>7770</v>
      </c>
      <c r="C7882" t="s">
        <v>7770</v>
      </c>
      <c r="D7882">
        <v>202</v>
      </c>
      <c r="E7882" t="s">
        <v>279</v>
      </c>
      <c r="F7882" t="s">
        <v>23</v>
      </c>
      <c r="G7882" s="1" t="s">
        <v>280</v>
      </c>
      <c r="H7882" t="s">
        <v>281</v>
      </c>
      <c r="I7882" t="s">
        <v>280</v>
      </c>
      <c r="J7882" t="s">
        <v>281</v>
      </c>
      <c r="K7882">
        <f>2/4251*100</f>
        <v>4.7047753469771816E-2</v>
      </c>
      <c r="L7882">
        <f>2/4251*100</f>
        <v>4.7047753469771816E-2</v>
      </c>
      <c r="M7882" t="s">
        <v>26</v>
      </c>
      <c r="N7882" t="s">
        <v>74</v>
      </c>
      <c r="O7882" t="s">
        <v>29</v>
      </c>
      <c r="P7882" t="s">
        <v>29</v>
      </c>
      <c r="Q7882" t="s">
        <v>29</v>
      </c>
      <c r="R7882" t="s">
        <v>29</v>
      </c>
      <c r="S7882" t="s">
        <v>29</v>
      </c>
      <c r="T7882" t="s">
        <v>29</v>
      </c>
      <c r="U7882" t="s">
        <v>29</v>
      </c>
      <c r="V7882" t="s">
        <v>29</v>
      </c>
      <c r="W7882" t="s">
        <v>7774</v>
      </c>
    </row>
    <row r="7883" spans="1:23">
      <c r="A7883">
        <v>7882</v>
      </c>
      <c r="B7883" t="s">
        <v>7770</v>
      </c>
      <c r="C7883" t="s">
        <v>7770</v>
      </c>
      <c r="D7883">
        <v>202</v>
      </c>
      <c r="E7883" t="s">
        <v>7858</v>
      </c>
      <c r="F7883" t="s">
        <v>23</v>
      </c>
      <c r="G7883" s="1" t="s">
        <v>350</v>
      </c>
      <c r="H7883" t="s">
        <v>7859</v>
      </c>
      <c r="I7883" t="s">
        <v>350</v>
      </c>
      <c r="J7883" t="s">
        <v>7859</v>
      </c>
      <c r="K7883">
        <f>1/4251*100</f>
        <v>2.3523876734885908E-2</v>
      </c>
      <c r="L7883">
        <f>1/4251*100</f>
        <v>2.3523876734885908E-2</v>
      </c>
      <c r="M7883" t="s">
        <v>26</v>
      </c>
      <c r="N7883" t="s">
        <v>74</v>
      </c>
      <c r="O7883" t="s">
        <v>29</v>
      </c>
      <c r="P7883" t="s">
        <v>29</v>
      </c>
      <c r="Q7883" t="s">
        <v>29</v>
      </c>
      <c r="R7883" t="s">
        <v>29</v>
      </c>
      <c r="S7883" t="s">
        <v>29</v>
      </c>
      <c r="T7883" t="s">
        <v>29</v>
      </c>
      <c r="U7883" t="s">
        <v>29</v>
      </c>
      <c r="V7883" t="s">
        <v>29</v>
      </c>
      <c r="W7883" t="s">
        <v>7774</v>
      </c>
    </row>
    <row r="7884" spans="1:23">
      <c r="A7884">
        <v>7883</v>
      </c>
      <c r="B7884" t="s">
        <v>7770</v>
      </c>
      <c r="C7884" t="s">
        <v>7770</v>
      </c>
      <c r="D7884">
        <v>202</v>
      </c>
      <c r="E7884" t="s">
        <v>7860</v>
      </c>
      <c r="F7884" t="s">
        <v>23</v>
      </c>
      <c r="G7884" s="1" t="s">
        <v>7861</v>
      </c>
      <c r="H7884" t="s">
        <v>7862</v>
      </c>
      <c r="I7884" t="s">
        <v>7861</v>
      </c>
      <c r="J7884" t="s">
        <v>7862</v>
      </c>
      <c r="K7884">
        <f>1/4251*100</f>
        <v>2.3523876734885908E-2</v>
      </c>
      <c r="L7884">
        <f>1/4251*100</f>
        <v>2.3523876734885908E-2</v>
      </c>
      <c r="M7884" t="s">
        <v>26</v>
      </c>
      <c r="N7884" t="s">
        <v>74</v>
      </c>
      <c r="O7884" t="s">
        <v>29</v>
      </c>
      <c r="P7884" t="s">
        <v>29</v>
      </c>
      <c r="Q7884" t="s">
        <v>29</v>
      </c>
      <c r="R7884" t="s">
        <v>29</v>
      </c>
      <c r="S7884" t="s">
        <v>29</v>
      </c>
      <c r="T7884" t="s">
        <v>29</v>
      </c>
      <c r="U7884" t="s">
        <v>29</v>
      </c>
      <c r="V7884" t="s">
        <v>29</v>
      </c>
      <c r="W7884" t="s">
        <v>7774</v>
      </c>
    </row>
    <row r="7885" spans="1:23">
      <c r="A7885">
        <v>7884</v>
      </c>
      <c r="B7885" t="s">
        <v>7770</v>
      </c>
      <c r="C7885" t="s">
        <v>7770</v>
      </c>
      <c r="D7885">
        <v>202</v>
      </c>
      <c r="E7885" t="s">
        <v>7863</v>
      </c>
      <c r="F7885" t="s">
        <v>23</v>
      </c>
      <c r="G7885" s="1" t="s">
        <v>309</v>
      </c>
      <c r="H7885" t="s">
        <v>7864</v>
      </c>
      <c r="I7885" t="s">
        <v>8576</v>
      </c>
      <c r="J7885" t="s">
        <v>4294</v>
      </c>
      <c r="K7885">
        <f>18/4251*100</f>
        <v>0.42342978122794639</v>
      </c>
      <c r="L7885">
        <f>18/4251*100</f>
        <v>0.42342978122794639</v>
      </c>
      <c r="M7885" t="s">
        <v>26</v>
      </c>
      <c r="N7885" t="s">
        <v>74</v>
      </c>
      <c r="O7885" t="s">
        <v>29</v>
      </c>
      <c r="P7885" t="s">
        <v>29</v>
      </c>
      <c r="Q7885" t="s">
        <v>29</v>
      </c>
      <c r="R7885" t="s">
        <v>29</v>
      </c>
      <c r="S7885" t="s">
        <v>29</v>
      </c>
      <c r="T7885" t="s">
        <v>29</v>
      </c>
      <c r="U7885" t="s">
        <v>29</v>
      </c>
      <c r="V7885" t="s">
        <v>29</v>
      </c>
      <c r="W7885" t="s">
        <v>7774</v>
      </c>
    </row>
    <row r="7886" spans="1:23">
      <c r="A7886">
        <v>7885</v>
      </c>
      <c r="B7886" t="s">
        <v>7770</v>
      </c>
      <c r="C7886" t="s">
        <v>7770</v>
      </c>
      <c r="D7886">
        <v>202</v>
      </c>
      <c r="E7886" t="s">
        <v>7865</v>
      </c>
      <c r="F7886" t="s">
        <v>23</v>
      </c>
      <c r="G7886" s="1" t="s">
        <v>1479</v>
      </c>
      <c r="H7886" t="s">
        <v>485</v>
      </c>
      <c r="I7886" t="s">
        <v>1479</v>
      </c>
      <c r="J7886" t="s">
        <v>485</v>
      </c>
      <c r="K7886">
        <f>4/4251*100</f>
        <v>9.4095506939543633E-2</v>
      </c>
      <c r="L7886">
        <f>4/4251*100</f>
        <v>9.4095506939543633E-2</v>
      </c>
      <c r="M7886" t="s">
        <v>26</v>
      </c>
      <c r="N7886" t="s">
        <v>74</v>
      </c>
      <c r="O7886" t="s">
        <v>29</v>
      </c>
      <c r="P7886" t="s">
        <v>29</v>
      </c>
      <c r="Q7886" t="s">
        <v>29</v>
      </c>
      <c r="R7886" t="s">
        <v>29</v>
      </c>
      <c r="S7886" t="s">
        <v>29</v>
      </c>
      <c r="T7886" t="s">
        <v>29</v>
      </c>
      <c r="U7886" t="s">
        <v>29</v>
      </c>
      <c r="V7886" t="s">
        <v>29</v>
      </c>
      <c r="W7886" t="s">
        <v>7774</v>
      </c>
    </row>
    <row r="7887" spans="1:23">
      <c r="A7887">
        <v>7886</v>
      </c>
      <c r="B7887" t="s">
        <v>7770</v>
      </c>
      <c r="C7887" t="s">
        <v>7770</v>
      </c>
      <c r="D7887">
        <v>202</v>
      </c>
      <c r="E7887" t="s">
        <v>7866</v>
      </c>
      <c r="F7887" t="s">
        <v>23</v>
      </c>
      <c r="G7887" s="1" t="s">
        <v>309</v>
      </c>
      <c r="H7887" t="s">
        <v>1905</v>
      </c>
      <c r="I7887" t="s">
        <v>309</v>
      </c>
      <c r="J7887" t="s">
        <v>1905</v>
      </c>
      <c r="K7887">
        <f>11/4251*100</f>
        <v>0.258762644083745</v>
      </c>
      <c r="L7887">
        <f>11/4251*100</f>
        <v>0.258762644083745</v>
      </c>
      <c r="M7887" t="s">
        <v>26</v>
      </c>
      <c r="N7887" t="s">
        <v>74</v>
      </c>
      <c r="O7887" t="s">
        <v>29</v>
      </c>
      <c r="P7887" t="s">
        <v>29</v>
      </c>
      <c r="Q7887" t="s">
        <v>29</v>
      </c>
      <c r="R7887" t="s">
        <v>29</v>
      </c>
      <c r="S7887" t="s">
        <v>29</v>
      </c>
      <c r="T7887" t="s">
        <v>29</v>
      </c>
      <c r="U7887" t="s">
        <v>29</v>
      </c>
      <c r="V7887" t="s">
        <v>29</v>
      </c>
      <c r="W7887" t="s">
        <v>7774</v>
      </c>
    </row>
    <row r="7888" spans="1:23">
      <c r="A7888">
        <v>7887</v>
      </c>
      <c r="B7888" t="s">
        <v>7770</v>
      </c>
      <c r="C7888" t="s">
        <v>7770</v>
      </c>
      <c r="D7888">
        <v>202</v>
      </c>
      <c r="E7888" t="s">
        <v>7867</v>
      </c>
      <c r="F7888" t="s">
        <v>23</v>
      </c>
      <c r="G7888" s="1" t="s">
        <v>7868</v>
      </c>
      <c r="H7888" t="s">
        <v>7869</v>
      </c>
      <c r="I7888" t="s">
        <v>8841</v>
      </c>
      <c r="J7888" t="s">
        <v>8876</v>
      </c>
      <c r="K7888">
        <f>35/4251*100</f>
        <v>0.82333568572100679</v>
      </c>
      <c r="L7888">
        <f>35/4251*100</f>
        <v>0.82333568572100679</v>
      </c>
      <c r="M7888" t="s">
        <v>26</v>
      </c>
      <c r="N7888" t="s">
        <v>74</v>
      </c>
      <c r="O7888" t="s">
        <v>29</v>
      </c>
      <c r="P7888" t="s">
        <v>29</v>
      </c>
      <c r="Q7888" t="s">
        <v>29</v>
      </c>
      <c r="R7888" t="s">
        <v>29</v>
      </c>
      <c r="S7888" t="s">
        <v>29</v>
      </c>
      <c r="T7888" t="s">
        <v>29</v>
      </c>
      <c r="U7888" t="s">
        <v>29</v>
      </c>
      <c r="V7888" t="s">
        <v>29</v>
      </c>
      <c r="W7888" t="s">
        <v>7774</v>
      </c>
    </row>
    <row r="7889" spans="1:23">
      <c r="A7889">
        <v>7888</v>
      </c>
      <c r="B7889" t="s">
        <v>7770</v>
      </c>
      <c r="C7889" t="s">
        <v>7770</v>
      </c>
      <c r="D7889">
        <v>202</v>
      </c>
      <c r="E7889" t="s">
        <v>7870</v>
      </c>
      <c r="F7889" t="s">
        <v>23</v>
      </c>
      <c r="G7889" s="1" t="s">
        <v>7871</v>
      </c>
      <c r="H7889" t="s">
        <v>7872</v>
      </c>
      <c r="I7889" t="s">
        <v>7871</v>
      </c>
      <c r="J7889" t="s">
        <v>8904</v>
      </c>
      <c r="K7889">
        <f>1/4251*100</f>
        <v>2.3523876734885908E-2</v>
      </c>
      <c r="L7889">
        <f>1/4251*100</f>
        <v>2.3523876734885908E-2</v>
      </c>
      <c r="M7889" t="s">
        <v>26</v>
      </c>
      <c r="N7889" t="s">
        <v>74</v>
      </c>
      <c r="O7889" t="s">
        <v>29</v>
      </c>
      <c r="P7889" t="s">
        <v>29</v>
      </c>
      <c r="Q7889" t="s">
        <v>29</v>
      </c>
      <c r="R7889" t="s">
        <v>29</v>
      </c>
      <c r="S7889" t="s">
        <v>29</v>
      </c>
      <c r="T7889" t="s">
        <v>29</v>
      </c>
      <c r="U7889" t="s">
        <v>29</v>
      </c>
      <c r="V7889" t="s">
        <v>29</v>
      </c>
      <c r="W7889" t="s">
        <v>7774</v>
      </c>
    </row>
    <row r="7890" spans="1:23">
      <c r="A7890">
        <v>7889</v>
      </c>
      <c r="B7890" t="s">
        <v>7770</v>
      </c>
      <c r="C7890" t="s">
        <v>7770</v>
      </c>
      <c r="D7890">
        <v>202</v>
      </c>
      <c r="E7890" t="s">
        <v>7873</v>
      </c>
      <c r="F7890" t="s">
        <v>5369</v>
      </c>
      <c r="G7890" s="1" t="s">
        <v>7874</v>
      </c>
      <c r="H7890" t="s">
        <v>7875</v>
      </c>
      <c r="I7890" t="s">
        <v>7874</v>
      </c>
      <c r="J7890" t="s">
        <v>1182</v>
      </c>
      <c r="K7890">
        <f t="shared" si="28"/>
        <v>2.3523876734885908E-2</v>
      </c>
      <c r="L7890">
        <f t="shared" si="28"/>
        <v>2.3523876734885908E-2</v>
      </c>
      <c r="M7890" t="s">
        <v>26</v>
      </c>
      <c r="N7890" t="s">
        <v>74</v>
      </c>
      <c r="O7890" t="s">
        <v>29</v>
      </c>
      <c r="P7890" t="s">
        <v>29</v>
      </c>
      <c r="Q7890" t="s">
        <v>29</v>
      </c>
      <c r="R7890" t="s">
        <v>29</v>
      </c>
      <c r="S7890" t="s">
        <v>29</v>
      </c>
      <c r="T7890" t="s">
        <v>29</v>
      </c>
      <c r="U7890" t="s">
        <v>29</v>
      </c>
      <c r="V7890" t="s">
        <v>29</v>
      </c>
      <c r="W7890" t="s">
        <v>7774</v>
      </c>
    </row>
    <row r="7891" spans="1:23">
      <c r="A7891">
        <v>7890</v>
      </c>
      <c r="B7891" t="s">
        <v>7770</v>
      </c>
      <c r="C7891" t="s">
        <v>7770</v>
      </c>
      <c r="D7891">
        <v>202</v>
      </c>
      <c r="E7891" t="s">
        <v>7876</v>
      </c>
      <c r="F7891" t="s">
        <v>176</v>
      </c>
      <c r="G7891" s="1" t="s">
        <v>6322</v>
      </c>
      <c r="H7891" t="s">
        <v>7877</v>
      </c>
      <c r="I7891" t="s">
        <v>7879</v>
      </c>
      <c r="J7891" t="s">
        <v>8666</v>
      </c>
      <c r="K7891">
        <f>4/4251*100</f>
        <v>9.4095506939543633E-2</v>
      </c>
      <c r="L7891">
        <f>4/4251*100</f>
        <v>9.4095506939543633E-2</v>
      </c>
      <c r="M7891" t="s">
        <v>26</v>
      </c>
      <c r="N7891" t="s">
        <v>74</v>
      </c>
      <c r="O7891" t="s">
        <v>29</v>
      </c>
      <c r="P7891" t="s">
        <v>29</v>
      </c>
      <c r="Q7891" t="s">
        <v>29</v>
      </c>
      <c r="R7891" t="s">
        <v>29</v>
      </c>
      <c r="S7891" t="s">
        <v>29</v>
      </c>
      <c r="T7891" t="s">
        <v>29</v>
      </c>
      <c r="U7891" t="s">
        <v>29</v>
      </c>
      <c r="V7891" t="s">
        <v>29</v>
      </c>
      <c r="W7891" t="s">
        <v>7774</v>
      </c>
    </row>
    <row r="7892" spans="1:23">
      <c r="A7892">
        <v>7891</v>
      </c>
      <c r="B7892" t="s">
        <v>7770</v>
      </c>
      <c r="C7892" t="s">
        <v>7770</v>
      </c>
      <c r="D7892">
        <v>202</v>
      </c>
      <c r="E7892" t="s">
        <v>7878</v>
      </c>
      <c r="F7892" t="s">
        <v>176</v>
      </c>
      <c r="G7892" s="1" t="s">
        <v>7879</v>
      </c>
      <c r="H7892" t="s">
        <v>7880</v>
      </c>
      <c r="I7892" t="s">
        <v>7879</v>
      </c>
      <c r="J7892" t="s">
        <v>7880</v>
      </c>
      <c r="K7892">
        <f>1/4251*100</f>
        <v>2.3523876734885908E-2</v>
      </c>
      <c r="L7892">
        <f>1/4251*100</f>
        <v>2.3523876734885908E-2</v>
      </c>
      <c r="M7892" t="s">
        <v>26</v>
      </c>
      <c r="N7892" t="s">
        <v>74</v>
      </c>
      <c r="O7892" t="s">
        <v>29</v>
      </c>
      <c r="P7892" t="s">
        <v>29</v>
      </c>
      <c r="Q7892" t="s">
        <v>29</v>
      </c>
      <c r="R7892" t="s">
        <v>29</v>
      </c>
      <c r="S7892" t="s">
        <v>29</v>
      </c>
      <c r="T7892" t="s">
        <v>29</v>
      </c>
      <c r="U7892" t="s">
        <v>29</v>
      </c>
      <c r="V7892" t="s">
        <v>29</v>
      </c>
      <c r="W7892" t="s">
        <v>7774</v>
      </c>
    </row>
    <row r="7893" spans="1:23">
      <c r="A7893">
        <v>7892</v>
      </c>
      <c r="B7893" t="s">
        <v>7770</v>
      </c>
      <c r="C7893" t="s">
        <v>7770</v>
      </c>
      <c r="D7893">
        <v>202</v>
      </c>
      <c r="E7893" t="s">
        <v>3815</v>
      </c>
      <c r="F7893" t="s">
        <v>176</v>
      </c>
      <c r="G7893" s="1" t="s">
        <v>410</v>
      </c>
      <c r="H7893" t="s">
        <v>1173</v>
      </c>
      <c r="I7893" t="s">
        <v>410</v>
      </c>
      <c r="J7893" t="s">
        <v>1173</v>
      </c>
      <c r="K7893">
        <f t="shared" ref="K7893:L7903" si="29">1/4251*100</f>
        <v>2.3523876734885908E-2</v>
      </c>
      <c r="L7893">
        <f t="shared" si="29"/>
        <v>2.3523876734885908E-2</v>
      </c>
      <c r="M7893" t="s">
        <v>26</v>
      </c>
      <c r="N7893" t="s">
        <v>74</v>
      </c>
      <c r="O7893" t="s">
        <v>29</v>
      </c>
      <c r="P7893" t="s">
        <v>29</v>
      </c>
      <c r="Q7893" t="s">
        <v>29</v>
      </c>
      <c r="R7893" t="s">
        <v>29</v>
      </c>
      <c r="S7893" t="s">
        <v>29</v>
      </c>
      <c r="T7893" t="s">
        <v>29</v>
      </c>
      <c r="U7893" t="s">
        <v>29</v>
      </c>
      <c r="V7893" t="s">
        <v>29</v>
      </c>
      <c r="W7893" t="s">
        <v>7774</v>
      </c>
    </row>
    <row r="7894" spans="1:23">
      <c r="A7894">
        <v>7893</v>
      </c>
      <c r="B7894" t="s">
        <v>7770</v>
      </c>
      <c r="C7894" t="s">
        <v>7770</v>
      </c>
      <c r="D7894">
        <v>202</v>
      </c>
      <c r="E7894" t="s">
        <v>7768</v>
      </c>
      <c r="F7894" t="s">
        <v>176</v>
      </c>
      <c r="G7894" s="1" t="s">
        <v>1107</v>
      </c>
      <c r="H7894" t="s">
        <v>29</v>
      </c>
      <c r="I7894" t="s">
        <v>1107</v>
      </c>
      <c r="J7894" t="s">
        <v>29</v>
      </c>
      <c r="K7894">
        <f>35/4251*100</f>
        <v>0.82333568572100679</v>
      </c>
      <c r="L7894">
        <f>35/4251*100</f>
        <v>0.82333568572100679</v>
      </c>
      <c r="M7894" t="s">
        <v>26</v>
      </c>
      <c r="N7894" t="s">
        <v>74</v>
      </c>
      <c r="O7894" t="s">
        <v>29</v>
      </c>
      <c r="P7894" t="s">
        <v>29</v>
      </c>
      <c r="Q7894" t="s">
        <v>29</v>
      </c>
      <c r="R7894" t="s">
        <v>29</v>
      </c>
      <c r="S7894" t="s">
        <v>29</v>
      </c>
      <c r="T7894" t="s">
        <v>29</v>
      </c>
      <c r="U7894" t="s">
        <v>29</v>
      </c>
      <c r="V7894" t="s">
        <v>29</v>
      </c>
      <c r="W7894" t="s">
        <v>7774</v>
      </c>
    </row>
    <row r="7895" spans="1:23">
      <c r="A7895">
        <v>7894</v>
      </c>
      <c r="B7895" t="s">
        <v>7770</v>
      </c>
      <c r="C7895" t="s">
        <v>7770</v>
      </c>
      <c r="D7895">
        <v>202</v>
      </c>
      <c r="E7895" t="s">
        <v>7881</v>
      </c>
      <c r="F7895" t="s">
        <v>176</v>
      </c>
      <c r="G7895" s="1" t="s">
        <v>410</v>
      </c>
      <c r="H7895" t="s">
        <v>7882</v>
      </c>
      <c r="I7895" t="s">
        <v>410</v>
      </c>
      <c r="J7895" t="s">
        <v>7882</v>
      </c>
      <c r="K7895">
        <f>100/4251*100</f>
        <v>2.3523876734885909</v>
      </c>
      <c r="L7895">
        <f>100/4251*100</f>
        <v>2.3523876734885909</v>
      </c>
      <c r="M7895" t="s">
        <v>26</v>
      </c>
      <c r="N7895" t="s">
        <v>74</v>
      </c>
      <c r="O7895" t="s">
        <v>29</v>
      </c>
      <c r="P7895" t="s">
        <v>29</v>
      </c>
      <c r="Q7895" t="s">
        <v>29</v>
      </c>
      <c r="R7895" t="s">
        <v>29</v>
      </c>
      <c r="S7895" t="s">
        <v>29</v>
      </c>
      <c r="T7895" t="s">
        <v>29</v>
      </c>
      <c r="U7895" t="s">
        <v>29</v>
      </c>
      <c r="V7895" t="s">
        <v>29</v>
      </c>
      <c r="W7895" t="s">
        <v>7774</v>
      </c>
    </row>
    <row r="7896" spans="1:23">
      <c r="A7896">
        <v>7895</v>
      </c>
      <c r="B7896" t="s">
        <v>7770</v>
      </c>
      <c r="C7896" t="s">
        <v>7770</v>
      </c>
      <c r="D7896">
        <v>202</v>
      </c>
      <c r="E7896" t="s">
        <v>7212</v>
      </c>
      <c r="F7896" t="s">
        <v>176</v>
      </c>
      <c r="G7896" s="1" t="s">
        <v>405</v>
      </c>
      <c r="H7896" t="s">
        <v>7213</v>
      </c>
      <c r="I7896" t="s">
        <v>405</v>
      </c>
      <c r="J7896" t="s">
        <v>7213</v>
      </c>
      <c r="K7896">
        <f>1/4251*100</f>
        <v>2.3523876734885908E-2</v>
      </c>
      <c r="L7896">
        <f>1/4251*100</f>
        <v>2.3523876734885908E-2</v>
      </c>
      <c r="M7896" t="s">
        <v>26</v>
      </c>
      <c r="N7896" t="s">
        <v>664</v>
      </c>
      <c r="O7896" t="s">
        <v>29</v>
      </c>
      <c r="P7896" t="s">
        <v>29</v>
      </c>
      <c r="Q7896" t="s">
        <v>29</v>
      </c>
      <c r="R7896" t="s">
        <v>29</v>
      </c>
      <c r="S7896" t="s">
        <v>29</v>
      </c>
      <c r="T7896" t="s">
        <v>29</v>
      </c>
      <c r="U7896" t="s">
        <v>29</v>
      </c>
      <c r="V7896" t="s">
        <v>29</v>
      </c>
      <c r="W7896" t="s">
        <v>7774</v>
      </c>
    </row>
    <row r="7897" spans="1:23">
      <c r="A7897">
        <v>7896</v>
      </c>
      <c r="B7897" t="s">
        <v>7770</v>
      </c>
      <c r="C7897" t="s">
        <v>7770</v>
      </c>
      <c r="D7897">
        <v>202</v>
      </c>
      <c r="E7897" t="s">
        <v>7883</v>
      </c>
      <c r="F7897" t="s">
        <v>176</v>
      </c>
      <c r="G7897" s="1" t="s">
        <v>7884</v>
      </c>
      <c r="H7897" t="s">
        <v>7327</v>
      </c>
      <c r="I7897" t="s">
        <v>7884</v>
      </c>
      <c r="J7897" t="s">
        <v>7327</v>
      </c>
      <c r="K7897">
        <f>42/4251*100</f>
        <v>0.98800282286520824</v>
      </c>
      <c r="L7897">
        <f>42/4251*100</f>
        <v>0.98800282286520824</v>
      </c>
      <c r="M7897" t="s">
        <v>26</v>
      </c>
      <c r="N7897" t="s">
        <v>74</v>
      </c>
      <c r="O7897" t="s">
        <v>29</v>
      </c>
      <c r="P7897" t="s">
        <v>29</v>
      </c>
      <c r="Q7897" t="s">
        <v>29</v>
      </c>
      <c r="R7897" t="s">
        <v>29</v>
      </c>
      <c r="S7897" t="s">
        <v>29</v>
      </c>
      <c r="T7897" t="s">
        <v>29</v>
      </c>
      <c r="U7897" t="s">
        <v>29</v>
      </c>
      <c r="V7897" t="s">
        <v>29</v>
      </c>
      <c r="W7897" t="s">
        <v>7774</v>
      </c>
    </row>
    <row r="7898" spans="1:23">
      <c r="A7898">
        <v>7897</v>
      </c>
      <c r="B7898" t="s">
        <v>7770</v>
      </c>
      <c r="C7898" t="s">
        <v>7770</v>
      </c>
      <c r="D7898">
        <v>202</v>
      </c>
      <c r="E7898" t="s">
        <v>7885</v>
      </c>
      <c r="F7898" t="s">
        <v>196</v>
      </c>
      <c r="G7898" s="1" t="s">
        <v>8905</v>
      </c>
      <c r="H7898" t="s">
        <v>7886</v>
      </c>
      <c r="I7898" t="s">
        <v>2006</v>
      </c>
      <c r="J7898" t="s">
        <v>8906</v>
      </c>
      <c r="K7898">
        <f>15/4251*100</f>
        <v>0.35285815102328866</v>
      </c>
      <c r="L7898">
        <f>15/4251*100</f>
        <v>0.35285815102328866</v>
      </c>
      <c r="M7898" t="s">
        <v>26</v>
      </c>
      <c r="N7898" t="s">
        <v>74</v>
      </c>
      <c r="O7898" t="s">
        <v>29</v>
      </c>
      <c r="P7898" t="s">
        <v>29</v>
      </c>
      <c r="Q7898" t="s">
        <v>29</v>
      </c>
      <c r="R7898" t="s">
        <v>29</v>
      </c>
      <c r="S7898" t="s">
        <v>29</v>
      </c>
      <c r="T7898" t="s">
        <v>29</v>
      </c>
      <c r="U7898" t="s">
        <v>29</v>
      </c>
      <c r="V7898" t="s">
        <v>29</v>
      </c>
      <c r="W7898" t="s">
        <v>7774</v>
      </c>
    </row>
    <row r="7899" spans="1:23">
      <c r="A7899">
        <v>7898</v>
      </c>
      <c r="B7899" t="s">
        <v>7770</v>
      </c>
      <c r="C7899" t="s">
        <v>7770</v>
      </c>
      <c r="D7899">
        <v>202</v>
      </c>
      <c r="E7899" t="s">
        <v>1919</v>
      </c>
      <c r="F7899" t="s">
        <v>196</v>
      </c>
      <c r="G7899" s="1" t="s">
        <v>928</v>
      </c>
      <c r="H7899" t="s">
        <v>1920</v>
      </c>
      <c r="I7899" t="s">
        <v>928</v>
      </c>
      <c r="J7899" t="s">
        <v>1920</v>
      </c>
      <c r="K7899">
        <f t="shared" si="29"/>
        <v>2.3523876734885908E-2</v>
      </c>
      <c r="L7899">
        <f t="shared" si="29"/>
        <v>2.3523876734885908E-2</v>
      </c>
      <c r="M7899" t="s">
        <v>26</v>
      </c>
      <c r="N7899" t="s">
        <v>74</v>
      </c>
      <c r="O7899" t="s">
        <v>29</v>
      </c>
      <c r="P7899" t="s">
        <v>29</v>
      </c>
      <c r="Q7899" t="s">
        <v>29</v>
      </c>
      <c r="R7899" t="s">
        <v>29</v>
      </c>
      <c r="S7899" t="s">
        <v>29</v>
      </c>
      <c r="T7899" t="s">
        <v>29</v>
      </c>
      <c r="U7899" t="s">
        <v>29</v>
      </c>
      <c r="V7899" t="s">
        <v>29</v>
      </c>
      <c r="W7899" t="s">
        <v>7774</v>
      </c>
    </row>
    <row r="7900" spans="1:23">
      <c r="A7900">
        <v>7899</v>
      </c>
      <c r="B7900" t="s">
        <v>7770</v>
      </c>
      <c r="C7900" t="s">
        <v>7770</v>
      </c>
      <c r="D7900">
        <v>202</v>
      </c>
      <c r="E7900" t="s">
        <v>7887</v>
      </c>
      <c r="F7900" t="s">
        <v>72</v>
      </c>
      <c r="G7900" s="1" t="s">
        <v>356</v>
      </c>
      <c r="H7900" t="s">
        <v>7888</v>
      </c>
      <c r="I7900" t="s">
        <v>356</v>
      </c>
      <c r="J7900" t="s">
        <v>8907</v>
      </c>
      <c r="K7900">
        <f>19/4251*100</f>
        <v>0.44695365796283226</v>
      </c>
      <c r="L7900">
        <f>19/4251*100</f>
        <v>0.44695365796283226</v>
      </c>
      <c r="M7900" t="s">
        <v>26</v>
      </c>
      <c r="N7900" t="s">
        <v>74</v>
      </c>
      <c r="O7900" t="s">
        <v>29</v>
      </c>
      <c r="P7900" t="s">
        <v>29</v>
      </c>
      <c r="Q7900" t="s">
        <v>29</v>
      </c>
      <c r="R7900" t="s">
        <v>29</v>
      </c>
      <c r="S7900" t="s">
        <v>29</v>
      </c>
      <c r="T7900" t="s">
        <v>29</v>
      </c>
      <c r="U7900" t="s">
        <v>29</v>
      </c>
      <c r="V7900" t="s">
        <v>29</v>
      </c>
      <c r="W7900" t="s">
        <v>7774</v>
      </c>
    </row>
    <row r="7901" spans="1:23">
      <c r="A7901">
        <v>7900</v>
      </c>
      <c r="B7901" t="s">
        <v>7770</v>
      </c>
      <c r="C7901" t="s">
        <v>7770</v>
      </c>
      <c r="D7901">
        <v>202</v>
      </c>
      <c r="E7901" t="s">
        <v>383</v>
      </c>
      <c r="F7901" t="s">
        <v>168</v>
      </c>
      <c r="G7901" s="1" t="s">
        <v>384</v>
      </c>
      <c r="H7901" t="s">
        <v>385</v>
      </c>
      <c r="I7901" t="s">
        <v>384</v>
      </c>
      <c r="J7901" t="s">
        <v>385</v>
      </c>
      <c r="K7901">
        <f>22/4251*100</f>
        <v>0.51752528816748999</v>
      </c>
      <c r="L7901">
        <f>22/4251*100</f>
        <v>0.51752528816748999</v>
      </c>
      <c r="M7901" t="s">
        <v>26</v>
      </c>
      <c r="N7901" t="s">
        <v>74</v>
      </c>
      <c r="O7901" t="s">
        <v>664</v>
      </c>
      <c r="P7901" t="s">
        <v>7889</v>
      </c>
      <c r="Q7901" t="s">
        <v>29</v>
      </c>
      <c r="R7901" t="s">
        <v>29</v>
      </c>
      <c r="S7901" t="s">
        <v>29</v>
      </c>
      <c r="T7901" t="s">
        <v>29</v>
      </c>
      <c r="U7901" t="s">
        <v>29</v>
      </c>
      <c r="V7901" t="s">
        <v>29</v>
      </c>
      <c r="W7901" t="s">
        <v>7774</v>
      </c>
    </row>
    <row r="7902" spans="1:23">
      <c r="A7902">
        <v>7901</v>
      </c>
      <c r="B7902" t="s">
        <v>7770</v>
      </c>
      <c r="C7902" t="s">
        <v>7770</v>
      </c>
      <c r="D7902">
        <v>202</v>
      </c>
      <c r="E7902" t="s">
        <v>7890</v>
      </c>
      <c r="F7902" t="s">
        <v>731</v>
      </c>
      <c r="G7902" s="1" t="s">
        <v>845</v>
      </c>
      <c r="H7902" t="s">
        <v>7891</v>
      </c>
      <c r="I7902" t="s">
        <v>845</v>
      </c>
      <c r="J7902" t="s">
        <v>8602</v>
      </c>
      <c r="K7902">
        <f>9/4251*100</f>
        <v>0.21171489061397319</v>
      </c>
      <c r="L7902">
        <f>9/4251*100</f>
        <v>0.21171489061397319</v>
      </c>
      <c r="M7902" t="s">
        <v>26</v>
      </c>
      <c r="N7902" t="s">
        <v>74</v>
      </c>
      <c r="O7902" t="s">
        <v>29</v>
      </c>
      <c r="P7902" t="s">
        <v>29</v>
      </c>
      <c r="Q7902" t="s">
        <v>29</v>
      </c>
      <c r="R7902" t="s">
        <v>29</v>
      </c>
      <c r="S7902" t="s">
        <v>29</v>
      </c>
      <c r="T7902" t="s">
        <v>29</v>
      </c>
      <c r="U7902" t="s">
        <v>29</v>
      </c>
      <c r="V7902" t="s">
        <v>29</v>
      </c>
      <c r="W7902" t="s">
        <v>7774</v>
      </c>
    </row>
    <row r="7903" spans="1:23">
      <c r="A7903">
        <v>7902</v>
      </c>
      <c r="B7903" t="s">
        <v>7770</v>
      </c>
      <c r="C7903" t="s">
        <v>7770</v>
      </c>
      <c r="D7903">
        <v>202</v>
      </c>
      <c r="E7903" t="s">
        <v>1016</v>
      </c>
      <c r="F7903" t="s">
        <v>41</v>
      </c>
      <c r="G7903" s="1" t="s">
        <v>1017</v>
      </c>
      <c r="H7903" t="s">
        <v>1018</v>
      </c>
      <c r="I7903" t="s">
        <v>1017</v>
      </c>
      <c r="J7903" t="s">
        <v>1018</v>
      </c>
      <c r="K7903">
        <f t="shared" si="29"/>
        <v>2.3523876734885908E-2</v>
      </c>
      <c r="L7903">
        <f t="shared" si="29"/>
        <v>2.3523876734885908E-2</v>
      </c>
      <c r="M7903" t="s">
        <v>26</v>
      </c>
      <c r="N7903" t="s">
        <v>74</v>
      </c>
      <c r="O7903" t="s">
        <v>29</v>
      </c>
      <c r="P7903" t="s">
        <v>29</v>
      </c>
      <c r="Q7903" t="s">
        <v>29</v>
      </c>
      <c r="R7903" t="s">
        <v>29</v>
      </c>
      <c r="S7903" t="s">
        <v>29</v>
      </c>
      <c r="T7903" t="s">
        <v>29</v>
      </c>
      <c r="U7903" t="s">
        <v>29</v>
      </c>
      <c r="V7903" t="s">
        <v>29</v>
      </c>
      <c r="W7903" t="s">
        <v>7774</v>
      </c>
    </row>
    <row r="7904" spans="1:23">
      <c r="A7904">
        <v>7903</v>
      </c>
      <c r="B7904" t="s">
        <v>7770</v>
      </c>
      <c r="C7904" t="s">
        <v>7770</v>
      </c>
      <c r="D7904">
        <v>202</v>
      </c>
      <c r="E7904" t="s">
        <v>7892</v>
      </c>
      <c r="F7904" t="s">
        <v>516</v>
      </c>
      <c r="G7904" s="1" t="s">
        <v>517</v>
      </c>
      <c r="H7904" t="s">
        <v>7893</v>
      </c>
      <c r="I7904" t="s">
        <v>517</v>
      </c>
      <c r="J7904" t="s">
        <v>4089</v>
      </c>
      <c r="K7904">
        <f>8/4251*100</f>
        <v>0.18819101387908727</v>
      </c>
      <c r="L7904">
        <f>8/4251*100</f>
        <v>0.18819101387908727</v>
      </c>
      <c r="M7904" t="s">
        <v>26</v>
      </c>
      <c r="N7904" t="s">
        <v>74</v>
      </c>
      <c r="O7904" t="s">
        <v>29</v>
      </c>
      <c r="P7904" t="s">
        <v>29</v>
      </c>
      <c r="Q7904" t="s">
        <v>29</v>
      </c>
      <c r="R7904" t="s">
        <v>29</v>
      </c>
      <c r="S7904" t="s">
        <v>29</v>
      </c>
      <c r="T7904" t="s">
        <v>29</v>
      </c>
      <c r="U7904" t="s">
        <v>29</v>
      </c>
      <c r="V7904" t="s">
        <v>29</v>
      </c>
      <c r="W7904" t="s">
        <v>7774</v>
      </c>
    </row>
    <row r="7905" spans="1:23">
      <c r="A7905">
        <v>7904</v>
      </c>
      <c r="B7905" t="s">
        <v>7770</v>
      </c>
      <c r="C7905" t="s">
        <v>7770</v>
      </c>
      <c r="D7905">
        <v>202</v>
      </c>
      <c r="E7905" t="s">
        <v>9183</v>
      </c>
      <c r="F7905" t="s">
        <v>76</v>
      </c>
      <c r="G7905" s="1" t="s">
        <v>29</v>
      </c>
      <c r="H7905" t="s">
        <v>29</v>
      </c>
      <c r="I7905" t="s">
        <v>29</v>
      </c>
      <c r="J7905" t="s">
        <v>29</v>
      </c>
      <c r="K7905">
        <f>54/4251*100</f>
        <v>1.2702893436838392</v>
      </c>
      <c r="L7905">
        <f>54/4251*100</f>
        <v>1.2702893436838392</v>
      </c>
      <c r="M7905" t="s">
        <v>77</v>
      </c>
      <c r="N7905" t="s">
        <v>29</v>
      </c>
      <c r="O7905" t="s">
        <v>29</v>
      </c>
      <c r="P7905" t="s">
        <v>29</v>
      </c>
      <c r="Q7905" t="s">
        <v>29</v>
      </c>
      <c r="R7905" t="s">
        <v>29</v>
      </c>
      <c r="S7905" t="s">
        <v>29</v>
      </c>
      <c r="T7905" t="s">
        <v>29</v>
      </c>
      <c r="U7905" t="s">
        <v>29</v>
      </c>
      <c r="V7905" t="s">
        <v>29</v>
      </c>
      <c r="W7905" t="s">
        <v>7774</v>
      </c>
    </row>
    <row r="7906" spans="1:23">
      <c r="A7906">
        <v>7905</v>
      </c>
      <c r="B7906" t="s">
        <v>7770</v>
      </c>
      <c r="C7906" t="s">
        <v>7770</v>
      </c>
      <c r="D7906">
        <v>202</v>
      </c>
      <c r="E7906" t="s">
        <v>3585</v>
      </c>
      <c r="F7906" t="s">
        <v>76</v>
      </c>
      <c r="G7906" s="1" t="s">
        <v>29</v>
      </c>
      <c r="H7906" t="s">
        <v>29</v>
      </c>
      <c r="I7906" t="s">
        <v>29</v>
      </c>
      <c r="J7906" t="s">
        <v>29</v>
      </c>
      <c r="K7906">
        <f>380/4251*100</f>
        <v>8.9390731592566457</v>
      </c>
      <c r="L7906">
        <f>380/4251*100</f>
        <v>8.9390731592566457</v>
      </c>
      <c r="M7906" t="s">
        <v>687</v>
      </c>
      <c r="N7906" t="s">
        <v>29</v>
      </c>
      <c r="O7906" t="s">
        <v>29</v>
      </c>
      <c r="P7906" t="s">
        <v>29</v>
      </c>
      <c r="Q7906" t="s">
        <v>29</v>
      </c>
      <c r="R7906" t="s">
        <v>29</v>
      </c>
      <c r="S7906" t="s">
        <v>29</v>
      </c>
      <c r="T7906" t="s">
        <v>29</v>
      </c>
      <c r="U7906" t="s">
        <v>29</v>
      </c>
      <c r="V7906" t="s">
        <v>29</v>
      </c>
      <c r="W7906" t="s">
        <v>7774</v>
      </c>
    </row>
    <row r="7907" spans="1:23">
      <c r="A7907">
        <v>7906</v>
      </c>
      <c r="B7907" t="s">
        <v>7770</v>
      </c>
      <c r="C7907" t="s">
        <v>7770</v>
      </c>
      <c r="D7907">
        <v>202</v>
      </c>
      <c r="E7907" t="s">
        <v>7894</v>
      </c>
      <c r="F7907" t="s">
        <v>76</v>
      </c>
      <c r="G7907" s="1" t="s">
        <v>29</v>
      </c>
      <c r="H7907" t="s">
        <v>29</v>
      </c>
      <c r="I7907" t="s">
        <v>29</v>
      </c>
      <c r="J7907" t="s">
        <v>29</v>
      </c>
      <c r="K7907">
        <f>3/4251*100</f>
        <v>7.0571630204657732E-2</v>
      </c>
      <c r="L7907">
        <f>3/4251*100</f>
        <v>7.0571630204657732E-2</v>
      </c>
      <c r="M7907" t="s">
        <v>687</v>
      </c>
      <c r="N7907" t="s">
        <v>29</v>
      </c>
      <c r="O7907" t="s">
        <v>29</v>
      </c>
      <c r="P7907" t="s">
        <v>29</v>
      </c>
      <c r="Q7907" t="s">
        <v>29</v>
      </c>
      <c r="R7907" t="s">
        <v>29</v>
      </c>
      <c r="S7907" t="s">
        <v>29</v>
      </c>
      <c r="T7907" t="s">
        <v>29</v>
      </c>
      <c r="U7907" t="s">
        <v>29</v>
      </c>
      <c r="V7907" t="s">
        <v>29</v>
      </c>
      <c r="W7907" t="s">
        <v>7774</v>
      </c>
    </row>
    <row r="7908" spans="1:23">
      <c r="A7908">
        <v>7907</v>
      </c>
      <c r="B7908" t="s">
        <v>7895</v>
      </c>
      <c r="C7908" t="s">
        <v>7896</v>
      </c>
      <c r="D7908">
        <v>203</v>
      </c>
      <c r="E7908" t="s">
        <v>1456</v>
      </c>
      <c r="F7908" t="s">
        <v>181</v>
      </c>
      <c r="G7908" s="1" t="s">
        <v>1457</v>
      </c>
      <c r="H7908" t="s">
        <v>1458</v>
      </c>
      <c r="I7908" t="s">
        <v>1457</v>
      </c>
      <c r="J7908" t="s">
        <v>1458</v>
      </c>
      <c r="K7908">
        <v>24.5</v>
      </c>
      <c r="L7908">
        <v>24.5</v>
      </c>
      <c r="M7908" t="s">
        <v>26</v>
      </c>
      <c r="N7908" t="s">
        <v>29</v>
      </c>
      <c r="O7908" t="s">
        <v>29</v>
      </c>
      <c r="P7908" t="s">
        <v>29</v>
      </c>
      <c r="Q7908" t="s">
        <v>29</v>
      </c>
      <c r="R7908" t="s">
        <v>29</v>
      </c>
      <c r="S7908" t="s">
        <v>29</v>
      </c>
      <c r="T7908" t="s">
        <v>29</v>
      </c>
      <c r="U7908" t="s">
        <v>29</v>
      </c>
      <c r="V7908" t="s">
        <v>7897</v>
      </c>
      <c r="W7908" t="s">
        <v>7898</v>
      </c>
    </row>
    <row r="7909" spans="1:23">
      <c r="A7909">
        <v>7908</v>
      </c>
      <c r="B7909" t="s">
        <v>7895</v>
      </c>
      <c r="C7909" t="s">
        <v>7896</v>
      </c>
      <c r="D7909">
        <v>203</v>
      </c>
      <c r="E7909" t="s">
        <v>7899</v>
      </c>
      <c r="F7909" t="s">
        <v>569</v>
      </c>
      <c r="G7909" s="1" t="s">
        <v>7900</v>
      </c>
      <c r="H7909" t="s">
        <v>7901</v>
      </c>
      <c r="I7909" t="s">
        <v>7900</v>
      </c>
      <c r="J7909" t="s">
        <v>7901</v>
      </c>
      <c r="K7909">
        <v>16.7</v>
      </c>
      <c r="L7909">
        <v>16.7</v>
      </c>
      <c r="M7909" t="s">
        <v>26</v>
      </c>
      <c r="N7909" t="s">
        <v>29</v>
      </c>
      <c r="O7909" t="s">
        <v>29</v>
      </c>
      <c r="P7909" t="s">
        <v>29</v>
      </c>
      <c r="Q7909" t="s">
        <v>29</v>
      </c>
      <c r="R7909" t="s">
        <v>29</v>
      </c>
      <c r="S7909" t="s">
        <v>29</v>
      </c>
      <c r="T7909" t="s">
        <v>29</v>
      </c>
      <c r="U7909" t="s">
        <v>29</v>
      </c>
      <c r="V7909" t="s">
        <v>7897</v>
      </c>
      <c r="W7909" t="s">
        <v>7898</v>
      </c>
    </row>
    <row r="7910" spans="1:23">
      <c r="A7910">
        <v>7909</v>
      </c>
      <c r="B7910" t="s">
        <v>7895</v>
      </c>
      <c r="C7910" t="s">
        <v>7896</v>
      </c>
      <c r="D7910">
        <v>203</v>
      </c>
      <c r="E7910" t="s">
        <v>7651</v>
      </c>
      <c r="F7910" t="s">
        <v>176</v>
      </c>
      <c r="G7910" s="1" t="s">
        <v>410</v>
      </c>
      <c r="H7910" t="s">
        <v>29</v>
      </c>
      <c r="I7910" t="s">
        <v>410</v>
      </c>
      <c r="J7910" t="s">
        <v>29</v>
      </c>
      <c r="K7910">
        <v>11.1</v>
      </c>
      <c r="L7910">
        <v>11.1</v>
      </c>
      <c r="M7910" t="s">
        <v>26</v>
      </c>
      <c r="N7910" t="s">
        <v>29</v>
      </c>
      <c r="O7910" t="s">
        <v>29</v>
      </c>
      <c r="P7910" t="s">
        <v>29</v>
      </c>
      <c r="Q7910" t="s">
        <v>29</v>
      </c>
      <c r="R7910" t="s">
        <v>29</v>
      </c>
      <c r="S7910" t="s">
        <v>29</v>
      </c>
      <c r="T7910" t="s">
        <v>29</v>
      </c>
      <c r="U7910" t="s">
        <v>29</v>
      </c>
      <c r="V7910" t="s">
        <v>7897</v>
      </c>
      <c r="W7910" t="s">
        <v>7898</v>
      </c>
    </row>
    <row r="7911" spans="1:23">
      <c r="A7911">
        <v>7910</v>
      </c>
      <c r="B7911" t="s">
        <v>7895</v>
      </c>
      <c r="C7911" t="s">
        <v>7896</v>
      </c>
      <c r="D7911">
        <v>203</v>
      </c>
      <c r="E7911" t="s">
        <v>2127</v>
      </c>
      <c r="F7911" t="s">
        <v>344</v>
      </c>
      <c r="G7911" s="1" t="s">
        <v>2128</v>
      </c>
      <c r="H7911" t="s">
        <v>2129</v>
      </c>
      <c r="I7911" t="s">
        <v>2128</v>
      </c>
      <c r="J7911" t="s">
        <v>2129</v>
      </c>
      <c r="K7911">
        <v>8.1</v>
      </c>
      <c r="L7911">
        <v>8.1</v>
      </c>
      <c r="M7911" t="s">
        <v>26</v>
      </c>
      <c r="N7911" t="s">
        <v>29</v>
      </c>
      <c r="O7911" t="s">
        <v>29</v>
      </c>
      <c r="P7911" t="s">
        <v>29</v>
      </c>
      <c r="Q7911" t="s">
        <v>29</v>
      </c>
      <c r="R7911" t="s">
        <v>29</v>
      </c>
      <c r="S7911" t="s">
        <v>29</v>
      </c>
      <c r="T7911" t="s">
        <v>29</v>
      </c>
      <c r="U7911" t="s">
        <v>29</v>
      </c>
      <c r="V7911" t="s">
        <v>7897</v>
      </c>
      <c r="W7911" t="s">
        <v>7898</v>
      </c>
    </row>
    <row r="7912" spans="1:23">
      <c r="A7912">
        <v>7911</v>
      </c>
      <c r="B7912" t="s">
        <v>7895</v>
      </c>
      <c r="C7912" t="s">
        <v>7896</v>
      </c>
      <c r="D7912">
        <v>203</v>
      </c>
      <c r="E7912" t="s">
        <v>7902</v>
      </c>
      <c r="F7912" t="s">
        <v>459</v>
      </c>
      <c r="G7912" s="1" t="s">
        <v>1444</v>
      </c>
      <c r="H7912" t="s">
        <v>7659</v>
      </c>
      <c r="I7912" t="s">
        <v>1444</v>
      </c>
      <c r="J7912" t="s">
        <v>7659</v>
      </c>
      <c r="K7912">
        <v>7.6</v>
      </c>
      <c r="L7912">
        <v>7.6</v>
      </c>
      <c r="M7912" t="s">
        <v>26</v>
      </c>
      <c r="N7912" t="s">
        <v>29</v>
      </c>
      <c r="O7912" t="s">
        <v>29</v>
      </c>
      <c r="P7912" t="s">
        <v>29</v>
      </c>
      <c r="Q7912" t="s">
        <v>29</v>
      </c>
      <c r="R7912" t="s">
        <v>29</v>
      </c>
      <c r="S7912" t="s">
        <v>29</v>
      </c>
      <c r="T7912" t="s">
        <v>29</v>
      </c>
      <c r="U7912" t="s">
        <v>29</v>
      </c>
      <c r="V7912" t="s">
        <v>7897</v>
      </c>
      <c r="W7912" t="s">
        <v>7898</v>
      </c>
    </row>
    <row r="7913" spans="1:23">
      <c r="A7913">
        <v>7912</v>
      </c>
      <c r="B7913" t="s">
        <v>7895</v>
      </c>
      <c r="C7913" t="s">
        <v>7896</v>
      </c>
      <c r="D7913">
        <v>203</v>
      </c>
      <c r="E7913" t="s">
        <v>135</v>
      </c>
      <c r="F7913" t="s">
        <v>136</v>
      </c>
      <c r="G7913" s="1" t="s">
        <v>29</v>
      </c>
      <c r="H7913" t="s">
        <v>29</v>
      </c>
      <c r="I7913" t="s">
        <v>29</v>
      </c>
      <c r="J7913" t="s">
        <v>29</v>
      </c>
      <c r="K7913">
        <v>32</v>
      </c>
      <c r="L7913">
        <v>32</v>
      </c>
      <c r="M7913" t="s">
        <v>136</v>
      </c>
      <c r="N7913" t="s">
        <v>29</v>
      </c>
      <c r="O7913" t="s">
        <v>29</v>
      </c>
      <c r="P7913" t="s">
        <v>29</v>
      </c>
      <c r="Q7913" t="s">
        <v>29</v>
      </c>
      <c r="R7913" t="s">
        <v>29</v>
      </c>
      <c r="S7913" t="s">
        <v>29</v>
      </c>
      <c r="T7913" t="s">
        <v>29</v>
      </c>
      <c r="U7913" t="s">
        <v>29</v>
      </c>
      <c r="V7913" t="s">
        <v>7897</v>
      </c>
      <c r="W7913" t="s">
        <v>7898</v>
      </c>
    </row>
    <row r="7914" spans="1:23">
      <c r="A7914">
        <v>7913</v>
      </c>
      <c r="B7914" t="s">
        <v>7895</v>
      </c>
      <c r="C7914" t="s">
        <v>7896</v>
      </c>
      <c r="D7914">
        <v>204</v>
      </c>
      <c r="E7914" t="s">
        <v>1456</v>
      </c>
      <c r="F7914" t="s">
        <v>181</v>
      </c>
      <c r="G7914" s="1" t="s">
        <v>1457</v>
      </c>
      <c r="H7914" t="s">
        <v>1458</v>
      </c>
      <c r="I7914" t="s">
        <v>1457</v>
      </c>
      <c r="J7914" t="s">
        <v>1458</v>
      </c>
      <c r="K7914">
        <v>15.4</v>
      </c>
      <c r="L7914">
        <v>15.4</v>
      </c>
      <c r="M7914" t="s">
        <v>26</v>
      </c>
      <c r="N7914" t="s">
        <v>29</v>
      </c>
      <c r="O7914" t="s">
        <v>29</v>
      </c>
      <c r="P7914" t="s">
        <v>29</v>
      </c>
      <c r="Q7914" t="s">
        <v>29</v>
      </c>
      <c r="R7914" t="s">
        <v>29</v>
      </c>
      <c r="S7914" t="s">
        <v>29</v>
      </c>
      <c r="T7914" t="s">
        <v>29</v>
      </c>
      <c r="U7914" t="s">
        <v>29</v>
      </c>
      <c r="V7914" t="s">
        <v>7903</v>
      </c>
      <c r="W7914" t="s">
        <v>7898</v>
      </c>
    </row>
    <row r="7915" spans="1:23">
      <c r="A7915">
        <v>7914</v>
      </c>
      <c r="B7915" t="s">
        <v>7895</v>
      </c>
      <c r="C7915" t="s">
        <v>7896</v>
      </c>
      <c r="D7915">
        <v>204</v>
      </c>
      <c r="E7915" t="s">
        <v>7899</v>
      </c>
      <c r="F7915" t="s">
        <v>569</v>
      </c>
      <c r="G7915" s="1" t="s">
        <v>7900</v>
      </c>
      <c r="H7915" t="s">
        <v>7901</v>
      </c>
      <c r="I7915" t="s">
        <v>7900</v>
      </c>
      <c r="J7915" t="s">
        <v>7901</v>
      </c>
      <c r="K7915">
        <v>14.6</v>
      </c>
      <c r="L7915">
        <v>14.6</v>
      </c>
      <c r="M7915" t="s">
        <v>26</v>
      </c>
      <c r="N7915" t="s">
        <v>29</v>
      </c>
      <c r="O7915" t="s">
        <v>29</v>
      </c>
      <c r="P7915" t="s">
        <v>29</v>
      </c>
      <c r="Q7915" t="s">
        <v>29</v>
      </c>
      <c r="R7915" t="s">
        <v>29</v>
      </c>
      <c r="S7915" t="s">
        <v>29</v>
      </c>
      <c r="T7915" t="s">
        <v>29</v>
      </c>
      <c r="U7915" t="s">
        <v>29</v>
      </c>
      <c r="V7915" t="s">
        <v>7903</v>
      </c>
      <c r="W7915" t="s">
        <v>7898</v>
      </c>
    </row>
    <row r="7916" spans="1:23">
      <c r="A7916">
        <v>7915</v>
      </c>
      <c r="B7916" t="s">
        <v>7895</v>
      </c>
      <c r="C7916" t="s">
        <v>7896</v>
      </c>
      <c r="D7916">
        <v>204</v>
      </c>
      <c r="E7916" t="s">
        <v>3041</v>
      </c>
      <c r="F7916" t="s">
        <v>185</v>
      </c>
      <c r="G7916" s="1" t="s">
        <v>1424</v>
      </c>
      <c r="H7916" t="s">
        <v>29</v>
      </c>
      <c r="I7916" t="s">
        <v>1424</v>
      </c>
      <c r="J7916" t="s">
        <v>29</v>
      </c>
      <c r="K7916">
        <v>14.4</v>
      </c>
      <c r="L7916">
        <v>14.4</v>
      </c>
      <c r="M7916" t="s">
        <v>26</v>
      </c>
      <c r="N7916" t="s">
        <v>29</v>
      </c>
      <c r="O7916" t="s">
        <v>29</v>
      </c>
      <c r="P7916" t="s">
        <v>29</v>
      </c>
      <c r="Q7916" t="s">
        <v>29</v>
      </c>
      <c r="R7916" t="s">
        <v>29</v>
      </c>
      <c r="S7916" t="s">
        <v>29</v>
      </c>
      <c r="T7916" t="s">
        <v>29</v>
      </c>
      <c r="U7916" t="s">
        <v>29</v>
      </c>
      <c r="V7916" t="s">
        <v>7903</v>
      </c>
      <c r="W7916" t="s">
        <v>7898</v>
      </c>
    </row>
    <row r="7917" spans="1:23">
      <c r="A7917">
        <v>7916</v>
      </c>
      <c r="B7917" t="s">
        <v>7895</v>
      </c>
      <c r="C7917" t="s">
        <v>7896</v>
      </c>
      <c r="D7917">
        <v>204</v>
      </c>
      <c r="E7917" t="s">
        <v>5824</v>
      </c>
      <c r="F7917" t="s">
        <v>154</v>
      </c>
      <c r="G7917" s="1" t="s">
        <v>368</v>
      </c>
      <c r="H7917" t="s">
        <v>29</v>
      </c>
      <c r="I7917" t="s">
        <v>368</v>
      </c>
      <c r="J7917" t="s">
        <v>29</v>
      </c>
      <c r="K7917">
        <v>9.6</v>
      </c>
      <c r="L7917">
        <v>9.6</v>
      </c>
      <c r="M7917" t="s">
        <v>26</v>
      </c>
      <c r="N7917" t="s">
        <v>29</v>
      </c>
      <c r="O7917" t="s">
        <v>29</v>
      </c>
      <c r="P7917" t="s">
        <v>29</v>
      </c>
      <c r="Q7917" t="s">
        <v>29</v>
      </c>
      <c r="R7917" t="s">
        <v>29</v>
      </c>
      <c r="S7917" t="s">
        <v>29</v>
      </c>
      <c r="T7917" t="s">
        <v>29</v>
      </c>
      <c r="U7917" t="s">
        <v>29</v>
      </c>
      <c r="V7917" t="s">
        <v>7903</v>
      </c>
      <c r="W7917" t="s">
        <v>7898</v>
      </c>
    </row>
    <row r="7918" spans="1:23">
      <c r="A7918">
        <v>7917</v>
      </c>
      <c r="B7918" t="s">
        <v>7895</v>
      </c>
      <c r="C7918" t="s">
        <v>7896</v>
      </c>
      <c r="D7918">
        <v>204</v>
      </c>
      <c r="E7918" t="s">
        <v>7904</v>
      </c>
      <c r="F7918" t="s">
        <v>297</v>
      </c>
      <c r="G7918" s="1" t="s">
        <v>1713</v>
      </c>
      <c r="H7918" t="s">
        <v>29</v>
      </c>
      <c r="I7918" t="s">
        <v>1713</v>
      </c>
      <c r="J7918" t="s">
        <v>29</v>
      </c>
      <c r="K7918">
        <v>9.1</v>
      </c>
      <c r="L7918">
        <v>9.1</v>
      </c>
      <c r="M7918" t="s">
        <v>26</v>
      </c>
      <c r="N7918" t="s">
        <v>29</v>
      </c>
      <c r="O7918" t="s">
        <v>29</v>
      </c>
      <c r="P7918" t="s">
        <v>29</v>
      </c>
      <c r="Q7918" t="s">
        <v>29</v>
      </c>
      <c r="R7918" t="s">
        <v>29</v>
      </c>
      <c r="S7918" t="s">
        <v>29</v>
      </c>
      <c r="T7918" t="s">
        <v>29</v>
      </c>
      <c r="U7918" t="s">
        <v>29</v>
      </c>
      <c r="V7918" t="s">
        <v>7903</v>
      </c>
      <c r="W7918" t="s">
        <v>7898</v>
      </c>
    </row>
    <row r="7919" spans="1:23">
      <c r="A7919">
        <v>7918</v>
      </c>
      <c r="B7919" t="s">
        <v>7895</v>
      </c>
      <c r="C7919" t="s">
        <v>7896</v>
      </c>
      <c r="D7919">
        <v>204</v>
      </c>
      <c r="E7919" t="s">
        <v>135</v>
      </c>
      <c r="F7919" t="s">
        <v>136</v>
      </c>
      <c r="G7919" s="1" t="s">
        <v>29</v>
      </c>
      <c r="H7919" t="s">
        <v>29</v>
      </c>
      <c r="I7919" t="s">
        <v>29</v>
      </c>
      <c r="J7919" t="s">
        <v>29</v>
      </c>
      <c r="K7919">
        <v>36.9</v>
      </c>
      <c r="L7919">
        <v>36.9</v>
      </c>
      <c r="M7919" t="s">
        <v>136</v>
      </c>
      <c r="N7919" t="s">
        <v>29</v>
      </c>
      <c r="O7919" t="s">
        <v>29</v>
      </c>
      <c r="P7919" t="s">
        <v>29</v>
      </c>
      <c r="Q7919" t="s">
        <v>29</v>
      </c>
      <c r="R7919" t="s">
        <v>29</v>
      </c>
      <c r="S7919" t="s">
        <v>29</v>
      </c>
      <c r="T7919" t="s">
        <v>29</v>
      </c>
      <c r="U7919" t="s">
        <v>29</v>
      </c>
      <c r="V7919" t="s">
        <v>7903</v>
      </c>
      <c r="W7919" t="s">
        <v>7898</v>
      </c>
    </row>
    <row r="7920" spans="1:23">
      <c r="A7920">
        <v>7919</v>
      </c>
      <c r="B7920" t="s">
        <v>7905</v>
      </c>
      <c r="C7920" t="s">
        <v>7906</v>
      </c>
      <c r="D7920">
        <v>205</v>
      </c>
      <c r="E7920" t="s">
        <v>7907</v>
      </c>
      <c r="F7920" t="s">
        <v>2644</v>
      </c>
      <c r="G7920" s="1" t="s">
        <v>2645</v>
      </c>
      <c r="H7920" t="s">
        <v>183</v>
      </c>
      <c r="I7920" t="s">
        <v>2645</v>
      </c>
      <c r="J7920" t="s">
        <v>183</v>
      </c>
      <c r="K7920">
        <v>12.3</v>
      </c>
      <c r="L7920">
        <v>12.290167869999999</v>
      </c>
      <c r="M7920" t="s">
        <v>26</v>
      </c>
      <c r="N7920" t="s">
        <v>232</v>
      </c>
      <c r="O7920" t="s">
        <v>29</v>
      </c>
      <c r="P7920" t="s">
        <v>29</v>
      </c>
      <c r="Q7920" t="s">
        <v>29</v>
      </c>
      <c r="R7920" t="s">
        <v>29</v>
      </c>
      <c r="S7920" t="s">
        <v>29</v>
      </c>
      <c r="T7920" t="s">
        <v>29</v>
      </c>
      <c r="U7920" t="s">
        <v>29</v>
      </c>
      <c r="V7920" t="s">
        <v>29</v>
      </c>
      <c r="W7920" t="s">
        <v>7908</v>
      </c>
    </row>
    <row r="7921" spans="1:23">
      <c r="A7921">
        <v>7920</v>
      </c>
      <c r="B7921" t="s">
        <v>7905</v>
      </c>
      <c r="C7921" t="s">
        <v>7906</v>
      </c>
      <c r="D7921">
        <v>205</v>
      </c>
      <c r="E7921" t="s">
        <v>7907</v>
      </c>
      <c r="F7921" t="s">
        <v>2644</v>
      </c>
      <c r="G7921" s="1" t="s">
        <v>2645</v>
      </c>
      <c r="H7921" t="s">
        <v>183</v>
      </c>
      <c r="I7921" t="s">
        <v>2645</v>
      </c>
      <c r="J7921" t="s">
        <v>183</v>
      </c>
      <c r="K7921">
        <v>0.2</v>
      </c>
      <c r="L7921">
        <v>0.19984012800000001</v>
      </c>
      <c r="M7921" t="s">
        <v>26</v>
      </c>
      <c r="N7921" t="s">
        <v>121</v>
      </c>
      <c r="O7921" t="s">
        <v>29</v>
      </c>
      <c r="P7921" t="s">
        <v>29</v>
      </c>
      <c r="Q7921" t="s">
        <v>29</v>
      </c>
      <c r="R7921" t="s">
        <v>29</v>
      </c>
      <c r="S7921" t="s">
        <v>29</v>
      </c>
      <c r="T7921" t="s">
        <v>29</v>
      </c>
      <c r="U7921" t="s">
        <v>29</v>
      </c>
      <c r="V7921" t="s">
        <v>29</v>
      </c>
      <c r="W7921" t="s">
        <v>7908</v>
      </c>
    </row>
    <row r="7922" spans="1:23">
      <c r="A7922">
        <v>7921</v>
      </c>
      <c r="B7922" t="s">
        <v>7905</v>
      </c>
      <c r="C7922" t="s">
        <v>7906</v>
      </c>
      <c r="D7922">
        <v>205</v>
      </c>
      <c r="E7922" t="s">
        <v>7907</v>
      </c>
      <c r="F7922" t="s">
        <v>2644</v>
      </c>
      <c r="G7922" s="1" t="s">
        <v>2645</v>
      </c>
      <c r="H7922" t="s">
        <v>183</v>
      </c>
      <c r="I7922" t="s">
        <v>2645</v>
      </c>
      <c r="J7922" t="s">
        <v>183</v>
      </c>
      <c r="K7922">
        <v>3.9</v>
      </c>
      <c r="L7922">
        <v>3.8968824940000002</v>
      </c>
      <c r="M7922" t="s">
        <v>26</v>
      </c>
      <c r="N7922" t="s">
        <v>219</v>
      </c>
      <c r="O7922" t="s">
        <v>29</v>
      </c>
      <c r="P7922" t="s">
        <v>29</v>
      </c>
      <c r="Q7922" t="s">
        <v>29</v>
      </c>
      <c r="R7922" t="s">
        <v>29</v>
      </c>
      <c r="S7922" t="s">
        <v>29</v>
      </c>
      <c r="T7922" t="s">
        <v>29</v>
      </c>
      <c r="U7922" t="s">
        <v>29</v>
      </c>
      <c r="V7922" t="s">
        <v>29</v>
      </c>
      <c r="W7922" t="s">
        <v>7908</v>
      </c>
    </row>
    <row r="7923" spans="1:23">
      <c r="A7923">
        <v>7922</v>
      </c>
      <c r="B7923" t="s">
        <v>7905</v>
      </c>
      <c r="C7923" t="s">
        <v>7906</v>
      </c>
      <c r="D7923">
        <v>205</v>
      </c>
      <c r="E7923" t="s">
        <v>7907</v>
      </c>
      <c r="F7923" t="s">
        <v>2644</v>
      </c>
      <c r="G7923" s="1" t="s">
        <v>2645</v>
      </c>
      <c r="H7923" t="s">
        <v>183</v>
      </c>
      <c r="I7923" t="s">
        <v>2645</v>
      </c>
      <c r="J7923" t="s">
        <v>183</v>
      </c>
      <c r="K7923">
        <v>1.1000000000000001</v>
      </c>
      <c r="L7923">
        <v>1.0991207030000001</v>
      </c>
      <c r="M7923" t="s">
        <v>26</v>
      </c>
      <c r="N7923" t="s">
        <v>27</v>
      </c>
      <c r="O7923" t="s">
        <v>29</v>
      </c>
      <c r="P7923" t="s">
        <v>29</v>
      </c>
      <c r="Q7923" t="s">
        <v>29</v>
      </c>
      <c r="R7923" t="s">
        <v>29</v>
      </c>
      <c r="S7923" t="s">
        <v>29</v>
      </c>
      <c r="T7923" t="s">
        <v>29</v>
      </c>
      <c r="U7923" t="s">
        <v>29</v>
      </c>
      <c r="V7923" t="s">
        <v>29</v>
      </c>
      <c r="W7923" t="s">
        <v>7908</v>
      </c>
    </row>
    <row r="7924" spans="1:23">
      <c r="A7924">
        <v>7923</v>
      </c>
      <c r="B7924" t="s">
        <v>7905</v>
      </c>
      <c r="C7924" t="s">
        <v>7906</v>
      </c>
      <c r="D7924">
        <v>205</v>
      </c>
      <c r="E7924" t="s">
        <v>7907</v>
      </c>
      <c r="F7924" t="s">
        <v>2644</v>
      </c>
      <c r="G7924" s="1" t="s">
        <v>2645</v>
      </c>
      <c r="H7924" t="s">
        <v>183</v>
      </c>
      <c r="I7924" t="s">
        <v>2645</v>
      </c>
      <c r="J7924" t="s">
        <v>183</v>
      </c>
      <c r="K7924">
        <v>2.9</v>
      </c>
      <c r="L7924">
        <v>2.8976818550000001</v>
      </c>
      <c r="M7924" t="s">
        <v>26</v>
      </c>
      <c r="N7924" t="s">
        <v>74</v>
      </c>
      <c r="O7924" t="s">
        <v>118</v>
      </c>
      <c r="P7924" t="s">
        <v>29</v>
      </c>
      <c r="Q7924" t="s">
        <v>29</v>
      </c>
      <c r="R7924" t="s">
        <v>29</v>
      </c>
      <c r="S7924" t="s">
        <v>29</v>
      </c>
      <c r="T7924" t="s">
        <v>29</v>
      </c>
      <c r="U7924" t="s">
        <v>29</v>
      </c>
      <c r="V7924" t="s">
        <v>29</v>
      </c>
      <c r="W7924" t="s">
        <v>7908</v>
      </c>
    </row>
    <row r="7925" spans="1:23">
      <c r="A7925">
        <v>7924</v>
      </c>
      <c r="B7925" t="s">
        <v>7905</v>
      </c>
      <c r="C7925" t="s">
        <v>7906</v>
      </c>
      <c r="D7925">
        <v>205</v>
      </c>
      <c r="E7925" t="s">
        <v>7907</v>
      </c>
      <c r="F7925" t="s">
        <v>2644</v>
      </c>
      <c r="G7925" s="1" t="s">
        <v>2645</v>
      </c>
      <c r="H7925" t="s">
        <v>183</v>
      </c>
      <c r="I7925" t="s">
        <v>2645</v>
      </c>
      <c r="J7925" t="s">
        <v>183</v>
      </c>
      <c r="K7925">
        <v>0.5</v>
      </c>
      <c r="L7925">
        <v>0.49960031999999999</v>
      </c>
      <c r="M7925" t="s">
        <v>26</v>
      </c>
      <c r="N7925" t="s">
        <v>63</v>
      </c>
      <c r="O7925" t="s">
        <v>4124</v>
      </c>
      <c r="P7925" t="s">
        <v>29</v>
      </c>
      <c r="Q7925" t="s">
        <v>29</v>
      </c>
      <c r="R7925" t="s">
        <v>29</v>
      </c>
      <c r="S7925" t="s">
        <v>29</v>
      </c>
      <c r="T7925" t="s">
        <v>29</v>
      </c>
      <c r="U7925" t="s">
        <v>29</v>
      </c>
      <c r="V7925" t="s">
        <v>29</v>
      </c>
      <c r="W7925" t="s">
        <v>7908</v>
      </c>
    </row>
    <row r="7926" spans="1:23">
      <c r="A7926">
        <v>7925</v>
      </c>
      <c r="B7926" t="s">
        <v>7905</v>
      </c>
      <c r="C7926" t="s">
        <v>7906</v>
      </c>
      <c r="D7926">
        <v>205</v>
      </c>
      <c r="E7926" t="s">
        <v>7907</v>
      </c>
      <c r="F7926" t="s">
        <v>2644</v>
      </c>
      <c r="G7926" s="1" t="s">
        <v>2645</v>
      </c>
      <c r="H7926" t="s">
        <v>183</v>
      </c>
      <c r="I7926" t="s">
        <v>2645</v>
      </c>
      <c r="J7926" t="s">
        <v>183</v>
      </c>
      <c r="K7926">
        <v>0.5</v>
      </c>
      <c r="L7926">
        <v>0.49960031999999999</v>
      </c>
      <c r="M7926" t="s">
        <v>26</v>
      </c>
      <c r="N7926" t="s">
        <v>74</v>
      </c>
      <c r="O7926" t="s">
        <v>63</v>
      </c>
      <c r="P7926" t="s">
        <v>29</v>
      </c>
      <c r="Q7926" t="s">
        <v>29</v>
      </c>
      <c r="R7926" t="s">
        <v>29</v>
      </c>
      <c r="S7926" t="s">
        <v>29</v>
      </c>
      <c r="T7926" t="s">
        <v>29</v>
      </c>
      <c r="U7926" t="s">
        <v>29</v>
      </c>
      <c r="V7926" t="s">
        <v>29</v>
      </c>
      <c r="W7926" t="s">
        <v>7908</v>
      </c>
    </row>
    <row r="7927" spans="1:23">
      <c r="A7927">
        <v>7926</v>
      </c>
      <c r="B7927" t="s">
        <v>7905</v>
      </c>
      <c r="C7927" t="s">
        <v>7906</v>
      </c>
      <c r="D7927">
        <v>205</v>
      </c>
      <c r="E7927" t="s">
        <v>7909</v>
      </c>
      <c r="F7927" t="s">
        <v>364</v>
      </c>
      <c r="G7927" s="1" t="s">
        <v>365</v>
      </c>
      <c r="H7927" t="s">
        <v>7910</v>
      </c>
      <c r="I7927" t="s">
        <v>365</v>
      </c>
      <c r="J7927" t="s">
        <v>7280</v>
      </c>
      <c r="K7927">
        <v>0.1</v>
      </c>
      <c r="L7927">
        <v>9.9920064000000003E-2</v>
      </c>
      <c r="M7927" t="s">
        <v>26</v>
      </c>
      <c r="N7927" t="s">
        <v>232</v>
      </c>
      <c r="O7927" t="s">
        <v>29</v>
      </c>
      <c r="P7927" t="s">
        <v>29</v>
      </c>
      <c r="Q7927" t="s">
        <v>29</v>
      </c>
      <c r="R7927" t="s">
        <v>29</v>
      </c>
      <c r="S7927" t="s">
        <v>29</v>
      </c>
      <c r="T7927" t="s">
        <v>29</v>
      </c>
      <c r="U7927" t="s">
        <v>29</v>
      </c>
      <c r="V7927" t="s">
        <v>29</v>
      </c>
      <c r="W7927" t="s">
        <v>7908</v>
      </c>
    </row>
    <row r="7928" spans="1:23">
      <c r="A7928">
        <v>7927</v>
      </c>
      <c r="B7928" t="s">
        <v>7905</v>
      </c>
      <c r="C7928" t="s">
        <v>7906</v>
      </c>
      <c r="D7928">
        <v>205</v>
      </c>
      <c r="E7928" t="s">
        <v>7909</v>
      </c>
      <c r="F7928" t="s">
        <v>364</v>
      </c>
      <c r="G7928" s="1" t="s">
        <v>365</v>
      </c>
      <c r="H7928" t="s">
        <v>7910</v>
      </c>
      <c r="I7928" t="s">
        <v>365</v>
      </c>
      <c r="J7928" t="s">
        <v>7280</v>
      </c>
      <c r="K7928">
        <v>5.4</v>
      </c>
      <c r="L7928">
        <v>5.3956834530000002</v>
      </c>
      <c r="M7928" t="s">
        <v>26</v>
      </c>
      <c r="N7928" t="s">
        <v>121</v>
      </c>
      <c r="O7928" t="s">
        <v>29</v>
      </c>
      <c r="P7928" t="s">
        <v>29</v>
      </c>
      <c r="Q7928" t="s">
        <v>29</v>
      </c>
      <c r="R7928" t="s">
        <v>29</v>
      </c>
      <c r="S7928" t="s">
        <v>29</v>
      </c>
      <c r="T7928" t="s">
        <v>29</v>
      </c>
      <c r="U7928" t="s">
        <v>29</v>
      </c>
      <c r="V7928" t="s">
        <v>29</v>
      </c>
      <c r="W7928" t="s">
        <v>7908</v>
      </c>
    </row>
    <row r="7929" spans="1:23">
      <c r="A7929">
        <v>7928</v>
      </c>
      <c r="B7929" t="s">
        <v>7905</v>
      </c>
      <c r="C7929" t="s">
        <v>7906</v>
      </c>
      <c r="D7929">
        <v>205</v>
      </c>
      <c r="E7929" t="s">
        <v>7909</v>
      </c>
      <c r="F7929" t="s">
        <v>364</v>
      </c>
      <c r="G7929" s="1" t="s">
        <v>365</v>
      </c>
      <c r="H7929" t="s">
        <v>7910</v>
      </c>
      <c r="I7929" t="s">
        <v>365</v>
      </c>
      <c r="J7929" t="s">
        <v>7280</v>
      </c>
      <c r="K7929">
        <v>2.9</v>
      </c>
      <c r="L7929">
        <v>2.8976818550000001</v>
      </c>
      <c r="M7929" t="s">
        <v>26</v>
      </c>
      <c r="N7929" t="s">
        <v>219</v>
      </c>
      <c r="O7929" t="s">
        <v>29</v>
      </c>
      <c r="P7929" t="s">
        <v>29</v>
      </c>
      <c r="Q7929" t="s">
        <v>29</v>
      </c>
      <c r="R7929" t="s">
        <v>29</v>
      </c>
      <c r="S7929" t="s">
        <v>29</v>
      </c>
      <c r="T7929" t="s">
        <v>29</v>
      </c>
      <c r="U7929" t="s">
        <v>29</v>
      </c>
      <c r="V7929" t="s">
        <v>29</v>
      </c>
      <c r="W7929" t="s">
        <v>7908</v>
      </c>
    </row>
    <row r="7930" spans="1:23">
      <c r="A7930">
        <v>7929</v>
      </c>
      <c r="B7930" t="s">
        <v>7905</v>
      </c>
      <c r="C7930" t="s">
        <v>7906</v>
      </c>
      <c r="D7930">
        <v>205</v>
      </c>
      <c r="E7930" t="s">
        <v>7909</v>
      </c>
      <c r="F7930" t="s">
        <v>364</v>
      </c>
      <c r="G7930" s="1" t="s">
        <v>365</v>
      </c>
      <c r="H7930" t="s">
        <v>7910</v>
      </c>
      <c r="I7930" t="s">
        <v>365</v>
      </c>
      <c r="J7930" t="s">
        <v>7280</v>
      </c>
      <c r="K7930">
        <v>0.1</v>
      </c>
      <c r="L7930">
        <v>9.9920064000000003E-2</v>
      </c>
      <c r="M7930" t="s">
        <v>26</v>
      </c>
      <c r="N7930" t="s">
        <v>5868</v>
      </c>
      <c r="O7930" t="s">
        <v>63</v>
      </c>
      <c r="P7930" t="s">
        <v>29</v>
      </c>
      <c r="Q7930" t="s">
        <v>29</v>
      </c>
      <c r="R7930" t="s">
        <v>29</v>
      </c>
      <c r="S7930" t="s">
        <v>29</v>
      </c>
      <c r="T7930" t="s">
        <v>29</v>
      </c>
      <c r="U7930" t="s">
        <v>29</v>
      </c>
      <c r="V7930" t="s">
        <v>29</v>
      </c>
      <c r="W7930" t="s">
        <v>7908</v>
      </c>
    </row>
    <row r="7931" spans="1:23">
      <c r="A7931">
        <v>7930</v>
      </c>
      <c r="B7931" t="s">
        <v>7905</v>
      </c>
      <c r="C7931" t="s">
        <v>7906</v>
      </c>
      <c r="D7931">
        <v>205</v>
      </c>
      <c r="E7931" t="s">
        <v>7909</v>
      </c>
      <c r="F7931" t="s">
        <v>364</v>
      </c>
      <c r="G7931" s="1" t="s">
        <v>365</v>
      </c>
      <c r="H7931" t="s">
        <v>7910</v>
      </c>
      <c r="I7931" t="s">
        <v>365</v>
      </c>
      <c r="J7931" t="s">
        <v>7280</v>
      </c>
      <c r="K7931">
        <v>0.2</v>
      </c>
      <c r="L7931">
        <v>0.19984012800000001</v>
      </c>
      <c r="M7931" t="s">
        <v>26</v>
      </c>
      <c r="N7931" t="s">
        <v>27</v>
      </c>
      <c r="O7931" t="s">
        <v>29</v>
      </c>
      <c r="P7931" t="s">
        <v>29</v>
      </c>
      <c r="Q7931" t="s">
        <v>29</v>
      </c>
      <c r="R7931" t="s">
        <v>29</v>
      </c>
      <c r="S7931" t="s">
        <v>29</v>
      </c>
      <c r="T7931" t="s">
        <v>29</v>
      </c>
      <c r="U7931" t="s">
        <v>29</v>
      </c>
      <c r="V7931" t="s">
        <v>29</v>
      </c>
      <c r="W7931" t="s">
        <v>7908</v>
      </c>
    </row>
    <row r="7932" spans="1:23">
      <c r="A7932">
        <v>7931</v>
      </c>
      <c r="B7932" t="s">
        <v>7905</v>
      </c>
      <c r="C7932" t="s">
        <v>7906</v>
      </c>
      <c r="D7932">
        <v>205</v>
      </c>
      <c r="E7932" t="s">
        <v>7909</v>
      </c>
      <c r="F7932" t="s">
        <v>364</v>
      </c>
      <c r="G7932" s="1" t="s">
        <v>365</v>
      </c>
      <c r="H7932" t="s">
        <v>7910</v>
      </c>
      <c r="I7932" t="s">
        <v>365</v>
      </c>
      <c r="J7932" t="s">
        <v>7280</v>
      </c>
      <c r="K7932">
        <v>1.1000000000000001</v>
      </c>
      <c r="L7932">
        <v>1.0991207030000001</v>
      </c>
      <c r="M7932" t="s">
        <v>26</v>
      </c>
      <c r="N7932" t="s">
        <v>74</v>
      </c>
      <c r="O7932" t="s">
        <v>118</v>
      </c>
      <c r="P7932" t="s">
        <v>29</v>
      </c>
      <c r="Q7932" t="s">
        <v>29</v>
      </c>
      <c r="R7932" t="s">
        <v>29</v>
      </c>
      <c r="S7932" t="s">
        <v>29</v>
      </c>
      <c r="T7932" t="s">
        <v>29</v>
      </c>
      <c r="U7932" t="s">
        <v>29</v>
      </c>
      <c r="V7932" t="s">
        <v>29</v>
      </c>
      <c r="W7932" t="s">
        <v>7908</v>
      </c>
    </row>
    <row r="7933" spans="1:23">
      <c r="A7933">
        <v>7932</v>
      </c>
      <c r="B7933" t="s">
        <v>7905</v>
      </c>
      <c r="C7933" t="s">
        <v>7906</v>
      </c>
      <c r="D7933">
        <v>205</v>
      </c>
      <c r="E7933" t="s">
        <v>7909</v>
      </c>
      <c r="F7933" t="s">
        <v>364</v>
      </c>
      <c r="G7933" s="1" t="s">
        <v>365</v>
      </c>
      <c r="H7933" t="s">
        <v>7910</v>
      </c>
      <c r="I7933" t="s">
        <v>365</v>
      </c>
      <c r="J7933" t="s">
        <v>7280</v>
      </c>
      <c r="K7933">
        <v>1.9</v>
      </c>
      <c r="L7933">
        <v>1.8984812150000001</v>
      </c>
      <c r="M7933" t="s">
        <v>26</v>
      </c>
      <c r="N7933" t="s">
        <v>63</v>
      </c>
      <c r="O7933" t="s">
        <v>4124</v>
      </c>
      <c r="P7933" t="s">
        <v>29</v>
      </c>
      <c r="Q7933" t="s">
        <v>29</v>
      </c>
      <c r="R7933" t="s">
        <v>29</v>
      </c>
      <c r="S7933" t="s">
        <v>29</v>
      </c>
      <c r="T7933" t="s">
        <v>29</v>
      </c>
      <c r="U7933" t="s">
        <v>29</v>
      </c>
      <c r="V7933" t="s">
        <v>29</v>
      </c>
      <c r="W7933" t="s">
        <v>7908</v>
      </c>
    </row>
    <row r="7934" spans="1:23">
      <c r="A7934">
        <v>7933</v>
      </c>
      <c r="B7934" t="s">
        <v>7905</v>
      </c>
      <c r="C7934" t="s">
        <v>7906</v>
      </c>
      <c r="D7934">
        <v>205</v>
      </c>
      <c r="E7934" t="s">
        <v>7909</v>
      </c>
      <c r="F7934" t="s">
        <v>364</v>
      </c>
      <c r="G7934" s="1" t="s">
        <v>365</v>
      </c>
      <c r="H7934" t="s">
        <v>7910</v>
      </c>
      <c r="I7934" t="s">
        <v>365</v>
      </c>
      <c r="J7934" t="s">
        <v>7280</v>
      </c>
      <c r="K7934">
        <v>0.3</v>
      </c>
      <c r="L7934">
        <v>0.29976019199999998</v>
      </c>
      <c r="M7934" t="s">
        <v>26</v>
      </c>
      <c r="N7934" t="s">
        <v>74</v>
      </c>
      <c r="O7934" t="s">
        <v>63</v>
      </c>
      <c r="P7934" t="s">
        <v>29</v>
      </c>
      <c r="Q7934" t="s">
        <v>29</v>
      </c>
      <c r="R7934" t="s">
        <v>29</v>
      </c>
      <c r="S7934" t="s">
        <v>29</v>
      </c>
      <c r="T7934" t="s">
        <v>29</v>
      </c>
      <c r="U7934" t="s">
        <v>29</v>
      </c>
      <c r="V7934" t="s">
        <v>29</v>
      </c>
      <c r="W7934" t="s">
        <v>7908</v>
      </c>
    </row>
    <row r="7935" spans="1:23">
      <c r="A7935">
        <v>7934</v>
      </c>
      <c r="B7935" t="s">
        <v>7905</v>
      </c>
      <c r="C7935" t="s">
        <v>7906</v>
      </c>
      <c r="D7935">
        <v>205</v>
      </c>
      <c r="E7935" t="s">
        <v>7911</v>
      </c>
      <c r="F7935" t="s">
        <v>459</v>
      </c>
      <c r="G7935" s="1" t="s">
        <v>7912</v>
      </c>
      <c r="H7935" t="s">
        <v>7913</v>
      </c>
      <c r="I7935" t="s">
        <v>7912</v>
      </c>
      <c r="J7935" t="s">
        <v>7913</v>
      </c>
      <c r="K7935">
        <v>1.4</v>
      </c>
      <c r="L7935">
        <v>1.398880895</v>
      </c>
      <c r="M7935" t="s">
        <v>26</v>
      </c>
      <c r="N7935" t="s">
        <v>232</v>
      </c>
      <c r="O7935" t="s">
        <v>29</v>
      </c>
      <c r="P7935" t="s">
        <v>29</v>
      </c>
      <c r="Q7935" t="s">
        <v>29</v>
      </c>
      <c r="R7935" t="s">
        <v>29</v>
      </c>
      <c r="S7935" t="s">
        <v>29</v>
      </c>
      <c r="T7935" t="s">
        <v>29</v>
      </c>
      <c r="U7935" t="s">
        <v>29</v>
      </c>
      <c r="V7935" t="s">
        <v>29</v>
      </c>
      <c r="W7935" t="s">
        <v>7908</v>
      </c>
    </row>
    <row r="7936" spans="1:23">
      <c r="A7936">
        <v>7935</v>
      </c>
      <c r="B7936" t="s">
        <v>7905</v>
      </c>
      <c r="C7936" t="s">
        <v>7906</v>
      </c>
      <c r="D7936">
        <v>205</v>
      </c>
      <c r="E7936" t="s">
        <v>7911</v>
      </c>
      <c r="F7936" t="s">
        <v>459</v>
      </c>
      <c r="G7936" s="1" t="s">
        <v>7912</v>
      </c>
      <c r="H7936" t="s">
        <v>7913</v>
      </c>
      <c r="I7936" t="s">
        <v>7912</v>
      </c>
      <c r="J7936" t="s">
        <v>7913</v>
      </c>
      <c r="K7936">
        <v>0.2</v>
      </c>
      <c r="L7936">
        <v>0.19984012800000001</v>
      </c>
      <c r="M7936" t="s">
        <v>26</v>
      </c>
      <c r="N7936" t="s">
        <v>121</v>
      </c>
      <c r="O7936" t="s">
        <v>29</v>
      </c>
      <c r="P7936" t="s">
        <v>29</v>
      </c>
      <c r="Q7936" t="s">
        <v>29</v>
      </c>
      <c r="R7936" t="s">
        <v>29</v>
      </c>
      <c r="S7936" t="s">
        <v>29</v>
      </c>
      <c r="T7936" t="s">
        <v>29</v>
      </c>
      <c r="U7936" t="s">
        <v>29</v>
      </c>
      <c r="V7936" t="s">
        <v>29</v>
      </c>
      <c r="W7936" t="s">
        <v>7908</v>
      </c>
    </row>
    <row r="7937" spans="1:23">
      <c r="A7937">
        <v>7936</v>
      </c>
      <c r="B7937" t="s">
        <v>7905</v>
      </c>
      <c r="C7937" t="s">
        <v>7906</v>
      </c>
      <c r="D7937">
        <v>205</v>
      </c>
      <c r="E7937" t="s">
        <v>7911</v>
      </c>
      <c r="F7937" t="s">
        <v>459</v>
      </c>
      <c r="G7937" s="1" t="s">
        <v>7912</v>
      </c>
      <c r="H7937" t="s">
        <v>7913</v>
      </c>
      <c r="I7937" t="s">
        <v>7912</v>
      </c>
      <c r="J7937" t="s">
        <v>7913</v>
      </c>
      <c r="K7937">
        <v>3</v>
      </c>
      <c r="L7937">
        <v>2.997601918</v>
      </c>
      <c r="M7937" t="s">
        <v>26</v>
      </c>
      <c r="N7937" t="s">
        <v>219</v>
      </c>
      <c r="O7937" t="s">
        <v>29</v>
      </c>
      <c r="P7937" t="s">
        <v>29</v>
      </c>
      <c r="Q7937" t="s">
        <v>29</v>
      </c>
      <c r="R7937" t="s">
        <v>29</v>
      </c>
      <c r="S7937" t="s">
        <v>29</v>
      </c>
      <c r="T7937" t="s">
        <v>29</v>
      </c>
      <c r="U7937" t="s">
        <v>29</v>
      </c>
      <c r="V7937" t="s">
        <v>29</v>
      </c>
      <c r="W7937" t="s">
        <v>7908</v>
      </c>
    </row>
    <row r="7938" spans="1:23">
      <c r="A7938">
        <v>7937</v>
      </c>
      <c r="B7938" t="s">
        <v>7905</v>
      </c>
      <c r="C7938" t="s">
        <v>7906</v>
      </c>
      <c r="D7938">
        <v>205</v>
      </c>
      <c r="E7938" t="s">
        <v>7911</v>
      </c>
      <c r="F7938" t="s">
        <v>459</v>
      </c>
      <c r="G7938" s="1" t="s">
        <v>7912</v>
      </c>
      <c r="H7938" t="s">
        <v>7913</v>
      </c>
      <c r="I7938" t="s">
        <v>7912</v>
      </c>
      <c r="J7938" t="s">
        <v>7913</v>
      </c>
      <c r="K7938">
        <v>2</v>
      </c>
      <c r="L7938">
        <v>1.9984012790000001</v>
      </c>
      <c r="M7938" t="s">
        <v>26</v>
      </c>
      <c r="N7938" t="s">
        <v>5868</v>
      </c>
      <c r="O7938" t="s">
        <v>63</v>
      </c>
      <c r="P7938" t="s">
        <v>29</v>
      </c>
      <c r="Q7938" t="s">
        <v>29</v>
      </c>
      <c r="R7938" t="s">
        <v>29</v>
      </c>
      <c r="S7938" t="s">
        <v>29</v>
      </c>
      <c r="T7938" t="s">
        <v>29</v>
      </c>
      <c r="U7938" t="s">
        <v>29</v>
      </c>
      <c r="V7938" t="s">
        <v>29</v>
      </c>
      <c r="W7938" t="s">
        <v>7908</v>
      </c>
    </row>
    <row r="7939" spans="1:23">
      <c r="A7939">
        <v>7938</v>
      </c>
      <c r="B7939" t="s">
        <v>7905</v>
      </c>
      <c r="C7939" t="s">
        <v>7906</v>
      </c>
      <c r="D7939">
        <v>205</v>
      </c>
      <c r="E7939" t="s">
        <v>7911</v>
      </c>
      <c r="F7939" t="s">
        <v>459</v>
      </c>
      <c r="G7939" s="1" t="s">
        <v>7912</v>
      </c>
      <c r="H7939" t="s">
        <v>7913</v>
      </c>
      <c r="I7939" t="s">
        <v>7912</v>
      </c>
      <c r="J7939" t="s">
        <v>7913</v>
      </c>
      <c r="K7939">
        <v>0.3</v>
      </c>
      <c r="L7939">
        <v>0.29976019199999998</v>
      </c>
      <c r="M7939" t="s">
        <v>26</v>
      </c>
      <c r="N7939" t="s">
        <v>27</v>
      </c>
      <c r="O7939" t="s">
        <v>29</v>
      </c>
      <c r="P7939" t="s">
        <v>29</v>
      </c>
      <c r="Q7939" t="s">
        <v>29</v>
      </c>
      <c r="R7939" t="s">
        <v>29</v>
      </c>
      <c r="S7939" t="s">
        <v>29</v>
      </c>
      <c r="T7939" t="s">
        <v>29</v>
      </c>
      <c r="U7939" t="s">
        <v>29</v>
      </c>
      <c r="V7939" t="s">
        <v>29</v>
      </c>
      <c r="W7939" t="s">
        <v>7908</v>
      </c>
    </row>
    <row r="7940" spans="1:23">
      <c r="A7940">
        <v>7939</v>
      </c>
      <c r="B7940" t="s">
        <v>7905</v>
      </c>
      <c r="C7940" t="s">
        <v>7906</v>
      </c>
      <c r="D7940">
        <v>205</v>
      </c>
      <c r="E7940" t="s">
        <v>7911</v>
      </c>
      <c r="F7940" t="s">
        <v>459</v>
      </c>
      <c r="G7940" s="1" t="s">
        <v>7912</v>
      </c>
      <c r="H7940" t="s">
        <v>7913</v>
      </c>
      <c r="I7940" t="s">
        <v>7912</v>
      </c>
      <c r="J7940" t="s">
        <v>7913</v>
      </c>
      <c r="K7940">
        <v>3.9</v>
      </c>
      <c r="L7940">
        <v>3.8968824940000002</v>
      </c>
      <c r="M7940" t="s">
        <v>26</v>
      </c>
      <c r="N7940" t="s">
        <v>74</v>
      </c>
      <c r="O7940" t="s">
        <v>118</v>
      </c>
      <c r="P7940" t="s">
        <v>29</v>
      </c>
      <c r="Q7940" t="s">
        <v>29</v>
      </c>
      <c r="R7940" t="s">
        <v>29</v>
      </c>
      <c r="S7940" t="s">
        <v>29</v>
      </c>
      <c r="T7940" t="s">
        <v>29</v>
      </c>
      <c r="U7940" t="s">
        <v>29</v>
      </c>
      <c r="V7940" t="s">
        <v>29</v>
      </c>
      <c r="W7940" t="s">
        <v>7908</v>
      </c>
    </row>
    <row r="7941" spans="1:23">
      <c r="A7941">
        <v>7940</v>
      </c>
      <c r="B7941" t="s">
        <v>7905</v>
      </c>
      <c r="C7941" t="s">
        <v>7906</v>
      </c>
      <c r="D7941">
        <v>205</v>
      </c>
      <c r="E7941" t="s">
        <v>7911</v>
      </c>
      <c r="F7941" t="s">
        <v>459</v>
      </c>
      <c r="G7941" s="1" t="s">
        <v>7912</v>
      </c>
      <c r="H7941" t="s">
        <v>7913</v>
      </c>
      <c r="I7941" t="s">
        <v>7912</v>
      </c>
      <c r="J7941" t="s">
        <v>7913</v>
      </c>
      <c r="K7941">
        <v>0.04</v>
      </c>
      <c r="L7941">
        <v>3.9968025999999997E-2</v>
      </c>
      <c r="M7941" t="s">
        <v>26</v>
      </c>
      <c r="N7941" t="s">
        <v>74</v>
      </c>
      <c r="O7941" t="s">
        <v>63</v>
      </c>
      <c r="P7941" t="s">
        <v>29</v>
      </c>
      <c r="Q7941" t="s">
        <v>29</v>
      </c>
      <c r="R7941" t="s">
        <v>29</v>
      </c>
      <c r="S7941" t="s">
        <v>29</v>
      </c>
      <c r="T7941" t="s">
        <v>29</v>
      </c>
      <c r="U7941" t="s">
        <v>29</v>
      </c>
      <c r="V7941" t="s">
        <v>29</v>
      </c>
      <c r="W7941" t="s">
        <v>7908</v>
      </c>
    </row>
    <row r="7942" spans="1:23">
      <c r="A7942">
        <v>7941</v>
      </c>
      <c r="B7942" t="s">
        <v>7905</v>
      </c>
      <c r="C7942" t="s">
        <v>7906</v>
      </c>
      <c r="D7942">
        <v>205</v>
      </c>
      <c r="E7942" t="s">
        <v>7914</v>
      </c>
      <c r="F7942" t="s">
        <v>522</v>
      </c>
      <c r="G7942" s="1" t="s">
        <v>1826</v>
      </c>
      <c r="H7942" t="s">
        <v>7915</v>
      </c>
      <c r="I7942" t="s">
        <v>1826</v>
      </c>
      <c r="J7942" t="s">
        <v>2639</v>
      </c>
      <c r="K7942">
        <v>1.7</v>
      </c>
      <c r="L7942">
        <v>1.6986410869999999</v>
      </c>
      <c r="M7942" t="s">
        <v>26</v>
      </c>
      <c r="N7942" t="s">
        <v>232</v>
      </c>
      <c r="O7942" t="s">
        <v>29</v>
      </c>
      <c r="P7942" t="s">
        <v>29</v>
      </c>
      <c r="Q7942" t="s">
        <v>29</v>
      </c>
      <c r="R7942" t="s">
        <v>29</v>
      </c>
      <c r="S7942" t="s">
        <v>29</v>
      </c>
      <c r="T7942" t="s">
        <v>29</v>
      </c>
      <c r="U7942" t="s">
        <v>29</v>
      </c>
      <c r="V7942" t="s">
        <v>29</v>
      </c>
      <c r="W7942" t="s">
        <v>7908</v>
      </c>
    </row>
    <row r="7943" spans="1:23">
      <c r="A7943">
        <v>7942</v>
      </c>
      <c r="B7943" t="s">
        <v>7905</v>
      </c>
      <c r="C7943" t="s">
        <v>7906</v>
      </c>
      <c r="D7943">
        <v>205</v>
      </c>
      <c r="E7943" t="s">
        <v>7914</v>
      </c>
      <c r="F7943" t="s">
        <v>522</v>
      </c>
      <c r="G7943" s="1" t="s">
        <v>1826</v>
      </c>
      <c r="H7943" t="s">
        <v>7915</v>
      </c>
      <c r="I7943" t="s">
        <v>1826</v>
      </c>
      <c r="J7943" t="s">
        <v>2639</v>
      </c>
      <c r="K7943">
        <v>1.6</v>
      </c>
      <c r="L7943">
        <v>1.598721023</v>
      </c>
      <c r="M7943" t="s">
        <v>26</v>
      </c>
      <c r="N7943" t="s">
        <v>219</v>
      </c>
      <c r="O7943" t="s">
        <v>29</v>
      </c>
      <c r="P7943" t="s">
        <v>29</v>
      </c>
      <c r="Q7943" t="s">
        <v>29</v>
      </c>
      <c r="R7943" t="s">
        <v>29</v>
      </c>
      <c r="S7943" t="s">
        <v>29</v>
      </c>
      <c r="T7943" t="s">
        <v>29</v>
      </c>
      <c r="U7943" t="s">
        <v>29</v>
      </c>
      <c r="V7943" t="s">
        <v>29</v>
      </c>
      <c r="W7943" t="s">
        <v>7908</v>
      </c>
    </row>
    <row r="7944" spans="1:23">
      <c r="A7944">
        <v>7943</v>
      </c>
      <c r="B7944" t="s">
        <v>7905</v>
      </c>
      <c r="C7944" t="s">
        <v>7906</v>
      </c>
      <c r="D7944">
        <v>205</v>
      </c>
      <c r="E7944" t="s">
        <v>7914</v>
      </c>
      <c r="F7944" t="s">
        <v>522</v>
      </c>
      <c r="G7944" s="1" t="s">
        <v>1826</v>
      </c>
      <c r="H7944" t="s">
        <v>7915</v>
      </c>
      <c r="I7944" t="s">
        <v>1826</v>
      </c>
      <c r="J7944" t="s">
        <v>2639</v>
      </c>
      <c r="K7944">
        <v>0.2</v>
      </c>
      <c r="L7944">
        <v>0.19984012800000001</v>
      </c>
      <c r="M7944" t="s">
        <v>26</v>
      </c>
      <c r="N7944" t="s">
        <v>27</v>
      </c>
      <c r="O7944" t="s">
        <v>29</v>
      </c>
      <c r="P7944" t="s">
        <v>29</v>
      </c>
      <c r="Q7944" t="s">
        <v>29</v>
      </c>
      <c r="R7944" t="s">
        <v>29</v>
      </c>
      <c r="S7944" t="s">
        <v>29</v>
      </c>
      <c r="T7944" t="s">
        <v>29</v>
      </c>
      <c r="U7944" t="s">
        <v>29</v>
      </c>
      <c r="V7944" t="s">
        <v>29</v>
      </c>
      <c r="W7944" t="s">
        <v>7908</v>
      </c>
    </row>
    <row r="7945" spans="1:23">
      <c r="A7945">
        <v>7944</v>
      </c>
      <c r="B7945" t="s">
        <v>7905</v>
      </c>
      <c r="C7945" t="s">
        <v>7906</v>
      </c>
      <c r="D7945">
        <v>205</v>
      </c>
      <c r="E7945" t="s">
        <v>7914</v>
      </c>
      <c r="F7945" t="s">
        <v>522</v>
      </c>
      <c r="G7945" s="1" t="s">
        <v>1826</v>
      </c>
      <c r="H7945" t="s">
        <v>7915</v>
      </c>
      <c r="I7945" t="s">
        <v>1826</v>
      </c>
      <c r="J7945" t="s">
        <v>2639</v>
      </c>
      <c r="K7945">
        <v>0.2</v>
      </c>
      <c r="L7945">
        <v>0.19984012800000001</v>
      </c>
      <c r="M7945" t="s">
        <v>26</v>
      </c>
      <c r="N7945" t="s">
        <v>74</v>
      </c>
      <c r="O7945" t="s">
        <v>118</v>
      </c>
      <c r="P7945" t="s">
        <v>29</v>
      </c>
      <c r="Q7945" t="s">
        <v>29</v>
      </c>
      <c r="R7945" t="s">
        <v>29</v>
      </c>
      <c r="S7945" t="s">
        <v>29</v>
      </c>
      <c r="T7945" t="s">
        <v>29</v>
      </c>
      <c r="U7945" t="s">
        <v>29</v>
      </c>
      <c r="V7945" t="s">
        <v>29</v>
      </c>
      <c r="W7945" t="s">
        <v>7908</v>
      </c>
    </row>
    <row r="7946" spans="1:23">
      <c r="A7946">
        <v>7945</v>
      </c>
      <c r="B7946" t="s">
        <v>7905</v>
      </c>
      <c r="C7946" t="s">
        <v>7906</v>
      </c>
      <c r="D7946">
        <v>205</v>
      </c>
      <c r="E7946" t="s">
        <v>7914</v>
      </c>
      <c r="F7946" t="s">
        <v>522</v>
      </c>
      <c r="G7946" s="1" t="s">
        <v>1826</v>
      </c>
      <c r="H7946" t="s">
        <v>7915</v>
      </c>
      <c r="I7946" t="s">
        <v>1826</v>
      </c>
      <c r="J7946" t="s">
        <v>2639</v>
      </c>
      <c r="K7946">
        <v>1.3</v>
      </c>
      <c r="L7946">
        <v>1.298960831</v>
      </c>
      <c r="M7946" t="s">
        <v>26</v>
      </c>
      <c r="N7946" t="s">
        <v>63</v>
      </c>
      <c r="O7946" t="s">
        <v>4124</v>
      </c>
      <c r="P7946" t="s">
        <v>29</v>
      </c>
      <c r="Q7946" t="s">
        <v>29</v>
      </c>
      <c r="R7946" t="s">
        <v>29</v>
      </c>
      <c r="S7946" t="s">
        <v>29</v>
      </c>
      <c r="T7946" t="s">
        <v>29</v>
      </c>
      <c r="U7946" t="s">
        <v>29</v>
      </c>
      <c r="V7946" t="s">
        <v>29</v>
      </c>
      <c r="W7946" t="s">
        <v>7908</v>
      </c>
    </row>
    <row r="7947" spans="1:23">
      <c r="A7947">
        <v>7946</v>
      </c>
      <c r="B7947" t="s">
        <v>7905</v>
      </c>
      <c r="C7947" t="s">
        <v>7906</v>
      </c>
      <c r="D7947">
        <v>205</v>
      </c>
      <c r="E7947" t="s">
        <v>7914</v>
      </c>
      <c r="F7947" t="s">
        <v>522</v>
      </c>
      <c r="G7947" s="1" t="s">
        <v>1826</v>
      </c>
      <c r="H7947" t="s">
        <v>7915</v>
      </c>
      <c r="I7947" t="s">
        <v>1826</v>
      </c>
      <c r="J7947" t="s">
        <v>2639</v>
      </c>
      <c r="K7947">
        <v>0.04</v>
      </c>
      <c r="L7947">
        <v>3.9968025999999997E-2</v>
      </c>
      <c r="M7947" t="s">
        <v>26</v>
      </c>
      <c r="N7947" t="s">
        <v>74</v>
      </c>
      <c r="O7947" t="s">
        <v>63</v>
      </c>
      <c r="P7947" t="s">
        <v>29</v>
      </c>
      <c r="Q7947" t="s">
        <v>29</v>
      </c>
      <c r="R7947" t="s">
        <v>29</v>
      </c>
      <c r="S7947" t="s">
        <v>29</v>
      </c>
      <c r="T7947" t="s">
        <v>29</v>
      </c>
      <c r="U7947" t="s">
        <v>29</v>
      </c>
      <c r="V7947" t="s">
        <v>29</v>
      </c>
      <c r="W7947" t="s">
        <v>7908</v>
      </c>
    </row>
    <row r="7948" spans="1:23">
      <c r="A7948">
        <v>7947</v>
      </c>
      <c r="B7948" t="s">
        <v>7905</v>
      </c>
      <c r="C7948" t="s">
        <v>7906</v>
      </c>
      <c r="D7948">
        <v>205</v>
      </c>
      <c r="E7948" t="s">
        <v>7916</v>
      </c>
      <c r="F7948" t="s">
        <v>248</v>
      </c>
      <c r="G7948" s="1" t="s">
        <v>2581</v>
      </c>
      <c r="H7948" t="s">
        <v>7917</v>
      </c>
      <c r="I7948" t="s">
        <v>2581</v>
      </c>
      <c r="J7948" t="s">
        <v>7917</v>
      </c>
      <c r="K7948">
        <v>0.1</v>
      </c>
      <c r="L7948">
        <v>9.9920064000000003E-2</v>
      </c>
      <c r="M7948" t="s">
        <v>26</v>
      </c>
      <c r="N7948" t="s">
        <v>5868</v>
      </c>
      <c r="O7948" t="s">
        <v>63</v>
      </c>
      <c r="P7948" t="s">
        <v>29</v>
      </c>
      <c r="Q7948" t="s">
        <v>29</v>
      </c>
      <c r="R7948" t="s">
        <v>29</v>
      </c>
      <c r="S7948" t="s">
        <v>29</v>
      </c>
      <c r="T7948" t="s">
        <v>29</v>
      </c>
      <c r="U7948" t="s">
        <v>29</v>
      </c>
      <c r="V7948" t="s">
        <v>29</v>
      </c>
      <c r="W7948" t="s">
        <v>7908</v>
      </c>
    </row>
    <row r="7949" spans="1:23">
      <c r="A7949">
        <v>7948</v>
      </c>
      <c r="B7949" t="s">
        <v>7905</v>
      </c>
      <c r="C7949" t="s">
        <v>7906</v>
      </c>
      <c r="D7949">
        <v>205</v>
      </c>
      <c r="E7949" t="s">
        <v>7916</v>
      </c>
      <c r="F7949" t="s">
        <v>248</v>
      </c>
      <c r="G7949" s="1" t="s">
        <v>2581</v>
      </c>
      <c r="H7949" t="s">
        <v>7917</v>
      </c>
      <c r="I7949" t="s">
        <v>2581</v>
      </c>
      <c r="J7949" t="s">
        <v>7917</v>
      </c>
      <c r="K7949">
        <v>3.8</v>
      </c>
      <c r="L7949">
        <v>3.7969624300000002</v>
      </c>
      <c r="M7949" t="s">
        <v>26</v>
      </c>
      <c r="N7949" t="s">
        <v>74</v>
      </c>
      <c r="O7949" t="s">
        <v>118</v>
      </c>
      <c r="P7949" t="s">
        <v>29</v>
      </c>
      <c r="Q7949" t="s">
        <v>29</v>
      </c>
      <c r="R7949" t="s">
        <v>29</v>
      </c>
      <c r="S7949" t="s">
        <v>29</v>
      </c>
      <c r="T7949" t="s">
        <v>29</v>
      </c>
      <c r="U7949" t="s">
        <v>29</v>
      </c>
      <c r="V7949" t="s">
        <v>29</v>
      </c>
      <c r="W7949" t="s">
        <v>7908</v>
      </c>
    </row>
    <row r="7950" spans="1:23">
      <c r="A7950">
        <v>7949</v>
      </c>
      <c r="B7950" t="s">
        <v>7905</v>
      </c>
      <c r="C7950" t="s">
        <v>7906</v>
      </c>
      <c r="D7950">
        <v>205</v>
      </c>
      <c r="E7950" t="s">
        <v>7916</v>
      </c>
      <c r="F7950" t="s">
        <v>248</v>
      </c>
      <c r="G7950" s="1" t="s">
        <v>2581</v>
      </c>
      <c r="H7950" t="s">
        <v>7917</v>
      </c>
      <c r="I7950" t="s">
        <v>2581</v>
      </c>
      <c r="J7950" t="s">
        <v>7917</v>
      </c>
      <c r="K7950">
        <v>0.1</v>
      </c>
      <c r="L7950">
        <v>9.9920064000000003E-2</v>
      </c>
      <c r="M7950" t="s">
        <v>26</v>
      </c>
      <c r="N7950" t="s">
        <v>74</v>
      </c>
      <c r="O7950" t="s">
        <v>63</v>
      </c>
      <c r="P7950" t="s">
        <v>29</v>
      </c>
      <c r="Q7950" t="s">
        <v>29</v>
      </c>
      <c r="R7950" t="s">
        <v>29</v>
      </c>
      <c r="S7950" t="s">
        <v>29</v>
      </c>
      <c r="T7950" t="s">
        <v>29</v>
      </c>
      <c r="U7950" t="s">
        <v>29</v>
      </c>
      <c r="V7950" t="s">
        <v>29</v>
      </c>
      <c r="W7950" t="s">
        <v>7908</v>
      </c>
    </row>
    <row r="7951" spans="1:23">
      <c r="A7951">
        <v>7950</v>
      </c>
      <c r="B7951" t="s">
        <v>7905</v>
      </c>
      <c r="C7951" t="s">
        <v>7906</v>
      </c>
      <c r="D7951">
        <v>205</v>
      </c>
      <c r="E7951" t="s">
        <v>7918</v>
      </c>
      <c r="F7951" t="s">
        <v>168</v>
      </c>
      <c r="G7951" s="1" t="s">
        <v>7919</v>
      </c>
      <c r="H7951" t="s">
        <v>7920</v>
      </c>
      <c r="I7951" t="s">
        <v>7919</v>
      </c>
      <c r="J7951" t="s">
        <v>7920</v>
      </c>
      <c r="K7951">
        <v>0.5</v>
      </c>
      <c r="L7951">
        <v>0.49960031999999999</v>
      </c>
      <c r="M7951" t="s">
        <v>26</v>
      </c>
      <c r="N7951" t="s">
        <v>121</v>
      </c>
      <c r="O7951" t="s">
        <v>29</v>
      </c>
      <c r="P7951" t="s">
        <v>29</v>
      </c>
      <c r="Q7951" t="s">
        <v>29</v>
      </c>
      <c r="R7951" t="s">
        <v>29</v>
      </c>
      <c r="S7951" t="s">
        <v>29</v>
      </c>
      <c r="T7951" t="s">
        <v>29</v>
      </c>
      <c r="U7951" t="s">
        <v>29</v>
      </c>
      <c r="V7951" t="s">
        <v>29</v>
      </c>
      <c r="W7951" t="s">
        <v>7908</v>
      </c>
    </row>
    <row r="7952" spans="1:23">
      <c r="A7952">
        <v>7951</v>
      </c>
      <c r="B7952" t="s">
        <v>7905</v>
      </c>
      <c r="C7952" t="s">
        <v>7906</v>
      </c>
      <c r="D7952">
        <v>205</v>
      </c>
      <c r="E7952" t="s">
        <v>7918</v>
      </c>
      <c r="F7952" t="s">
        <v>168</v>
      </c>
      <c r="G7952" s="1" t="s">
        <v>7919</v>
      </c>
      <c r="H7952" t="s">
        <v>7920</v>
      </c>
      <c r="I7952" t="s">
        <v>7919</v>
      </c>
      <c r="J7952" t="s">
        <v>7920</v>
      </c>
      <c r="K7952">
        <v>1.3</v>
      </c>
      <c r="L7952">
        <v>1.298960831</v>
      </c>
      <c r="M7952" t="s">
        <v>26</v>
      </c>
      <c r="N7952" t="s">
        <v>219</v>
      </c>
      <c r="O7952" t="s">
        <v>29</v>
      </c>
      <c r="P7952" t="s">
        <v>29</v>
      </c>
      <c r="Q7952" t="s">
        <v>29</v>
      </c>
      <c r="R7952" t="s">
        <v>29</v>
      </c>
      <c r="S7952" t="s">
        <v>29</v>
      </c>
      <c r="T7952" t="s">
        <v>29</v>
      </c>
      <c r="U7952" t="s">
        <v>29</v>
      </c>
      <c r="V7952" t="s">
        <v>29</v>
      </c>
      <c r="W7952" t="s">
        <v>7908</v>
      </c>
    </row>
    <row r="7953" spans="1:23">
      <c r="A7953">
        <v>7952</v>
      </c>
      <c r="B7953" t="s">
        <v>7905</v>
      </c>
      <c r="C7953" t="s">
        <v>7906</v>
      </c>
      <c r="D7953">
        <v>205</v>
      </c>
      <c r="E7953" t="s">
        <v>7918</v>
      </c>
      <c r="F7953" t="s">
        <v>168</v>
      </c>
      <c r="G7953" s="1" t="s">
        <v>7919</v>
      </c>
      <c r="H7953" t="s">
        <v>7920</v>
      </c>
      <c r="I7953" t="s">
        <v>7919</v>
      </c>
      <c r="J7953" t="s">
        <v>7920</v>
      </c>
      <c r="K7953">
        <v>1</v>
      </c>
      <c r="L7953">
        <v>0.999200639</v>
      </c>
      <c r="M7953" t="s">
        <v>26</v>
      </c>
      <c r="N7953" t="s">
        <v>5868</v>
      </c>
      <c r="O7953" t="s">
        <v>63</v>
      </c>
      <c r="P7953" t="s">
        <v>29</v>
      </c>
      <c r="Q7953" t="s">
        <v>29</v>
      </c>
      <c r="R7953" t="s">
        <v>29</v>
      </c>
      <c r="S7953" t="s">
        <v>29</v>
      </c>
      <c r="T7953" t="s">
        <v>29</v>
      </c>
      <c r="U7953" t="s">
        <v>29</v>
      </c>
      <c r="V7953" t="s">
        <v>29</v>
      </c>
      <c r="W7953" t="s">
        <v>7908</v>
      </c>
    </row>
    <row r="7954" spans="1:23">
      <c r="A7954">
        <v>7953</v>
      </c>
      <c r="B7954" t="s">
        <v>7905</v>
      </c>
      <c r="C7954" t="s">
        <v>7906</v>
      </c>
      <c r="D7954">
        <v>205</v>
      </c>
      <c r="E7954" t="s">
        <v>7918</v>
      </c>
      <c r="F7954" t="s">
        <v>168</v>
      </c>
      <c r="G7954" s="1" t="s">
        <v>7919</v>
      </c>
      <c r="H7954" t="s">
        <v>7920</v>
      </c>
      <c r="I7954" t="s">
        <v>7919</v>
      </c>
      <c r="J7954" t="s">
        <v>7920</v>
      </c>
      <c r="K7954">
        <v>0.1</v>
      </c>
      <c r="L7954">
        <v>9.9920064000000003E-2</v>
      </c>
      <c r="M7954" t="s">
        <v>26</v>
      </c>
      <c r="N7954" t="s">
        <v>27</v>
      </c>
      <c r="O7954" t="s">
        <v>29</v>
      </c>
      <c r="P7954" t="s">
        <v>29</v>
      </c>
      <c r="Q7954" t="s">
        <v>29</v>
      </c>
      <c r="R7954" t="s">
        <v>29</v>
      </c>
      <c r="S7954" t="s">
        <v>29</v>
      </c>
      <c r="T7954" t="s">
        <v>29</v>
      </c>
      <c r="U7954" t="s">
        <v>29</v>
      </c>
      <c r="V7954" t="s">
        <v>29</v>
      </c>
      <c r="W7954" t="s">
        <v>7908</v>
      </c>
    </row>
    <row r="7955" spans="1:23">
      <c r="A7955">
        <v>7954</v>
      </c>
      <c r="B7955" t="s">
        <v>7905</v>
      </c>
      <c r="C7955" t="s">
        <v>7906</v>
      </c>
      <c r="D7955">
        <v>205</v>
      </c>
      <c r="E7955" t="s">
        <v>7918</v>
      </c>
      <c r="F7955" t="s">
        <v>168</v>
      </c>
      <c r="G7955" s="1" t="s">
        <v>7919</v>
      </c>
      <c r="H7955" t="s">
        <v>7920</v>
      </c>
      <c r="I7955" t="s">
        <v>7919</v>
      </c>
      <c r="J7955" t="s">
        <v>7920</v>
      </c>
      <c r="K7955">
        <v>0.2</v>
      </c>
      <c r="L7955">
        <v>0.19984012800000001</v>
      </c>
      <c r="M7955" t="s">
        <v>26</v>
      </c>
      <c r="N7955" t="s">
        <v>74</v>
      </c>
      <c r="O7955" t="s">
        <v>118</v>
      </c>
      <c r="P7955" t="s">
        <v>29</v>
      </c>
      <c r="Q7955" t="s">
        <v>29</v>
      </c>
      <c r="R7955" t="s">
        <v>29</v>
      </c>
      <c r="S7955" t="s">
        <v>29</v>
      </c>
      <c r="T7955" t="s">
        <v>29</v>
      </c>
      <c r="U7955" t="s">
        <v>29</v>
      </c>
      <c r="V7955" t="s">
        <v>29</v>
      </c>
      <c r="W7955" t="s">
        <v>7908</v>
      </c>
    </row>
    <row r="7956" spans="1:23">
      <c r="A7956">
        <v>7955</v>
      </c>
      <c r="B7956" t="s">
        <v>7905</v>
      </c>
      <c r="C7956" t="s">
        <v>7906</v>
      </c>
      <c r="D7956">
        <v>205</v>
      </c>
      <c r="E7956" t="s">
        <v>7918</v>
      </c>
      <c r="F7956" t="s">
        <v>168</v>
      </c>
      <c r="G7956" s="1" t="s">
        <v>7919</v>
      </c>
      <c r="H7956" t="s">
        <v>7920</v>
      </c>
      <c r="I7956" t="s">
        <v>7919</v>
      </c>
      <c r="J7956" t="s">
        <v>7920</v>
      </c>
      <c r="K7956">
        <v>0.1</v>
      </c>
      <c r="L7956">
        <v>9.9920064000000003E-2</v>
      </c>
      <c r="M7956" t="s">
        <v>26</v>
      </c>
      <c r="N7956" t="s">
        <v>63</v>
      </c>
      <c r="O7956" t="s">
        <v>4124</v>
      </c>
      <c r="P7956" t="s">
        <v>29</v>
      </c>
      <c r="Q7956" t="s">
        <v>29</v>
      </c>
      <c r="R7956" t="s">
        <v>29</v>
      </c>
      <c r="S7956" t="s">
        <v>29</v>
      </c>
      <c r="T7956" t="s">
        <v>29</v>
      </c>
      <c r="U7956" t="s">
        <v>29</v>
      </c>
      <c r="V7956" t="s">
        <v>29</v>
      </c>
      <c r="W7956" t="s">
        <v>7908</v>
      </c>
    </row>
    <row r="7957" spans="1:23">
      <c r="A7957">
        <v>7956</v>
      </c>
      <c r="B7957" t="s">
        <v>7905</v>
      </c>
      <c r="C7957" t="s">
        <v>7906</v>
      </c>
      <c r="D7957">
        <v>205</v>
      </c>
      <c r="E7957" t="s">
        <v>7918</v>
      </c>
      <c r="F7957" t="s">
        <v>168</v>
      </c>
      <c r="G7957" s="1" t="s">
        <v>7919</v>
      </c>
      <c r="H7957" t="s">
        <v>7920</v>
      </c>
      <c r="I7957" t="s">
        <v>7919</v>
      </c>
      <c r="J7957" t="s">
        <v>7920</v>
      </c>
      <c r="K7957">
        <v>0.04</v>
      </c>
      <c r="L7957">
        <v>3.9968025999999997E-2</v>
      </c>
      <c r="M7957" t="s">
        <v>26</v>
      </c>
      <c r="N7957" t="s">
        <v>74</v>
      </c>
      <c r="O7957" t="s">
        <v>63</v>
      </c>
      <c r="P7957" t="s">
        <v>29</v>
      </c>
      <c r="Q7957" t="s">
        <v>29</v>
      </c>
      <c r="R7957" t="s">
        <v>29</v>
      </c>
      <c r="S7957" t="s">
        <v>29</v>
      </c>
      <c r="T7957" t="s">
        <v>29</v>
      </c>
      <c r="U7957" t="s">
        <v>29</v>
      </c>
      <c r="V7957" t="s">
        <v>29</v>
      </c>
      <c r="W7957" t="s">
        <v>7908</v>
      </c>
    </row>
    <row r="7958" spans="1:23">
      <c r="A7958">
        <v>7957</v>
      </c>
      <c r="B7958" t="s">
        <v>7905</v>
      </c>
      <c r="C7958" t="s">
        <v>7906</v>
      </c>
      <c r="D7958">
        <v>205</v>
      </c>
      <c r="E7958" t="s">
        <v>7918</v>
      </c>
      <c r="F7958" t="s">
        <v>168</v>
      </c>
      <c r="G7958" s="1" t="s">
        <v>7919</v>
      </c>
      <c r="H7958" t="s">
        <v>7920</v>
      </c>
      <c r="I7958" t="s">
        <v>7919</v>
      </c>
      <c r="J7958" t="s">
        <v>7920</v>
      </c>
      <c r="K7958">
        <v>0.1</v>
      </c>
      <c r="L7958">
        <v>9.9920064000000003E-2</v>
      </c>
      <c r="M7958" t="s">
        <v>26</v>
      </c>
      <c r="N7958" t="s">
        <v>28</v>
      </c>
      <c r="O7958" t="s">
        <v>53</v>
      </c>
      <c r="P7958" t="s">
        <v>29</v>
      </c>
      <c r="Q7958" t="s">
        <v>29</v>
      </c>
      <c r="R7958" t="s">
        <v>29</v>
      </c>
      <c r="S7958" t="s">
        <v>29</v>
      </c>
      <c r="T7958" t="s">
        <v>29</v>
      </c>
      <c r="U7958" t="s">
        <v>29</v>
      </c>
      <c r="V7958" t="s">
        <v>29</v>
      </c>
      <c r="W7958" t="s">
        <v>7908</v>
      </c>
    </row>
    <row r="7959" spans="1:23">
      <c r="A7959">
        <v>7958</v>
      </c>
      <c r="B7959" t="s">
        <v>7905</v>
      </c>
      <c r="C7959" t="s">
        <v>7906</v>
      </c>
      <c r="D7959">
        <v>205</v>
      </c>
      <c r="E7959" t="s">
        <v>7921</v>
      </c>
      <c r="F7959" t="s">
        <v>154</v>
      </c>
      <c r="G7959" s="1" t="s">
        <v>2795</v>
      </c>
      <c r="H7959" t="s">
        <v>7922</v>
      </c>
      <c r="I7959" t="s">
        <v>2795</v>
      </c>
      <c r="J7959" t="s">
        <v>7922</v>
      </c>
      <c r="K7959">
        <v>1.4</v>
      </c>
      <c r="L7959">
        <v>1.398880895</v>
      </c>
      <c r="M7959" t="s">
        <v>26</v>
      </c>
      <c r="N7959" t="s">
        <v>219</v>
      </c>
      <c r="O7959" t="s">
        <v>29</v>
      </c>
      <c r="P7959" t="s">
        <v>29</v>
      </c>
      <c r="Q7959" t="s">
        <v>29</v>
      </c>
      <c r="R7959" t="s">
        <v>29</v>
      </c>
      <c r="S7959" t="s">
        <v>29</v>
      </c>
      <c r="T7959" t="s">
        <v>29</v>
      </c>
      <c r="U7959" t="s">
        <v>29</v>
      </c>
      <c r="V7959" t="s">
        <v>29</v>
      </c>
      <c r="W7959" t="s">
        <v>7908</v>
      </c>
    </row>
    <row r="7960" spans="1:23">
      <c r="A7960">
        <v>7959</v>
      </c>
      <c r="B7960" t="s">
        <v>7905</v>
      </c>
      <c r="C7960" t="s">
        <v>7906</v>
      </c>
      <c r="D7960">
        <v>205</v>
      </c>
      <c r="E7960" t="s">
        <v>7921</v>
      </c>
      <c r="F7960" t="s">
        <v>154</v>
      </c>
      <c r="G7960" s="1" t="s">
        <v>2795</v>
      </c>
      <c r="H7960" t="s">
        <v>7922</v>
      </c>
      <c r="I7960" t="s">
        <v>2795</v>
      </c>
      <c r="J7960" t="s">
        <v>7922</v>
      </c>
      <c r="K7960">
        <v>1.2</v>
      </c>
      <c r="L7960">
        <v>1.1990407670000001</v>
      </c>
      <c r="M7960" t="s">
        <v>26</v>
      </c>
      <c r="N7960" t="s">
        <v>5868</v>
      </c>
      <c r="O7960" t="s">
        <v>63</v>
      </c>
      <c r="P7960" t="s">
        <v>29</v>
      </c>
      <c r="Q7960" t="s">
        <v>29</v>
      </c>
      <c r="R7960" t="s">
        <v>29</v>
      </c>
      <c r="S7960" t="s">
        <v>29</v>
      </c>
      <c r="T7960" t="s">
        <v>29</v>
      </c>
      <c r="U7960" t="s">
        <v>29</v>
      </c>
      <c r="V7960" t="s">
        <v>29</v>
      </c>
      <c r="W7960" t="s">
        <v>7908</v>
      </c>
    </row>
    <row r="7961" spans="1:23">
      <c r="A7961">
        <v>7960</v>
      </c>
      <c r="B7961" t="s">
        <v>7905</v>
      </c>
      <c r="C7961" t="s">
        <v>7906</v>
      </c>
      <c r="D7961">
        <v>205</v>
      </c>
      <c r="E7961" t="s">
        <v>7921</v>
      </c>
      <c r="F7961" t="s">
        <v>154</v>
      </c>
      <c r="G7961" s="1" t="s">
        <v>2795</v>
      </c>
      <c r="H7961" t="s">
        <v>7922</v>
      </c>
      <c r="I7961" t="s">
        <v>2795</v>
      </c>
      <c r="J7961" t="s">
        <v>7922</v>
      </c>
      <c r="K7961">
        <v>0.2</v>
      </c>
      <c r="L7961">
        <v>0.19984012800000001</v>
      </c>
      <c r="M7961" t="s">
        <v>26</v>
      </c>
      <c r="N7961" t="s">
        <v>63</v>
      </c>
      <c r="O7961" t="s">
        <v>4124</v>
      </c>
      <c r="P7961" t="s">
        <v>29</v>
      </c>
      <c r="Q7961" t="s">
        <v>29</v>
      </c>
      <c r="R7961" t="s">
        <v>29</v>
      </c>
      <c r="S7961" t="s">
        <v>29</v>
      </c>
      <c r="T7961" t="s">
        <v>29</v>
      </c>
      <c r="U7961" t="s">
        <v>29</v>
      </c>
      <c r="V7961" t="s">
        <v>29</v>
      </c>
      <c r="W7961" t="s">
        <v>7908</v>
      </c>
    </row>
    <row r="7962" spans="1:23">
      <c r="A7962">
        <v>7961</v>
      </c>
      <c r="B7962" t="s">
        <v>7905</v>
      </c>
      <c r="C7962" t="s">
        <v>7906</v>
      </c>
      <c r="D7962">
        <v>205</v>
      </c>
      <c r="E7962" t="s">
        <v>7921</v>
      </c>
      <c r="F7962" t="s">
        <v>154</v>
      </c>
      <c r="G7962" s="1" t="s">
        <v>2795</v>
      </c>
      <c r="H7962" t="s">
        <v>7922</v>
      </c>
      <c r="I7962" t="s">
        <v>2795</v>
      </c>
      <c r="J7962" t="s">
        <v>7922</v>
      </c>
      <c r="K7962">
        <v>0.1</v>
      </c>
      <c r="L7962">
        <v>9.9920064000000003E-2</v>
      </c>
      <c r="M7962" t="s">
        <v>26</v>
      </c>
      <c r="N7962" t="s">
        <v>28</v>
      </c>
      <c r="O7962" t="s">
        <v>53</v>
      </c>
      <c r="P7962" t="s">
        <v>29</v>
      </c>
      <c r="Q7962" t="s">
        <v>29</v>
      </c>
      <c r="R7962" t="s">
        <v>29</v>
      </c>
      <c r="S7962" t="s">
        <v>29</v>
      </c>
      <c r="T7962" t="s">
        <v>29</v>
      </c>
      <c r="U7962" t="s">
        <v>29</v>
      </c>
      <c r="V7962" t="s">
        <v>29</v>
      </c>
      <c r="W7962" t="s">
        <v>7908</v>
      </c>
    </row>
    <row r="7963" spans="1:23">
      <c r="A7963">
        <v>7962</v>
      </c>
      <c r="B7963" t="s">
        <v>7905</v>
      </c>
      <c r="C7963" t="s">
        <v>7906</v>
      </c>
      <c r="D7963">
        <v>205</v>
      </c>
      <c r="E7963" t="s">
        <v>7923</v>
      </c>
      <c r="F7963" t="s">
        <v>558</v>
      </c>
      <c r="G7963" s="1" t="s">
        <v>1160</v>
      </c>
      <c r="H7963" t="s">
        <v>7924</v>
      </c>
      <c r="I7963" t="s">
        <v>1160</v>
      </c>
      <c r="J7963" t="s">
        <v>7924</v>
      </c>
      <c r="K7963">
        <v>0.3</v>
      </c>
      <c r="L7963">
        <v>0.29976019199999998</v>
      </c>
      <c r="M7963" t="s">
        <v>26</v>
      </c>
      <c r="N7963" t="s">
        <v>219</v>
      </c>
      <c r="O7963" t="s">
        <v>29</v>
      </c>
      <c r="P7963" t="s">
        <v>29</v>
      </c>
      <c r="Q7963" t="s">
        <v>29</v>
      </c>
      <c r="R7963" t="s">
        <v>29</v>
      </c>
      <c r="S7963" t="s">
        <v>29</v>
      </c>
      <c r="T7963" t="s">
        <v>29</v>
      </c>
      <c r="U7963" t="s">
        <v>29</v>
      </c>
      <c r="V7963" t="s">
        <v>29</v>
      </c>
      <c r="W7963" t="s">
        <v>7908</v>
      </c>
    </row>
    <row r="7964" spans="1:23">
      <c r="A7964">
        <v>7963</v>
      </c>
      <c r="B7964" t="s">
        <v>7905</v>
      </c>
      <c r="C7964" t="s">
        <v>7906</v>
      </c>
      <c r="D7964">
        <v>205</v>
      </c>
      <c r="E7964" t="s">
        <v>7923</v>
      </c>
      <c r="F7964" t="s">
        <v>558</v>
      </c>
      <c r="G7964" s="1" t="s">
        <v>1160</v>
      </c>
      <c r="H7964" t="s">
        <v>7924</v>
      </c>
      <c r="I7964" t="s">
        <v>1160</v>
      </c>
      <c r="J7964" t="s">
        <v>7924</v>
      </c>
      <c r="K7964">
        <v>1.1000000000000001</v>
      </c>
      <c r="L7964">
        <v>1.0991207030000001</v>
      </c>
      <c r="M7964" t="s">
        <v>26</v>
      </c>
      <c r="N7964" t="s">
        <v>74</v>
      </c>
      <c r="O7964" t="s">
        <v>118</v>
      </c>
      <c r="P7964" t="s">
        <v>29</v>
      </c>
      <c r="Q7964" t="s">
        <v>29</v>
      </c>
      <c r="R7964" t="s">
        <v>29</v>
      </c>
      <c r="S7964" t="s">
        <v>29</v>
      </c>
      <c r="T7964" t="s">
        <v>29</v>
      </c>
      <c r="U7964" t="s">
        <v>29</v>
      </c>
      <c r="V7964" t="s">
        <v>29</v>
      </c>
      <c r="W7964" t="s">
        <v>7908</v>
      </c>
    </row>
    <row r="7965" spans="1:23">
      <c r="A7965">
        <v>7964</v>
      </c>
      <c r="B7965" t="s">
        <v>7905</v>
      </c>
      <c r="C7965" t="s">
        <v>7906</v>
      </c>
      <c r="D7965">
        <v>205</v>
      </c>
      <c r="E7965" t="s">
        <v>7923</v>
      </c>
      <c r="F7965" t="s">
        <v>558</v>
      </c>
      <c r="G7965" s="1" t="s">
        <v>1160</v>
      </c>
      <c r="H7965" t="s">
        <v>7924</v>
      </c>
      <c r="I7965" t="s">
        <v>1160</v>
      </c>
      <c r="J7965" t="s">
        <v>7924</v>
      </c>
      <c r="K7965">
        <v>0.6</v>
      </c>
      <c r="L7965">
        <v>0.59952038399999996</v>
      </c>
      <c r="M7965" t="s">
        <v>26</v>
      </c>
      <c r="N7965" t="s">
        <v>74</v>
      </c>
      <c r="O7965" t="s">
        <v>63</v>
      </c>
      <c r="P7965" t="s">
        <v>29</v>
      </c>
      <c r="Q7965" t="s">
        <v>29</v>
      </c>
      <c r="R7965" t="s">
        <v>29</v>
      </c>
      <c r="S7965" t="s">
        <v>29</v>
      </c>
      <c r="T7965" t="s">
        <v>29</v>
      </c>
      <c r="U7965" t="s">
        <v>29</v>
      </c>
      <c r="V7965" t="s">
        <v>29</v>
      </c>
      <c r="W7965" t="s">
        <v>7908</v>
      </c>
    </row>
    <row r="7966" spans="1:23">
      <c r="A7966">
        <v>7965</v>
      </c>
      <c r="B7966" t="s">
        <v>7905</v>
      </c>
      <c r="C7966" t="s">
        <v>7906</v>
      </c>
      <c r="D7966">
        <v>205</v>
      </c>
      <c r="E7966" t="s">
        <v>7925</v>
      </c>
      <c r="F7966" t="s">
        <v>438</v>
      </c>
      <c r="G7966" s="1" t="s">
        <v>7926</v>
      </c>
      <c r="H7966" t="s">
        <v>2389</v>
      </c>
      <c r="I7966" t="s">
        <v>7926</v>
      </c>
      <c r="J7966" t="s">
        <v>1198</v>
      </c>
      <c r="K7966">
        <v>0.9</v>
      </c>
      <c r="L7966">
        <v>0.899280576</v>
      </c>
      <c r="M7966" t="s">
        <v>26</v>
      </c>
      <c r="N7966" t="s">
        <v>219</v>
      </c>
      <c r="O7966" t="s">
        <v>29</v>
      </c>
      <c r="P7966" t="s">
        <v>29</v>
      </c>
      <c r="Q7966" t="s">
        <v>29</v>
      </c>
      <c r="R7966" t="s">
        <v>29</v>
      </c>
      <c r="S7966" t="s">
        <v>29</v>
      </c>
      <c r="T7966" t="s">
        <v>29</v>
      </c>
      <c r="U7966" t="s">
        <v>29</v>
      </c>
      <c r="V7966" t="s">
        <v>29</v>
      </c>
      <c r="W7966" t="s">
        <v>7908</v>
      </c>
    </row>
    <row r="7967" spans="1:23">
      <c r="A7967">
        <v>7966</v>
      </c>
      <c r="B7967" t="s">
        <v>7905</v>
      </c>
      <c r="C7967" t="s">
        <v>7906</v>
      </c>
      <c r="D7967">
        <v>205</v>
      </c>
      <c r="E7967" t="s">
        <v>7925</v>
      </c>
      <c r="F7967" t="s">
        <v>438</v>
      </c>
      <c r="G7967" s="1" t="s">
        <v>7926</v>
      </c>
      <c r="H7967" t="s">
        <v>2389</v>
      </c>
      <c r="I7967" t="s">
        <v>7926</v>
      </c>
      <c r="J7967" t="s">
        <v>1198</v>
      </c>
      <c r="K7967">
        <v>0.04</v>
      </c>
      <c r="L7967">
        <v>3.9968025999999997E-2</v>
      </c>
      <c r="M7967" t="s">
        <v>26</v>
      </c>
      <c r="N7967" t="s">
        <v>27</v>
      </c>
      <c r="O7967" t="s">
        <v>29</v>
      </c>
      <c r="P7967" t="s">
        <v>29</v>
      </c>
      <c r="Q7967" t="s">
        <v>29</v>
      </c>
      <c r="R7967" t="s">
        <v>29</v>
      </c>
      <c r="S7967" t="s">
        <v>29</v>
      </c>
      <c r="T7967" t="s">
        <v>29</v>
      </c>
      <c r="U7967" t="s">
        <v>29</v>
      </c>
      <c r="V7967" t="s">
        <v>29</v>
      </c>
      <c r="W7967" t="s">
        <v>7908</v>
      </c>
    </row>
    <row r="7968" spans="1:23">
      <c r="A7968">
        <v>7967</v>
      </c>
      <c r="B7968" t="s">
        <v>7905</v>
      </c>
      <c r="C7968" t="s">
        <v>7906</v>
      </c>
      <c r="D7968">
        <v>205</v>
      </c>
      <c r="E7968" t="s">
        <v>7925</v>
      </c>
      <c r="F7968" t="s">
        <v>438</v>
      </c>
      <c r="G7968" s="1" t="s">
        <v>7926</v>
      </c>
      <c r="H7968" t="s">
        <v>2389</v>
      </c>
      <c r="I7968" t="s">
        <v>7926</v>
      </c>
      <c r="J7968" t="s">
        <v>1198</v>
      </c>
      <c r="K7968">
        <v>0.3</v>
      </c>
      <c r="L7968">
        <v>0.29976019199999998</v>
      </c>
      <c r="M7968" t="s">
        <v>26</v>
      </c>
      <c r="N7968" t="s">
        <v>74</v>
      </c>
      <c r="O7968" t="s">
        <v>118</v>
      </c>
      <c r="P7968" t="s">
        <v>29</v>
      </c>
      <c r="Q7968" t="s">
        <v>29</v>
      </c>
      <c r="R7968" t="s">
        <v>29</v>
      </c>
      <c r="S7968" t="s">
        <v>29</v>
      </c>
      <c r="T7968" t="s">
        <v>29</v>
      </c>
      <c r="U7968" t="s">
        <v>29</v>
      </c>
      <c r="V7968" t="s">
        <v>29</v>
      </c>
      <c r="W7968" t="s">
        <v>7908</v>
      </c>
    </row>
    <row r="7969" spans="1:23">
      <c r="A7969">
        <v>7968</v>
      </c>
      <c r="B7969" t="s">
        <v>7905</v>
      </c>
      <c r="C7969" t="s">
        <v>7906</v>
      </c>
      <c r="D7969">
        <v>205</v>
      </c>
      <c r="E7969" t="s">
        <v>7925</v>
      </c>
      <c r="F7969" t="s">
        <v>438</v>
      </c>
      <c r="G7969" s="1" t="s">
        <v>7926</v>
      </c>
      <c r="H7969" t="s">
        <v>2389</v>
      </c>
      <c r="I7969" t="s">
        <v>7926</v>
      </c>
      <c r="J7969" t="s">
        <v>1198</v>
      </c>
      <c r="K7969">
        <v>0.7</v>
      </c>
      <c r="L7969">
        <v>0.69944044800000005</v>
      </c>
      <c r="M7969" t="s">
        <v>26</v>
      </c>
      <c r="N7969" t="s">
        <v>63</v>
      </c>
      <c r="O7969" t="s">
        <v>4124</v>
      </c>
      <c r="P7969" t="s">
        <v>29</v>
      </c>
      <c r="Q7969" t="s">
        <v>29</v>
      </c>
      <c r="R7969" t="s">
        <v>29</v>
      </c>
      <c r="S7969" t="s">
        <v>29</v>
      </c>
      <c r="T7969" t="s">
        <v>29</v>
      </c>
      <c r="U7969" t="s">
        <v>29</v>
      </c>
      <c r="V7969" t="s">
        <v>29</v>
      </c>
      <c r="W7969" t="s">
        <v>7908</v>
      </c>
    </row>
    <row r="7970" spans="1:23">
      <c r="A7970">
        <v>7969</v>
      </c>
      <c r="B7970" t="s">
        <v>7905</v>
      </c>
      <c r="C7970" t="s">
        <v>7906</v>
      </c>
      <c r="D7970">
        <v>205</v>
      </c>
      <c r="E7970" t="s">
        <v>7927</v>
      </c>
      <c r="F7970" t="s">
        <v>558</v>
      </c>
      <c r="G7970" s="1" t="s">
        <v>1160</v>
      </c>
      <c r="H7970" t="s">
        <v>7928</v>
      </c>
      <c r="I7970" t="s">
        <v>1160</v>
      </c>
      <c r="J7970" t="s">
        <v>7928</v>
      </c>
      <c r="K7970">
        <v>1.5</v>
      </c>
      <c r="L7970">
        <v>1.498800959</v>
      </c>
      <c r="M7970" t="s">
        <v>26</v>
      </c>
      <c r="N7970" t="s">
        <v>219</v>
      </c>
      <c r="O7970" t="s">
        <v>29</v>
      </c>
      <c r="P7970" t="s">
        <v>29</v>
      </c>
      <c r="Q7970" t="s">
        <v>29</v>
      </c>
      <c r="R7970" t="s">
        <v>29</v>
      </c>
      <c r="S7970" t="s">
        <v>29</v>
      </c>
      <c r="T7970" t="s">
        <v>29</v>
      </c>
      <c r="U7970" t="s">
        <v>29</v>
      </c>
      <c r="V7970" t="s">
        <v>29</v>
      </c>
      <c r="W7970" t="s">
        <v>7908</v>
      </c>
    </row>
    <row r="7971" spans="1:23">
      <c r="A7971">
        <v>7970</v>
      </c>
      <c r="B7971" t="s">
        <v>7905</v>
      </c>
      <c r="C7971" t="s">
        <v>7906</v>
      </c>
      <c r="D7971">
        <v>205</v>
      </c>
      <c r="E7971" t="s">
        <v>7927</v>
      </c>
      <c r="F7971" t="s">
        <v>558</v>
      </c>
      <c r="G7971" s="1" t="s">
        <v>1160</v>
      </c>
      <c r="H7971" t="s">
        <v>7928</v>
      </c>
      <c r="I7971" t="s">
        <v>1160</v>
      </c>
      <c r="J7971" t="s">
        <v>7928</v>
      </c>
      <c r="K7971">
        <v>0.2</v>
      </c>
      <c r="L7971">
        <v>0.19984012800000001</v>
      </c>
      <c r="M7971" t="s">
        <v>26</v>
      </c>
      <c r="N7971" t="s">
        <v>5868</v>
      </c>
      <c r="O7971" t="s">
        <v>63</v>
      </c>
      <c r="P7971" t="s">
        <v>29</v>
      </c>
      <c r="Q7971" t="s">
        <v>29</v>
      </c>
      <c r="R7971" t="s">
        <v>29</v>
      </c>
      <c r="S7971" t="s">
        <v>29</v>
      </c>
      <c r="T7971" t="s">
        <v>29</v>
      </c>
      <c r="U7971" t="s">
        <v>29</v>
      </c>
      <c r="V7971" t="s">
        <v>29</v>
      </c>
      <c r="W7971" t="s">
        <v>7908</v>
      </c>
    </row>
    <row r="7972" spans="1:23">
      <c r="A7972">
        <v>7971</v>
      </c>
      <c r="B7972" t="s">
        <v>7905</v>
      </c>
      <c r="C7972" t="s">
        <v>7906</v>
      </c>
      <c r="D7972">
        <v>205</v>
      </c>
      <c r="E7972" t="s">
        <v>7927</v>
      </c>
      <c r="F7972" t="s">
        <v>558</v>
      </c>
      <c r="G7972" s="1" t="s">
        <v>1160</v>
      </c>
      <c r="H7972" t="s">
        <v>7928</v>
      </c>
      <c r="I7972" t="s">
        <v>1160</v>
      </c>
      <c r="J7972" t="s">
        <v>7928</v>
      </c>
      <c r="K7972">
        <v>0.2</v>
      </c>
      <c r="L7972">
        <v>0.19984012800000001</v>
      </c>
      <c r="M7972" t="s">
        <v>26</v>
      </c>
      <c r="N7972" t="s">
        <v>74</v>
      </c>
      <c r="O7972" t="s">
        <v>118</v>
      </c>
      <c r="P7972" t="s">
        <v>29</v>
      </c>
      <c r="Q7972" t="s">
        <v>29</v>
      </c>
      <c r="R7972" t="s">
        <v>29</v>
      </c>
      <c r="S7972" t="s">
        <v>29</v>
      </c>
      <c r="T7972" t="s">
        <v>29</v>
      </c>
      <c r="U7972" t="s">
        <v>29</v>
      </c>
      <c r="V7972" t="s">
        <v>29</v>
      </c>
      <c r="W7972" t="s">
        <v>7908</v>
      </c>
    </row>
    <row r="7973" spans="1:23">
      <c r="A7973">
        <v>7972</v>
      </c>
      <c r="B7973" t="s">
        <v>7905</v>
      </c>
      <c r="C7973" t="s">
        <v>7906</v>
      </c>
      <c r="D7973">
        <v>205</v>
      </c>
      <c r="E7973" t="s">
        <v>7927</v>
      </c>
      <c r="F7973" t="s">
        <v>558</v>
      </c>
      <c r="G7973" s="1" t="s">
        <v>1160</v>
      </c>
      <c r="H7973" t="s">
        <v>7928</v>
      </c>
      <c r="I7973" t="s">
        <v>1160</v>
      </c>
      <c r="J7973" t="s">
        <v>7928</v>
      </c>
      <c r="K7973">
        <v>0.04</v>
      </c>
      <c r="L7973">
        <v>3.9968025999999997E-2</v>
      </c>
      <c r="M7973" t="s">
        <v>26</v>
      </c>
      <c r="N7973" t="s">
        <v>74</v>
      </c>
      <c r="O7973" t="s">
        <v>63</v>
      </c>
      <c r="P7973" t="s">
        <v>29</v>
      </c>
      <c r="Q7973" t="s">
        <v>29</v>
      </c>
      <c r="R7973" t="s">
        <v>29</v>
      </c>
      <c r="S7973" t="s">
        <v>29</v>
      </c>
      <c r="T7973" t="s">
        <v>29</v>
      </c>
      <c r="U7973" t="s">
        <v>29</v>
      </c>
      <c r="V7973" t="s">
        <v>29</v>
      </c>
      <c r="W7973" t="s">
        <v>7908</v>
      </c>
    </row>
    <row r="7974" spans="1:23">
      <c r="A7974">
        <v>7973</v>
      </c>
      <c r="B7974" t="s">
        <v>7905</v>
      </c>
      <c r="C7974" t="s">
        <v>7906</v>
      </c>
      <c r="D7974">
        <v>205</v>
      </c>
      <c r="E7974" t="s">
        <v>5632</v>
      </c>
      <c r="F7974" t="s">
        <v>558</v>
      </c>
      <c r="G7974" s="1" t="s">
        <v>3378</v>
      </c>
      <c r="H7974" t="s">
        <v>5633</v>
      </c>
      <c r="I7974" t="s">
        <v>3378</v>
      </c>
      <c r="J7974" t="s">
        <v>5633</v>
      </c>
      <c r="K7974">
        <v>0.04</v>
      </c>
      <c r="L7974">
        <v>3.9968025999999997E-2</v>
      </c>
      <c r="M7974" t="s">
        <v>26</v>
      </c>
      <c r="N7974" t="s">
        <v>219</v>
      </c>
      <c r="O7974" t="s">
        <v>29</v>
      </c>
      <c r="P7974" t="s">
        <v>29</v>
      </c>
      <c r="Q7974" t="s">
        <v>29</v>
      </c>
      <c r="R7974" t="s">
        <v>29</v>
      </c>
      <c r="S7974" t="s">
        <v>29</v>
      </c>
      <c r="T7974" t="s">
        <v>29</v>
      </c>
      <c r="U7974" t="s">
        <v>29</v>
      </c>
      <c r="V7974" t="s">
        <v>29</v>
      </c>
      <c r="W7974" t="s">
        <v>7908</v>
      </c>
    </row>
    <row r="7975" spans="1:23">
      <c r="A7975">
        <v>7974</v>
      </c>
      <c r="B7975" t="s">
        <v>7905</v>
      </c>
      <c r="C7975" t="s">
        <v>7906</v>
      </c>
      <c r="D7975">
        <v>205</v>
      </c>
      <c r="E7975" t="s">
        <v>5632</v>
      </c>
      <c r="F7975" t="s">
        <v>558</v>
      </c>
      <c r="G7975" s="1" t="s">
        <v>3378</v>
      </c>
      <c r="H7975" t="s">
        <v>5633</v>
      </c>
      <c r="I7975" t="s">
        <v>3378</v>
      </c>
      <c r="J7975" t="s">
        <v>5633</v>
      </c>
      <c r="K7975">
        <v>0.9</v>
      </c>
      <c r="L7975">
        <v>0.899280576</v>
      </c>
      <c r="M7975" t="s">
        <v>26</v>
      </c>
      <c r="N7975" t="s">
        <v>74</v>
      </c>
      <c r="O7975" t="s">
        <v>118</v>
      </c>
      <c r="P7975" t="s">
        <v>29</v>
      </c>
      <c r="Q7975" t="s">
        <v>29</v>
      </c>
      <c r="R7975" t="s">
        <v>29</v>
      </c>
      <c r="S7975" t="s">
        <v>29</v>
      </c>
      <c r="T7975" t="s">
        <v>29</v>
      </c>
      <c r="U7975" t="s">
        <v>29</v>
      </c>
      <c r="V7975" t="s">
        <v>29</v>
      </c>
      <c r="W7975" t="s">
        <v>7908</v>
      </c>
    </row>
    <row r="7976" spans="1:23">
      <c r="A7976">
        <v>7975</v>
      </c>
      <c r="B7976" t="s">
        <v>7905</v>
      </c>
      <c r="C7976" t="s">
        <v>7906</v>
      </c>
      <c r="D7976">
        <v>205</v>
      </c>
      <c r="E7976" t="s">
        <v>5632</v>
      </c>
      <c r="F7976" t="s">
        <v>558</v>
      </c>
      <c r="G7976" s="1" t="s">
        <v>3378</v>
      </c>
      <c r="H7976" t="s">
        <v>5633</v>
      </c>
      <c r="I7976" t="s">
        <v>3378</v>
      </c>
      <c r="J7976" t="s">
        <v>5633</v>
      </c>
      <c r="K7976">
        <v>0.6</v>
      </c>
      <c r="L7976">
        <v>0.59952038399999996</v>
      </c>
      <c r="M7976" t="s">
        <v>26</v>
      </c>
      <c r="N7976" t="s">
        <v>63</v>
      </c>
      <c r="O7976" t="s">
        <v>4124</v>
      </c>
      <c r="P7976" t="s">
        <v>29</v>
      </c>
      <c r="Q7976" t="s">
        <v>29</v>
      </c>
      <c r="R7976" t="s">
        <v>29</v>
      </c>
      <c r="S7976" t="s">
        <v>29</v>
      </c>
      <c r="T7976" t="s">
        <v>29</v>
      </c>
      <c r="U7976" t="s">
        <v>29</v>
      </c>
      <c r="V7976" t="s">
        <v>29</v>
      </c>
      <c r="W7976" t="s">
        <v>7908</v>
      </c>
    </row>
    <row r="7977" spans="1:23">
      <c r="A7977">
        <v>7976</v>
      </c>
      <c r="B7977" t="s">
        <v>7905</v>
      </c>
      <c r="C7977" t="s">
        <v>7906</v>
      </c>
      <c r="D7977">
        <v>205</v>
      </c>
      <c r="E7977" t="s">
        <v>7929</v>
      </c>
      <c r="F7977" t="s">
        <v>505</v>
      </c>
      <c r="G7977" s="1" t="s">
        <v>2461</v>
      </c>
      <c r="H7977" t="s">
        <v>7930</v>
      </c>
      <c r="I7977" t="s">
        <v>2461</v>
      </c>
      <c r="J7977" t="s">
        <v>7930</v>
      </c>
      <c r="K7977">
        <v>0.1</v>
      </c>
      <c r="L7977">
        <v>9.9920064000000003E-2</v>
      </c>
      <c r="M7977" t="s">
        <v>26</v>
      </c>
      <c r="N7977" t="s">
        <v>232</v>
      </c>
      <c r="O7977" t="s">
        <v>29</v>
      </c>
      <c r="P7977" t="s">
        <v>29</v>
      </c>
      <c r="Q7977" t="s">
        <v>29</v>
      </c>
      <c r="R7977" t="s">
        <v>29</v>
      </c>
      <c r="S7977" t="s">
        <v>29</v>
      </c>
      <c r="T7977" t="s">
        <v>29</v>
      </c>
      <c r="U7977" t="s">
        <v>29</v>
      </c>
      <c r="V7977" t="s">
        <v>29</v>
      </c>
      <c r="W7977" t="s">
        <v>7908</v>
      </c>
    </row>
    <row r="7978" spans="1:23">
      <c r="A7978">
        <v>7977</v>
      </c>
      <c r="B7978" t="s">
        <v>7905</v>
      </c>
      <c r="C7978" t="s">
        <v>7906</v>
      </c>
      <c r="D7978">
        <v>205</v>
      </c>
      <c r="E7978" t="s">
        <v>7929</v>
      </c>
      <c r="F7978" t="s">
        <v>505</v>
      </c>
      <c r="G7978" s="1" t="s">
        <v>2461</v>
      </c>
      <c r="H7978" t="s">
        <v>7930</v>
      </c>
      <c r="I7978" t="s">
        <v>2461</v>
      </c>
      <c r="J7978" t="s">
        <v>7930</v>
      </c>
      <c r="K7978">
        <v>1.3</v>
      </c>
      <c r="L7978">
        <v>1.298960831</v>
      </c>
      <c r="M7978" t="s">
        <v>26</v>
      </c>
      <c r="N7978" t="s">
        <v>219</v>
      </c>
      <c r="O7978" t="s">
        <v>29</v>
      </c>
      <c r="P7978" t="s">
        <v>29</v>
      </c>
      <c r="Q7978" t="s">
        <v>29</v>
      </c>
      <c r="R7978" t="s">
        <v>29</v>
      </c>
      <c r="S7978" t="s">
        <v>29</v>
      </c>
      <c r="T7978" t="s">
        <v>29</v>
      </c>
      <c r="U7978" t="s">
        <v>29</v>
      </c>
      <c r="V7978" t="s">
        <v>29</v>
      </c>
      <c r="W7978" t="s">
        <v>7908</v>
      </c>
    </row>
    <row r="7979" spans="1:23">
      <c r="A7979">
        <v>7978</v>
      </c>
      <c r="B7979" t="s">
        <v>7905</v>
      </c>
      <c r="C7979" t="s">
        <v>7906</v>
      </c>
      <c r="D7979">
        <v>205</v>
      </c>
      <c r="E7979" t="s">
        <v>7929</v>
      </c>
      <c r="F7979" t="s">
        <v>505</v>
      </c>
      <c r="G7979" s="1" t="s">
        <v>2461</v>
      </c>
      <c r="H7979" t="s">
        <v>7930</v>
      </c>
      <c r="I7979" t="s">
        <v>2461</v>
      </c>
      <c r="J7979" t="s">
        <v>7930</v>
      </c>
      <c r="K7979">
        <v>0.04</v>
      </c>
      <c r="L7979">
        <v>3.9968025999999997E-2</v>
      </c>
      <c r="M7979" t="s">
        <v>26</v>
      </c>
      <c r="N7979" t="s">
        <v>27</v>
      </c>
      <c r="O7979" t="s">
        <v>29</v>
      </c>
      <c r="P7979" t="s">
        <v>29</v>
      </c>
      <c r="Q7979" t="s">
        <v>29</v>
      </c>
      <c r="R7979" t="s">
        <v>29</v>
      </c>
      <c r="S7979" t="s">
        <v>29</v>
      </c>
      <c r="T7979" t="s">
        <v>29</v>
      </c>
      <c r="U7979" t="s">
        <v>29</v>
      </c>
      <c r="V7979" t="s">
        <v>29</v>
      </c>
      <c r="W7979" t="s">
        <v>7908</v>
      </c>
    </row>
    <row r="7980" spans="1:23">
      <c r="A7980">
        <v>7979</v>
      </c>
      <c r="B7980" t="s">
        <v>7905</v>
      </c>
      <c r="C7980" t="s">
        <v>7906</v>
      </c>
      <c r="D7980">
        <v>205</v>
      </c>
      <c r="E7980" t="s">
        <v>7931</v>
      </c>
      <c r="F7980" t="s">
        <v>438</v>
      </c>
      <c r="G7980" s="1" t="s">
        <v>2200</v>
      </c>
      <c r="H7980" t="s">
        <v>7932</v>
      </c>
      <c r="I7980" t="s">
        <v>2200</v>
      </c>
      <c r="J7980" t="s">
        <v>5277</v>
      </c>
      <c r="K7980">
        <v>0.2</v>
      </c>
      <c r="L7980">
        <v>0.19984012800000001</v>
      </c>
      <c r="M7980" t="s">
        <v>26</v>
      </c>
      <c r="N7980" t="s">
        <v>232</v>
      </c>
      <c r="O7980" t="s">
        <v>29</v>
      </c>
      <c r="P7980" t="s">
        <v>29</v>
      </c>
      <c r="Q7980" t="s">
        <v>29</v>
      </c>
      <c r="R7980" t="s">
        <v>29</v>
      </c>
      <c r="S7980" t="s">
        <v>29</v>
      </c>
      <c r="T7980" t="s">
        <v>29</v>
      </c>
      <c r="U7980" t="s">
        <v>29</v>
      </c>
      <c r="V7980" t="s">
        <v>29</v>
      </c>
      <c r="W7980" t="s">
        <v>7908</v>
      </c>
    </row>
    <row r="7981" spans="1:23">
      <c r="A7981">
        <v>7980</v>
      </c>
      <c r="B7981" t="s">
        <v>7905</v>
      </c>
      <c r="C7981" t="s">
        <v>7906</v>
      </c>
      <c r="D7981">
        <v>205</v>
      </c>
      <c r="E7981" t="s">
        <v>7931</v>
      </c>
      <c r="F7981" t="s">
        <v>438</v>
      </c>
      <c r="G7981" s="1" t="s">
        <v>2200</v>
      </c>
      <c r="H7981" t="s">
        <v>7932</v>
      </c>
      <c r="I7981" t="s">
        <v>2200</v>
      </c>
      <c r="J7981" t="s">
        <v>5277</v>
      </c>
      <c r="K7981">
        <v>1.3</v>
      </c>
      <c r="L7981">
        <v>1.298960831</v>
      </c>
      <c r="M7981" t="s">
        <v>26</v>
      </c>
      <c r="N7981" t="s">
        <v>74</v>
      </c>
      <c r="O7981" t="s">
        <v>118</v>
      </c>
      <c r="P7981" t="s">
        <v>29</v>
      </c>
      <c r="Q7981" t="s">
        <v>29</v>
      </c>
      <c r="R7981" t="s">
        <v>29</v>
      </c>
      <c r="S7981" t="s">
        <v>29</v>
      </c>
      <c r="T7981" t="s">
        <v>29</v>
      </c>
      <c r="U7981" t="s">
        <v>29</v>
      </c>
      <c r="V7981" t="s">
        <v>29</v>
      </c>
      <c r="W7981" t="s">
        <v>7908</v>
      </c>
    </row>
    <row r="7982" spans="1:23">
      <c r="A7982">
        <v>7981</v>
      </c>
      <c r="B7982" t="s">
        <v>7905</v>
      </c>
      <c r="C7982" t="s">
        <v>7906</v>
      </c>
      <c r="D7982">
        <v>205</v>
      </c>
      <c r="E7982" t="s">
        <v>7933</v>
      </c>
      <c r="F7982" t="s">
        <v>516</v>
      </c>
      <c r="G7982" s="1" t="s">
        <v>7934</v>
      </c>
      <c r="H7982" t="s">
        <v>7935</v>
      </c>
      <c r="I7982" t="s">
        <v>7934</v>
      </c>
      <c r="J7982" t="s">
        <v>7935</v>
      </c>
      <c r="K7982">
        <v>1.3</v>
      </c>
      <c r="L7982">
        <v>1.298960831</v>
      </c>
      <c r="M7982" t="s">
        <v>26</v>
      </c>
      <c r="N7982" t="s">
        <v>63</v>
      </c>
      <c r="O7982" t="s">
        <v>4124</v>
      </c>
      <c r="P7982" t="s">
        <v>29</v>
      </c>
      <c r="Q7982" t="s">
        <v>29</v>
      </c>
      <c r="R7982" t="s">
        <v>29</v>
      </c>
      <c r="S7982" t="s">
        <v>29</v>
      </c>
      <c r="T7982" t="s">
        <v>29</v>
      </c>
      <c r="U7982" t="s">
        <v>29</v>
      </c>
      <c r="V7982" t="s">
        <v>29</v>
      </c>
      <c r="W7982" t="s">
        <v>7908</v>
      </c>
    </row>
    <row r="7983" spans="1:23">
      <c r="A7983">
        <v>7982</v>
      </c>
      <c r="B7983" t="s">
        <v>7905</v>
      </c>
      <c r="C7983" t="s">
        <v>7906</v>
      </c>
      <c r="D7983">
        <v>205</v>
      </c>
      <c r="E7983" t="s">
        <v>7936</v>
      </c>
      <c r="F7983" t="s">
        <v>1273</v>
      </c>
      <c r="G7983" s="1" t="s">
        <v>1274</v>
      </c>
      <c r="H7983" t="s">
        <v>7937</v>
      </c>
      <c r="I7983" t="s">
        <v>1274</v>
      </c>
      <c r="J7983" t="s">
        <v>7937</v>
      </c>
      <c r="K7983">
        <v>0.4</v>
      </c>
      <c r="L7983">
        <v>0.39968025600000001</v>
      </c>
      <c r="M7983" t="s">
        <v>26</v>
      </c>
      <c r="N7983" t="s">
        <v>219</v>
      </c>
      <c r="O7983" t="s">
        <v>29</v>
      </c>
      <c r="P7983" t="s">
        <v>29</v>
      </c>
      <c r="Q7983" t="s">
        <v>29</v>
      </c>
      <c r="R7983" t="s">
        <v>29</v>
      </c>
      <c r="S7983" t="s">
        <v>29</v>
      </c>
      <c r="T7983" t="s">
        <v>29</v>
      </c>
      <c r="U7983" t="s">
        <v>29</v>
      </c>
      <c r="V7983" t="s">
        <v>29</v>
      </c>
      <c r="W7983" t="s">
        <v>7908</v>
      </c>
    </row>
    <row r="7984" spans="1:23">
      <c r="A7984">
        <v>7983</v>
      </c>
      <c r="B7984" t="s">
        <v>7905</v>
      </c>
      <c r="C7984" t="s">
        <v>7906</v>
      </c>
      <c r="D7984">
        <v>205</v>
      </c>
      <c r="E7984" t="s">
        <v>7936</v>
      </c>
      <c r="F7984" t="s">
        <v>1273</v>
      </c>
      <c r="G7984" s="1" t="s">
        <v>1274</v>
      </c>
      <c r="H7984" t="s">
        <v>7937</v>
      </c>
      <c r="I7984" t="s">
        <v>1274</v>
      </c>
      <c r="J7984" t="s">
        <v>7937</v>
      </c>
      <c r="K7984">
        <v>0.8</v>
      </c>
      <c r="L7984">
        <v>0.79936051200000002</v>
      </c>
      <c r="M7984" t="s">
        <v>26</v>
      </c>
      <c r="N7984" t="s">
        <v>74</v>
      </c>
      <c r="O7984" t="s">
        <v>118</v>
      </c>
      <c r="P7984" t="s">
        <v>29</v>
      </c>
      <c r="Q7984" t="s">
        <v>29</v>
      </c>
      <c r="R7984" t="s">
        <v>29</v>
      </c>
      <c r="S7984" t="s">
        <v>29</v>
      </c>
      <c r="T7984" t="s">
        <v>29</v>
      </c>
      <c r="U7984" t="s">
        <v>29</v>
      </c>
      <c r="V7984" t="s">
        <v>29</v>
      </c>
      <c r="W7984" t="s">
        <v>7908</v>
      </c>
    </row>
    <row r="7985" spans="1:23">
      <c r="A7985">
        <v>7984</v>
      </c>
      <c r="B7985" t="s">
        <v>7905</v>
      </c>
      <c r="C7985" t="s">
        <v>7906</v>
      </c>
      <c r="D7985">
        <v>205</v>
      </c>
      <c r="E7985" t="s">
        <v>7936</v>
      </c>
      <c r="F7985" t="s">
        <v>1273</v>
      </c>
      <c r="G7985" s="1" t="s">
        <v>1274</v>
      </c>
      <c r="H7985" t="s">
        <v>7937</v>
      </c>
      <c r="I7985" t="s">
        <v>1274</v>
      </c>
      <c r="J7985" t="s">
        <v>7937</v>
      </c>
      <c r="K7985">
        <v>0.1</v>
      </c>
      <c r="L7985">
        <v>9.9920064000000003E-2</v>
      </c>
      <c r="M7985" t="s">
        <v>26</v>
      </c>
      <c r="N7985" t="s">
        <v>74</v>
      </c>
      <c r="O7985" t="s">
        <v>63</v>
      </c>
      <c r="P7985" t="s">
        <v>29</v>
      </c>
      <c r="Q7985" t="s">
        <v>29</v>
      </c>
      <c r="R7985" t="s">
        <v>29</v>
      </c>
      <c r="S7985" t="s">
        <v>29</v>
      </c>
      <c r="T7985" t="s">
        <v>29</v>
      </c>
      <c r="U7985" t="s">
        <v>29</v>
      </c>
      <c r="V7985" t="s">
        <v>29</v>
      </c>
      <c r="W7985" t="s">
        <v>7908</v>
      </c>
    </row>
    <row r="7986" spans="1:23">
      <c r="A7986">
        <v>7985</v>
      </c>
      <c r="B7986" t="s">
        <v>7905</v>
      </c>
      <c r="C7986" t="s">
        <v>7906</v>
      </c>
      <c r="D7986">
        <v>205</v>
      </c>
      <c r="E7986" t="s">
        <v>7938</v>
      </c>
      <c r="F7986" t="s">
        <v>611</v>
      </c>
      <c r="G7986" s="1" t="s">
        <v>5934</v>
      </c>
      <c r="H7986" t="s">
        <v>7661</v>
      </c>
      <c r="I7986" t="s">
        <v>5934</v>
      </c>
      <c r="J7986" t="s">
        <v>7661</v>
      </c>
      <c r="K7986">
        <v>0.2</v>
      </c>
      <c r="L7986">
        <v>0.19984012800000001</v>
      </c>
      <c r="M7986" t="s">
        <v>26</v>
      </c>
      <c r="N7986" t="s">
        <v>232</v>
      </c>
      <c r="O7986" t="s">
        <v>29</v>
      </c>
      <c r="P7986" t="s">
        <v>29</v>
      </c>
      <c r="Q7986" t="s">
        <v>29</v>
      </c>
      <c r="R7986" t="s">
        <v>29</v>
      </c>
      <c r="S7986" t="s">
        <v>29</v>
      </c>
      <c r="T7986" t="s">
        <v>29</v>
      </c>
      <c r="U7986" t="s">
        <v>29</v>
      </c>
      <c r="V7986" t="s">
        <v>29</v>
      </c>
      <c r="W7986" t="s">
        <v>7908</v>
      </c>
    </row>
    <row r="7987" spans="1:23">
      <c r="A7987">
        <v>7986</v>
      </c>
      <c r="B7987" t="s">
        <v>7905</v>
      </c>
      <c r="C7987" t="s">
        <v>7906</v>
      </c>
      <c r="D7987">
        <v>205</v>
      </c>
      <c r="E7987" t="s">
        <v>7938</v>
      </c>
      <c r="F7987" t="s">
        <v>611</v>
      </c>
      <c r="G7987" s="1" t="s">
        <v>5934</v>
      </c>
      <c r="H7987" t="s">
        <v>7661</v>
      </c>
      <c r="I7987" t="s">
        <v>5934</v>
      </c>
      <c r="J7987" t="s">
        <v>7661</v>
      </c>
      <c r="K7987">
        <v>0.4</v>
      </c>
      <c r="L7987">
        <v>0.39968025600000001</v>
      </c>
      <c r="M7987" t="s">
        <v>26</v>
      </c>
      <c r="N7987" t="s">
        <v>74</v>
      </c>
      <c r="O7987" t="s">
        <v>118</v>
      </c>
      <c r="P7987" t="s">
        <v>29</v>
      </c>
      <c r="Q7987" t="s">
        <v>29</v>
      </c>
      <c r="R7987" t="s">
        <v>29</v>
      </c>
      <c r="S7987" t="s">
        <v>29</v>
      </c>
      <c r="T7987" t="s">
        <v>29</v>
      </c>
      <c r="U7987" t="s">
        <v>29</v>
      </c>
      <c r="V7987" t="s">
        <v>29</v>
      </c>
      <c r="W7987" t="s">
        <v>7908</v>
      </c>
    </row>
    <row r="7988" spans="1:23">
      <c r="A7988">
        <v>7987</v>
      </c>
      <c r="B7988" t="s">
        <v>7905</v>
      </c>
      <c r="C7988" t="s">
        <v>7906</v>
      </c>
      <c r="D7988">
        <v>205</v>
      </c>
      <c r="E7988" t="s">
        <v>7938</v>
      </c>
      <c r="F7988" t="s">
        <v>611</v>
      </c>
      <c r="G7988" s="1" t="s">
        <v>5934</v>
      </c>
      <c r="H7988" t="s">
        <v>7661</v>
      </c>
      <c r="I7988" t="s">
        <v>5934</v>
      </c>
      <c r="J7988" t="s">
        <v>7661</v>
      </c>
      <c r="K7988">
        <v>0.1</v>
      </c>
      <c r="L7988">
        <v>9.9920064000000003E-2</v>
      </c>
      <c r="M7988" t="s">
        <v>26</v>
      </c>
      <c r="N7988" t="s">
        <v>63</v>
      </c>
      <c r="O7988" t="s">
        <v>4124</v>
      </c>
      <c r="P7988" t="s">
        <v>29</v>
      </c>
      <c r="Q7988" t="s">
        <v>29</v>
      </c>
      <c r="R7988" t="s">
        <v>29</v>
      </c>
      <c r="S7988" t="s">
        <v>29</v>
      </c>
      <c r="T7988" t="s">
        <v>29</v>
      </c>
      <c r="U7988" t="s">
        <v>29</v>
      </c>
      <c r="V7988" t="s">
        <v>29</v>
      </c>
      <c r="W7988" t="s">
        <v>7908</v>
      </c>
    </row>
    <row r="7989" spans="1:23">
      <c r="A7989">
        <v>7988</v>
      </c>
      <c r="B7989" t="s">
        <v>7905</v>
      </c>
      <c r="C7989" t="s">
        <v>7906</v>
      </c>
      <c r="D7989">
        <v>205</v>
      </c>
      <c r="E7989" t="s">
        <v>7938</v>
      </c>
      <c r="F7989" t="s">
        <v>611</v>
      </c>
      <c r="G7989" s="1" t="s">
        <v>5934</v>
      </c>
      <c r="H7989" t="s">
        <v>7661</v>
      </c>
      <c r="I7989" t="s">
        <v>5934</v>
      </c>
      <c r="J7989" t="s">
        <v>7661</v>
      </c>
      <c r="K7989">
        <v>0.5</v>
      </c>
      <c r="L7989">
        <v>0.49960031999999999</v>
      </c>
      <c r="M7989" t="s">
        <v>26</v>
      </c>
      <c r="N7989" t="s">
        <v>28</v>
      </c>
      <c r="O7989" t="s">
        <v>53</v>
      </c>
      <c r="P7989" t="s">
        <v>29</v>
      </c>
      <c r="Q7989" t="s">
        <v>29</v>
      </c>
      <c r="R7989" t="s">
        <v>29</v>
      </c>
      <c r="S7989" t="s">
        <v>29</v>
      </c>
      <c r="T7989" t="s">
        <v>29</v>
      </c>
      <c r="U7989" t="s">
        <v>29</v>
      </c>
      <c r="V7989" t="s">
        <v>29</v>
      </c>
      <c r="W7989" t="s">
        <v>7908</v>
      </c>
    </row>
    <row r="7990" spans="1:23">
      <c r="A7990">
        <v>7989</v>
      </c>
      <c r="B7990" t="s">
        <v>7905</v>
      </c>
      <c r="C7990" t="s">
        <v>7906</v>
      </c>
      <c r="D7990">
        <v>205</v>
      </c>
      <c r="E7990" t="s">
        <v>7939</v>
      </c>
      <c r="F7990" t="s">
        <v>438</v>
      </c>
      <c r="G7990" s="1" t="s">
        <v>7940</v>
      </c>
      <c r="H7990" t="s">
        <v>7941</v>
      </c>
      <c r="I7990" t="s">
        <v>7940</v>
      </c>
      <c r="J7990" t="s">
        <v>7941</v>
      </c>
      <c r="K7990">
        <v>0.6</v>
      </c>
      <c r="L7990">
        <v>0.59952038399999996</v>
      </c>
      <c r="M7990" t="s">
        <v>26</v>
      </c>
      <c r="N7990" t="s">
        <v>219</v>
      </c>
      <c r="O7990" t="s">
        <v>29</v>
      </c>
      <c r="P7990" t="s">
        <v>29</v>
      </c>
      <c r="Q7990" t="s">
        <v>29</v>
      </c>
      <c r="R7990" t="s">
        <v>29</v>
      </c>
      <c r="S7990" t="s">
        <v>29</v>
      </c>
      <c r="T7990" t="s">
        <v>29</v>
      </c>
      <c r="U7990" t="s">
        <v>29</v>
      </c>
      <c r="V7990" t="s">
        <v>29</v>
      </c>
      <c r="W7990" t="s">
        <v>7908</v>
      </c>
    </row>
    <row r="7991" spans="1:23">
      <c r="A7991">
        <v>7990</v>
      </c>
      <c r="B7991" t="s">
        <v>7905</v>
      </c>
      <c r="C7991" t="s">
        <v>7906</v>
      </c>
      <c r="D7991">
        <v>205</v>
      </c>
      <c r="E7991" t="s">
        <v>7939</v>
      </c>
      <c r="F7991" t="s">
        <v>438</v>
      </c>
      <c r="G7991" s="1" t="s">
        <v>7940</v>
      </c>
      <c r="H7991" t="s">
        <v>7941</v>
      </c>
      <c r="I7991" t="s">
        <v>7940</v>
      </c>
      <c r="J7991" t="s">
        <v>7941</v>
      </c>
      <c r="K7991">
        <v>0.1</v>
      </c>
      <c r="L7991">
        <v>9.9920064000000003E-2</v>
      </c>
      <c r="M7991" t="s">
        <v>26</v>
      </c>
      <c r="N7991" t="s">
        <v>74</v>
      </c>
      <c r="O7991" t="s">
        <v>118</v>
      </c>
      <c r="P7991" t="s">
        <v>29</v>
      </c>
      <c r="Q7991" t="s">
        <v>29</v>
      </c>
      <c r="R7991" t="s">
        <v>29</v>
      </c>
      <c r="S7991" t="s">
        <v>29</v>
      </c>
      <c r="T7991" t="s">
        <v>29</v>
      </c>
      <c r="U7991" t="s">
        <v>29</v>
      </c>
      <c r="V7991" t="s">
        <v>29</v>
      </c>
      <c r="W7991" t="s">
        <v>7908</v>
      </c>
    </row>
    <row r="7992" spans="1:23">
      <c r="A7992">
        <v>7991</v>
      </c>
      <c r="B7992" t="s">
        <v>7905</v>
      </c>
      <c r="C7992" t="s">
        <v>7906</v>
      </c>
      <c r="D7992">
        <v>205</v>
      </c>
      <c r="E7992" t="s">
        <v>7939</v>
      </c>
      <c r="F7992" t="s">
        <v>438</v>
      </c>
      <c r="G7992" s="1" t="s">
        <v>7940</v>
      </c>
      <c r="H7992" t="s">
        <v>7941</v>
      </c>
      <c r="I7992" t="s">
        <v>7940</v>
      </c>
      <c r="J7992" t="s">
        <v>7941</v>
      </c>
      <c r="K7992">
        <v>0.4</v>
      </c>
      <c r="L7992">
        <v>0.39968025600000001</v>
      </c>
      <c r="M7992" t="s">
        <v>26</v>
      </c>
      <c r="N7992" t="s">
        <v>63</v>
      </c>
      <c r="O7992" t="s">
        <v>4124</v>
      </c>
      <c r="P7992" t="s">
        <v>29</v>
      </c>
      <c r="Q7992" t="s">
        <v>29</v>
      </c>
      <c r="R7992" t="s">
        <v>29</v>
      </c>
      <c r="S7992" t="s">
        <v>29</v>
      </c>
      <c r="T7992" t="s">
        <v>29</v>
      </c>
      <c r="U7992" t="s">
        <v>29</v>
      </c>
      <c r="V7992" t="s">
        <v>29</v>
      </c>
      <c r="W7992" t="s">
        <v>7908</v>
      </c>
    </row>
    <row r="7993" spans="1:23">
      <c r="A7993">
        <v>7992</v>
      </c>
      <c r="B7993" t="s">
        <v>7905</v>
      </c>
      <c r="C7993" t="s">
        <v>7906</v>
      </c>
      <c r="D7993">
        <v>205</v>
      </c>
      <c r="E7993" t="s">
        <v>7939</v>
      </c>
      <c r="F7993" t="s">
        <v>438</v>
      </c>
      <c r="G7993" s="1" t="s">
        <v>7940</v>
      </c>
      <c r="H7993" t="s">
        <v>7941</v>
      </c>
      <c r="I7993" t="s">
        <v>7940</v>
      </c>
      <c r="J7993" t="s">
        <v>7941</v>
      </c>
      <c r="K7993">
        <v>0.1</v>
      </c>
      <c r="L7993">
        <v>9.9920064000000003E-2</v>
      </c>
      <c r="M7993" t="s">
        <v>26</v>
      </c>
      <c r="N7993" t="s">
        <v>74</v>
      </c>
      <c r="O7993" t="s">
        <v>63</v>
      </c>
      <c r="P7993" t="s">
        <v>29</v>
      </c>
      <c r="Q7993" t="s">
        <v>29</v>
      </c>
      <c r="R7993" t="s">
        <v>29</v>
      </c>
      <c r="S7993" t="s">
        <v>29</v>
      </c>
      <c r="T7993" t="s">
        <v>29</v>
      </c>
      <c r="U7993" t="s">
        <v>29</v>
      </c>
      <c r="V7993" t="s">
        <v>29</v>
      </c>
      <c r="W7993" t="s">
        <v>7908</v>
      </c>
    </row>
    <row r="7994" spans="1:23">
      <c r="A7994">
        <v>7993</v>
      </c>
      <c r="B7994" t="s">
        <v>7905</v>
      </c>
      <c r="C7994" t="s">
        <v>7906</v>
      </c>
      <c r="D7994">
        <v>205</v>
      </c>
      <c r="E7994" t="s">
        <v>7942</v>
      </c>
      <c r="F7994" t="s">
        <v>43</v>
      </c>
      <c r="G7994" s="1" t="s">
        <v>580</v>
      </c>
      <c r="H7994" t="s">
        <v>7943</v>
      </c>
      <c r="I7994" t="s">
        <v>580</v>
      </c>
      <c r="J7994" t="s">
        <v>7943</v>
      </c>
      <c r="K7994">
        <v>0.7</v>
      </c>
      <c r="L7994">
        <v>0.69944044800000005</v>
      </c>
      <c r="M7994" t="s">
        <v>26</v>
      </c>
      <c r="N7994" t="s">
        <v>232</v>
      </c>
      <c r="O7994" t="s">
        <v>29</v>
      </c>
      <c r="P7994" t="s">
        <v>29</v>
      </c>
      <c r="Q7994" t="s">
        <v>29</v>
      </c>
      <c r="R7994" t="s">
        <v>29</v>
      </c>
      <c r="S7994" t="s">
        <v>29</v>
      </c>
      <c r="T7994" t="s">
        <v>29</v>
      </c>
      <c r="U7994" t="s">
        <v>29</v>
      </c>
      <c r="V7994" t="s">
        <v>29</v>
      </c>
      <c r="W7994" t="s">
        <v>7908</v>
      </c>
    </row>
    <row r="7995" spans="1:23">
      <c r="A7995">
        <v>7994</v>
      </c>
      <c r="B7995" t="s">
        <v>7905</v>
      </c>
      <c r="C7995" t="s">
        <v>7906</v>
      </c>
      <c r="D7995">
        <v>205</v>
      </c>
      <c r="E7995" t="s">
        <v>7942</v>
      </c>
      <c r="F7995" t="s">
        <v>43</v>
      </c>
      <c r="G7995" s="1" t="s">
        <v>580</v>
      </c>
      <c r="H7995" t="s">
        <v>7943</v>
      </c>
      <c r="I7995" t="s">
        <v>580</v>
      </c>
      <c r="J7995" t="s">
        <v>7943</v>
      </c>
      <c r="K7995">
        <v>0.5</v>
      </c>
      <c r="L7995">
        <v>0.49960031999999999</v>
      </c>
      <c r="M7995" t="s">
        <v>26</v>
      </c>
      <c r="N7995" t="s">
        <v>74</v>
      </c>
      <c r="O7995" t="s">
        <v>118</v>
      </c>
      <c r="P7995" t="s">
        <v>29</v>
      </c>
      <c r="Q7995" t="s">
        <v>29</v>
      </c>
      <c r="R7995" t="s">
        <v>29</v>
      </c>
      <c r="S7995" t="s">
        <v>29</v>
      </c>
      <c r="T7995" t="s">
        <v>29</v>
      </c>
      <c r="U7995" t="s">
        <v>29</v>
      </c>
      <c r="V7995" t="s">
        <v>29</v>
      </c>
      <c r="W7995" t="s">
        <v>7908</v>
      </c>
    </row>
    <row r="7996" spans="1:23">
      <c r="A7996">
        <v>7995</v>
      </c>
      <c r="B7996" t="s">
        <v>7905</v>
      </c>
      <c r="C7996" t="s">
        <v>7906</v>
      </c>
      <c r="D7996">
        <v>205</v>
      </c>
      <c r="E7996" t="s">
        <v>7944</v>
      </c>
      <c r="F7996" t="s">
        <v>558</v>
      </c>
      <c r="G7996" s="1" t="s">
        <v>726</v>
      </c>
      <c r="H7996" t="s">
        <v>4690</v>
      </c>
      <c r="I7996" t="s">
        <v>726</v>
      </c>
      <c r="J7996" t="s">
        <v>4690</v>
      </c>
      <c r="K7996">
        <v>0.1</v>
      </c>
      <c r="L7996">
        <v>9.9920064000000003E-2</v>
      </c>
      <c r="M7996" t="s">
        <v>26</v>
      </c>
      <c r="N7996" t="s">
        <v>121</v>
      </c>
      <c r="O7996" t="s">
        <v>29</v>
      </c>
      <c r="P7996" t="s">
        <v>29</v>
      </c>
      <c r="Q7996" t="s">
        <v>29</v>
      </c>
      <c r="R7996" t="s">
        <v>29</v>
      </c>
      <c r="S7996" t="s">
        <v>29</v>
      </c>
      <c r="T7996" t="s">
        <v>29</v>
      </c>
      <c r="U7996" t="s">
        <v>29</v>
      </c>
      <c r="V7996" t="s">
        <v>29</v>
      </c>
      <c r="W7996" t="s">
        <v>7908</v>
      </c>
    </row>
    <row r="7997" spans="1:23">
      <c r="A7997">
        <v>7996</v>
      </c>
      <c r="B7997" t="s">
        <v>7905</v>
      </c>
      <c r="C7997" t="s">
        <v>7906</v>
      </c>
      <c r="D7997">
        <v>205</v>
      </c>
      <c r="E7997" t="s">
        <v>7944</v>
      </c>
      <c r="F7997" t="s">
        <v>558</v>
      </c>
      <c r="G7997" s="1" t="s">
        <v>726</v>
      </c>
      <c r="H7997" t="s">
        <v>4690</v>
      </c>
      <c r="I7997" t="s">
        <v>726</v>
      </c>
      <c r="J7997" t="s">
        <v>4690</v>
      </c>
      <c r="K7997">
        <v>1</v>
      </c>
      <c r="L7997">
        <v>0.999200639</v>
      </c>
      <c r="M7997" t="s">
        <v>26</v>
      </c>
      <c r="N7997" t="s">
        <v>74</v>
      </c>
      <c r="O7997" t="s">
        <v>118</v>
      </c>
      <c r="P7997" t="s">
        <v>29</v>
      </c>
      <c r="Q7997" t="s">
        <v>29</v>
      </c>
      <c r="R7997" t="s">
        <v>29</v>
      </c>
      <c r="S7997" t="s">
        <v>29</v>
      </c>
      <c r="T7997" t="s">
        <v>29</v>
      </c>
      <c r="U7997" t="s">
        <v>29</v>
      </c>
      <c r="V7997" t="s">
        <v>29</v>
      </c>
      <c r="W7997" t="s">
        <v>7908</v>
      </c>
    </row>
    <row r="7998" spans="1:23">
      <c r="A7998">
        <v>7997</v>
      </c>
      <c r="B7998" t="s">
        <v>7905</v>
      </c>
      <c r="C7998" t="s">
        <v>7906</v>
      </c>
      <c r="D7998">
        <v>205</v>
      </c>
      <c r="E7998" t="s">
        <v>7945</v>
      </c>
      <c r="F7998" t="s">
        <v>558</v>
      </c>
      <c r="G7998" s="1" t="s">
        <v>726</v>
      </c>
      <c r="H7998" t="s">
        <v>272</v>
      </c>
      <c r="I7998" t="s">
        <v>726</v>
      </c>
      <c r="J7998" t="s">
        <v>272</v>
      </c>
      <c r="K7998">
        <v>0.2</v>
      </c>
      <c r="L7998">
        <v>0.19984012800000001</v>
      </c>
      <c r="M7998" t="s">
        <v>26</v>
      </c>
      <c r="N7998" t="s">
        <v>219</v>
      </c>
      <c r="O7998" t="s">
        <v>29</v>
      </c>
      <c r="P7998" t="s">
        <v>29</v>
      </c>
      <c r="Q7998" t="s">
        <v>29</v>
      </c>
      <c r="R7998" t="s">
        <v>29</v>
      </c>
      <c r="S7998" t="s">
        <v>29</v>
      </c>
      <c r="T7998" t="s">
        <v>29</v>
      </c>
      <c r="U7998" t="s">
        <v>29</v>
      </c>
      <c r="V7998" t="s">
        <v>29</v>
      </c>
      <c r="W7998" t="s">
        <v>7908</v>
      </c>
    </row>
    <row r="7999" spans="1:23">
      <c r="A7999">
        <v>7998</v>
      </c>
      <c r="B7999" t="s">
        <v>7905</v>
      </c>
      <c r="C7999" t="s">
        <v>7906</v>
      </c>
      <c r="D7999">
        <v>205</v>
      </c>
      <c r="E7999" t="s">
        <v>7945</v>
      </c>
      <c r="F7999" t="s">
        <v>558</v>
      </c>
      <c r="G7999" s="1" t="s">
        <v>726</v>
      </c>
      <c r="H7999" t="s">
        <v>272</v>
      </c>
      <c r="I7999" t="s">
        <v>726</v>
      </c>
      <c r="J7999" t="s">
        <v>272</v>
      </c>
      <c r="K7999">
        <v>0.1</v>
      </c>
      <c r="L7999">
        <v>9.9920064000000003E-2</v>
      </c>
      <c r="M7999" t="s">
        <v>26</v>
      </c>
      <c r="N7999" t="s">
        <v>5868</v>
      </c>
      <c r="O7999" t="s">
        <v>63</v>
      </c>
      <c r="P7999" t="s">
        <v>29</v>
      </c>
      <c r="Q7999" t="s">
        <v>29</v>
      </c>
      <c r="R7999" t="s">
        <v>29</v>
      </c>
      <c r="S7999" t="s">
        <v>29</v>
      </c>
      <c r="T7999" t="s">
        <v>29</v>
      </c>
      <c r="U7999" t="s">
        <v>29</v>
      </c>
      <c r="V7999" t="s">
        <v>29</v>
      </c>
      <c r="W7999" t="s">
        <v>7908</v>
      </c>
    </row>
    <row r="8000" spans="1:23">
      <c r="A8000">
        <v>7999</v>
      </c>
      <c r="B8000" t="s">
        <v>7905</v>
      </c>
      <c r="C8000" t="s">
        <v>7906</v>
      </c>
      <c r="D8000">
        <v>205</v>
      </c>
      <c r="E8000" t="s">
        <v>7945</v>
      </c>
      <c r="F8000" t="s">
        <v>558</v>
      </c>
      <c r="G8000" s="1" t="s">
        <v>726</v>
      </c>
      <c r="H8000" t="s">
        <v>272</v>
      </c>
      <c r="I8000" t="s">
        <v>726</v>
      </c>
      <c r="J8000" t="s">
        <v>272</v>
      </c>
      <c r="K8000">
        <v>0.7</v>
      </c>
      <c r="L8000">
        <v>0.69944044800000005</v>
      </c>
      <c r="M8000" t="s">
        <v>26</v>
      </c>
      <c r="N8000" t="s">
        <v>74</v>
      </c>
      <c r="O8000" t="s">
        <v>118</v>
      </c>
      <c r="P8000" t="s">
        <v>29</v>
      </c>
      <c r="Q8000" t="s">
        <v>29</v>
      </c>
      <c r="R8000" t="s">
        <v>29</v>
      </c>
      <c r="S8000" t="s">
        <v>29</v>
      </c>
      <c r="T8000" t="s">
        <v>29</v>
      </c>
      <c r="U8000" t="s">
        <v>29</v>
      </c>
      <c r="V8000" t="s">
        <v>29</v>
      </c>
      <c r="W8000" t="s">
        <v>7908</v>
      </c>
    </row>
    <row r="8001" spans="1:23">
      <c r="A8001">
        <v>8000</v>
      </c>
      <c r="B8001" t="s">
        <v>7905</v>
      </c>
      <c r="C8001" t="s">
        <v>7906</v>
      </c>
      <c r="D8001">
        <v>205</v>
      </c>
      <c r="E8001" t="s">
        <v>7945</v>
      </c>
      <c r="F8001" t="s">
        <v>558</v>
      </c>
      <c r="G8001" s="1" t="s">
        <v>726</v>
      </c>
      <c r="H8001" t="s">
        <v>272</v>
      </c>
      <c r="I8001" t="s">
        <v>726</v>
      </c>
      <c r="J8001" t="s">
        <v>272</v>
      </c>
      <c r="K8001">
        <v>0.1</v>
      </c>
      <c r="L8001">
        <v>9.9920064000000003E-2</v>
      </c>
      <c r="M8001" t="s">
        <v>26</v>
      </c>
      <c r="N8001" t="s">
        <v>74</v>
      </c>
      <c r="O8001" t="s">
        <v>63</v>
      </c>
      <c r="P8001" t="s">
        <v>29</v>
      </c>
      <c r="Q8001" t="s">
        <v>29</v>
      </c>
      <c r="R8001" t="s">
        <v>29</v>
      </c>
      <c r="S8001" t="s">
        <v>29</v>
      </c>
      <c r="T8001" t="s">
        <v>29</v>
      </c>
      <c r="U8001" t="s">
        <v>29</v>
      </c>
      <c r="V8001" t="s">
        <v>29</v>
      </c>
      <c r="W8001" t="s">
        <v>7908</v>
      </c>
    </row>
    <row r="8002" spans="1:23">
      <c r="A8002">
        <v>8001</v>
      </c>
      <c r="B8002" t="s">
        <v>7905</v>
      </c>
      <c r="C8002" t="s">
        <v>7906</v>
      </c>
      <c r="D8002">
        <v>205</v>
      </c>
      <c r="E8002" t="s">
        <v>7946</v>
      </c>
      <c r="F8002" t="s">
        <v>255</v>
      </c>
      <c r="G8002" s="1" t="s">
        <v>5246</v>
      </c>
      <c r="H8002" t="s">
        <v>4788</v>
      </c>
      <c r="I8002" t="s">
        <v>5246</v>
      </c>
      <c r="J8002" t="s">
        <v>4788</v>
      </c>
      <c r="K8002">
        <v>1.1000000000000001</v>
      </c>
      <c r="L8002">
        <v>1.0991207030000001</v>
      </c>
      <c r="M8002" t="s">
        <v>26</v>
      </c>
      <c r="N8002" t="s">
        <v>74</v>
      </c>
      <c r="O8002" t="s">
        <v>118</v>
      </c>
      <c r="P8002" t="s">
        <v>29</v>
      </c>
      <c r="Q8002" t="s">
        <v>29</v>
      </c>
      <c r="R8002" t="s">
        <v>29</v>
      </c>
      <c r="S8002" t="s">
        <v>29</v>
      </c>
      <c r="T8002" t="s">
        <v>29</v>
      </c>
      <c r="U8002" t="s">
        <v>29</v>
      </c>
      <c r="V8002" t="s">
        <v>29</v>
      </c>
      <c r="W8002" t="s">
        <v>7908</v>
      </c>
    </row>
    <row r="8003" spans="1:23">
      <c r="A8003">
        <v>8002</v>
      </c>
      <c r="B8003" t="s">
        <v>7905</v>
      </c>
      <c r="C8003" t="s">
        <v>7906</v>
      </c>
      <c r="D8003">
        <v>205</v>
      </c>
      <c r="E8003" t="s">
        <v>7947</v>
      </c>
      <c r="F8003" t="s">
        <v>7948</v>
      </c>
      <c r="G8003" s="1" t="s">
        <v>7949</v>
      </c>
      <c r="H8003" t="s">
        <v>7950</v>
      </c>
      <c r="I8003" t="s">
        <v>7949</v>
      </c>
      <c r="J8003" t="s">
        <v>7950</v>
      </c>
      <c r="K8003">
        <v>0.1</v>
      </c>
      <c r="L8003">
        <v>9.9920064000000003E-2</v>
      </c>
      <c r="M8003" t="s">
        <v>26</v>
      </c>
      <c r="N8003" t="s">
        <v>232</v>
      </c>
      <c r="O8003" t="s">
        <v>29</v>
      </c>
      <c r="P8003" t="s">
        <v>29</v>
      </c>
      <c r="Q8003" t="s">
        <v>29</v>
      </c>
      <c r="R8003" t="s">
        <v>29</v>
      </c>
      <c r="S8003" t="s">
        <v>29</v>
      </c>
      <c r="T8003" t="s">
        <v>29</v>
      </c>
      <c r="U8003" t="s">
        <v>29</v>
      </c>
      <c r="V8003" t="s">
        <v>29</v>
      </c>
      <c r="W8003" t="s">
        <v>7908</v>
      </c>
    </row>
    <row r="8004" spans="1:23">
      <c r="A8004">
        <v>8003</v>
      </c>
      <c r="B8004" t="s">
        <v>7905</v>
      </c>
      <c r="C8004" t="s">
        <v>7906</v>
      </c>
      <c r="D8004">
        <v>205</v>
      </c>
      <c r="E8004" t="s">
        <v>7947</v>
      </c>
      <c r="F8004" t="s">
        <v>7948</v>
      </c>
      <c r="G8004" s="1" t="s">
        <v>7949</v>
      </c>
      <c r="H8004" t="s">
        <v>7950</v>
      </c>
      <c r="I8004" t="s">
        <v>7949</v>
      </c>
      <c r="J8004" t="s">
        <v>7950</v>
      </c>
      <c r="K8004">
        <v>0.2</v>
      </c>
      <c r="L8004">
        <v>0.19984012800000001</v>
      </c>
      <c r="M8004" t="s">
        <v>26</v>
      </c>
      <c r="N8004" t="s">
        <v>219</v>
      </c>
      <c r="O8004" t="s">
        <v>29</v>
      </c>
      <c r="P8004" t="s">
        <v>29</v>
      </c>
      <c r="Q8004" t="s">
        <v>29</v>
      </c>
      <c r="R8004" t="s">
        <v>29</v>
      </c>
      <c r="S8004" t="s">
        <v>29</v>
      </c>
      <c r="T8004" t="s">
        <v>29</v>
      </c>
      <c r="U8004" t="s">
        <v>29</v>
      </c>
      <c r="V8004" t="s">
        <v>29</v>
      </c>
      <c r="W8004" t="s">
        <v>7908</v>
      </c>
    </row>
    <row r="8005" spans="1:23">
      <c r="A8005">
        <v>8004</v>
      </c>
      <c r="B8005" t="s">
        <v>7905</v>
      </c>
      <c r="C8005" t="s">
        <v>7906</v>
      </c>
      <c r="D8005">
        <v>205</v>
      </c>
      <c r="E8005" t="s">
        <v>7947</v>
      </c>
      <c r="F8005" t="s">
        <v>7948</v>
      </c>
      <c r="G8005" s="1" t="s">
        <v>7949</v>
      </c>
      <c r="H8005" t="s">
        <v>7950</v>
      </c>
      <c r="I8005" t="s">
        <v>7949</v>
      </c>
      <c r="J8005" t="s">
        <v>7950</v>
      </c>
      <c r="K8005">
        <v>0.7</v>
      </c>
      <c r="L8005">
        <v>0.69944044800000005</v>
      </c>
      <c r="M8005" t="s">
        <v>26</v>
      </c>
      <c r="N8005" t="s">
        <v>27</v>
      </c>
      <c r="O8005" t="s">
        <v>29</v>
      </c>
      <c r="P8005" t="s">
        <v>29</v>
      </c>
      <c r="Q8005" t="s">
        <v>29</v>
      </c>
      <c r="R8005" t="s">
        <v>29</v>
      </c>
      <c r="S8005" t="s">
        <v>29</v>
      </c>
      <c r="T8005" t="s">
        <v>29</v>
      </c>
      <c r="U8005" t="s">
        <v>29</v>
      </c>
      <c r="V8005" t="s">
        <v>29</v>
      </c>
      <c r="W8005" t="s">
        <v>7908</v>
      </c>
    </row>
    <row r="8006" spans="1:23">
      <c r="A8006">
        <v>8005</v>
      </c>
      <c r="B8006" t="s">
        <v>7905</v>
      </c>
      <c r="C8006" t="s">
        <v>7906</v>
      </c>
      <c r="D8006">
        <v>205</v>
      </c>
      <c r="E8006" t="s">
        <v>7947</v>
      </c>
      <c r="F8006" t="s">
        <v>7948</v>
      </c>
      <c r="G8006" s="1" t="s">
        <v>7949</v>
      </c>
      <c r="H8006" t="s">
        <v>7950</v>
      </c>
      <c r="I8006" t="s">
        <v>7949</v>
      </c>
      <c r="J8006" t="s">
        <v>7950</v>
      </c>
      <c r="K8006">
        <v>0.1</v>
      </c>
      <c r="L8006">
        <v>9.9920064000000003E-2</v>
      </c>
      <c r="M8006" t="s">
        <v>26</v>
      </c>
      <c r="N8006" t="s">
        <v>28</v>
      </c>
      <c r="O8006" t="s">
        <v>53</v>
      </c>
      <c r="P8006" t="s">
        <v>29</v>
      </c>
      <c r="Q8006" t="s">
        <v>29</v>
      </c>
      <c r="R8006" t="s">
        <v>29</v>
      </c>
      <c r="S8006" t="s">
        <v>29</v>
      </c>
      <c r="T8006" t="s">
        <v>29</v>
      </c>
      <c r="U8006" t="s">
        <v>29</v>
      </c>
      <c r="V8006" t="s">
        <v>29</v>
      </c>
      <c r="W8006" t="s">
        <v>7908</v>
      </c>
    </row>
    <row r="8007" spans="1:23">
      <c r="A8007">
        <v>8006</v>
      </c>
      <c r="B8007" t="s">
        <v>7905</v>
      </c>
      <c r="C8007" t="s">
        <v>7906</v>
      </c>
      <c r="D8007">
        <v>205</v>
      </c>
      <c r="E8007" t="s">
        <v>7951</v>
      </c>
      <c r="F8007" t="s">
        <v>93</v>
      </c>
      <c r="G8007" s="1" t="s">
        <v>29</v>
      </c>
      <c r="H8007" t="s">
        <v>29</v>
      </c>
      <c r="I8007" t="s">
        <v>29</v>
      </c>
      <c r="J8007" t="s">
        <v>29</v>
      </c>
      <c r="K8007">
        <v>3.5</v>
      </c>
      <c r="L8007">
        <v>3.4972022379999999</v>
      </c>
      <c r="M8007" t="s">
        <v>26</v>
      </c>
      <c r="N8007" t="s">
        <v>232</v>
      </c>
      <c r="O8007" t="s">
        <v>29</v>
      </c>
      <c r="P8007" t="s">
        <v>29</v>
      </c>
      <c r="Q8007" t="s">
        <v>29</v>
      </c>
      <c r="R8007" t="s">
        <v>29</v>
      </c>
      <c r="S8007" t="s">
        <v>29</v>
      </c>
      <c r="T8007" t="s">
        <v>29</v>
      </c>
      <c r="U8007" t="s">
        <v>29</v>
      </c>
      <c r="V8007" t="s">
        <v>29</v>
      </c>
      <c r="W8007" t="s">
        <v>7908</v>
      </c>
    </row>
    <row r="8008" spans="1:23">
      <c r="A8008">
        <v>8007</v>
      </c>
      <c r="B8008" t="s">
        <v>7905</v>
      </c>
      <c r="C8008" t="s">
        <v>7906</v>
      </c>
      <c r="D8008">
        <v>205</v>
      </c>
      <c r="E8008" t="s">
        <v>7951</v>
      </c>
      <c r="F8008" t="s">
        <v>93</v>
      </c>
      <c r="G8008" s="1" t="s">
        <v>29</v>
      </c>
      <c r="H8008" t="s">
        <v>29</v>
      </c>
      <c r="I8008" t="s">
        <v>29</v>
      </c>
      <c r="J8008" t="s">
        <v>29</v>
      </c>
      <c r="K8008">
        <v>0.1</v>
      </c>
      <c r="L8008">
        <v>9.9920064000000003E-2</v>
      </c>
      <c r="M8008" t="s">
        <v>26</v>
      </c>
      <c r="N8008" t="s">
        <v>121</v>
      </c>
      <c r="O8008" t="s">
        <v>29</v>
      </c>
      <c r="P8008" t="s">
        <v>29</v>
      </c>
      <c r="Q8008" t="s">
        <v>29</v>
      </c>
      <c r="R8008" t="s">
        <v>29</v>
      </c>
      <c r="S8008" t="s">
        <v>29</v>
      </c>
      <c r="T8008" t="s">
        <v>29</v>
      </c>
      <c r="U8008" t="s">
        <v>29</v>
      </c>
      <c r="V8008" t="s">
        <v>29</v>
      </c>
      <c r="W8008" t="s">
        <v>7908</v>
      </c>
    </row>
    <row r="8009" spans="1:23">
      <c r="A8009">
        <v>8008</v>
      </c>
      <c r="B8009" t="s">
        <v>7905</v>
      </c>
      <c r="C8009" t="s">
        <v>7906</v>
      </c>
      <c r="D8009">
        <v>205</v>
      </c>
      <c r="E8009" t="s">
        <v>7951</v>
      </c>
      <c r="F8009" t="s">
        <v>93</v>
      </c>
      <c r="G8009" s="1" t="s">
        <v>29</v>
      </c>
      <c r="H8009" t="s">
        <v>29</v>
      </c>
      <c r="I8009" t="s">
        <v>29</v>
      </c>
      <c r="J8009" t="s">
        <v>29</v>
      </c>
      <c r="K8009">
        <v>6</v>
      </c>
      <c r="L8009">
        <v>5.995203837</v>
      </c>
      <c r="M8009" t="s">
        <v>26</v>
      </c>
      <c r="N8009" t="s">
        <v>219</v>
      </c>
      <c r="O8009" t="s">
        <v>29</v>
      </c>
      <c r="P8009" t="s">
        <v>29</v>
      </c>
      <c r="Q8009" t="s">
        <v>29</v>
      </c>
      <c r="R8009" t="s">
        <v>29</v>
      </c>
      <c r="S8009" t="s">
        <v>29</v>
      </c>
      <c r="T8009" t="s">
        <v>29</v>
      </c>
      <c r="U8009" t="s">
        <v>29</v>
      </c>
      <c r="V8009" t="s">
        <v>29</v>
      </c>
      <c r="W8009" t="s">
        <v>7908</v>
      </c>
    </row>
    <row r="8010" spans="1:23">
      <c r="A8010">
        <v>8009</v>
      </c>
      <c r="B8010" t="s">
        <v>7905</v>
      </c>
      <c r="C8010" t="s">
        <v>7906</v>
      </c>
      <c r="D8010">
        <v>205</v>
      </c>
      <c r="E8010" t="s">
        <v>7951</v>
      </c>
      <c r="F8010" t="s">
        <v>93</v>
      </c>
      <c r="G8010" s="1" t="s">
        <v>29</v>
      </c>
      <c r="H8010" t="s">
        <v>29</v>
      </c>
      <c r="I8010" t="s">
        <v>29</v>
      </c>
      <c r="J8010" t="s">
        <v>29</v>
      </c>
      <c r="K8010">
        <v>1</v>
      </c>
      <c r="L8010">
        <v>0.999200639</v>
      </c>
      <c r="M8010" t="s">
        <v>26</v>
      </c>
      <c r="N8010" t="s">
        <v>5868</v>
      </c>
      <c r="O8010" t="s">
        <v>63</v>
      </c>
      <c r="P8010" t="s">
        <v>29</v>
      </c>
      <c r="Q8010" t="s">
        <v>29</v>
      </c>
      <c r="R8010" t="s">
        <v>29</v>
      </c>
      <c r="S8010" t="s">
        <v>29</v>
      </c>
      <c r="T8010" t="s">
        <v>29</v>
      </c>
      <c r="U8010" t="s">
        <v>29</v>
      </c>
      <c r="V8010" t="s">
        <v>29</v>
      </c>
      <c r="W8010" t="s">
        <v>7908</v>
      </c>
    </row>
    <row r="8011" spans="1:23">
      <c r="A8011">
        <v>8010</v>
      </c>
      <c r="B8011" t="s">
        <v>7905</v>
      </c>
      <c r="C8011" t="s">
        <v>7906</v>
      </c>
      <c r="D8011">
        <v>205</v>
      </c>
      <c r="E8011" t="s">
        <v>7951</v>
      </c>
      <c r="F8011" t="s">
        <v>93</v>
      </c>
      <c r="G8011" s="1" t="s">
        <v>29</v>
      </c>
      <c r="H8011" t="s">
        <v>29</v>
      </c>
      <c r="I8011" t="s">
        <v>29</v>
      </c>
      <c r="J8011" t="s">
        <v>29</v>
      </c>
      <c r="K8011">
        <v>1.5</v>
      </c>
      <c r="L8011">
        <v>1.498800959</v>
      </c>
      <c r="M8011" t="s">
        <v>26</v>
      </c>
      <c r="N8011" t="s">
        <v>27</v>
      </c>
      <c r="O8011" t="s">
        <v>29</v>
      </c>
      <c r="P8011" t="s">
        <v>29</v>
      </c>
      <c r="Q8011" t="s">
        <v>29</v>
      </c>
      <c r="R8011" t="s">
        <v>29</v>
      </c>
      <c r="S8011" t="s">
        <v>29</v>
      </c>
      <c r="T8011" t="s">
        <v>29</v>
      </c>
      <c r="U8011" t="s">
        <v>29</v>
      </c>
      <c r="V8011" t="s">
        <v>29</v>
      </c>
      <c r="W8011" t="s">
        <v>7908</v>
      </c>
    </row>
    <row r="8012" spans="1:23">
      <c r="A8012">
        <v>8011</v>
      </c>
      <c r="B8012" t="s">
        <v>7905</v>
      </c>
      <c r="C8012" t="s">
        <v>7906</v>
      </c>
      <c r="D8012">
        <v>205</v>
      </c>
      <c r="E8012" t="s">
        <v>7951</v>
      </c>
      <c r="F8012" t="s">
        <v>93</v>
      </c>
      <c r="G8012" s="1" t="s">
        <v>29</v>
      </c>
      <c r="H8012" t="s">
        <v>29</v>
      </c>
      <c r="I8012" t="s">
        <v>29</v>
      </c>
      <c r="J8012" t="s">
        <v>29</v>
      </c>
      <c r="K8012">
        <v>4.5999999999999996</v>
      </c>
      <c r="L8012">
        <v>4.5963229419999996</v>
      </c>
      <c r="M8012" t="s">
        <v>26</v>
      </c>
      <c r="N8012" t="s">
        <v>74</v>
      </c>
      <c r="O8012" t="s">
        <v>118</v>
      </c>
      <c r="P8012" t="s">
        <v>29</v>
      </c>
      <c r="Q8012" t="s">
        <v>29</v>
      </c>
      <c r="R8012" t="s">
        <v>29</v>
      </c>
      <c r="S8012" t="s">
        <v>29</v>
      </c>
      <c r="T8012" t="s">
        <v>29</v>
      </c>
      <c r="U8012" t="s">
        <v>29</v>
      </c>
      <c r="V8012" t="s">
        <v>29</v>
      </c>
      <c r="W8012" t="s">
        <v>7908</v>
      </c>
    </row>
    <row r="8013" spans="1:23">
      <c r="A8013">
        <v>8012</v>
      </c>
      <c r="B8013" t="s">
        <v>7905</v>
      </c>
      <c r="C8013" t="s">
        <v>7906</v>
      </c>
      <c r="D8013">
        <v>205</v>
      </c>
      <c r="E8013" t="s">
        <v>7951</v>
      </c>
      <c r="F8013" t="s">
        <v>93</v>
      </c>
      <c r="G8013" s="1" t="s">
        <v>29</v>
      </c>
      <c r="H8013" t="s">
        <v>29</v>
      </c>
      <c r="I8013" t="s">
        <v>29</v>
      </c>
      <c r="J8013" t="s">
        <v>29</v>
      </c>
      <c r="K8013">
        <v>2.2000000000000002</v>
      </c>
      <c r="L8013">
        <v>2.1982414069999998</v>
      </c>
      <c r="M8013" t="s">
        <v>26</v>
      </c>
      <c r="N8013" t="s">
        <v>63</v>
      </c>
      <c r="O8013" t="s">
        <v>4124</v>
      </c>
      <c r="P8013" t="s">
        <v>29</v>
      </c>
      <c r="Q8013" t="s">
        <v>29</v>
      </c>
      <c r="R8013" t="s">
        <v>29</v>
      </c>
      <c r="S8013" t="s">
        <v>29</v>
      </c>
      <c r="T8013" t="s">
        <v>29</v>
      </c>
      <c r="U8013" t="s">
        <v>29</v>
      </c>
      <c r="V8013" t="s">
        <v>29</v>
      </c>
      <c r="W8013" t="s">
        <v>7908</v>
      </c>
    </row>
    <row r="8014" spans="1:23">
      <c r="A8014">
        <v>8013</v>
      </c>
      <c r="B8014" t="s">
        <v>7905</v>
      </c>
      <c r="C8014" t="s">
        <v>7906</v>
      </c>
      <c r="D8014">
        <v>205</v>
      </c>
      <c r="E8014" t="s">
        <v>7951</v>
      </c>
      <c r="F8014" t="s">
        <v>93</v>
      </c>
      <c r="G8014" s="1" t="s">
        <v>29</v>
      </c>
      <c r="H8014" t="s">
        <v>29</v>
      </c>
      <c r="I8014" t="s">
        <v>29</v>
      </c>
      <c r="J8014" t="s">
        <v>29</v>
      </c>
      <c r="K8014">
        <v>0.5</v>
      </c>
      <c r="L8014">
        <v>0.49960031999999999</v>
      </c>
      <c r="M8014" t="s">
        <v>26</v>
      </c>
      <c r="N8014" t="s">
        <v>74</v>
      </c>
      <c r="O8014" t="s">
        <v>63</v>
      </c>
      <c r="P8014" t="s">
        <v>29</v>
      </c>
      <c r="Q8014" t="s">
        <v>29</v>
      </c>
      <c r="R8014" t="s">
        <v>29</v>
      </c>
      <c r="S8014" t="s">
        <v>29</v>
      </c>
      <c r="T8014" t="s">
        <v>29</v>
      </c>
      <c r="U8014" t="s">
        <v>29</v>
      </c>
      <c r="V8014" t="s">
        <v>29</v>
      </c>
      <c r="W8014" t="s">
        <v>7908</v>
      </c>
    </row>
    <row r="8015" spans="1:23">
      <c r="A8015">
        <v>8014</v>
      </c>
      <c r="B8015" t="s">
        <v>7905</v>
      </c>
      <c r="C8015" t="s">
        <v>7906</v>
      </c>
      <c r="D8015">
        <v>205</v>
      </c>
      <c r="E8015" t="s">
        <v>7951</v>
      </c>
      <c r="F8015" t="s">
        <v>93</v>
      </c>
      <c r="G8015" s="1" t="s">
        <v>29</v>
      </c>
      <c r="H8015" t="s">
        <v>29</v>
      </c>
      <c r="I8015" t="s">
        <v>29</v>
      </c>
      <c r="J8015" t="s">
        <v>29</v>
      </c>
      <c r="K8015">
        <v>0.2</v>
      </c>
      <c r="L8015">
        <v>0.19984012800000001</v>
      </c>
      <c r="M8015" t="s">
        <v>26</v>
      </c>
      <c r="N8015" t="s">
        <v>28</v>
      </c>
      <c r="O8015" t="s">
        <v>53</v>
      </c>
      <c r="P8015" t="s">
        <v>29</v>
      </c>
      <c r="Q8015" t="s">
        <v>29</v>
      </c>
      <c r="R8015" t="s">
        <v>29</v>
      </c>
      <c r="S8015" t="s">
        <v>29</v>
      </c>
      <c r="T8015" t="s">
        <v>29</v>
      </c>
      <c r="U8015" t="s">
        <v>29</v>
      </c>
      <c r="V8015" t="s">
        <v>29</v>
      </c>
      <c r="W8015" t="s">
        <v>7908</v>
      </c>
    </row>
    <row r="8016" spans="1:23">
      <c r="A8016">
        <v>8015</v>
      </c>
      <c r="B8016" t="s">
        <v>7952</v>
      </c>
      <c r="C8016" t="s">
        <v>7952</v>
      </c>
      <c r="D8016">
        <v>206</v>
      </c>
      <c r="E8016" t="s">
        <v>7953</v>
      </c>
      <c r="F8016" t="s">
        <v>1378</v>
      </c>
      <c r="G8016" s="1" t="s">
        <v>1379</v>
      </c>
      <c r="H8016" t="s">
        <v>7121</v>
      </c>
      <c r="I8016" t="s">
        <v>1379</v>
      </c>
      <c r="J8016" t="s">
        <v>7121</v>
      </c>
      <c r="K8016">
        <v>25.7</v>
      </c>
      <c r="L8016">
        <v>25.7</v>
      </c>
      <c r="M8016" t="s">
        <v>26</v>
      </c>
      <c r="N8016" t="s">
        <v>74</v>
      </c>
      <c r="O8016" t="s">
        <v>29</v>
      </c>
      <c r="P8016" t="s">
        <v>29</v>
      </c>
      <c r="Q8016" t="s">
        <v>29</v>
      </c>
      <c r="R8016" t="s">
        <v>29</v>
      </c>
      <c r="S8016" t="s">
        <v>29</v>
      </c>
      <c r="T8016" t="s">
        <v>29</v>
      </c>
      <c r="U8016" t="s">
        <v>29</v>
      </c>
      <c r="V8016" t="s">
        <v>29</v>
      </c>
      <c r="W8016" t="s">
        <v>7954</v>
      </c>
    </row>
    <row r="8017" spans="1:23">
      <c r="A8017">
        <v>8016</v>
      </c>
      <c r="B8017" t="s">
        <v>7952</v>
      </c>
      <c r="C8017" t="s">
        <v>7952</v>
      </c>
      <c r="D8017">
        <v>206</v>
      </c>
      <c r="E8017" t="s">
        <v>7955</v>
      </c>
      <c r="F8017" t="s">
        <v>185</v>
      </c>
      <c r="G8017" s="1" t="s">
        <v>186</v>
      </c>
      <c r="H8017" t="s">
        <v>29</v>
      </c>
      <c r="I8017" t="s">
        <v>186</v>
      </c>
      <c r="J8017" t="s">
        <v>29</v>
      </c>
      <c r="K8017">
        <v>17</v>
      </c>
      <c r="L8017">
        <v>17</v>
      </c>
      <c r="M8017" t="s">
        <v>26</v>
      </c>
      <c r="N8017" t="s">
        <v>74</v>
      </c>
      <c r="O8017" t="s">
        <v>29</v>
      </c>
      <c r="P8017" t="s">
        <v>29</v>
      </c>
      <c r="Q8017" t="s">
        <v>29</v>
      </c>
      <c r="R8017" t="s">
        <v>29</v>
      </c>
      <c r="S8017" t="s">
        <v>29</v>
      </c>
      <c r="T8017" t="s">
        <v>29</v>
      </c>
      <c r="U8017" t="s">
        <v>29</v>
      </c>
      <c r="V8017" t="s">
        <v>29</v>
      </c>
      <c r="W8017" t="s">
        <v>7954</v>
      </c>
    </row>
    <row r="8018" spans="1:23">
      <c r="A8018">
        <v>8017</v>
      </c>
      <c r="B8018" t="s">
        <v>7952</v>
      </c>
      <c r="C8018" t="s">
        <v>7952</v>
      </c>
      <c r="D8018">
        <v>206</v>
      </c>
      <c r="E8018" t="s">
        <v>7956</v>
      </c>
      <c r="F8018" t="s">
        <v>270</v>
      </c>
      <c r="G8018" s="1" t="s">
        <v>700</v>
      </c>
      <c r="H8018" t="s">
        <v>1005</v>
      </c>
      <c r="I8018" t="s">
        <v>700</v>
      </c>
      <c r="J8018" t="s">
        <v>1005</v>
      </c>
      <c r="K8018">
        <v>11.1</v>
      </c>
      <c r="L8018">
        <v>11.1</v>
      </c>
      <c r="M8018" t="s">
        <v>26</v>
      </c>
      <c r="N8018" t="s">
        <v>219</v>
      </c>
      <c r="O8018" t="s">
        <v>29</v>
      </c>
      <c r="P8018" t="s">
        <v>29</v>
      </c>
      <c r="Q8018" t="s">
        <v>29</v>
      </c>
      <c r="R8018" t="s">
        <v>29</v>
      </c>
      <c r="S8018" t="s">
        <v>29</v>
      </c>
      <c r="T8018" t="s">
        <v>29</v>
      </c>
      <c r="U8018" t="s">
        <v>29</v>
      </c>
      <c r="V8018" t="s">
        <v>29</v>
      </c>
      <c r="W8018" t="s">
        <v>7954</v>
      </c>
    </row>
    <row r="8019" spans="1:23">
      <c r="A8019">
        <v>8018</v>
      </c>
      <c r="B8019" t="s">
        <v>7952</v>
      </c>
      <c r="C8019" t="s">
        <v>7952</v>
      </c>
      <c r="D8019">
        <v>206</v>
      </c>
      <c r="E8019" t="s">
        <v>7957</v>
      </c>
      <c r="F8019" t="s">
        <v>498</v>
      </c>
      <c r="G8019" s="1" t="s">
        <v>499</v>
      </c>
      <c r="H8019" t="s">
        <v>566</v>
      </c>
      <c r="I8019" t="s">
        <v>499</v>
      </c>
      <c r="J8019" t="s">
        <v>566</v>
      </c>
      <c r="K8019">
        <v>7.7</v>
      </c>
      <c r="L8019">
        <v>7.7</v>
      </c>
      <c r="M8019" t="s">
        <v>26</v>
      </c>
      <c r="N8019" t="s">
        <v>63</v>
      </c>
      <c r="O8019" t="s">
        <v>29</v>
      </c>
      <c r="P8019" t="s">
        <v>29</v>
      </c>
      <c r="Q8019" t="s">
        <v>29</v>
      </c>
      <c r="R8019" t="s">
        <v>29</v>
      </c>
      <c r="S8019" t="s">
        <v>29</v>
      </c>
      <c r="T8019" t="s">
        <v>29</v>
      </c>
      <c r="U8019" t="s">
        <v>29</v>
      </c>
      <c r="V8019" t="s">
        <v>29</v>
      </c>
      <c r="W8019" t="s">
        <v>7954</v>
      </c>
    </row>
    <row r="8020" spans="1:23">
      <c r="A8020">
        <v>8019</v>
      </c>
      <c r="B8020" t="s">
        <v>7952</v>
      </c>
      <c r="C8020" t="s">
        <v>7952</v>
      </c>
      <c r="D8020">
        <v>206</v>
      </c>
      <c r="E8020" t="s">
        <v>7958</v>
      </c>
      <c r="F8020" t="s">
        <v>344</v>
      </c>
      <c r="G8020" s="1" t="s">
        <v>2281</v>
      </c>
      <c r="H8020" t="s">
        <v>485</v>
      </c>
      <c r="I8020" t="s">
        <v>2281</v>
      </c>
      <c r="J8020" t="s">
        <v>485</v>
      </c>
      <c r="K8020">
        <v>7.7</v>
      </c>
      <c r="L8020">
        <v>7.7</v>
      </c>
      <c r="M8020" t="s">
        <v>26</v>
      </c>
      <c r="N8020" t="s">
        <v>74</v>
      </c>
      <c r="O8020" t="s">
        <v>29</v>
      </c>
      <c r="P8020" t="s">
        <v>29</v>
      </c>
      <c r="Q8020" t="s">
        <v>29</v>
      </c>
      <c r="R8020" t="s">
        <v>29</v>
      </c>
      <c r="S8020" t="s">
        <v>29</v>
      </c>
      <c r="T8020" t="s">
        <v>29</v>
      </c>
      <c r="U8020" t="s">
        <v>29</v>
      </c>
      <c r="V8020" t="s">
        <v>29</v>
      </c>
      <c r="W8020" t="s">
        <v>7954</v>
      </c>
    </row>
    <row r="8021" spans="1:23">
      <c r="A8021">
        <v>8020</v>
      </c>
      <c r="B8021" t="s">
        <v>7952</v>
      </c>
      <c r="C8021" t="s">
        <v>7952</v>
      </c>
      <c r="D8021">
        <v>206</v>
      </c>
      <c r="E8021" t="s">
        <v>7959</v>
      </c>
      <c r="F8021" t="s">
        <v>2229</v>
      </c>
      <c r="G8021" s="1" t="s">
        <v>5637</v>
      </c>
      <c r="H8021" t="s">
        <v>3573</v>
      </c>
      <c r="I8021" t="s">
        <v>5637</v>
      </c>
      <c r="J8021" t="s">
        <v>3573</v>
      </c>
      <c r="K8021">
        <v>6.9</v>
      </c>
      <c r="L8021">
        <v>6.9</v>
      </c>
      <c r="M8021" t="s">
        <v>26</v>
      </c>
      <c r="N8021" t="s">
        <v>63</v>
      </c>
      <c r="O8021" t="s">
        <v>29</v>
      </c>
      <c r="P8021" t="s">
        <v>29</v>
      </c>
      <c r="Q8021" t="s">
        <v>29</v>
      </c>
      <c r="R8021" t="s">
        <v>29</v>
      </c>
      <c r="S8021" t="s">
        <v>29</v>
      </c>
      <c r="T8021" t="s">
        <v>29</v>
      </c>
      <c r="U8021" t="s">
        <v>29</v>
      </c>
      <c r="V8021" t="s">
        <v>29</v>
      </c>
      <c r="W8021" t="s">
        <v>7954</v>
      </c>
    </row>
    <row r="8022" spans="1:23">
      <c r="A8022">
        <v>8021</v>
      </c>
      <c r="B8022" t="s">
        <v>7952</v>
      </c>
      <c r="C8022" t="s">
        <v>7952</v>
      </c>
      <c r="D8022">
        <v>206</v>
      </c>
      <c r="E8022" t="s">
        <v>7960</v>
      </c>
      <c r="F8022" t="s">
        <v>2437</v>
      </c>
      <c r="G8022" s="1" t="s">
        <v>2438</v>
      </c>
      <c r="H8022" t="s">
        <v>7961</v>
      </c>
      <c r="I8022" t="s">
        <v>2438</v>
      </c>
      <c r="J8022" t="s">
        <v>7961</v>
      </c>
      <c r="K8022">
        <v>4</v>
      </c>
      <c r="L8022">
        <v>4</v>
      </c>
      <c r="M8022" t="s">
        <v>26</v>
      </c>
      <c r="N8022" t="s">
        <v>74</v>
      </c>
      <c r="O8022" t="s">
        <v>29</v>
      </c>
      <c r="P8022" t="s">
        <v>29</v>
      </c>
      <c r="Q8022" t="s">
        <v>29</v>
      </c>
      <c r="R8022" t="s">
        <v>29</v>
      </c>
      <c r="S8022" t="s">
        <v>29</v>
      </c>
      <c r="T8022" t="s">
        <v>29</v>
      </c>
      <c r="U8022" t="s">
        <v>29</v>
      </c>
      <c r="V8022" t="s">
        <v>29</v>
      </c>
      <c r="W8022" t="s">
        <v>7954</v>
      </c>
    </row>
    <row r="8023" spans="1:23">
      <c r="A8023">
        <v>8022</v>
      </c>
      <c r="B8023" t="s">
        <v>7952</v>
      </c>
      <c r="C8023" t="s">
        <v>7952</v>
      </c>
      <c r="D8023">
        <v>206</v>
      </c>
      <c r="E8023" t="s">
        <v>7962</v>
      </c>
      <c r="F8023" t="s">
        <v>154</v>
      </c>
      <c r="G8023" s="1" t="s">
        <v>811</v>
      </c>
      <c r="H8023" t="s">
        <v>3103</v>
      </c>
      <c r="I8023" t="s">
        <v>811</v>
      </c>
      <c r="J8023" t="s">
        <v>8792</v>
      </c>
      <c r="K8023">
        <v>3.7</v>
      </c>
      <c r="L8023">
        <v>3.7</v>
      </c>
      <c r="M8023" t="s">
        <v>26</v>
      </c>
      <c r="N8023" t="s">
        <v>219</v>
      </c>
      <c r="O8023" t="s">
        <v>29</v>
      </c>
      <c r="P8023" t="s">
        <v>29</v>
      </c>
      <c r="Q8023" t="s">
        <v>29</v>
      </c>
      <c r="R8023" t="s">
        <v>29</v>
      </c>
      <c r="S8023" t="s">
        <v>29</v>
      </c>
      <c r="T8023" t="s">
        <v>29</v>
      </c>
      <c r="U8023" t="s">
        <v>29</v>
      </c>
      <c r="V8023" t="s">
        <v>29</v>
      </c>
      <c r="W8023" t="s">
        <v>7954</v>
      </c>
    </row>
    <row r="8024" spans="1:23">
      <c r="A8024">
        <v>8023</v>
      </c>
      <c r="B8024" t="s">
        <v>7952</v>
      </c>
      <c r="C8024" t="s">
        <v>7952</v>
      </c>
      <c r="D8024">
        <v>206</v>
      </c>
      <c r="E8024" t="s">
        <v>7963</v>
      </c>
      <c r="F8024" t="s">
        <v>196</v>
      </c>
      <c r="G8024" s="1" t="s">
        <v>2553</v>
      </c>
      <c r="H8024" t="s">
        <v>2147</v>
      </c>
      <c r="I8024" t="s">
        <v>2553</v>
      </c>
      <c r="J8024" t="s">
        <v>2147</v>
      </c>
      <c r="K8024">
        <v>3.6</v>
      </c>
      <c r="L8024">
        <v>3.6</v>
      </c>
      <c r="M8024" t="s">
        <v>26</v>
      </c>
      <c r="N8024" t="s">
        <v>74</v>
      </c>
      <c r="O8024" t="s">
        <v>29</v>
      </c>
      <c r="P8024" t="s">
        <v>29</v>
      </c>
      <c r="Q8024" t="s">
        <v>29</v>
      </c>
      <c r="R8024" t="s">
        <v>29</v>
      </c>
      <c r="S8024" t="s">
        <v>29</v>
      </c>
      <c r="T8024" t="s">
        <v>29</v>
      </c>
      <c r="U8024" t="s">
        <v>29</v>
      </c>
      <c r="V8024" t="s">
        <v>29</v>
      </c>
      <c r="W8024" t="s">
        <v>7954</v>
      </c>
    </row>
    <row r="8025" spans="1:23">
      <c r="A8025">
        <v>8024</v>
      </c>
      <c r="B8025" t="s">
        <v>7952</v>
      </c>
      <c r="C8025" t="s">
        <v>7952</v>
      </c>
      <c r="D8025">
        <v>206</v>
      </c>
      <c r="E8025" t="s">
        <v>7964</v>
      </c>
      <c r="F8025" t="s">
        <v>255</v>
      </c>
      <c r="G8025" s="1" t="s">
        <v>1197</v>
      </c>
      <c r="H8025" t="s">
        <v>7965</v>
      </c>
      <c r="I8025" t="s">
        <v>1197</v>
      </c>
      <c r="J8025" t="s">
        <v>7965</v>
      </c>
      <c r="K8025">
        <v>3.3</v>
      </c>
      <c r="L8025">
        <v>3.3</v>
      </c>
      <c r="M8025" t="s">
        <v>26</v>
      </c>
      <c r="N8025" t="s">
        <v>219</v>
      </c>
      <c r="O8025" t="s">
        <v>29</v>
      </c>
      <c r="P8025" t="s">
        <v>29</v>
      </c>
      <c r="Q8025" t="s">
        <v>29</v>
      </c>
      <c r="R8025" t="s">
        <v>29</v>
      </c>
      <c r="S8025" t="s">
        <v>29</v>
      </c>
      <c r="T8025" t="s">
        <v>29</v>
      </c>
      <c r="U8025" t="s">
        <v>29</v>
      </c>
      <c r="V8025" t="s">
        <v>29</v>
      </c>
      <c r="W8025" t="s">
        <v>7954</v>
      </c>
    </row>
    <row r="8026" spans="1:23">
      <c r="A8026">
        <v>8025</v>
      </c>
      <c r="B8026" t="s">
        <v>7952</v>
      </c>
      <c r="C8026" t="s">
        <v>7952</v>
      </c>
      <c r="D8026">
        <v>206</v>
      </c>
      <c r="E8026" t="s">
        <v>7966</v>
      </c>
      <c r="F8026" t="s">
        <v>93</v>
      </c>
      <c r="G8026" s="1" t="s">
        <v>29</v>
      </c>
      <c r="H8026" t="s">
        <v>29</v>
      </c>
      <c r="I8026" t="s">
        <v>29</v>
      </c>
      <c r="J8026" t="s">
        <v>29</v>
      </c>
      <c r="K8026">
        <v>2.9</v>
      </c>
      <c r="L8026">
        <v>2.9</v>
      </c>
      <c r="M8026" t="s">
        <v>26</v>
      </c>
      <c r="N8026" t="s">
        <v>219</v>
      </c>
      <c r="O8026" t="s">
        <v>29</v>
      </c>
      <c r="P8026" t="s">
        <v>29</v>
      </c>
      <c r="Q8026" t="s">
        <v>29</v>
      </c>
      <c r="R8026" t="s">
        <v>29</v>
      </c>
      <c r="S8026" t="s">
        <v>29</v>
      </c>
      <c r="T8026" t="s">
        <v>29</v>
      </c>
      <c r="U8026" t="s">
        <v>29</v>
      </c>
      <c r="V8026" t="s">
        <v>29</v>
      </c>
      <c r="W8026" t="s">
        <v>7954</v>
      </c>
    </row>
    <row r="8027" spans="1:23">
      <c r="A8027">
        <v>8026</v>
      </c>
      <c r="B8027" t="s">
        <v>7952</v>
      </c>
      <c r="C8027" t="s">
        <v>7952</v>
      </c>
      <c r="D8027">
        <v>206</v>
      </c>
      <c r="E8027" t="s">
        <v>7967</v>
      </c>
      <c r="F8027" t="s">
        <v>93</v>
      </c>
      <c r="G8027" s="1" t="s">
        <v>29</v>
      </c>
      <c r="H8027" t="s">
        <v>29</v>
      </c>
      <c r="I8027" t="s">
        <v>29</v>
      </c>
      <c r="J8027" t="s">
        <v>29</v>
      </c>
      <c r="K8027">
        <v>1.9</v>
      </c>
      <c r="L8027">
        <v>1.9</v>
      </c>
      <c r="M8027" t="s">
        <v>26</v>
      </c>
      <c r="N8027" t="s">
        <v>232</v>
      </c>
      <c r="O8027" t="s">
        <v>29</v>
      </c>
      <c r="P8027" t="s">
        <v>29</v>
      </c>
      <c r="Q8027" t="s">
        <v>29</v>
      </c>
      <c r="R8027" t="s">
        <v>29</v>
      </c>
      <c r="S8027" t="s">
        <v>29</v>
      </c>
      <c r="T8027" t="s">
        <v>29</v>
      </c>
      <c r="U8027" t="s">
        <v>29</v>
      </c>
      <c r="V8027" t="s">
        <v>29</v>
      </c>
      <c r="W8027" t="s">
        <v>7954</v>
      </c>
    </row>
    <row r="8028" spans="1:23">
      <c r="A8028">
        <v>8027</v>
      </c>
      <c r="B8028" t="s">
        <v>7952</v>
      </c>
      <c r="C8028" t="s">
        <v>7952</v>
      </c>
      <c r="D8028">
        <v>206</v>
      </c>
      <c r="E8028" t="s">
        <v>7968</v>
      </c>
      <c r="F8028" t="s">
        <v>93</v>
      </c>
      <c r="G8028" s="1" t="s">
        <v>29</v>
      </c>
      <c r="H8028" t="s">
        <v>29</v>
      </c>
      <c r="I8028" t="s">
        <v>29</v>
      </c>
      <c r="J8028" t="s">
        <v>29</v>
      </c>
      <c r="K8028">
        <v>1.1000000000000001</v>
      </c>
      <c r="L8028">
        <v>1.1000000000000001</v>
      </c>
      <c r="M8028" t="s">
        <v>26</v>
      </c>
      <c r="N8028" t="s">
        <v>219</v>
      </c>
      <c r="O8028" t="s">
        <v>29</v>
      </c>
      <c r="P8028" t="s">
        <v>29</v>
      </c>
      <c r="Q8028" t="s">
        <v>29</v>
      </c>
      <c r="R8028" t="s">
        <v>29</v>
      </c>
      <c r="S8028" t="s">
        <v>29</v>
      </c>
      <c r="T8028" t="s">
        <v>29</v>
      </c>
      <c r="U8028" t="s">
        <v>29</v>
      </c>
      <c r="V8028" t="s">
        <v>29</v>
      </c>
      <c r="W8028" t="s">
        <v>7954</v>
      </c>
    </row>
    <row r="8029" spans="1:23">
      <c r="A8029">
        <v>8028</v>
      </c>
      <c r="B8029" t="s">
        <v>7952</v>
      </c>
      <c r="C8029" t="s">
        <v>7952</v>
      </c>
      <c r="D8029">
        <v>206</v>
      </c>
      <c r="E8029" t="s">
        <v>7969</v>
      </c>
      <c r="F8029" t="s">
        <v>344</v>
      </c>
      <c r="G8029" s="1" t="s">
        <v>7970</v>
      </c>
      <c r="H8029" t="s">
        <v>29</v>
      </c>
      <c r="I8029" t="s">
        <v>7970</v>
      </c>
      <c r="J8029" t="s">
        <v>29</v>
      </c>
      <c r="K8029">
        <v>1.1000000000000001</v>
      </c>
      <c r="L8029">
        <v>1.1000000000000001</v>
      </c>
      <c r="M8029" t="s">
        <v>26</v>
      </c>
      <c r="N8029" t="s">
        <v>232</v>
      </c>
      <c r="O8029" t="s">
        <v>29</v>
      </c>
      <c r="P8029" t="s">
        <v>29</v>
      </c>
      <c r="Q8029" t="s">
        <v>29</v>
      </c>
      <c r="R8029" t="s">
        <v>29</v>
      </c>
      <c r="S8029" t="s">
        <v>29</v>
      </c>
      <c r="T8029" t="s">
        <v>29</v>
      </c>
      <c r="U8029" t="s">
        <v>29</v>
      </c>
      <c r="V8029" t="s">
        <v>29</v>
      </c>
      <c r="W8029" t="s">
        <v>7954</v>
      </c>
    </row>
    <row r="8030" spans="1:23">
      <c r="A8030">
        <v>8029</v>
      </c>
      <c r="B8030" t="s">
        <v>7952</v>
      </c>
      <c r="C8030" t="s">
        <v>7952</v>
      </c>
      <c r="D8030">
        <v>206</v>
      </c>
      <c r="E8030" t="s">
        <v>7971</v>
      </c>
      <c r="F8030" t="s">
        <v>93</v>
      </c>
      <c r="G8030" s="1" t="s">
        <v>29</v>
      </c>
      <c r="H8030" t="s">
        <v>29</v>
      </c>
      <c r="I8030" t="s">
        <v>29</v>
      </c>
      <c r="J8030" t="s">
        <v>29</v>
      </c>
      <c r="K8030">
        <v>0.7</v>
      </c>
      <c r="L8030">
        <v>0.7</v>
      </c>
      <c r="M8030" t="s">
        <v>26</v>
      </c>
      <c r="N8030" t="s">
        <v>219</v>
      </c>
      <c r="O8030" t="s">
        <v>29</v>
      </c>
      <c r="P8030" t="s">
        <v>29</v>
      </c>
      <c r="Q8030" t="s">
        <v>29</v>
      </c>
      <c r="R8030" t="s">
        <v>29</v>
      </c>
      <c r="S8030" t="s">
        <v>29</v>
      </c>
      <c r="T8030" t="s">
        <v>29</v>
      </c>
      <c r="U8030" t="s">
        <v>29</v>
      </c>
      <c r="V8030" t="s">
        <v>29</v>
      </c>
      <c r="W8030" t="s">
        <v>7954</v>
      </c>
    </row>
    <row r="8031" spans="1:23">
      <c r="A8031">
        <v>8030</v>
      </c>
      <c r="B8031" t="s">
        <v>7952</v>
      </c>
      <c r="C8031" t="s">
        <v>7952</v>
      </c>
      <c r="D8031">
        <v>206</v>
      </c>
      <c r="E8031" t="s">
        <v>7972</v>
      </c>
      <c r="F8031" t="s">
        <v>1001</v>
      </c>
      <c r="G8031" s="1" t="s">
        <v>7138</v>
      </c>
      <c r="H8031" t="s">
        <v>7973</v>
      </c>
      <c r="I8031" t="s">
        <v>7138</v>
      </c>
      <c r="J8031" t="s">
        <v>7973</v>
      </c>
      <c r="K8031">
        <v>0.3</v>
      </c>
      <c r="L8031">
        <v>0.3</v>
      </c>
      <c r="M8031" t="s">
        <v>26</v>
      </c>
      <c r="N8031" t="s">
        <v>219</v>
      </c>
      <c r="O8031" t="s">
        <v>29</v>
      </c>
      <c r="P8031" t="s">
        <v>29</v>
      </c>
      <c r="Q8031" t="s">
        <v>29</v>
      </c>
      <c r="R8031" t="s">
        <v>29</v>
      </c>
      <c r="S8031" t="s">
        <v>29</v>
      </c>
      <c r="T8031" t="s">
        <v>29</v>
      </c>
      <c r="U8031" t="s">
        <v>29</v>
      </c>
      <c r="V8031" t="s">
        <v>29</v>
      </c>
      <c r="W8031" t="s">
        <v>7954</v>
      </c>
    </row>
    <row r="8032" spans="1:23">
      <c r="A8032">
        <v>8031</v>
      </c>
      <c r="B8032" t="s">
        <v>7952</v>
      </c>
      <c r="C8032" t="s">
        <v>7952</v>
      </c>
      <c r="D8032">
        <v>206</v>
      </c>
      <c r="E8032" t="s">
        <v>7974</v>
      </c>
      <c r="F8032" t="s">
        <v>498</v>
      </c>
      <c r="G8032" s="1" t="s">
        <v>499</v>
      </c>
      <c r="H8032" t="s">
        <v>566</v>
      </c>
      <c r="I8032" t="s">
        <v>499</v>
      </c>
      <c r="J8032" t="s">
        <v>566</v>
      </c>
      <c r="K8032">
        <v>0.3</v>
      </c>
      <c r="L8032">
        <v>0.3</v>
      </c>
      <c r="M8032" t="s">
        <v>26</v>
      </c>
      <c r="N8032" t="s">
        <v>219</v>
      </c>
      <c r="O8032" t="s">
        <v>29</v>
      </c>
      <c r="P8032" t="s">
        <v>29</v>
      </c>
      <c r="Q8032" t="s">
        <v>29</v>
      </c>
      <c r="R8032" t="s">
        <v>29</v>
      </c>
      <c r="S8032" t="s">
        <v>29</v>
      </c>
      <c r="T8032" t="s">
        <v>29</v>
      </c>
      <c r="U8032" t="s">
        <v>29</v>
      </c>
      <c r="V8032" t="s">
        <v>29</v>
      </c>
      <c r="W8032" t="s">
        <v>7954</v>
      </c>
    </row>
    <row r="8033" spans="1:23">
      <c r="A8033">
        <v>8032</v>
      </c>
      <c r="B8033" t="s">
        <v>7952</v>
      </c>
      <c r="C8033" t="s">
        <v>7952</v>
      </c>
      <c r="D8033">
        <v>206</v>
      </c>
      <c r="E8033" t="s">
        <v>7975</v>
      </c>
      <c r="F8033" t="s">
        <v>344</v>
      </c>
      <c r="G8033" s="1" t="s">
        <v>7970</v>
      </c>
      <c r="H8033" t="s">
        <v>7976</v>
      </c>
      <c r="I8033" t="s">
        <v>7970</v>
      </c>
      <c r="J8033" t="s">
        <v>7976</v>
      </c>
      <c r="K8033">
        <v>0.3</v>
      </c>
      <c r="L8033">
        <v>0.3</v>
      </c>
      <c r="M8033" t="s">
        <v>26</v>
      </c>
      <c r="N8033" t="s">
        <v>232</v>
      </c>
      <c r="O8033" t="s">
        <v>29</v>
      </c>
      <c r="P8033" t="s">
        <v>29</v>
      </c>
      <c r="Q8033" t="s">
        <v>29</v>
      </c>
      <c r="R8033" t="s">
        <v>29</v>
      </c>
      <c r="S8033" t="s">
        <v>29</v>
      </c>
      <c r="T8033" t="s">
        <v>29</v>
      </c>
      <c r="U8033" t="s">
        <v>29</v>
      </c>
      <c r="V8033" t="s">
        <v>29</v>
      </c>
      <c r="W8033" t="s">
        <v>7954</v>
      </c>
    </row>
    <row r="8034" spans="1:23">
      <c r="A8034">
        <v>8033</v>
      </c>
      <c r="B8034" t="s">
        <v>7952</v>
      </c>
      <c r="C8034" t="s">
        <v>7952</v>
      </c>
      <c r="D8034">
        <v>206</v>
      </c>
      <c r="E8034" t="s">
        <v>7953</v>
      </c>
      <c r="F8034" t="s">
        <v>1378</v>
      </c>
      <c r="G8034" s="1" t="s">
        <v>1379</v>
      </c>
      <c r="H8034" t="s">
        <v>7121</v>
      </c>
      <c r="I8034" t="s">
        <v>1379</v>
      </c>
      <c r="J8034" t="s">
        <v>7121</v>
      </c>
      <c r="K8034">
        <v>0.2</v>
      </c>
      <c r="L8034">
        <v>0.2</v>
      </c>
      <c r="M8034" t="s">
        <v>26</v>
      </c>
      <c r="N8034" t="s">
        <v>63</v>
      </c>
      <c r="O8034" t="s">
        <v>29</v>
      </c>
      <c r="P8034" t="s">
        <v>29</v>
      </c>
      <c r="Q8034" t="s">
        <v>29</v>
      </c>
      <c r="R8034" t="s">
        <v>29</v>
      </c>
      <c r="S8034" t="s">
        <v>29</v>
      </c>
      <c r="T8034" t="s">
        <v>29</v>
      </c>
      <c r="U8034" t="s">
        <v>29</v>
      </c>
      <c r="V8034" t="s">
        <v>29</v>
      </c>
      <c r="W8034" t="s">
        <v>7954</v>
      </c>
    </row>
    <row r="8035" spans="1:23">
      <c r="A8035">
        <v>8034</v>
      </c>
      <c r="B8035" t="s">
        <v>7952</v>
      </c>
      <c r="C8035" t="s">
        <v>7952</v>
      </c>
      <c r="D8035">
        <v>206</v>
      </c>
      <c r="E8035" t="s">
        <v>7977</v>
      </c>
      <c r="F8035" t="s">
        <v>251</v>
      </c>
      <c r="G8035" s="1" t="s">
        <v>487</v>
      </c>
      <c r="H8035" t="s">
        <v>29</v>
      </c>
      <c r="I8035" t="s">
        <v>487</v>
      </c>
      <c r="J8035" t="s">
        <v>29</v>
      </c>
      <c r="K8035">
        <v>0.2</v>
      </c>
      <c r="L8035">
        <v>0.2</v>
      </c>
      <c r="M8035" t="s">
        <v>26</v>
      </c>
      <c r="N8035" t="s">
        <v>219</v>
      </c>
      <c r="O8035" t="s">
        <v>29</v>
      </c>
      <c r="P8035" t="s">
        <v>29</v>
      </c>
      <c r="Q8035" t="s">
        <v>29</v>
      </c>
      <c r="R8035" t="s">
        <v>29</v>
      </c>
      <c r="S8035" t="s">
        <v>29</v>
      </c>
      <c r="T8035" t="s">
        <v>29</v>
      </c>
      <c r="U8035" t="s">
        <v>29</v>
      </c>
      <c r="V8035" t="s">
        <v>29</v>
      </c>
      <c r="W8035" t="s">
        <v>7954</v>
      </c>
    </row>
    <row r="8036" spans="1:23">
      <c r="A8036">
        <v>8035</v>
      </c>
      <c r="B8036" t="s">
        <v>7952</v>
      </c>
      <c r="C8036" t="s">
        <v>7952</v>
      </c>
      <c r="D8036">
        <v>206</v>
      </c>
      <c r="E8036" t="s">
        <v>7978</v>
      </c>
      <c r="F8036" t="s">
        <v>505</v>
      </c>
      <c r="G8036" s="1" t="s">
        <v>2461</v>
      </c>
      <c r="H8036" t="s">
        <v>1201</v>
      </c>
      <c r="I8036" t="s">
        <v>2461</v>
      </c>
      <c r="J8036" t="s">
        <v>1201</v>
      </c>
      <c r="K8036">
        <v>0.1</v>
      </c>
      <c r="L8036">
        <v>0.1</v>
      </c>
      <c r="M8036" t="s">
        <v>26</v>
      </c>
      <c r="N8036" t="s">
        <v>74</v>
      </c>
      <c r="O8036" t="s">
        <v>29</v>
      </c>
      <c r="P8036" t="s">
        <v>29</v>
      </c>
      <c r="Q8036" t="s">
        <v>29</v>
      </c>
      <c r="R8036" t="s">
        <v>29</v>
      </c>
      <c r="S8036" t="s">
        <v>29</v>
      </c>
      <c r="T8036" t="s">
        <v>29</v>
      </c>
      <c r="U8036" t="s">
        <v>29</v>
      </c>
      <c r="V8036" t="s">
        <v>29</v>
      </c>
      <c r="W8036" t="s">
        <v>7954</v>
      </c>
    </row>
    <row r="8037" spans="1:23">
      <c r="A8037">
        <v>8036</v>
      </c>
      <c r="B8037" t="s">
        <v>7952</v>
      </c>
      <c r="C8037" t="s">
        <v>7952</v>
      </c>
      <c r="D8037">
        <v>206</v>
      </c>
      <c r="E8037" t="s">
        <v>7979</v>
      </c>
      <c r="F8037" t="s">
        <v>1001</v>
      </c>
      <c r="G8037" s="1" t="s">
        <v>7138</v>
      </c>
      <c r="H8037" t="s">
        <v>7973</v>
      </c>
      <c r="I8037" t="s">
        <v>7138</v>
      </c>
      <c r="J8037" t="s">
        <v>7973</v>
      </c>
      <c r="K8037">
        <v>0.1</v>
      </c>
      <c r="L8037">
        <v>0.1</v>
      </c>
      <c r="M8037" t="s">
        <v>26</v>
      </c>
      <c r="N8037" t="s">
        <v>63</v>
      </c>
      <c r="O8037" t="s">
        <v>29</v>
      </c>
      <c r="P8037" t="s">
        <v>29</v>
      </c>
      <c r="Q8037" t="s">
        <v>29</v>
      </c>
      <c r="R8037" t="s">
        <v>29</v>
      </c>
      <c r="S8037" t="s">
        <v>29</v>
      </c>
      <c r="T8037" t="s">
        <v>29</v>
      </c>
      <c r="U8037" t="s">
        <v>29</v>
      </c>
      <c r="V8037" t="s">
        <v>29</v>
      </c>
      <c r="W8037" t="s">
        <v>7954</v>
      </c>
    </row>
    <row r="8038" spans="1:23">
      <c r="A8038">
        <v>8037</v>
      </c>
      <c r="B8038" t="s">
        <v>7952</v>
      </c>
      <c r="C8038" t="s">
        <v>7952</v>
      </c>
      <c r="D8038">
        <v>206</v>
      </c>
      <c r="E8038" t="s">
        <v>8941</v>
      </c>
      <c r="F8038" t="s">
        <v>136</v>
      </c>
      <c r="G8038" s="1" t="s">
        <v>29</v>
      </c>
      <c r="H8038" t="s">
        <v>29</v>
      </c>
      <c r="I8038" t="s">
        <v>29</v>
      </c>
      <c r="J8038" t="s">
        <v>29</v>
      </c>
      <c r="K8038">
        <v>0.1</v>
      </c>
      <c r="L8038">
        <v>0.1</v>
      </c>
      <c r="M8038" t="s">
        <v>136</v>
      </c>
      <c r="N8038" t="s">
        <v>29</v>
      </c>
      <c r="O8038" t="s">
        <v>29</v>
      </c>
      <c r="P8038" t="s">
        <v>29</v>
      </c>
      <c r="Q8038" t="s">
        <v>29</v>
      </c>
      <c r="R8038" t="s">
        <v>29</v>
      </c>
      <c r="S8038" t="s">
        <v>29</v>
      </c>
      <c r="T8038" t="s">
        <v>29</v>
      </c>
      <c r="U8038" t="s">
        <v>29</v>
      </c>
      <c r="V8038" t="s">
        <v>29</v>
      </c>
      <c r="W8038" t="s">
        <v>7954</v>
      </c>
    </row>
    <row r="8039" spans="1:23">
      <c r="A8039">
        <v>8038</v>
      </c>
      <c r="B8039" t="s">
        <v>7980</v>
      </c>
      <c r="C8039" t="s">
        <v>7980</v>
      </c>
      <c r="D8039">
        <v>207</v>
      </c>
      <c r="E8039" t="s">
        <v>9235</v>
      </c>
      <c r="F8039" t="s">
        <v>1062</v>
      </c>
      <c r="G8039" t="s">
        <v>9276</v>
      </c>
      <c r="H8039" t="s">
        <v>9277</v>
      </c>
      <c r="I8039" t="s">
        <v>9276</v>
      </c>
      <c r="J8039" t="s">
        <v>6202</v>
      </c>
      <c r="K8039">
        <v>0.2</v>
      </c>
      <c r="L8039">
        <v>0.2</v>
      </c>
      <c r="M8039" t="s">
        <v>26</v>
      </c>
      <c r="N8039" t="s">
        <v>232</v>
      </c>
      <c r="O8039" t="s">
        <v>29</v>
      </c>
      <c r="P8039" t="s">
        <v>29</v>
      </c>
      <c r="Q8039" t="s">
        <v>29</v>
      </c>
      <c r="R8039" t="s">
        <v>29</v>
      </c>
      <c r="S8039" t="s">
        <v>29</v>
      </c>
      <c r="T8039" t="s">
        <v>29</v>
      </c>
      <c r="U8039" t="s">
        <v>29</v>
      </c>
      <c r="V8039" t="s">
        <v>29</v>
      </c>
      <c r="W8039" t="s">
        <v>7981</v>
      </c>
    </row>
    <row r="8040" spans="1:23">
      <c r="A8040">
        <v>8039</v>
      </c>
      <c r="B8040" t="s">
        <v>7980</v>
      </c>
      <c r="C8040" t="s">
        <v>7980</v>
      </c>
      <c r="D8040">
        <v>207</v>
      </c>
      <c r="E8040" t="s">
        <v>9235</v>
      </c>
      <c r="F8040" t="s">
        <v>1062</v>
      </c>
      <c r="G8040" t="s">
        <v>9276</v>
      </c>
      <c r="H8040" t="s">
        <v>9277</v>
      </c>
      <c r="I8040" t="s">
        <v>9276</v>
      </c>
      <c r="J8040" t="s">
        <v>6202</v>
      </c>
      <c r="K8040">
        <v>0.2</v>
      </c>
      <c r="L8040">
        <v>0.2</v>
      </c>
      <c r="M8040" t="s">
        <v>26</v>
      </c>
      <c r="N8040" t="s">
        <v>219</v>
      </c>
      <c r="O8040" t="s">
        <v>29</v>
      </c>
      <c r="P8040" t="s">
        <v>29</v>
      </c>
      <c r="Q8040" t="s">
        <v>29</v>
      </c>
      <c r="R8040" t="s">
        <v>29</v>
      </c>
      <c r="S8040" t="s">
        <v>29</v>
      </c>
      <c r="T8040" t="s">
        <v>29</v>
      </c>
      <c r="U8040" t="s">
        <v>29</v>
      </c>
      <c r="V8040" t="s">
        <v>29</v>
      </c>
      <c r="W8040" t="s">
        <v>7981</v>
      </c>
    </row>
    <row r="8041" spans="1:23">
      <c r="A8041">
        <v>8040</v>
      </c>
      <c r="B8041" t="s">
        <v>7980</v>
      </c>
      <c r="C8041" t="s">
        <v>7980</v>
      </c>
      <c r="D8041">
        <v>207</v>
      </c>
      <c r="E8041" t="s">
        <v>9235</v>
      </c>
      <c r="F8041" t="s">
        <v>1062</v>
      </c>
      <c r="G8041" t="s">
        <v>9276</v>
      </c>
      <c r="H8041" t="s">
        <v>9277</v>
      </c>
      <c r="I8041" t="s">
        <v>9276</v>
      </c>
      <c r="J8041" t="s">
        <v>6202</v>
      </c>
      <c r="K8041">
        <v>0.2</v>
      </c>
      <c r="L8041">
        <v>0.2</v>
      </c>
      <c r="M8041" t="s">
        <v>26</v>
      </c>
      <c r="N8041" t="s">
        <v>121</v>
      </c>
      <c r="O8041" t="s">
        <v>29</v>
      </c>
      <c r="P8041" t="s">
        <v>29</v>
      </c>
      <c r="Q8041" t="s">
        <v>29</v>
      </c>
      <c r="R8041" t="s">
        <v>29</v>
      </c>
      <c r="S8041" t="s">
        <v>29</v>
      </c>
      <c r="T8041" t="s">
        <v>29</v>
      </c>
      <c r="U8041" t="s">
        <v>29</v>
      </c>
      <c r="V8041" t="s">
        <v>29</v>
      </c>
      <c r="W8041" t="s">
        <v>7981</v>
      </c>
    </row>
    <row r="8042" spans="1:23">
      <c r="A8042">
        <v>8041</v>
      </c>
      <c r="B8042" t="s">
        <v>7980</v>
      </c>
      <c r="C8042" t="s">
        <v>7980</v>
      </c>
      <c r="D8042">
        <v>207</v>
      </c>
      <c r="E8042" t="s">
        <v>9235</v>
      </c>
      <c r="F8042" t="s">
        <v>1062</v>
      </c>
      <c r="G8042" t="s">
        <v>9276</v>
      </c>
      <c r="H8042" t="s">
        <v>9277</v>
      </c>
      <c r="I8042" t="s">
        <v>9276</v>
      </c>
      <c r="J8042" t="s">
        <v>6202</v>
      </c>
      <c r="K8042">
        <v>0.5</v>
      </c>
      <c r="L8042">
        <v>0.5</v>
      </c>
      <c r="M8042" t="s">
        <v>26</v>
      </c>
      <c r="N8042" t="s">
        <v>63</v>
      </c>
      <c r="O8042" t="s">
        <v>29</v>
      </c>
      <c r="P8042" t="s">
        <v>29</v>
      </c>
      <c r="Q8042" t="s">
        <v>29</v>
      </c>
      <c r="R8042" t="s">
        <v>29</v>
      </c>
      <c r="S8042" t="s">
        <v>29</v>
      </c>
      <c r="T8042" t="s">
        <v>29</v>
      </c>
      <c r="U8042" t="s">
        <v>29</v>
      </c>
      <c r="V8042" t="s">
        <v>29</v>
      </c>
      <c r="W8042" t="s">
        <v>7981</v>
      </c>
    </row>
    <row r="8043" spans="1:23">
      <c r="A8043">
        <v>8042</v>
      </c>
      <c r="B8043" t="s">
        <v>7980</v>
      </c>
      <c r="C8043" t="s">
        <v>7980</v>
      </c>
      <c r="D8043">
        <v>207</v>
      </c>
      <c r="E8043" t="s">
        <v>9235</v>
      </c>
      <c r="F8043" t="s">
        <v>1062</v>
      </c>
      <c r="G8043" t="s">
        <v>9276</v>
      </c>
      <c r="H8043" t="s">
        <v>9277</v>
      </c>
      <c r="I8043" t="s">
        <v>9276</v>
      </c>
      <c r="J8043" t="s">
        <v>6202</v>
      </c>
      <c r="K8043">
        <v>6.2</v>
      </c>
      <c r="L8043">
        <v>6.2</v>
      </c>
      <c r="M8043" t="s">
        <v>26</v>
      </c>
      <c r="N8043" t="s">
        <v>74</v>
      </c>
      <c r="O8043" t="s">
        <v>29</v>
      </c>
      <c r="P8043" t="s">
        <v>29</v>
      </c>
      <c r="Q8043" t="s">
        <v>29</v>
      </c>
      <c r="R8043" t="s">
        <v>29</v>
      </c>
      <c r="S8043" t="s">
        <v>29</v>
      </c>
      <c r="T8043" t="s">
        <v>29</v>
      </c>
      <c r="U8043" t="s">
        <v>29</v>
      </c>
      <c r="V8043" t="s">
        <v>29</v>
      </c>
      <c r="W8043" t="s">
        <v>7981</v>
      </c>
    </row>
    <row r="8044" spans="1:23">
      <c r="A8044">
        <v>8043</v>
      </c>
      <c r="B8044" t="s">
        <v>7980</v>
      </c>
      <c r="C8044" t="s">
        <v>7980</v>
      </c>
      <c r="D8044">
        <v>207</v>
      </c>
      <c r="E8044" t="s">
        <v>2410</v>
      </c>
      <c r="F8044" t="s">
        <v>154</v>
      </c>
      <c r="G8044" t="s">
        <v>9278</v>
      </c>
      <c r="H8044" t="s">
        <v>2412</v>
      </c>
      <c r="I8044" t="s">
        <v>2411</v>
      </c>
      <c r="J8044" t="s">
        <v>2412</v>
      </c>
      <c r="K8044">
        <v>1</v>
      </c>
      <c r="L8044">
        <v>1</v>
      </c>
      <c r="M8044" t="s">
        <v>26</v>
      </c>
      <c r="N8044" t="s">
        <v>219</v>
      </c>
      <c r="O8044" t="s">
        <v>29</v>
      </c>
      <c r="P8044" t="s">
        <v>29</v>
      </c>
      <c r="Q8044" t="s">
        <v>29</v>
      </c>
      <c r="R8044" t="s">
        <v>29</v>
      </c>
      <c r="S8044" t="s">
        <v>29</v>
      </c>
      <c r="T8044" t="s">
        <v>29</v>
      </c>
      <c r="U8044" t="s">
        <v>29</v>
      </c>
      <c r="V8044" t="s">
        <v>29</v>
      </c>
      <c r="W8044" t="s">
        <v>7981</v>
      </c>
    </row>
    <row r="8045" spans="1:23">
      <c r="A8045">
        <v>8044</v>
      </c>
      <c r="B8045" t="s">
        <v>7980</v>
      </c>
      <c r="C8045" t="s">
        <v>7980</v>
      </c>
      <c r="D8045">
        <v>207</v>
      </c>
      <c r="E8045" t="s">
        <v>2410</v>
      </c>
      <c r="F8045" t="s">
        <v>154</v>
      </c>
      <c r="G8045" t="s">
        <v>2411</v>
      </c>
      <c r="H8045" t="s">
        <v>2412</v>
      </c>
      <c r="I8045" t="s">
        <v>2411</v>
      </c>
      <c r="J8045" t="s">
        <v>2412</v>
      </c>
      <c r="K8045">
        <v>0.2</v>
      </c>
      <c r="L8045">
        <v>0.2</v>
      </c>
      <c r="M8045" t="s">
        <v>26</v>
      </c>
      <c r="N8045" t="s">
        <v>63</v>
      </c>
      <c r="O8045" t="s">
        <v>29</v>
      </c>
      <c r="P8045" t="s">
        <v>29</v>
      </c>
      <c r="Q8045" t="s">
        <v>29</v>
      </c>
      <c r="R8045" t="s">
        <v>29</v>
      </c>
      <c r="S8045" t="s">
        <v>29</v>
      </c>
      <c r="T8045" t="s">
        <v>29</v>
      </c>
      <c r="U8045" t="s">
        <v>29</v>
      </c>
      <c r="V8045" t="s">
        <v>29</v>
      </c>
      <c r="W8045" t="s">
        <v>7981</v>
      </c>
    </row>
    <row r="8046" spans="1:23">
      <c r="A8046">
        <v>8045</v>
      </c>
      <c r="B8046" t="s">
        <v>7980</v>
      </c>
      <c r="C8046" t="s">
        <v>7980</v>
      </c>
      <c r="D8046">
        <v>207</v>
      </c>
      <c r="E8046" t="s">
        <v>2410</v>
      </c>
      <c r="F8046" t="s">
        <v>154</v>
      </c>
      <c r="G8046" t="s">
        <v>2411</v>
      </c>
      <c r="H8046" t="s">
        <v>2412</v>
      </c>
      <c r="I8046" t="s">
        <v>2411</v>
      </c>
      <c r="J8046" t="s">
        <v>2412</v>
      </c>
      <c r="K8046">
        <v>5.7</v>
      </c>
      <c r="L8046">
        <v>5.7</v>
      </c>
      <c r="M8046" t="s">
        <v>26</v>
      </c>
      <c r="N8046" t="s">
        <v>118</v>
      </c>
      <c r="O8046" t="s">
        <v>29</v>
      </c>
      <c r="P8046" t="s">
        <v>29</v>
      </c>
      <c r="Q8046" t="s">
        <v>29</v>
      </c>
      <c r="R8046" t="s">
        <v>29</v>
      </c>
      <c r="S8046" t="s">
        <v>29</v>
      </c>
      <c r="T8046" t="s">
        <v>29</v>
      </c>
      <c r="U8046" t="s">
        <v>29</v>
      </c>
      <c r="V8046" t="s">
        <v>29</v>
      </c>
      <c r="W8046" t="s">
        <v>7981</v>
      </c>
    </row>
    <row r="8047" spans="1:23">
      <c r="A8047">
        <v>8046</v>
      </c>
      <c r="B8047" t="s">
        <v>7980</v>
      </c>
      <c r="C8047" t="s">
        <v>7980</v>
      </c>
      <c r="D8047">
        <v>207</v>
      </c>
      <c r="E8047" t="s">
        <v>2410</v>
      </c>
      <c r="F8047" t="s">
        <v>154</v>
      </c>
      <c r="G8047" t="s">
        <v>2411</v>
      </c>
      <c r="H8047" t="s">
        <v>2412</v>
      </c>
      <c r="I8047" t="s">
        <v>2411</v>
      </c>
      <c r="J8047" t="s">
        <v>2412</v>
      </c>
      <c r="K8047">
        <v>0.2</v>
      </c>
      <c r="L8047">
        <v>0.2</v>
      </c>
      <c r="M8047" t="s">
        <v>26</v>
      </c>
      <c r="N8047" t="s">
        <v>29</v>
      </c>
      <c r="O8047" t="s">
        <v>29</v>
      </c>
      <c r="P8047" t="s">
        <v>29</v>
      </c>
      <c r="Q8047" t="s">
        <v>29</v>
      </c>
      <c r="R8047" t="s">
        <v>29</v>
      </c>
      <c r="S8047" t="s">
        <v>29</v>
      </c>
      <c r="T8047" t="s">
        <v>29</v>
      </c>
      <c r="U8047" t="s">
        <v>29</v>
      </c>
      <c r="V8047" t="s">
        <v>29</v>
      </c>
      <c r="W8047" t="s">
        <v>7981</v>
      </c>
    </row>
    <row r="8048" spans="1:23">
      <c r="A8048">
        <v>8047</v>
      </c>
      <c r="B8048" t="s">
        <v>7980</v>
      </c>
      <c r="C8048" t="s">
        <v>7980</v>
      </c>
      <c r="D8048">
        <v>207</v>
      </c>
      <c r="E8048" t="s">
        <v>9236</v>
      </c>
      <c r="F8048" t="s">
        <v>168</v>
      </c>
      <c r="G8048" t="s">
        <v>1491</v>
      </c>
      <c r="H8048" t="s">
        <v>470</v>
      </c>
      <c r="I8048" t="s">
        <v>1491</v>
      </c>
      <c r="J8048" t="s">
        <v>470</v>
      </c>
      <c r="K8048">
        <v>0.3</v>
      </c>
      <c r="L8048">
        <v>0.3</v>
      </c>
      <c r="M8048" t="s">
        <v>26</v>
      </c>
      <c r="N8048" t="s">
        <v>219</v>
      </c>
      <c r="O8048" t="s">
        <v>29</v>
      </c>
      <c r="P8048" t="s">
        <v>29</v>
      </c>
      <c r="Q8048" t="s">
        <v>29</v>
      </c>
      <c r="R8048" t="s">
        <v>29</v>
      </c>
      <c r="S8048" t="s">
        <v>29</v>
      </c>
      <c r="T8048" t="s">
        <v>29</v>
      </c>
      <c r="U8048" t="s">
        <v>29</v>
      </c>
      <c r="V8048" t="s">
        <v>29</v>
      </c>
      <c r="W8048" t="s">
        <v>7981</v>
      </c>
    </row>
    <row r="8049" spans="1:23">
      <c r="A8049">
        <v>8048</v>
      </c>
      <c r="B8049" t="s">
        <v>7980</v>
      </c>
      <c r="C8049" t="s">
        <v>7980</v>
      </c>
      <c r="D8049">
        <v>207</v>
      </c>
      <c r="E8049" t="s">
        <v>9236</v>
      </c>
      <c r="F8049" t="s">
        <v>168</v>
      </c>
      <c r="G8049" t="s">
        <v>1491</v>
      </c>
      <c r="H8049" t="s">
        <v>470</v>
      </c>
      <c r="I8049" t="s">
        <v>1491</v>
      </c>
      <c r="J8049" t="s">
        <v>470</v>
      </c>
      <c r="K8049">
        <v>2.2000000000000002</v>
      </c>
      <c r="L8049">
        <v>2.2000000000000002</v>
      </c>
      <c r="M8049" t="s">
        <v>26</v>
      </c>
      <c r="N8049" t="s">
        <v>121</v>
      </c>
      <c r="O8049" t="s">
        <v>29</v>
      </c>
      <c r="P8049" t="s">
        <v>29</v>
      </c>
      <c r="Q8049" t="s">
        <v>29</v>
      </c>
      <c r="R8049" t="s">
        <v>29</v>
      </c>
      <c r="S8049" t="s">
        <v>29</v>
      </c>
      <c r="T8049" t="s">
        <v>29</v>
      </c>
      <c r="U8049" t="s">
        <v>29</v>
      </c>
      <c r="V8049" t="s">
        <v>29</v>
      </c>
      <c r="W8049" t="s">
        <v>7981</v>
      </c>
    </row>
    <row r="8050" spans="1:23">
      <c r="A8050">
        <v>8049</v>
      </c>
      <c r="B8050" t="s">
        <v>7980</v>
      </c>
      <c r="C8050" t="s">
        <v>7980</v>
      </c>
      <c r="D8050">
        <v>207</v>
      </c>
      <c r="E8050" t="s">
        <v>9236</v>
      </c>
      <c r="F8050" t="s">
        <v>168</v>
      </c>
      <c r="G8050" t="s">
        <v>1491</v>
      </c>
      <c r="H8050" t="s">
        <v>470</v>
      </c>
      <c r="I8050" t="s">
        <v>1491</v>
      </c>
      <c r="J8050" t="s">
        <v>470</v>
      </c>
      <c r="K8050">
        <v>3.2</v>
      </c>
      <c r="L8050">
        <v>3.2</v>
      </c>
      <c r="M8050" t="s">
        <v>26</v>
      </c>
      <c r="N8050" t="s">
        <v>63</v>
      </c>
      <c r="O8050" t="s">
        <v>29</v>
      </c>
      <c r="P8050" t="s">
        <v>29</v>
      </c>
      <c r="Q8050" t="s">
        <v>29</v>
      </c>
      <c r="R8050" t="s">
        <v>29</v>
      </c>
      <c r="S8050" t="s">
        <v>29</v>
      </c>
      <c r="T8050" t="s">
        <v>29</v>
      </c>
      <c r="U8050" t="s">
        <v>29</v>
      </c>
      <c r="V8050" t="s">
        <v>29</v>
      </c>
      <c r="W8050" t="s">
        <v>7981</v>
      </c>
    </row>
    <row r="8051" spans="1:23">
      <c r="A8051">
        <v>8050</v>
      </c>
      <c r="B8051" t="s">
        <v>7980</v>
      </c>
      <c r="C8051" t="s">
        <v>7980</v>
      </c>
      <c r="D8051">
        <v>207</v>
      </c>
      <c r="E8051" t="s">
        <v>9236</v>
      </c>
      <c r="F8051" t="s">
        <v>168</v>
      </c>
      <c r="G8051" t="s">
        <v>1491</v>
      </c>
      <c r="H8051" t="s">
        <v>470</v>
      </c>
      <c r="I8051" t="s">
        <v>1491</v>
      </c>
      <c r="J8051" t="s">
        <v>470</v>
      </c>
      <c r="K8051">
        <v>0.2</v>
      </c>
      <c r="L8051">
        <v>0.2</v>
      </c>
      <c r="M8051" t="s">
        <v>26</v>
      </c>
      <c r="N8051" t="s">
        <v>118</v>
      </c>
      <c r="O8051" t="s">
        <v>29</v>
      </c>
      <c r="P8051" t="s">
        <v>29</v>
      </c>
      <c r="Q8051" t="s">
        <v>29</v>
      </c>
      <c r="R8051" t="s">
        <v>29</v>
      </c>
      <c r="S8051" t="s">
        <v>29</v>
      </c>
      <c r="T8051" t="s">
        <v>29</v>
      </c>
      <c r="U8051" t="s">
        <v>29</v>
      </c>
      <c r="V8051" t="s">
        <v>29</v>
      </c>
      <c r="W8051" t="s">
        <v>7981</v>
      </c>
    </row>
    <row r="8052" spans="1:23">
      <c r="A8052">
        <v>8051</v>
      </c>
      <c r="B8052" t="s">
        <v>7980</v>
      </c>
      <c r="C8052" t="s">
        <v>7980</v>
      </c>
      <c r="D8052">
        <v>207</v>
      </c>
      <c r="E8052" t="s">
        <v>9236</v>
      </c>
      <c r="F8052" t="s">
        <v>168</v>
      </c>
      <c r="G8052" t="s">
        <v>1491</v>
      </c>
      <c r="H8052" t="s">
        <v>470</v>
      </c>
      <c r="I8052" t="s">
        <v>1491</v>
      </c>
      <c r="J8052" t="s">
        <v>470</v>
      </c>
      <c r="K8052">
        <v>0.2</v>
      </c>
      <c r="L8052">
        <v>0.2</v>
      </c>
      <c r="M8052" t="s">
        <v>26</v>
      </c>
      <c r="N8052" t="s">
        <v>29</v>
      </c>
      <c r="O8052" t="s">
        <v>29</v>
      </c>
      <c r="P8052" t="s">
        <v>29</v>
      </c>
      <c r="Q8052" t="s">
        <v>29</v>
      </c>
      <c r="R8052" t="s">
        <v>29</v>
      </c>
      <c r="S8052" t="s">
        <v>29</v>
      </c>
      <c r="T8052" t="s">
        <v>29</v>
      </c>
      <c r="U8052" t="s">
        <v>29</v>
      </c>
      <c r="V8052" t="s">
        <v>29</v>
      </c>
      <c r="W8052" t="s">
        <v>7981</v>
      </c>
    </row>
    <row r="8053" spans="1:23">
      <c r="A8053">
        <v>8052</v>
      </c>
      <c r="B8053" t="s">
        <v>7980</v>
      </c>
      <c r="C8053" t="s">
        <v>7980</v>
      </c>
      <c r="D8053">
        <v>207</v>
      </c>
      <c r="E8053" t="s">
        <v>9237</v>
      </c>
      <c r="F8053" t="s">
        <v>598</v>
      </c>
      <c r="G8053" t="s">
        <v>2318</v>
      </c>
      <c r="H8053" t="s">
        <v>9279</v>
      </c>
      <c r="I8053" t="s">
        <v>2318</v>
      </c>
      <c r="J8053" t="s">
        <v>9279</v>
      </c>
      <c r="K8053">
        <v>4.5</v>
      </c>
      <c r="L8053">
        <v>4.5</v>
      </c>
      <c r="M8053" t="s">
        <v>26</v>
      </c>
      <c r="N8053" t="s">
        <v>118</v>
      </c>
      <c r="O8053" t="s">
        <v>29</v>
      </c>
      <c r="P8053" t="s">
        <v>29</v>
      </c>
      <c r="Q8053" t="s">
        <v>29</v>
      </c>
      <c r="R8053" t="s">
        <v>29</v>
      </c>
      <c r="S8053" t="s">
        <v>29</v>
      </c>
      <c r="T8053" t="s">
        <v>29</v>
      </c>
      <c r="U8053" t="s">
        <v>29</v>
      </c>
      <c r="V8053" t="s">
        <v>29</v>
      </c>
      <c r="W8053" t="s">
        <v>7981</v>
      </c>
    </row>
    <row r="8054" spans="1:23">
      <c r="A8054">
        <v>8053</v>
      </c>
      <c r="B8054" t="s">
        <v>7980</v>
      </c>
      <c r="C8054" t="s">
        <v>7980</v>
      </c>
      <c r="D8054">
        <v>207</v>
      </c>
      <c r="E8054" t="s">
        <v>9238</v>
      </c>
      <c r="F8054" t="s">
        <v>154</v>
      </c>
      <c r="G8054" t="s">
        <v>803</v>
      </c>
      <c r="H8054" t="s">
        <v>903</v>
      </c>
      <c r="I8054" t="s">
        <v>803</v>
      </c>
      <c r="J8054" t="s">
        <v>903</v>
      </c>
      <c r="K8054">
        <v>0.2</v>
      </c>
      <c r="L8054">
        <v>0.2</v>
      </c>
      <c r="M8054" t="s">
        <v>26</v>
      </c>
      <c r="N8054" t="s">
        <v>219</v>
      </c>
      <c r="O8054" t="s">
        <v>29</v>
      </c>
      <c r="P8054" t="s">
        <v>29</v>
      </c>
      <c r="Q8054" t="s">
        <v>29</v>
      </c>
      <c r="R8054" t="s">
        <v>29</v>
      </c>
      <c r="S8054" t="s">
        <v>29</v>
      </c>
      <c r="T8054" t="s">
        <v>29</v>
      </c>
      <c r="U8054" t="s">
        <v>29</v>
      </c>
      <c r="V8054" t="s">
        <v>29</v>
      </c>
      <c r="W8054" t="s">
        <v>7981</v>
      </c>
    </row>
    <row r="8055" spans="1:23">
      <c r="A8055">
        <v>8054</v>
      </c>
      <c r="B8055" t="s">
        <v>7980</v>
      </c>
      <c r="C8055" t="s">
        <v>7980</v>
      </c>
      <c r="D8055">
        <v>207</v>
      </c>
      <c r="E8055" t="s">
        <v>9238</v>
      </c>
      <c r="F8055" t="s">
        <v>154</v>
      </c>
      <c r="G8055" t="s">
        <v>803</v>
      </c>
      <c r="H8055" t="s">
        <v>903</v>
      </c>
      <c r="I8055" t="s">
        <v>803</v>
      </c>
      <c r="J8055" t="s">
        <v>903</v>
      </c>
      <c r="K8055">
        <v>0.2</v>
      </c>
      <c r="L8055">
        <v>0.2</v>
      </c>
      <c r="M8055" t="s">
        <v>26</v>
      </c>
      <c r="N8055" t="s">
        <v>63</v>
      </c>
      <c r="O8055" t="s">
        <v>29</v>
      </c>
      <c r="P8055" t="s">
        <v>29</v>
      </c>
      <c r="Q8055" t="s">
        <v>29</v>
      </c>
      <c r="R8055" t="s">
        <v>29</v>
      </c>
      <c r="S8055" t="s">
        <v>29</v>
      </c>
      <c r="T8055" t="s">
        <v>29</v>
      </c>
      <c r="U8055" t="s">
        <v>29</v>
      </c>
      <c r="V8055" t="s">
        <v>29</v>
      </c>
      <c r="W8055" t="s">
        <v>7981</v>
      </c>
    </row>
    <row r="8056" spans="1:23">
      <c r="A8056">
        <v>8055</v>
      </c>
      <c r="B8056" t="s">
        <v>7980</v>
      </c>
      <c r="C8056" t="s">
        <v>7980</v>
      </c>
      <c r="D8056">
        <v>207</v>
      </c>
      <c r="E8056" t="s">
        <v>9238</v>
      </c>
      <c r="F8056" t="s">
        <v>154</v>
      </c>
      <c r="G8056" t="s">
        <v>803</v>
      </c>
      <c r="H8056" t="s">
        <v>903</v>
      </c>
      <c r="I8056" t="s">
        <v>803</v>
      </c>
      <c r="J8056" t="s">
        <v>903</v>
      </c>
      <c r="K8056">
        <v>3.7</v>
      </c>
      <c r="L8056">
        <v>3.7</v>
      </c>
      <c r="M8056" t="s">
        <v>26</v>
      </c>
      <c r="N8056" t="s">
        <v>118</v>
      </c>
      <c r="O8056" t="s">
        <v>29</v>
      </c>
      <c r="P8056" t="s">
        <v>29</v>
      </c>
      <c r="Q8056" t="s">
        <v>29</v>
      </c>
      <c r="R8056" t="s">
        <v>29</v>
      </c>
      <c r="S8056" t="s">
        <v>29</v>
      </c>
      <c r="T8056" t="s">
        <v>29</v>
      </c>
      <c r="U8056" t="s">
        <v>29</v>
      </c>
      <c r="V8056" t="s">
        <v>29</v>
      </c>
      <c r="W8056" t="s">
        <v>7981</v>
      </c>
    </row>
    <row r="8057" spans="1:23">
      <c r="A8057">
        <v>8056</v>
      </c>
      <c r="B8057" t="s">
        <v>7980</v>
      </c>
      <c r="C8057" t="s">
        <v>7980</v>
      </c>
      <c r="D8057">
        <v>207</v>
      </c>
      <c r="E8057" t="s">
        <v>9239</v>
      </c>
      <c r="F8057" t="s">
        <v>154</v>
      </c>
      <c r="G8057" t="s">
        <v>814</v>
      </c>
      <c r="H8057" t="s">
        <v>9280</v>
      </c>
      <c r="I8057" t="s">
        <v>814</v>
      </c>
      <c r="J8057" t="s">
        <v>5427</v>
      </c>
      <c r="K8057">
        <v>0.2</v>
      </c>
      <c r="L8057">
        <v>0.2</v>
      </c>
      <c r="M8057" t="s">
        <v>26</v>
      </c>
      <c r="N8057" t="s">
        <v>232</v>
      </c>
      <c r="O8057" t="s">
        <v>29</v>
      </c>
      <c r="P8057" t="s">
        <v>29</v>
      </c>
      <c r="Q8057" t="s">
        <v>29</v>
      </c>
      <c r="R8057" t="s">
        <v>29</v>
      </c>
      <c r="S8057" t="s">
        <v>29</v>
      </c>
      <c r="T8057" t="s">
        <v>29</v>
      </c>
      <c r="U8057" t="s">
        <v>29</v>
      </c>
      <c r="V8057" t="s">
        <v>29</v>
      </c>
      <c r="W8057" t="s">
        <v>7981</v>
      </c>
    </row>
    <row r="8058" spans="1:23">
      <c r="A8058">
        <v>8057</v>
      </c>
      <c r="B8058" t="s">
        <v>7980</v>
      </c>
      <c r="C8058" t="s">
        <v>7980</v>
      </c>
      <c r="D8058">
        <v>207</v>
      </c>
      <c r="E8058" t="s">
        <v>9239</v>
      </c>
      <c r="F8058" t="s">
        <v>154</v>
      </c>
      <c r="G8058" t="s">
        <v>814</v>
      </c>
      <c r="H8058" t="s">
        <v>9280</v>
      </c>
      <c r="I8058" t="s">
        <v>814</v>
      </c>
      <c r="J8058" t="s">
        <v>5427</v>
      </c>
      <c r="K8058">
        <v>0.3</v>
      </c>
      <c r="L8058">
        <v>0.3</v>
      </c>
      <c r="M8058" t="s">
        <v>26</v>
      </c>
      <c r="N8058" t="s">
        <v>219</v>
      </c>
      <c r="O8058" t="s">
        <v>29</v>
      </c>
      <c r="P8058" t="s">
        <v>29</v>
      </c>
      <c r="Q8058" t="s">
        <v>29</v>
      </c>
      <c r="R8058" t="s">
        <v>29</v>
      </c>
      <c r="S8058" t="s">
        <v>29</v>
      </c>
      <c r="T8058" t="s">
        <v>29</v>
      </c>
      <c r="U8058" t="s">
        <v>29</v>
      </c>
      <c r="V8058" t="s">
        <v>29</v>
      </c>
      <c r="W8058" t="s">
        <v>7981</v>
      </c>
    </row>
    <row r="8059" spans="1:23">
      <c r="A8059">
        <v>8058</v>
      </c>
      <c r="B8059" t="s">
        <v>7980</v>
      </c>
      <c r="C8059" t="s">
        <v>7980</v>
      </c>
      <c r="D8059">
        <v>207</v>
      </c>
      <c r="E8059" t="s">
        <v>9239</v>
      </c>
      <c r="F8059" t="s">
        <v>154</v>
      </c>
      <c r="G8059" t="s">
        <v>814</v>
      </c>
      <c r="H8059" t="s">
        <v>9280</v>
      </c>
      <c r="I8059" t="s">
        <v>814</v>
      </c>
      <c r="J8059" t="s">
        <v>5427</v>
      </c>
      <c r="K8059">
        <v>2.9</v>
      </c>
      <c r="L8059">
        <v>2.9</v>
      </c>
      <c r="M8059" t="s">
        <v>26</v>
      </c>
      <c r="N8059" t="s">
        <v>63</v>
      </c>
      <c r="O8059" t="s">
        <v>29</v>
      </c>
      <c r="P8059" t="s">
        <v>29</v>
      </c>
      <c r="Q8059" t="s">
        <v>29</v>
      </c>
      <c r="R8059" t="s">
        <v>29</v>
      </c>
      <c r="S8059" t="s">
        <v>29</v>
      </c>
      <c r="T8059" t="s">
        <v>29</v>
      </c>
      <c r="U8059" t="s">
        <v>29</v>
      </c>
      <c r="V8059" t="s">
        <v>29</v>
      </c>
      <c r="W8059" t="s">
        <v>7981</v>
      </c>
    </row>
    <row r="8060" spans="1:23">
      <c r="A8060">
        <v>8059</v>
      </c>
      <c r="B8060" t="s">
        <v>7980</v>
      </c>
      <c r="C8060" t="s">
        <v>7980</v>
      </c>
      <c r="D8060">
        <v>207</v>
      </c>
      <c r="E8060" t="s">
        <v>9239</v>
      </c>
      <c r="F8060" t="s">
        <v>154</v>
      </c>
      <c r="G8060" t="s">
        <v>814</v>
      </c>
      <c r="H8060" t="s">
        <v>9280</v>
      </c>
      <c r="I8060" t="s">
        <v>814</v>
      </c>
      <c r="J8060" t="s">
        <v>5427</v>
      </c>
      <c r="K8060">
        <v>0.3</v>
      </c>
      <c r="L8060">
        <v>0.3</v>
      </c>
      <c r="M8060" t="s">
        <v>26</v>
      </c>
      <c r="N8060" t="s">
        <v>118</v>
      </c>
      <c r="O8060" t="s">
        <v>29</v>
      </c>
      <c r="P8060" t="s">
        <v>29</v>
      </c>
      <c r="Q8060" t="s">
        <v>29</v>
      </c>
      <c r="R8060" t="s">
        <v>29</v>
      </c>
      <c r="S8060" t="s">
        <v>29</v>
      </c>
      <c r="T8060" t="s">
        <v>29</v>
      </c>
      <c r="U8060" t="s">
        <v>29</v>
      </c>
      <c r="V8060" t="s">
        <v>29</v>
      </c>
      <c r="W8060" t="s">
        <v>7981</v>
      </c>
    </row>
    <row r="8061" spans="1:23">
      <c r="A8061">
        <v>8060</v>
      </c>
      <c r="B8061" t="s">
        <v>7980</v>
      </c>
      <c r="C8061" t="s">
        <v>7980</v>
      </c>
      <c r="D8061">
        <v>207</v>
      </c>
      <c r="E8061" t="s">
        <v>9239</v>
      </c>
      <c r="F8061" t="s">
        <v>154</v>
      </c>
      <c r="G8061" t="s">
        <v>814</v>
      </c>
      <c r="H8061" t="s">
        <v>9280</v>
      </c>
      <c r="I8061" t="s">
        <v>814</v>
      </c>
      <c r="J8061" t="s">
        <v>5427</v>
      </c>
      <c r="K8061">
        <v>0.3</v>
      </c>
      <c r="L8061">
        <v>0.3</v>
      </c>
      <c r="M8061" t="s">
        <v>26</v>
      </c>
      <c r="N8061" t="s">
        <v>29</v>
      </c>
      <c r="O8061" t="s">
        <v>29</v>
      </c>
      <c r="P8061" t="s">
        <v>29</v>
      </c>
      <c r="Q8061" t="s">
        <v>29</v>
      </c>
      <c r="R8061" t="s">
        <v>29</v>
      </c>
      <c r="S8061" t="s">
        <v>29</v>
      </c>
      <c r="T8061" t="s">
        <v>29</v>
      </c>
      <c r="U8061" t="s">
        <v>29</v>
      </c>
      <c r="V8061" t="s">
        <v>29</v>
      </c>
      <c r="W8061" t="s">
        <v>7981</v>
      </c>
    </row>
    <row r="8062" spans="1:23">
      <c r="A8062">
        <v>8061</v>
      </c>
      <c r="B8062" t="s">
        <v>7980</v>
      </c>
      <c r="C8062" t="s">
        <v>7980</v>
      </c>
      <c r="D8062">
        <v>207</v>
      </c>
      <c r="E8062" t="s">
        <v>9240</v>
      </c>
      <c r="F8062" t="s">
        <v>2077</v>
      </c>
      <c r="G8062" t="s">
        <v>2078</v>
      </c>
      <c r="H8062" t="s">
        <v>2088</v>
      </c>
      <c r="I8062" t="s">
        <v>2078</v>
      </c>
      <c r="J8062" t="s">
        <v>2088</v>
      </c>
      <c r="K8062">
        <v>3.5</v>
      </c>
      <c r="L8062">
        <v>3.5</v>
      </c>
      <c r="M8062" t="s">
        <v>26</v>
      </c>
      <c r="N8062" t="s">
        <v>63</v>
      </c>
      <c r="O8062" t="s">
        <v>29</v>
      </c>
      <c r="P8062" t="s">
        <v>29</v>
      </c>
      <c r="Q8062" t="s">
        <v>29</v>
      </c>
      <c r="R8062" t="s">
        <v>29</v>
      </c>
      <c r="S8062" t="s">
        <v>29</v>
      </c>
      <c r="T8062" t="s">
        <v>29</v>
      </c>
      <c r="U8062" t="s">
        <v>29</v>
      </c>
      <c r="V8062" t="s">
        <v>29</v>
      </c>
      <c r="W8062" t="s">
        <v>7981</v>
      </c>
    </row>
    <row r="8063" spans="1:23">
      <c r="A8063">
        <v>8062</v>
      </c>
      <c r="B8063" t="s">
        <v>7980</v>
      </c>
      <c r="C8063" t="s">
        <v>7980</v>
      </c>
      <c r="D8063">
        <v>207</v>
      </c>
      <c r="E8063" t="s">
        <v>9240</v>
      </c>
      <c r="F8063" t="s">
        <v>2077</v>
      </c>
      <c r="G8063" t="s">
        <v>2078</v>
      </c>
      <c r="H8063" t="s">
        <v>2088</v>
      </c>
      <c r="I8063" t="s">
        <v>2078</v>
      </c>
      <c r="J8063" t="s">
        <v>2088</v>
      </c>
      <c r="K8063">
        <v>0.2</v>
      </c>
      <c r="L8063">
        <v>0.2</v>
      </c>
      <c r="M8063" t="s">
        <v>26</v>
      </c>
      <c r="N8063" t="s">
        <v>29</v>
      </c>
      <c r="O8063" t="s">
        <v>29</v>
      </c>
      <c r="P8063" t="s">
        <v>29</v>
      </c>
      <c r="Q8063" t="s">
        <v>29</v>
      </c>
      <c r="R8063" t="s">
        <v>29</v>
      </c>
      <c r="S8063" t="s">
        <v>29</v>
      </c>
      <c r="T8063" t="s">
        <v>29</v>
      </c>
      <c r="U8063" t="s">
        <v>29</v>
      </c>
      <c r="V8063" t="s">
        <v>29</v>
      </c>
      <c r="W8063" t="s">
        <v>7981</v>
      </c>
    </row>
    <row r="8064" spans="1:23">
      <c r="A8064">
        <v>8063</v>
      </c>
      <c r="B8064" t="s">
        <v>7980</v>
      </c>
      <c r="C8064" t="s">
        <v>7980</v>
      </c>
      <c r="D8064">
        <v>207</v>
      </c>
      <c r="E8064" t="s">
        <v>3464</v>
      </c>
      <c r="F8064" t="s">
        <v>1062</v>
      </c>
      <c r="G8064" t="s">
        <v>3465</v>
      </c>
      <c r="H8064" t="s">
        <v>3466</v>
      </c>
      <c r="I8064" t="s">
        <v>8527</v>
      </c>
      <c r="J8064" t="s">
        <v>2227</v>
      </c>
      <c r="K8064">
        <v>0.3</v>
      </c>
      <c r="L8064">
        <v>0.3</v>
      </c>
      <c r="M8064" t="s">
        <v>26</v>
      </c>
      <c r="N8064" t="s">
        <v>219</v>
      </c>
      <c r="O8064" t="s">
        <v>29</v>
      </c>
      <c r="P8064" t="s">
        <v>29</v>
      </c>
      <c r="Q8064" t="s">
        <v>29</v>
      </c>
      <c r="R8064" t="s">
        <v>29</v>
      </c>
      <c r="S8064" t="s">
        <v>29</v>
      </c>
      <c r="T8064" t="s">
        <v>29</v>
      </c>
      <c r="U8064" t="s">
        <v>29</v>
      </c>
      <c r="V8064" t="s">
        <v>29</v>
      </c>
      <c r="W8064" t="s">
        <v>7981</v>
      </c>
    </row>
    <row r="8065" spans="1:23">
      <c r="A8065">
        <v>8064</v>
      </c>
      <c r="B8065" t="s">
        <v>7980</v>
      </c>
      <c r="C8065" t="s">
        <v>7980</v>
      </c>
      <c r="D8065">
        <v>207</v>
      </c>
      <c r="E8065" t="s">
        <v>3464</v>
      </c>
      <c r="F8065" t="s">
        <v>1062</v>
      </c>
      <c r="G8065" t="s">
        <v>3465</v>
      </c>
      <c r="H8065" t="s">
        <v>3466</v>
      </c>
      <c r="I8065" t="s">
        <v>8527</v>
      </c>
      <c r="J8065" t="s">
        <v>2227</v>
      </c>
      <c r="K8065">
        <v>0.2</v>
      </c>
      <c r="L8065">
        <v>0.2</v>
      </c>
      <c r="M8065" t="s">
        <v>26</v>
      </c>
      <c r="N8065" t="s">
        <v>121</v>
      </c>
      <c r="O8065" t="s">
        <v>29</v>
      </c>
      <c r="P8065" t="s">
        <v>29</v>
      </c>
      <c r="Q8065" t="s">
        <v>29</v>
      </c>
      <c r="R8065" t="s">
        <v>29</v>
      </c>
      <c r="S8065" t="s">
        <v>29</v>
      </c>
      <c r="T8065" t="s">
        <v>29</v>
      </c>
      <c r="U8065" t="s">
        <v>29</v>
      </c>
      <c r="V8065" t="s">
        <v>29</v>
      </c>
      <c r="W8065" t="s">
        <v>7981</v>
      </c>
    </row>
    <row r="8066" spans="1:23">
      <c r="A8066">
        <v>8065</v>
      </c>
      <c r="B8066" t="s">
        <v>7980</v>
      </c>
      <c r="C8066" t="s">
        <v>7980</v>
      </c>
      <c r="D8066">
        <v>207</v>
      </c>
      <c r="E8066" t="s">
        <v>3464</v>
      </c>
      <c r="F8066" t="s">
        <v>1062</v>
      </c>
      <c r="G8066" t="s">
        <v>3465</v>
      </c>
      <c r="H8066" t="s">
        <v>3466</v>
      </c>
      <c r="I8066" t="s">
        <v>8527</v>
      </c>
      <c r="J8066" t="s">
        <v>2227</v>
      </c>
      <c r="K8066">
        <v>2.2999999999999998</v>
      </c>
      <c r="L8066">
        <v>2.2999999999999998</v>
      </c>
      <c r="M8066" t="s">
        <v>26</v>
      </c>
      <c r="N8066" t="s">
        <v>74</v>
      </c>
      <c r="O8066" t="s">
        <v>29</v>
      </c>
      <c r="P8066" t="s">
        <v>29</v>
      </c>
      <c r="Q8066" t="s">
        <v>29</v>
      </c>
      <c r="R8066" t="s">
        <v>29</v>
      </c>
      <c r="S8066" t="s">
        <v>29</v>
      </c>
      <c r="T8066" t="s">
        <v>29</v>
      </c>
      <c r="U8066" t="s">
        <v>29</v>
      </c>
      <c r="V8066" t="s">
        <v>29</v>
      </c>
      <c r="W8066" t="s">
        <v>7981</v>
      </c>
    </row>
    <row r="8067" spans="1:23">
      <c r="A8067">
        <v>8066</v>
      </c>
      <c r="B8067" t="s">
        <v>7980</v>
      </c>
      <c r="C8067" t="s">
        <v>7980</v>
      </c>
      <c r="D8067">
        <v>207</v>
      </c>
      <c r="E8067" t="s">
        <v>9241</v>
      </c>
      <c r="F8067" t="s">
        <v>2229</v>
      </c>
      <c r="G8067" t="s">
        <v>9281</v>
      </c>
      <c r="H8067" t="s">
        <v>29</v>
      </c>
      <c r="I8067" t="s">
        <v>9281</v>
      </c>
      <c r="J8067" t="s">
        <v>29</v>
      </c>
      <c r="K8067">
        <v>2</v>
      </c>
      <c r="L8067">
        <v>2</v>
      </c>
      <c r="M8067" t="s">
        <v>26</v>
      </c>
      <c r="N8067" t="s">
        <v>219</v>
      </c>
      <c r="O8067" t="s">
        <v>29</v>
      </c>
      <c r="P8067" t="s">
        <v>29</v>
      </c>
      <c r="Q8067" t="s">
        <v>29</v>
      </c>
      <c r="R8067" t="s">
        <v>29</v>
      </c>
      <c r="S8067" t="s">
        <v>29</v>
      </c>
      <c r="T8067" t="s">
        <v>29</v>
      </c>
      <c r="U8067" t="s">
        <v>29</v>
      </c>
      <c r="V8067" t="s">
        <v>29</v>
      </c>
      <c r="W8067" t="s">
        <v>7981</v>
      </c>
    </row>
    <row r="8068" spans="1:23">
      <c r="A8068">
        <v>8067</v>
      </c>
      <c r="B8068" t="s">
        <v>7980</v>
      </c>
      <c r="C8068" t="s">
        <v>7980</v>
      </c>
      <c r="D8068">
        <v>207</v>
      </c>
      <c r="E8068" t="s">
        <v>9241</v>
      </c>
      <c r="F8068" t="s">
        <v>2229</v>
      </c>
      <c r="G8068" t="s">
        <v>9281</v>
      </c>
      <c r="H8068" t="s">
        <v>29</v>
      </c>
      <c r="I8068" t="s">
        <v>9281</v>
      </c>
      <c r="J8068" t="s">
        <v>29</v>
      </c>
      <c r="K8068">
        <v>0.3</v>
      </c>
      <c r="L8068">
        <v>0.3</v>
      </c>
      <c r="M8068" t="s">
        <v>26</v>
      </c>
      <c r="N8068" t="s">
        <v>121</v>
      </c>
      <c r="O8068" t="s">
        <v>29</v>
      </c>
      <c r="P8068" t="s">
        <v>29</v>
      </c>
      <c r="Q8068" t="s">
        <v>29</v>
      </c>
      <c r="R8068" t="s">
        <v>29</v>
      </c>
      <c r="S8068" t="s">
        <v>29</v>
      </c>
      <c r="T8068" t="s">
        <v>29</v>
      </c>
      <c r="U8068" t="s">
        <v>29</v>
      </c>
      <c r="V8068" t="s">
        <v>29</v>
      </c>
      <c r="W8068" t="s">
        <v>7981</v>
      </c>
    </row>
    <row r="8069" spans="1:23">
      <c r="A8069">
        <v>8068</v>
      </c>
      <c r="B8069" t="s">
        <v>7980</v>
      </c>
      <c r="C8069" t="s">
        <v>7980</v>
      </c>
      <c r="D8069">
        <v>207</v>
      </c>
      <c r="E8069" t="s">
        <v>9241</v>
      </c>
      <c r="F8069" t="s">
        <v>2229</v>
      </c>
      <c r="G8069" t="s">
        <v>9281</v>
      </c>
      <c r="H8069" t="s">
        <v>29</v>
      </c>
      <c r="I8069" t="s">
        <v>9281</v>
      </c>
      <c r="J8069" t="s">
        <v>29</v>
      </c>
      <c r="K8069">
        <v>0.2</v>
      </c>
      <c r="L8069">
        <v>0.2</v>
      </c>
      <c r="M8069" t="s">
        <v>26</v>
      </c>
      <c r="N8069" t="s">
        <v>29</v>
      </c>
      <c r="O8069" t="s">
        <v>29</v>
      </c>
      <c r="P8069" t="s">
        <v>29</v>
      </c>
      <c r="Q8069" t="s">
        <v>29</v>
      </c>
      <c r="R8069" t="s">
        <v>29</v>
      </c>
      <c r="S8069" t="s">
        <v>29</v>
      </c>
      <c r="T8069" t="s">
        <v>29</v>
      </c>
      <c r="U8069" t="s">
        <v>29</v>
      </c>
      <c r="V8069" t="s">
        <v>29</v>
      </c>
      <c r="W8069" t="s">
        <v>7981</v>
      </c>
    </row>
    <row r="8070" spans="1:23">
      <c r="A8070">
        <v>8069</v>
      </c>
      <c r="B8070" t="s">
        <v>7980</v>
      </c>
      <c r="C8070" t="s">
        <v>7980</v>
      </c>
      <c r="D8070">
        <v>207</v>
      </c>
      <c r="E8070" t="s">
        <v>9242</v>
      </c>
      <c r="F8070" t="s">
        <v>93</v>
      </c>
      <c r="G8070" t="s">
        <v>29</v>
      </c>
      <c r="H8070" t="s">
        <v>29</v>
      </c>
      <c r="I8070" t="s">
        <v>29</v>
      </c>
      <c r="J8070" t="s">
        <v>29</v>
      </c>
      <c r="K8070">
        <v>2.2999999999999998</v>
      </c>
      <c r="L8070">
        <v>2.2999999999999998</v>
      </c>
      <c r="M8070" t="s">
        <v>26</v>
      </c>
      <c r="N8070" t="s">
        <v>118</v>
      </c>
      <c r="O8070" t="s">
        <v>29</v>
      </c>
      <c r="P8070" t="s">
        <v>29</v>
      </c>
      <c r="Q8070" t="s">
        <v>29</v>
      </c>
      <c r="R8070" t="s">
        <v>29</v>
      </c>
      <c r="S8070" t="s">
        <v>29</v>
      </c>
      <c r="T8070" t="s">
        <v>29</v>
      </c>
      <c r="U8070" t="s">
        <v>29</v>
      </c>
      <c r="V8070" t="s">
        <v>29</v>
      </c>
      <c r="W8070" t="s">
        <v>7981</v>
      </c>
    </row>
    <row r="8071" spans="1:23">
      <c r="A8071">
        <v>8070</v>
      </c>
      <c r="B8071" t="s">
        <v>7980</v>
      </c>
      <c r="C8071" t="s">
        <v>7980</v>
      </c>
      <c r="D8071">
        <v>207</v>
      </c>
      <c r="E8071" t="s">
        <v>9243</v>
      </c>
      <c r="F8071" t="s">
        <v>2437</v>
      </c>
      <c r="G8071" t="s">
        <v>2438</v>
      </c>
      <c r="H8071" t="s">
        <v>29</v>
      </c>
      <c r="I8071" t="s">
        <v>2438</v>
      </c>
      <c r="J8071" t="s">
        <v>29</v>
      </c>
      <c r="K8071">
        <v>2</v>
      </c>
      <c r="L8071">
        <v>2</v>
      </c>
      <c r="M8071" t="s">
        <v>26</v>
      </c>
      <c r="N8071" t="s">
        <v>118</v>
      </c>
      <c r="O8071" t="s">
        <v>29</v>
      </c>
      <c r="P8071" t="s">
        <v>29</v>
      </c>
      <c r="Q8071" t="s">
        <v>29</v>
      </c>
      <c r="R8071" t="s">
        <v>29</v>
      </c>
      <c r="S8071" t="s">
        <v>29</v>
      </c>
      <c r="T8071" t="s">
        <v>29</v>
      </c>
      <c r="U8071" t="s">
        <v>29</v>
      </c>
      <c r="V8071" t="s">
        <v>29</v>
      </c>
      <c r="W8071" t="s">
        <v>7981</v>
      </c>
    </row>
    <row r="8072" spans="1:23">
      <c r="A8072">
        <v>8071</v>
      </c>
      <c r="B8072" t="s">
        <v>7980</v>
      </c>
      <c r="C8072" t="s">
        <v>7980</v>
      </c>
      <c r="D8072">
        <v>207</v>
      </c>
      <c r="E8072" t="s">
        <v>1097</v>
      </c>
      <c r="F8072" t="s">
        <v>498</v>
      </c>
      <c r="G8072" t="s">
        <v>499</v>
      </c>
      <c r="H8072" t="s">
        <v>29</v>
      </c>
      <c r="I8072" t="s">
        <v>499</v>
      </c>
      <c r="J8072" t="s">
        <v>29</v>
      </c>
      <c r="K8072">
        <v>0.7</v>
      </c>
      <c r="L8072">
        <v>0.7</v>
      </c>
      <c r="M8072" t="s">
        <v>26</v>
      </c>
      <c r="N8072" t="s">
        <v>219</v>
      </c>
      <c r="O8072" t="s">
        <v>29</v>
      </c>
      <c r="P8072" t="s">
        <v>29</v>
      </c>
      <c r="Q8072" t="s">
        <v>29</v>
      </c>
      <c r="R8072" t="s">
        <v>29</v>
      </c>
      <c r="S8072" t="s">
        <v>29</v>
      </c>
      <c r="T8072" t="s">
        <v>29</v>
      </c>
      <c r="U8072" t="s">
        <v>29</v>
      </c>
      <c r="V8072" t="s">
        <v>29</v>
      </c>
      <c r="W8072" t="s">
        <v>7981</v>
      </c>
    </row>
    <row r="8073" spans="1:23">
      <c r="A8073">
        <v>8072</v>
      </c>
      <c r="B8073" t="s">
        <v>7980</v>
      </c>
      <c r="C8073" t="s">
        <v>7980</v>
      </c>
      <c r="D8073">
        <v>207</v>
      </c>
      <c r="E8073" t="s">
        <v>1097</v>
      </c>
      <c r="F8073" t="s">
        <v>498</v>
      </c>
      <c r="G8073" t="s">
        <v>499</v>
      </c>
      <c r="H8073" t="s">
        <v>29</v>
      </c>
      <c r="I8073" t="s">
        <v>499</v>
      </c>
      <c r="J8073" t="s">
        <v>29</v>
      </c>
      <c r="K8073">
        <v>0.3</v>
      </c>
      <c r="L8073">
        <v>0.3</v>
      </c>
      <c r="M8073" t="s">
        <v>26</v>
      </c>
      <c r="N8073" t="s">
        <v>74</v>
      </c>
      <c r="O8073" t="s">
        <v>29</v>
      </c>
      <c r="P8073" t="s">
        <v>29</v>
      </c>
      <c r="Q8073" t="s">
        <v>29</v>
      </c>
      <c r="R8073" t="s">
        <v>29</v>
      </c>
      <c r="S8073" t="s">
        <v>29</v>
      </c>
      <c r="T8073" t="s">
        <v>29</v>
      </c>
      <c r="U8073" t="s">
        <v>29</v>
      </c>
      <c r="V8073" t="s">
        <v>29</v>
      </c>
      <c r="W8073" t="s">
        <v>7981</v>
      </c>
    </row>
    <row r="8074" spans="1:23">
      <c r="A8074">
        <v>8073</v>
      </c>
      <c r="B8074" t="s">
        <v>7980</v>
      </c>
      <c r="C8074" t="s">
        <v>7980</v>
      </c>
      <c r="D8074">
        <v>207</v>
      </c>
      <c r="E8074" t="s">
        <v>1097</v>
      </c>
      <c r="F8074" t="s">
        <v>498</v>
      </c>
      <c r="G8074" t="s">
        <v>499</v>
      </c>
      <c r="H8074" t="s">
        <v>29</v>
      </c>
      <c r="I8074" t="s">
        <v>499</v>
      </c>
      <c r="J8074" t="s">
        <v>29</v>
      </c>
      <c r="K8074">
        <v>0.9</v>
      </c>
      <c r="L8074">
        <v>0.9</v>
      </c>
      <c r="M8074" t="s">
        <v>26</v>
      </c>
      <c r="N8074" t="s">
        <v>29</v>
      </c>
      <c r="O8074" t="s">
        <v>29</v>
      </c>
      <c r="P8074" t="s">
        <v>29</v>
      </c>
      <c r="Q8074" t="s">
        <v>29</v>
      </c>
      <c r="R8074" t="s">
        <v>29</v>
      </c>
      <c r="S8074" t="s">
        <v>29</v>
      </c>
      <c r="T8074" t="s">
        <v>29</v>
      </c>
      <c r="U8074" t="s">
        <v>29</v>
      </c>
      <c r="V8074" t="s">
        <v>29</v>
      </c>
      <c r="W8074" t="s">
        <v>7981</v>
      </c>
    </row>
    <row r="8075" spans="1:23">
      <c r="A8075">
        <v>8074</v>
      </c>
      <c r="B8075" t="s">
        <v>7980</v>
      </c>
      <c r="C8075" t="s">
        <v>7980</v>
      </c>
      <c r="D8075">
        <v>207</v>
      </c>
      <c r="E8075" t="s">
        <v>9244</v>
      </c>
      <c r="F8075" t="s">
        <v>181</v>
      </c>
      <c r="G8075" t="s">
        <v>2285</v>
      </c>
      <c r="H8075" t="s">
        <v>29</v>
      </c>
      <c r="I8075" t="s">
        <v>2285</v>
      </c>
      <c r="J8075" t="s">
        <v>29</v>
      </c>
      <c r="K8075">
        <v>1.7</v>
      </c>
      <c r="L8075">
        <v>1.7</v>
      </c>
      <c r="M8075" t="s">
        <v>26</v>
      </c>
      <c r="N8075" t="s">
        <v>118</v>
      </c>
      <c r="O8075" t="s">
        <v>29</v>
      </c>
      <c r="P8075" t="s">
        <v>29</v>
      </c>
      <c r="Q8075" t="s">
        <v>29</v>
      </c>
      <c r="R8075" t="s">
        <v>29</v>
      </c>
      <c r="S8075" t="s">
        <v>29</v>
      </c>
      <c r="T8075" t="s">
        <v>29</v>
      </c>
      <c r="U8075" t="s">
        <v>29</v>
      </c>
      <c r="V8075" t="s">
        <v>29</v>
      </c>
      <c r="W8075" t="s">
        <v>7981</v>
      </c>
    </row>
    <row r="8076" spans="1:23">
      <c r="A8076">
        <v>8075</v>
      </c>
      <c r="B8076" t="s">
        <v>7980</v>
      </c>
      <c r="C8076" t="s">
        <v>7980</v>
      </c>
      <c r="D8076">
        <v>207</v>
      </c>
      <c r="E8076" t="s">
        <v>6192</v>
      </c>
      <c r="F8076" t="s">
        <v>505</v>
      </c>
      <c r="G8076" t="s">
        <v>2461</v>
      </c>
      <c r="H8076" t="s">
        <v>29</v>
      </c>
      <c r="I8076" t="s">
        <v>2461</v>
      </c>
      <c r="J8076" t="s">
        <v>29</v>
      </c>
      <c r="K8076">
        <v>0.3</v>
      </c>
      <c r="L8076">
        <v>0.3</v>
      </c>
      <c r="M8076" t="s">
        <v>26</v>
      </c>
      <c r="N8076" t="s">
        <v>121</v>
      </c>
      <c r="O8076" t="s">
        <v>29</v>
      </c>
      <c r="P8076" t="s">
        <v>29</v>
      </c>
      <c r="Q8076" t="s">
        <v>29</v>
      </c>
      <c r="R8076" t="s">
        <v>29</v>
      </c>
      <c r="S8076" t="s">
        <v>29</v>
      </c>
      <c r="T8076" t="s">
        <v>29</v>
      </c>
      <c r="U8076" t="s">
        <v>29</v>
      </c>
      <c r="V8076" t="s">
        <v>29</v>
      </c>
      <c r="W8076" t="s">
        <v>7981</v>
      </c>
    </row>
    <row r="8077" spans="1:23">
      <c r="A8077">
        <v>8076</v>
      </c>
      <c r="B8077" t="s">
        <v>7980</v>
      </c>
      <c r="C8077" t="s">
        <v>7980</v>
      </c>
      <c r="D8077">
        <v>207</v>
      </c>
      <c r="E8077" t="s">
        <v>6192</v>
      </c>
      <c r="F8077" t="s">
        <v>505</v>
      </c>
      <c r="G8077" t="s">
        <v>2461</v>
      </c>
      <c r="H8077" t="s">
        <v>29</v>
      </c>
      <c r="I8077" t="s">
        <v>2461</v>
      </c>
      <c r="J8077" t="s">
        <v>29</v>
      </c>
      <c r="K8077">
        <v>0.3</v>
      </c>
      <c r="L8077">
        <v>0.3</v>
      </c>
      <c r="M8077" t="s">
        <v>26</v>
      </c>
      <c r="N8077" t="s">
        <v>63</v>
      </c>
      <c r="O8077" t="s">
        <v>29</v>
      </c>
      <c r="P8077" t="s">
        <v>29</v>
      </c>
      <c r="Q8077" t="s">
        <v>29</v>
      </c>
      <c r="R8077" t="s">
        <v>29</v>
      </c>
      <c r="S8077" t="s">
        <v>29</v>
      </c>
      <c r="T8077" t="s">
        <v>29</v>
      </c>
      <c r="U8077" t="s">
        <v>29</v>
      </c>
      <c r="V8077" t="s">
        <v>29</v>
      </c>
      <c r="W8077" t="s">
        <v>7981</v>
      </c>
    </row>
    <row r="8078" spans="1:23">
      <c r="A8078">
        <v>8077</v>
      </c>
      <c r="B8078" t="s">
        <v>7980</v>
      </c>
      <c r="C8078" t="s">
        <v>7980</v>
      </c>
      <c r="D8078">
        <v>207</v>
      </c>
      <c r="E8078" t="s">
        <v>6192</v>
      </c>
      <c r="F8078" t="s">
        <v>505</v>
      </c>
      <c r="G8078" t="s">
        <v>2461</v>
      </c>
      <c r="H8078" t="s">
        <v>29</v>
      </c>
      <c r="I8078" t="s">
        <v>2461</v>
      </c>
      <c r="J8078" t="s">
        <v>29</v>
      </c>
      <c r="K8078">
        <v>0.8</v>
      </c>
      <c r="L8078">
        <v>0.8</v>
      </c>
      <c r="M8078" t="s">
        <v>26</v>
      </c>
      <c r="N8078" t="s">
        <v>74</v>
      </c>
      <c r="O8078" t="s">
        <v>29</v>
      </c>
      <c r="P8078" t="s">
        <v>29</v>
      </c>
      <c r="Q8078" t="s">
        <v>29</v>
      </c>
      <c r="R8078" t="s">
        <v>29</v>
      </c>
      <c r="S8078" t="s">
        <v>29</v>
      </c>
      <c r="T8078" t="s">
        <v>29</v>
      </c>
      <c r="U8078" t="s">
        <v>29</v>
      </c>
      <c r="V8078" t="s">
        <v>29</v>
      </c>
      <c r="W8078" t="s">
        <v>7981</v>
      </c>
    </row>
    <row r="8079" spans="1:23">
      <c r="A8079">
        <v>8078</v>
      </c>
      <c r="B8079" t="s">
        <v>7980</v>
      </c>
      <c r="C8079" t="s">
        <v>7980</v>
      </c>
      <c r="D8079">
        <v>207</v>
      </c>
      <c r="E8079" t="s">
        <v>2488</v>
      </c>
      <c r="F8079" t="s">
        <v>459</v>
      </c>
      <c r="G8079" t="s">
        <v>2489</v>
      </c>
      <c r="H8079" t="s">
        <v>2490</v>
      </c>
      <c r="I8079" t="s">
        <v>2489</v>
      </c>
      <c r="J8079" t="s">
        <v>2490</v>
      </c>
      <c r="K8079">
        <v>1</v>
      </c>
      <c r="L8079">
        <v>1</v>
      </c>
      <c r="M8079" t="s">
        <v>26</v>
      </c>
      <c r="N8079" t="s">
        <v>118</v>
      </c>
      <c r="O8079" t="s">
        <v>29</v>
      </c>
      <c r="P8079" t="s">
        <v>29</v>
      </c>
      <c r="Q8079" t="s">
        <v>29</v>
      </c>
      <c r="R8079" t="s">
        <v>29</v>
      </c>
      <c r="S8079" t="s">
        <v>29</v>
      </c>
      <c r="T8079" t="s">
        <v>29</v>
      </c>
      <c r="U8079" t="s">
        <v>29</v>
      </c>
      <c r="V8079" t="s">
        <v>29</v>
      </c>
      <c r="W8079" t="s">
        <v>7981</v>
      </c>
    </row>
    <row r="8080" spans="1:23">
      <c r="A8080">
        <v>8079</v>
      </c>
      <c r="B8080" t="s">
        <v>7980</v>
      </c>
      <c r="C8080" t="s">
        <v>7980</v>
      </c>
      <c r="D8080">
        <v>207</v>
      </c>
      <c r="E8080" t="s">
        <v>9245</v>
      </c>
      <c r="F8080" t="s">
        <v>255</v>
      </c>
      <c r="G8080" t="s">
        <v>9282</v>
      </c>
      <c r="H8080" t="s">
        <v>9283</v>
      </c>
      <c r="I8080" t="s">
        <v>9282</v>
      </c>
      <c r="J8080" t="s">
        <v>9283</v>
      </c>
      <c r="K8080">
        <v>1</v>
      </c>
      <c r="L8080">
        <v>1</v>
      </c>
      <c r="M8080" t="s">
        <v>26</v>
      </c>
      <c r="N8080" t="s">
        <v>118</v>
      </c>
      <c r="O8080" t="s">
        <v>29</v>
      </c>
      <c r="P8080" t="s">
        <v>29</v>
      </c>
      <c r="Q8080" t="s">
        <v>29</v>
      </c>
      <c r="R8080" t="s">
        <v>29</v>
      </c>
      <c r="S8080" t="s">
        <v>29</v>
      </c>
      <c r="T8080" t="s">
        <v>29</v>
      </c>
      <c r="U8080" t="s">
        <v>29</v>
      </c>
      <c r="V8080" t="s">
        <v>29</v>
      </c>
      <c r="W8080" t="s">
        <v>7981</v>
      </c>
    </row>
    <row r="8081" spans="1:23">
      <c r="A8081">
        <v>8080</v>
      </c>
      <c r="B8081" t="s">
        <v>7980</v>
      </c>
      <c r="C8081" t="s">
        <v>7980</v>
      </c>
      <c r="D8081">
        <v>207</v>
      </c>
      <c r="E8081" t="s">
        <v>9246</v>
      </c>
      <c r="F8081" t="s">
        <v>1062</v>
      </c>
      <c r="G8081" t="s">
        <v>1066</v>
      </c>
      <c r="H8081" t="s">
        <v>9284</v>
      </c>
      <c r="I8081" t="s">
        <v>1066</v>
      </c>
      <c r="J8081" t="s">
        <v>9284</v>
      </c>
      <c r="K8081">
        <v>0.8</v>
      </c>
      <c r="L8081">
        <v>0.8</v>
      </c>
      <c r="M8081" t="s">
        <v>26</v>
      </c>
      <c r="N8081" t="s">
        <v>219</v>
      </c>
      <c r="O8081" t="s">
        <v>29</v>
      </c>
      <c r="P8081" t="s">
        <v>29</v>
      </c>
      <c r="Q8081" t="s">
        <v>29</v>
      </c>
      <c r="R8081" t="s">
        <v>29</v>
      </c>
      <c r="S8081" t="s">
        <v>29</v>
      </c>
      <c r="T8081" t="s">
        <v>29</v>
      </c>
      <c r="U8081" t="s">
        <v>29</v>
      </c>
      <c r="V8081" t="s">
        <v>29</v>
      </c>
      <c r="W8081" t="s">
        <v>7981</v>
      </c>
    </row>
    <row r="8082" spans="1:23">
      <c r="A8082">
        <v>8081</v>
      </c>
      <c r="B8082" t="s">
        <v>7980</v>
      </c>
      <c r="C8082" t="s">
        <v>7980</v>
      </c>
      <c r="D8082">
        <v>207</v>
      </c>
      <c r="E8082" t="s">
        <v>812</v>
      </c>
      <c r="F8082" t="s">
        <v>251</v>
      </c>
      <c r="G8082" t="s">
        <v>252</v>
      </c>
      <c r="H8082" t="s">
        <v>29</v>
      </c>
      <c r="I8082" t="s">
        <v>252</v>
      </c>
      <c r="J8082" t="s">
        <v>29</v>
      </c>
      <c r="K8082">
        <v>0.8</v>
      </c>
      <c r="L8082">
        <v>0.8</v>
      </c>
      <c r="M8082" t="s">
        <v>26</v>
      </c>
      <c r="N8082" t="s">
        <v>118</v>
      </c>
      <c r="O8082" t="s">
        <v>29</v>
      </c>
      <c r="P8082" t="s">
        <v>29</v>
      </c>
      <c r="Q8082" t="s">
        <v>29</v>
      </c>
      <c r="R8082" t="s">
        <v>29</v>
      </c>
      <c r="S8082" t="s">
        <v>29</v>
      </c>
      <c r="T8082" t="s">
        <v>29</v>
      </c>
      <c r="U8082" t="s">
        <v>29</v>
      </c>
      <c r="V8082" t="s">
        <v>29</v>
      </c>
      <c r="W8082" t="s">
        <v>7981</v>
      </c>
    </row>
    <row r="8083" spans="1:23">
      <c r="A8083">
        <v>8082</v>
      </c>
      <c r="B8083" t="s">
        <v>7980</v>
      </c>
      <c r="C8083" t="s">
        <v>7980</v>
      </c>
      <c r="D8083">
        <v>207</v>
      </c>
      <c r="E8083" t="s">
        <v>9247</v>
      </c>
      <c r="F8083" t="s">
        <v>1314</v>
      </c>
      <c r="G8083" t="s">
        <v>9285</v>
      </c>
      <c r="H8083" t="s">
        <v>9286</v>
      </c>
      <c r="I8083" t="s">
        <v>9285</v>
      </c>
      <c r="J8083" t="s">
        <v>9286</v>
      </c>
      <c r="K8083">
        <v>0.5</v>
      </c>
      <c r="L8083">
        <v>0.5</v>
      </c>
      <c r="M8083" t="s">
        <v>26</v>
      </c>
      <c r="N8083" t="s">
        <v>121</v>
      </c>
      <c r="O8083" t="s">
        <v>29</v>
      </c>
      <c r="P8083" t="s">
        <v>29</v>
      </c>
      <c r="Q8083" t="s">
        <v>29</v>
      </c>
      <c r="R8083" t="s">
        <v>29</v>
      </c>
      <c r="S8083" t="s">
        <v>29</v>
      </c>
      <c r="T8083" t="s">
        <v>29</v>
      </c>
      <c r="U8083" t="s">
        <v>29</v>
      </c>
      <c r="V8083" t="s">
        <v>29</v>
      </c>
      <c r="W8083" t="s">
        <v>7981</v>
      </c>
    </row>
    <row r="8084" spans="1:23">
      <c r="A8084">
        <v>8083</v>
      </c>
      <c r="B8084" t="s">
        <v>7980</v>
      </c>
      <c r="C8084" t="s">
        <v>7980</v>
      </c>
      <c r="D8084">
        <v>207</v>
      </c>
      <c r="E8084" t="s">
        <v>9247</v>
      </c>
      <c r="F8084" t="s">
        <v>1314</v>
      </c>
      <c r="G8084" t="s">
        <v>9285</v>
      </c>
      <c r="H8084" t="s">
        <v>9286</v>
      </c>
      <c r="I8084" t="s">
        <v>9285</v>
      </c>
      <c r="J8084" t="s">
        <v>9286</v>
      </c>
      <c r="K8084">
        <v>0.2</v>
      </c>
      <c r="L8084">
        <v>0.2</v>
      </c>
      <c r="M8084" t="s">
        <v>26</v>
      </c>
      <c r="N8084" t="s">
        <v>74</v>
      </c>
      <c r="O8084" t="s">
        <v>29</v>
      </c>
      <c r="P8084" t="s">
        <v>29</v>
      </c>
      <c r="Q8084" t="s">
        <v>29</v>
      </c>
      <c r="R8084" t="s">
        <v>29</v>
      </c>
      <c r="S8084" t="s">
        <v>29</v>
      </c>
      <c r="T8084" t="s">
        <v>29</v>
      </c>
      <c r="U8084" t="s">
        <v>29</v>
      </c>
      <c r="V8084" t="s">
        <v>29</v>
      </c>
      <c r="W8084" t="s">
        <v>7981</v>
      </c>
    </row>
    <row r="8085" spans="1:23">
      <c r="A8085">
        <v>8084</v>
      </c>
      <c r="B8085" t="s">
        <v>7980</v>
      </c>
      <c r="C8085" t="s">
        <v>7980</v>
      </c>
      <c r="D8085">
        <v>207</v>
      </c>
      <c r="E8085" t="s">
        <v>9248</v>
      </c>
      <c r="F8085" t="s">
        <v>168</v>
      </c>
      <c r="G8085" t="s">
        <v>1341</v>
      </c>
      <c r="H8085" t="s">
        <v>6220</v>
      </c>
      <c r="I8085" t="s">
        <v>1341</v>
      </c>
      <c r="J8085" t="s">
        <v>6220</v>
      </c>
      <c r="K8085">
        <v>0.3</v>
      </c>
      <c r="L8085">
        <v>0.3</v>
      </c>
      <c r="M8085" t="s">
        <v>26</v>
      </c>
      <c r="N8085" t="s">
        <v>121</v>
      </c>
      <c r="O8085" t="s">
        <v>29</v>
      </c>
      <c r="P8085" t="s">
        <v>29</v>
      </c>
      <c r="Q8085" t="s">
        <v>29</v>
      </c>
      <c r="R8085" t="s">
        <v>29</v>
      </c>
      <c r="S8085" t="s">
        <v>29</v>
      </c>
      <c r="T8085" t="s">
        <v>29</v>
      </c>
      <c r="U8085" t="s">
        <v>29</v>
      </c>
      <c r="V8085" t="s">
        <v>29</v>
      </c>
      <c r="W8085" t="s">
        <v>7981</v>
      </c>
    </row>
    <row r="8086" spans="1:23">
      <c r="A8086">
        <v>8085</v>
      </c>
      <c r="B8086" t="s">
        <v>7980</v>
      </c>
      <c r="C8086" t="s">
        <v>7980</v>
      </c>
      <c r="D8086">
        <v>207</v>
      </c>
      <c r="E8086" t="s">
        <v>9248</v>
      </c>
      <c r="F8086" t="s">
        <v>168</v>
      </c>
      <c r="G8086" t="s">
        <v>1341</v>
      </c>
      <c r="H8086" t="s">
        <v>6220</v>
      </c>
      <c r="I8086" t="s">
        <v>1341</v>
      </c>
      <c r="J8086" t="s">
        <v>6220</v>
      </c>
      <c r="K8086">
        <v>0.3</v>
      </c>
      <c r="L8086">
        <v>0.3</v>
      </c>
      <c r="M8086" t="s">
        <v>26</v>
      </c>
      <c r="N8086" t="s">
        <v>63</v>
      </c>
      <c r="O8086" t="s">
        <v>29</v>
      </c>
      <c r="P8086" t="s">
        <v>29</v>
      </c>
      <c r="Q8086" t="s">
        <v>29</v>
      </c>
      <c r="R8086" t="s">
        <v>29</v>
      </c>
      <c r="S8086" t="s">
        <v>29</v>
      </c>
      <c r="T8086" t="s">
        <v>29</v>
      </c>
      <c r="U8086" t="s">
        <v>29</v>
      </c>
      <c r="V8086" t="s">
        <v>29</v>
      </c>
      <c r="W8086" t="s">
        <v>7981</v>
      </c>
    </row>
    <row r="8087" spans="1:23">
      <c r="A8087">
        <v>8086</v>
      </c>
      <c r="B8087" t="s">
        <v>7980</v>
      </c>
      <c r="C8087" t="s">
        <v>7980</v>
      </c>
      <c r="D8087">
        <v>207</v>
      </c>
      <c r="E8087" t="s">
        <v>9249</v>
      </c>
      <c r="F8087" t="s">
        <v>154</v>
      </c>
      <c r="G8087" t="s">
        <v>811</v>
      </c>
      <c r="H8087" t="s">
        <v>6107</v>
      </c>
      <c r="I8087" t="s">
        <v>9287</v>
      </c>
      <c r="J8087" t="s">
        <v>2409</v>
      </c>
      <c r="K8087">
        <v>0.5</v>
      </c>
      <c r="L8087">
        <v>0.5</v>
      </c>
      <c r="M8087" t="s">
        <v>26</v>
      </c>
      <c r="N8087" t="s">
        <v>118</v>
      </c>
      <c r="O8087" t="s">
        <v>29</v>
      </c>
      <c r="P8087" t="s">
        <v>29</v>
      </c>
      <c r="Q8087" t="s">
        <v>29</v>
      </c>
      <c r="R8087" t="s">
        <v>29</v>
      </c>
      <c r="S8087" t="s">
        <v>29</v>
      </c>
      <c r="T8087" t="s">
        <v>29</v>
      </c>
      <c r="U8087" t="s">
        <v>29</v>
      </c>
      <c r="V8087" t="s">
        <v>29</v>
      </c>
      <c r="W8087" t="s">
        <v>7981</v>
      </c>
    </row>
    <row r="8088" spans="1:23">
      <c r="A8088">
        <v>8087</v>
      </c>
      <c r="B8088" t="s">
        <v>7980</v>
      </c>
      <c r="C8088" t="s">
        <v>7980</v>
      </c>
      <c r="D8088">
        <v>207</v>
      </c>
      <c r="E8088" t="s">
        <v>9250</v>
      </c>
      <c r="F8088" t="s">
        <v>558</v>
      </c>
      <c r="G8088" t="s">
        <v>9288</v>
      </c>
      <c r="H8088" t="s">
        <v>29</v>
      </c>
      <c r="I8088" t="s">
        <v>9288</v>
      </c>
      <c r="J8088" t="s">
        <v>29</v>
      </c>
      <c r="K8088">
        <v>0.3</v>
      </c>
      <c r="L8088">
        <v>0.3</v>
      </c>
      <c r="M8088" t="s">
        <v>26</v>
      </c>
      <c r="N8088" t="s">
        <v>118</v>
      </c>
      <c r="O8088" t="s">
        <v>29</v>
      </c>
      <c r="P8088" t="s">
        <v>29</v>
      </c>
      <c r="Q8088" t="s">
        <v>29</v>
      </c>
      <c r="R8088" t="s">
        <v>29</v>
      </c>
      <c r="S8088" t="s">
        <v>29</v>
      </c>
      <c r="T8088" t="s">
        <v>29</v>
      </c>
      <c r="U8088" t="s">
        <v>29</v>
      </c>
      <c r="V8088" t="s">
        <v>29</v>
      </c>
      <c r="W8088" t="s">
        <v>7981</v>
      </c>
    </row>
    <row r="8089" spans="1:23">
      <c r="A8089">
        <v>8088</v>
      </c>
      <c r="B8089" t="s">
        <v>7980</v>
      </c>
      <c r="C8089" t="s">
        <v>7980</v>
      </c>
      <c r="D8089">
        <v>207</v>
      </c>
      <c r="E8089" t="s">
        <v>9250</v>
      </c>
      <c r="F8089" t="s">
        <v>558</v>
      </c>
      <c r="G8089" t="s">
        <v>9288</v>
      </c>
      <c r="H8089" t="s">
        <v>29</v>
      </c>
      <c r="I8089" t="s">
        <v>9288</v>
      </c>
      <c r="J8089" t="s">
        <v>29</v>
      </c>
      <c r="K8089">
        <v>0.2</v>
      </c>
      <c r="L8089">
        <v>0.2</v>
      </c>
      <c r="M8089" t="s">
        <v>26</v>
      </c>
      <c r="N8089" t="s">
        <v>29</v>
      </c>
      <c r="O8089" t="s">
        <v>29</v>
      </c>
      <c r="P8089" t="s">
        <v>29</v>
      </c>
      <c r="Q8089" t="s">
        <v>29</v>
      </c>
      <c r="R8089" t="s">
        <v>29</v>
      </c>
      <c r="S8089" t="s">
        <v>29</v>
      </c>
      <c r="T8089" t="s">
        <v>29</v>
      </c>
      <c r="U8089" t="s">
        <v>29</v>
      </c>
      <c r="V8089" t="s">
        <v>29</v>
      </c>
      <c r="W8089" t="s">
        <v>7981</v>
      </c>
    </row>
    <row r="8090" spans="1:23">
      <c r="A8090">
        <v>8089</v>
      </c>
      <c r="B8090" t="s">
        <v>7980</v>
      </c>
      <c r="C8090" t="s">
        <v>7980</v>
      </c>
      <c r="D8090">
        <v>207</v>
      </c>
      <c r="E8090" t="s">
        <v>9251</v>
      </c>
      <c r="F8090" t="s">
        <v>154</v>
      </c>
      <c r="G8090" t="s">
        <v>767</v>
      </c>
      <c r="H8090" t="s">
        <v>3471</v>
      </c>
      <c r="I8090" t="s">
        <v>767</v>
      </c>
      <c r="J8090" t="s">
        <v>3471</v>
      </c>
      <c r="K8090">
        <v>0.5</v>
      </c>
      <c r="L8090">
        <v>0.5</v>
      </c>
      <c r="M8090" t="s">
        <v>26</v>
      </c>
      <c r="N8090" t="s">
        <v>118</v>
      </c>
      <c r="O8090" t="s">
        <v>29</v>
      </c>
      <c r="P8090" t="s">
        <v>29</v>
      </c>
      <c r="Q8090" t="s">
        <v>29</v>
      </c>
      <c r="R8090" t="s">
        <v>29</v>
      </c>
      <c r="S8090" t="s">
        <v>29</v>
      </c>
      <c r="T8090" t="s">
        <v>29</v>
      </c>
      <c r="U8090" t="s">
        <v>29</v>
      </c>
      <c r="V8090" t="s">
        <v>29</v>
      </c>
      <c r="W8090" t="s">
        <v>7981</v>
      </c>
    </row>
    <row r="8091" spans="1:23">
      <c r="A8091">
        <v>8090</v>
      </c>
      <c r="B8091" t="s">
        <v>7980</v>
      </c>
      <c r="C8091" t="s">
        <v>7980</v>
      </c>
      <c r="D8091">
        <v>207</v>
      </c>
      <c r="E8091" t="s">
        <v>2498</v>
      </c>
      <c r="F8091" t="s">
        <v>858</v>
      </c>
      <c r="G8091" t="s">
        <v>2499</v>
      </c>
      <c r="H8091" t="s">
        <v>2500</v>
      </c>
      <c r="I8091" t="s">
        <v>2499</v>
      </c>
      <c r="J8091" t="s">
        <v>2500</v>
      </c>
      <c r="K8091">
        <v>0.2</v>
      </c>
      <c r="L8091">
        <v>0.2</v>
      </c>
      <c r="M8091" t="s">
        <v>26</v>
      </c>
      <c r="N8091" t="s">
        <v>232</v>
      </c>
      <c r="O8091" t="s">
        <v>29</v>
      </c>
      <c r="P8091" t="s">
        <v>29</v>
      </c>
      <c r="Q8091" t="s">
        <v>29</v>
      </c>
      <c r="R8091" t="s">
        <v>29</v>
      </c>
      <c r="S8091" t="s">
        <v>29</v>
      </c>
      <c r="T8091" t="s">
        <v>29</v>
      </c>
      <c r="U8091" t="s">
        <v>29</v>
      </c>
      <c r="V8091" t="s">
        <v>29</v>
      </c>
      <c r="W8091" t="s">
        <v>7981</v>
      </c>
    </row>
    <row r="8092" spans="1:23">
      <c r="A8092">
        <v>8091</v>
      </c>
      <c r="B8092" t="s">
        <v>7980</v>
      </c>
      <c r="C8092" t="s">
        <v>7980</v>
      </c>
      <c r="D8092">
        <v>207</v>
      </c>
      <c r="E8092" t="s">
        <v>2498</v>
      </c>
      <c r="F8092" t="s">
        <v>858</v>
      </c>
      <c r="G8092" t="s">
        <v>2499</v>
      </c>
      <c r="H8092" t="s">
        <v>2500</v>
      </c>
      <c r="I8092" t="s">
        <v>2499</v>
      </c>
      <c r="J8092" t="s">
        <v>2500</v>
      </c>
      <c r="K8092">
        <v>0.2</v>
      </c>
      <c r="L8092">
        <v>0.2</v>
      </c>
      <c r="M8092" t="s">
        <v>26</v>
      </c>
      <c r="N8092" t="s">
        <v>118</v>
      </c>
      <c r="O8092" t="s">
        <v>29</v>
      </c>
      <c r="P8092" t="s">
        <v>29</v>
      </c>
      <c r="Q8092" t="s">
        <v>29</v>
      </c>
      <c r="R8092" t="s">
        <v>29</v>
      </c>
      <c r="S8092" t="s">
        <v>29</v>
      </c>
      <c r="T8092" t="s">
        <v>29</v>
      </c>
      <c r="U8092" t="s">
        <v>29</v>
      </c>
      <c r="V8092" t="s">
        <v>29</v>
      </c>
      <c r="W8092" t="s">
        <v>7981</v>
      </c>
    </row>
    <row r="8093" spans="1:23">
      <c r="A8093">
        <v>8092</v>
      </c>
      <c r="B8093" t="s">
        <v>7980</v>
      </c>
      <c r="C8093" t="s">
        <v>7980</v>
      </c>
      <c r="D8093">
        <v>207</v>
      </c>
      <c r="E8093" t="s">
        <v>1677</v>
      </c>
      <c r="F8093" t="s">
        <v>93</v>
      </c>
      <c r="G8093" t="s">
        <v>29</v>
      </c>
      <c r="H8093" t="s">
        <v>29</v>
      </c>
      <c r="I8093" t="s">
        <v>1677</v>
      </c>
      <c r="J8093" t="s">
        <v>29</v>
      </c>
      <c r="K8093">
        <v>0.3</v>
      </c>
      <c r="L8093">
        <v>0.3</v>
      </c>
      <c r="M8093" t="s">
        <v>26</v>
      </c>
      <c r="N8093" t="s">
        <v>118</v>
      </c>
      <c r="O8093" t="s">
        <v>29</v>
      </c>
      <c r="P8093" t="s">
        <v>29</v>
      </c>
      <c r="Q8093" t="s">
        <v>29</v>
      </c>
      <c r="R8093" t="s">
        <v>29</v>
      </c>
      <c r="S8093" t="s">
        <v>29</v>
      </c>
      <c r="T8093" t="s">
        <v>29</v>
      </c>
      <c r="U8093" t="s">
        <v>29</v>
      </c>
      <c r="V8093" t="s">
        <v>29</v>
      </c>
      <c r="W8093" t="s">
        <v>7981</v>
      </c>
    </row>
    <row r="8094" spans="1:23">
      <c r="A8094">
        <v>8093</v>
      </c>
      <c r="B8094" t="s">
        <v>7980</v>
      </c>
      <c r="C8094" t="s">
        <v>7980</v>
      </c>
      <c r="D8094">
        <v>207</v>
      </c>
      <c r="E8094" t="s">
        <v>2510</v>
      </c>
      <c r="F8094" t="s">
        <v>1396</v>
      </c>
      <c r="G8094" t="s">
        <v>2511</v>
      </c>
      <c r="H8094" t="s">
        <v>2512</v>
      </c>
      <c r="I8094" t="s">
        <v>2511</v>
      </c>
      <c r="J8094" t="s">
        <v>2517</v>
      </c>
      <c r="K8094">
        <v>0.3</v>
      </c>
      <c r="L8094">
        <v>0.3</v>
      </c>
      <c r="M8094" t="s">
        <v>26</v>
      </c>
      <c r="N8094" t="s">
        <v>219</v>
      </c>
      <c r="O8094" t="s">
        <v>29</v>
      </c>
      <c r="P8094" t="s">
        <v>29</v>
      </c>
      <c r="Q8094" t="s">
        <v>29</v>
      </c>
      <c r="R8094" t="s">
        <v>29</v>
      </c>
      <c r="S8094" t="s">
        <v>29</v>
      </c>
      <c r="T8094" t="s">
        <v>29</v>
      </c>
      <c r="U8094" t="s">
        <v>29</v>
      </c>
      <c r="V8094" t="s">
        <v>29</v>
      </c>
      <c r="W8094" t="s">
        <v>7981</v>
      </c>
    </row>
    <row r="8095" spans="1:23">
      <c r="A8095">
        <v>8094</v>
      </c>
      <c r="B8095" t="s">
        <v>7980</v>
      </c>
      <c r="C8095" t="s">
        <v>7980</v>
      </c>
      <c r="D8095">
        <v>207</v>
      </c>
      <c r="E8095" t="s">
        <v>9252</v>
      </c>
      <c r="F8095" t="s">
        <v>1396</v>
      </c>
      <c r="G8095" t="s">
        <v>2511</v>
      </c>
      <c r="H8095" t="s">
        <v>291</v>
      </c>
      <c r="I8095" t="s">
        <v>2511</v>
      </c>
      <c r="J8095" t="s">
        <v>291</v>
      </c>
      <c r="K8095">
        <v>0.3</v>
      </c>
      <c r="L8095">
        <v>0.3</v>
      </c>
      <c r="M8095" t="s">
        <v>26</v>
      </c>
      <c r="N8095" t="s">
        <v>219</v>
      </c>
      <c r="O8095" t="s">
        <v>29</v>
      </c>
      <c r="P8095" t="s">
        <v>29</v>
      </c>
      <c r="Q8095" t="s">
        <v>29</v>
      </c>
      <c r="R8095" t="s">
        <v>29</v>
      </c>
      <c r="S8095" t="s">
        <v>29</v>
      </c>
      <c r="T8095" t="s">
        <v>29</v>
      </c>
      <c r="U8095" t="s">
        <v>29</v>
      </c>
      <c r="V8095" t="s">
        <v>29</v>
      </c>
      <c r="W8095" t="s">
        <v>7981</v>
      </c>
    </row>
    <row r="8096" spans="1:23">
      <c r="A8096">
        <v>8095</v>
      </c>
      <c r="B8096" t="s">
        <v>7980</v>
      </c>
      <c r="C8096" t="s">
        <v>7980</v>
      </c>
      <c r="D8096">
        <v>207</v>
      </c>
      <c r="E8096" t="s">
        <v>9253</v>
      </c>
      <c r="F8096" t="s">
        <v>154</v>
      </c>
      <c r="G8096" t="s">
        <v>811</v>
      </c>
      <c r="H8096" t="s">
        <v>9289</v>
      </c>
      <c r="I8096" t="s">
        <v>9287</v>
      </c>
      <c r="J8096" t="s">
        <v>9289</v>
      </c>
      <c r="K8096">
        <v>0.3</v>
      </c>
      <c r="L8096">
        <v>0.3</v>
      </c>
      <c r="M8096" t="s">
        <v>26</v>
      </c>
      <c r="N8096" t="s">
        <v>219</v>
      </c>
      <c r="O8096" t="s">
        <v>29</v>
      </c>
      <c r="P8096" t="s">
        <v>29</v>
      </c>
      <c r="Q8096" t="s">
        <v>29</v>
      </c>
      <c r="R8096" t="s">
        <v>29</v>
      </c>
      <c r="S8096" t="s">
        <v>29</v>
      </c>
      <c r="T8096" t="s">
        <v>29</v>
      </c>
      <c r="U8096" t="s">
        <v>29</v>
      </c>
      <c r="V8096" t="s">
        <v>29</v>
      </c>
      <c r="W8096" t="s">
        <v>7981</v>
      </c>
    </row>
    <row r="8097" spans="1:23">
      <c r="A8097">
        <v>8096</v>
      </c>
      <c r="B8097" t="s">
        <v>7980</v>
      </c>
      <c r="C8097" t="s">
        <v>7980</v>
      </c>
      <c r="D8097">
        <v>207</v>
      </c>
      <c r="E8097" t="s">
        <v>9254</v>
      </c>
      <c r="F8097" t="s">
        <v>93</v>
      </c>
      <c r="G8097" t="s">
        <v>29</v>
      </c>
      <c r="H8097" t="s">
        <v>29</v>
      </c>
      <c r="I8097" t="s">
        <v>29</v>
      </c>
      <c r="J8097" t="s">
        <v>29</v>
      </c>
      <c r="K8097">
        <v>0.3</v>
      </c>
      <c r="L8097">
        <v>0.3</v>
      </c>
      <c r="M8097" t="s">
        <v>26</v>
      </c>
      <c r="N8097" t="s">
        <v>118</v>
      </c>
      <c r="O8097" t="s">
        <v>29</v>
      </c>
      <c r="P8097" t="s">
        <v>29</v>
      </c>
      <c r="Q8097" t="s">
        <v>29</v>
      </c>
      <c r="R8097" t="s">
        <v>29</v>
      </c>
      <c r="S8097" t="s">
        <v>29</v>
      </c>
      <c r="T8097" t="s">
        <v>29</v>
      </c>
      <c r="U8097" t="s">
        <v>29</v>
      </c>
      <c r="V8097" t="s">
        <v>29</v>
      </c>
      <c r="W8097" t="s">
        <v>7981</v>
      </c>
    </row>
    <row r="8098" spans="1:23">
      <c r="A8098">
        <v>8097</v>
      </c>
      <c r="B8098" t="s">
        <v>7980</v>
      </c>
      <c r="C8098" t="s">
        <v>7980</v>
      </c>
      <c r="D8098">
        <v>207</v>
      </c>
      <c r="E8098" t="s">
        <v>9255</v>
      </c>
      <c r="F8098" t="s">
        <v>505</v>
      </c>
      <c r="G8098" t="s">
        <v>1145</v>
      </c>
      <c r="H8098" t="s">
        <v>29</v>
      </c>
      <c r="I8098" t="s">
        <v>1145</v>
      </c>
      <c r="J8098" t="s">
        <v>29</v>
      </c>
      <c r="K8098">
        <v>0.3</v>
      </c>
      <c r="L8098">
        <v>0.3</v>
      </c>
      <c r="M8098" t="s">
        <v>26</v>
      </c>
      <c r="N8098" t="s">
        <v>74</v>
      </c>
      <c r="O8098" t="s">
        <v>29</v>
      </c>
      <c r="P8098" t="s">
        <v>29</v>
      </c>
      <c r="Q8098" t="s">
        <v>29</v>
      </c>
      <c r="R8098" t="s">
        <v>29</v>
      </c>
      <c r="S8098" t="s">
        <v>29</v>
      </c>
      <c r="T8098" t="s">
        <v>29</v>
      </c>
      <c r="U8098" t="s">
        <v>29</v>
      </c>
      <c r="V8098" t="s">
        <v>29</v>
      </c>
      <c r="W8098" t="s">
        <v>7981</v>
      </c>
    </row>
    <row r="8099" spans="1:23">
      <c r="A8099">
        <v>8098</v>
      </c>
      <c r="B8099" t="s">
        <v>7980</v>
      </c>
      <c r="C8099" t="s">
        <v>7980</v>
      </c>
      <c r="D8099">
        <v>207</v>
      </c>
      <c r="E8099" t="s">
        <v>9256</v>
      </c>
      <c r="F8099" t="s">
        <v>23</v>
      </c>
      <c r="G8099" t="s">
        <v>536</v>
      </c>
      <c r="H8099" t="s">
        <v>3032</v>
      </c>
      <c r="I8099" t="s">
        <v>536</v>
      </c>
      <c r="J8099" t="s">
        <v>3032</v>
      </c>
      <c r="K8099">
        <v>0.3</v>
      </c>
      <c r="L8099">
        <v>0.3</v>
      </c>
      <c r="M8099" t="s">
        <v>26</v>
      </c>
      <c r="N8099" t="s">
        <v>219</v>
      </c>
      <c r="O8099" t="s">
        <v>29</v>
      </c>
      <c r="P8099" t="s">
        <v>29</v>
      </c>
      <c r="Q8099" t="s">
        <v>29</v>
      </c>
      <c r="R8099" t="s">
        <v>29</v>
      </c>
      <c r="S8099" t="s">
        <v>29</v>
      </c>
      <c r="T8099" t="s">
        <v>29</v>
      </c>
      <c r="U8099" t="s">
        <v>29</v>
      </c>
      <c r="V8099" t="s">
        <v>29</v>
      </c>
      <c r="W8099" t="s">
        <v>7981</v>
      </c>
    </row>
    <row r="8100" spans="1:23">
      <c r="A8100">
        <v>8099</v>
      </c>
      <c r="B8100" t="s">
        <v>7980</v>
      </c>
      <c r="C8100" t="s">
        <v>7980</v>
      </c>
      <c r="D8100">
        <v>207</v>
      </c>
      <c r="E8100" t="s">
        <v>9257</v>
      </c>
      <c r="F8100" t="s">
        <v>293</v>
      </c>
      <c r="G8100" t="s">
        <v>4627</v>
      </c>
      <c r="H8100" t="s">
        <v>9290</v>
      </c>
      <c r="I8100" t="s">
        <v>4627</v>
      </c>
      <c r="J8100" t="s">
        <v>9290</v>
      </c>
      <c r="K8100">
        <v>0.2</v>
      </c>
      <c r="L8100">
        <v>0.2</v>
      </c>
      <c r="M8100" t="s">
        <v>26</v>
      </c>
      <c r="N8100" t="s">
        <v>74</v>
      </c>
      <c r="O8100" t="s">
        <v>29</v>
      </c>
      <c r="P8100" t="s">
        <v>29</v>
      </c>
      <c r="Q8100" t="s">
        <v>29</v>
      </c>
      <c r="R8100" t="s">
        <v>29</v>
      </c>
      <c r="S8100" t="s">
        <v>29</v>
      </c>
      <c r="T8100" t="s">
        <v>29</v>
      </c>
      <c r="U8100" t="s">
        <v>29</v>
      </c>
      <c r="V8100" t="s">
        <v>29</v>
      </c>
      <c r="W8100" t="s">
        <v>7981</v>
      </c>
    </row>
    <row r="8101" spans="1:23">
      <c r="A8101">
        <v>8100</v>
      </c>
      <c r="B8101" t="s">
        <v>7980</v>
      </c>
      <c r="C8101" t="s">
        <v>7980</v>
      </c>
      <c r="D8101">
        <v>207</v>
      </c>
      <c r="E8101" t="s">
        <v>9258</v>
      </c>
      <c r="F8101" t="s">
        <v>731</v>
      </c>
      <c r="G8101" t="s">
        <v>7990</v>
      </c>
      <c r="H8101" t="s">
        <v>29</v>
      </c>
      <c r="I8101" t="s">
        <v>7990</v>
      </c>
      <c r="J8101" t="s">
        <v>29</v>
      </c>
      <c r="K8101">
        <v>0.2</v>
      </c>
      <c r="L8101">
        <v>0.2</v>
      </c>
      <c r="M8101" t="s">
        <v>26</v>
      </c>
      <c r="N8101" t="s">
        <v>63</v>
      </c>
      <c r="O8101" t="s">
        <v>29</v>
      </c>
      <c r="P8101" t="s">
        <v>29</v>
      </c>
      <c r="Q8101" t="s">
        <v>29</v>
      </c>
      <c r="R8101" t="s">
        <v>29</v>
      </c>
      <c r="S8101" t="s">
        <v>29</v>
      </c>
      <c r="T8101" t="s">
        <v>29</v>
      </c>
      <c r="U8101" t="s">
        <v>29</v>
      </c>
      <c r="V8101" t="s">
        <v>29</v>
      </c>
      <c r="W8101" t="s">
        <v>7981</v>
      </c>
    </row>
    <row r="8102" spans="1:23">
      <c r="A8102">
        <v>8101</v>
      </c>
      <c r="B8102" t="s">
        <v>7980</v>
      </c>
      <c r="C8102" t="s">
        <v>7980</v>
      </c>
      <c r="D8102">
        <v>207</v>
      </c>
      <c r="E8102" t="s">
        <v>9259</v>
      </c>
      <c r="F8102" t="s">
        <v>2520</v>
      </c>
      <c r="G8102" t="s">
        <v>9291</v>
      </c>
      <c r="H8102" t="s">
        <v>6279</v>
      </c>
      <c r="I8102" t="s">
        <v>9291</v>
      </c>
      <c r="J8102" t="s">
        <v>6279</v>
      </c>
      <c r="K8102">
        <v>0.2</v>
      </c>
      <c r="L8102">
        <v>0.2</v>
      </c>
      <c r="M8102" t="s">
        <v>26</v>
      </c>
      <c r="N8102" t="s">
        <v>74</v>
      </c>
      <c r="O8102" t="s">
        <v>29</v>
      </c>
      <c r="P8102" t="s">
        <v>29</v>
      </c>
      <c r="Q8102" t="s">
        <v>29</v>
      </c>
      <c r="R8102" t="s">
        <v>29</v>
      </c>
      <c r="S8102" t="s">
        <v>29</v>
      </c>
      <c r="T8102" t="s">
        <v>29</v>
      </c>
      <c r="U8102" t="s">
        <v>29</v>
      </c>
      <c r="V8102" t="s">
        <v>29</v>
      </c>
      <c r="W8102" t="s">
        <v>7981</v>
      </c>
    </row>
    <row r="8103" spans="1:23">
      <c r="A8103">
        <v>8102</v>
      </c>
      <c r="B8103" t="s">
        <v>7980</v>
      </c>
      <c r="C8103" t="s">
        <v>7980</v>
      </c>
      <c r="D8103">
        <v>207</v>
      </c>
      <c r="E8103" t="s">
        <v>9260</v>
      </c>
      <c r="F8103" t="s">
        <v>154</v>
      </c>
      <c r="G8103" t="s">
        <v>803</v>
      </c>
      <c r="H8103" t="s">
        <v>287</v>
      </c>
      <c r="I8103" t="s">
        <v>803</v>
      </c>
      <c r="J8103" t="s">
        <v>287</v>
      </c>
      <c r="K8103">
        <v>0.2</v>
      </c>
      <c r="L8103">
        <v>0.2</v>
      </c>
      <c r="M8103" t="s">
        <v>26</v>
      </c>
      <c r="N8103" t="s">
        <v>219</v>
      </c>
      <c r="O8103" t="s">
        <v>29</v>
      </c>
      <c r="P8103" t="s">
        <v>29</v>
      </c>
      <c r="Q8103" t="s">
        <v>29</v>
      </c>
      <c r="R8103" t="s">
        <v>29</v>
      </c>
      <c r="S8103" t="s">
        <v>29</v>
      </c>
      <c r="T8103" t="s">
        <v>29</v>
      </c>
      <c r="U8103" t="s">
        <v>29</v>
      </c>
      <c r="V8103" t="s">
        <v>29</v>
      </c>
      <c r="W8103" t="s">
        <v>7981</v>
      </c>
    </row>
    <row r="8104" spans="1:23">
      <c r="A8104">
        <v>8103</v>
      </c>
      <c r="B8104" t="s">
        <v>7980</v>
      </c>
      <c r="C8104" t="s">
        <v>7980</v>
      </c>
      <c r="D8104">
        <v>207</v>
      </c>
      <c r="E8104" t="s">
        <v>6384</v>
      </c>
      <c r="F8104" t="s">
        <v>103</v>
      </c>
      <c r="G8104" t="s">
        <v>3148</v>
      </c>
      <c r="H8104" t="s">
        <v>29</v>
      </c>
      <c r="I8104" t="s">
        <v>3148</v>
      </c>
      <c r="J8104" t="s">
        <v>29</v>
      </c>
      <c r="K8104">
        <v>0.2</v>
      </c>
      <c r="L8104">
        <v>0.2</v>
      </c>
      <c r="M8104" t="s">
        <v>26</v>
      </c>
      <c r="N8104" t="s">
        <v>74</v>
      </c>
      <c r="O8104" t="s">
        <v>29</v>
      </c>
      <c r="P8104" t="s">
        <v>29</v>
      </c>
      <c r="Q8104" t="s">
        <v>29</v>
      </c>
      <c r="R8104" t="s">
        <v>29</v>
      </c>
      <c r="S8104" t="s">
        <v>29</v>
      </c>
      <c r="T8104" t="s">
        <v>29</v>
      </c>
      <c r="U8104" t="s">
        <v>29</v>
      </c>
      <c r="V8104" t="s">
        <v>29</v>
      </c>
      <c r="W8104" t="s">
        <v>7981</v>
      </c>
    </row>
    <row r="8105" spans="1:23">
      <c r="A8105">
        <v>8104</v>
      </c>
      <c r="B8105" t="s">
        <v>7980</v>
      </c>
      <c r="C8105" t="s">
        <v>7980</v>
      </c>
      <c r="D8105">
        <v>207</v>
      </c>
      <c r="E8105" t="s">
        <v>9261</v>
      </c>
      <c r="F8105" t="s">
        <v>3258</v>
      </c>
      <c r="G8105" t="s">
        <v>9292</v>
      </c>
      <c r="H8105" t="s">
        <v>2605</v>
      </c>
      <c r="I8105" t="s">
        <v>9292</v>
      </c>
      <c r="J8105" t="s">
        <v>2605</v>
      </c>
      <c r="K8105">
        <v>0.2</v>
      </c>
      <c r="L8105">
        <v>0.2</v>
      </c>
      <c r="M8105" t="s">
        <v>26</v>
      </c>
      <c r="N8105" t="s">
        <v>63</v>
      </c>
      <c r="O8105" t="s">
        <v>29</v>
      </c>
      <c r="P8105" t="s">
        <v>29</v>
      </c>
      <c r="Q8105" t="s">
        <v>29</v>
      </c>
      <c r="R8105" t="s">
        <v>29</v>
      </c>
      <c r="S8105" t="s">
        <v>29</v>
      </c>
      <c r="T8105" t="s">
        <v>29</v>
      </c>
      <c r="U8105" t="s">
        <v>29</v>
      </c>
      <c r="V8105" t="s">
        <v>29</v>
      </c>
      <c r="W8105" t="s">
        <v>7981</v>
      </c>
    </row>
    <row r="8106" spans="1:23">
      <c r="A8106">
        <v>8105</v>
      </c>
      <c r="B8106" t="s">
        <v>7980</v>
      </c>
      <c r="C8106" t="s">
        <v>7980</v>
      </c>
      <c r="D8106">
        <v>207</v>
      </c>
      <c r="E8106" t="s">
        <v>9262</v>
      </c>
      <c r="F8106" t="s">
        <v>438</v>
      </c>
      <c r="G8106" t="s">
        <v>2200</v>
      </c>
      <c r="H8106" t="s">
        <v>7129</v>
      </c>
      <c r="I8106" t="s">
        <v>2200</v>
      </c>
      <c r="J8106" t="s">
        <v>7129</v>
      </c>
      <c r="K8106">
        <v>0.2</v>
      </c>
      <c r="L8106">
        <v>0.2</v>
      </c>
      <c r="M8106" t="s">
        <v>26</v>
      </c>
      <c r="N8106" t="s">
        <v>219</v>
      </c>
      <c r="O8106" t="s">
        <v>29</v>
      </c>
      <c r="P8106" t="s">
        <v>29</v>
      </c>
      <c r="Q8106" t="s">
        <v>29</v>
      </c>
      <c r="R8106" t="s">
        <v>29</v>
      </c>
      <c r="S8106" t="s">
        <v>29</v>
      </c>
      <c r="T8106" t="s">
        <v>29</v>
      </c>
      <c r="U8106" t="s">
        <v>29</v>
      </c>
      <c r="V8106" t="s">
        <v>29</v>
      </c>
      <c r="W8106" t="s">
        <v>7981</v>
      </c>
    </row>
    <row r="8107" spans="1:23">
      <c r="A8107">
        <v>8106</v>
      </c>
      <c r="B8107" t="s">
        <v>7980</v>
      </c>
      <c r="C8107" t="s">
        <v>7980</v>
      </c>
      <c r="D8107">
        <v>207</v>
      </c>
      <c r="E8107" t="s">
        <v>9263</v>
      </c>
      <c r="F8107" t="s">
        <v>438</v>
      </c>
      <c r="G8107" t="s">
        <v>873</v>
      </c>
      <c r="H8107" t="s">
        <v>9293</v>
      </c>
      <c r="I8107" t="s">
        <v>873</v>
      </c>
      <c r="J8107" t="s">
        <v>9293</v>
      </c>
      <c r="K8107">
        <v>0.2</v>
      </c>
      <c r="L8107">
        <v>0.2</v>
      </c>
      <c r="M8107" t="s">
        <v>26</v>
      </c>
      <c r="N8107" t="s">
        <v>219</v>
      </c>
      <c r="O8107" t="s">
        <v>29</v>
      </c>
      <c r="P8107" t="s">
        <v>29</v>
      </c>
      <c r="Q8107" t="s">
        <v>29</v>
      </c>
      <c r="R8107" t="s">
        <v>29</v>
      </c>
      <c r="S8107" t="s">
        <v>29</v>
      </c>
      <c r="T8107" t="s">
        <v>29</v>
      </c>
      <c r="U8107" t="s">
        <v>29</v>
      </c>
      <c r="V8107" t="s">
        <v>29</v>
      </c>
      <c r="W8107" t="s">
        <v>7981</v>
      </c>
    </row>
    <row r="8108" spans="1:23">
      <c r="A8108">
        <v>8107</v>
      </c>
      <c r="B8108" t="s">
        <v>7980</v>
      </c>
      <c r="C8108" t="s">
        <v>7980</v>
      </c>
      <c r="D8108">
        <v>207</v>
      </c>
      <c r="E8108" t="s">
        <v>9264</v>
      </c>
      <c r="F8108" t="s">
        <v>255</v>
      </c>
      <c r="G8108" t="s">
        <v>2722</v>
      </c>
      <c r="H8108" t="s">
        <v>9294</v>
      </c>
      <c r="I8108" t="s">
        <v>2722</v>
      </c>
      <c r="J8108" t="s">
        <v>5381</v>
      </c>
      <c r="K8108">
        <v>0.2</v>
      </c>
      <c r="L8108">
        <v>0.2</v>
      </c>
      <c r="M8108" t="s">
        <v>26</v>
      </c>
      <c r="N8108" t="s">
        <v>219</v>
      </c>
      <c r="O8108" t="s">
        <v>29</v>
      </c>
      <c r="P8108" t="s">
        <v>29</v>
      </c>
      <c r="Q8108" t="s">
        <v>29</v>
      </c>
      <c r="R8108" t="s">
        <v>29</v>
      </c>
      <c r="S8108" t="s">
        <v>29</v>
      </c>
      <c r="T8108" t="s">
        <v>29</v>
      </c>
      <c r="U8108" t="s">
        <v>29</v>
      </c>
      <c r="V8108" t="s">
        <v>29</v>
      </c>
      <c r="W8108" t="s">
        <v>7981</v>
      </c>
    </row>
    <row r="8109" spans="1:23">
      <c r="A8109">
        <v>8108</v>
      </c>
      <c r="B8109" t="s">
        <v>7980</v>
      </c>
      <c r="C8109" t="s">
        <v>7980</v>
      </c>
      <c r="D8109">
        <v>207</v>
      </c>
      <c r="E8109" t="s">
        <v>9265</v>
      </c>
      <c r="F8109" t="s">
        <v>93</v>
      </c>
      <c r="G8109" t="s">
        <v>29</v>
      </c>
      <c r="H8109" t="s">
        <v>29</v>
      </c>
      <c r="I8109" t="s">
        <v>29</v>
      </c>
      <c r="J8109" t="s">
        <v>29</v>
      </c>
      <c r="K8109">
        <v>0.2</v>
      </c>
      <c r="L8109">
        <v>0.2</v>
      </c>
      <c r="M8109" t="s">
        <v>26</v>
      </c>
      <c r="N8109" t="s">
        <v>29</v>
      </c>
      <c r="O8109" t="s">
        <v>29</v>
      </c>
      <c r="P8109" t="s">
        <v>29</v>
      </c>
      <c r="Q8109" t="s">
        <v>29</v>
      </c>
      <c r="R8109" t="s">
        <v>29</v>
      </c>
      <c r="S8109" t="s">
        <v>29</v>
      </c>
      <c r="T8109" t="s">
        <v>29</v>
      </c>
      <c r="U8109" t="s">
        <v>29</v>
      </c>
      <c r="V8109" t="s">
        <v>29</v>
      </c>
      <c r="W8109" t="s">
        <v>7981</v>
      </c>
    </row>
    <row r="8110" spans="1:23">
      <c r="A8110">
        <v>8109</v>
      </c>
      <c r="B8110" t="s">
        <v>7980</v>
      </c>
      <c r="C8110" t="s">
        <v>7980</v>
      </c>
      <c r="D8110">
        <v>207</v>
      </c>
      <c r="E8110" t="s">
        <v>9266</v>
      </c>
      <c r="F8110" t="s">
        <v>176</v>
      </c>
      <c r="G8110" t="s">
        <v>2547</v>
      </c>
      <c r="H8110" t="s">
        <v>7601</v>
      </c>
      <c r="I8110" t="s">
        <v>2547</v>
      </c>
      <c r="J8110" t="s">
        <v>7601</v>
      </c>
      <c r="K8110">
        <v>0.2</v>
      </c>
      <c r="L8110">
        <v>0.2</v>
      </c>
      <c r="M8110" t="s">
        <v>26</v>
      </c>
      <c r="N8110" t="s">
        <v>74</v>
      </c>
      <c r="O8110" t="s">
        <v>29</v>
      </c>
      <c r="P8110" t="s">
        <v>29</v>
      </c>
      <c r="Q8110" t="s">
        <v>29</v>
      </c>
      <c r="R8110" t="s">
        <v>29</v>
      </c>
      <c r="S8110" t="s">
        <v>29</v>
      </c>
      <c r="T8110" t="s">
        <v>29</v>
      </c>
      <c r="U8110" t="s">
        <v>29</v>
      </c>
      <c r="V8110" t="s">
        <v>29</v>
      </c>
      <c r="W8110" t="s">
        <v>7981</v>
      </c>
    </row>
    <row r="8111" spans="1:23">
      <c r="A8111">
        <v>8110</v>
      </c>
      <c r="B8111" t="s">
        <v>7980</v>
      </c>
      <c r="C8111" t="s">
        <v>7980</v>
      </c>
      <c r="D8111">
        <v>207</v>
      </c>
      <c r="E8111" t="s">
        <v>1165</v>
      </c>
      <c r="F8111" t="s">
        <v>516</v>
      </c>
      <c r="G8111" t="s">
        <v>517</v>
      </c>
      <c r="H8111" t="s">
        <v>1166</v>
      </c>
      <c r="I8111" t="s">
        <v>517</v>
      </c>
      <c r="J8111" t="s">
        <v>1173</v>
      </c>
      <c r="K8111">
        <v>0.2</v>
      </c>
      <c r="L8111">
        <v>0.2</v>
      </c>
      <c r="M8111" t="s">
        <v>26</v>
      </c>
      <c r="N8111" t="s">
        <v>63</v>
      </c>
      <c r="O8111" t="s">
        <v>29</v>
      </c>
      <c r="P8111" t="s">
        <v>29</v>
      </c>
      <c r="Q8111" t="s">
        <v>29</v>
      </c>
      <c r="R8111" t="s">
        <v>29</v>
      </c>
      <c r="S8111" t="s">
        <v>29</v>
      </c>
      <c r="T8111" t="s">
        <v>29</v>
      </c>
      <c r="U8111" t="s">
        <v>29</v>
      </c>
      <c r="V8111" t="s">
        <v>29</v>
      </c>
      <c r="W8111" t="s">
        <v>7981</v>
      </c>
    </row>
    <row r="8112" spans="1:23">
      <c r="A8112">
        <v>8111</v>
      </c>
      <c r="B8112" t="s">
        <v>7980</v>
      </c>
      <c r="C8112" t="s">
        <v>7980</v>
      </c>
      <c r="D8112">
        <v>207</v>
      </c>
      <c r="E8112" t="s">
        <v>558</v>
      </c>
      <c r="F8112" t="s">
        <v>558</v>
      </c>
      <c r="G8112" t="s">
        <v>29</v>
      </c>
      <c r="H8112" t="s">
        <v>29</v>
      </c>
      <c r="I8112" t="s">
        <v>29</v>
      </c>
      <c r="J8112" t="s">
        <v>29</v>
      </c>
      <c r="K8112">
        <v>0.2</v>
      </c>
      <c r="L8112">
        <v>0.2</v>
      </c>
      <c r="M8112" t="s">
        <v>26</v>
      </c>
      <c r="N8112" t="s">
        <v>219</v>
      </c>
      <c r="O8112" t="s">
        <v>29</v>
      </c>
      <c r="P8112" t="s">
        <v>29</v>
      </c>
      <c r="Q8112" t="s">
        <v>29</v>
      </c>
      <c r="R8112" t="s">
        <v>29</v>
      </c>
      <c r="S8112" t="s">
        <v>29</v>
      </c>
      <c r="T8112" t="s">
        <v>29</v>
      </c>
      <c r="U8112" t="s">
        <v>29</v>
      </c>
      <c r="V8112" t="s">
        <v>29</v>
      </c>
      <c r="W8112" t="s">
        <v>7981</v>
      </c>
    </row>
    <row r="8113" spans="1:23">
      <c r="A8113">
        <v>8112</v>
      </c>
      <c r="B8113" t="s">
        <v>7980</v>
      </c>
      <c r="C8113" t="s">
        <v>7980</v>
      </c>
      <c r="D8113">
        <v>207</v>
      </c>
      <c r="E8113" t="s">
        <v>9267</v>
      </c>
      <c r="F8113" t="s">
        <v>1062</v>
      </c>
      <c r="G8113" t="s">
        <v>5384</v>
      </c>
      <c r="H8113" t="s">
        <v>2147</v>
      </c>
      <c r="I8113" t="s">
        <v>5384</v>
      </c>
      <c r="J8113" t="s">
        <v>2147</v>
      </c>
      <c r="K8113">
        <v>0.2</v>
      </c>
      <c r="L8113">
        <v>0.2</v>
      </c>
      <c r="M8113" t="s">
        <v>26</v>
      </c>
      <c r="N8113" t="s">
        <v>74</v>
      </c>
      <c r="O8113" t="s">
        <v>29</v>
      </c>
      <c r="P8113" t="s">
        <v>29</v>
      </c>
      <c r="Q8113" t="s">
        <v>29</v>
      </c>
      <c r="R8113" t="s">
        <v>29</v>
      </c>
      <c r="S8113" t="s">
        <v>29</v>
      </c>
      <c r="T8113" t="s">
        <v>29</v>
      </c>
      <c r="U8113" t="s">
        <v>29</v>
      </c>
      <c r="V8113" t="s">
        <v>29</v>
      </c>
      <c r="W8113" t="s">
        <v>7981</v>
      </c>
    </row>
    <row r="8114" spans="1:23">
      <c r="A8114">
        <v>8113</v>
      </c>
      <c r="B8114" t="s">
        <v>7980</v>
      </c>
      <c r="C8114" t="s">
        <v>7980</v>
      </c>
      <c r="D8114">
        <v>207</v>
      </c>
      <c r="E8114" t="s">
        <v>9268</v>
      </c>
      <c r="F8114" t="s">
        <v>216</v>
      </c>
      <c r="G8114" t="s">
        <v>2301</v>
      </c>
      <c r="H8114" t="s">
        <v>29</v>
      </c>
      <c r="I8114" t="s">
        <v>2301</v>
      </c>
      <c r="J8114" t="s">
        <v>29</v>
      </c>
      <c r="K8114">
        <v>0.2</v>
      </c>
      <c r="L8114">
        <v>0.2</v>
      </c>
      <c r="M8114" t="s">
        <v>26</v>
      </c>
      <c r="N8114" t="s">
        <v>219</v>
      </c>
      <c r="O8114" t="s">
        <v>29</v>
      </c>
      <c r="P8114" t="s">
        <v>29</v>
      </c>
      <c r="Q8114" t="s">
        <v>29</v>
      </c>
      <c r="R8114" t="s">
        <v>29</v>
      </c>
      <c r="S8114" t="s">
        <v>29</v>
      </c>
      <c r="T8114" t="s">
        <v>29</v>
      </c>
      <c r="U8114" t="s">
        <v>29</v>
      </c>
      <c r="V8114" t="s">
        <v>29</v>
      </c>
      <c r="W8114" t="s">
        <v>7981</v>
      </c>
    </row>
    <row r="8115" spans="1:23">
      <c r="A8115">
        <v>8114</v>
      </c>
      <c r="B8115" t="s">
        <v>7980</v>
      </c>
      <c r="C8115" t="s">
        <v>7980</v>
      </c>
      <c r="D8115">
        <v>207</v>
      </c>
      <c r="E8115" t="s">
        <v>1159</v>
      </c>
      <c r="F8115" t="s">
        <v>558</v>
      </c>
      <c r="G8115" t="s">
        <v>1160</v>
      </c>
      <c r="H8115" t="s">
        <v>70</v>
      </c>
      <c r="I8115" t="s">
        <v>1160</v>
      </c>
      <c r="J8115" t="s">
        <v>70</v>
      </c>
      <c r="K8115">
        <v>0.2</v>
      </c>
      <c r="L8115">
        <v>0.2</v>
      </c>
      <c r="M8115" t="s">
        <v>26</v>
      </c>
      <c r="N8115" t="s">
        <v>219</v>
      </c>
      <c r="O8115" t="s">
        <v>29</v>
      </c>
      <c r="P8115" t="s">
        <v>29</v>
      </c>
      <c r="Q8115" t="s">
        <v>29</v>
      </c>
      <c r="R8115" t="s">
        <v>29</v>
      </c>
      <c r="S8115" t="s">
        <v>29</v>
      </c>
      <c r="T8115" t="s">
        <v>29</v>
      </c>
      <c r="U8115" t="s">
        <v>29</v>
      </c>
      <c r="V8115" t="s">
        <v>29</v>
      </c>
      <c r="W8115" t="s">
        <v>7981</v>
      </c>
    </row>
    <row r="8116" spans="1:23">
      <c r="A8116">
        <v>8115</v>
      </c>
      <c r="B8116" t="s">
        <v>7980</v>
      </c>
      <c r="C8116" t="s">
        <v>7980</v>
      </c>
      <c r="D8116">
        <v>207</v>
      </c>
      <c r="E8116" t="s">
        <v>9269</v>
      </c>
      <c r="F8116" t="s">
        <v>2229</v>
      </c>
      <c r="G8116" t="s">
        <v>5637</v>
      </c>
      <c r="H8116" t="s">
        <v>9295</v>
      </c>
      <c r="I8116" t="s">
        <v>5637</v>
      </c>
      <c r="J8116" t="s">
        <v>9295</v>
      </c>
      <c r="K8116">
        <v>0.2</v>
      </c>
      <c r="L8116">
        <v>0.2</v>
      </c>
      <c r="M8116" t="s">
        <v>26</v>
      </c>
      <c r="N8116" t="s">
        <v>219</v>
      </c>
      <c r="O8116" t="s">
        <v>29</v>
      </c>
      <c r="P8116" t="s">
        <v>29</v>
      </c>
      <c r="Q8116" t="s">
        <v>29</v>
      </c>
      <c r="R8116" t="s">
        <v>29</v>
      </c>
      <c r="S8116" t="s">
        <v>29</v>
      </c>
      <c r="T8116" t="s">
        <v>29</v>
      </c>
      <c r="U8116" t="s">
        <v>29</v>
      </c>
      <c r="V8116" t="s">
        <v>29</v>
      </c>
      <c r="W8116" t="s">
        <v>7981</v>
      </c>
    </row>
    <row r="8117" spans="1:23">
      <c r="A8117">
        <v>8116</v>
      </c>
      <c r="B8117" t="s">
        <v>7980</v>
      </c>
      <c r="C8117" t="s">
        <v>7980</v>
      </c>
      <c r="D8117">
        <v>207</v>
      </c>
      <c r="E8117" t="s">
        <v>9270</v>
      </c>
      <c r="F8117" t="s">
        <v>505</v>
      </c>
      <c r="G8117" t="s">
        <v>1145</v>
      </c>
      <c r="H8117" t="s">
        <v>9296</v>
      </c>
      <c r="I8117" t="s">
        <v>1145</v>
      </c>
      <c r="J8117" t="s">
        <v>9297</v>
      </c>
      <c r="K8117">
        <v>0.2</v>
      </c>
      <c r="L8117">
        <v>0.2</v>
      </c>
      <c r="M8117" t="s">
        <v>26</v>
      </c>
      <c r="N8117" t="s">
        <v>74</v>
      </c>
      <c r="O8117" t="s">
        <v>29</v>
      </c>
      <c r="P8117" t="s">
        <v>29</v>
      </c>
      <c r="Q8117" t="s">
        <v>29</v>
      </c>
      <c r="R8117" t="s">
        <v>29</v>
      </c>
      <c r="S8117" t="s">
        <v>29</v>
      </c>
      <c r="T8117" t="s">
        <v>29</v>
      </c>
      <c r="U8117" t="s">
        <v>29</v>
      </c>
      <c r="V8117" t="s">
        <v>29</v>
      </c>
      <c r="W8117" t="s">
        <v>7981</v>
      </c>
    </row>
    <row r="8118" spans="1:23">
      <c r="A8118">
        <v>8117</v>
      </c>
      <c r="B8118" t="s">
        <v>7980</v>
      </c>
      <c r="C8118" t="s">
        <v>7980</v>
      </c>
      <c r="D8118">
        <v>207</v>
      </c>
      <c r="E8118" t="s">
        <v>9271</v>
      </c>
      <c r="F8118" t="s">
        <v>221</v>
      </c>
      <c r="G8118" t="s">
        <v>2107</v>
      </c>
      <c r="H8118" t="s">
        <v>29</v>
      </c>
      <c r="I8118" t="s">
        <v>2107</v>
      </c>
      <c r="J8118" t="s">
        <v>29</v>
      </c>
      <c r="K8118">
        <v>0.2</v>
      </c>
      <c r="L8118">
        <v>0.2</v>
      </c>
      <c r="M8118" t="s">
        <v>26</v>
      </c>
      <c r="N8118" t="s">
        <v>219</v>
      </c>
      <c r="O8118" t="s">
        <v>29</v>
      </c>
      <c r="P8118" t="s">
        <v>29</v>
      </c>
      <c r="Q8118" t="s">
        <v>29</v>
      </c>
      <c r="R8118" t="s">
        <v>29</v>
      </c>
      <c r="S8118" t="s">
        <v>29</v>
      </c>
      <c r="T8118" t="s">
        <v>29</v>
      </c>
      <c r="U8118" t="s">
        <v>29</v>
      </c>
      <c r="V8118" t="s">
        <v>29</v>
      </c>
      <c r="W8118" t="s">
        <v>7981</v>
      </c>
    </row>
    <row r="8119" spans="1:23">
      <c r="A8119">
        <v>8118</v>
      </c>
      <c r="B8119" t="s">
        <v>7980</v>
      </c>
      <c r="C8119" t="s">
        <v>7980</v>
      </c>
      <c r="D8119">
        <v>207</v>
      </c>
      <c r="E8119" t="s">
        <v>9272</v>
      </c>
      <c r="F8119" t="s">
        <v>196</v>
      </c>
      <c r="G8119" t="s">
        <v>2557</v>
      </c>
      <c r="H8119" t="s">
        <v>537</v>
      </c>
      <c r="I8119" t="s">
        <v>2557</v>
      </c>
      <c r="J8119" t="s">
        <v>537</v>
      </c>
      <c r="K8119">
        <v>0.2</v>
      </c>
      <c r="L8119">
        <v>0.2</v>
      </c>
      <c r="M8119" t="s">
        <v>26</v>
      </c>
      <c r="N8119" t="s">
        <v>118</v>
      </c>
      <c r="O8119" t="s">
        <v>29</v>
      </c>
      <c r="P8119" t="s">
        <v>29</v>
      </c>
      <c r="Q8119" t="s">
        <v>29</v>
      </c>
      <c r="R8119" t="s">
        <v>29</v>
      </c>
      <c r="S8119" t="s">
        <v>29</v>
      </c>
      <c r="T8119" t="s">
        <v>29</v>
      </c>
      <c r="U8119" t="s">
        <v>29</v>
      </c>
      <c r="V8119" t="s">
        <v>29</v>
      </c>
      <c r="W8119" t="s">
        <v>7981</v>
      </c>
    </row>
    <row r="8120" spans="1:23">
      <c r="A8120">
        <v>8119</v>
      </c>
      <c r="B8120" t="s">
        <v>7980</v>
      </c>
      <c r="C8120" t="s">
        <v>7980</v>
      </c>
      <c r="D8120">
        <v>207</v>
      </c>
      <c r="E8120" t="s">
        <v>9273</v>
      </c>
      <c r="F8120" t="s">
        <v>168</v>
      </c>
      <c r="G8120" t="s">
        <v>9298</v>
      </c>
      <c r="H8120" t="s">
        <v>1205</v>
      </c>
      <c r="I8120" t="s">
        <v>9298</v>
      </c>
      <c r="J8120" t="s">
        <v>1205</v>
      </c>
      <c r="K8120">
        <v>0.2</v>
      </c>
      <c r="L8120">
        <v>0.2</v>
      </c>
      <c r="M8120" t="s">
        <v>26</v>
      </c>
      <c r="N8120" t="s">
        <v>118</v>
      </c>
      <c r="O8120" t="s">
        <v>29</v>
      </c>
      <c r="P8120" t="s">
        <v>29</v>
      </c>
      <c r="Q8120" t="s">
        <v>29</v>
      </c>
      <c r="R8120" t="s">
        <v>29</v>
      </c>
      <c r="S8120" t="s">
        <v>29</v>
      </c>
      <c r="T8120" t="s">
        <v>29</v>
      </c>
      <c r="U8120" t="s">
        <v>29</v>
      </c>
      <c r="V8120" t="s">
        <v>29</v>
      </c>
      <c r="W8120" t="s">
        <v>7981</v>
      </c>
    </row>
    <row r="8121" spans="1:23">
      <c r="A8121">
        <v>8120</v>
      </c>
      <c r="B8121" t="s">
        <v>7980</v>
      </c>
      <c r="C8121" t="s">
        <v>7980</v>
      </c>
      <c r="D8121">
        <v>207</v>
      </c>
      <c r="E8121" t="s">
        <v>9274</v>
      </c>
      <c r="F8121" t="s">
        <v>185</v>
      </c>
      <c r="G8121" t="s">
        <v>9299</v>
      </c>
      <c r="H8121" t="s">
        <v>4647</v>
      </c>
      <c r="I8121" t="s">
        <v>4768</v>
      </c>
      <c r="J8121" t="s">
        <v>8368</v>
      </c>
      <c r="K8121">
        <v>0.2</v>
      </c>
      <c r="L8121">
        <v>0.2</v>
      </c>
      <c r="M8121" t="s">
        <v>26</v>
      </c>
      <c r="N8121" t="s">
        <v>219</v>
      </c>
      <c r="O8121" t="s">
        <v>29</v>
      </c>
      <c r="P8121" t="s">
        <v>29</v>
      </c>
      <c r="Q8121" t="s">
        <v>29</v>
      </c>
      <c r="R8121" t="s">
        <v>29</v>
      </c>
      <c r="S8121" t="s">
        <v>29</v>
      </c>
      <c r="T8121" t="s">
        <v>29</v>
      </c>
      <c r="U8121" t="s">
        <v>29</v>
      </c>
      <c r="V8121" t="s">
        <v>29</v>
      </c>
      <c r="W8121" t="s">
        <v>7981</v>
      </c>
    </row>
    <row r="8122" spans="1:23">
      <c r="A8122">
        <v>8121</v>
      </c>
      <c r="B8122" t="s">
        <v>7980</v>
      </c>
      <c r="C8122" t="s">
        <v>7980</v>
      </c>
      <c r="D8122">
        <v>207</v>
      </c>
      <c r="E8122" t="s">
        <v>9275</v>
      </c>
      <c r="F8122" t="s">
        <v>176</v>
      </c>
      <c r="G8122" t="s">
        <v>9300</v>
      </c>
      <c r="H8122" t="s">
        <v>7831</v>
      </c>
      <c r="I8122" t="s">
        <v>5473</v>
      </c>
      <c r="J8122" t="s">
        <v>5474</v>
      </c>
      <c r="K8122">
        <v>0.2</v>
      </c>
      <c r="L8122">
        <v>0.2</v>
      </c>
      <c r="M8122" t="s">
        <v>26</v>
      </c>
      <c r="N8122" t="s">
        <v>219</v>
      </c>
      <c r="O8122" t="s">
        <v>29</v>
      </c>
      <c r="P8122" t="s">
        <v>29</v>
      </c>
      <c r="Q8122" t="s">
        <v>29</v>
      </c>
      <c r="R8122" t="s">
        <v>29</v>
      </c>
      <c r="S8122" t="s">
        <v>29</v>
      </c>
      <c r="T8122" t="s">
        <v>29</v>
      </c>
      <c r="U8122" t="s">
        <v>29</v>
      </c>
      <c r="V8122" t="s">
        <v>29</v>
      </c>
      <c r="W8122" t="s">
        <v>7981</v>
      </c>
    </row>
    <row r="8123" spans="1:23">
      <c r="A8123">
        <v>8122</v>
      </c>
      <c r="B8123" t="s">
        <v>7980</v>
      </c>
      <c r="C8123" t="s">
        <v>7980</v>
      </c>
      <c r="D8123">
        <v>207</v>
      </c>
      <c r="E8123" t="s">
        <v>505</v>
      </c>
      <c r="F8123" t="s">
        <v>505</v>
      </c>
      <c r="G8123" t="s">
        <v>29</v>
      </c>
      <c r="H8123" t="s">
        <v>29</v>
      </c>
      <c r="I8123" t="s">
        <v>29</v>
      </c>
      <c r="J8123" t="s">
        <v>29</v>
      </c>
      <c r="K8123">
        <v>0.2</v>
      </c>
      <c r="L8123">
        <v>0.2</v>
      </c>
      <c r="M8123" t="s">
        <v>26</v>
      </c>
      <c r="N8123" t="s">
        <v>74</v>
      </c>
      <c r="O8123" t="s">
        <v>29</v>
      </c>
      <c r="P8123" t="s">
        <v>29</v>
      </c>
      <c r="Q8123" t="s">
        <v>29</v>
      </c>
      <c r="R8123" t="s">
        <v>29</v>
      </c>
      <c r="S8123" t="s">
        <v>29</v>
      </c>
      <c r="T8123" t="s">
        <v>29</v>
      </c>
      <c r="U8123" t="s">
        <v>29</v>
      </c>
      <c r="V8123" t="s">
        <v>29</v>
      </c>
      <c r="W8123" t="s">
        <v>7981</v>
      </c>
    </row>
    <row r="8124" spans="1:23">
      <c r="A8124">
        <v>8123</v>
      </c>
      <c r="B8124" t="s">
        <v>7980</v>
      </c>
      <c r="C8124" t="s">
        <v>7980</v>
      </c>
      <c r="D8124">
        <v>207</v>
      </c>
      <c r="E8124" t="s">
        <v>8941</v>
      </c>
      <c r="F8124" t="s">
        <v>93</v>
      </c>
      <c r="G8124" t="s">
        <v>29</v>
      </c>
      <c r="H8124" t="s">
        <v>29</v>
      </c>
      <c r="I8124" t="s">
        <v>29</v>
      </c>
      <c r="J8124" t="s">
        <v>29</v>
      </c>
      <c r="K8124">
        <v>34.9</v>
      </c>
      <c r="L8124">
        <v>34.9</v>
      </c>
      <c r="M8124" t="s">
        <v>26</v>
      </c>
      <c r="N8124" t="s">
        <v>29</v>
      </c>
      <c r="O8124" t="s">
        <v>29</v>
      </c>
      <c r="P8124" t="s">
        <v>29</v>
      </c>
      <c r="Q8124" t="s">
        <v>29</v>
      </c>
      <c r="R8124" t="s">
        <v>29</v>
      </c>
      <c r="S8124" t="s">
        <v>29</v>
      </c>
      <c r="T8124" t="s">
        <v>29</v>
      </c>
      <c r="U8124" t="s">
        <v>29</v>
      </c>
      <c r="V8124" t="s">
        <v>29</v>
      </c>
      <c r="W8124" t="s">
        <v>7981</v>
      </c>
    </row>
    <row r="8125" spans="1:23">
      <c r="A8125">
        <v>8124</v>
      </c>
      <c r="B8125" t="s">
        <v>7982</v>
      </c>
      <c r="C8125" t="s">
        <v>7982</v>
      </c>
      <c r="D8125">
        <v>208</v>
      </c>
      <c r="E8125" s="8" t="s">
        <v>7983</v>
      </c>
      <c r="F8125" s="8" t="s">
        <v>7984</v>
      </c>
      <c r="G8125" s="8" t="s">
        <v>7983</v>
      </c>
      <c r="H8125" t="s">
        <v>29</v>
      </c>
      <c r="I8125" t="s">
        <v>7983</v>
      </c>
      <c r="J8125" t="s">
        <v>29</v>
      </c>
      <c r="K8125">
        <v>0.68965517239999996</v>
      </c>
      <c r="L8125">
        <v>0.68965517239999996</v>
      </c>
      <c r="M8125" t="s">
        <v>26</v>
      </c>
      <c r="N8125" t="s">
        <v>74</v>
      </c>
      <c r="O8125" t="s">
        <v>29</v>
      </c>
      <c r="P8125" t="s">
        <v>29</v>
      </c>
      <c r="Q8125" t="s">
        <v>29</v>
      </c>
      <c r="R8125" t="s">
        <v>29</v>
      </c>
      <c r="S8125" t="s">
        <v>29</v>
      </c>
      <c r="T8125" t="s">
        <v>29</v>
      </c>
      <c r="U8125" t="s">
        <v>29</v>
      </c>
      <c r="V8125" t="s">
        <v>29</v>
      </c>
      <c r="W8125" t="s">
        <v>7985</v>
      </c>
    </row>
    <row r="8126" spans="1:23">
      <c r="A8126">
        <v>8125</v>
      </c>
      <c r="B8126" t="s">
        <v>7982</v>
      </c>
      <c r="C8126" t="s">
        <v>7982</v>
      </c>
      <c r="D8126">
        <v>208</v>
      </c>
      <c r="E8126" s="8" t="s">
        <v>2331</v>
      </c>
      <c r="F8126" s="8" t="s">
        <v>2119</v>
      </c>
      <c r="G8126" s="8" t="s">
        <v>2331</v>
      </c>
      <c r="H8126" t="s">
        <v>29</v>
      </c>
      <c r="I8126" t="s">
        <v>2331</v>
      </c>
      <c r="J8126" t="s">
        <v>29</v>
      </c>
      <c r="K8126">
        <v>0.68965517239999996</v>
      </c>
      <c r="L8126">
        <v>0.68965517239999996</v>
      </c>
      <c r="M8126" t="s">
        <v>26</v>
      </c>
      <c r="N8126" t="s">
        <v>74</v>
      </c>
      <c r="O8126" t="s">
        <v>29</v>
      </c>
      <c r="P8126" t="s">
        <v>29</v>
      </c>
      <c r="Q8126" t="s">
        <v>29</v>
      </c>
      <c r="R8126" t="s">
        <v>29</v>
      </c>
      <c r="S8126" t="s">
        <v>29</v>
      </c>
      <c r="T8126" t="s">
        <v>29</v>
      </c>
      <c r="U8126" t="s">
        <v>29</v>
      </c>
      <c r="V8126" t="s">
        <v>29</v>
      </c>
      <c r="W8126" t="s">
        <v>7985</v>
      </c>
    </row>
    <row r="8127" spans="1:23">
      <c r="A8127">
        <v>8126</v>
      </c>
      <c r="B8127" t="s">
        <v>7982</v>
      </c>
      <c r="C8127" t="s">
        <v>7982</v>
      </c>
      <c r="D8127">
        <v>208</v>
      </c>
      <c r="E8127" s="8" t="s">
        <v>2331</v>
      </c>
      <c r="F8127" s="8" t="s">
        <v>2119</v>
      </c>
      <c r="G8127" s="8" t="s">
        <v>2331</v>
      </c>
      <c r="H8127" t="s">
        <v>29</v>
      </c>
      <c r="I8127" t="s">
        <v>2331</v>
      </c>
      <c r="J8127" t="s">
        <v>29</v>
      </c>
      <c r="K8127">
        <v>1.3793103449999999</v>
      </c>
      <c r="L8127">
        <v>1.3793103449999999</v>
      </c>
      <c r="M8127" t="s">
        <v>26</v>
      </c>
      <c r="N8127" t="s">
        <v>27</v>
      </c>
      <c r="O8127" t="s">
        <v>29</v>
      </c>
      <c r="P8127" t="s">
        <v>29</v>
      </c>
      <c r="Q8127" t="s">
        <v>29</v>
      </c>
      <c r="R8127" t="s">
        <v>29</v>
      </c>
      <c r="S8127" t="s">
        <v>29</v>
      </c>
      <c r="T8127" t="s">
        <v>29</v>
      </c>
      <c r="U8127" t="s">
        <v>29</v>
      </c>
      <c r="V8127" t="s">
        <v>29</v>
      </c>
      <c r="W8127" t="s">
        <v>7985</v>
      </c>
    </row>
    <row r="8128" spans="1:23">
      <c r="A8128">
        <v>8127</v>
      </c>
      <c r="B8128" t="s">
        <v>7982</v>
      </c>
      <c r="C8128" t="s">
        <v>7982</v>
      </c>
      <c r="D8128">
        <v>208</v>
      </c>
      <c r="E8128" s="8" t="s">
        <v>2461</v>
      </c>
      <c r="F8128" s="8" t="s">
        <v>505</v>
      </c>
      <c r="G8128" s="8" t="s">
        <v>2461</v>
      </c>
      <c r="H8128" t="s">
        <v>29</v>
      </c>
      <c r="I8128" t="s">
        <v>2461</v>
      </c>
      <c r="J8128" t="s">
        <v>29</v>
      </c>
      <c r="K8128">
        <v>2.7586206899999999</v>
      </c>
      <c r="L8128">
        <v>2.7586206899999999</v>
      </c>
      <c r="M8128" t="s">
        <v>26</v>
      </c>
      <c r="N8128" t="s">
        <v>74</v>
      </c>
      <c r="O8128" t="s">
        <v>29</v>
      </c>
      <c r="P8128" t="s">
        <v>29</v>
      </c>
      <c r="Q8128" t="s">
        <v>29</v>
      </c>
      <c r="R8128" t="s">
        <v>29</v>
      </c>
      <c r="S8128" t="s">
        <v>29</v>
      </c>
      <c r="T8128" t="s">
        <v>29</v>
      </c>
      <c r="U8128" t="s">
        <v>29</v>
      </c>
      <c r="V8128" t="s">
        <v>29</v>
      </c>
      <c r="W8128" t="s">
        <v>7985</v>
      </c>
    </row>
    <row r="8129" spans="1:23">
      <c r="A8129">
        <v>8128</v>
      </c>
      <c r="B8129" t="s">
        <v>7982</v>
      </c>
      <c r="C8129" t="s">
        <v>7982</v>
      </c>
      <c r="D8129">
        <v>208</v>
      </c>
      <c r="E8129" s="8" t="s">
        <v>878</v>
      </c>
      <c r="F8129" s="8" t="s">
        <v>591</v>
      </c>
      <c r="G8129" s="8" t="s">
        <v>878</v>
      </c>
      <c r="H8129" t="s">
        <v>29</v>
      </c>
      <c r="I8129" t="s">
        <v>878</v>
      </c>
      <c r="J8129" t="s">
        <v>29</v>
      </c>
      <c r="K8129">
        <v>0.68965517239999996</v>
      </c>
      <c r="L8129">
        <v>0.68965517239999996</v>
      </c>
      <c r="M8129" t="s">
        <v>26</v>
      </c>
      <c r="N8129" t="s">
        <v>74</v>
      </c>
      <c r="O8129" t="s">
        <v>29</v>
      </c>
      <c r="P8129" t="s">
        <v>29</v>
      </c>
      <c r="Q8129" t="s">
        <v>29</v>
      </c>
      <c r="R8129" t="s">
        <v>29</v>
      </c>
      <c r="S8129" t="s">
        <v>29</v>
      </c>
      <c r="T8129" t="s">
        <v>29</v>
      </c>
      <c r="U8129" t="s">
        <v>29</v>
      </c>
      <c r="V8129" t="s">
        <v>29</v>
      </c>
      <c r="W8129" t="s">
        <v>7985</v>
      </c>
    </row>
    <row r="8130" spans="1:23">
      <c r="A8130">
        <v>8129</v>
      </c>
      <c r="B8130" t="s">
        <v>7982</v>
      </c>
      <c r="C8130" t="s">
        <v>7982</v>
      </c>
      <c r="D8130">
        <v>208</v>
      </c>
      <c r="E8130" s="8" t="s">
        <v>2247</v>
      </c>
      <c r="F8130" s="8" t="s">
        <v>1062</v>
      </c>
      <c r="G8130" s="8" t="s">
        <v>2247</v>
      </c>
      <c r="H8130" t="s">
        <v>29</v>
      </c>
      <c r="I8130" t="s">
        <v>2247</v>
      </c>
      <c r="J8130" t="s">
        <v>29</v>
      </c>
      <c r="K8130">
        <v>0.68965517239999996</v>
      </c>
      <c r="L8130">
        <v>0.68965517239999996</v>
      </c>
      <c r="M8130" t="s">
        <v>26</v>
      </c>
      <c r="N8130" t="s">
        <v>29</v>
      </c>
      <c r="O8130" t="s">
        <v>29</v>
      </c>
      <c r="P8130" t="s">
        <v>29</v>
      </c>
      <c r="Q8130" t="s">
        <v>29</v>
      </c>
      <c r="R8130" t="s">
        <v>29</v>
      </c>
      <c r="S8130" t="s">
        <v>29</v>
      </c>
      <c r="T8130" t="s">
        <v>29</v>
      </c>
      <c r="U8130" t="s">
        <v>29</v>
      </c>
      <c r="V8130" t="s">
        <v>29</v>
      </c>
      <c r="W8130" t="s">
        <v>7985</v>
      </c>
    </row>
    <row r="8131" spans="1:23">
      <c r="A8131">
        <v>8130</v>
      </c>
      <c r="B8131" t="s">
        <v>7982</v>
      </c>
      <c r="C8131" t="s">
        <v>7982</v>
      </c>
      <c r="D8131">
        <v>208</v>
      </c>
      <c r="E8131" s="8" t="s">
        <v>2247</v>
      </c>
      <c r="F8131" s="8" t="s">
        <v>1062</v>
      </c>
      <c r="G8131" s="8" t="s">
        <v>2247</v>
      </c>
      <c r="H8131" t="s">
        <v>29</v>
      </c>
      <c r="I8131" t="s">
        <v>2247</v>
      </c>
      <c r="J8131" t="s">
        <v>29</v>
      </c>
      <c r="K8131">
        <v>0.68965517239999996</v>
      </c>
      <c r="L8131">
        <v>0.68965517239999996</v>
      </c>
      <c r="M8131" t="s">
        <v>26</v>
      </c>
      <c r="N8131" t="s">
        <v>118</v>
      </c>
      <c r="O8131" t="s">
        <v>29</v>
      </c>
      <c r="P8131" t="s">
        <v>29</v>
      </c>
      <c r="Q8131" t="s">
        <v>29</v>
      </c>
      <c r="R8131" t="s">
        <v>29</v>
      </c>
      <c r="S8131" t="s">
        <v>29</v>
      </c>
      <c r="T8131" t="s">
        <v>29</v>
      </c>
      <c r="U8131" t="s">
        <v>29</v>
      </c>
      <c r="V8131" t="s">
        <v>29</v>
      </c>
      <c r="W8131" t="s">
        <v>7985</v>
      </c>
    </row>
    <row r="8132" spans="1:23">
      <c r="A8132">
        <v>8131</v>
      </c>
      <c r="B8132" t="s">
        <v>7982</v>
      </c>
      <c r="C8132" t="s">
        <v>7982</v>
      </c>
      <c r="D8132">
        <v>208</v>
      </c>
      <c r="E8132" s="8" t="s">
        <v>2247</v>
      </c>
      <c r="F8132" s="8" t="s">
        <v>1062</v>
      </c>
      <c r="G8132" s="8" t="s">
        <v>2247</v>
      </c>
      <c r="H8132" t="s">
        <v>29</v>
      </c>
      <c r="I8132" t="s">
        <v>2247</v>
      </c>
      <c r="J8132" t="s">
        <v>29</v>
      </c>
      <c r="K8132">
        <v>6.2068965519999999</v>
      </c>
      <c r="L8132">
        <v>6.2068965519999999</v>
      </c>
      <c r="M8132" t="s">
        <v>26</v>
      </c>
      <c r="N8132" t="s">
        <v>74</v>
      </c>
      <c r="O8132" t="s">
        <v>29</v>
      </c>
      <c r="P8132" t="s">
        <v>29</v>
      </c>
      <c r="Q8132" t="s">
        <v>29</v>
      </c>
      <c r="R8132" t="s">
        <v>29</v>
      </c>
      <c r="S8132" t="s">
        <v>29</v>
      </c>
      <c r="T8132" t="s">
        <v>29</v>
      </c>
      <c r="U8132" t="s">
        <v>29</v>
      </c>
      <c r="V8132" t="s">
        <v>29</v>
      </c>
      <c r="W8132" t="s">
        <v>7985</v>
      </c>
    </row>
    <row r="8133" spans="1:23">
      <c r="A8133">
        <v>8132</v>
      </c>
      <c r="B8133" t="s">
        <v>7982</v>
      </c>
      <c r="C8133" t="s">
        <v>7982</v>
      </c>
      <c r="D8133">
        <v>208</v>
      </c>
      <c r="E8133" s="8" t="s">
        <v>2247</v>
      </c>
      <c r="F8133" s="8" t="s">
        <v>1062</v>
      </c>
      <c r="G8133" s="8" t="s">
        <v>2247</v>
      </c>
      <c r="H8133" t="s">
        <v>29</v>
      </c>
      <c r="I8133" t="s">
        <v>2247</v>
      </c>
      <c r="J8133" t="s">
        <v>29</v>
      </c>
      <c r="K8133">
        <v>1.3793103449999999</v>
      </c>
      <c r="L8133">
        <v>1.3793103449999999</v>
      </c>
      <c r="M8133" t="s">
        <v>26</v>
      </c>
      <c r="N8133" t="s">
        <v>27</v>
      </c>
      <c r="O8133" t="s">
        <v>29</v>
      </c>
      <c r="P8133" t="s">
        <v>29</v>
      </c>
      <c r="Q8133" t="s">
        <v>29</v>
      </c>
      <c r="R8133" t="s">
        <v>29</v>
      </c>
      <c r="S8133" t="s">
        <v>29</v>
      </c>
      <c r="T8133" t="s">
        <v>29</v>
      </c>
      <c r="U8133" t="s">
        <v>29</v>
      </c>
      <c r="V8133" t="s">
        <v>29</v>
      </c>
      <c r="W8133" t="s">
        <v>7985</v>
      </c>
    </row>
    <row r="8134" spans="1:23">
      <c r="A8134">
        <v>8133</v>
      </c>
      <c r="B8134" t="s">
        <v>7982</v>
      </c>
      <c r="C8134" t="s">
        <v>7982</v>
      </c>
      <c r="D8134">
        <v>208</v>
      </c>
      <c r="E8134" s="8" t="s">
        <v>2060</v>
      </c>
      <c r="F8134" s="8" t="s">
        <v>185</v>
      </c>
      <c r="G8134" s="8" t="s">
        <v>2060</v>
      </c>
      <c r="H8134" t="s">
        <v>29</v>
      </c>
      <c r="I8134" t="s">
        <v>2060</v>
      </c>
      <c r="J8134" t="s">
        <v>29</v>
      </c>
      <c r="K8134">
        <v>1.3793103449999999</v>
      </c>
      <c r="L8134">
        <v>1.3793103449999999</v>
      </c>
      <c r="M8134" t="s">
        <v>26</v>
      </c>
      <c r="N8134" t="s">
        <v>118</v>
      </c>
      <c r="O8134" t="s">
        <v>29</v>
      </c>
      <c r="P8134" t="s">
        <v>29</v>
      </c>
      <c r="Q8134" t="s">
        <v>29</v>
      </c>
      <c r="R8134" t="s">
        <v>29</v>
      </c>
      <c r="S8134" t="s">
        <v>29</v>
      </c>
      <c r="T8134" t="s">
        <v>29</v>
      </c>
      <c r="U8134" t="s">
        <v>29</v>
      </c>
      <c r="V8134" t="s">
        <v>29</v>
      </c>
      <c r="W8134" t="s">
        <v>7985</v>
      </c>
    </row>
    <row r="8135" spans="1:23">
      <c r="A8135">
        <v>8134</v>
      </c>
      <c r="B8135" t="s">
        <v>7982</v>
      </c>
      <c r="C8135" t="s">
        <v>7982</v>
      </c>
      <c r="D8135">
        <v>208</v>
      </c>
      <c r="E8135" s="8" t="s">
        <v>2060</v>
      </c>
      <c r="F8135" s="8" t="s">
        <v>185</v>
      </c>
      <c r="G8135" s="8" t="s">
        <v>2060</v>
      </c>
      <c r="H8135" t="s">
        <v>29</v>
      </c>
      <c r="I8135" t="s">
        <v>2060</v>
      </c>
      <c r="J8135" t="s">
        <v>29</v>
      </c>
      <c r="K8135">
        <v>0.68965517239999996</v>
      </c>
      <c r="L8135">
        <v>0.68965517239999996</v>
      </c>
      <c r="M8135" t="s">
        <v>26</v>
      </c>
      <c r="N8135" t="s">
        <v>74</v>
      </c>
      <c r="O8135" t="s">
        <v>29</v>
      </c>
      <c r="P8135" t="s">
        <v>29</v>
      </c>
      <c r="Q8135" t="s">
        <v>29</v>
      </c>
      <c r="R8135" t="s">
        <v>29</v>
      </c>
      <c r="S8135" t="s">
        <v>29</v>
      </c>
      <c r="T8135" t="s">
        <v>29</v>
      </c>
      <c r="U8135" t="s">
        <v>29</v>
      </c>
      <c r="V8135" t="s">
        <v>29</v>
      </c>
      <c r="W8135" t="s">
        <v>7985</v>
      </c>
    </row>
    <row r="8136" spans="1:23">
      <c r="A8136">
        <v>8135</v>
      </c>
      <c r="B8136" t="s">
        <v>7982</v>
      </c>
      <c r="C8136" t="s">
        <v>7982</v>
      </c>
      <c r="D8136">
        <v>208</v>
      </c>
      <c r="E8136" s="8" t="s">
        <v>2381</v>
      </c>
      <c r="F8136" s="8" t="s">
        <v>522</v>
      </c>
      <c r="G8136" s="8" t="s">
        <v>2381</v>
      </c>
      <c r="H8136" t="s">
        <v>29</v>
      </c>
      <c r="I8136" t="s">
        <v>2381</v>
      </c>
      <c r="J8136" t="s">
        <v>29</v>
      </c>
      <c r="K8136">
        <v>1.3793103449999999</v>
      </c>
      <c r="L8136">
        <v>1.3793103449999999</v>
      </c>
      <c r="M8136" t="s">
        <v>26</v>
      </c>
      <c r="N8136" t="s">
        <v>29</v>
      </c>
      <c r="O8136" t="s">
        <v>29</v>
      </c>
      <c r="P8136" t="s">
        <v>29</v>
      </c>
      <c r="Q8136" t="s">
        <v>29</v>
      </c>
      <c r="R8136" t="s">
        <v>29</v>
      </c>
      <c r="S8136" t="s">
        <v>29</v>
      </c>
      <c r="T8136" t="s">
        <v>29</v>
      </c>
      <c r="U8136" t="s">
        <v>29</v>
      </c>
      <c r="V8136" t="s">
        <v>29</v>
      </c>
      <c r="W8136" t="s">
        <v>7985</v>
      </c>
    </row>
    <row r="8137" spans="1:23">
      <c r="A8137">
        <v>8136</v>
      </c>
      <c r="B8137" t="s">
        <v>7982</v>
      </c>
      <c r="C8137" t="s">
        <v>7982</v>
      </c>
      <c r="D8137">
        <v>208</v>
      </c>
      <c r="E8137" s="8" t="s">
        <v>2381</v>
      </c>
      <c r="F8137" s="8" t="s">
        <v>522</v>
      </c>
      <c r="G8137" s="8" t="s">
        <v>2381</v>
      </c>
      <c r="H8137" t="s">
        <v>29</v>
      </c>
      <c r="I8137" t="s">
        <v>2381</v>
      </c>
      <c r="J8137" t="s">
        <v>29</v>
      </c>
      <c r="K8137">
        <v>0.68965517239999996</v>
      </c>
      <c r="L8137">
        <v>0.68965517239999996</v>
      </c>
      <c r="M8137" t="s">
        <v>26</v>
      </c>
      <c r="N8137" t="s">
        <v>74</v>
      </c>
      <c r="O8137" t="s">
        <v>29</v>
      </c>
      <c r="P8137" t="s">
        <v>29</v>
      </c>
      <c r="Q8137" t="s">
        <v>29</v>
      </c>
      <c r="R8137" t="s">
        <v>29</v>
      </c>
      <c r="S8137" t="s">
        <v>29</v>
      </c>
      <c r="T8137" t="s">
        <v>29</v>
      </c>
      <c r="U8137" t="s">
        <v>29</v>
      </c>
      <c r="V8137" t="s">
        <v>29</v>
      </c>
      <c r="W8137" t="s">
        <v>7985</v>
      </c>
    </row>
    <row r="8138" spans="1:23">
      <c r="A8138">
        <v>8137</v>
      </c>
      <c r="B8138" t="s">
        <v>7982</v>
      </c>
      <c r="C8138" t="s">
        <v>7982</v>
      </c>
      <c r="D8138">
        <v>208</v>
      </c>
      <c r="E8138" s="8" t="s">
        <v>2316</v>
      </c>
      <c r="F8138" s="8" t="s">
        <v>2315</v>
      </c>
      <c r="G8138" s="8" t="s">
        <v>2316</v>
      </c>
      <c r="H8138" t="s">
        <v>29</v>
      </c>
      <c r="I8138" t="s">
        <v>2316</v>
      </c>
      <c r="J8138" t="s">
        <v>29</v>
      </c>
      <c r="K8138">
        <v>0.68965517239999996</v>
      </c>
      <c r="L8138">
        <v>0.68965517239999996</v>
      </c>
      <c r="M8138" t="s">
        <v>26</v>
      </c>
      <c r="N8138" t="s">
        <v>29</v>
      </c>
      <c r="O8138" t="s">
        <v>29</v>
      </c>
      <c r="P8138" t="s">
        <v>29</v>
      </c>
      <c r="Q8138" t="s">
        <v>29</v>
      </c>
      <c r="R8138" t="s">
        <v>29</v>
      </c>
      <c r="S8138" t="s">
        <v>29</v>
      </c>
      <c r="T8138" t="s">
        <v>29</v>
      </c>
      <c r="U8138" t="s">
        <v>29</v>
      </c>
      <c r="V8138" t="s">
        <v>29</v>
      </c>
      <c r="W8138" t="s">
        <v>7985</v>
      </c>
    </row>
    <row r="8139" spans="1:23">
      <c r="A8139">
        <v>8138</v>
      </c>
      <c r="B8139" t="s">
        <v>7982</v>
      </c>
      <c r="C8139" t="s">
        <v>7982</v>
      </c>
      <c r="D8139">
        <v>208</v>
      </c>
      <c r="E8139" s="8" t="s">
        <v>2316</v>
      </c>
      <c r="F8139" s="8" t="s">
        <v>2315</v>
      </c>
      <c r="G8139" s="8" t="s">
        <v>2316</v>
      </c>
      <c r="H8139" t="s">
        <v>29</v>
      </c>
      <c r="I8139" t="s">
        <v>2316</v>
      </c>
      <c r="J8139" t="s">
        <v>29</v>
      </c>
      <c r="K8139">
        <v>0.68965517239999996</v>
      </c>
      <c r="L8139">
        <v>0.68965517239999996</v>
      </c>
      <c r="M8139" t="s">
        <v>26</v>
      </c>
      <c r="N8139" t="s">
        <v>74</v>
      </c>
      <c r="O8139" t="s">
        <v>29</v>
      </c>
      <c r="P8139" t="s">
        <v>29</v>
      </c>
      <c r="Q8139" t="s">
        <v>29</v>
      </c>
      <c r="R8139" t="s">
        <v>29</v>
      </c>
      <c r="S8139" t="s">
        <v>29</v>
      </c>
      <c r="T8139" t="s">
        <v>29</v>
      </c>
      <c r="U8139" t="s">
        <v>29</v>
      </c>
      <c r="V8139" t="s">
        <v>29</v>
      </c>
      <c r="W8139" t="s">
        <v>7985</v>
      </c>
    </row>
    <row r="8140" spans="1:23">
      <c r="A8140">
        <v>8139</v>
      </c>
      <c r="B8140" t="s">
        <v>7982</v>
      </c>
      <c r="C8140" t="s">
        <v>7982</v>
      </c>
      <c r="D8140">
        <v>208</v>
      </c>
      <c r="E8140" s="8" t="s">
        <v>2384</v>
      </c>
      <c r="F8140" s="8" t="s">
        <v>438</v>
      </c>
      <c r="G8140" s="8" t="s">
        <v>2384</v>
      </c>
      <c r="H8140" t="s">
        <v>29</v>
      </c>
      <c r="I8140" t="s">
        <v>2384</v>
      </c>
      <c r="J8140" t="s">
        <v>29</v>
      </c>
      <c r="K8140">
        <v>1.3793103449999999</v>
      </c>
      <c r="L8140">
        <v>1.3793103449999999</v>
      </c>
      <c r="M8140" t="s">
        <v>26</v>
      </c>
      <c r="N8140" t="s">
        <v>74</v>
      </c>
      <c r="O8140" t="s">
        <v>29</v>
      </c>
      <c r="P8140" t="s">
        <v>29</v>
      </c>
      <c r="Q8140" t="s">
        <v>29</v>
      </c>
      <c r="R8140" t="s">
        <v>29</v>
      </c>
      <c r="S8140" t="s">
        <v>29</v>
      </c>
      <c r="T8140" t="s">
        <v>29</v>
      </c>
      <c r="U8140" t="s">
        <v>29</v>
      </c>
      <c r="V8140" t="s">
        <v>29</v>
      </c>
      <c r="W8140" t="s">
        <v>7985</v>
      </c>
    </row>
    <row r="8141" spans="1:23">
      <c r="A8141">
        <v>8140</v>
      </c>
      <c r="B8141" t="s">
        <v>7982</v>
      </c>
      <c r="C8141" t="s">
        <v>7982</v>
      </c>
      <c r="D8141">
        <v>208</v>
      </c>
      <c r="E8141" s="8" t="s">
        <v>1274</v>
      </c>
      <c r="F8141" s="8" t="s">
        <v>1273</v>
      </c>
      <c r="G8141" s="8" t="s">
        <v>1274</v>
      </c>
      <c r="H8141" t="s">
        <v>29</v>
      </c>
      <c r="I8141" t="s">
        <v>1274</v>
      </c>
      <c r="J8141" t="s">
        <v>29</v>
      </c>
      <c r="K8141">
        <v>2.0689655170000001</v>
      </c>
      <c r="L8141">
        <v>2.0689655170000001</v>
      </c>
      <c r="M8141" t="s">
        <v>26</v>
      </c>
      <c r="N8141" t="s">
        <v>74</v>
      </c>
      <c r="O8141" t="s">
        <v>29</v>
      </c>
      <c r="P8141" t="s">
        <v>29</v>
      </c>
      <c r="Q8141" t="s">
        <v>29</v>
      </c>
      <c r="R8141" t="s">
        <v>29</v>
      </c>
      <c r="S8141" t="s">
        <v>29</v>
      </c>
      <c r="T8141" t="s">
        <v>29</v>
      </c>
      <c r="U8141" t="s">
        <v>29</v>
      </c>
      <c r="V8141" t="s">
        <v>29</v>
      </c>
      <c r="W8141" t="s">
        <v>7985</v>
      </c>
    </row>
    <row r="8142" spans="1:23">
      <c r="A8142">
        <v>8141</v>
      </c>
      <c r="B8142" t="s">
        <v>7982</v>
      </c>
      <c r="C8142" t="s">
        <v>7982</v>
      </c>
      <c r="D8142">
        <v>208</v>
      </c>
      <c r="E8142" s="8" t="s">
        <v>2463</v>
      </c>
      <c r="F8142" s="8" t="s">
        <v>505</v>
      </c>
      <c r="G8142" s="8" t="s">
        <v>2463</v>
      </c>
      <c r="H8142" t="s">
        <v>29</v>
      </c>
      <c r="I8142" t="s">
        <v>2463</v>
      </c>
      <c r="J8142" t="s">
        <v>29</v>
      </c>
      <c r="K8142">
        <v>0.68965517239999996</v>
      </c>
      <c r="L8142">
        <v>0.68965517239999996</v>
      </c>
      <c r="M8142" t="s">
        <v>26</v>
      </c>
      <c r="N8142" t="s">
        <v>29</v>
      </c>
      <c r="O8142" t="s">
        <v>29</v>
      </c>
      <c r="P8142" t="s">
        <v>29</v>
      </c>
      <c r="Q8142" t="s">
        <v>29</v>
      </c>
      <c r="R8142" t="s">
        <v>29</v>
      </c>
      <c r="S8142" t="s">
        <v>29</v>
      </c>
      <c r="T8142" t="s">
        <v>29</v>
      </c>
      <c r="U8142" t="s">
        <v>29</v>
      </c>
      <c r="V8142" t="s">
        <v>29</v>
      </c>
      <c r="W8142" t="s">
        <v>7985</v>
      </c>
    </row>
    <row r="8143" spans="1:23">
      <c r="A8143">
        <v>8142</v>
      </c>
      <c r="B8143" t="s">
        <v>7982</v>
      </c>
      <c r="C8143" t="s">
        <v>7982</v>
      </c>
      <c r="D8143">
        <v>208</v>
      </c>
      <c r="E8143" s="8" t="s">
        <v>7986</v>
      </c>
      <c r="F8143" s="8" t="s">
        <v>2119</v>
      </c>
      <c r="G8143" s="8" t="s">
        <v>7986</v>
      </c>
      <c r="H8143" t="s">
        <v>29</v>
      </c>
      <c r="I8143" t="s">
        <v>7986</v>
      </c>
      <c r="J8143" t="s">
        <v>29</v>
      </c>
      <c r="K8143">
        <v>0.68965517239999996</v>
      </c>
      <c r="L8143">
        <v>0.68965517239999996</v>
      </c>
      <c r="M8143" t="s">
        <v>26</v>
      </c>
      <c r="N8143" t="s">
        <v>27</v>
      </c>
      <c r="O8143" t="s">
        <v>29</v>
      </c>
      <c r="P8143" t="s">
        <v>29</v>
      </c>
      <c r="Q8143" t="s">
        <v>29</v>
      </c>
      <c r="R8143" t="s">
        <v>29</v>
      </c>
      <c r="S8143" t="s">
        <v>29</v>
      </c>
      <c r="T8143" t="s">
        <v>29</v>
      </c>
      <c r="U8143" t="s">
        <v>29</v>
      </c>
      <c r="V8143" t="s">
        <v>29</v>
      </c>
      <c r="W8143" t="s">
        <v>7985</v>
      </c>
    </row>
    <row r="8144" spans="1:23">
      <c r="A8144">
        <v>8143</v>
      </c>
      <c r="B8144" t="s">
        <v>7982</v>
      </c>
      <c r="C8144" t="s">
        <v>7982</v>
      </c>
      <c r="D8144">
        <v>208</v>
      </c>
      <c r="E8144" s="8" t="s">
        <v>7987</v>
      </c>
      <c r="F8144" s="8" t="s">
        <v>1062</v>
      </c>
      <c r="G8144" s="8" t="s">
        <v>7987</v>
      </c>
      <c r="H8144" t="s">
        <v>29</v>
      </c>
      <c r="I8144" t="s">
        <v>7987</v>
      </c>
      <c r="J8144" t="s">
        <v>29</v>
      </c>
      <c r="K8144">
        <v>1.3793103449999999</v>
      </c>
      <c r="L8144">
        <v>1.3793103449999999</v>
      </c>
      <c r="M8144" t="s">
        <v>26</v>
      </c>
      <c r="N8144" t="s">
        <v>63</v>
      </c>
      <c r="O8144" t="s">
        <v>29</v>
      </c>
      <c r="P8144" t="s">
        <v>29</v>
      </c>
      <c r="Q8144" t="s">
        <v>29</v>
      </c>
      <c r="R8144" t="s">
        <v>29</v>
      </c>
      <c r="S8144" t="s">
        <v>29</v>
      </c>
      <c r="T8144" t="s">
        <v>29</v>
      </c>
      <c r="U8144" t="s">
        <v>29</v>
      </c>
      <c r="V8144" t="s">
        <v>29</v>
      </c>
      <c r="W8144" t="s">
        <v>7985</v>
      </c>
    </row>
    <row r="8145" spans="1:23">
      <c r="A8145">
        <v>8144</v>
      </c>
      <c r="B8145" t="s">
        <v>7982</v>
      </c>
      <c r="C8145" t="s">
        <v>7982</v>
      </c>
      <c r="D8145">
        <v>208</v>
      </c>
      <c r="E8145" s="8" t="s">
        <v>3745</v>
      </c>
      <c r="F8145" s="8" t="s">
        <v>1062</v>
      </c>
      <c r="G8145" s="8" t="s">
        <v>3745</v>
      </c>
      <c r="H8145" t="s">
        <v>29</v>
      </c>
      <c r="I8145" t="s">
        <v>3745</v>
      </c>
      <c r="J8145" t="s">
        <v>29</v>
      </c>
      <c r="K8145">
        <v>0.68965517239999996</v>
      </c>
      <c r="L8145">
        <v>0.68965517239999996</v>
      </c>
      <c r="M8145" t="s">
        <v>26</v>
      </c>
      <c r="N8145" t="s">
        <v>118</v>
      </c>
      <c r="O8145" t="s">
        <v>29</v>
      </c>
      <c r="P8145" t="s">
        <v>29</v>
      </c>
      <c r="Q8145" t="s">
        <v>29</v>
      </c>
      <c r="R8145" t="s">
        <v>29</v>
      </c>
      <c r="S8145" t="s">
        <v>29</v>
      </c>
      <c r="T8145" t="s">
        <v>29</v>
      </c>
      <c r="U8145" t="s">
        <v>29</v>
      </c>
      <c r="V8145" t="s">
        <v>29</v>
      </c>
      <c r="W8145" t="s">
        <v>7985</v>
      </c>
    </row>
    <row r="8146" spans="1:23">
      <c r="A8146">
        <v>8145</v>
      </c>
      <c r="B8146" t="s">
        <v>7982</v>
      </c>
      <c r="C8146" t="s">
        <v>7982</v>
      </c>
      <c r="D8146">
        <v>208</v>
      </c>
      <c r="E8146" s="8" t="s">
        <v>1050</v>
      </c>
      <c r="F8146" s="8" t="s">
        <v>1049</v>
      </c>
      <c r="G8146" s="8" t="s">
        <v>1050</v>
      </c>
      <c r="H8146" t="s">
        <v>29</v>
      </c>
      <c r="I8146" t="s">
        <v>1050</v>
      </c>
      <c r="J8146" t="s">
        <v>29</v>
      </c>
      <c r="K8146">
        <v>1.3793103449999999</v>
      </c>
      <c r="L8146">
        <v>1.3793103449999999</v>
      </c>
      <c r="M8146" t="s">
        <v>26</v>
      </c>
      <c r="N8146" t="s">
        <v>63</v>
      </c>
      <c r="O8146" t="s">
        <v>29</v>
      </c>
      <c r="P8146" t="s">
        <v>29</v>
      </c>
      <c r="Q8146" t="s">
        <v>29</v>
      </c>
      <c r="R8146" t="s">
        <v>29</v>
      </c>
      <c r="S8146" t="s">
        <v>29</v>
      </c>
      <c r="T8146" t="s">
        <v>29</v>
      </c>
      <c r="U8146" t="s">
        <v>29</v>
      </c>
      <c r="V8146" t="s">
        <v>29</v>
      </c>
      <c r="W8146" t="s">
        <v>7985</v>
      </c>
    </row>
    <row r="8147" spans="1:23">
      <c r="A8147">
        <v>8146</v>
      </c>
      <c r="B8147" t="s">
        <v>7982</v>
      </c>
      <c r="C8147" t="s">
        <v>7982</v>
      </c>
      <c r="D8147">
        <v>208</v>
      </c>
      <c r="E8147" s="8" t="s">
        <v>1050</v>
      </c>
      <c r="F8147" s="8" t="s">
        <v>1049</v>
      </c>
      <c r="G8147" s="8" t="s">
        <v>1050</v>
      </c>
      <c r="H8147" t="s">
        <v>29</v>
      </c>
      <c r="I8147" t="s">
        <v>1050</v>
      </c>
      <c r="J8147" t="s">
        <v>29</v>
      </c>
      <c r="K8147">
        <v>1.3793103449999999</v>
      </c>
      <c r="L8147">
        <v>1.3793103449999999</v>
      </c>
      <c r="M8147" t="s">
        <v>26</v>
      </c>
      <c r="N8147" t="s">
        <v>29</v>
      </c>
      <c r="O8147" t="s">
        <v>29</v>
      </c>
      <c r="P8147" t="s">
        <v>29</v>
      </c>
      <c r="Q8147" t="s">
        <v>29</v>
      </c>
      <c r="R8147" t="s">
        <v>29</v>
      </c>
      <c r="S8147" t="s">
        <v>29</v>
      </c>
      <c r="T8147" t="s">
        <v>29</v>
      </c>
      <c r="U8147" t="s">
        <v>29</v>
      </c>
      <c r="V8147" t="s">
        <v>29</v>
      </c>
      <c r="W8147" t="s">
        <v>7985</v>
      </c>
    </row>
    <row r="8148" spans="1:23">
      <c r="A8148">
        <v>8147</v>
      </c>
      <c r="B8148" t="s">
        <v>7982</v>
      </c>
      <c r="C8148" t="s">
        <v>7982</v>
      </c>
      <c r="D8148">
        <v>208</v>
      </c>
      <c r="E8148" s="8" t="s">
        <v>1050</v>
      </c>
      <c r="F8148" s="8" t="s">
        <v>1049</v>
      </c>
      <c r="G8148" s="8" t="s">
        <v>1050</v>
      </c>
      <c r="H8148" t="s">
        <v>29</v>
      </c>
      <c r="I8148" t="s">
        <v>1050</v>
      </c>
      <c r="J8148" t="s">
        <v>29</v>
      </c>
      <c r="K8148">
        <v>3.448275862</v>
      </c>
      <c r="L8148">
        <v>3.448275862</v>
      </c>
      <c r="M8148" t="s">
        <v>26</v>
      </c>
      <c r="N8148" t="s">
        <v>74</v>
      </c>
      <c r="O8148" t="s">
        <v>29</v>
      </c>
      <c r="P8148" t="s">
        <v>29</v>
      </c>
      <c r="Q8148" t="s">
        <v>29</v>
      </c>
      <c r="R8148" t="s">
        <v>29</v>
      </c>
      <c r="S8148" t="s">
        <v>29</v>
      </c>
      <c r="T8148" t="s">
        <v>29</v>
      </c>
      <c r="U8148" t="s">
        <v>29</v>
      </c>
      <c r="V8148" t="s">
        <v>29</v>
      </c>
      <c r="W8148" t="s">
        <v>7985</v>
      </c>
    </row>
    <row r="8149" spans="1:23">
      <c r="A8149">
        <v>8148</v>
      </c>
      <c r="B8149" t="s">
        <v>7982</v>
      </c>
      <c r="C8149" t="s">
        <v>7982</v>
      </c>
      <c r="D8149">
        <v>208</v>
      </c>
      <c r="E8149" s="8" t="s">
        <v>2722</v>
      </c>
      <c r="F8149" s="8" t="s">
        <v>255</v>
      </c>
      <c r="G8149" s="8" t="s">
        <v>2722</v>
      </c>
      <c r="H8149" t="s">
        <v>29</v>
      </c>
      <c r="I8149" t="s">
        <v>2722</v>
      </c>
      <c r="J8149" t="s">
        <v>29</v>
      </c>
      <c r="K8149">
        <v>2.7586206899999999</v>
      </c>
      <c r="L8149">
        <v>2.7586206899999999</v>
      </c>
      <c r="M8149" t="s">
        <v>26</v>
      </c>
      <c r="N8149" t="s">
        <v>74</v>
      </c>
      <c r="O8149" t="s">
        <v>29</v>
      </c>
      <c r="P8149" t="s">
        <v>29</v>
      </c>
      <c r="Q8149" t="s">
        <v>29</v>
      </c>
      <c r="R8149" t="s">
        <v>29</v>
      </c>
      <c r="S8149" t="s">
        <v>29</v>
      </c>
      <c r="T8149" t="s">
        <v>29</v>
      </c>
      <c r="U8149" t="s">
        <v>29</v>
      </c>
      <c r="V8149" t="s">
        <v>29</v>
      </c>
      <c r="W8149" t="s">
        <v>7985</v>
      </c>
    </row>
    <row r="8150" spans="1:23">
      <c r="A8150">
        <v>8149</v>
      </c>
      <c r="B8150" t="s">
        <v>7982</v>
      </c>
      <c r="C8150" t="s">
        <v>7982</v>
      </c>
      <c r="D8150">
        <v>208</v>
      </c>
      <c r="E8150" s="8" t="s">
        <v>2722</v>
      </c>
      <c r="F8150" s="8" t="s">
        <v>255</v>
      </c>
      <c r="G8150" s="8" t="s">
        <v>2722</v>
      </c>
      <c r="H8150" t="s">
        <v>29</v>
      </c>
      <c r="I8150" t="s">
        <v>2722</v>
      </c>
      <c r="J8150" t="s">
        <v>29</v>
      </c>
      <c r="K8150">
        <v>0.68965517239999996</v>
      </c>
      <c r="L8150">
        <v>0.68965517239999996</v>
      </c>
      <c r="M8150" t="s">
        <v>26</v>
      </c>
      <c r="N8150" t="s">
        <v>27</v>
      </c>
      <c r="O8150" t="s">
        <v>29</v>
      </c>
      <c r="P8150" t="s">
        <v>29</v>
      </c>
      <c r="Q8150" t="s">
        <v>29</v>
      </c>
      <c r="R8150" t="s">
        <v>29</v>
      </c>
      <c r="S8150" t="s">
        <v>29</v>
      </c>
      <c r="T8150" t="s">
        <v>29</v>
      </c>
      <c r="U8150" t="s">
        <v>29</v>
      </c>
      <c r="V8150" t="s">
        <v>29</v>
      </c>
      <c r="W8150" t="s">
        <v>7985</v>
      </c>
    </row>
    <row r="8151" spans="1:23">
      <c r="A8151">
        <v>8150</v>
      </c>
      <c r="B8151" t="s">
        <v>7982</v>
      </c>
      <c r="C8151" t="s">
        <v>7982</v>
      </c>
      <c r="D8151">
        <v>208</v>
      </c>
      <c r="E8151" s="8" t="s">
        <v>7988</v>
      </c>
      <c r="F8151" s="8" t="s">
        <v>558</v>
      </c>
      <c r="G8151" s="8" t="s">
        <v>7988</v>
      </c>
      <c r="H8151" t="s">
        <v>29</v>
      </c>
      <c r="I8151" t="s">
        <v>7988</v>
      </c>
      <c r="J8151" t="s">
        <v>29</v>
      </c>
      <c r="K8151">
        <v>0.68965517239999996</v>
      </c>
      <c r="L8151">
        <v>0.68965517239999996</v>
      </c>
      <c r="M8151" t="s">
        <v>26</v>
      </c>
      <c r="N8151" t="s">
        <v>118</v>
      </c>
      <c r="O8151" t="s">
        <v>29</v>
      </c>
      <c r="P8151" t="s">
        <v>29</v>
      </c>
      <c r="Q8151" t="s">
        <v>29</v>
      </c>
      <c r="R8151" t="s">
        <v>29</v>
      </c>
      <c r="S8151" t="s">
        <v>29</v>
      </c>
      <c r="T8151" t="s">
        <v>29</v>
      </c>
      <c r="U8151" t="s">
        <v>29</v>
      </c>
      <c r="V8151" t="s">
        <v>29</v>
      </c>
      <c r="W8151" t="s">
        <v>7985</v>
      </c>
    </row>
    <row r="8152" spans="1:23">
      <c r="A8152">
        <v>8151</v>
      </c>
      <c r="B8152" t="s">
        <v>7982</v>
      </c>
      <c r="C8152" t="s">
        <v>7982</v>
      </c>
      <c r="D8152">
        <v>208</v>
      </c>
      <c r="E8152" s="8" t="s">
        <v>186</v>
      </c>
      <c r="F8152" s="8" t="s">
        <v>185</v>
      </c>
      <c r="G8152" s="8" t="s">
        <v>186</v>
      </c>
      <c r="H8152" t="s">
        <v>29</v>
      </c>
      <c r="I8152" t="s">
        <v>186</v>
      </c>
      <c r="J8152" t="s">
        <v>29</v>
      </c>
      <c r="K8152">
        <v>20</v>
      </c>
      <c r="L8152">
        <v>20</v>
      </c>
      <c r="M8152" t="s">
        <v>26</v>
      </c>
      <c r="N8152" t="s">
        <v>74</v>
      </c>
      <c r="O8152" t="s">
        <v>29</v>
      </c>
      <c r="P8152" t="s">
        <v>29</v>
      </c>
      <c r="Q8152" t="s">
        <v>29</v>
      </c>
      <c r="R8152" t="s">
        <v>29</v>
      </c>
      <c r="S8152" t="s">
        <v>29</v>
      </c>
      <c r="T8152" t="s">
        <v>29</v>
      </c>
      <c r="U8152" t="s">
        <v>29</v>
      </c>
      <c r="V8152" t="s">
        <v>29</v>
      </c>
      <c r="W8152" t="s">
        <v>7985</v>
      </c>
    </row>
    <row r="8153" spans="1:23">
      <c r="A8153">
        <v>8152</v>
      </c>
      <c r="B8153" t="s">
        <v>7982</v>
      </c>
      <c r="C8153" t="s">
        <v>7982</v>
      </c>
      <c r="D8153">
        <v>208</v>
      </c>
      <c r="E8153" s="8" t="s">
        <v>7989</v>
      </c>
      <c r="F8153" s="8" t="s">
        <v>1062</v>
      </c>
      <c r="G8153" s="8" t="s">
        <v>7989</v>
      </c>
      <c r="H8153" t="s">
        <v>29</v>
      </c>
      <c r="I8153" t="s">
        <v>7989</v>
      </c>
      <c r="J8153" t="s">
        <v>29</v>
      </c>
      <c r="K8153">
        <v>0.68965517239999996</v>
      </c>
      <c r="L8153">
        <v>0.68965517239999996</v>
      </c>
      <c r="M8153" t="s">
        <v>26</v>
      </c>
      <c r="N8153" t="s">
        <v>74</v>
      </c>
      <c r="O8153" t="s">
        <v>29</v>
      </c>
      <c r="P8153" t="s">
        <v>29</v>
      </c>
      <c r="Q8153" t="s">
        <v>29</v>
      </c>
      <c r="R8153" t="s">
        <v>29</v>
      </c>
      <c r="S8153" t="s">
        <v>29</v>
      </c>
      <c r="T8153" t="s">
        <v>29</v>
      </c>
      <c r="U8153" t="s">
        <v>29</v>
      </c>
      <c r="V8153" t="s">
        <v>29</v>
      </c>
      <c r="W8153" t="s">
        <v>7985</v>
      </c>
    </row>
    <row r="8154" spans="1:23">
      <c r="A8154">
        <v>8153</v>
      </c>
      <c r="B8154" t="s">
        <v>7982</v>
      </c>
      <c r="C8154" t="s">
        <v>7982</v>
      </c>
      <c r="D8154">
        <v>208</v>
      </c>
      <c r="E8154" s="8" t="s">
        <v>499</v>
      </c>
      <c r="F8154" s="8" t="s">
        <v>498</v>
      </c>
      <c r="G8154" s="8" t="s">
        <v>499</v>
      </c>
      <c r="H8154" t="s">
        <v>29</v>
      </c>
      <c r="I8154" t="s">
        <v>499</v>
      </c>
      <c r="J8154" t="s">
        <v>29</v>
      </c>
      <c r="K8154">
        <v>1.3793103449999999</v>
      </c>
      <c r="L8154">
        <v>1.3793103449999999</v>
      </c>
      <c r="M8154" t="s">
        <v>26</v>
      </c>
      <c r="N8154" t="s">
        <v>74</v>
      </c>
      <c r="O8154" t="s">
        <v>29</v>
      </c>
      <c r="P8154" t="s">
        <v>29</v>
      </c>
      <c r="Q8154" t="s">
        <v>29</v>
      </c>
      <c r="R8154" t="s">
        <v>29</v>
      </c>
      <c r="S8154" t="s">
        <v>29</v>
      </c>
      <c r="T8154" t="s">
        <v>29</v>
      </c>
      <c r="U8154" t="s">
        <v>29</v>
      </c>
      <c r="V8154" t="s">
        <v>29</v>
      </c>
      <c r="W8154" t="s">
        <v>7985</v>
      </c>
    </row>
    <row r="8155" spans="1:23">
      <c r="A8155">
        <v>8154</v>
      </c>
      <c r="B8155" t="s">
        <v>7982</v>
      </c>
      <c r="C8155" t="s">
        <v>7982</v>
      </c>
      <c r="D8155">
        <v>208</v>
      </c>
      <c r="E8155" s="8" t="s">
        <v>7990</v>
      </c>
      <c r="F8155" s="8" t="s">
        <v>731</v>
      </c>
      <c r="G8155" s="8" t="s">
        <v>7990</v>
      </c>
      <c r="H8155" t="s">
        <v>29</v>
      </c>
      <c r="I8155" t="s">
        <v>7990</v>
      </c>
      <c r="J8155" t="s">
        <v>29</v>
      </c>
      <c r="K8155">
        <v>0.68965517239999996</v>
      </c>
      <c r="L8155">
        <v>0.68965517239999996</v>
      </c>
      <c r="M8155" t="s">
        <v>26</v>
      </c>
      <c r="N8155" t="s">
        <v>74</v>
      </c>
      <c r="O8155" t="s">
        <v>29</v>
      </c>
      <c r="P8155" t="s">
        <v>29</v>
      </c>
      <c r="Q8155" t="s">
        <v>29</v>
      </c>
      <c r="R8155" t="s">
        <v>29</v>
      </c>
      <c r="S8155" t="s">
        <v>29</v>
      </c>
      <c r="T8155" t="s">
        <v>29</v>
      </c>
      <c r="U8155" t="s">
        <v>29</v>
      </c>
      <c r="V8155" t="s">
        <v>29</v>
      </c>
      <c r="W8155" t="s">
        <v>7985</v>
      </c>
    </row>
    <row r="8156" spans="1:23">
      <c r="A8156">
        <v>8155</v>
      </c>
      <c r="B8156" t="s">
        <v>7982</v>
      </c>
      <c r="C8156" t="s">
        <v>7982</v>
      </c>
      <c r="D8156">
        <v>208</v>
      </c>
      <c r="E8156" s="8" t="s">
        <v>2242</v>
      </c>
      <c r="F8156" s="8" t="s">
        <v>255</v>
      </c>
      <c r="G8156" s="8" t="s">
        <v>2242</v>
      </c>
      <c r="H8156" t="s">
        <v>29</v>
      </c>
      <c r="I8156" t="s">
        <v>2242</v>
      </c>
      <c r="J8156" t="s">
        <v>29</v>
      </c>
      <c r="K8156">
        <v>1.3793103449999999</v>
      </c>
      <c r="L8156">
        <v>1.3793103449999999</v>
      </c>
      <c r="M8156" t="s">
        <v>26</v>
      </c>
      <c r="N8156" t="s">
        <v>27</v>
      </c>
      <c r="O8156" t="s">
        <v>29</v>
      </c>
      <c r="P8156" t="s">
        <v>29</v>
      </c>
      <c r="Q8156" t="s">
        <v>29</v>
      </c>
      <c r="R8156" t="s">
        <v>29</v>
      </c>
      <c r="S8156" t="s">
        <v>29</v>
      </c>
      <c r="T8156" t="s">
        <v>29</v>
      </c>
      <c r="U8156" t="s">
        <v>29</v>
      </c>
      <c r="V8156" t="s">
        <v>29</v>
      </c>
      <c r="W8156" t="s">
        <v>7985</v>
      </c>
    </row>
    <row r="8157" spans="1:23">
      <c r="A8157">
        <v>8156</v>
      </c>
      <c r="B8157" t="s">
        <v>7982</v>
      </c>
      <c r="C8157" t="s">
        <v>7982</v>
      </c>
      <c r="D8157">
        <v>208</v>
      </c>
      <c r="E8157" s="8" t="s">
        <v>2568</v>
      </c>
      <c r="F8157" s="8" t="s">
        <v>168</v>
      </c>
      <c r="G8157" s="8" t="s">
        <v>2568</v>
      </c>
      <c r="H8157" t="s">
        <v>29</v>
      </c>
      <c r="I8157" t="s">
        <v>2568</v>
      </c>
      <c r="J8157" t="s">
        <v>29</v>
      </c>
      <c r="K8157">
        <v>1.3793103449999999</v>
      </c>
      <c r="L8157">
        <v>1.3793103449999999</v>
      </c>
      <c r="M8157" t="s">
        <v>26</v>
      </c>
      <c r="N8157" t="s">
        <v>63</v>
      </c>
      <c r="O8157" t="s">
        <v>29</v>
      </c>
      <c r="P8157" t="s">
        <v>29</v>
      </c>
      <c r="Q8157" t="s">
        <v>29</v>
      </c>
      <c r="R8157" t="s">
        <v>29</v>
      </c>
      <c r="S8157" t="s">
        <v>29</v>
      </c>
      <c r="T8157" t="s">
        <v>29</v>
      </c>
      <c r="U8157" t="s">
        <v>29</v>
      </c>
      <c r="V8157" t="s">
        <v>29</v>
      </c>
      <c r="W8157" t="s">
        <v>7985</v>
      </c>
    </row>
    <row r="8158" spans="1:23">
      <c r="A8158">
        <v>8157</v>
      </c>
      <c r="B8158" t="s">
        <v>7982</v>
      </c>
      <c r="C8158" t="s">
        <v>7982</v>
      </c>
      <c r="D8158">
        <v>208</v>
      </c>
      <c r="E8158" s="8" t="s">
        <v>7991</v>
      </c>
      <c r="F8158" s="8" t="s">
        <v>459</v>
      </c>
      <c r="G8158" s="8" t="s">
        <v>7991</v>
      </c>
      <c r="H8158" t="s">
        <v>29</v>
      </c>
      <c r="I8158" t="s">
        <v>7991</v>
      </c>
      <c r="J8158" t="s">
        <v>29</v>
      </c>
      <c r="K8158">
        <v>0.68965517239999996</v>
      </c>
      <c r="L8158">
        <v>0.68965517239999996</v>
      </c>
      <c r="M8158" t="s">
        <v>26</v>
      </c>
      <c r="N8158" t="s">
        <v>74</v>
      </c>
      <c r="O8158" t="s">
        <v>29</v>
      </c>
      <c r="P8158" t="s">
        <v>29</v>
      </c>
      <c r="Q8158" t="s">
        <v>29</v>
      </c>
      <c r="R8158" t="s">
        <v>29</v>
      </c>
      <c r="S8158" t="s">
        <v>29</v>
      </c>
      <c r="T8158" t="s">
        <v>29</v>
      </c>
      <c r="U8158" t="s">
        <v>29</v>
      </c>
      <c r="V8158" t="s">
        <v>29</v>
      </c>
      <c r="W8158" t="s">
        <v>7985</v>
      </c>
    </row>
    <row r="8159" spans="1:23">
      <c r="A8159">
        <v>8158</v>
      </c>
      <c r="B8159" t="s">
        <v>7982</v>
      </c>
      <c r="C8159" t="s">
        <v>7982</v>
      </c>
      <c r="D8159">
        <v>208</v>
      </c>
      <c r="E8159" s="8" t="s">
        <v>1230</v>
      </c>
      <c r="F8159" s="8" t="s">
        <v>168</v>
      </c>
      <c r="G8159" s="8" t="s">
        <v>1230</v>
      </c>
      <c r="H8159" t="s">
        <v>29</v>
      </c>
      <c r="I8159" t="s">
        <v>1230</v>
      </c>
      <c r="J8159" t="s">
        <v>29</v>
      </c>
      <c r="K8159">
        <v>0.68965517239999996</v>
      </c>
      <c r="L8159">
        <v>0.68965517239999996</v>
      </c>
      <c r="M8159" t="s">
        <v>26</v>
      </c>
      <c r="N8159" t="s">
        <v>27</v>
      </c>
      <c r="O8159" t="s">
        <v>29</v>
      </c>
      <c r="P8159" t="s">
        <v>29</v>
      </c>
      <c r="Q8159" t="s">
        <v>29</v>
      </c>
      <c r="R8159" t="s">
        <v>29</v>
      </c>
      <c r="S8159" t="s">
        <v>29</v>
      </c>
      <c r="T8159" t="s">
        <v>29</v>
      </c>
      <c r="U8159" t="s">
        <v>29</v>
      </c>
      <c r="V8159" t="s">
        <v>29</v>
      </c>
      <c r="W8159" t="s">
        <v>7985</v>
      </c>
    </row>
    <row r="8160" spans="1:23">
      <c r="A8160">
        <v>8159</v>
      </c>
      <c r="B8160" t="s">
        <v>7982</v>
      </c>
      <c r="C8160" t="s">
        <v>7982</v>
      </c>
      <c r="D8160">
        <v>208</v>
      </c>
      <c r="E8160" s="8" t="s">
        <v>2434</v>
      </c>
      <c r="F8160" s="8" t="s">
        <v>1718</v>
      </c>
      <c r="G8160" s="8" t="s">
        <v>2434</v>
      </c>
      <c r="H8160" t="s">
        <v>29</v>
      </c>
      <c r="I8160" t="s">
        <v>2434</v>
      </c>
      <c r="J8160" t="s">
        <v>29</v>
      </c>
      <c r="K8160">
        <v>2.7586206899999999</v>
      </c>
      <c r="L8160">
        <v>2.7586206899999999</v>
      </c>
      <c r="M8160" t="s">
        <v>26</v>
      </c>
      <c r="N8160" t="s">
        <v>74</v>
      </c>
      <c r="O8160" t="s">
        <v>29</v>
      </c>
      <c r="P8160" t="s">
        <v>29</v>
      </c>
      <c r="Q8160" t="s">
        <v>29</v>
      </c>
      <c r="R8160" t="s">
        <v>29</v>
      </c>
      <c r="S8160" t="s">
        <v>29</v>
      </c>
      <c r="T8160" t="s">
        <v>29</v>
      </c>
      <c r="U8160" t="s">
        <v>29</v>
      </c>
      <c r="V8160" t="s">
        <v>29</v>
      </c>
      <c r="W8160" t="s">
        <v>7985</v>
      </c>
    </row>
    <row r="8161" spans="1:23">
      <c r="A8161">
        <v>8160</v>
      </c>
      <c r="B8161" t="s">
        <v>7982</v>
      </c>
      <c r="C8161" t="s">
        <v>7982</v>
      </c>
      <c r="D8161">
        <v>208</v>
      </c>
      <c r="E8161" s="8" t="s">
        <v>2434</v>
      </c>
      <c r="F8161" s="8" t="s">
        <v>1718</v>
      </c>
      <c r="G8161" s="8" t="s">
        <v>2434</v>
      </c>
      <c r="H8161" t="s">
        <v>29</v>
      </c>
      <c r="I8161" t="s">
        <v>2434</v>
      </c>
      <c r="J8161" t="s">
        <v>29</v>
      </c>
      <c r="K8161">
        <v>0.68965517239999996</v>
      </c>
      <c r="L8161">
        <v>0.68965517239999996</v>
      </c>
      <c r="M8161" t="s">
        <v>26</v>
      </c>
      <c r="N8161" t="s">
        <v>27</v>
      </c>
      <c r="O8161" t="s">
        <v>29</v>
      </c>
      <c r="P8161" t="s">
        <v>29</v>
      </c>
      <c r="Q8161" t="s">
        <v>29</v>
      </c>
      <c r="R8161" t="s">
        <v>29</v>
      </c>
      <c r="S8161" t="s">
        <v>29</v>
      </c>
      <c r="T8161" t="s">
        <v>29</v>
      </c>
      <c r="U8161" t="s">
        <v>29</v>
      </c>
      <c r="V8161" t="s">
        <v>29</v>
      </c>
      <c r="W8161" t="s">
        <v>7985</v>
      </c>
    </row>
    <row r="8162" spans="1:23">
      <c r="A8162">
        <v>8161</v>
      </c>
      <c r="B8162" t="s">
        <v>7982</v>
      </c>
      <c r="C8162" t="s">
        <v>7982</v>
      </c>
      <c r="D8162">
        <v>208</v>
      </c>
      <c r="E8162" s="8" t="s">
        <v>7175</v>
      </c>
      <c r="F8162" s="8" t="s">
        <v>7170</v>
      </c>
      <c r="G8162" s="8" t="s">
        <v>7175</v>
      </c>
      <c r="H8162" t="s">
        <v>29</v>
      </c>
      <c r="I8162" t="s">
        <v>7175</v>
      </c>
      <c r="J8162" t="s">
        <v>29</v>
      </c>
      <c r="K8162">
        <v>0.68965517239999996</v>
      </c>
      <c r="L8162">
        <v>0.68965517239999996</v>
      </c>
      <c r="M8162" t="s">
        <v>26</v>
      </c>
      <c r="N8162" t="s">
        <v>74</v>
      </c>
      <c r="O8162" t="s">
        <v>29</v>
      </c>
      <c r="P8162" t="s">
        <v>29</v>
      </c>
      <c r="Q8162" t="s">
        <v>29</v>
      </c>
      <c r="R8162" t="s">
        <v>29</v>
      </c>
      <c r="S8162" t="s">
        <v>29</v>
      </c>
      <c r="T8162" t="s">
        <v>29</v>
      </c>
      <c r="U8162" t="s">
        <v>29</v>
      </c>
      <c r="V8162" t="s">
        <v>29</v>
      </c>
      <c r="W8162" t="s">
        <v>7985</v>
      </c>
    </row>
    <row r="8163" spans="1:23">
      <c r="A8163">
        <v>8162</v>
      </c>
      <c r="B8163" t="s">
        <v>7982</v>
      </c>
      <c r="C8163" t="s">
        <v>7982</v>
      </c>
      <c r="D8163">
        <v>208</v>
      </c>
      <c r="E8163" s="8" t="s">
        <v>726</v>
      </c>
      <c r="F8163" s="8" t="s">
        <v>558</v>
      </c>
      <c r="G8163" s="8" t="s">
        <v>726</v>
      </c>
      <c r="H8163" t="s">
        <v>29</v>
      </c>
      <c r="I8163" t="s">
        <v>726</v>
      </c>
      <c r="J8163" t="s">
        <v>29</v>
      </c>
      <c r="K8163">
        <v>0.68965517239999996</v>
      </c>
      <c r="L8163">
        <v>0.68965517239999996</v>
      </c>
      <c r="M8163" t="s">
        <v>26</v>
      </c>
      <c r="N8163" t="s">
        <v>63</v>
      </c>
      <c r="O8163" t="s">
        <v>29</v>
      </c>
      <c r="P8163" t="s">
        <v>29</v>
      </c>
      <c r="Q8163" t="s">
        <v>29</v>
      </c>
      <c r="R8163" t="s">
        <v>29</v>
      </c>
      <c r="S8163" t="s">
        <v>29</v>
      </c>
      <c r="T8163" t="s">
        <v>29</v>
      </c>
      <c r="U8163" t="s">
        <v>29</v>
      </c>
      <c r="V8163" t="s">
        <v>29</v>
      </c>
      <c r="W8163" t="s">
        <v>7985</v>
      </c>
    </row>
    <row r="8164" spans="1:23">
      <c r="A8164">
        <v>8163</v>
      </c>
      <c r="B8164" t="s">
        <v>7982</v>
      </c>
      <c r="C8164" t="s">
        <v>7982</v>
      </c>
      <c r="D8164">
        <v>208</v>
      </c>
      <c r="E8164" s="8" t="s">
        <v>726</v>
      </c>
      <c r="F8164" s="8" t="s">
        <v>558</v>
      </c>
      <c r="G8164" s="8" t="s">
        <v>726</v>
      </c>
      <c r="H8164" t="s">
        <v>29</v>
      </c>
      <c r="I8164" t="s">
        <v>726</v>
      </c>
      <c r="J8164" t="s">
        <v>29</v>
      </c>
      <c r="K8164">
        <v>0.68965517239999996</v>
      </c>
      <c r="L8164">
        <v>0.68965517239999996</v>
      </c>
      <c r="M8164" t="s">
        <v>26</v>
      </c>
      <c r="N8164" t="s">
        <v>74</v>
      </c>
      <c r="O8164" t="s">
        <v>29</v>
      </c>
      <c r="P8164" t="s">
        <v>29</v>
      </c>
      <c r="Q8164" t="s">
        <v>29</v>
      </c>
      <c r="R8164" t="s">
        <v>29</v>
      </c>
      <c r="S8164" t="s">
        <v>29</v>
      </c>
      <c r="T8164" t="s">
        <v>29</v>
      </c>
      <c r="U8164" t="s">
        <v>29</v>
      </c>
      <c r="V8164" t="s">
        <v>29</v>
      </c>
      <c r="W8164" t="s">
        <v>7985</v>
      </c>
    </row>
    <row r="8165" spans="1:23">
      <c r="A8165">
        <v>8164</v>
      </c>
      <c r="B8165" t="s">
        <v>7982</v>
      </c>
      <c r="C8165" t="s">
        <v>7982</v>
      </c>
      <c r="D8165">
        <v>208</v>
      </c>
      <c r="E8165" s="8" t="s">
        <v>1041</v>
      </c>
      <c r="F8165" s="8" t="s">
        <v>438</v>
      </c>
      <c r="G8165" s="8" t="s">
        <v>1041</v>
      </c>
      <c r="H8165" t="s">
        <v>29</v>
      </c>
      <c r="I8165" t="s">
        <v>1041</v>
      </c>
      <c r="J8165" t="s">
        <v>29</v>
      </c>
      <c r="K8165">
        <v>0.68965517239999996</v>
      </c>
      <c r="L8165">
        <v>0.68965517239999996</v>
      </c>
      <c r="M8165" t="s">
        <v>26</v>
      </c>
      <c r="N8165" t="s">
        <v>74</v>
      </c>
      <c r="O8165" t="s">
        <v>29</v>
      </c>
      <c r="P8165" t="s">
        <v>29</v>
      </c>
      <c r="Q8165" t="s">
        <v>29</v>
      </c>
      <c r="R8165" t="s">
        <v>29</v>
      </c>
      <c r="S8165" t="s">
        <v>29</v>
      </c>
      <c r="T8165" t="s">
        <v>29</v>
      </c>
      <c r="U8165" t="s">
        <v>29</v>
      </c>
      <c r="V8165" t="s">
        <v>29</v>
      </c>
      <c r="W8165" t="s">
        <v>7985</v>
      </c>
    </row>
    <row r="8166" spans="1:23">
      <c r="A8166">
        <v>8165</v>
      </c>
      <c r="B8166" t="s">
        <v>7982</v>
      </c>
      <c r="C8166" t="s">
        <v>7982</v>
      </c>
      <c r="D8166">
        <v>208</v>
      </c>
      <c r="E8166" s="8" t="s">
        <v>1197</v>
      </c>
      <c r="F8166" s="8" t="s">
        <v>255</v>
      </c>
      <c r="G8166" s="8" t="s">
        <v>1197</v>
      </c>
      <c r="H8166" t="s">
        <v>29</v>
      </c>
      <c r="I8166" t="s">
        <v>1197</v>
      </c>
      <c r="J8166" t="s">
        <v>29</v>
      </c>
      <c r="K8166">
        <v>0.68965517239999996</v>
      </c>
      <c r="L8166">
        <v>0.68965517239999996</v>
      </c>
      <c r="M8166" t="s">
        <v>26</v>
      </c>
      <c r="N8166" t="s">
        <v>74</v>
      </c>
      <c r="O8166" t="s">
        <v>29</v>
      </c>
      <c r="P8166" t="s">
        <v>29</v>
      </c>
      <c r="Q8166" t="s">
        <v>29</v>
      </c>
      <c r="R8166" t="s">
        <v>29</v>
      </c>
      <c r="S8166" t="s">
        <v>29</v>
      </c>
      <c r="T8166" t="s">
        <v>29</v>
      </c>
      <c r="U8166" t="s">
        <v>29</v>
      </c>
      <c r="V8166" t="s">
        <v>29</v>
      </c>
      <c r="W8166" t="s">
        <v>7985</v>
      </c>
    </row>
    <row r="8167" spans="1:23">
      <c r="A8167">
        <v>8166</v>
      </c>
      <c r="B8167" t="s">
        <v>7982</v>
      </c>
      <c r="C8167" t="s">
        <v>7982</v>
      </c>
      <c r="D8167">
        <v>208</v>
      </c>
      <c r="E8167" s="8" t="s">
        <v>2555</v>
      </c>
      <c r="F8167" s="8" t="s">
        <v>196</v>
      </c>
      <c r="G8167" s="8" t="s">
        <v>2555</v>
      </c>
      <c r="H8167" t="s">
        <v>29</v>
      </c>
      <c r="I8167" t="s">
        <v>2555</v>
      </c>
      <c r="J8167" t="s">
        <v>29</v>
      </c>
      <c r="K8167">
        <v>0.68965517239999996</v>
      </c>
      <c r="L8167">
        <v>0.68965517239999996</v>
      </c>
      <c r="M8167" t="s">
        <v>26</v>
      </c>
      <c r="N8167" t="s">
        <v>63</v>
      </c>
      <c r="O8167" t="s">
        <v>29</v>
      </c>
      <c r="P8167" t="s">
        <v>29</v>
      </c>
      <c r="Q8167" t="s">
        <v>29</v>
      </c>
      <c r="R8167" t="s">
        <v>29</v>
      </c>
      <c r="S8167" t="s">
        <v>29</v>
      </c>
      <c r="T8167" t="s">
        <v>29</v>
      </c>
      <c r="U8167" t="s">
        <v>29</v>
      </c>
      <c r="V8167" t="s">
        <v>29</v>
      </c>
      <c r="W8167" t="s">
        <v>7985</v>
      </c>
    </row>
    <row r="8168" spans="1:23">
      <c r="A8168">
        <v>8167</v>
      </c>
      <c r="B8168" t="s">
        <v>7982</v>
      </c>
      <c r="C8168" t="s">
        <v>7982</v>
      </c>
      <c r="D8168">
        <v>208</v>
      </c>
      <c r="E8168" s="8" t="s">
        <v>3497</v>
      </c>
      <c r="F8168" s="8" t="s">
        <v>185</v>
      </c>
      <c r="G8168" s="8" t="s">
        <v>3497</v>
      </c>
      <c r="H8168" t="s">
        <v>29</v>
      </c>
      <c r="I8168" t="s">
        <v>3497</v>
      </c>
      <c r="J8168" t="s">
        <v>29</v>
      </c>
      <c r="K8168">
        <v>0.68965517239999996</v>
      </c>
      <c r="L8168">
        <v>0.68965517239999996</v>
      </c>
      <c r="M8168" t="s">
        <v>26</v>
      </c>
      <c r="N8168" t="s">
        <v>29</v>
      </c>
      <c r="O8168" t="s">
        <v>29</v>
      </c>
      <c r="P8168" t="s">
        <v>29</v>
      </c>
      <c r="Q8168" t="s">
        <v>29</v>
      </c>
      <c r="R8168" t="s">
        <v>29</v>
      </c>
      <c r="S8168" t="s">
        <v>29</v>
      </c>
      <c r="T8168" t="s">
        <v>29</v>
      </c>
      <c r="U8168" t="s">
        <v>29</v>
      </c>
      <c r="V8168" t="s">
        <v>29</v>
      </c>
      <c r="W8168" t="s">
        <v>7985</v>
      </c>
    </row>
    <row r="8169" spans="1:23">
      <c r="A8169">
        <v>8168</v>
      </c>
      <c r="B8169" t="s">
        <v>7982</v>
      </c>
      <c r="C8169" t="s">
        <v>7982</v>
      </c>
      <c r="D8169">
        <v>208</v>
      </c>
      <c r="E8169" s="8" t="s">
        <v>1069</v>
      </c>
      <c r="F8169" s="8" t="s">
        <v>1062</v>
      </c>
      <c r="G8169" s="8" t="s">
        <v>1069</v>
      </c>
      <c r="H8169" t="s">
        <v>29</v>
      </c>
      <c r="I8169" t="s">
        <v>1069</v>
      </c>
      <c r="J8169" t="s">
        <v>29</v>
      </c>
      <c r="K8169">
        <v>2.0689655170000001</v>
      </c>
      <c r="L8169">
        <v>2.0689655170000001</v>
      </c>
      <c r="M8169" t="s">
        <v>26</v>
      </c>
      <c r="N8169" t="s">
        <v>74</v>
      </c>
      <c r="O8169" t="s">
        <v>29</v>
      </c>
      <c r="P8169" t="s">
        <v>29</v>
      </c>
      <c r="Q8169" t="s">
        <v>29</v>
      </c>
      <c r="R8169" t="s">
        <v>29</v>
      </c>
      <c r="S8169" t="s">
        <v>29</v>
      </c>
      <c r="T8169" t="s">
        <v>29</v>
      </c>
      <c r="U8169" t="s">
        <v>29</v>
      </c>
      <c r="V8169" t="s">
        <v>29</v>
      </c>
      <c r="W8169" t="s">
        <v>7985</v>
      </c>
    </row>
    <row r="8170" spans="1:23">
      <c r="A8170">
        <v>8169</v>
      </c>
      <c r="B8170" t="s">
        <v>7982</v>
      </c>
      <c r="C8170" t="s">
        <v>7982</v>
      </c>
      <c r="D8170">
        <v>208</v>
      </c>
      <c r="E8170" s="8" t="s">
        <v>928</v>
      </c>
      <c r="F8170" s="8" t="s">
        <v>196</v>
      </c>
      <c r="G8170" s="8" t="s">
        <v>928</v>
      </c>
      <c r="H8170" t="s">
        <v>29</v>
      </c>
      <c r="I8170" t="s">
        <v>928</v>
      </c>
      <c r="J8170" t="s">
        <v>29</v>
      </c>
      <c r="K8170">
        <v>0.68965517239999996</v>
      </c>
      <c r="L8170">
        <v>0.68965517239999996</v>
      </c>
      <c r="M8170" t="s">
        <v>26</v>
      </c>
      <c r="N8170" t="s">
        <v>63</v>
      </c>
      <c r="O8170" t="s">
        <v>29</v>
      </c>
      <c r="P8170" t="s">
        <v>29</v>
      </c>
      <c r="Q8170" t="s">
        <v>29</v>
      </c>
      <c r="R8170" t="s">
        <v>29</v>
      </c>
      <c r="S8170" t="s">
        <v>29</v>
      </c>
      <c r="T8170" t="s">
        <v>29</v>
      </c>
      <c r="U8170" t="s">
        <v>29</v>
      </c>
      <c r="V8170" t="s">
        <v>29</v>
      </c>
      <c r="W8170" t="s">
        <v>7985</v>
      </c>
    </row>
    <row r="8171" spans="1:23">
      <c r="A8171">
        <v>8170</v>
      </c>
      <c r="B8171" t="s">
        <v>7982</v>
      </c>
      <c r="C8171" t="s">
        <v>7982</v>
      </c>
      <c r="D8171">
        <v>208</v>
      </c>
      <c r="E8171" s="8" t="s">
        <v>6244</v>
      </c>
      <c r="F8171" s="8" t="s">
        <v>391</v>
      </c>
      <c r="G8171" s="8" t="s">
        <v>6244</v>
      </c>
      <c r="H8171" t="s">
        <v>29</v>
      </c>
      <c r="I8171" t="s">
        <v>6244</v>
      </c>
      <c r="J8171" t="s">
        <v>29</v>
      </c>
      <c r="K8171">
        <v>1.3793103449999999</v>
      </c>
      <c r="L8171">
        <v>1.3793103449999999</v>
      </c>
      <c r="M8171" t="s">
        <v>26</v>
      </c>
      <c r="N8171" t="s">
        <v>74</v>
      </c>
      <c r="O8171" t="s">
        <v>29</v>
      </c>
      <c r="P8171" t="s">
        <v>29</v>
      </c>
      <c r="Q8171" t="s">
        <v>29</v>
      </c>
      <c r="R8171" t="s">
        <v>29</v>
      </c>
      <c r="S8171" t="s">
        <v>29</v>
      </c>
      <c r="T8171" t="s">
        <v>29</v>
      </c>
      <c r="U8171" t="s">
        <v>29</v>
      </c>
      <c r="V8171" t="s">
        <v>29</v>
      </c>
      <c r="W8171" t="s">
        <v>7985</v>
      </c>
    </row>
    <row r="8172" spans="1:23">
      <c r="A8172">
        <v>8171</v>
      </c>
      <c r="B8172" t="s">
        <v>7982</v>
      </c>
      <c r="C8172" t="s">
        <v>7982</v>
      </c>
      <c r="D8172">
        <v>208</v>
      </c>
      <c r="E8172" s="8" t="s">
        <v>7992</v>
      </c>
      <c r="F8172" s="8" t="s">
        <v>251</v>
      </c>
      <c r="G8172" s="8" t="s">
        <v>7992</v>
      </c>
      <c r="H8172" t="s">
        <v>29</v>
      </c>
      <c r="I8172" t="s">
        <v>7992</v>
      </c>
      <c r="J8172" t="s">
        <v>29</v>
      </c>
      <c r="K8172">
        <v>0.68965517239999996</v>
      </c>
      <c r="L8172">
        <v>0.68965517239999996</v>
      </c>
      <c r="M8172" t="s">
        <v>26</v>
      </c>
      <c r="N8172" t="s">
        <v>74</v>
      </c>
      <c r="O8172" t="s">
        <v>29</v>
      </c>
      <c r="P8172" t="s">
        <v>29</v>
      </c>
      <c r="Q8172" t="s">
        <v>29</v>
      </c>
      <c r="R8172" t="s">
        <v>29</v>
      </c>
      <c r="S8172" t="s">
        <v>29</v>
      </c>
      <c r="T8172" t="s">
        <v>29</v>
      </c>
      <c r="U8172" t="s">
        <v>29</v>
      </c>
      <c r="V8172" t="s">
        <v>29</v>
      </c>
      <c r="W8172" t="s">
        <v>7985</v>
      </c>
    </row>
    <row r="8173" spans="1:23">
      <c r="A8173">
        <v>8172</v>
      </c>
      <c r="B8173" t="s">
        <v>7982</v>
      </c>
      <c r="C8173" t="s">
        <v>7982</v>
      </c>
      <c r="D8173">
        <v>208</v>
      </c>
      <c r="E8173" s="8" t="s">
        <v>7993</v>
      </c>
      <c r="F8173" s="8" t="s">
        <v>216</v>
      </c>
      <c r="G8173" s="8" t="s">
        <v>7993</v>
      </c>
      <c r="H8173" t="s">
        <v>29</v>
      </c>
      <c r="I8173" t="s">
        <v>7993</v>
      </c>
      <c r="J8173" t="s">
        <v>29</v>
      </c>
      <c r="K8173">
        <v>0.68965517239999996</v>
      </c>
      <c r="L8173">
        <v>0.68965517239999996</v>
      </c>
      <c r="M8173" t="s">
        <v>26</v>
      </c>
      <c r="N8173" t="s">
        <v>74</v>
      </c>
      <c r="O8173" t="s">
        <v>29</v>
      </c>
      <c r="P8173" t="s">
        <v>29</v>
      </c>
      <c r="Q8173" t="s">
        <v>29</v>
      </c>
      <c r="R8173" t="s">
        <v>29</v>
      </c>
      <c r="S8173" t="s">
        <v>29</v>
      </c>
      <c r="T8173" t="s">
        <v>29</v>
      </c>
      <c r="U8173" t="s">
        <v>29</v>
      </c>
      <c r="V8173" t="s">
        <v>29</v>
      </c>
      <c r="W8173" t="s">
        <v>7985</v>
      </c>
    </row>
    <row r="8174" spans="1:23">
      <c r="A8174">
        <v>8173</v>
      </c>
      <c r="B8174" t="s">
        <v>7982</v>
      </c>
      <c r="C8174" t="s">
        <v>7982</v>
      </c>
      <c r="D8174">
        <v>208</v>
      </c>
      <c r="E8174" s="8" t="s">
        <v>509</v>
      </c>
      <c r="F8174" s="8" t="s">
        <v>508</v>
      </c>
      <c r="G8174" s="8" t="s">
        <v>509</v>
      </c>
      <c r="H8174" t="s">
        <v>29</v>
      </c>
      <c r="I8174" t="s">
        <v>509</v>
      </c>
      <c r="J8174" t="s">
        <v>29</v>
      </c>
      <c r="K8174">
        <v>1.3793103449999999</v>
      </c>
      <c r="L8174">
        <v>1.3793103449999999</v>
      </c>
      <c r="M8174" t="s">
        <v>26</v>
      </c>
      <c r="N8174" t="s">
        <v>63</v>
      </c>
      <c r="O8174" t="s">
        <v>29</v>
      </c>
      <c r="P8174" t="s">
        <v>29</v>
      </c>
      <c r="Q8174" t="s">
        <v>29</v>
      </c>
      <c r="R8174" t="s">
        <v>29</v>
      </c>
      <c r="S8174" t="s">
        <v>29</v>
      </c>
      <c r="T8174" t="s">
        <v>29</v>
      </c>
      <c r="U8174" t="s">
        <v>29</v>
      </c>
      <c r="V8174" t="s">
        <v>29</v>
      </c>
      <c r="W8174" t="s">
        <v>7985</v>
      </c>
    </row>
    <row r="8175" spans="1:23">
      <c r="A8175">
        <v>8174</v>
      </c>
      <c r="B8175" t="s">
        <v>7982</v>
      </c>
      <c r="C8175" t="s">
        <v>7982</v>
      </c>
      <c r="D8175">
        <v>208</v>
      </c>
      <c r="E8175" s="8" t="s">
        <v>487</v>
      </c>
      <c r="F8175" s="8" t="s">
        <v>251</v>
      </c>
      <c r="G8175" s="8" t="s">
        <v>487</v>
      </c>
      <c r="H8175" t="s">
        <v>29</v>
      </c>
      <c r="I8175" t="s">
        <v>487</v>
      </c>
      <c r="J8175" t="s">
        <v>29</v>
      </c>
      <c r="K8175">
        <v>1.3793103449999999</v>
      </c>
      <c r="L8175">
        <v>1.3793103449999999</v>
      </c>
      <c r="M8175" t="s">
        <v>26</v>
      </c>
      <c r="N8175" t="s">
        <v>29</v>
      </c>
      <c r="O8175" t="s">
        <v>29</v>
      </c>
      <c r="P8175" t="s">
        <v>29</v>
      </c>
      <c r="Q8175" t="s">
        <v>29</v>
      </c>
      <c r="R8175" t="s">
        <v>29</v>
      </c>
      <c r="S8175" t="s">
        <v>29</v>
      </c>
      <c r="T8175" t="s">
        <v>29</v>
      </c>
      <c r="U8175" t="s">
        <v>29</v>
      </c>
      <c r="V8175" t="s">
        <v>29</v>
      </c>
      <c r="W8175" t="s">
        <v>7985</v>
      </c>
    </row>
    <row r="8176" spans="1:23">
      <c r="A8176">
        <v>8175</v>
      </c>
      <c r="B8176" t="s">
        <v>7982</v>
      </c>
      <c r="C8176" t="s">
        <v>7982</v>
      </c>
      <c r="D8176">
        <v>208</v>
      </c>
      <c r="E8176" s="8" t="s">
        <v>487</v>
      </c>
      <c r="F8176" s="8" t="s">
        <v>251</v>
      </c>
      <c r="G8176" s="8" t="s">
        <v>487</v>
      </c>
      <c r="H8176" t="s">
        <v>29</v>
      </c>
      <c r="I8176" t="s">
        <v>487</v>
      </c>
      <c r="J8176" t="s">
        <v>29</v>
      </c>
      <c r="K8176">
        <v>6.2068965519999999</v>
      </c>
      <c r="L8176">
        <v>6.2068965519999999</v>
      </c>
      <c r="M8176" t="s">
        <v>26</v>
      </c>
      <c r="N8176" t="s">
        <v>74</v>
      </c>
      <c r="O8176" t="s">
        <v>29</v>
      </c>
      <c r="P8176" t="s">
        <v>29</v>
      </c>
      <c r="Q8176" t="s">
        <v>29</v>
      </c>
      <c r="R8176" t="s">
        <v>29</v>
      </c>
      <c r="S8176" t="s">
        <v>29</v>
      </c>
      <c r="T8176" t="s">
        <v>29</v>
      </c>
      <c r="U8176" t="s">
        <v>29</v>
      </c>
      <c r="V8176" t="s">
        <v>29</v>
      </c>
      <c r="W8176" t="s">
        <v>7985</v>
      </c>
    </row>
    <row r="8177" spans="1:23">
      <c r="A8177">
        <v>8176</v>
      </c>
      <c r="B8177" t="s">
        <v>7982</v>
      </c>
      <c r="C8177" t="s">
        <v>7982</v>
      </c>
      <c r="D8177">
        <v>208</v>
      </c>
      <c r="E8177" s="8" t="s">
        <v>2281</v>
      </c>
      <c r="F8177" s="8" t="s">
        <v>344</v>
      </c>
      <c r="G8177" s="8" t="s">
        <v>2281</v>
      </c>
      <c r="H8177" t="s">
        <v>29</v>
      </c>
      <c r="I8177" t="s">
        <v>2281</v>
      </c>
      <c r="J8177" t="s">
        <v>29</v>
      </c>
      <c r="K8177">
        <v>4.1379310340000002</v>
      </c>
      <c r="L8177">
        <v>4.1379310340000002</v>
      </c>
      <c r="M8177" t="s">
        <v>26</v>
      </c>
      <c r="N8177" t="s">
        <v>74</v>
      </c>
      <c r="O8177" t="s">
        <v>29</v>
      </c>
      <c r="P8177" t="s">
        <v>29</v>
      </c>
      <c r="Q8177" t="s">
        <v>29</v>
      </c>
      <c r="R8177" t="s">
        <v>29</v>
      </c>
      <c r="S8177" t="s">
        <v>29</v>
      </c>
      <c r="T8177" t="s">
        <v>29</v>
      </c>
      <c r="U8177" t="s">
        <v>29</v>
      </c>
      <c r="V8177" t="s">
        <v>29</v>
      </c>
      <c r="W8177" t="s">
        <v>7985</v>
      </c>
    </row>
    <row r="8178" spans="1:23">
      <c r="A8178">
        <v>8177</v>
      </c>
      <c r="B8178" t="s">
        <v>7982</v>
      </c>
      <c r="C8178" t="s">
        <v>7982</v>
      </c>
      <c r="D8178">
        <v>208</v>
      </c>
      <c r="E8178" s="8" t="s">
        <v>2511</v>
      </c>
      <c r="F8178" s="8" t="s">
        <v>1396</v>
      </c>
      <c r="G8178" s="8" t="s">
        <v>2511</v>
      </c>
      <c r="H8178" t="s">
        <v>29</v>
      </c>
      <c r="I8178" t="s">
        <v>2511</v>
      </c>
      <c r="J8178" t="s">
        <v>29</v>
      </c>
      <c r="K8178">
        <v>1.3793103449999999</v>
      </c>
      <c r="L8178">
        <v>1.3793103449999999</v>
      </c>
      <c r="M8178" t="s">
        <v>26</v>
      </c>
      <c r="N8178" t="s">
        <v>63</v>
      </c>
      <c r="O8178" t="s">
        <v>29</v>
      </c>
      <c r="P8178" t="s">
        <v>29</v>
      </c>
      <c r="Q8178" t="s">
        <v>29</v>
      </c>
      <c r="R8178" t="s">
        <v>29</v>
      </c>
      <c r="S8178" t="s">
        <v>29</v>
      </c>
      <c r="T8178" t="s">
        <v>29</v>
      </c>
      <c r="U8178" t="s">
        <v>29</v>
      </c>
      <c r="V8178" t="s">
        <v>29</v>
      </c>
      <c r="W8178" t="s">
        <v>7985</v>
      </c>
    </row>
    <row r="8179" spans="1:23">
      <c r="A8179">
        <v>8178</v>
      </c>
      <c r="B8179" t="s">
        <v>7982</v>
      </c>
      <c r="C8179" t="s">
        <v>7982</v>
      </c>
      <c r="D8179">
        <v>208</v>
      </c>
      <c r="E8179" s="8" t="s">
        <v>2511</v>
      </c>
      <c r="F8179" s="8" t="s">
        <v>1396</v>
      </c>
      <c r="G8179" s="8" t="s">
        <v>2511</v>
      </c>
      <c r="H8179" t="s">
        <v>29</v>
      </c>
      <c r="I8179" t="s">
        <v>2511</v>
      </c>
      <c r="J8179" t="s">
        <v>29</v>
      </c>
      <c r="K8179">
        <v>0.68965517239999996</v>
      </c>
      <c r="L8179">
        <v>0.68965517239999996</v>
      </c>
      <c r="M8179" t="s">
        <v>26</v>
      </c>
      <c r="N8179" t="s">
        <v>74</v>
      </c>
      <c r="O8179" t="s">
        <v>29</v>
      </c>
      <c r="P8179" t="s">
        <v>29</v>
      </c>
      <c r="Q8179" t="s">
        <v>29</v>
      </c>
      <c r="R8179" t="s">
        <v>29</v>
      </c>
      <c r="S8179" t="s">
        <v>29</v>
      </c>
      <c r="T8179" t="s">
        <v>29</v>
      </c>
      <c r="U8179" t="s">
        <v>29</v>
      </c>
      <c r="V8179" t="s">
        <v>29</v>
      </c>
      <c r="W8179" t="s">
        <v>7985</v>
      </c>
    </row>
    <row r="8180" spans="1:23">
      <c r="A8180">
        <v>8179</v>
      </c>
      <c r="B8180" t="s">
        <v>7982</v>
      </c>
      <c r="C8180" t="s">
        <v>7982</v>
      </c>
      <c r="D8180">
        <v>208</v>
      </c>
      <c r="E8180" s="8" t="s">
        <v>2511</v>
      </c>
      <c r="F8180" s="8" t="s">
        <v>1396</v>
      </c>
      <c r="G8180" s="8" t="s">
        <v>2511</v>
      </c>
      <c r="H8180" t="s">
        <v>29</v>
      </c>
      <c r="I8180" t="s">
        <v>2511</v>
      </c>
      <c r="J8180" t="s">
        <v>29</v>
      </c>
      <c r="K8180">
        <v>2.0689655170000001</v>
      </c>
      <c r="L8180">
        <v>2.0689655170000001</v>
      </c>
      <c r="M8180" t="s">
        <v>26</v>
      </c>
      <c r="N8180" t="s">
        <v>27</v>
      </c>
      <c r="O8180" t="s">
        <v>29</v>
      </c>
      <c r="P8180" t="s">
        <v>29</v>
      </c>
      <c r="Q8180" t="s">
        <v>29</v>
      </c>
      <c r="R8180" t="s">
        <v>29</v>
      </c>
      <c r="S8180" t="s">
        <v>29</v>
      </c>
      <c r="T8180" t="s">
        <v>29</v>
      </c>
      <c r="U8180" t="s">
        <v>29</v>
      </c>
      <c r="V8180" t="s">
        <v>29</v>
      </c>
      <c r="W8180" t="s">
        <v>7985</v>
      </c>
    </row>
    <row r="8181" spans="1:23">
      <c r="A8181">
        <v>8180</v>
      </c>
      <c r="B8181" t="s">
        <v>7982</v>
      </c>
      <c r="C8181" t="s">
        <v>7982</v>
      </c>
      <c r="D8181">
        <v>208</v>
      </c>
      <c r="E8181" s="8" t="s">
        <v>1066</v>
      </c>
      <c r="F8181" s="8" t="s">
        <v>1062</v>
      </c>
      <c r="G8181" s="8" t="s">
        <v>1066</v>
      </c>
      <c r="H8181" t="s">
        <v>29</v>
      </c>
      <c r="I8181" t="s">
        <v>1066</v>
      </c>
      <c r="J8181" t="s">
        <v>29</v>
      </c>
      <c r="K8181">
        <v>0.68965517239999996</v>
      </c>
      <c r="L8181">
        <v>0.68965517239999996</v>
      </c>
      <c r="M8181" t="s">
        <v>26</v>
      </c>
      <c r="N8181" t="s">
        <v>63</v>
      </c>
      <c r="O8181" t="s">
        <v>29</v>
      </c>
      <c r="P8181" t="s">
        <v>29</v>
      </c>
      <c r="Q8181" t="s">
        <v>29</v>
      </c>
      <c r="R8181" t="s">
        <v>29</v>
      </c>
      <c r="S8181" t="s">
        <v>29</v>
      </c>
      <c r="T8181" t="s">
        <v>29</v>
      </c>
      <c r="U8181" t="s">
        <v>29</v>
      </c>
      <c r="V8181" t="s">
        <v>29</v>
      </c>
      <c r="W8181" t="s">
        <v>7985</v>
      </c>
    </row>
    <row r="8182" spans="1:23">
      <c r="A8182">
        <v>8181</v>
      </c>
      <c r="B8182" t="s">
        <v>7982</v>
      </c>
      <c r="C8182" t="s">
        <v>7982</v>
      </c>
      <c r="D8182">
        <v>208</v>
      </c>
      <c r="E8182" s="8" t="s">
        <v>1066</v>
      </c>
      <c r="F8182" s="8" t="s">
        <v>1062</v>
      </c>
      <c r="G8182" s="8" t="s">
        <v>1066</v>
      </c>
      <c r="H8182" t="s">
        <v>29</v>
      </c>
      <c r="I8182" t="s">
        <v>1066</v>
      </c>
      <c r="J8182" t="s">
        <v>29</v>
      </c>
      <c r="K8182">
        <v>0.68965517239999996</v>
      </c>
      <c r="L8182">
        <v>0.68965517239999996</v>
      </c>
      <c r="M8182" t="s">
        <v>26</v>
      </c>
      <c r="N8182" t="s">
        <v>27</v>
      </c>
      <c r="O8182" t="s">
        <v>29</v>
      </c>
      <c r="P8182" t="s">
        <v>29</v>
      </c>
      <c r="Q8182" t="s">
        <v>29</v>
      </c>
      <c r="R8182" t="s">
        <v>29</v>
      </c>
      <c r="S8182" t="s">
        <v>29</v>
      </c>
      <c r="T8182" t="s">
        <v>29</v>
      </c>
      <c r="U8182" t="s">
        <v>29</v>
      </c>
      <c r="V8182" t="s">
        <v>29</v>
      </c>
      <c r="W8182" t="s">
        <v>7985</v>
      </c>
    </row>
    <row r="8183" spans="1:23">
      <c r="A8183">
        <v>8182</v>
      </c>
      <c r="B8183" t="s">
        <v>7982</v>
      </c>
      <c r="C8183" t="s">
        <v>7982</v>
      </c>
      <c r="D8183">
        <v>208</v>
      </c>
      <c r="E8183" s="8" t="s">
        <v>2438</v>
      </c>
      <c r="F8183" s="8" t="s">
        <v>2437</v>
      </c>
      <c r="G8183" s="8" t="s">
        <v>2438</v>
      </c>
      <c r="H8183" t="s">
        <v>29</v>
      </c>
      <c r="I8183" t="s">
        <v>2438</v>
      </c>
      <c r="J8183" t="s">
        <v>29</v>
      </c>
      <c r="K8183">
        <v>0.68965517239999996</v>
      </c>
      <c r="L8183">
        <v>0.68965517239999996</v>
      </c>
      <c r="M8183" t="s">
        <v>26</v>
      </c>
      <c r="N8183" t="s">
        <v>74</v>
      </c>
      <c r="O8183" t="s">
        <v>29</v>
      </c>
      <c r="P8183" t="s">
        <v>29</v>
      </c>
      <c r="Q8183" t="s">
        <v>29</v>
      </c>
      <c r="R8183" t="s">
        <v>29</v>
      </c>
      <c r="S8183" t="s">
        <v>29</v>
      </c>
      <c r="T8183" t="s">
        <v>29</v>
      </c>
      <c r="U8183" t="s">
        <v>29</v>
      </c>
      <c r="V8183" t="s">
        <v>29</v>
      </c>
      <c r="W8183" t="s">
        <v>7985</v>
      </c>
    </row>
    <row r="8184" spans="1:23">
      <c r="A8184">
        <v>8183</v>
      </c>
      <c r="B8184" t="s">
        <v>7982</v>
      </c>
      <c r="C8184" t="s">
        <v>7982</v>
      </c>
      <c r="D8184">
        <v>208</v>
      </c>
      <c r="E8184" s="8" t="s">
        <v>511</v>
      </c>
      <c r="F8184" s="8" t="s">
        <v>297</v>
      </c>
      <c r="G8184" s="8" t="s">
        <v>511</v>
      </c>
      <c r="H8184" t="s">
        <v>29</v>
      </c>
      <c r="I8184" t="s">
        <v>511</v>
      </c>
      <c r="J8184" t="s">
        <v>29</v>
      </c>
      <c r="K8184">
        <v>0.68965517239999996</v>
      </c>
      <c r="L8184">
        <v>0.68965517239999996</v>
      </c>
      <c r="M8184" t="s">
        <v>26</v>
      </c>
      <c r="N8184" t="s">
        <v>74</v>
      </c>
      <c r="O8184" t="s">
        <v>29</v>
      </c>
      <c r="P8184" t="s">
        <v>29</v>
      </c>
      <c r="Q8184" t="s">
        <v>29</v>
      </c>
      <c r="R8184" t="s">
        <v>29</v>
      </c>
      <c r="S8184" t="s">
        <v>29</v>
      </c>
      <c r="T8184" t="s">
        <v>29</v>
      </c>
      <c r="U8184" t="s">
        <v>29</v>
      </c>
      <c r="V8184" t="s">
        <v>29</v>
      </c>
      <c r="W8184" t="s">
        <v>7985</v>
      </c>
    </row>
    <row r="8185" spans="1:23">
      <c r="A8185">
        <v>8184</v>
      </c>
      <c r="B8185" t="s">
        <v>7982</v>
      </c>
      <c r="C8185" t="s">
        <v>7982</v>
      </c>
      <c r="D8185">
        <v>208</v>
      </c>
      <c r="E8185" s="8" t="s">
        <v>580</v>
      </c>
      <c r="F8185" s="8" t="s">
        <v>43</v>
      </c>
      <c r="G8185" s="8" t="s">
        <v>580</v>
      </c>
      <c r="H8185" t="s">
        <v>29</v>
      </c>
      <c r="I8185" t="s">
        <v>580</v>
      </c>
      <c r="J8185" t="s">
        <v>29</v>
      </c>
      <c r="K8185">
        <v>0.68965517239999996</v>
      </c>
      <c r="L8185">
        <v>0.68965517239999996</v>
      </c>
      <c r="M8185" t="s">
        <v>26</v>
      </c>
      <c r="N8185" t="s">
        <v>74</v>
      </c>
      <c r="O8185" t="s">
        <v>29</v>
      </c>
      <c r="P8185" t="s">
        <v>29</v>
      </c>
      <c r="Q8185" t="s">
        <v>29</v>
      </c>
      <c r="R8185" t="s">
        <v>29</v>
      </c>
      <c r="S8185" t="s">
        <v>29</v>
      </c>
      <c r="T8185" t="s">
        <v>29</v>
      </c>
      <c r="U8185" t="s">
        <v>29</v>
      </c>
      <c r="V8185" t="s">
        <v>29</v>
      </c>
      <c r="W8185" t="s">
        <v>7985</v>
      </c>
    </row>
    <row r="8186" spans="1:23">
      <c r="A8186">
        <v>8185</v>
      </c>
      <c r="B8186" t="s">
        <v>7982</v>
      </c>
      <c r="C8186" t="s">
        <v>7982</v>
      </c>
      <c r="D8186">
        <v>208</v>
      </c>
      <c r="E8186" s="8" t="s">
        <v>7994</v>
      </c>
      <c r="F8186" s="8" t="s">
        <v>168</v>
      </c>
      <c r="G8186" s="8" t="s">
        <v>7994</v>
      </c>
      <c r="H8186" t="s">
        <v>29</v>
      </c>
      <c r="I8186" t="s">
        <v>7994</v>
      </c>
      <c r="J8186" t="s">
        <v>29</v>
      </c>
      <c r="K8186">
        <v>0.68965517239999996</v>
      </c>
      <c r="L8186">
        <v>0.68965517239999996</v>
      </c>
      <c r="M8186" t="s">
        <v>26</v>
      </c>
      <c r="N8186" t="s">
        <v>118</v>
      </c>
      <c r="O8186" t="s">
        <v>29</v>
      </c>
      <c r="P8186" t="s">
        <v>29</v>
      </c>
      <c r="Q8186" t="s">
        <v>29</v>
      </c>
      <c r="R8186" t="s">
        <v>29</v>
      </c>
      <c r="S8186" t="s">
        <v>29</v>
      </c>
      <c r="T8186" t="s">
        <v>29</v>
      </c>
      <c r="U8186" t="s">
        <v>29</v>
      </c>
      <c r="V8186" t="s">
        <v>29</v>
      </c>
      <c r="W8186" t="s">
        <v>7985</v>
      </c>
    </row>
    <row r="8187" spans="1:23">
      <c r="A8187">
        <v>8186</v>
      </c>
      <c r="B8187" t="s">
        <v>7995</v>
      </c>
      <c r="C8187" t="s">
        <v>7995</v>
      </c>
      <c r="D8187">
        <v>209</v>
      </c>
      <c r="E8187" t="s">
        <v>7996</v>
      </c>
      <c r="F8187" t="s">
        <v>108</v>
      </c>
      <c r="G8187" s="1" t="s">
        <v>29</v>
      </c>
      <c r="H8187" t="s">
        <v>29</v>
      </c>
      <c r="I8187" t="s">
        <v>29</v>
      </c>
      <c r="J8187" t="s">
        <v>29</v>
      </c>
      <c r="K8187">
        <v>91.4</v>
      </c>
      <c r="L8187">
        <v>91.4</v>
      </c>
      <c r="M8187" t="s">
        <v>26</v>
      </c>
      <c r="N8187" t="s">
        <v>27</v>
      </c>
      <c r="O8187" t="s">
        <v>29</v>
      </c>
      <c r="P8187" t="s">
        <v>29</v>
      </c>
      <c r="Q8187" t="s">
        <v>29</v>
      </c>
      <c r="R8187" t="s">
        <v>29</v>
      </c>
      <c r="S8187" t="s">
        <v>29</v>
      </c>
      <c r="T8187" t="s">
        <v>29</v>
      </c>
      <c r="U8187" t="s">
        <v>29</v>
      </c>
      <c r="V8187" t="s">
        <v>29</v>
      </c>
      <c r="W8187" t="s">
        <v>7997</v>
      </c>
    </row>
    <row r="8188" spans="1:23">
      <c r="A8188">
        <v>8187</v>
      </c>
      <c r="B8188" t="s">
        <v>7995</v>
      </c>
      <c r="C8188" t="s">
        <v>7995</v>
      </c>
      <c r="D8188">
        <v>209</v>
      </c>
      <c r="E8188" t="s">
        <v>7996</v>
      </c>
      <c r="F8188" t="s">
        <v>108</v>
      </c>
      <c r="G8188" s="1" t="s">
        <v>29</v>
      </c>
      <c r="H8188" t="s">
        <v>29</v>
      </c>
      <c r="I8188" t="s">
        <v>29</v>
      </c>
      <c r="J8188" t="s">
        <v>29</v>
      </c>
      <c r="K8188">
        <v>5</v>
      </c>
      <c r="L8188">
        <v>5</v>
      </c>
      <c r="M8188" t="s">
        <v>26</v>
      </c>
      <c r="N8188" t="s">
        <v>118</v>
      </c>
      <c r="O8188" t="s">
        <v>29</v>
      </c>
      <c r="P8188" t="s">
        <v>29</v>
      </c>
      <c r="Q8188" t="s">
        <v>29</v>
      </c>
      <c r="R8188" t="s">
        <v>29</v>
      </c>
      <c r="S8188" t="s">
        <v>29</v>
      </c>
      <c r="T8188" t="s">
        <v>29</v>
      </c>
      <c r="U8188" t="s">
        <v>29</v>
      </c>
      <c r="V8188" t="s">
        <v>29</v>
      </c>
      <c r="W8188" t="s">
        <v>7997</v>
      </c>
    </row>
    <row r="8189" spans="1:23">
      <c r="A8189">
        <v>8188</v>
      </c>
      <c r="B8189" t="s">
        <v>7995</v>
      </c>
      <c r="C8189" t="s">
        <v>7995</v>
      </c>
      <c r="D8189">
        <v>209</v>
      </c>
      <c r="E8189" t="s">
        <v>7996</v>
      </c>
      <c r="F8189" t="s">
        <v>108</v>
      </c>
      <c r="G8189" s="1" t="s">
        <v>29</v>
      </c>
      <c r="H8189" t="s">
        <v>29</v>
      </c>
      <c r="I8189" t="s">
        <v>29</v>
      </c>
      <c r="J8189" t="s">
        <v>29</v>
      </c>
      <c r="K8189">
        <v>0.5</v>
      </c>
      <c r="L8189">
        <v>0.5</v>
      </c>
      <c r="M8189" t="s">
        <v>26</v>
      </c>
      <c r="N8189" t="s">
        <v>56</v>
      </c>
      <c r="O8189" t="s">
        <v>29</v>
      </c>
      <c r="P8189" t="s">
        <v>29</v>
      </c>
      <c r="Q8189" t="s">
        <v>29</v>
      </c>
      <c r="R8189" t="s">
        <v>29</v>
      </c>
      <c r="S8189" t="s">
        <v>29</v>
      </c>
      <c r="T8189" t="s">
        <v>29</v>
      </c>
      <c r="U8189" t="s">
        <v>29</v>
      </c>
      <c r="V8189" t="s">
        <v>29</v>
      </c>
      <c r="W8189" t="s">
        <v>7997</v>
      </c>
    </row>
    <row r="8190" spans="1:23">
      <c r="A8190">
        <v>8189</v>
      </c>
      <c r="B8190" t="s">
        <v>7995</v>
      </c>
      <c r="C8190" t="s">
        <v>7995</v>
      </c>
      <c r="D8190">
        <v>209</v>
      </c>
      <c r="E8190" t="s">
        <v>7998</v>
      </c>
      <c r="F8190" t="s">
        <v>93</v>
      </c>
      <c r="G8190" s="1" t="s">
        <v>29</v>
      </c>
      <c r="H8190" t="s">
        <v>29</v>
      </c>
      <c r="I8190" t="s">
        <v>29</v>
      </c>
      <c r="J8190" t="s">
        <v>29</v>
      </c>
      <c r="K8190">
        <v>0.3</v>
      </c>
      <c r="L8190">
        <v>0.3</v>
      </c>
      <c r="M8190" t="s">
        <v>26</v>
      </c>
      <c r="N8190" t="s">
        <v>27</v>
      </c>
      <c r="O8190" t="s">
        <v>29</v>
      </c>
      <c r="P8190" t="s">
        <v>29</v>
      </c>
      <c r="Q8190" t="s">
        <v>29</v>
      </c>
      <c r="R8190" t="s">
        <v>29</v>
      </c>
      <c r="S8190" t="s">
        <v>29</v>
      </c>
      <c r="T8190" t="s">
        <v>29</v>
      </c>
      <c r="U8190" t="s">
        <v>29</v>
      </c>
      <c r="V8190" t="s">
        <v>29</v>
      </c>
      <c r="W8190" t="s">
        <v>7997</v>
      </c>
    </row>
    <row r="8191" spans="1:23">
      <c r="A8191">
        <v>8190</v>
      </c>
      <c r="B8191" t="s">
        <v>7995</v>
      </c>
      <c r="C8191" t="s">
        <v>7995</v>
      </c>
      <c r="D8191">
        <v>209</v>
      </c>
      <c r="E8191" t="s">
        <v>7998</v>
      </c>
      <c r="F8191" t="s">
        <v>93</v>
      </c>
      <c r="G8191" s="1" t="s">
        <v>29</v>
      </c>
      <c r="H8191" t="s">
        <v>29</v>
      </c>
      <c r="I8191" t="s">
        <v>29</v>
      </c>
      <c r="J8191" t="s">
        <v>29</v>
      </c>
      <c r="K8191">
        <v>0.3</v>
      </c>
      <c r="L8191">
        <v>0.3</v>
      </c>
      <c r="M8191" t="s">
        <v>26</v>
      </c>
      <c r="N8191" t="s">
        <v>63</v>
      </c>
      <c r="O8191" t="s">
        <v>29</v>
      </c>
      <c r="P8191" t="s">
        <v>29</v>
      </c>
      <c r="Q8191" t="s">
        <v>29</v>
      </c>
      <c r="R8191" t="s">
        <v>29</v>
      </c>
      <c r="S8191" t="s">
        <v>29</v>
      </c>
      <c r="T8191" t="s">
        <v>29</v>
      </c>
      <c r="U8191" t="s">
        <v>29</v>
      </c>
      <c r="V8191" t="s">
        <v>29</v>
      </c>
      <c r="W8191" t="s">
        <v>7997</v>
      </c>
    </row>
    <row r="8192" spans="1:23">
      <c r="A8192">
        <v>8191</v>
      </c>
      <c r="B8192" t="s">
        <v>7995</v>
      </c>
      <c r="C8192" t="s">
        <v>7995</v>
      </c>
      <c r="D8192">
        <v>209</v>
      </c>
      <c r="E8192" t="s">
        <v>7999</v>
      </c>
      <c r="F8192" t="s">
        <v>33</v>
      </c>
      <c r="G8192" s="1" t="s">
        <v>8000</v>
      </c>
      <c r="H8192" t="s">
        <v>29</v>
      </c>
      <c r="I8192" t="s">
        <v>8000</v>
      </c>
      <c r="J8192" t="s">
        <v>29</v>
      </c>
      <c r="K8192">
        <v>0.7</v>
      </c>
      <c r="L8192">
        <v>0.7</v>
      </c>
      <c r="M8192" t="s">
        <v>26</v>
      </c>
      <c r="N8192" t="s">
        <v>74</v>
      </c>
      <c r="O8192" t="s">
        <v>29</v>
      </c>
      <c r="P8192" t="s">
        <v>29</v>
      </c>
      <c r="Q8192" t="s">
        <v>29</v>
      </c>
      <c r="R8192" t="s">
        <v>29</v>
      </c>
      <c r="S8192" t="s">
        <v>29</v>
      </c>
      <c r="T8192" t="s">
        <v>29</v>
      </c>
      <c r="U8192" t="s">
        <v>29</v>
      </c>
      <c r="V8192" t="s">
        <v>29</v>
      </c>
      <c r="W8192" t="s">
        <v>7997</v>
      </c>
    </row>
    <row r="8193" spans="1:23">
      <c r="A8193">
        <v>8192</v>
      </c>
      <c r="B8193" t="s">
        <v>7995</v>
      </c>
      <c r="C8193" t="s">
        <v>7995</v>
      </c>
      <c r="D8193">
        <v>209</v>
      </c>
      <c r="E8193" t="s">
        <v>8001</v>
      </c>
      <c r="F8193" t="s">
        <v>255</v>
      </c>
      <c r="G8193" s="1" t="s">
        <v>696</v>
      </c>
      <c r="H8193" t="s">
        <v>29</v>
      </c>
      <c r="I8193" t="s">
        <v>696</v>
      </c>
      <c r="J8193" t="s">
        <v>29</v>
      </c>
      <c r="K8193">
        <v>0.7</v>
      </c>
      <c r="L8193">
        <v>0.7</v>
      </c>
      <c r="M8193" t="s">
        <v>26</v>
      </c>
      <c r="N8193" t="s">
        <v>74</v>
      </c>
      <c r="O8193" t="s">
        <v>29</v>
      </c>
      <c r="P8193" t="s">
        <v>29</v>
      </c>
      <c r="Q8193" t="s">
        <v>29</v>
      </c>
      <c r="R8193" t="s">
        <v>29</v>
      </c>
      <c r="S8193" t="s">
        <v>29</v>
      </c>
      <c r="T8193" t="s">
        <v>29</v>
      </c>
      <c r="U8193" t="s">
        <v>29</v>
      </c>
      <c r="V8193" t="s">
        <v>29</v>
      </c>
      <c r="W8193" t="s">
        <v>7997</v>
      </c>
    </row>
    <row r="8194" spans="1:23">
      <c r="A8194">
        <v>8193</v>
      </c>
      <c r="B8194" t="s">
        <v>7995</v>
      </c>
      <c r="C8194" t="s">
        <v>7995</v>
      </c>
      <c r="D8194">
        <v>209</v>
      </c>
      <c r="E8194" t="s">
        <v>8002</v>
      </c>
      <c r="F8194" t="s">
        <v>1049</v>
      </c>
      <c r="G8194" s="1" t="s">
        <v>8003</v>
      </c>
      <c r="H8194" t="s">
        <v>3173</v>
      </c>
      <c r="I8194" t="s">
        <v>8003</v>
      </c>
      <c r="J8194" t="s">
        <v>299</v>
      </c>
      <c r="K8194">
        <v>0.1</v>
      </c>
      <c r="L8194">
        <v>0.1</v>
      </c>
      <c r="M8194" t="s">
        <v>26</v>
      </c>
      <c r="N8194" t="s">
        <v>74</v>
      </c>
      <c r="O8194" t="s">
        <v>29</v>
      </c>
      <c r="P8194" t="s">
        <v>29</v>
      </c>
      <c r="Q8194" t="s">
        <v>29</v>
      </c>
      <c r="R8194" t="s">
        <v>29</v>
      </c>
      <c r="S8194" t="s">
        <v>29</v>
      </c>
      <c r="T8194" t="s">
        <v>29</v>
      </c>
      <c r="U8194" t="s">
        <v>29</v>
      </c>
      <c r="V8194" t="s">
        <v>29</v>
      </c>
      <c r="W8194" t="s">
        <v>7997</v>
      </c>
    </row>
    <row r="8195" spans="1:23">
      <c r="A8195">
        <v>8194</v>
      </c>
      <c r="B8195" t="s">
        <v>7995</v>
      </c>
      <c r="C8195" t="s">
        <v>7995</v>
      </c>
      <c r="D8195">
        <v>209</v>
      </c>
      <c r="E8195" t="s">
        <v>8004</v>
      </c>
      <c r="F8195" t="s">
        <v>93</v>
      </c>
      <c r="G8195" s="1" t="s">
        <v>29</v>
      </c>
      <c r="H8195" t="s">
        <v>29</v>
      </c>
      <c r="I8195" t="s">
        <v>29</v>
      </c>
      <c r="J8195" t="s">
        <v>29</v>
      </c>
      <c r="K8195">
        <v>0.1</v>
      </c>
      <c r="L8195">
        <v>0.1</v>
      </c>
      <c r="M8195" t="s">
        <v>26</v>
      </c>
      <c r="N8195" t="s">
        <v>27</v>
      </c>
      <c r="O8195" t="s">
        <v>29</v>
      </c>
      <c r="P8195" t="s">
        <v>29</v>
      </c>
      <c r="Q8195" t="s">
        <v>29</v>
      </c>
      <c r="R8195" t="s">
        <v>29</v>
      </c>
      <c r="S8195" t="s">
        <v>29</v>
      </c>
      <c r="T8195" t="s">
        <v>29</v>
      </c>
      <c r="U8195" t="s">
        <v>29</v>
      </c>
      <c r="V8195" t="s">
        <v>29</v>
      </c>
      <c r="W8195" t="s">
        <v>7997</v>
      </c>
    </row>
    <row r="8196" spans="1:23">
      <c r="A8196">
        <v>8195</v>
      </c>
      <c r="B8196" t="s">
        <v>7995</v>
      </c>
      <c r="C8196" t="s">
        <v>7995</v>
      </c>
      <c r="D8196">
        <v>209</v>
      </c>
      <c r="E8196" t="s">
        <v>8005</v>
      </c>
      <c r="F8196" t="s">
        <v>196</v>
      </c>
      <c r="G8196" s="1" t="s">
        <v>29</v>
      </c>
      <c r="H8196" t="s">
        <v>29</v>
      </c>
      <c r="I8196" t="s">
        <v>29</v>
      </c>
      <c r="J8196" t="s">
        <v>29</v>
      </c>
      <c r="K8196">
        <v>0.5</v>
      </c>
      <c r="L8196">
        <v>0.5</v>
      </c>
      <c r="M8196" t="s">
        <v>26</v>
      </c>
      <c r="N8196" t="s">
        <v>74</v>
      </c>
      <c r="O8196" t="s">
        <v>29</v>
      </c>
      <c r="P8196" t="s">
        <v>29</v>
      </c>
      <c r="Q8196" t="s">
        <v>29</v>
      </c>
      <c r="R8196" t="s">
        <v>29</v>
      </c>
      <c r="S8196" t="s">
        <v>29</v>
      </c>
      <c r="T8196" t="s">
        <v>29</v>
      </c>
      <c r="U8196" t="s">
        <v>29</v>
      </c>
      <c r="V8196" t="s">
        <v>29</v>
      </c>
      <c r="W8196" t="s">
        <v>7997</v>
      </c>
    </row>
    <row r="8197" spans="1:23">
      <c r="A8197">
        <v>8196</v>
      </c>
      <c r="B8197" t="s">
        <v>7995</v>
      </c>
      <c r="C8197" t="s">
        <v>7995</v>
      </c>
      <c r="D8197">
        <v>209</v>
      </c>
      <c r="E8197" t="s">
        <v>8941</v>
      </c>
      <c r="F8197" t="s">
        <v>93</v>
      </c>
      <c r="G8197" s="1" t="s">
        <v>29</v>
      </c>
      <c r="H8197" t="s">
        <v>29</v>
      </c>
      <c r="I8197" t="s">
        <v>29</v>
      </c>
      <c r="J8197" t="s">
        <v>29</v>
      </c>
      <c r="K8197">
        <v>0.4</v>
      </c>
      <c r="L8197">
        <v>0.4</v>
      </c>
      <c r="M8197" t="s">
        <v>26</v>
      </c>
      <c r="N8197" t="s">
        <v>29</v>
      </c>
      <c r="O8197" t="s">
        <v>29</v>
      </c>
      <c r="P8197" t="s">
        <v>29</v>
      </c>
      <c r="Q8197" t="s">
        <v>29</v>
      </c>
      <c r="R8197" t="s">
        <v>29</v>
      </c>
      <c r="S8197" t="s">
        <v>29</v>
      </c>
      <c r="T8197" t="s">
        <v>29</v>
      </c>
      <c r="U8197" t="s">
        <v>29</v>
      </c>
      <c r="V8197" t="s">
        <v>29</v>
      </c>
      <c r="W8197" t="s">
        <v>7997</v>
      </c>
    </row>
    <row r="8198" spans="1:23">
      <c r="A8198">
        <v>8197</v>
      </c>
      <c r="B8198" t="s">
        <v>3183</v>
      </c>
      <c r="C8198" t="s">
        <v>3183</v>
      </c>
      <c r="D8198">
        <v>210</v>
      </c>
      <c r="E8198" t="s">
        <v>7996</v>
      </c>
      <c r="F8198" t="s">
        <v>108</v>
      </c>
      <c r="G8198" s="1" t="s">
        <v>29</v>
      </c>
      <c r="H8198" t="s">
        <v>29</v>
      </c>
      <c r="I8198" t="s">
        <v>29</v>
      </c>
      <c r="J8198" t="s">
        <v>29</v>
      </c>
      <c r="K8198">
        <v>10.3</v>
      </c>
      <c r="L8198">
        <v>10.3</v>
      </c>
      <c r="M8198" t="s">
        <v>26</v>
      </c>
      <c r="N8198" t="s">
        <v>27</v>
      </c>
      <c r="O8198" t="s">
        <v>29</v>
      </c>
      <c r="P8198" t="s">
        <v>29</v>
      </c>
      <c r="Q8198" t="s">
        <v>29</v>
      </c>
      <c r="R8198" t="s">
        <v>29</v>
      </c>
      <c r="S8198" t="s">
        <v>29</v>
      </c>
      <c r="T8198" t="s">
        <v>29</v>
      </c>
      <c r="U8198" t="s">
        <v>29</v>
      </c>
      <c r="V8198" t="s">
        <v>29</v>
      </c>
      <c r="W8198" t="s">
        <v>7997</v>
      </c>
    </row>
    <row r="8199" spans="1:23">
      <c r="A8199">
        <v>8198</v>
      </c>
      <c r="B8199" t="s">
        <v>3183</v>
      </c>
      <c r="C8199" t="s">
        <v>3183</v>
      </c>
      <c r="D8199">
        <v>210</v>
      </c>
      <c r="E8199" t="s">
        <v>7996</v>
      </c>
      <c r="F8199" t="s">
        <v>108</v>
      </c>
      <c r="G8199" s="1" t="s">
        <v>29</v>
      </c>
      <c r="H8199" t="s">
        <v>29</v>
      </c>
      <c r="I8199" t="s">
        <v>29</v>
      </c>
      <c r="J8199" t="s">
        <v>29</v>
      </c>
      <c r="K8199">
        <v>8.9</v>
      </c>
      <c r="L8199">
        <v>8.9</v>
      </c>
      <c r="M8199" t="s">
        <v>26</v>
      </c>
      <c r="N8199" t="s">
        <v>118</v>
      </c>
      <c r="O8199" t="s">
        <v>29</v>
      </c>
      <c r="P8199" t="s">
        <v>29</v>
      </c>
      <c r="Q8199" t="s">
        <v>29</v>
      </c>
      <c r="R8199" t="s">
        <v>29</v>
      </c>
      <c r="S8199" t="s">
        <v>29</v>
      </c>
      <c r="T8199" t="s">
        <v>29</v>
      </c>
      <c r="U8199" t="s">
        <v>29</v>
      </c>
      <c r="V8199" t="s">
        <v>29</v>
      </c>
      <c r="W8199" t="s">
        <v>7997</v>
      </c>
    </row>
    <row r="8200" spans="1:23">
      <c r="A8200">
        <v>8199</v>
      </c>
      <c r="B8200" t="s">
        <v>3183</v>
      </c>
      <c r="C8200" t="s">
        <v>3183</v>
      </c>
      <c r="D8200">
        <v>210</v>
      </c>
      <c r="E8200" t="s">
        <v>7996</v>
      </c>
      <c r="F8200" t="s">
        <v>108</v>
      </c>
      <c r="G8200" s="1" t="s">
        <v>29</v>
      </c>
      <c r="H8200" t="s">
        <v>29</v>
      </c>
      <c r="I8200" t="s">
        <v>29</v>
      </c>
      <c r="J8200" t="s">
        <v>29</v>
      </c>
      <c r="K8200">
        <v>0.4</v>
      </c>
      <c r="L8200">
        <v>0.4</v>
      </c>
      <c r="M8200" t="s">
        <v>26</v>
      </c>
      <c r="N8200" t="s">
        <v>56</v>
      </c>
      <c r="O8200" t="s">
        <v>29</v>
      </c>
      <c r="P8200" t="s">
        <v>29</v>
      </c>
      <c r="Q8200" t="s">
        <v>29</v>
      </c>
      <c r="R8200" t="s">
        <v>29</v>
      </c>
      <c r="S8200" t="s">
        <v>29</v>
      </c>
      <c r="T8200" t="s">
        <v>29</v>
      </c>
      <c r="U8200" t="s">
        <v>29</v>
      </c>
      <c r="V8200" t="s">
        <v>29</v>
      </c>
      <c r="W8200" t="s">
        <v>7997</v>
      </c>
    </row>
    <row r="8201" spans="1:23">
      <c r="A8201">
        <v>8200</v>
      </c>
      <c r="B8201" t="s">
        <v>3183</v>
      </c>
      <c r="C8201" t="s">
        <v>3183</v>
      </c>
      <c r="D8201">
        <v>210</v>
      </c>
      <c r="E8201" t="s">
        <v>8006</v>
      </c>
      <c r="F8201" t="s">
        <v>93</v>
      </c>
      <c r="G8201" s="1" t="s">
        <v>29</v>
      </c>
      <c r="H8201" t="s">
        <v>29</v>
      </c>
      <c r="I8201" t="s">
        <v>29</v>
      </c>
      <c r="J8201" t="s">
        <v>29</v>
      </c>
      <c r="K8201">
        <v>0.2</v>
      </c>
      <c r="L8201">
        <v>0.2</v>
      </c>
      <c r="M8201" t="s">
        <v>26</v>
      </c>
      <c r="N8201" t="s">
        <v>27</v>
      </c>
      <c r="O8201" t="s">
        <v>29</v>
      </c>
      <c r="P8201" t="s">
        <v>29</v>
      </c>
      <c r="Q8201" t="s">
        <v>29</v>
      </c>
      <c r="R8201" t="s">
        <v>29</v>
      </c>
      <c r="S8201" t="s">
        <v>29</v>
      </c>
      <c r="T8201" t="s">
        <v>29</v>
      </c>
      <c r="U8201" t="s">
        <v>29</v>
      </c>
      <c r="V8201" t="s">
        <v>29</v>
      </c>
      <c r="W8201" t="s">
        <v>7997</v>
      </c>
    </row>
    <row r="8202" spans="1:23">
      <c r="A8202">
        <v>8201</v>
      </c>
      <c r="B8202" t="s">
        <v>3183</v>
      </c>
      <c r="C8202" t="s">
        <v>3183</v>
      </c>
      <c r="D8202">
        <v>210</v>
      </c>
      <c r="E8202" t="s">
        <v>8007</v>
      </c>
      <c r="F8202" t="s">
        <v>108</v>
      </c>
      <c r="G8202" s="1" t="s">
        <v>29</v>
      </c>
      <c r="H8202" t="s">
        <v>29</v>
      </c>
      <c r="I8202" t="s">
        <v>29</v>
      </c>
      <c r="J8202" t="s">
        <v>29</v>
      </c>
      <c r="K8202">
        <v>2.7</v>
      </c>
      <c r="L8202">
        <v>2.7</v>
      </c>
      <c r="M8202" t="s">
        <v>26</v>
      </c>
      <c r="N8202" t="s">
        <v>27</v>
      </c>
      <c r="O8202" t="s">
        <v>29</v>
      </c>
      <c r="P8202" t="s">
        <v>29</v>
      </c>
      <c r="Q8202" t="s">
        <v>29</v>
      </c>
      <c r="R8202" t="s">
        <v>29</v>
      </c>
      <c r="S8202" t="s">
        <v>29</v>
      </c>
      <c r="T8202" t="s">
        <v>29</v>
      </c>
      <c r="U8202" t="s">
        <v>29</v>
      </c>
      <c r="V8202" t="s">
        <v>29</v>
      </c>
      <c r="W8202" t="s">
        <v>7997</v>
      </c>
    </row>
    <row r="8203" spans="1:23">
      <c r="A8203">
        <v>8202</v>
      </c>
      <c r="B8203" t="s">
        <v>3183</v>
      </c>
      <c r="C8203" t="s">
        <v>3183</v>
      </c>
      <c r="D8203">
        <v>210</v>
      </c>
      <c r="E8203" t="s">
        <v>8008</v>
      </c>
      <c r="F8203" t="s">
        <v>154</v>
      </c>
      <c r="G8203" s="1" t="s">
        <v>4875</v>
      </c>
      <c r="H8203" t="s">
        <v>8009</v>
      </c>
      <c r="I8203" t="s">
        <v>4875</v>
      </c>
      <c r="J8203" t="s">
        <v>8793</v>
      </c>
      <c r="K8203">
        <v>12.3</v>
      </c>
      <c r="L8203">
        <v>12.3</v>
      </c>
      <c r="M8203" t="s">
        <v>26</v>
      </c>
      <c r="N8203" t="s">
        <v>27</v>
      </c>
      <c r="O8203" t="s">
        <v>63</v>
      </c>
      <c r="P8203" t="s">
        <v>29</v>
      </c>
      <c r="Q8203" t="s">
        <v>29</v>
      </c>
      <c r="R8203" t="s">
        <v>29</v>
      </c>
      <c r="S8203" t="s">
        <v>29</v>
      </c>
      <c r="T8203" t="s">
        <v>29</v>
      </c>
      <c r="U8203" t="s">
        <v>29</v>
      </c>
      <c r="V8203" t="s">
        <v>29</v>
      </c>
      <c r="W8203" t="s">
        <v>7997</v>
      </c>
    </row>
    <row r="8204" spans="1:23">
      <c r="A8204">
        <v>8203</v>
      </c>
      <c r="B8204" t="s">
        <v>3183</v>
      </c>
      <c r="C8204" t="s">
        <v>3183</v>
      </c>
      <c r="D8204">
        <v>210</v>
      </c>
      <c r="E8204" t="s">
        <v>8010</v>
      </c>
      <c r="F8204" t="s">
        <v>1608</v>
      </c>
      <c r="G8204" s="1" t="s">
        <v>1609</v>
      </c>
      <c r="H8204" t="s">
        <v>5335</v>
      </c>
      <c r="I8204" t="s">
        <v>1609</v>
      </c>
      <c r="J8204" t="s">
        <v>5335</v>
      </c>
      <c r="K8204">
        <v>0.7</v>
      </c>
      <c r="L8204">
        <v>0.7</v>
      </c>
      <c r="M8204" t="s">
        <v>26</v>
      </c>
      <c r="N8204" t="s">
        <v>63</v>
      </c>
      <c r="O8204" t="s">
        <v>29</v>
      </c>
      <c r="P8204" t="s">
        <v>29</v>
      </c>
      <c r="Q8204" t="s">
        <v>29</v>
      </c>
      <c r="R8204" t="s">
        <v>29</v>
      </c>
      <c r="S8204" t="s">
        <v>29</v>
      </c>
      <c r="T8204" t="s">
        <v>29</v>
      </c>
      <c r="U8204" t="s">
        <v>29</v>
      </c>
      <c r="V8204" t="s">
        <v>29</v>
      </c>
      <c r="W8204" t="s">
        <v>7997</v>
      </c>
    </row>
    <row r="8205" spans="1:23">
      <c r="A8205">
        <v>8204</v>
      </c>
      <c r="B8205" t="s">
        <v>3183</v>
      </c>
      <c r="C8205" t="s">
        <v>3183</v>
      </c>
      <c r="D8205">
        <v>210</v>
      </c>
      <c r="E8205" t="s">
        <v>8011</v>
      </c>
      <c r="F8205" t="s">
        <v>1594</v>
      </c>
      <c r="G8205" s="1" t="s">
        <v>8012</v>
      </c>
      <c r="H8205" t="s">
        <v>29</v>
      </c>
      <c r="I8205" t="s">
        <v>8012</v>
      </c>
      <c r="J8205" t="s">
        <v>29</v>
      </c>
      <c r="K8205">
        <v>0.4</v>
      </c>
      <c r="L8205">
        <v>0.4</v>
      </c>
      <c r="M8205" t="s">
        <v>26</v>
      </c>
      <c r="N8205" t="s">
        <v>56</v>
      </c>
      <c r="O8205" t="s">
        <v>29</v>
      </c>
      <c r="P8205" t="s">
        <v>29</v>
      </c>
      <c r="Q8205" t="s">
        <v>29</v>
      </c>
      <c r="R8205" t="s">
        <v>29</v>
      </c>
      <c r="S8205" t="s">
        <v>29</v>
      </c>
      <c r="T8205" t="s">
        <v>29</v>
      </c>
      <c r="U8205" t="s">
        <v>29</v>
      </c>
      <c r="V8205" t="s">
        <v>29</v>
      </c>
      <c r="W8205" t="s">
        <v>7997</v>
      </c>
    </row>
    <row r="8206" spans="1:23">
      <c r="A8206">
        <v>8205</v>
      </c>
      <c r="B8206" t="s">
        <v>3183</v>
      </c>
      <c r="C8206" t="s">
        <v>3183</v>
      </c>
      <c r="D8206">
        <v>210</v>
      </c>
      <c r="E8206" t="s">
        <v>7999</v>
      </c>
      <c r="F8206" t="s">
        <v>33</v>
      </c>
      <c r="G8206" s="1" t="s">
        <v>8000</v>
      </c>
      <c r="H8206" t="s">
        <v>29</v>
      </c>
      <c r="I8206" t="s">
        <v>8000</v>
      </c>
      <c r="J8206" t="s">
        <v>29</v>
      </c>
      <c r="K8206">
        <v>18.8</v>
      </c>
      <c r="L8206">
        <v>18.8</v>
      </c>
      <c r="M8206" t="s">
        <v>26</v>
      </c>
      <c r="N8206" t="s">
        <v>74</v>
      </c>
      <c r="O8206" t="s">
        <v>29</v>
      </c>
      <c r="P8206" t="s">
        <v>29</v>
      </c>
      <c r="Q8206" t="s">
        <v>29</v>
      </c>
      <c r="R8206" t="s">
        <v>29</v>
      </c>
      <c r="S8206" t="s">
        <v>29</v>
      </c>
      <c r="T8206" t="s">
        <v>29</v>
      </c>
      <c r="U8206" t="s">
        <v>29</v>
      </c>
      <c r="V8206" t="s">
        <v>29</v>
      </c>
      <c r="W8206" t="s">
        <v>7997</v>
      </c>
    </row>
    <row r="8207" spans="1:23">
      <c r="A8207">
        <v>8206</v>
      </c>
      <c r="B8207" t="s">
        <v>3183</v>
      </c>
      <c r="C8207" t="s">
        <v>3183</v>
      </c>
      <c r="D8207">
        <v>210</v>
      </c>
      <c r="E8207" t="s">
        <v>8013</v>
      </c>
      <c r="F8207" t="s">
        <v>93</v>
      </c>
      <c r="G8207" s="1" t="s">
        <v>29</v>
      </c>
      <c r="H8207" t="s">
        <v>29</v>
      </c>
      <c r="I8207" t="s">
        <v>29</v>
      </c>
      <c r="J8207" t="s">
        <v>29</v>
      </c>
      <c r="K8207">
        <v>0.4</v>
      </c>
      <c r="L8207">
        <v>0.4</v>
      </c>
      <c r="M8207" t="s">
        <v>26</v>
      </c>
      <c r="N8207" t="s">
        <v>27</v>
      </c>
      <c r="O8207" t="s">
        <v>29</v>
      </c>
      <c r="P8207" t="s">
        <v>29</v>
      </c>
      <c r="Q8207" t="s">
        <v>29</v>
      </c>
      <c r="R8207" t="s">
        <v>29</v>
      </c>
      <c r="S8207" t="s">
        <v>29</v>
      </c>
      <c r="T8207" t="s">
        <v>29</v>
      </c>
      <c r="U8207" t="s">
        <v>29</v>
      </c>
      <c r="V8207" t="s">
        <v>29</v>
      </c>
      <c r="W8207" t="s">
        <v>7997</v>
      </c>
    </row>
    <row r="8208" spans="1:23">
      <c r="A8208">
        <v>8207</v>
      </c>
      <c r="B8208" t="s">
        <v>3183</v>
      </c>
      <c r="C8208" t="s">
        <v>3183</v>
      </c>
      <c r="D8208">
        <v>210</v>
      </c>
      <c r="E8208" t="s">
        <v>8013</v>
      </c>
      <c r="F8208" t="s">
        <v>93</v>
      </c>
      <c r="G8208" s="1" t="s">
        <v>29</v>
      </c>
      <c r="H8208" t="s">
        <v>29</v>
      </c>
      <c r="I8208" t="s">
        <v>29</v>
      </c>
      <c r="J8208" t="s">
        <v>29</v>
      </c>
      <c r="K8208">
        <v>0.7</v>
      </c>
      <c r="L8208">
        <v>0.7</v>
      </c>
      <c r="M8208" t="s">
        <v>26</v>
      </c>
      <c r="N8208" t="s">
        <v>28</v>
      </c>
      <c r="O8208" t="s">
        <v>29</v>
      </c>
      <c r="P8208" t="s">
        <v>29</v>
      </c>
      <c r="Q8208" t="s">
        <v>29</v>
      </c>
      <c r="R8208" t="s">
        <v>29</v>
      </c>
      <c r="S8208" t="s">
        <v>29</v>
      </c>
      <c r="T8208" t="s">
        <v>29</v>
      </c>
      <c r="U8208" t="s">
        <v>29</v>
      </c>
      <c r="V8208" t="s">
        <v>29</v>
      </c>
      <c r="W8208" t="s">
        <v>7997</v>
      </c>
    </row>
    <row r="8209" spans="1:23">
      <c r="A8209">
        <v>8208</v>
      </c>
      <c r="B8209" t="s">
        <v>3183</v>
      </c>
      <c r="C8209" t="s">
        <v>3183</v>
      </c>
      <c r="D8209">
        <v>210</v>
      </c>
      <c r="E8209" t="s">
        <v>8013</v>
      </c>
      <c r="F8209" t="s">
        <v>93</v>
      </c>
      <c r="G8209" s="1" t="s">
        <v>29</v>
      </c>
      <c r="H8209" t="s">
        <v>29</v>
      </c>
      <c r="I8209" t="s">
        <v>29</v>
      </c>
      <c r="J8209" t="s">
        <v>29</v>
      </c>
      <c r="K8209">
        <v>0.9</v>
      </c>
      <c r="L8209">
        <v>0.9</v>
      </c>
      <c r="M8209" t="s">
        <v>26</v>
      </c>
      <c r="N8209" t="s">
        <v>74</v>
      </c>
      <c r="O8209" t="s">
        <v>29</v>
      </c>
      <c r="P8209" t="s">
        <v>29</v>
      </c>
      <c r="Q8209" t="s">
        <v>29</v>
      </c>
      <c r="R8209" t="s">
        <v>29</v>
      </c>
      <c r="S8209" t="s">
        <v>29</v>
      </c>
      <c r="T8209" t="s">
        <v>29</v>
      </c>
      <c r="U8209" t="s">
        <v>29</v>
      </c>
      <c r="V8209" t="s">
        <v>29</v>
      </c>
      <c r="W8209" t="s">
        <v>7997</v>
      </c>
    </row>
    <row r="8210" spans="1:23">
      <c r="A8210">
        <v>8209</v>
      </c>
      <c r="B8210" t="s">
        <v>3183</v>
      </c>
      <c r="C8210" t="s">
        <v>3183</v>
      </c>
      <c r="D8210">
        <v>210</v>
      </c>
      <c r="E8210" t="s">
        <v>8013</v>
      </c>
      <c r="F8210" t="s">
        <v>93</v>
      </c>
      <c r="G8210" s="1" t="s">
        <v>29</v>
      </c>
      <c r="H8210" t="s">
        <v>29</v>
      </c>
      <c r="I8210" t="s">
        <v>29</v>
      </c>
      <c r="J8210" t="s">
        <v>29</v>
      </c>
      <c r="K8210">
        <v>0.7</v>
      </c>
      <c r="L8210">
        <v>0.7</v>
      </c>
      <c r="M8210" t="s">
        <v>26</v>
      </c>
      <c r="N8210" t="s">
        <v>8014</v>
      </c>
      <c r="O8210" t="s">
        <v>29</v>
      </c>
      <c r="P8210" t="s">
        <v>29</v>
      </c>
      <c r="Q8210" t="s">
        <v>29</v>
      </c>
      <c r="R8210" t="s">
        <v>29</v>
      </c>
      <c r="S8210" t="s">
        <v>29</v>
      </c>
      <c r="T8210" t="s">
        <v>29</v>
      </c>
      <c r="U8210" t="s">
        <v>29</v>
      </c>
      <c r="V8210" t="s">
        <v>29</v>
      </c>
      <c r="W8210" t="s">
        <v>7997</v>
      </c>
    </row>
    <row r="8211" spans="1:23">
      <c r="A8211">
        <v>8210</v>
      </c>
      <c r="B8211" t="s">
        <v>3183</v>
      </c>
      <c r="C8211" t="s">
        <v>3183</v>
      </c>
      <c r="D8211">
        <v>210</v>
      </c>
      <c r="E8211" t="s">
        <v>8015</v>
      </c>
      <c r="F8211" t="s">
        <v>344</v>
      </c>
      <c r="G8211" s="1" t="s">
        <v>8016</v>
      </c>
      <c r="H8211" t="s">
        <v>3173</v>
      </c>
      <c r="I8211" t="s">
        <v>8016</v>
      </c>
      <c r="J8211" t="s">
        <v>3173</v>
      </c>
      <c r="K8211">
        <v>0.8</v>
      </c>
      <c r="L8211">
        <v>0.8</v>
      </c>
      <c r="M8211" t="s">
        <v>26</v>
      </c>
      <c r="N8211" t="s">
        <v>74</v>
      </c>
      <c r="O8211" t="s">
        <v>29</v>
      </c>
      <c r="P8211" t="s">
        <v>29</v>
      </c>
      <c r="Q8211" t="s">
        <v>29</v>
      </c>
      <c r="R8211" t="s">
        <v>29</v>
      </c>
      <c r="S8211" t="s">
        <v>29</v>
      </c>
      <c r="T8211" t="s">
        <v>29</v>
      </c>
      <c r="U8211" t="s">
        <v>29</v>
      </c>
      <c r="V8211" t="s">
        <v>29</v>
      </c>
      <c r="W8211" t="s">
        <v>7997</v>
      </c>
    </row>
    <row r="8212" spans="1:23">
      <c r="A8212">
        <v>8211</v>
      </c>
      <c r="B8212" t="s">
        <v>3183</v>
      </c>
      <c r="C8212" t="s">
        <v>3183</v>
      </c>
      <c r="D8212">
        <v>210</v>
      </c>
      <c r="E8212" t="s">
        <v>8017</v>
      </c>
      <c r="F8212" t="s">
        <v>91</v>
      </c>
      <c r="G8212" s="1" t="s">
        <v>6033</v>
      </c>
      <c r="H8212" t="s">
        <v>8018</v>
      </c>
      <c r="I8212" t="s">
        <v>6033</v>
      </c>
      <c r="J8212" t="s">
        <v>8018</v>
      </c>
      <c r="K8212">
        <v>0.4</v>
      </c>
      <c r="L8212">
        <v>0.4</v>
      </c>
      <c r="M8212" t="s">
        <v>26</v>
      </c>
      <c r="N8212" t="s">
        <v>74</v>
      </c>
      <c r="O8212" t="s">
        <v>29</v>
      </c>
      <c r="P8212" t="s">
        <v>29</v>
      </c>
      <c r="Q8212" t="s">
        <v>29</v>
      </c>
      <c r="R8212" t="s">
        <v>29</v>
      </c>
      <c r="S8212" t="s">
        <v>29</v>
      </c>
      <c r="T8212" t="s">
        <v>29</v>
      </c>
      <c r="U8212" t="s">
        <v>29</v>
      </c>
      <c r="V8212" t="s">
        <v>29</v>
      </c>
      <c r="W8212" t="s">
        <v>7997</v>
      </c>
    </row>
    <row r="8213" spans="1:23">
      <c r="A8213">
        <v>8212</v>
      </c>
      <c r="B8213" t="s">
        <v>3183</v>
      </c>
      <c r="C8213" t="s">
        <v>3183</v>
      </c>
      <c r="D8213">
        <v>210</v>
      </c>
      <c r="E8213" t="s">
        <v>8019</v>
      </c>
      <c r="F8213" t="s">
        <v>1091</v>
      </c>
      <c r="G8213" s="1" t="s">
        <v>1092</v>
      </c>
      <c r="H8213" t="s">
        <v>8020</v>
      </c>
      <c r="I8213" t="s">
        <v>1092</v>
      </c>
      <c r="J8213" t="s">
        <v>8020</v>
      </c>
      <c r="K8213">
        <v>0.2</v>
      </c>
      <c r="L8213">
        <v>0.2</v>
      </c>
      <c r="M8213" t="s">
        <v>26</v>
      </c>
      <c r="N8213" t="s">
        <v>27</v>
      </c>
      <c r="O8213" t="s">
        <v>29</v>
      </c>
      <c r="P8213" t="s">
        <v>29</v>
      </c>
      <c r="Q8213" t="s">
        <v>29</v>
      </c>
      <c r="R8213" t="s">
        <v>29</v>
      </c>
      <c r="S8213" t="s">
        <v>29</v>
      </c>
      <c r="T8213" t="s">
        <v>29</v>
      </c>
      <c r="U8213" t="s">
        <v>29</v>
      </c>
      <c r="V8213" t="s">
        <v>29</v>
      </c>
      <c r="W8213" t="s">
        <v>7997</v>
      </c>
    </row>
    <row r="8214" spans="1:23">
      <c r="A8214">
        <v>8213</v>
      </c>
      <c r="B8214" t="s">
        <v>3183</v>
      </c>
      <c r="C8214" t="s">
        <v>3183</v>
      </c>
      <c r="D8214">
        <v>210</v>
      </c>
      <c r="E8214" t="s">
        <v>8021</v>
      </c>
      <c r="F8214" t="s">
        <v>401</v>
      </c>
      <c r="G8214" s="1" t="s">
        <v>402</v>
      </c>
      <c r="H8214" t="s">
        <v>29</v>
      </c>
      <c r="I8214" t="s">
        <v>402</v>
      </c>
      <c r="J8214" t="s">
        <v>29</v>
      </c>
      <c r="K8214">
        <v>0.9</v>
      </c>
      <c r="L8214">
        <v>0.9</v>
      </c>
      <c r="M8214" t="s">
        <v>26</v>
      </c>
      <c r="N8214" t="s">
        <v>27</v>
      </c>
      <c r="O8214" t="s">
        <v>29</v>
      </c>
      <c r="P8214" t="s">
        <v>29</v>
      </c>
      <c r="Q8214" t="s">
        <v>29</v>
      </c>
      <c r="R8214" t="s">
        <v>29</v>
      </c>
      <c r="S8214" t="s">
        <v>29</v>
      </c>
      <c r="T8214" t="s">
        <v>29</v>
      </c>
      <c r="U8214" t="s">
        <v>29</v>
      </c>
      <c r="V8214" t="s">
        <v>29</v>
      </c>
      <c r="W8214" t="s">
        <v>7997</v>
      </c>
    </row>
    <row r="8215" spans="1:23">
      <c r="A8215">
        <v>8214</v>
      </c>
      <c r="B8215" t="s">
        <v>3183</v>
      </c>
      <c r="C8215" t="s">
        <v>3183</v>
      </c>
      <c r="D8215">
        <v>210</v>
      </c>
      <c r="E8215" t="s">
        <v>8002</v>
      </c>
      <c r="F8215" t="s">
        <v>1049</v>
      </c>
      <c r="G8215" s="1" t="s">
        <v>8003</v>
      </c>
      <c r="H8215" t="s">
        <v>3173</v>
      </c>
      <c r="I8215" t="s">
        <v>8003</v>
      </c>
      <c r="J8215" t="s">
        <v>299</v>
      </c>
      <c r="K8215">
        <v>0.4</v>
      </c>
      <c r="L8215">
        <v>0.4</v>
      </c>
      <c r="M8215" t="s">
        <v>26</v>
      </c>
      <c r="N8215" t="s">
        <v>27</v>
      </c>
      <c r="O8215" t="s">
        <v>29</v>
      </c>
      <c r="P8215" t="s">
        <v>29</v>
      </c>
      <c r="Q8215" t="s">
        <v>29</v>
      </c>
      <c r="R8215" t="s">
        <v>29</v>
      </c>
      <c r="S8215" t="s">
        <v>29</v>
      </c>
      <c r="T8215" t="s">
        <v>29</v>
      </c>
      <c r="U8215" t="s">
        <v>29</v>
      </c>
      <c r="V8215" t="s">
        <v>29</v>
      </c>
      <c r="W8215" t="s">
        <v>7997</v>
      </c>
    </row>
    <row r="8216" spans="1:23">
      <c r="A8216">
        <v>8215</v>
      </c>
      <c r="B8216" t="s">
        <v>3183</v>
      </c>
      <c r="C8216" t="s">
        <v>3183</v>
      </c>
      <c r="D8216">
        <v>210</v>
      </c>
      <c r="E8216" t="s">
        <v>8002</v>
      </c>
      <c r="F8216" t="s">
        <v>1049</v>
      </c>
      <c r="G8216" s="1" t="s">
        <v>8003</v>
      </c>
      <c r="H8216" t="s">
        <v>3173</v>
      </c>
      <c r="I8216" t="s">
        <v>8003</v>
      </c>
      <c r="J8216" t="s">
        <v>299</v>
      </c>
      <c r="K8216">
        <v>0.2</v>
      </c>
      <c r="L8216">
        <v>0.2</v>
      </c>
      <c r="M8216" t="s">
        <v>26</v>
      </c>
      <c r="N8216" t="s">
        <v>74</v>
      </c>
      <c r="O8216" t="s">
        <v>29</v>
      </c>
      <c r="P8216" t="s">
        <v>29</v>
      </c>
      <c r="Q8216" t="s">
        <v>29</v>
      </c>
      <c r="R8216" t="s">
        <v>29</v>
      </c>
      <c r="S8216" t="s">
        <v>29</v>
      </c>
      <c r="T8216" t="s">
        <v>29</v>
      </c>
      <c r="U8216" t="s">
        <v>29</v>
      </c>
      <c r="V8216" t="s">
        <v>29</v>
      </c>
      <c r="W8216" t="s">
        <v>7997</v>
      </c>
    </row>
    <row r="8217" spans="1:23">
      <c r="A8217">
        <v>8216</v>
      </c>
      <c r="B8217" t="s">
        <v>3183</v>
      </c>
      <c r="C8217" t="s">
        <v>3183</v>
      </c>
      <c r="D8217">
        <v>210</v>
      </c>
      <c r="E8217" t="s">
        <v>8022</v>
      </c>
      <c r="F8217" t="s">
        <v>176</v>
      </c>
      <c r="G8217" s="1" t="s">
        <v>8023</v>
      </c>
      <c r="H8217" t="s">
        <v>8024</v>
      </c>
      <c r="I8217" t="s">
        <v>8023</v>
      </c>
      <c r="J8217" t="s">
        <v>8024</v>
      </c>
      <c r="K8217">
        <v>0.4</v>
      </c>
      <c r="L8217">
        <v>0.4</v>
      </c>
      <c r="M8217" t="s">
        <v>26</v>
      </c>
      <c r="N8217" t="s">
        <v>74</v>
      </c>
      <c r="O8217" t="s">
        <v>29</v>
      </c>
      <c r="P8217" t="s">
        <v>29</v>
      </c>
      <c r="Q8217" t="s">
        <v>29</v>
      </c>
      <c r="R8217" t="s">
        <v>29</v>
      </c>
      <c r="S8217" t="s">
        <v>29</v>
      </c>
      <c r="T8217" t="s">
        <v>29</v>
      </c>
      <c r="U8217" t="s">
        <v>29</v>
      </c>
      <c r="V8217" t="s">
        <v>29</v>
      </c>
      <c r="W8217" t="s">
        <v>7997</v>
      </c>
    </row>
    <row r="8218" spans="1:23">
      <c r="A8218">
        <v>8217</v>
      </c>
      <c r="B8218" t="s">
        <v>3183</v>
      </c>
      <c r="C8218" t="s">
        <v>3183</v>
      </c>
      <c r="D8218">
        <v>210</v>
      </c>
      <c r="E8218" t="s">
        <v>8025</v>
      </c>
      <c r="F8218" t="s">
        <v>93</v>
      </c>
      <c r="G8218" s="1" t="s">
        <v>29</v>
      </c>
      <c r="H8218" t="s">
        <v>29</v>
      </c>
      <c r="I8218" t="s">
        <v>29</v>
      </c>
      <c r="J8218" t="s">
        <v>29</v>
      </c>
      <c r="K8218">
        <v>0.2</v>
      </c>
      <c r="L8218">
        <v>0.2</v>
      </c>
      <c r="M8218" t="s">
        <v>26</v>
      </c>
      <c r="N8218" t="s">
        <v>27</v>
      </c>
      <c r="O8218" t="s">
        <v>29</v>
      </c>
      <c r="P8218" t="s">
        <v>29</v>
      </c>
      <c r="Q8218" t="s">
        <v>29</v>
      </c>
      <c r="R8218" t="s">
        <v>29</v>
      </c>
      <c r="S8218" t="s">
        <v>29</v>
      </c>
      <c r="T8218" t="s">
        <v>29</v>
      </c>
      <c r="U8218" t="s">
        <v>29</v>
      </c>
      <c r="V8218" t="s">
        <v>29</v>
      </c>
      <c r="W8218" t="s">
        <v>7997</v>
      </c>
    </row>
    <row r="8219" spans="1:23">
      <c r="A8219">
        <v>8218</v>
      </c>
      <c r="B8219" t="s">
        <v>3183</v>
      </c>
      <c r="C8219" t="s">
        <v>3183</v>
      </c>
      <c r="D8219">
        <v>210</v>
      </c>
      <c r="E8219" t="s">
        <v>899</v>
      </c>
      <c r="F8219" t="s">
        <v>154</v>
      </c>
      <c r="G8219" s="1" t="s">
        <v>435</v>
      </c>
      <c r="H8219" t="s">
        <v>900</v>
      </c>
      <c r="I8219" t="s">
        <v>435</v>
      </c>
      <c r="J8219" t="s">
        <v>900</v>
      </c>
      <c r="K8219">
        <v>0.7</v>
      </c>
      <c r="L8219">
        <v>0.7</v>
      </c>
      <c r="M8219" t="s">
        <v>26</v>
      </c>
      <c r="N8219" t="s">
        <v>27</v>
      </c>
      <c r="O8219" t="s">
        <v>29</v>
      </c>
      <c r="P8219" t="s">
        <v>29</v>
      </c>
      <c r="Q8219" t="s">
        <v>29</v>
      </c>
      <c r="R8219" t="s">
        <v>29</v>
      </c>
      <c r="S8219" t="s">
        <v>29</v>
      </c>
      <c r="T8219" t="s">
        <v>29</v>
      </c>
      <c r="U8219" t="s">
        <v>29</v>
      </c>
      <c r="V8219" t="s">
        <v>29</v>
      </c>
      <c r="W8219" t="s">
        <v>7997</v>
      </c>
    </row>
    <row r="8220" spans="1:23">
      <c r="A8220">
        <v>8219</v>
      </c>
      <c r="B8220" t="s">
        <v>3183</v>
      </c>
      <c r="C8220" t="s">
        <v>3183</v>
      </c>
      <c r="D8220">
        <v>210</v>
      </c>
      <c r="E8220" t="s">
        <v>899</v>
      </c>
      <c r="F8220" t="s">
        <v>154</v>
      </c>
      <c r="G8220" s="1" t="s">
        <v>435</v>
      </c>
      <c r="H8220" t="s">
        <v>900</v>
      </c>
      <c r="I8220" t="s">
        <v>435</v>
      </c>
      <c r="J8220" t="s">
        <v>900</v>
      </c>
      <c r="K8220">
        <v>6.7</v>
      </c>
      <c r="L8220">
        <v>6.7</v>
      </c>
      <c r="M8220" t="s">
        <v>26</v>
      </c>
      <c r="N8220" t="s">
        <v>63</v>
      </c>
      <c r="O8220" t="s">
        <v>29</v>
      </c>
      <c r="P8220" t="s">
        <v>29</v>
      </c>
      <c r="Q8220" t="s">
        <v>29</v>
      </c>
      <c r="R8220" t="s">
        <v>29</v>
      </c>
      <c r="S8220" t="s">
        <v>29</v>
      </c>
      <c r="T8220" t="s">
        <v>29</v>
      </c>
      <c r="U8220" t="s">
        <v>29</v>
      </c>
      <c r="V8220" t="s">
        <v>29</v>
      </c>
      <c r="W8220" t="s">
        <v>7997</v>
      </c>
    </row>
    <row r="8221" spans="1:23">
      <c r="A8221">
        <v>8220</v>
      </c>
      <c r="B8221" t="s">
        <v>3183</v>
      </c>
      <c r="C8221" t="s">
        <v>3183</v>
      </c>
      <c r="D8221">
        <v>210</v>
      </c>
      <c r="E8221" t="s">
        <v>8026</v>
      </c>
      <c r="F8221" t="s">
        <v>185</v>
      </c>
      <c r="G8221" s="1" t="s">
        <v>186</v>
      </c>
      <c r="H8221" t="s">
        <v>29</v>
      </c>
      <c r="I8221" t="s">
        <v>186</v>
      </c>
      <c r="J8221" t="s">
        <v>29</v>
      </c>
      <c r="K8221">
        <v>17.3</v>
      </c>
      <c r="L8221">
        <v>17.3</v>
      </c>
      <c r="M8221" t="s">
        <v>26</v>
      </c>
      <c r="N8221" t="s">
        <v>74</v>
      </c>
      <c r="O8221" t="s">
        <v>29</v>
      </c>
      <c r="P8221" t="s">
        <v>29</v>
      </c>
      <c r="Q8221" t="s">
        <v>29</v>
      </c>
      <c r="R8221" t="s">
        <v>29</v>
      </c>
      <c r="S8221" t="s">
        <v>29</v>
      </c>
      <c r="T8221" t="s">
        <v>29</v>
      </c>
      <c r="U8221" t="s">
        <v>29</v>
      </c>
      <c r="V8221" t="s">
        <v>29</v>
      </c>
      <c r="W8221" t="s">
        <v>7997</v>
      </c>
    </row>
    <row r="8222" spans="1:23">
      <c r="A8222">
        <v>8221</v>
      </c>
      <c r="B8222" t="s">
        <v>3183</v>
      </c>
      <c r="C8222" t="s">
        <v>3183</v>
      </c>
      <c r="D8222">
        <v>210</v>
      </c>
      <c r="E8222" t="s">
        <v>486</v>
      </c>
      <c r="F8222" t="s">
        <v>251</v>
      </c>
      <c r="G8222" s="1" t="s">
        <v>487</v>
      </c>
      <c r="H8222" t="s">
        <v>488</v>
      </c>
      <c r="I8222" t="s">
        <v>487</v>
      </c>
      <c r="J8222" t="s">
        <v>488</v>
      </c>
      <c r="K8222">
        <v>1.6</v>
      </c>
      <c r="L8222">
        <v>1.6</v>
      </c>
      <c r="M8222" t="s">
        <v>26</v>
      </c>
      <c r="N8222" t="s">
        <v>74</v>
      </c>
      <c r="O8222" t="s">
        <v>29</v>
      </c>
      <c r="P8222" t="s">
        <v>29</v>
      </c>
      <c r="Q8222" t="s">
        <v>29</v>
      </c>
      <c r="R8222" t="s">
        <v>29</v>
      </c>
      <c r="S8222" t="s">
        <v>29</v>
      </c>
      <c r="T8222" t="s">
        <v>29</v>
      </c>
      <c r="U8222" t="s">
        <v>29</v>
      </c>
      <c r="V8222" t="s">
        <v>29</v>
      </c>
      <c r="W8222" t="s">
        <v>7997</v>
      </c>
    </row>
    <row r="8223" spans="1:23">
      <c r="A8223">
        <v>8222</v>
      </c>
      <c r="B8223" t="s">
        <v>3183</v>
      </c>
      <c r="C8223" t="s">
        <v>3183</v>
      </c>
      <c r="D8223">
        <v>210</v>
      </c>
      <c r="E8223" t="s">
        <v>844</v>
      </c>
      <c r="F8223" t="s">
        <v>731</v>
      </c>
      <c r="G8223" s="1" t="s">
        <v>845</v>
      </c>
      <c r="H8223" t="s">
        <v>763</v>
      </c>
      <c r="I8223" t="s">
        <v>845</v>
      </c>
      <c r="J8223" t="s">
        <v>763</v>
      </c>
      <c r="K8223">
        <v>0.7</v>
      </c>
      <c r="L8223">
        <v>0.7</v>
      </c>
      <c r="M8223" t="s">
        <v>26</v>
      </c>
      <c r="N8223" t="s">
        <v>74</v>
      </c>
      <c r="O8223" t="s">
        <v>29</v>
      </c>
      <c r="P8223" t="s">
        <v>29</v>
      </c>
      <c r="Q8223" t="s">
        <v>29</v>
      </c>
      <c r="R8223" t="s">
        <v>29</v>
      </c>
      <c r="S8223" t="s">
        <v>29</v>
      </c>
      <c r="T8223" t="s">
        <v>29</v>
      </c>
      <c r="U8223" t="s">
        <v>29</v>
      </c>
      <c r="V8223" t="s">
        <v>29</v>
      </c>
      <c r="W8223" t="s">
        <v>7997</v>
      </c>
    </row>
    <row r="8224" spans="1:23">
      <c r="A8224">
        <v>8223</v>
      </c>
      <c r="B8224" t="s">
        <v>3183</v>
      </c>
      <c r="C8224" t="s">
        <v>3183</v>
      </c>
      <c r="D8224">
        <v>210</v>
      </c>
      <c r="E8224" t="s">
        <v>8027</v>
      </c>
      <c r="F8224" t="s">
        <v>468</v>
      </c>
      <c r="G8224" s="1" t="s">
        <v>864</v>
      </c>
      <c r="H8224" t="s">
        <v>763</v>
      </c>
      <c r="I8224" t="s">
        <v>864</v>
      </c>
      <c r="J8224" t="s">
        <v>8787</v>
      </c>
      <c r="K8224">
        <v>0.2</v>
      </c>
      <c r="L8224">
        <v>0.2</v>
      </c>
      <c r="M8224" t="s">
        <v>26</v>
      </c>
      <c r="N8224" t="s">
        <v>27</v>
      </c>
      <c r="O8224" t="s">
        <v>29</v>
      </c>
      <c r="P8224" t="s">
        <v>29</v>
      </c>
      <c r="Q8224" t="s">
        <v>29</v>
      </c>
      <c r="R8224" t="s">
        <v>29</v>
      </c>
      <c r="S8224" t="s">
        <v>29</v>
      </c>
      <c r="T8224" t="s">
        <v>29</v>
      </c>
      <c r="U8224" t="s">
        <v>29</v>
      </c>
      <c r="V8224" t="s">
        <v>29</v>
      </c>
      <c r="W8224" t="s">
        <v>7997</v>
      </c>
    </row>
    <row r="8225" spans="1:23">
      <c r="A8225">
        <v>8224</v>
      </c>
      <c r="B8225" t="s">
        <v>3183</v>
      </c>
      <c r="C8225" t="s">
        <v>3183</v>
      </c>
      <c r="D8225">
        <v>210</v>
      </c>
      <c r="E8225" t="s">
        <v>8027</v>
      </c>
      <c r="F8225" t="s">
        <v>468</v>
      </c>
      <c r="G8225" s="1" t="s">
        <v>864</v>
      </c>
      <c r="H8225" t="s">
        <v>763</v>
      </c>
      <c r="I8225" t="s">
        <v>864</v>
      </c>
      <c r="J8225" t="s">
        <v>8787</v>
      </c>
      <c r="K8225">
        <v>0.2</v>
      </c>
      <c r="L8225">
        <v>0.2</v>
      </c>
      <c r="M8225" t="s">
        <v>26</v>
      </c>
      <c r="N8225" t="s">
        <v>74</v>
      </c>
      <c r="O8225" t="s">
        <v>29</v>
      </c>
      <c r="P8225" t="s">
        <v>29</v>
      </c>
      <c r="Q8225" t="s">
        <v>29</v>
      </c>
      <c r="R8225" t="s">
        <v>29</v>
      </c>
      <c r="S8225" t="s">
        <v>29</v>
      </c>
      <c r="T8225" t="s">
        <v>29</v>
      </c>
      <c r="U8225" t="s">
        <v>29</v>
      </c>
      <c r="V8225" t="s">
        <v>29</v>
      </c>
      <c r="W8225" t="s">
        <v>7997</v>
      </c>
    </row>
    <row r="8226" spans="1:23" s="2" customFormat="1">
      <c r="A8226">
        <v>8225</v>
      </c>
      <c r="B8226" s="2" t="s">
        <v>3183</v>
      </c>
      <c r="C8226" s="2" t="s">
        <v>3183</v>
      </c>
      <c r="D8226" s="2">
        <v>210</v>
      </c>
      <c r="E8226" s="2" t="s">
        <v>8005</v>
      </c>
      <c r="F8226" s="2" t="s">
        <v>196</v>
      </c>
      <c r="G8226" s="3" t="s">
        <v>29</v>
      </c>
      <c r="H8226" s="2" t="s">
        <v>29</v>
      </c>
      <c r="I8226" s="2" t="s">
        <v>29</v>
      </c>
      <c r="J8226" s="2" t="s">
        <v>29</v>
      </c>
      <c r="K8226">
        <v>4.9000000000000004</v>
      </c>
      <c r="L8226" s="2">
        <v>4.9000000000000004</v>
      </c>
      <c r="M8226" s="2" t="s">
        <v>26</v>
      </c>
      <c r="N8226" s="2" t="s">
        <v>74</v>
      </c>
      <c r="O8226" s="2" t="s">
        <v>29</v>
      </c>
      <c r="P8226" s="2" t="s">
        <v>29</v>
      </c>
      <c r="Q8226" s="2" t="s">
        <v>29</v>
      </c>
      <c r="R8226" s="2" t="s">
        <v>29</v>
      </c>
      <c r="S8226" s="2" t="s">
        <v>29</v>
      </c>
      <c r="T8226" s="2" t="s">
        <v>29</v>
      </c>
      <c r="U8226" s="2" t="s">
        <v>29</v>
      </c>
      <c r="V8226" s="2" t="s">
        <v>29</v>
      </c>
      <c r="W8226" s="2" t="s">
        <v>7997</v>
      </c>
    </row>
    <row r="8227" spans="1:23" s="2" customFormat="1">
      <c r="A8227">
        <v>8226</v>
      </c>
      <c r="B8227" s="2" t="s">
        <v>3183</v>
      </c>
      <c r="C8227" s="2" t="s">
        <v>3183</v>
      </c>
      <c r="D8227" s="2">
        <v>210</v>
      </c>
      <c r="E8227" s="2" t="s">
        <v>8028</v>
      </c>
      <c r="F8227" s="2" t="s">
        <v>93</v>
      </c>
      <c r="G8227" s="3" t="s">
        <v>29</v>
      </c>
      <c r="H8227" s="2" t="s">
        <v>29</v>
      </c>
      <c r="I8227" s="2" t="s">
        <v>29</v>
      </c>
      <c r="J8227" s="2" t="s">
        <v>29</v>
      </c>
      <c r="K8227">
        <v>1.1000000000000001</v>
      </c>
      <c r="L8227" s="2">
        <v>1.1000000000000001</v>
      </c>
      <c r="M8227" s="2" t="s">
        <v>26</v>
      </c>
      <c r="N8227" s="2" t="s">
        <v>27</v>
      </c>
      <c r="O8227" s="2" t="s">
        <v>29</v>
      </c>
      <c r="P8227" s="2" t="s">
        <v>29</v>
      </c>
      <c r="Q8227" s="2" t="s">
        <v>29</v>
      </c>
      <c r="R8227" s="2" t="s">
        <v>29</v>
      </c>
      <c r="S8227" s="2" t="s">
        <v>29</v>
      </c>
      <c r="T8227" s="2" t="s">
        <v>29</v>
      </c>
      <c r="U8227" s="2" t="s">
        <v>29</v>
      </c>
      <c r="V8227" s="2" t="s">
        <v>29</v>
      </c>
      <c r="W8227" s="2" t="s">
        <v>7997</v>
      </c>
    </row>
    <row r="8228" spans="1:23" s="2" customFormat="1">
      <c r="A8228">
        <v>8227</v>
      </c>
      <c r="B8228" s="2" t="s">
        <v>3183</v>
      </c>
      <c r="C8228" s="2" t="s">
        <v>3183</v>
      </c>
      <c r="D8228" s="2">
        <v>210</v>
      </c>
      <c r="E8228" s="2" t="s">
        <v>8029</v>
      </c>
      <c r="F8228" s="2" t="s">
        <v>93</v>
      </c>
      <c r="G8228" s="3" t="s">
        <v>29</v>
      </c>
      <c r="H8228" s="2" t="s">
        <v>29</v>
      </c>
      <c r="I8228" s="2" t="s">
        <v>29</v>
      </c>
      <c r="J8228" s="2" t="s">
        <v>29</v>
      </c>
      <c r="K8228">
        <v>0.6</v>
      </c>
      <c r="L8228" s="2">
        <v>0.6</v>
      </c>
      <c r="M8228" s="2" t="s">
        <v>26</v>
      </c>
      <c r="N8228" s="2" t="s">
        <v>53</v>
      </c>
      <c r="O8228" s="2" t="s">
        <v>29</v>
      </c>
      <c r="P8228" s="2" t="s">
        <v>29</v>
      </c>
      <c r="Q8228" s="2" t="s">
        <v>29</v>
      </c>
      <c r="R8228" s="2" t="s">
        <v>29</v>
      </c>
      <c r="S8228" s="2" t="s">
        <v>29</v>
      </c>
      <c r="T8228" s="2" t="s">
        <v>29</v>
      </c>
      <c r="U8228" s="2" t="s">
        <v>29</v>
      </c>
      <c r="V8228" s="2" t="s">
        <v>29</v>
      </c>
      <c r="W8228" s="2" t="s">
        <v>7997</v>
      </c>
    </row>
    <row r="8229" spans="1:23" s="2" customFormat="1">
      <c r="A8229">
        <v>8228</v>
      </c>
      <c r="B8229" s="2" t="s">
        <v>3183</v>
      </c>
      <c r="C8229" s="2" t="s">
        <v>3183</v>
      </c>
      <c r="D8229" s="2">
        <v>210</v>
      </c>
      <c r="E8229" s="2" t="s">
        <v>135</v>
      </c>
      <c r="F8229" s="2" t="s">
        <v>93</v>
      </c>
      <c r="G8229" s="3" t="s">
        <v>29</v>
      </c>
      <c r="H8229" s="2" t="s">
        <v>29</v>
      </c>
      <c r="I8229" s="2" t="s">
        <v>29</v>
      </c>
      <c r="J8229" s="2" t="s">
        <v>29</v>
      </c>
      <c r="K8229" s="2">
        <v>2.42</v>
      </c>
      <c r="L8229" s="2">
        <v>2.42</v>
      </c>
      <c r="M8229" s="2" t="s">
        <v>26</v>
      </c>
      <c r="N8229" s="2" t="s">
        <v>29</v>
      </c>
      <c r="O8229" s="2" t="s">
        <v>29</v>
      </c>
      <c r="P8229" s="2" t="s">
        <v>29</v>
      </c>
      <c r="Q8229" s="2" t="s">
        <v>29</v>
      </c>
      <c r="R8229" s="2" t="s">
        <v>29</v>
      </c>
      <c r="S8229" s="2" t="s">
        <v>29</v>
      </c>
      <c r="T8229" s="2" t="s">
        <v>29</v>
      </c>
      <c r="U8229" s="2" t="s">
        <v>29</v>
      </c>
      <c r="V8229" s="2" t="s">
        <v>29</v>
      </c>
      <c r="W8229" s="2" t="s">
        <v>7997</v>
      </c>
    </row>
    <row r="8230" spans="1:23" s="2" customFormat="1">
      <c r="A8230">
        <v>8229</v>
      </c>
      <c r="B8230" s="2" t="s">
        <v>3183</v>
      </c>
      <c r="C8230" s="2" t="s">
        <v>3183</v>
      </c>
      <c r="D8230" s="2">
        <v>210</v>
      </c>
      <c r="E8230" s="2" t="s">
        <v>6391</v>
      </c>
      <c r="F8230" s="2" t="s">
        <v>76</v>
      </c>
      <c r="G8230" s="3" t="s">
        <v>29</v>
      </c>
      <c r="H8230" s="3" t="s">
        <v>29</v>
      </c>
      <c r="I8230" s="3" t="s">
        <v>29</v>
      </c>
      <c r="J8230" s="3" t="s">
        <v>29</v>
      </c>
      <c r="K8230">
        <v>2.68</v>
      </c>
      <c r="L8230" s="2">
        <v>2.68</v>
      </c>
      <c r="M8230" s="2" t="s">
        <v>687</v>
      </c>
      <c r="N8230" s="2" t="s">
        <v>29</v>
      </c>
      <c r="O8230" s="2" t="s">
        <v>29</v>
      </c>
      <c r="P8230" s="2" t="s">
        <v>29</v>
      </c>
      <c r="Q8230" s="2" t="s">
        <v>29</v>
      </c>
      <c r="R8230" s="2" t="s">
        <v>29</v>
      </c>
      <c r="S8230" s="2" t="s">
        <v>29</v>
      </c>
      <c r="T8230" s="2" t="s">
        <v>29</v>
      </c>
      <c r="U8230" s="2" t="s">
        <v>29</v>
      </c>
      <c r="V8230" s="2" t="s">
        <v>29</v>
      </c>
      <c r="W8230" s="2" t="s">
        <v>7997</v>
      </c>
    </row>
    <row r="8231" spans="1:23" s="2" customFormat="1">
      <c r="A8231">
        <v>8230</v>
      </c>
      <c r="B8231" s="2" t="s">
        <v>151</v>
      </c>
      <c r="C8231" s="2" t="s">
        <v>152</v>
      </c>
      <c r="D8231" s="2">
        <v>211</v>
      </c>
      <c r="E8231" s="2" t="s">
        <v>7996</v>
      </c>
      <c r="F8231" s="2" t="s">
        <v>108</v>
      </c>
      <c r="G8231" s="3" t="s">
        <v>29</v>
      </c>
      <c r="H8231" s="2" t="s">
        <v>29</v>
      </c>
      <c r="I8231" s="2" t="s">
        <v>29</v>
      </c>
      <c r="J8231" s="2" t="s">
        <v>29</v>
      </c>
      <c r="K8231">
        <v>3.1</v>
      </c>
      <c r="L8231" s="2">
        <f>K8231/101*92.6</f>
        <v>2.842178217821782</v>
      </c>
      <c r="M8231" s="2" t="s">
        <v>26</v>
      </c>
      <c r="N8231" s="2" t="s">
        <v>27</v>
      </c>
      <c r="O8231" s="2" t="s">
        <v>29</v>
      </c>
      <c r="P8231" s="2" t="s">
        <v>29</v>
      </c>
      <c r="Q8231" s="2" t="s">
        <v>29</v>
      </c>
      <c r="R8231" s="2" t="s">
        <v>29</v>
      </c>
      <c r="S8231" s="2" t="s">
        <v>29</v>
      </c>
      <c r="T8231" s="2" t="s">
        <v>29</v>
      </c>
      <c r="U8231" s="2" t="s">
        <v>29</v>
      </c>
      <c r="V8231" s="2" t="s">
        <v>29</v>
      </c>
      <c r="W8231" s="2" t="s">
        <v>7997</v>
      </c>
    </row>
    <row r="8232" spans="1:23" s="2" customFormat="1">
      <c r="A8232">
        <v>8231</v>
      </c>
      <c r="B8232" s="2" t="s">
        <v>151</v>
      </c>
      <c r="C8232" s="2" t="s">
        <v>152</v>
      </c>
      <c r="D8232" s="2">
        <v>211</v>
      </c>
      <c r="E8232" s="2" t="s">
        <v>7996</v>
      </c>
      <c r="F8232" s="2" t="s">
        <v>108</v>
      </c>
      <c r="G8232" s="3" t="s">
        <v>29</v>
      </c>
      <c r="H8232" s="2" t="s">
        <v>29</v>
      </c>
      <c r="I8232" s="2" t="s">
        <v>29</v>
      </c>
      <c r="J8232" s="2" t="s">
        <v>29</v>
      </c>
      <c r="K8232">
        <v>0.3</v>
      </c>
      <c r="L8232" s="2">
        <f t="shared" ref="L8232:L8260" si="30">K8232/101*92.6</f>
        <v>0.27504950495049502</v>
      </c>
      <c r="M8232" s="2" t="s">
        <v>26</v>
      </c>
      <c r="N8232" s="2" t="s">
        <v>118</v>
      </c>
      <c r="O8232" s="2" t="s">
        <v>29</v>
      </c>
      <c r="P8232" s="2" t="s">
        <v>29</v>
      </c>
      <c r="Q8232" s="2" t="s">
        <v>29</v>
      </c>
      <c r="R8232" s="2" t="s">
        <v>29</v>
      </c>
      <c r="S8232" s="2" t="s">
        <v>29</v>
      </c>
      <c r="T8232" s="2" t="s">
        <v>29</v>
      </c>
      <c r="U8232" s="2" t="s">
        <v>29</v>
      </c>
      <c r="V8232" s="2" t="s">
        <v>29</v>
      </c>
      <c r="W8232" s="2" t="s">
        <v>7997</v>
      </c>
    </row>
    <row r="8233" spans="1:23" s="2" customFormat="1">
      <c r="A8233">
        <v>8232</v>
      </c>
      <c r="B8233" s="2" t="s">
        <v>151</v>
      </c>
      <c r="C8233" s="2" t="s">
        <v>152</v>
      </c>
      <c r="D8233" s="2">
        <v>211</v>
      </c>
      <c r="E8233" s="2" t="s">
        <v>8007</v>
      </c>
      <c r="F8233" s="2" t="s">
        <v>108</v>
      </c>
      <c r="G8233" s="3" t="s">
        <v>29</v>
      </c>
      <c r="H8233" s="2" t="s">
        <v>29</v>
      </c>
      <c r="I8233" s="2" t="s">
        <v>29</v>
      </c>
      <c r="J8233" s="2" t="s">
        <v>29</v>
      </c>
      <c r="K8233">
        <v>0.3</v>
      </c>
      <c r="L8233" s="2">
        <f t="shared" si="30"/>
        <v>0.27504950495049502</v>
      </c>
      <c r="M8233" s="2" t="s">
        <v>26</v>
      </c>
      <c r="N8233" s="2" t="s">
        <v>118</v>
      </c>
      <c r="O8233" s="2" t="s">
        <v>29</v>
      </c>
      <c r="P8233" s="2" t="s">
        <v>29</v>
      </c>
      <c r="Q8233" s="2" t="s">
        <v>29</v>
      </c>
      <c r="R8233" s="2" t="s">
        <v>29</v>
      </c>
      <c r="S8233" s="2" t="s">
        <v>29</v>
      </c>
      <c r="T8233" s="2" t="s">
        <v>29</v>
      </c>
      <c r="U8233" s="2" t="s">
        <v>29</v>
      </c>
      <c r="V8233" s="2" t="s">
        <v>29</v>
      </c>
      <c r="W8233" s="2" t="s">
        <v>7997</v>
      </c>
    </row>
    <row r="8234" spans="1:23" s="2" customFormat="1">
      <c r="A8234">
        <v>8233</v>
      </c>
      <c r="B8234" s="2" t="s">
        <v>151</v>
      </c>
      <c r="C8234" s="2" t="s">
        <v>152</v>
      </c>
      <c r="D8234" s="2">
        <v>211</v>
      </c>
      <c r="E8234" s="2" t="s">
        <v>8008</v>
      </c>
      <c r="F8234" s="2" t="s">
        <v>154</v>
      </c>
      <c r="G8234" s="3" t="s">
        <v>4875</v>
      </c>
      <c r="H8234" s="2" t="s">
        <v>8009</v>
      </c>
      <c r="I8234" s="2" t="s">
        <v>4875</v>
      </c>
      <c r="J8234" s="2" t="s">
        <v>8793</v>
      </c>
      <c r="K8234">
        <v>14.8</v>
      </c>
      <c r="L8234" s="2">
        <f t="shared" si="30"/>
        <v>13.569108910891091</v>
      </c>
      <c r="M8234" s="2" t="s">
        <v>26</v>
      </c>
      <c r="N8234" s="2" t="s">
        <v>27</v>
      </c>
      <c r="O8234" s="2" t="s">
        <v>63</v>
      </c>
      <c r="P8234" s="2" t="s">
        <v>29</v>
      </c>
      <c r="Q8234" s="2" t="s">
        <v>29</v>
      </c>
      <c r="R8234" s="2" t="s">
        <v>29</v>
      </c>
      <c r="S8234" s="2" t="s">
        <v>29</v>
      </c>
      <c r="T8234" s="2" t="s">
        <v>29</v>
      </c>
      <c r="U8234" s="2" t="s">
        <v>29</v>
      </c>
      <c r="V8234" s="2" t="s">
        <v>29</v>
      </c>
      <c r="W8234" s="2" t="s">
        <v>7997</v>
      </c>
    </row>
    <row r="8235" spans="1:23" s="2" customFormat="1">
      <c r="A8235">
        <v>8234</v>
      </c>
      <c r="B8235" s="2" t="s">
        <v>151</v>
      </c>
      <c r="C8235" s="2" t="s">
        <v>152</v>
      </c>
      <c r="D8235" s="2">
        <v>211</v>
      </c>
      <c r="E8235" s="2" t="s">
        <v>7998</v>
      </c>
      <c r="F8235" s="2" t="s">
        <v>93</v>
      </c>
      <c r="G8235" s="3" t="s">
        <v>29</v>
      </c>
      <c r="H8235" s="2" t="s">
        <v>29</v>
      </c>
      <c r="I8235" s="2" t="s">
        <v>29</v>
      </c>
      <c r="J8235" s="2" t="s">
        <v>29</v>
      </c>
      <c r="K8235">
        <v>18.7</v>
      </c>
      <c r="L8235" s="2">
        <f t="shared" si="30"/>
        <v>17.144752475247522</v>
      </c>
      <c r="M8235" s="2" t="s">
        <v>26</v>
      </c>
      <c r="N8235" s="2" t="s">
        <v>27</v>
      </c>
      <c r="O8235" s="2" t="s">
        <v>29</v>
      </c>
      <c r="P8235" s="2" t="s">
        <v>29</v>
      </c>
      <c r="Q8235" s="2" t="s">
        <v>29</v>
      </c>
      <c r="R8235" s="2" t="s">
        <v>29</v>
      </c>
      <c r="S8235" s="2" t="s">
        <v>29</v>
      </c>
      <c r="T8235" s="2" t="s">
        <v>29</v>
      </c>
      <c r="U8235" s="2" t="s">
        <v>29</v>
      </c>
      <c r="V8235" s="2" t="s">
        <v>29</v>
      </c>
      <c r="W8235" s="2" t="s">
        <v>7997</v>
      </c>
    </row>
    <row r="8236" spans="1:23" s="2" customFormat="1">
      <c r="A8236">
        <v>8235</v>
      </c>
      <c r="B8236" s="2" t="s">
        <v>151</v>
      </c>
      <c r="C8236" s="2" t="s">
        <v>152</v>
      </c>
      <c r="D8236" s="2">
        <v>211</v>
      </c>
      <c r="E8236" s="2" t="s">
        <v>8011</v>
      </c>
      <c r="F8236" s="2" t="s">
        <v>1594</v>
      </c>
      <c r="G8236" s="3" t="s">
        <v>8012</v>
      </c>
      <c r="H8236" s="2" t="s">
        <v>29</v>
      </c>
      <c r="I8236" s="2" t="s">
        <v>8012</v>
      </c>
      <c r="J8236" s="2" t="s">
        <v>29</v>
      </c>
      <c r="K8236">
        <v>0.3</v>
      </c>
      <c r="L8236" s="2">
        <f t="shared" si="30"/>
        <v>0.27504950495049502</v>
      </c>
      <c r="M8236" s="2" t="s">
        <v>26</v>
      </c>
      <c r="N8236" s="2" t="s">
        <v>27</v>
      </c>
      <c r="O8236" s="2" t="s">
        <v>29</v>
      </c>
      <c r="P8236" s="2" t="s">
        <v>29</v>
      </c>
      <c r="Q8236" s="2" t="s">
        <v>29</v>
      </c>
      <c r="R8236" s="2" t="s">
        <v>29</v>
      </c>
      <c r="S8236" s="2" t="s">
        <v>29</v>
      </c>
      <c r="T8236" s="2" t="s">
        <v>29</v>
      </c>
      <c r="U8236" s="2" t="s">
        <v>29</v>
      </c>
      <c r="V8236" s="2" t="s">
        <v>29</v>
      </c>
      <c r="W8236" s="2" t="s">
        <v>7997</v>
      </c>
    </row>
    <row r="8237" spans="1:23" s="2" customFormat="1">
      <c r="A8237">
        <v>8236</v>
      </c>
      <c r="B8237" s="2" t="s">
        <v>151</v>
      </c>
      <c r="C8237" s="2" t="s">
        <v>152</v>
      </c>
      <c r="D8237" s="2">
        <v>211</v>
      </c>
      <c r="E8237" s="2" t="s">
        <v>7999</v>
      </c>
      <c r="F8237" s="2" t="s">
        <v>33</v>
      </c>
      <c r="G8237" s="3" t="s">
        <v>8000</v>
      </c>
      <c r="H8237" s="2" t="s">
        <v>29</v>
      </c>
      <c r="I8237" s="2" t="s">
        <v>8000</v>
      </c>
      <c r="J8237" s="2" t="s">
        <v>29</v>
      </c>
      <c r="K8237">
        <v>0.3</v>
      </c>
      <c r="L8237" s="2">
        <f t="shared" si="30"/>
        <v>0.27504950495049502</v>
      </c>
      <c r="M8237" s="2" t="s">
        <v>26</v>
      </c>
      <c r="N8237" s="2" t="s">
        <v>63</v>
      </c>
      <c r="O8237" s="2" t="s">
        <v>29</v>
      </c>
      <c r="P8237" s="2" t="s">
        <v>29</v>
      </c>
      <c r="Q8237" s="2" t="s">
        <v>29</v>
      </c>
      <c r="R8237" s="2" t="s">
        <v>29</v>
      </c>
      <c r="S8237" s="2" t="s">
        <v>29</v>
      </c>
      <c r="T8237" s="2" t="s">
        <v>29</v>
      </c>
      <c r="U8237" s="2" t="s">
        <v>29</v>
      </c>
      <c r="V8237" s="2" t="s">
        <v>29</v>
      </c>
      <c r="W8237" s="2" t="s">
        <v>7997</v>
      </c>
    </row>
    <row r="8238" spans="1:23" s="2" customFormat="1">
      <c r="A8238">
        <v>8237</v>
      </c>
      <c r="B8238" s="2" t="s">
        <v>151</v>
      </c>
      <c r="C8238" s="2" t="s">
        <v>152</v>
      </c>
      <c r="D8238" s="2">
        <v>211</v>
      </c>
      <c r="E8238" s="2" t="s">
        <v>3302</v>
      </c>
      <c r="F8238" s="2" t="s">
        <v>1594</v>
      </c>
      <c r="G8238" s="3" t="s">
        <v>3303</v>
      </c>
      <c r="H8238" s="2" t="s">
        <v>3304</v>
      </c>
      <c r="I8238" s="2" t="s">
        <v>3303</v>
      </c>
      <c r="J8238" s="2" t="s">
        <v>3304</v>
      </c>
      <c r="K8238">
        <v>0.6</v>
      </c>
      <c r="L8238" s="2">
        <f t="shared" si="30"/>
        <v>0.55009900990099003</v>
      </c>
      <c r="M8238" s="2" t="s">
        <v>26</v>
      </c>
      <c r="N8238" s="2" t="s">
        <v>27</v>
      </c>
      <c r="O8238" s="2" t="s">
        <v>29</v>
      </c>
      <c r="P8238" s="2" t="s">
        <v>29</v>
      </c>
      <c r="Q8238" s="2" t="s">
        <v>29</v>
      </c>
      <c r="R8238" s="2" t="s">
        <v>29</v>
      </c>
      <c r="S8238" s="2" t="s">
        <v>29</v>
      </c>
      <c r="T8238" s="2" t="s">
        <v>29</v>
      </c>
      <c r="U8238" s="2" t="s">
        <v>29</v>
      </c>
      <c r="V8238" s="2" t="s">
        <v>29</v>
      </c>
      <c r="W8238" s="2" t="s">
        <v>7997</v>
      </c>
    </row>
    <row r="8239" spans="1:23" s="2" customFormat="1">
      <c r="A8239">
        <v>8238</v>
      </c>
      <c r="B8239" s="2" t="s">
        <v>151</v>
      </c>
      <c r="C8239" s="2" t="s">
        <v>152</v>
      </c>
      <c r="D8239" s="2">
        <v>211</v>
      </c>
      <c r="E8239" s="2" t="s">
        <v>8030</v>
      </c>
      <c r="F8239" s="2" t="s">
        <v>4209</v>
      </c>
      <c r="G8239" s="3" t="s">
        <v>4210</v>
      </c>
      <c r="H8239" s="2" t="s">
        <v>29</v>
      </c>
      <c r="I8239" s="2" t="s">
        <v>4210</v>
      </c>
      <c r="J8239" s="2" t="s">
        <v>29</v>
      </c>
      <c r="K8239">
        <v>0.5</v>
      </c>
      <c r="L8239" s="2">
        <f t="shared" si="30"/>
        <v>0.45841584158415838</v>
      </c>
      <c r="M8239" s="2" t="s">
        <v>26</v>
      </c>
      <c r="N8239" s="2" t="s">
        <v>63</v>
      </c>
      <c r="O8239" s="2" t="s">
        <v>28</v>
      </c>
      <c r="P8239" s="2" t="s">
        <v>29</v>
      </c>
      <c r="Q8239" s="2" t="s">
        <v>29</v>
      </c>
      <c r="R8239" s="2" t="s">
        <v>29</v>
      </c>
      <c r="S8239" s="2" t="s">
        <v>29</v>
      </c>
      <c r="T8239" s="2" t="s">
        <v>29</v>
      </c>
      <c r="U8239" s="2" t="s">
        <v>29</v>
      </c>
      <c r="V8239" s="2" t="s">
        <v>29</v>
      </c>
      <c r="W8239" s="2" t="s">
        <v>7997</v>
      </c>
    </row>
    <row r="8240" spans="1:23" s="2" customFormat="1">
      <c r="A8240">
        <v>8239</v>
      </c>
      <c r="B8240" s="2" t="s">
        <v>151</v>
      </c>
      <c r="C8240" s="2" t="s">
        <v>152</v>
      </c>
      <c r="D8240" s="2">
        <v>211</v>
      </c>
      <c r="E8240" s="2" t="s">
        <v>8013</v>
      </c>
      <c r="F8240" s="2" t="s">
        <v>93</v>
      </c>
      <c r="G8240" s="3" t="s">
        <v>29</v>
      </c>
      <c r="H8240" s="2" t="s">
        <v>29</v>
      </c>
      <c r="I8240" s="2" t="s">
        <v>29</v>
      </c>
      <c r="J8240" s="2" t="s">
        <v>29</v>
      </c>
      <c r="K8240">
        <v>1.1000000000000001</v>
      </c>
      <c r="L8240" s="2">
        <f t="shared" si="30"/>
        <v>1.0085148514851485</v>
      </c>
      <c r="M8240" s="2" t="s">
        <v>26</v>
      </c>
      <c r="N8240" s="2" t="s">
        <v>27</v>
      </c>
      <c r="O8240" s="2" t="s">
        <v>29</v>
      </c>
      <c r="P8240" s="2" t="s">
        <v>29</v>
      </c>
      <c r="Q8240" s="2" t="s">
        <v>29</v>
      </c>
      <c r="R8240" s="2" t="s">
        <v>29</v>
      </c>
      <c r="S8240" s="2" t="s">
        <v>29</v>
      </c>
      <c r="T8240" s="2" t="s">
        <v>29</v>
      </c>
      <c r="U8240" s="2" t="s">
        <v>29</v>
      </c>
      <c r="V8240" s="2" t="s">
        <v>29</v>
      </c>
      <c r="W8240" s="2" t="s">
        <v>7997</v>
      </c>
    </row>
    <row r="8241" spans="1:23" s="2" customFormat="1">
      <c r="A8241">
        <v>8240</v>
      </c>
      <c r="B8241" s="2" t="s">
        <v>151</v>
      </c>
      <c r="C8241" s="2" t="s">
        <v>152</v>
      </c>
      <c r="D8241" s="2">
        <v>211</v>
      </c>
      <c r="E8241" s="2" t="s">
        <v>8015</v>
      </c>
      <c r="F8241" s="2" t="s">
        <v>344</v>
      </c>
      <c r="G8241" s="3" t="s">
        <v>8016</v>
      </c>
      <c r="H8241" s="2" t="s">
        <v>3173</v>
      </c>
      <c r="I8241" s="2" t="s">
        <v>8016</v>
      </c>
      <c r="J8241" s="2" t="s">
        <v>3173</v>
      </c>
      <c r="K8241">
        <v>0.6</v>
      </c>
      <c r="L8241" s="2">
        <f t="shared" si="30"/>
        <v>0.55009900990099003</v>
      </c>
      <c r="M8241" s="2" t="s">
        <v>26</v>
      </c>
      <c r="N8241" s="2" t="s">
        <v>74</v>
      </c>
      <c r="O8241" s="2" t="s">
        <v>29</v>
      </c>
      <c r="P8241" s="2" t="s">
        <v>29</v>
      </c>
      <c r="Q8241" s="2" t="s">
        <v>29</v>
      </c>
      <c r="R8241" s="2" t="s">
        <v>29</v>
      </c>
      <c r="S8241" s="2" t="s">
        <v>29</v>
      </c>
      <c r="T8241" s="2" t="s">
        <v>29</v>
      </c>
      <c r="U8241" s="2" t="s">
        <v>29</v>
      </c>
      <c r="V8241" s="2" t="s">
        <v>29</v>
      </c>
      <c r="W8241" s="2" t="s">
        <v>7997</v>
      </c>
    </row>
    <row r="8242" spans="1:23" s="2" customFormat="1">
      <c r="A8242">
        <v>8241</v>
      </c>
      <c r="B8242" s="2" t="s">
        <v>151</v>
      </c>
      <c r="C8242" s="2" t="s">
        <v>152</v>
      </c>
      <c r="D8242" s="2">
        <v>211</v>
      </c>
      <c r="E8242" s="2" t="s">
        <v>8031</v>
      </c>
      <c r="F8242" s="2" t="s">
        <v>438</v>
      </c>
      <c r="G8242" s="3" t="s">
        <v>8032</v>
      </c>
      <c r="H8242" s="2" t="s">
        <v>3092</v>
      </c>
      <c r="I8242" s="2" t="s">
        <v>8032</v>
      </c>
      <c r="J8242" s="2" t="s">
        <v>3092</v>
      </c>
      <c r="K8242">
        <v>0.3</v>
      </c>
      <c r="L8242" s="2">
        <f t="shared" si="30"/>
        <v>0.27504950495049502</v>
      </c>
      <c r="M8242" s="2" t="s">
        <v>26</v>
      </c>
      <c r="N8242" s="2" t="s">
        <v>27</v>
      </c>
      <c r="O8242" s="2" t="s">
        <v>29</v>
      </c>
      <c r="P8242" s="2" t="s">
        <v>29</v>
      </c>
      <c r="Q8242" s="2" t="s">
        <v>29</v>
      </c>
      <c r="R8242" s="2" t="s">
        <v>29</v>
      </c>
      <c r="S8242" s="2" t="s">
        <v>29</v>
      </c>
      <c r="T8242" s="2" t="s">
        <v>29</v>
      </c>
      <c r="U8242" s="2" t="s">
        <v>29</v>
      </c>
      <c r="V8242" s="2" t="s">
        <v>29</v>
      </c>
      <c r="W8242" s="2" t="s">
        <v>7997</v>
      </c>
    </row>
    <row r="8243" spans="1:23" s="2" customFormat="1">
      <c r="A8243">
        <v>8242</v>
      </c>
      <c r="B8243" s="2" t="s">
        <v>151</v>
      </c>
      <c r="C8243" s="2" t="s">
        <v>152</v>
      </c>
      <c r="D8243" s="2">
        <v>211</v>
      </c>
      <c r="E8243" s="2" t="s">
        <v>8001</v>
      </c>
      <c r="F8243" s="2" t="s">
        <v>255</v>
      </c>
      <c r="G8243" s="3" t="s">
        <v>696</v>
      </c>
      <c r="H8243" s="2" t="s">
        <v>29</v>
      </c>
      <c r="I8243" s="2" t="s">
        <v>696</v>
      </c>
      <c r="J8243" s="2" t="s">
        <v>29</v>
      </c>
      <c r="K8243">
        <v>0.3</v>
      </c>
      <c r="L8243" s="2">
        <f t="shared" si="30"/>
        <v>0.27504950495049502</v>
      </c>
      <c r="M8243" s="2" t="s">
        <v>26</v>
      </c>
      <c r="N8243" s="2" t="s">
        <v>74</v>
      </c>
      <c r="O8243" s="2" t="s">
        <v>29</v>
      </c>
      <c r="P8243" s="2" t="s">
        <v>29</v>
      </c>
      <c r="Q8243" s="2" t="s">
        <v>29</v>
      </c>
      <c r="R8243" s="2" t="s">
        <v>29</v>
      </c>
      <c r="S8243" s="2" t="s">
        <v>29</v>
      </c>
      <c r="T8243" s="2" t="s">
        <v>29</v>
      </c>
      <c r="U8243" s="2" t="s">
        <v>29</v>
      </c>
      <c r="V8243" s="2" t="s">
        <v>29</v>
      </c>
      <c r="W8243" s="2" t="s">
        <v>7997</v>
      </c>
    </row>
    <row r="8244" spans="1:23" s="2" customFormat="1">
      <c r="A8244">
        <v>8243</v>
      </c>
      <c r="B8244" s="2" t="s">
        <v>151</v>
      </c>
      <c r="C8244" s="2" t="s">
        <v>152</v>
      </c>
      <c r="D8244" s="2">
        <v>211</v>
      </c>
      <c r="E8244" s="2" t="s">
        <v>8002</v>
      </c>
      <c r="F8244" s="2" t="s">
        <v>1049</v>
      </c>
      <c r="G8244" s="3" t="s">
        <v>8003</v>
      </c>
      <c r="H8244" s="2" t="s">
        <v>3173</v>
      </c>
      <c r="I8244" s="2" t="s">
        <v>8003</v>
      </c>
      <c r="J8244" s="2" t="s">
        <v>299</v>
      </c>
      <c r="K8244">
        <v>2.2999999999999998</v>
      </c>
      <c r="L8244" s="2">
        <f t="shared" si="30"/>
        <v>2.1087128712871284</v>
      </c>
      <c r="M8244" s="2" t="s">
        <v>26</v>
      </c>
      <c r="N8244" s="2" t="s">
        <v>74</v>
      </c>
      <c r="O8244" s="2" t="s">
        <v>29</v>
      </c>
      <c r="P8244" s="2" t="s">
        <v>29</v>
      </c>
      <c r="Q8244" s="2" t="s">
        <v>29</v>
      </c>
      <c r="R8244" s="2" t="s">
        <v>29</v>
      </c>
      <c r="S8244" s="2" t="s">
        <v>29</v>
      </c>
      <c r="T8244" s="2" t="s">
        <v>29</v>
      </c>
      <c r="U8244" s="2" t="s">
        <v>29</v>
      </c>
      <c r="V8244" s="2" t="s">
        <v>29</v>
      </c>
      <c r="W8244" s="2" t="s">
        <v>7997</v>
      </c>
    </row>
    <row r="8245" spans="1:23" s="2" customFormat="1">
      <c r="A8245">
        <v>8244</v>
      </c>
      <c r="B8245" s="2" t="s">
        <v>151</v>
      </c>
      <c r="C8245" s="2" t="s">
        <v>152</v>
      </c>
      <c r="D8245" s="2">
        <v>211</v>
      </c>
      <c r="E8245" s="2" t="s">
        <v>8033</v>
      </c>
      <c r="F8245" s="2" t="s">
        <v>344</v>
      </c>
      <c r="G8245" s="3" t="s">
        <v>5914</v>
      </c>
      <c r="H8245" s="2" t="s">
        <v>485</v>
      </c>
      <c r="I8245" s="2" t="s">
        <v>5914</v>
      </c>
      <c r="J8245" s="2" t="s">
        <v>8794</v>
      </c>
      <c r="K8245">
        <v>0.3</v>
      </c>
      <c r="L8245" s="2">
        <f t="shared" si="30"/>
        <v>0.27504950495049502</v>
      </c>
      <c r="M8245" s="2" t="s">
        <v>26</v>
      </c>
      <c r="N8245" s="2" t="s">
        <v>74</v>
      </c>
      <c r="O8245" s="2" t="s">
        <v>29</v>
      </c>
      <c r="P8245" s="2" t="s">
        <v>29</v>
      </c>
      <c r="Q8245" s="2" t="s">
        <v>29</v>
      </c>
      <c r="R8245" s="2" t="s">
        <v>29</v>
      </c>
      <c r="S8245" s="2" t="s">
        <v>29</v>
      </c>
      <c r="T8245" s="2" t="s">
        <v>29</v>
      </c>
      <c r="U8245" s="2" t="s">
        <v>29</v>
      </c>
      <c r="V8245" s="2" t="s">
        <v>29</v>
      </c>
      <c r="W8245" s="2" t="s">
        <v>7997</v>
      </c>
    </row>
    <row r="8246" spans="1:23" s="2" customFormat="1">
      <c r="A8246">
        <v>8245</v>
      </c>
      <c r="B8246" s="2" t="s">
        <v>151</v>
      </c>
      <c r="C8246" s="2" t="s">
        <v>152</v>
      </c>
      <c r="D8246" s="2">
        <v>211</v>
      </c>
      <c r="E8246" s="2" t="s">
        <v>8034</v>
      </c>
      <c r="F8246" s="2" t="s">
        <v>23</v>
      </c>
      <c r="G8246" s="3" t="s">
        <v>29</v>
      </c>
      <c r="H8246" s="2" t="s">
        <v>29</v>
      </c>
      <c r="I8246" s="2" t="s">
        <v>29</v>
      </c>
      <c r="J8246" s="2" t="s">
        <v>29</v>
      </c>
      <c r="K8246">
        <v>0.3</v>
      </c>
      <c r="L8246" s="2">
        <f t="shared" si="30"/>
        <v>0.27504950495049502</v>
      </c>
      <c r="M8246" s="2" t="s">
        <v>26</v>
      </c>
      <c r="N8246" s="2" t="s">
        <v>74</v>
      </c>
      <c r="O8246" s="2" t="s">
        <v>29</v>
      </c>
      <c r="P8246" s="2" t="s">
        <v>29</v>
      </c>
      <c r="Q8246" s="2" t="s">
        <v>29</v>
      </c>
      <c r="R8246" s="2" t="s">
        <v>29</v>
      </c>
      <c r="S8246" s="2" t="s">
        <v>29</v>
      </c>
      <c r="T8246" s="2" t="s">
        <v>29</v>
      </c>
      <c r="U8246" s="2" t="s">
        <v>29</v>
      </c>
      <c r="V8246" s="2" t="s">
        <v>29</v>
      </c>
      <c r="W8246" s="2" t="s">
        <v>7997</v>
      </c>
    </row>
    <row r="8247" spans="1:23" s="2" customFormat="1">
      <c r="A8247">
        <v>8246</v>
      </c>
      <c r="B8247" s="2" t="s">
        <v>151</v>
      </c>
      <c r="C8247" s="2" t="s">
        <v>152</v>
      </c>
      <c r="D8247" s="2">
        <v>211</v>
      </c>
      <c r="E8247" s="2" t="s">
        <v>8035</v>
      </c>
      <c r="F8247" s="2" t="s">
        <v>93</v>
      </c>
      <c r="G8247" s="3" t="s">
        <v>29</v>
      </c>
      <c r="H8247" s="2" t="s">
        <v>29</v>
      </c>
      <c r="I8247" s="2" t="s">
        <v>29</v>
      </c>
      <c r="J8247" s="2" t="s">
        <v>29</v>
      </c>
      <c r="K8247">
        <v>0.6</v>
      </c>
      <c r="L8247" s="2">
        <f t="shared" si="30"/>
        <v>0.55009900990099003</v>
      </c>
      <c r="M8247" s="2" t="s">
        <v>26</v>
      </c>
      <c r="N8247" s="2" t="s">
        <v>27</v>
      </c>
      <c r="O8247" s="2" t="s">
        <v>29</v>
      </c>
      <c r="P8247" s="2" t="s">
        <v>29</v>
      </c>
      <c r="Q8247" s="2" t="s">
        <v>29</v>
      </c>
      <c r="R8247" s="2" t="s">
        <v>29</v>
      </c>
      <c r="S8247" s="2" t="s">
        <v>29</v>
      </c>
      <c r="T8247" s="2" t="s">
        <v>29</v>
      </c>
      <c r="U8247" s="2" t="s">
        <v>29</v>
      </c>
      <c r="V8247" s="2" t="s">
        <v>29</v>
      </c>
      <c r="W8247" s="2" t="s">
        <v>7997</v>
      </c>
    </row>
    <row r="8248" spans="1:23" s="2" customFormat="1">
      <c r="A8248">
        <v>8247</v>
      </c>
      <c r="B8248" s="2" t="s">
        <v>151</v>
      </c>
      <c r="C8248" s="2" t="s">
        <v>152</v>
      </c>
      <c r="D8248" s="2">
        <v>211</v>
      </c>
      <c r="E8248" s="2" t="s">
        <v>8035</v>
      </c>
      <c r="F8248" s="2" t="s">
        <v>93</v>
      </c>
      <c r="G8248" s="3" t="s">
        <v>29</v>
      </c>
      <c r="H8248" s="2" t="s">
        <v>29</v>
      </c>
      <c r="I8248" s="2" t="s">
        <v>29</v>
      </c>
      <c r="J8248" s="2" t="s">
        <v>29</v>
      </c>
      <c r="K8248">
        <v>0.3</v>
      </c>
      <c r="L8248" s="2">
        <f t="shared" si="30"/>
        <v>0.27504950495049502</v>
      </c>
      <c r="M8248" s="2" t="s">
        <v>26</v>
      </c>
      <c r="N8248" s="2" t="s">
        <v>74</v>
      </c>
      <c r="O8248" s="2" t="s">
        <v>29</v>
      </c>
      <c r="P8248" s="2" t="s">
        <v>29</v>
      </c>
      <c r="Q8248" s="2" t="s">
        <v>29</v>
      </c>
      <c r="R8248" s="2" t="s">
        <v>29</v>
      </c>
      <c r="S8248" s="2" t="s">
        <v>29</v>
      </c>
      <c r="T8248" s="2" t="s">
        <v>29</v>
      </c>
      <c r="U8248" s="2" t="s">
        <v>29</v>
      </c>
      <c r="V8248" s="2" t="s">
        <v>29</v>
      </c>
      <c r="W8248" s="2" t="s">
        <v>7997</v>
      </c>
    </row>
    <row r="8249" spans="1:23" s="2" customFormat="1">
      <c r="A8249">
        <v>8248</v>
      </c>
      <c r="B8249" s="2" t="s">
        <v>151</v>
      </c>
      <c r="C8249" s="2" t="s">
        <v>152</v>
      </c>
      <c r="D8249" s="2">
        <v>211</v>
      </c>
      <c r="E8249" s="2" t="s">
        <v>899</v>
      </c>
      <c r="F8249" s="2" t="s">
        <v>154</v>
      </c>
      <c r="G8249" s="3" t="s">
        <v>435</v>
      </c>
      <c r="H8249" s="2" t="s">
        <v>900</v>
      </c>
      <c r="I8249" s="2" t="s">
        <v>435</v>
      </c>
      <c r="J8249" s="2" t="s">
        <v>900</v>
      </c>
      <c r="K8249">
        <v>2.2999999999999998</v>
      </c>
      <c r="L8249" s="2">
        <f t="shared" si="30"/>
        <v>2.1087128712871284</v>
      </c>
      <c r="M8249" s="2" t="s">
        <v>26</v>
      </c>
      <c r="N8249" s="2" t="s">
        <v>27</v>
      </c>
      <c r="O8249" s="2" t="s">
        <v>29</v>
      </c>
      <c r="P8249" s="2" t="s">
        <v>29</v>
      </c>
      <c r="Q8249" s="2" t="s">
        <v>29</v>
      </c>
      <c r="R8249" s="2" t="s">
        <v>29</v>
      </c>
      <c r="S8249" s="2" t="s">
        <v>29</v>
      </c>
      <c r="T8249" s="2" t="s">
        <v>29</v>
      </c>
      <c r="U8249" s="2" t="s">
        <v>29</v>
      </c>
      <c r="V8249" s="2" t="s">
        <v>29</v>
      </c>
      <c r="W8249" s="2" t="s">
        <v>7997</v>
      </c>
    </row>
    <row r="8250" spans="1:23" s="2" customFormat="1">
      <c r="A8250">
        <v>8249</v>
      </c>
      <c r="B8250" s="2" t="s">
        <v>151</v>
      </c>
      <c r="C8250" s="2" t="s">
        <v>152</v>
      </c>
      <c r="D8250" s="2">
        <v>211</v>
      </c>
      <c r="E8250" s="2" t="s">
        <v>899</v>
      </c>
      <c r="F8250" s="2" t="s">
        <v>154</v>
      </c>
      <c r="G8250" s="3" t="s">
        <v>435</v>
      </c>
      <c r="H8250" s="2" t="s">
        <v>900</v>
      </c>
      <c r="I8250" s="2" t="s">
        <v>435</v>
      </c>
      <c r="J8250" s="2" t="s">
        <v>900</v>
      </c>
      <c r="K8250">
        <v>2.6</v>
      </c>
      <c r="L8250" s="2">
        <f t="shared" si="30"/>
        <v>2.3837623762376237</v>
      </c>
      <c r="M8250" s="2" t="s">
        <v>26</v>
      </c>
      <c r="N8250" s="2" t="s">
        <v>63</v>
      </c>
      <c r="O8250" s="2" t="s">
        <v>29</v>
      </c>
      <c r="P8250" s="2" t="s">
        <v>29</v>
      </c>
      <c r="Q8250" s="2" t="s">
        <v>29</v>
      </c>
      <c r="R8250" s="2" t="s">
        <v>29</v>
      </c>
      <c r="S8250" s="2" t="s">
        <v>29</v>
      </c>
      <c r="T8250" s="2" t="s">
        <v>29</v>
      </c>
      <c r="U8250" s="2" t="s">
        <v>29</v>
      </c>
      <c r="V8250" s="2" t="s">
        <v>29</v>
      </c>
      <c r="W8250" s="2" t="s">
        <v>7997</v>
      </c>
    </row>
    <row r="8251" spans="1:23" s="2" customFormat="1">
      <c r="A8251">
        <v>8250</v>
      </c>
      <c r="B8251" s="2" t="s">
        <v>151</v>
      </c>
      <c r="C8251" s="2" t="s">
        <v>152</v>
      </c>
      <c r="D8251" s="2">
        <v>211</v>
      </c>
      <c r="E8251" s="2" t="s">
        <v>899</v>
      </c>
      <c r="F8251" s="2" t="s">
        <v>154</v>
      </c>
      <c r="G8251" s="3" t="s">
        <v>435</v>
      </c>
      <c r="H8251" s="2" t="s">
        <v>900</v>
      </c>
      <c r="I8251" s="2" t="s">
        <v>435</v>
      </c>
      <c r="J8251" s="2" t="s">
        <v>900</v>
      </c>
      <c r="K8251">
        <v>0.3</v>
      </c>
      <c r="L8251" s="2">
        <f t="shared" si="30"/>
        <v>0.27504950495049502</v>
      </c>
      <c r="M8251" s="2" t="s">
        <v>26</v>
      </c>
      <c r="N8251" s="2" t="s">
        <v>74</v>
      </c>
      <c r="O8251" s="2" t="s">
        <v>29</v>
      </c>
      <c r="P8251" s="2" t="s">
        <v>29</v>
      </c>
      <c r="Q8251" s="2" t="s">
        <v>29</v>
      </c>
      <c r="R8251" s="2" t="s">
        <v>29</v>
      </c>
      <c r="S8251" s="2" t="s">
        <v>29</v>
      </c>
      <c r="T8251" s="2" t="s">
        <v>29</v>
      </c>
      <c r="U8251" s="2" t="s">
        <v>29</v>
      </c>
      <c r="V8251" s="2" t="s">
        <v>29</v>
      </c>
      <c r="W8251" s="2" t="s">
        <v>7997</v>
      </c>
    </row>
    <row r="8252" spans="1:23" s="2" customFormat="1">
      <c r="A8252">
        <v>8251</v>
      </c>
      <c r="B8252" s="2" t="s">
        <v>151</v>
      </c>
      <c r="C8252" s="2" t="s">
        <v>152</v>
      </c>
      <c r="D8252" s="2">
        <v>211</v>
      </c>
      <c r="E8252" s="2" t="s">
        <v>8026</v>
      </c>
      <c r="F8252" s="2" t="s">
        <v>185</v>
      </c>
      <c r="G8252" s="3" t="s">
        <v>186</v>
      </c>
      <c r="H8252" s="2" t="s">
        <v>29</v>
      </c>
      <c r="I8252" s="2" t="s">
        <v>186</v>
      </c>
      <c r="J8252" s="2" t="s">
        <v>29</v>
      </c>
      <c r="K8252">
        <v>0.3</v>
      </c>
      <c r="L8252" s="2">
        <f t="shared" si="30"/>
        <v>0.27504950495049502</v>
      </c>
      <c r="M8252" s="2" t="s">
        <v>26</v>
      </c>
      <c r="N8252" s="2" t="s">
        <v>27</v>
      </c>
      <c r="O8252" s="2" t="s">
        <v>29</v>
      </c>
      <c r="P8252" s="2" t="s">
        <v>29</v>
      </c>
      <c r="Q8252" s="2" t="s">
        <v>29</v>
      </c>
      <c r="R8252" s="2" t="s">
        <v>29</v>
      </c>
      <c r="S8252" s="2" t="s">
        <v>29</v>
      </c>
      <c r="T8252" s="2" t="s">
        <v>29</v>
      </c>
      <c r="U8252" s="2" t="s">
        <v>29</v>
      </c>
      <c r="V8252" s="2" t="s">
        <v>29</v>
      </c>
      <c r="W8252" s="2" t="s">
        <v>7997</v>
      </c>
    </row>
    <row r="8253" spans="1:23" s="2" customFormat="1">
      <c r="A8253">
        <v>8252</v>
      </c>
      <c r="B8253" s="2" t="s">
        <v>151</v>
      </c>
      <c r="C8253" s="2" t="s">
        <v>152</v>
      </c>
      <c r="D8253" s="2">
        <v>211</v>
      </c>
      <c r="E8253" s="2" t="s">
        <v>8026</v>
      </c>
      <c r="F8253" s="2" t="s">
        <v>185</v>
      </c>
      <c r="G8253" s="3" t="s">
        <v>186</v>
      </c>
      <c r="H8253" s="2" t="s">
        <v>29</v>
      </c>
      <c r="I8253" s="2" t="s">
        <v>186</v>
      </c>
      <c r="J8253" s="2" t="s">
        <v>29</v>
      </c>
      <c r="K8253">
        <v>17.3</v>
      </c>
      <c r="L8253" s="2">
        <f t="shared" si="30"/>
        <v>15.861188118811882</v>
      </c>
      <c r="M8253" s="2" t="s">
        <v>26</v>
      </c>
      <c r="N8253" s="2" t="s">
        <v>74</v>
      </c>
      <c r="O8253" s="2" t="s">
        <v>29</v>
      </c>
      <c r="P8253" s="2" t="s">
        <v>29</v>
      </c>
      <c r="Q8253" s="2" t="s">
        <v>29</v>
      </c>
      <c r="R8253" s="2" t="s">
        <v>29</v>
      </c>
      <c r="S8253" s="2" t="s">
        <v>29</v>
      </c>
      <c r="T8253" s="2" t="s">
        <v>29</v>
      </c>
      <c r="U8253" s="2" t="s">
        <v>29</v>
      </c>
      <c r="V8253" s="2" t="s">
        <v>29</v>
      </c>
      <c r="W8253" s="2" t="s">
        <v>7997</v>
      </c>
    </row>
    <row r="8254" spans="1:23" s="2" customFormat="1">
      <c r="A8254">
        <v>8253</v>
      </c>
      <c r="B8254" s="2" t="s">
        <v>151</v>
      </c>
      <c r="C8254" s="2" t="s">
        <v>152</v>
      </c>
      <c r="D8254" s="2">
        <v>211</v>
      </c>
      <c r="E8254" s="2" t="s">
        <v>454</v>
      </c>
      <c r="F8254" s="2" t="s">
        <v>401</v>
      </c>
      <c r="G8254" s="3" t="s">
        <v>402</v>
      </c>
      <c r="H8254" s="2" t="s">
        <v>455</v>
      </c>
      <c r="I8254" s="2" t="s">
        <v>402</v>
      </c>
      <c r="J8254" s="2" t="s">
        <v>455</v>
      </c>
      <c r="K8254">
        <v>0.3</v>
      </c>
      <c r="L8254" s="2">
        <f t="shared" si="30"/>
        <v>0.27504950495049502</v>
      </c>
      <c r="M8254" s="2" t="s">
        <v>26</v>
      </c>
      <c r="N8254" s="2" t="s">
        <v>27</v>
      </c>
      <c r="O8254" s="2" t="s">
        <v>29</v>
      </c>
      <c r="P8254" s="2" t="s">
        <v>29</v>
      </c>
      <c r="Q8254" s="2" t="s">
        <v>29</v>
      </c>
      <c r="R8254" s="2" t="s">
        <v>29</v>
      </c>
      <c r="S8254" s="2" t="s">
        <v>29</v>
      </c>
      <c r="T8254" s="2" t="s">
        <v>29</v>
      </c>
      <c r="U8254" s="2" t="s">
        <v>29</v>
      </c>
      <c r="V8254" s="2" t="s">
        <v>29</v>
      </c>
      <c r="W8254" s="2" t="s">
        <v>7997</v>
      </c>
    </row>
    <row r="8255" spans="1:23" s="2" customFormat="1">
      <c r="A8255">
        <v>8254</v>
      </c>
      <c r="B8255" s="2" t="s">
        <v>151</v>
      </c>
      <c r="C8255" s="2" t="s">
        <v>152</v>
      </c>
      <c r="D8255" s="2">
        <v>211</v>
      </c>
      <c r="E8255" s="2" t="s">
        <v>454</v>
      </c>
      <c r="F8255" s="2" t="s">
        <v>401</v>
      </c>
      <c r="G8255" s="3" t="s">
        <v>402</v>
      </c>
      <c r="H8255" s="2" t="s">
        <v>455</v>
      </c>
      <c r="I8255" s="2" t="s">
        <v>402</v>
      </c>
      <c r="J8255" s="2" t="s">
        <v>455</v>
      </c>
      <c r="K8255">
        <v>0.6</v>
      </c>
      <c r="L8255" s="2">
        <f t="shared" si="30"/>
        <v>0.55009900990099003</v>
      </c>
      <c r="M8255" s="2" t="s">
        <v>26</v>
      </c>
      <c r="N8255" s="2" t="s">
        <v>74</v>
      </c>
      <c r="O8255" s="2" t="s">
        <v>29</v>
      </c>
      <c r="P8255" s="2" t="s">
        <v>29</v>
      </c>
      <c r="Q8255" s="2" t="s">
        <v>29</v>
      </c>
      <c r="R8255" s="2" t="s">
        <v>29</v>
      </c>
      <c r="S8255" s="2" t="s">
        <v>29</v>
      </c>
      <c r="T8255" s="2" t="s">
        <v>29</v>
      </c>
      <c r="U8255" s="2" t="s">
        <v>29</v>
      </c>
      <c r="V8255" s="2" t="s">
        <v>29</v>
      </c>
      <c r="W8255" s="2" t="s">
        <v>7997</v>
      </c>
    </row>
    <row r="8256" spans="1:23" s="2" customFormat="1">
      <c r="A8256">
        <v>8255</v>
      </c>
      <c r="B8256" s="2" t="s">
        <v>151</v>
      </c>
      <c r="C8256" s="2" t="s">
        <v>152</v>
      </c>
      <c r="D8256" s="2">
        <v>211</v>
      </c>
      <c r="E8256" s="2" t="s">
        <v>486</v>
      </c>
      <c r="F8256" s="2" t="s">
        <v>251</v>
      </c>
      <c r="G8256" s="3" t="s">
        <v>487</v>
      </c>
      <c r="H8256" s="2" t="s">
        <v>488</v>
      </c>
      <c r="I8256" s="2" t="s">
        <v>487</v>
      </c>
      <c r="J8256" s="2" t="s">
        <v>488</v>
      </c>
      <c r="K8256">
        <v>5.7</v>
      </c>
      <c r="L8256" s="2">
        <f t="shared" si="30"/>
        <v>5.2259405940594057</v>
      </c>
      <c r="M8256" s="2" t="s">
        <v>26</v>
      </c>
      <c r="N8256" s="2" t="s">
        <v>74</v>
      </c>
      <c r="O8256" s="2" t="s">
        <v>29</v>
      </c>
      <c r="P8256" s="2" t="s">
        <v>29</v>
      </c>
      <c r="Q8256" s="2" t="s">
        <v>29</v>
      </c>
      <c r="R8256" s="2" t="s">
        <v>29</v>
      </c>
      <c r="S8256" s="2" t="s">
        <v>29</v>
      </c>
      <c r="T8256" s="2" t="s">
        <v>29</v>
      </c>
      <c r="U8256" s="2" t="s">
        <v>29</v>
      </c>
      <c r="V8256" s="2" t="s">
        <v>29</v>
      </c>
      <c r="W8256" s="2" t="s">
        <v>7997</v>
      </c>
    </row>
    <row r="8257" spans="1:23" s="2" customFormat="1">
      <c r="A8257">
        <v>8256</v>
      </c>
      <c r="B8257" s="2" t="s">
        <v>151</v>
      </c>
      <c r="C8257" s="2" t="s">
        <v>152</v>
      </c>
      <c r="D8257" s="2">
        <v>211</v>
      </c>
      <c r="E8257" s="2" t="s">
        <v>8036</v>
      </c>
      <c r="F8257" s="2" t="s">
        <v>598</v>
      </c>
      <c r="G8257" s="3" t="s">
        <v>1711</v>
      </c>
      <c r="H8257" s="2" t="s">
        <v>8037</v>
      </c>
      <c r="I8257" s="2" t="s">
        <v>1711</v>
      </c>
      <c r="J8257" s="2" t="s">
        <v>8795</v>
      </c>
      <c r="K8257">
        <v>18.7</v>
      </c>
      <c r="L8257" s="2">
        <f t="shared" si="30"/>
        <v>17.144752475247522</v>
      </c>
      <c r="M8257" s="2" t="s">
        <v>26</v>
      </c>
      <c r="N8257" s="2" t="s">
        <v>74</v>
      </c>
      <c r="O8257" s="2" t="s">
        <v>29</v>
      </c>
      <c r="P8257" s="2" t="s">
        <v>29</v>
      </c>
      <c r="Q8257" s="2" t="s">
        <v>29</v>
      </c>
      <c r="R8257" s="2" t="s">
        <v>29</v>
      </c>
      <c r="S8257" s="2" t="s">
        <v>29</v>
      </c>
      <c r="T8257" s="2" t="s">
        <v>29</v>
      </c>
      <c r="U8257" s="2" t="s">
        <v>29</v>
      </c>
      <c r="V8257" s="2" t="s">
        <v>29</v>
      </c>
      <c r="W8257" s="2" t="s">
        <v>7997</v>
      </c>
    </row>
    <row r="8258" spans="1:23" s="2" customFormat="1">
      <c r="A8258">
        <v>8257</v>
      </c>
      <c r="B8258" s="2" t="s">
        <v>151</v>
      </c>
      <c r="C8258" s="2" t="s">
        <v>152</v>
      </c>
      <c r="D8258" s="2">
        <v>211</v>
      </c>
      <c r="E8258" s="2" t="s">
        <v>8005</v>
      </c>
      <c r="F8258" s="2" t="s">
        <v>196</v>
      </c>
      <c r="G8258" s="3" t="s">
        <v>29</v>
      </c>
      <c r="H8258" s="2" t="s">
        <v>29</v>
      </c>
      <c r="I8258" s="2" t="s">
        <v>29</v>
      </c>
      <c r="J8258" s="2" t="s">
        <v>29</v>
      </c>
      <c r="K8258">
        <v>1.4</v>
      </c>
      <c r="L8258" s="2">
        <f t="shared" si="30"/>
        <v>1.2835643564356434</v>
      </c>
      <c r="M8258" s="2" t="s">
        <v>26</v>
      </c>
      <c r="N8258" s="2" t="s">
        <v>74</v>
      </c>
      <c r="O8258" s="2" t="s">
        <v>29</v>
      </c>
      <c r="P8258" s="2" t="s">
        <v>29</v>
      </c>
      <c r="Q8258" s="2" t="s">
        <v>29</v>
      </c>
      <c r="R8258" s="2" t="s">
        <v>29</v>
      </c>
      <c r="S8258" s="2" t="s">
        <v>29</v>
      </c>
      <c r="T8258" s="2" t="s">
        <v>29</v>
      </c>
      <c r="U8258" s="2" t="s">
        <v>29</v>
      </c>
      <c r="V8258" s="2" t="s">
        <v>29</v>
      </c>
      <c r="W8258" s="2" t="s">
        <v>7997</v>
      </c>
    </row>
    <row r="8259" spans="1:23" s="2" customFormat="1">
      <c r="A8259">
        <v>8258</v>
      </c>
      <c r="B8259" s="2" t="s">
        <v>151</v>
      </c>
      <c r="C8259" s="2" t="s">
        <v>152</v>
      </c>
      <c r="D8259" s="2">
        <v>211</v>
      </c>
      <c r="E8259" s="2" t="s">
        <v>8028</v>
      </c>
      <c r="F8259" s="2" t="s">
        <v>93</v>
      </c>
      <c r="G8259" s="3" t="s">
        <v>29</v>
      </c>
      <c r="H8259" s="2" t="s">
        <v>29</v>
      </c>
      <c r="I8259" s="2" t="s">
        <v>29</v>
      </c>
      <c r="J8259" s="2" t="s">
        <v>29</v>
      </c>
      <c r="K8259">
        <v>0.8</v>
      </c>
      <c r="L8259" s="2">
        <f t="shared" si="30"/>
        <v>0.73346534653465345</v>
      </c>
      <c r="M8259" s="2" t="s">
        <v>26</v>
      </c>
      <c r="N8259" s="2" t="s">
        <v>74</v>
      </c>
      <c r="O8259" s="2" t="s">
        <v>29</v>
      </c>
      <c r="P8259" s="2" t="s">
        <v>29</v>
      </c>
      <c r="Q8259" s="2" t="s">
        <v>29</v>
      </c>
      <c r="R8259" s="2" t="s">
        <v>29</v>
      </c>
      <c r="S8259" s="2" t="s">
        <v>29</v>
      </c>
      <c r="T8259" s="2" t="s">
        <v>29</v>
      </c>
      <c r="U8259" s="2" t="s">
        <v>29</v>
      </c>
      <c r="V8259" s="2" t="s">
        <v>29</v>
      </c>
      <c r="W8259" s="2" t="s">
        <v>7997</v>
      </c>
    </row>
    <row r="8260" spans="1:23" s="2" customFormat="1">
      <c r="A8260">
        <v>8259</v>
      </c>
      <c r="B8260" s="2" t="s">
        <v>151</v>
      </c>
      <c r="C8260" s="2" t="s">
        <v>152</v>
      </c>
      <c r="D8260" s="2">
        <v>211</v>
      </c>
      <c r="E8260" s="2" t="s">
        <v>8029</v>
      </c>
      <c r="F8260" s="2" t="s">
        <v>93</v>
      </c>
      <c r="G8260" s="3" t="s">
        <v>29</v>
      </c>
      <c r="H8260" s="2" t="s">
        <v>29</v>
      </c>
      <c r="I8260" s="2" t="s">
        <v>29</v>
      </c>
      <c r="J8260" s="2" t="s">
        <v>29</v>
      </c>
      <c r="K8260">
        <v>5.7</v>
      </c>
      <c r="L8260" s="2">
        <f t="shared" si="30"/>
        <v>5.2259405940594057</v>
      </c>
      <c r="M8260" s="2" t="s">
        <v>26</v>
      </c>
      <c r="N8260" s="2" t="s">
        <v>53</v>
      </c>
      <c r="O8260" s="2" t="s">
        <v>29</v>
      </c>
      <c r="P8260" s="2" t="s">
        <v>29</v>
      </c>
      <c r="Q8260" s="2" t="s">
        <v>29</v>
      </c>
      <c r="R8260" s="2" t="s">
        <v>29</v>
      </c>
      <c r="S8260" s="2" t="s">
        <v>29</v>
      </c>
      <c r="T8260" s="2" t="s">
        <v>29</v>
      </c>
      <c r="U8260" s="2" t="s">
        <v>29</v>
      </c>
      <c r="V8260" s="2" t="s">
        <v>29</v>
      </c>
      <c r="W8260" s="2" t="s">
        <v>7997</v>
      </c>
    </row>
    <row r="8261" spans="1:23" s="2" customFormat="1">
      <c r="A8261">
        <v>8260</v>
      </c>
      <c r="B8261" s="2" t="s">
        <v>151</v>
      </c>
      <c r="C8261" s="2" t="s">
        <v>152</v>
      </c>
      <c r="D8261" s="2">
        <v>211</v>
      </c>
      <c r="E8261" s="2" t="s">
        <v>2965</v>
      </c>
      <c r="F8261" s="2" t="s">
        <v>76</v>
      </c>
      <c r="G8261" s="3" t="s">
        <v>29</v>
      </c>
      <c r="H8261" s="2" t="s">
        <v>29</v>
      </c>
      <c r="I8261" s="2" t="s">
        <v>29</v>
      </c>
      <c r="J8261" s="2" t="s">
        <v>29</v>
      </c>
      <c r="K8261">
        <v>7.4</v>
      </c>
      <c r="L8261" s="2">
        <v>7.4</v>
      </c>
      <c r="M8261" s="2" t="s">
        <v>687</v>
      </c>
      <c r="N8261" s="2" t="s">
        <v>29</v>
      </c>
      <c r="O8261" s="2" t="s">
        <v>29</v>
      </c>
      <c r="P8261" s="2" t="s">
        <v>29</v>
      </c>
      <c r="Q8261" s="2" t="s">
        <v>29</v>
      </c>
      <c r="R8261" s="2" t="s">
        <v>29</v>
      </c>
      <c r="S8261" s="2" t="s">
        <v>29</v>
      </c>
      <c r="T8261" s="2" t="s">
        <v>29</v>
      </c>
      <c r="U8261" s="2" t="s">
        <v>29</v>
      </c>
      <c r="V8261" s="2" t="s">
        <v>29</v>
      </c>
      <c r="W8261" s="2" t="s">
        <v>7997</v>
      </c>
    </row>
    <row r="8262" spans="1:23" s="2" customFormat="1">
      <c r="A8262">
        <v>8261</v>
      </c>
      <c r="B8262" s="2" t="s">
        <v>7248</v>
      </c>
      <c r="C8262" s="2" t="s">
        <v>7248</v>
      </c>
      <c r="D8262" s="2">
        <v>212</v>
      </c>
      <c r="E8262" s="2" t="s">
        <v>7621</v>
      </c>
      <c r="F8262" s="2" t="s">
        <v>255</v>
      </c>
      <c r="G8262" s="3" t="s">
        <v>2968</v>
      </c>
      <c r="H8262" s="2" t="s">
        <v>7622</v>
      </c>
      <c r="I8262" s="2" t="s">
        <v>2968</v>
      </c>
      <c r="J8262" s="2" t="s">
        <v>7622</v>
      </c>
      <c r="K8262">
        <v>3.83</v>
      </c>
      <c r="L8262" s="2">
        <v>3.83</v>
      </c>
      <c r="M8262" s="2" t="s">
        <v>26</v>
      </c>
      <c r="N8262" s="2" t="s">
        <v>323</v>
      </c>
      <c r="O8262" s="2" t="s">
        <v>29</v>
      </c>
      <c r="P8262" s="2" t="s">
        <v>29</v>
      </c>
      <c r="Q8262" s="2" t="s">
        <v>29</v>
      </c>
      <c r="R8262" s="2" t="s">
        <v>29</v>
      </c>
      <c r="S8262" s="2" t="s">
        <v>29</v>
      </c>
      <c r="T8262" s="2" t="s">
        <v>29</v>
      </c>
      <c r="U8262" s="2" t="s">
        <v>29</v>
      </c>
      <c r="V8262" s="2" t="s">
        <v>8038</v>
      </c>
      <c r="W8262" s="2" t="s">
        <v>8039</v>
      </c>
    </row>
    <row r="8263" spans="1:23" s="2" customFormat="1">
      <c r="A8263">
        <v>8262</v>
      </c>
      <c r="B8263" s="2" t="s">
        <v>7248</v>
      </c>
      <c r="C8263" s="2" t="s">
        <v>7248</v>
      </c>
      <c r="D8263" s="2">
        <v>212</v>
      </c>
      <c r="E8263" s="2" t="s">
        <v>8040</v>
      </c>
      <c r="F8263" s="2" t="s">
        <v>1062</v>
      </c>
      <c r="G8263" s="3" t="s">
        <v>1690</v>
      </c>
      <c r="H8263" s="2" t="s">
        <v>8041</v>
      </c>
      <c r="I8263" s="2" t="s">
        <v>1690</v>
      </c>
      <c r="J8263" s="2" t="s">
        <v>8041</v>
      </c>
      <c r="K8263">
        <v>0.49</v>
      </c>
      <c r="L8263" s="2">
        <v>0.49</v>
      </c>
      <c r="M8263" s="2" t="s">
        <v>26</v>
      </c>
      <c r="N8263" s="2" t="s">
        <v>323</v>
      </c>
      <c r="O8263" s="2" t="s">
        <v>791</v>
      </c>
      <c r="P8263" s="2" t="s">
        <v>29</v>
      </c>
      <c r="Q8263" s="2" t="s">
        <v>29</v>
      </c>
      <c r="R8263" s="2" t="s">
        <v>29</v>
      </c>
      <c r="S8263" s="2" t="s">
        <v>29</v>
      </c>
      <c r="T8263" s="2" t="s">
        <v>29</v>
      </c>
      <c r="U8263" s="2" t="s">
        <v>29</v>
      </c>
      <c r="V8263" s="2" t="s">
        <v>8038</v>
      </c>
      <c r="W8263" s="2" t="s">
        <v>8039</v>
      </c>
    </row>
    <row r="8264" spans="1:23" s="2" customFormat="1">
      <c r="A8264">
        <v>8263</v>
      </c>
      <c r="B8264" s="2" t="s">
        <v>7248</v>
      </c>
      <c r="C8264" s="2" t="s">
        <v>7248</v>
      </c>
      <c r="D8264" s="2">
        <v>212</v>
      </c>
      <c r="E8264" s="2" t="s">
        <v>8042</v>
      </c>
      <c r="F8264" s="2" t="s">
        <v>1062</v>
      </c>
      <c r="G8264" s="3" t="s">
        <v>1474</v>
      </c>
      <c r="H8264" s="2" t="s">
        <v>4550</v>
      </c>
      <c r="I8264" s="2" t="s">
        <v>1474</v>
      </c>
      <c r="J8264" s="2" t="s">
        <v>4550</v>
      </c>
      <c r="K8264">
        <v>0.06</v>
      </c>
      <c r="L8264" s="2">
        <v>0.06</v>
      </c>
      <c r="M8264" s="2" t="s">
        <v>26</v>
      </c>
      <c r="N8264" s="2" t="s">
        <v>791</v>
      </c>
      <c r="O8264" s="2" t="s">
        <v>29</v>
      </c>
      <c r="P8264" s="2" t="s">
        <v>29</v>
      </c>
      <c r="Q8264" s="2" t="s">
        <v>29</v>
      </c>
      <c r="R8264" s="2" t="s">
        <v>29</v>
      </c>
      <c r="S8264" s="2" t="s">
        <v>29</v>
      </c>
      <c r="T8264" s="2" t="s">
        <v>29</v>
      </c>
      <c r="U8264" s="2" t="s">
        <v>29</v>
      </c>
      <c r="V8264" s="2" t="s">
        <v>8038</v>
      </c>
      <c r="W8264" s="2" t="s">
        <v>8039</v>
      </c>
    </row>
    <row r="8265" spans="1:23" s="2" customFormat="1">
      <c r="A8265">
        <v>8264</v>
      </c>
      <c r="B8265" s="2" t="s">
        <v>7248</v>
      </c>
      <c r="C8265" s="2" t="s">
        <v>7248</v>
      </c>
      <c r="D8265" s="2">
        <v>212</v>
      </c>
      <c r="E8265" s="2" t="s">
        <v>8043</v>
      </c>
      <c r="F8265" s="2" t="s">
        <v>1062</v>
      </c>
      <c r="G8265" s="3" t="s">
        <v>1066</v>
      </c>
      <c r="H8265" s="2" t="s">
        <v>5113</v>
      </c>
      <c r="I8265" s="2" t="s">
        <v>1066</v>
      </c>
      <c r="J8265" s="2" t="s">
        <v>5113</v>
      </c>
      <c r="K8265">
        <v>0.49</v>
      </c>
      <c r="L8265" s="2">
        <v>0.49</v>
      </c>
      <c r="M8265" s="2" t="s">
        <v>26</v>
      </c>
      <c r="N8265" s="2" t="s">
        <v>764</v>
      </c>
      <c r="O8265" s="2" t="s">
        <v>29</v>
      </c>
      <c r="P8265" s="2" t="s">
        <v>29</v>
      </c>
      <c r="Q8265" s="2" t="s">
        <v>29</v>
      </c>
      <c r="R8265" s="2" t="s">
        <v>29</v>
      </c>
      <c r="S8265" s="2" t="s">
        <v>29</v>
      </c>
      <c r="T8265" s="2" t="s">
        <v>29</v>
      </c>
      <c r="U8265" s="2" t="s">
        <v>29</v>
      </c>
      <c r="V8265" s="2" t="s">
        <v>8038</v>
      </c>
      <c r="W8265" s="2" t="s">
        <v>8039</v>
      </c>
    </row>
    <row r="8266" spans="1:23" s="2" customFormat="1">
      <c r="A8266">
        <v>8265</v>
      </c>
      <c r="B8266" s="2" t="s">
        <v>7248</v>
      </c>
      <c r="C8266" s="2" t="s">
        <v>7248</v>
      </c>
      <c r="D8266" s="2">
        <v>212</v>
      </c>
      <c r="E8266" s="2" t="s">
        <v>5125</v>
      </c>
      <c r="F8266" s="2" t="s">
        <v>1062</v>
      </c>
      <c r="G8266" s="3" t="s">
        <v>1066</v>
      </c>
      <c r="H8266" s="2" t="s">
        <v>3036</v>
      </c>
      <c r="I8266" s="2" t="s">
        <v>1066</v>
      </c>
      <c r="J8266" s="2" t="s">
        <v>3036</v>
      </c>
      <c r="K8266">
        <v>11.54</v>
      </c>
      <c r="L8266" s="2">
        <v>11.54</v>
      </c>
      <c r="M8266" s="2" t="s">
        <v>26</v>
      </c>
      <c r="N8266" s="2" t="s">
        <v>74</v>
      </c>
      <c r="O8266" s="2" t="s">
        <v>118</v>
      </c>
      <c r="P8266" s="2" t="s">
        <v>29</v>
      </c>
      <c r="Q8266" s="2" t="s">
        <v>29</v>
      </c>
      <c r="R8266" s="2" t="s">
        <v>29</v>
      </c>
      <c r="S8266" s="2" t="s">
        <v>29</v>
      </c>
      <c r="T8266" s="2" t="s">
        <v>29</v>
      </c>
      <c r="U8266" s="2" t="s">
        <v>29</v>
      </c>
      <c r="V8266" s="2" t="s">
        <v>8038</v>
      </c>
      <c r="W8266" s="2" t="s">
        <v>8039</v>
      </c>
    </row>
    <row r="8267" spans="1:23" s="2" customFormat="1">
      <c r="A8267">
        <v>8266</v>
      </c>
      <c r="B8267" s="2" t="s">
        <v>7248</v>
      </c>
      <c r="C8267" s="2" t="s">
        <v>7248</v>
      </c>
      <c r="D8267" s="2">
        <v>212</v>
      </c>
      <c r="E8267" s="2" t="s">
        <v>8044</v>
      </c>
      <c r="F8267" s="2" t="s">
        <v>344</v>
      </c>
      <c r="G8267" s="3" t="s">
        <v>2128</v>
      </c>
      <c r="H8267" s="2" t="s">
        <v>331</v>
      </c>
      <c r="I8267" s="2" t="s">
        <v>2128</v>
      </c>
      <c r="J8267" s="2" t="s">
        <v>331</v>
      </c>
      <c r="K8267">
        <v>0.12</v>
      </c>
      <c r="L8267" s="2">
        <v>0.12</v>
      </c>
      <c r="M8267" s="2" t="s">
        <v>26</v>
      </c>
      <c r="N8267" s="2" t="s">
        <v>323</v>
      </c>
      <c r="O8267" s="2" t="s">
        <v>791</v>
      </c>
      <c r="P8267" s="2" t="s">
        <v>29</v>
      </c>
      <c r="Q8267" s="2" t="s">
        <v>29</v>
      </c>
      <c r="R8267" s="2" t="s">
        <v>29</v>
      </c>
      <c r="S8267" s="2" t="s">
        <v>29</v>
      </c>
      <c r="T8267" s="2" t="s">
        <v>29</v>
      </c>
      <c r="U8267" s="2" t="s">
        <v>29</v>
      </c>
      <c r="V8267" s="2" t="s">
        <v>8038</v>
      </c>
      <c r="W8267" s="2" t="s">
        <v>8039</v>
      </c>
    </row>
    <row r="8268" spans="1:23" s="2" customFormat="1">
      <c r="A8268">
        <v>8267</v>
      </c>
      <c r="B8268" s="2" t="s">
        <v>7248</v>
      </c>
      <c r="C8268" s="2" t="s">
        <v>7248</v>
      </c>
      <c r="D8268" s="2">
        <v>212</v>
      </c>
      <c r="E8268" s="2" t="s">
        <v>8045</v>
      </c>
      <c r="F8268" s="2" t="s">
        <v>344</v>
      </c>
      <c r="G8268" s="3" t="s">
        <v>345</v>
      </c>
      <c r="H8268" s="2" t="s">
        <v>8046</v>
      </c>
      <c r="I8268" s="2" t="s">
        <v>345</v>
      </c>
      <c r="J8268" s="2" t="s">
        <v>8046</v>
      </c>
      <c r="K8268">
        <v>1.28</v>
      </c>
      <c r="L8268" s="2">
        <v>1.28</v>
      </c>
      <c r="M8268" s="2" t="s">
        <v>26</v>
      </c>
      <c r="N8268" s="2" t="s">
        <v>74</v>
      </c>
      <c r="O8268" s="2" t="s">
        <v>118</v>
      </c>
      <c r="P8268" s="2" t="s">
        <v>29</v>
      </c>
      <c r="Q8268" s="2" t="s">
        <v>29</v>
      </c>
      <c r="R8268" s="2" t="s">
        <v>29</v>
      </c>
      <c r="S8268" s="2" t="s">
        <v>29</v>
      </c>
      <c r="T8268" s="2" t="s">
        <v>29</v>
      </c>
      <c r="U8268" s="2" t="s">
        <v>29</v>
      </c>
      <c r="V8268" s="2" t="s">
        <v>8038</v>
      </c>
      <c r="W8268" s="2" t="s">
        <v>8039</v>
      </c>
    </row>
    <row r="8269" spans="1:23" s="2" customFormat="1">
      <c r="A8269">
        <v>8268</v>
      </c>
      <c r="B8269" s="2" t="s">
        <v>7248</v>
      </c>
      <c r="C8269" s="2" t="s">
        <v>7248</v>
      </c>
      <c r="D8269" s="2">
        <v>212</v>
      </c>
      <c r="E8269" s="2" t="s">
        <v>1357</v>
      </c>
      <c r="F8269" s="2" t="s">
        <v>206</v>
      </c>
      <c r="G8269" s="3" t="s">
        <v>1349</v>
      </c>
      <c r="H8269" s="2" t="s">
        <v>1358</v>
      </c>
      <c r="I8269" s="2" t="s">
        <v>7461</v>
      </c>
      <c r="J8269" s="2" t="s">
        <v>1358</v>
      </c>
      <c r="K8269">
        <v>0.18</v>
      </c>
      <c r="L8269" s="2">
        <v>0.18</v>
      </c>
      <c r="M8269" s="2" t="s">
        <v>26</v>
      </c>
      <c r="N8269" s="2" t="s">
        <v>764</v>
      </c>
      <c r="O8269" s="2" t="s">
        <v>29</v>
      </c>
      <c r="P8269" s="2" t="s">
        <v>29</v>
      </c>
      <c r="Q8269" s="2" t="s">
        <v>29</v>
      </c>
      <c r="R8269" s="2" t="s">
        <v>29</v>
      </c>
      <c r="S8269" s="2" t="s">
        <v>29</v>
      </c>
      <c r="T8269" s="2" t="s">
        <v>29</v>
      </c>
      <c r="U8269" s="2" t="s">
        <v>29</v>
      </c>
      <c r="V8269" s="2" t="s">
        <v>8038</v>
      </c>
      <c r="W8269" s="2" t="s">
        <v>8039</v>
      </c>
    </row>
    <row r="8270" spans="1:23" s="2" customFormat="1">
      <c r="A8270">
        <v>8269</v>
      </c>
      <c r="B8270" s="2" t="s">
        <v>7248</v>
      </c>
      <c r="C8270" s="2" t="s">
        <v>7248</v>
      </c>
      <c r="D8270" s="2">
        <v>212</v>
      </c>
      <c r="E8270" s="2" t="s">
        <v>8047</v>
      </c>
      <c r="F8270" s="2" t="s">
        <v>206</v>
      </c>
      <c r="G8270" s="3" t="s">
        <v>6831</v>
      </c>
      <c r="H8270" s="2" t="s">
        <v>8048</v>
      </c>
      <c r="I8270" s="2" t="s">
        <v>6831</v>
      </c>
      <c r="J8270" s="2" t="s">
        <v>8048</v>
      </c>
      <c r="K8270">
        <v>0.49</v>
      </c>
      <c r="L8270" s="2">
        <v>0.49</v>
      </c>
      <c r="M8270" s="2" t="s">
        <v>26</v>
      </c>
      <c r="N8270" s="2" t="s">
        <v>323</v>
      </c>
      <c r="O8270" s="2" t="s">
        <v>63</v>
      </c>
      <c r="P8270" s="2" t="s">
        <v>29</v>
      </c>
      <c r="Q8270" s="2" t="s">
        <v>29</v>
      </c>
      <c r="R8270" s="2" t="s">
        <v>29</v>
      </c>
      <c r="S8270" s="2" t="s">
        <v>29</v>
      </c>
      <c r="T8270" s="2" t="s">
        <v>29</v>
      </c>
      <c r="U8270" s="2" t="s">
        <v>29</v>
      </c>
      <c r="V8270" s="2" t="s">
        <v>8038</v>
      </c>
      <c r="W8270" s="2" t="s">
        <v>8039</v>
      </c>
    </row>
    <row r="8271" spans="1:23" s="2" customFormat="1">
      <c r="A8271">
        <v>8270</v>
      </c>
      <c r="B8271" s="2" t="s">
        <v>7248</v>
      </c>
      <c r="C8271" s="2" t="s">
        <v>7248</v>
      </c>
      <c r="D8271" s="2">
        <v>212</v>
      </c>
      <c r="E8271" s="2" t="s">
        <v>8049</v>
      </c>
      <c r="F8271" s="2" t="s">
        <v>206</v>
      </c>
      <c r="G8271" s="3" t="s">
        <v>7257</v>
      </c>
      <c r="H8271" s="2" t="s">
        <v>29</v>
      </c>
      <c r="I8271" s="2" t="s">
        <v>6828</v>
      </c>
      <c r="J8271" s="2" t="s">
        <v>29</v>
      </c>
      <c r="K8271">
        <v>0.97</v>
      </c>
      <c r="L8271" s="2">
        <v>0.97</v>
      </c>
      <c r="M8271" s="2" t="s">
        <v>26</v>
      </c>
      <c r="N8271" s="2" t="s">
        <v>63</v>
      </c>
      <c r="O8271" s="2" t="s">
        <v>29</v>
      </c>
      <c r="P8271" s="2" t="s">
        <v>29</v>
      </c>
      <c r="Q8271" s="2" t="s">
        <v>29</v>
      </c>
      <c r="R8271" s="2" t="s">
        <v>29</v>
      </c>
      <c r="S8271" s="2" t="s">
        <v>29</v>
      </c>
      <c r="T8271" s="2" t="s">
        <v>29</v>
      </c>
      <c r="U8271" s="2" t="s">
        <v>29</v>
      </c>
      <c r="V8271" s="2" t="s">
        <v>8038</v>
      </c>
      <c r="W8271" s="2" t="s">
        <v>8039</v>
      </c>
    </row>
    <row r="8272" spans="1:23" s="2" customFormat="1">
      <c r="A8272">
        <v>8271</v>
      </c>
      <c r="B8272" s="2" t="s">
        <v>7248</v>
      </c>
      <c r="C8272" s="2" t="s">
        <v>7248</v>
      </c>
      <c r="D8272" s="2">
        <v>212</v>
      </c>
      <c r="E8272" s="2" t="s">
        <v>8050</v>
      </c>
      <c r="F8272" s="2" t="s">
        <v>216</v>
      </c>
      <c r="G8272" s="3" t="s">
        <v>916</v>
      </c>
      <c r="H8272" s="2" t="s">
        <v>8051</v>
      </c>
      <c r="I8272" s="2" t="s">
        <v>916</v>
      </c>
      <c r="J8272" s="2" t="s">
        <v>8051</v>
      </c>
      <c r="K8272">
        <v>0.24</v>
      </c>
      <c r="L8272" s="2">
        <v>0.24</v>
      </c>
      <c r="M8272" s="2" t="s">
        <v>26</v>
      </c>
      <c r="N8272" s="2" t="s">
        <v>764</v>
      </c>
      <c r="O8272" s="2" t="s">
        <v>29</v>
      </c>
      <c r="P8272" s="2" t="s">
        <v>29</v>
      </c>
      <c r="Q8272" s="2" t="s">
        <v>29</v>
      </c>
      <c r="R8272" s="2" t="s">
        <v>29</v>
      </c>
      <c r="S8272" s="2" t="s">
        <v>29</v>
      </c>
      <c r="T8272" s="2" t="s">
        <v>29</v>
      </c>
      <c r="U8272" s="2" t="s">
        <v>29</v>
      </c>
      <c r="V8272" s="2" t="s">
        <v>8038</v>
      </c>
      <c r="W8272" s="2" t="s">
        <v>8039</v>
      </c>
    </row>
    <row r="8273" spans="1:23" s="2" customFormat="1">
      <c r="A8273">
        <v>8272</v>
      </c>
      <c r="B8273" s="2" t="s">
        <v>7248</v>
      </c>
      <c r="C8273" s="2" t="s">
        <v>7248</v>
      </c>
      <c r="D8273" s="2">
        <v>212</v>
      </c>
      <c r="E8273" s="2" t="s">
        <v>8052</v>
      </c>
      <c r="F8273" s="2" t="s">
        <v>216</v>
      </c>
      <c r="G8273" s="3" t="s">
        <v>916</v>
      </c>
      <c r="H8273" s="2" t="s">
        <v>8053</v>
      </c>
      <c r="I8273" s="2" t="s">
        <v>916</v>
      </c>
      <c r="J8273" s="2" t="s">
        <v>8053</v>
      </c>
      <c r="K8273">
        <v>0.43</v>
      </c>
      <c r="L8273" s="2">
        <v>0.43</v>
      </c>
      <c r="M8273" s="2" t="s">
        <v>26</v>
      </c>
      <c r="N8273" s="2" t="s">
        <v>118</v>
      </c>
      <c r="O8273" s="2" t="s">
        <v>29</v>
      </c>
      <c r="P8273" s="2" t="s">
        <v>29</v>
      </c>
      <c r="Q8273" s="2" t="s">
        <v>29</v>
      </c>
      <c r="R8273" s="2" t="s">
        <v>29</v>
      </c>
      <c r="S8273" s="2" t="s">
        <v>29</v>
      </c>
      <c r="T8273" s="2" t="s">
        <v>29</v>
      </c>
      <c r="U8273" s="2" t="s">
        <v>29</v>
      </c>
      <c r="V8273" s="2" t="s">
        <v>8038</v>
      </c>
      <c r="W8273" s="2" t="s">
        <v>8039</v>
      </c>
    </row>
    <row r="8274" spans="1:23" s="2" customFormat="1">
      <c r="A8274">
        <v>8273</v>
      </c>
      <c r="B8274" s="2" t="s">
        <v>7248</v>
      </c>
      <c r="C8274" s="2" t="s">
        <v>7248</v>
      </c>
      <c r="D8274" s="2">
        <v>212</v>
      </c>
      <c r="E8274" s="2" t="s">
        <v>8054</v>
      </c>
      <c r="F8274" s="2" t="s">
        <v>297</v>
      </c>
      <c r="G8274" s="3" t="s">
        <v>1716</v>
      </c>
      <c r="H8274" s="2" t="s">
        <v>8055</v>
      </c>
      <c r="I8274" s="2" t="s">
        <v>1716</v>
      </c>
      <c r="J8274" s="2" t="s">
        <v>8055</v>
      </c>
      <c r="K8274">
        <v>0.97</v>
      </c>
      <c r="L8274" s="2">
        <v>0.97</v>
      </c>
      <c r="M8274" s="2" t="s">
        <v>26</v>
      </c>
      <c r="N8274" s="2" t="s">
        <v>118</v>
      </c>
      <c r="O8274" s="2" t="s">
        <v>29</v>
      </c>
      <c r="P8274" s="2" t="s">
        <v>29</v>
      </c>
      <c r="Q8274" s="2" t="s">
        <v>29</v>
      </c>
      <c r="R8274" s="2" t="s">
        <v>29</v>
      </c>
      <c r="S8274" s="2" t="s">
        <v>29</v>
      </c>
      <c r="T8274" s="2" t="s">
        <v>29</v>
      </c>
      <c r="U8274" s="2" t="s">
        <v>29</v>
      </c>
      <c r="V8274" s="2" t="s">
        <v>8038</v>
      </c>
      <c r="W8274" s="2" t="s">
        <v>8039</v>
      </c>
    </row>
    <row r="8275" spans="1:23" s="2" customFormat="1">
      <c r="A8275">
        <v>8274</v>
      </c>
      <c r="B8275" s="2" t="s">
        <v>7248</v>
      </c>
      <c r="C8275" s="2" t="s">
        <v>7248</v>
      </c>
      <c r="D8275" s="2">
        <v>212</v>
      </c>
      <c r="E8275" s="2" t="s">
        <v>1715</v>
      </c>
      <c r="F8275" s="2" t="s">
        <v>297</v>
      </c>
      <c r="G8275" s="3" t="s">
        <v>1716</v>
      </c>
      <c r="H8275" s="2" t="s">
        <v>29</v>
      </c>
      <c r="I8275" s="2" t="s">
        <v>1716</v>
      </c>
      <c r="J8275" s="2" t="s">
        <v>29</v>
      </c>
      <c r="K8275">
        <v>0.18</v>
      </c>
      <c r="L8275" s="2">
        <v>0.18</v>
      </c>
      <c r="M8275" s="2" t="s">
        <v>26</v>
      </c>
      <c r="N8275" s="2" t="s">
        <v>764</v>
      </c>
      <c r="O8275" s="2" t="s">
        <v>29</v>
      </c>
      <c r="P8275" s="2" t="s">
        <v>29</v>
      </c>
      <c r="Q8275" s="2" t="s">
        <v>29</v>
      </c>
      <c r="R8275" s="2" t="s">
        <v>29</v>
      </c>
      <c r="S8275" s="2" t="s">
        <v>29</v>
      </c>
      <c r="T8275" s="2" t="s">
        <v>29</v>
      </c>
      <c r="U8275" s="2" t="s">
        <v>29</v>
      </c>
      <c r="V8275" s="2" t="s">
        <v>8038</v>
      </c>
      <c r="W8275" s="2" t="s">
        <v>8039</v>
      </c>
    </row>
    <row r="8276" spans="1:23" s="2" customFormat="1">
      <c r="A8276">
        <v>8275</v>
      </c>
      <c r="B8276" s="2" t="s">
        <v>7248</v>
      </c>
      <c r="C8276" s="2" t="s">
        <v>7248</v>
      </c>
      <c r="D8276" s="2">
        <v>212</v>
      </c>
      <c r="E8276" s="2" t="s">
        <v>8056</v>
      </c>
      <c r="F8276" s="2" t="s">
        <v>297</v>
      </c>
      <c r="G8276" s="3" t="s">
        <v>1713</v>
      </c>
      <c r="H8276" s="2" t="s">
        <v>8057</v>
      </c>
      <c r="I8276" s="2" t="s">
        <v>1713</v>
      </c>
      <c r="J8276" s="2" t="s">
        <v>8057</v>
      </c>
      <c r="K8276">
        <v>0.97</v>
      </c>
      <c r="L8276" s="2">
        <v>0.97</v>
      </c>
      <c r="M8276" s="2" t="s">
        <v>26</v>
      </c>
      <c r="N8276" s="2" t="s">
        <v>118</v>
      </c>
      <c r="O8276" s="2" t="s">
        <v>29</v>
      </c>
      <c r="P8276" s="2" t="s">
        <v>29</v>
      </c>
      <c r="Q8276" s="2" t="s">
        <v>29</v>
      </c>
      <c r="R8276" s="2" t="s">
        <v>29</v>
      </c>
      <c r="S8276" s="2" t="s">
        <v>29</v>
      </c>
      <c r="T8276" s="2" t="s">
        <v>29</v>
      </c>
      <c r="U8276" s="2" t="s">
        <v>29</v>
      </c>
      <c r="V8276" s="2" t="s">
        <v>8038</v>
      </c>
      <c r="W8276" s="2" t="s">
        <v>8039</v>
      </c>
    </row>
    <row r="8277" spans="1:23" s="2" customFormat="1">
      <c r="A8277">
        <v>8276</v>
      </c>
      <c r="B8277" s="2" t="s">
        <v>7248</v>
      </c>
      <c r="C8277" s="2" t="s">
        <v>7248</v>
      </c>
      <c r="D8277" s="2">
        <v>212</v>
      </c>
      <c r="E8277" s="2" t="s">
        <v>8058</v>
      </c>
      <c r="F8277" s="2" t="s">
        <v>297</v>
      </c>
      <c r="G8277" s="3" t="s">
        <v>1713</v>
      </c>
      <c r="H8277" s="2" t="s">
        <v>524</v>
      </c>
      <c r="I8277" s="2" t="s">
        <v>1713</v>
      </c>
      <c r="J8277" s="2" t="s">
        <v>524</v>
      </c>
      <c r="K8277">
        <v>1.88</v>
      </c>
      <c r="L8277" s="2">
        <v>1.88</v>
      </c>
      <c r="M8277" s="2" t="s">
        <v>26</v>
      </c>
      <c r="N8277" s="2" t="s">
        <v>118</v>
      </c>
      <c r="O8277" s="2" t="s">
        <v>29</v>
      </c>
      <c r="P8277" s="2" t="s">
        <v>29</v>
      </c>
      <c r="Q8277" s="2" t="s">
        <v>29</v>
      </c>
      <c r="R8277" s="2" t="s">
        <v>29</v>
      </c>
      <c r="S8277" s="2" t="s">
        <v>29</v>
      </c>
      <c r="T8277" s="2" t="s">
        <v>29</v>
      </c>
      <c r="U8277" s="2" t="s">
        <v>29</v>
      </c>
      <c r="V8277" s="2" t="s">
        <v>8038</v>
      </c>
      <c r="W8277" s="2" t="s">
        <v>8039</v>
      </c>
    </row>
    <row r="8278" spans="1:23" s="2" customFormat="1">
      <c r="A8278">
        <v>8277</v>
      </c>
      <c r="B8278" s="2" t="s">
        <v>7248</v>
      </c>
      <c r="C8278" s="2" t="s">
        <v>7248</v>
      </c>
      <c r="D8278" s="2">
        <v>212</v>
      </c>
      <c r="E8278" s="2" t="s">
        <v>8059</v>
      </c>
      <c r="F8278" s="2" t="s">
        <v>297</v>
      </c>
      <c r="G8278" s="3" t="s">
        <v>1713</v>
      </c>
      <c r="H8278" s="2" t="s">
        <v>1727</v>
      </c>
      <c r="I8278" s="2" t="s">
        <v>1713</v>
      </c>
      <c r="J8278" s="2" t="s">
        <v>1727</v>
      </c>
      <c r="K8278">
        <v>0.06</v>
      </c>
      <c r="L8278" s="2">
        <v>0.06</v>
      </c>
      <c r="M8278" s="2" t="s">
        <v>26</v>
      </c>
      <c r="N8278" s="2" t="s">
        <v>764</v>
      </c>
      <c r="O8278" s="2" t="s">
        <v>29</v>
      </c>
      <c r="P8278" s="2" t="s">
        <v>29</v>
      </c>
      <c r="Q8278" s="2" t="s">
        <v>29</v>
      </c>
      <c r="R8278" s="2" t="s">
        <v>29</v>
      </c>
      <c r="S8278" s="2" t="s">
        <v>29</v>
      </c>
      <c r="T8278" s="2" t="s">
        <v>29</v>
      </c>
      <c r="U8278" s="2" t="s">
        <v>29</v>
      </c>
      <c r="V8278" s="2" t="s">
        <v>8038</v>
      </c>
      <c r="W8278" s="2" t="s">
        <v>8039</v>
      </c>
    </row>
    <row r="8279" spans="1:23" s="2" customFormat="1">
      <c r="A8279">
        <v>8278</v>
      </c>
      <c r="B8279" s="2" t="s">
        <v>7248</v>
      </c>
      <c r="C8279" s="2" t="s">
        <v>7248</v>
      </c>
      <c r="D8279" s="2">
        <v>212</v>
      </c>
      <c r="E8279" s="2" t="s">
        <v>8060</v>
      </c>
      <c r="F8279" s="2" t="s">
        <v>297</v>
      </c>
      <c r="G8279" s="3" t="s">
        <v>1713</v>
      </c>
      <c r="H8279" s="2" t="s">
        <v>8061</v>
      </c>
      <c r="I8279" s="2" t="s">
        <v>1713</v>
      </c>
      <c r="J8279" s="2" t="s">
        <v>8796</v>
      </c>
      <c r="K8279">
        <v>0.18</v>
      </c>
      <c r="L8279" s="2">
        <v>0.18</v>
      </c>
      <c r="M8279" s="2" t="s">
        <v>26</v>
      </c>
      <c r="N8279" s="2" t="s">
        <v>118</v>
      </c>
      <c r="O8279" s="2" t="s">
        <v>29</v>
      </c>
      <c r="P8279" s="2" t="s">
        <v>29</v>
      </c>
      <c r="Q8279" s="2" t="s">
        <v>29</v>
      </c>
      <c r="R8279" s="2" t="s">
        <v>29</v>
      </c>
      <c r="S8279" s="2" t="s">
        <v>29</v>
      </c>
      <c r="T8279" s="2" t="s">
        <v>29</v>
      </c>
      <c r="U8279" s="2" t="s">
        <v>29</v>
      </c>
      <c r="V8279" s="2" t="s">
        <v>8038</v>
      </c>
      <c r="W8279" s="2" t="s">
        <v>8039</v>
      </c>
    </row>
    <row r="8280" spans="1:23" s="2" customFormat="1">
      <c r="A8280">
        <v>8279</v>
      </c>
      <c r="B8280" s="2" t="s">
        <v>7248</v>
      </c>
      <c r="C8280" s="2" t="s">
        <v>7248</v>
      </c>
      <c r="D8280" s="2">
        <v>212</v>
      </c>
      <c r="E8280" s="2" t="s">
        <v>8062</v>
      </c>
      <c r="F8280" s="2" t="s">
        <v>297</v>
      </c>
      <c r="G8280" s="3" t="s">
        <v>1713</v>
      </c>
      <c r="H8280" s="2" t="s">
        <v>8063</v>
      </c>
      <c r="I8280" s="2" t="s">
        <v>1713</v>
      </c>
      <c r="J8280" s="2" t="s">
        <v>8063</v>
      </c>
      <c r="K8280">
        <v>0.24</v>
      </c>
      <c r="L8280" s="2">
        <v>0.24</v>
      </c>
      <c r="M8280" s="2" t="s">
        <v>26</v>
      </c>
      <c r="N8280" s="2" t="s">
        <v>63</v>
      </c>
      <c r="O8280" s="2" t="s">
        <v>29</v>
      </c>
      <c r="P8280" s="2" t="s">
        <v>29</v>
      </c>
      <c r="Q8280" s="2" t="s">
        <v>29</v>
      </c>
      <c r="R8280" s="2" t="s">
        <v>29</v>
      </c>
      <c r="S8280" s="2" t="s">
        <v>29</v>
      </c>
      <c r="T8280" s="2" t="s">
        <v>29</v>
      </c>
      <c r="U8280" s="2" t="s">
        <v>29</v>
      </c>
      <c r="V8280" s="2" t="s">
        <v>8038</v>
      </c>
      <c r="W8280" s="2" t="s">
        <v>8039</v>
      </c>
    </row>
    <row r="8281" spans="1:23" s="2" customFormat="1">
      <c r="A8281">
        <v>8280</v>
      </c>
      <c r="B8281" s="2" t="s">
        <v>7248</v>
      </c>
      <c r="C8281" s="2" t="s">
        <v>7248</v>
      </c>
      <c r="D8281" s="2">
        <v>212</v>
      </c>
      <c r="E8281" s="2" t="s">
        <v>6594</v>
      </c>
      <c r="F8281" s="2" t="s">
        <v>498</v>
      </c>
      <c r="G8281" s="3" t="s">
        <v>6499</v>
      </c>
      <c r="H8281" s="2" t="s">
        <v>1408</v>
      </c>
      <c r="I8281" s="2" t="s">
        <v>6499</v>
      </c>
      <c r="J8281" s="2" t="s">
        <v>1408</v>
      </c>
      <c r="K8281">
        <v>0.12</v>
      </c>
      <c r="L8281" s="2">
        <v>0.12</v>
      </c>
      <c r="M8281" s="2" t="s">
        <v>26</v>
      </c>
      <c r="N8281" s="2" t="s">
        <v>323</v>
      </c>
      <c r="O8281" s="2" t="s">
        <v>791</v>
      </c>
      <c r="P8281" s="2" t="s">
        <v>29</v>
      </c>
      <c r="Q8281" s="2" t="s">
        <v>29</v>
      </c>
      <c r="R8281" s="2" t="s">
        <v>29</v>
      </c>
      <c r="S8281" s="2" t="s">
        <v>29</v>
      </c>
      <c r="T8281" s="2" t="s">
        <v>29</v>
      </c>
      <c r="U8281" s="2" t="s">
        <v>29</v>
      </c>
      <c r="V8281" s="2" t="s">
        <v>8038</v>
      </c>
      <c r="W8281" s="2" t="s">
        <v>8039</v>
      </c>
    </row>
    <row r="8282" spans="1:23" s="2" customFormat="1">
      <c r="A8282">
        <v>8281</v>
      </c>
      <c r="B8282" s="2" t="s">
        <v>7248</v>
      </c>
      <c r="C8282" s="2" t="s">
        <v>7248</v>
      </c>
      <c r="D8282" s="2">
        <v>212</v>
      </c>
      <c r="E8282" s="2" t="s">
        <v>7509</v>
      </c>
      <c r="F8282" s="2" t="s">
        <v>51</v>
      </c>
      <c r="G8282" s="3" t="s">
        <v>7508</v>
      </c>
      <c r="H8282" s="2" t="s">
        <v>29</v>
      </c>
      <c r="I8282" s="2" t="s">
        <v>7508</v>
      </c>
      <c r="J8282" s="2" t="s">
        <v>29</v>
      </c>
      <c r="K8282">
        <v>0.12</v>
      </c>
      <c r="L8282" s="2">
        <v>0.12</v>
      </c>
      <c r="M8282" s="2" t="s">
        <v>26</v>
      </c>
      <c r="N8282" s="2" t="s">
        <v>764</v>
      </c>
      <c r="O8282" s="2" t="s">
        <v>29</v>
      </c>
      <c r="P8282" s="2" t="s">
        <v>29</v>
      </c>
      <c r="Q8282" s="2" t="s">
        <v>29</v>
      </c>
      <c r="R8282" s="2" t="s">
        <v>29</v>
      </c>
      <c r="S8282" s="2" t="s">
        <v>29</v>
      </c>
      <c r="T8282" s="2" t="s">
        <v>29</v>
      </c>
      <c r="U8282" s="2" t="s">
        <v>29</v>
      </c>
      <c r="V8282" s="2" t="s">
        <v>8038</v>
      </c>
      <c r="W8282" s="2" t="s">
        <v>8039</v>
      </c>
    </row>
    <row r="8283" spans="1:23" s="2" customFormat="1">
      <c r="A8283">
        <v>8282</v>
      </c>
      <c r="B8283" s="2" t="s">
        <v>7248</v>
      </c>
      <c r="C8283" s="2" t="s">
        <v>7248</v>
      </c>
      <c r="D8283" s="2">
        <v>212</v>
      </c>
      <c r="E8283" s="2" t="s">
        <v>8064</v>
      </c>
      <c r="F8283" s="2" t="s">
        <v>221</v>
      </c>
      <c r="G8283" s="3" t="s">
        <v>222</v>
      </c>
      <c r="H8283" s="2" t="s">
        <v>8065</v>
      </c>
      <c r="I8283" s="2" t="s">
        <v>222</v>
      </c>
      <c r="J8283" s="2" t="s">
        <v>1398</v>
      </c>
      <c r="K8283">
        <v>0.61</v>
      </c>
      <c r="L8283" s="2">
        <v>0.61</v>
      </c>
      <c r="M8283" s="2" t="s">
        <v>26</v>
      </c>
      <c r="N8283" s="2" t="s">
        <v>118</v>
      </c>
      <c r="O8283" s="2" t="s">
        <v>29</v>
      </c>
      <c r="P8283" s="2" t="s">
        <v>29</v>
      </c>
      <c r="Q8283" s="2" t="s">
        <v>29</v>
      </c>
      <c r="R8283" s="2" t="s">
        <v>29</v>
      </c>
      <c r="S8283" s="2" t="s">
        <v>29</v>
      </c>
      <c r="T8283" s="2" t="s">
        <v>29</v>
      </c>
      <c r="U8283" s="2" t="s">
        <v>29</v>
      </c>
      <c r="V8283" s="2" t="s">
        <v>8038</v>
      </c>
      <c r="W8283" s="2" t="s">
        <v>8039</v>
      </c>
    </row>
    <row r="8284" spans="1:23" s="2" customFormat="1">
      <c r="A8284">
        <v>8283</v>
      </c>
      <c r="B8284" s="2" t="s">
        <v>7248</v>
      </c>
      <c r="C8284" s="2" t="s">
        <v>7248</v>
      </c>
      <c r="D8284" s="2">
        <v>212</v>
      </c>
      <c r="E8284" s="2" t="s">
        <v>8066</v>
      </c>
      <c r="F8284" s="2" t="s">
        <v>438</v>
      </c>
      <c r="G8284" s="3" t="s">
        <v>2070</v>
      </c>
      <c r="H8284" s="2" t="s">
        <v>331</v>
      </c>
      <c r="I8284" s="2" t="s">
        <v>2070</v>
      </c>
      <c r="J8284" s="2" t="s">
        <v>331</v>
      </c>
      <c r="K8284">
        <v>2.31</v>
      </c>
      <c r="L8284" s="2">
        <v>2.31</v>
      </c>
      <c r="M8284" s="2" t="s">
        <v>26</v>
      </c>
      <c r="N8284" s="2" t="s">
        <v>118</v>
      </c>
      <c r="O8284" s="2" t="s">
        <v>63</v>
      </c>
      <c r="P8284" s="2" t="s">
        <v>29</v>
      </c>
      <c r="Q8284" s="2" t="s">
        <v>29</v>
      </c>
      <c r="R8284" s="2" t="s">
        <v>29</v>
      </c>
      <c r="S8284" s="2" t="s">
        <v>29</v>
      </c>
      <c r="T8284" s="2" t="s">
        <v>29</v>
      </c>
      <c r="U8284" s="2" t="s">
        <v>29</v>
      </c>
      <c r="V8284" s="2" t="s">
        <v>8038</v>
      </c>
      <c r="W8284" s="2" t="s">
        <v>8039</v>
      </c>
    </row>
    <row r="8285" spans="1:23" s="2" customFormat="1">
      <c r="A8285">
        <v>8284</v>
      </c>
      <c r="B8285" s="2" t="s">
        <v>7248</v>
      </c>
      <c r="C8285" s="2" t="s">
        <v>7248</v>
      </c>
      <c r="D8285" s="2">
        <v>212</v>
      </c>
      <c r="E8285" s="2" t="s">
        <v>8067</v>
      </c>
      <c r="F8285" s="2" t="s">
        <v>438</v>
      </c>
      <c r="G8285" s="3" t="s">
        <v>8068</v>
      </c>
      <c r="H8285" s="2" t="s">
        <v>6055</v>
      </c>
      <c r="I8285" s="2" t="s">
        <v>8068</v>
      </c>
      <c r="J8285" s="2" t="s">
        <v>6055</v>
      </c>
      <c r="K8285">
        <v>2.85</v>
      </c>
      <c r="L8285" s="2">
        <v>2.85</v>
      </c>
      <c r="M8285" s="2" t="s">
        <v>26</v>
      </c>
      <c r="N8285" s="2" t="s">
        <v>118</v>
      </c>
      <c r="O8285" s="2" t="s">
        <v>29</v>
      </c>
      <c r="P8285" s="2" t="s">
        <v>29</v>
      </c>
      <c r="Q8285" s="2" t="s">
        <v>29</v>
      </c>
      <c r="R8285" s="2" t="s">
        <v>29</v>
      </c>
      <c r="S8285" s="2" t="s">
        <v>29</v>
      </c>
      <c r="T8285" s="2" t="s">
        <v>29</v>
      </c>
      <c r="U8285" s="2" t="s">
        <v>29</v>
      </c>
      <c r="V8285" s="2" t="s">
        <v>8038</v>
      </c>
      <c r="W8285" s="2" t="s">
        <v>8039</v>
      </c>
    </row>
    <row r="8286" spans="1:23" s="2" customFormat="1">
      <c r="A8286">
        <v>8285</v>
      </c>
      <c r="B8286" s="2" t="s">
        <v>7248</v>
      </c>
      <c r="C8286" s="2" t="s">
        <v>7248</v>
      </c>
      <c r="D8286" s="2">
        <v>212</v>
      </c>
      <c r="E8286" s="2" t="s">
        <v>8069</v>
      </c>
      <c r="F8286" s="2" t="s">
        <v>154</v>
      </c>
      <c r="G8286" s="3" t="s">
        <v>2998</v>
      </c>
      <c r="H8286" s="2" t="s">
        <v>8070</v>
      </c>
      <c r="I8286" s="2" t="s">
        <v>2998</v>
      </c>
      <c r="J8286" s="2" t="s">
        <v>8070</v>
      </c>
      <c r="K8286">
        <v>0.79</v>
      </c>
      <c r="L8286" s="2">
        <v>0.79</v>
      </c>
      <c r="M8286" s="2" t="s">
        <v>26</v>
      </c>
      <c r="N8286" s="2" t="s">
        <v>118</v>
      </c>
      <c r="O8286" s="2" t="s">
        <v>29</v>
      </c>
      <c r="P8286" s="2" t="s">
        <v>29</v>
      </c>
      <c r="Q8286" s="2" t="s">
        <v>29</v>
      </c>
      <c r="R8286" s="2" t="s">
        <v>29</v>
      </c>
      <c r="S8286" s="2" t="s">
        <v>29</v>
      </c>
      <c r="T8286" s="2" t="s">
        <v>29</v>
      </c>
      <c r="U8286" s="2" t="s">
        <v>29</v>
      </c>
      <c r="V8286" s="2" t="s">
        <v>8038</v>
      </c>
      <c r="W8286" s="2" t="s">
        <v>8039</v>
      </c>
    </row>
    <row r="8287" spans="1:23" s="2" customFormat="1">
      <c r="A8287">
        <v>8286</v>
      </c>
      <c r="B8287" s="2" t="s">
        <v>7248</v>
      </c>
      <c r="C8287" s="2" t="s">
        <v>7248</v>
      </c>
      <c r="D8287" s="2">
        <v>212</v>
      </c>
      <c r="E8287" s="2" t="s">
        <v>8071</v>
      </c>
      <c r="F8287" s="2" t="s">
        <v>154</v>
      </c>
      <c r="G8287" s="3" t="s">
        <v>333</v>
      </c>
      <c r="H8287" s="2" t="s">
        <v>4269</v>
      </c>
      <c r="I8287" s="2" t="s">
        <v>333</v>
      </c>
      <c r="J8287" s="2" t="s">
        <v>8877</v>
      </c>
      <c r="K8287">
        <v>0.36</v>
      </c>
      <c r="L8287" s="2">
        <v>0.36</v>
      </c>
      <c r="M8287" s="2" t="s">
        <v>26</v>
      </c>
      <c r="N8287" s="2" t="s">
        <v>118</v>
      </c>
      <c r="O8287" s="2" t="s">
        <v>29</v>
      </c>
      <c r="P8287" s="2" t="s">
        <v>29</v>
      </c>
      <c r="Q8287" s="2" t="s">
        <v>29</v>
      </c>
      <c r="R8287" s="2" t="s">
        <v>29</v>
      </c>
      <c r="S8287" s="2" t="s">
        <v>29</v>
      </c>
      <c r="T8287" s="2" t="s">
        <v>29</v>
      </c>
      <c r="U8287" s="2" t="s">
        <v>29</v>
      </c>
      <c r="V8287" s="2" t="s">
        <v>8038</v>
      </c>
      <c r="W8287" s="2" t="s">
        <v>8039</v>
      </c>
    </row>
    <row r="8288" spans="1:23" s="2" customFormat="1">
      <c r="A8288">
        <v>8287</v>
      </c>
      <c r="B8288" s="2" t="s">
        <v>7248</v>
      </c>
      <c r="C8288" s="2" t="s">
        <v>7248</v>
      </c>
      <c r="D8288" s="2">
        <v>212</v>
      </c>
      <c r="E8288" s="2" t="s">
        <v>2991</v>
      </c>
      <c r="F8288" s="2" t="s">
        <v>154</v>
      </c>
      <c r="G8288" s="3" t="s">
        <v>228</v>
      </c>
      <c r="H8288" s="2" t="s">
        <v>2320</v>
      </c>
      <c r="I8288" s="2" t="s">
        <v>228</v>
      </c>
      <c r="J8288" s="2" t="s">
        <v>2320</v>
      </c>
      <c r="K8288">
        <v>0.36</v>
      </c>
      <c r="L8288" s="2">
        <v>0.36</v>
      </c>
      <c r="M8288" s="2" t="s">
        <v>26</v>
      </c>
      <c r="N8288" s="2" t="s">
        <v>791</v>
      </c>
      <c r="O8288" s="2" t="s">
        <v>29</v>
      </c>
      <c r="P8288" s="2" t="s">
        <v>29</v>
      </c>
      <c r="Q8288" s="2" t="s">
        <v>29</v>
      </c>
      <c r="R8288" s="2" t="s">
        <v>29</v>
      </c>
      <c r="S8288" s="2" t="s">
        <v>29</v>
      </c>
      <c r="T8288" s="2" t="s">
        <v>29</v>
      </c>
      <c r="U8288" s="2" t="s">
        <v>29</v>
      </c>
      <c r="V8288" s="2" t="s">
        <v>8038</v>
      </c>
      <c r="W8288" s="2" t="s">
        <v>8039</v>
      </c>
    </row>
    <row r="8289" spans="1:23" s="2" customFormat="1">
      <c r="A8289">
        <v>8288</v>
      </c>
      <c r="B8289" s="2" t="s">
        <v>7248</v>
      </c>
      <c r="C8289" s="2" t="s">
        <v>7248</v>
      </c>
      <c r="D8289" s="2">
        <v>212</v>
      </c>
      <c r="E8289" s="2" t="s">
        <v>8072</v>
      </c>
      <c r="F8289" s="2" t="s">
        <v>154</v>
      </c>
      <c r="G8289" s="3" t="s">
        <v>976</v>
      </c>
      <c r="H8289" s="2" t="s">
        <v>29</v>
      </c>
      <c r="I8289" s="2" t="s">
        <v>976</v>
      </c>
      <c r="J8289" s="2" t="s">
        <v>29</v>
      </c>
      <c r="K8289">
        <v>0.06</v>
      </c>
      <c r="L8289" s="2">
        <v>0.06</v>
      </c>
      <c r="M8289" s="2" t="s">
        <v>26</v>
      </c>
      <c r="N8289" s="2" t="s">
        <v>791</v>
      </c>
      <c r="O8289" s="2" t="s">
        <v>29</v>
      </c>
      <c r="P8289" s="2" t="s">
        <v>29</v>
      </c>
      <c r="Q8289" s="2" t="s">
        <v>29</v>
      </c>
      <c r="R8289" s="2" t="s">
        <v>29</v>
      </c>
      <c r="S8289" s="2" t="s">
        <v>29</v>
      </c>
      <c r="T8289" s="2" t="s">
        <v>29</v>
      </c>
      <c r="U8289" s="2" t="s">
        <v>29</v>
      </c>
      <c r="V8289" s="2" t="s">
        <v>8038</v>
      </c>
      <c r="W8289" s="2" t="s">
        <v>8039</v>
      </c>
    </row>
    <row r="8290" spans="1:23" s="2" customFormat="1">
      <c r="A8290">
        <v>8289</v>
      </c>
      <c r="B8290" s="2" t="s">
        <v>7248</v>
      </c>
      <c r="C8290" s="2" t="s">
        <v>7248</v>
      </c>
      <c r="D8290" s="2">
        <v>212</v>
      </c>
      <c r="E8290" s="2" t="s">
        <v>3018</v>
      </c>
      <c r="F8290" s="2" t="s">
        <v>154</v>
      </c>
      <c r="G8290" s="3" t="s">
        <v>976</v>
      </c>
      <c r="H8290" s="2" t="s">
        <v>29</v>
      </c>
      <c r="I8290" s="2" t="s">
        <v>976</v>
      </c>
      <c r="J8290" s="2" t="s">
        <v>29</v>
      </c>
      <c r="K8290">
        <v>0.12</v>
      </c>
      <c r="L8290" s="2">
        <v>0.12</v>
      </c>
      <c r="M8290" s="2" t="s">
        <v>26</v>
      </c>
      <c r="N8290" s="2" t="s">
        <v>764</v>
      </c>
      <c r="O8290" s="2" t="s">
        <v>29</v>
      </c>
      <c r="P8290" s="2" t="s">
        <v>29</v>
      </c>
      <c r="Q8290" s="2" t="s">
        <v>29</v>
      </c>
      <c r="R8290" s="2" t="s">
        <v>29</v>
      </c>
      <c r="S8290" s="2" t="s">
        <v>29</v>
      </c>
      <c r="T8290" s="2" t="s">
        <v>29</v>
      </c>
      <c r="U8290" s="2" t="s">
        <v>29</v>
      </c>
      <c r="V8290" s="2" t="s">
        <v>8038</v>
      </c>
      <c r="W8290" s="2" t="s">
        <v>8039</v>
      </c>
    </row>
    <row r="8291" spans="1:23" s="2" customFormat="1">
      <c r="A8291">
        <v>8290</v>
      </c>
      <c r="B8291" s="2" t="s">
        <v>7248</v>
      </c>
      <c r="C8291" s="2" t="s">
        <v>7248</v>
      </c>
      <c r="D8291" s="2">
        <v>212</v>
      </c>
      <c r="E8291" s="2" t="s">
        <v>8073</v>
      </c>
      <c r="F8291" s="2" t="s">
        <v>154</v>
      </c>
      <c r="G8291" s="3" t="s">
        <v>5691</v>
      </c>
      <c r="H8291" s="2" t="s">
        <v>8074</v>
      </c>
      <c r="I8291" s="2" t="s">
        <v>5691</v>
      </c>
      <c r="J8291" s="2" t="s">
        <v>8074</v>
      </c>
      <c r="K8291">
        <v>0.67</v>
      </c>
      <c r="L8291" s="2">
        <v>0.67</v>
      </c>
      <c r="M8291" s="2" t="s">
        <v>26</v>
      </c>
      <c r="N8291" s="2" t="s">
        <v>764</v>
      </c>
      <c r="O8291" s="2" t="s">
        <v>29</v>
      </c>
      <c r="P8291" s="2" t="s">
        <v>29</v>
      </c>
      <c r="Q8291" s="2" t="s">
        <v>29</v>
      </c>
      <c r="R8291" s="2" t="s">
        <v>29</v>
      </c>
      <c r="S8291" s="2" t="s">
        <v>29</v>
      </c>
      <c r="T8291" s="2" t="s">
        <v>29</v>
      </c>
      <c r="U8291" s="2" t="s">
        <v>29</v>
      </c>
      <c r="V8291" s="2" t="s">
        <v>8038</v>
      </c>
      <c r="W8291" s="2" t="s">
        <v>8039</v>
      </c>
    </row>
    <row r="8292" spans="1:23" s="2" customFormat="1">
      <c r="A8292">
        <v>8291</v>
      </c>
      <c r="B8292" s="2" t="s">
        <v>7248</v>
      </c>
      <c r="C8292" s="2" t="s">
        <v>7248</v>
      </c>
      <c r="D8292" s="2">
        <v>212</v>
      </c>
      <c r="E8292" s="2" t="s">
        <v>8075</v>
      </c>
      <c r="F8292" s="2" t="s">
        <v>154</v>
      </c>
      <c r="G8292" s="3" t="s">
        <v>449</v>
      </c>
      <c r="H8292" s="2" t="s">
        <v>5878</v>
      </c>
      <c r="I8292" s="2" t="s">
        <v>449</v>
      </c>
      <c r="J8292" s="2" t="s">
        <v>5878</v>
      </c>
      <c r="K8292">
        <v>1.28</v>
      </c>
      <c r="L8292" s="2">
        <v>1.28</v>
      </c>
      <c r="M8292" s="2" t="s">
        <v>26</v>
      </c>
      <c r="N8292" s="2" t="s">
        <v>764</v>
      </c>
      <c r="O8292" s="2" t="s">
        <v>29</v>
      </c>
      <c r="P8292" s="2" t="s">
        <v>29</v>
      </c>
      <c r="Q8292" s="2" t="s">
        <v>29</v>
      </c>
      <c r="R8292" s="2" t="s">
        <v>29</v>
      </c>
      <c r="S8292" s="2" t="s">
        <v>29</v>
      </c>
      <c r="T8292" s="2" t="s">
        <v>29</v>
      </c>
      <c r="U8292" s="2" t="s">
        <v>29</v>
      </c>
      <c r="V8292" s="2" t="s">
        <v>8038</v>
      </c>
      <c r="W8292" s="2" t="s">
        <v>8039</v>
      </c>
    </row>
    <row r="8293" spans="1:23" s="2" customFormat="1">
      <c r="A8293">
        <v>8292</v>
      </c>
      <c r="B8293" s="2" t="s">
        <v>7248</v>
      </c>
      <c r="C8293" s="2" t="s">
        <v>7248</v>
      </c>
      <c r="D8293" s="2">
        <v>212</v>
      </c>
      <c r="E8293" s="2" t="s">
        <v>8076</v>
      </c>
      <c r="F8293" s="2" t="s">
        <v>154</v>
      </c>
      <c r="G8293" s="3" t="s">
        <v>276</v>
      </c>
      <c r="H8293" s="2" t="s">
        <v>929</v>
      </c>
      <c r="I8293" s="2" t="s">
        <v>276</v>
      </c>
      <c r="J8293" s="2" t="s">
        <v>929</v>
      </c>
      <c r="K8293">
        <v>0.12</v>
      </c>
      <c r="L8293" s="2">
        <v>0.12</v>
      </c>
      <c r="M8293" s="2" t="s">
        <v>26</v>
      </c>
      <c r="N8293" s="2" t="s">
        <v>764</v>
      </c>
      <c r="O8293" s="2" t="s">
        <v>29</v>
      </c>
      <c r="P8293" s="2" t="s">
        <v>29</v>
      </c>
      <c r="Q8293" s="2" t="s">
        <v>29</v>
      </c>
      <c r="R8293" s="2" t="s">
        <v>29</v>
      </c>
      <c r="S8293" s="2" t="s">
        <v>29</v>
      </c>
      <c r="T8293" s="2" t="s">
        <v>29</v>
      </c>
      <c r="U8293" s="2" t="s">
        <v>29</v>
      </c>
      <c r="V8293" s="2" t="s">
        <v>8038</v>
      </c>
      <c r="W8293" s="2" t="s">
        <v>8039</v>
      </c>
    </row>
    <row r="8294" spans="1:23" s="2" customFormat="1">
      <c r="A8294">
        <v>8293</v>
      </c>
      <c r="B8294" s="2" t="s">
        <v>7248</v>
      </c>
      <c r="C8294" s="2" t="s">
        <v>7248</v>
      </c>
      <c r="D8294" s="2">
        <v>212</v>
      </c>
      <c r="E8294" s="2" t="s">
        <v>1724</v>
      </c>
      <c r="F8294" s="2" t="s">
        <v>598</v>
      </c>
      <c r="G8294" s="3" t="s">
        <v>914</v>
      </c>
      <c r="H8294" s="2" t="s">
        <v>1725</v>
      </c>
      <c r="I8294" s="2" t="s">
        <v>914</v>
      </c>
      <c r="J8294" s="2" t="s">
        <v>1725</v>
      </c>
      <c r="K8294">
        <v>0.97</v>
      </c>
      <c r="L8294" s="2">
        <v>0.97</v>
      </c>
      <c r="M8294" s="2" t="s">
        <v>26</v>
      </c>
      <c r="N8294" s="2" t="s">
        <v>764</v>
      </c>
      <c r="O8294" s="2" t="s">
        <v>29</v>
      </c>
      <c r="P8294" s="2" t="s">
        <v>29</v>
      </c>
      <c r="Q8294" s="2" t="s">
        <v>29</v>
      </c>
      <c r="R8294" s="2" t="s">
        <v>29</v>
      </c>
      <c r="S8294" s="2" t="s">
        <v>29</v>
      </c>
      <c r="T8294" s="2" t="s">
        <v>29</v>
      </c>
      <c r="U8294" s="2" t="s">
        <v>29</v>
      </c>
      <c r="V8294" s="2" t="s">
        <v>8038</v>
      </c>
      <c r="W8294" s="2" t="s">
        <v>8039</v>
      </c>
    </row>
    <row r="8295" spans="1:23" s="2" customFormat="1">
      <c r="A8295">
        <v>8294</v>
      </c>
      <c r="B8295" s="2" t="s">
        <v>7248</v>
      </c>
      <c r="C8295" s="2" t="s">
        <v>7248</v>
      </c>
      <c r="D8295" s="2">
        <v>212</v>
      </c>
      <c r="E8295" s="2" t="s">
        <v>923</v>
      </c>
      <c r="F8295" s="2" t="s">
        <v>598</v>
      </c>
      <c r="G8295" s="3" t="s">
        <v>914</v>
      </c>
      <c r="H8295" s="2" t="s">
        <v>924</v>
      </c>
      <c r="I8295" s="2" t="s">
        <v>914</v>
      </c>
      <c r="J8295" s="2" t="s">
        <v>924</v>
      </c>
      <c r="K8295">
        <v>1.58</v>
      </c>
      <c r="L8295" s="2">
        <v>1.58</v>
      </c>
      <c r="M8295" s="2" t="s">
        <v>26</v>
      </c>
      <c r="N8295" s="2" t="s">
        <v>74</v>
      </c>
      <c r="O8295" s="2" t="s">
        <v>118</v>
      </c>
      <c r="P8295" s="2" t="s">
        <v>29</v>
      </c>
      <c r="Q8295" s="2" t="s">
        <v>29</v>
      </c>
      <c r="R8295" s="2" t="s">
        <v>29</v>
      </c>
      <c r="S8295" s="2" t="s">
        <v>29</v>
      </c>
      <c r="T8295" s="2" t="s">
        <v>29</v>
      </c>
      <c r="U8295" s="2" t="s">
        <v>29</v>
      </c>
      <c r="V8295" s="2" t="s">
        <v>8038</v>
      </c>
      <c r="W8295" s="2" t="s">
        <v>8039</v>
      </c>
    </row>
    <row r="8296" spans="1:23" s="2" customFormat="1">
      <c r="A8296">
        <v>8295</v>
      </c>
      <c r="B8296" s="2" t="s">
        <v>7248</v>
      </c>
      <c r="C8296" s="2" t="s">
        <v>7248</v>
      </c>
      <c r="D8296" s="2">
        <v>212</v>
      </c>
      <c r="E8296" s="2" t="s">
        <v>2136</v>
      </c>
      <c r="F8296" s="2" t="s">
        <v>598</v>
      </c>
      <c r="G8296" s="3" t="s">
        <v>1100</v>
      </c>
      <c r="H8296" s="2" t="s">
        <v>2137</v>
      </c>
      <c r="I8296" s="2" t="s">
        <v>1100</v>
      </c>
      <c r="J8296" s="2" t="s">
        <v>2137</v>
      </c>
      <c r="K8296">
        <v>0.3</v>
      </c>
      <c r="L8296" s="2">
        <v>0.3</v>
      </c>
      <c r="M8296" s="2" t="s">
        <v>26</v>
      </c>
      <c r="N8296" s="2" t="s">
        <v>764</v>
      </c>
      <c r="O8296" s="2" t="s">
        <v>29</v>
      </c>
      <c r="P8296" s="2" t="s">
        <v>29</v>
      </c>
      <c r="Q8296" s="2" t="s">
        <v>29</v>
      </c>
      <c r="R8296" s="2" t="s">
        <v>29</v>
      </c>
      <c r="S8296" s="2" t="s">
        <v>29</v>
      </c>
      <c r="T8296" s="2" t="s">
        <v>29</v>
      </c>
      <c r="U8296" s="2" t="s">
        <v>29</v>
      </c>
      <c r="V8296" s="2" t="s">
        <v>8038</v>
      </c>
      <c r="W8296" s="2" t="s">
        <v>8039</v>
      </c>
    </row>
    <row r="8297" spans="1:23" s="2" customFormat="1">
      <c r="A8297">
        <v>8296</v>
      </c>
      <c r="B8297" s="2" t="s">
        <v>7248</v>
      </c>
      <c r="C8297" s="2" t="s">
        <v>7248</v>
      </c>
      <c r="D8297" s="2">
        <v>212</v>
      </c>
      <c r="E8297" s="2" t="s">
        <v>8077</v>
      </c>
      <c r="F8297" s="2" t="s">
        <v>598</v>
      </c>
      <c r="G8297" s="3" t="s">
        <v>1100</v>
      </c>
      <c r="H8297" s="2" t="s">
        <v>2746</v>
      </c>
      <c r="I8297" s="2" t="s">
        <v>1100</v>
      </c>
      <c r="J8297" s="2" t="s">
        <v>2746</v>
      </c>
      <c r="K8297">
        <v>0.6</v>
      </c>
      <c r="L8297" s="2">
        <v>0.6</v>
      </c>
      <c r="M8297" s="2" t="s">
        <v>26</v>
      </c>
      <c r="N8297" s="2" t="s">
        <v>118</v>
      </c>
      <c r="O8297" s="2" t="s">
        <v>29</v>
      </c>
      <c r="P8297" s="2" t="s">
        <v>29</v>
      </c>
      <c r="Q8297" s="2" t="s">
        <v>29</v>
      </c>
      <c r="R8297" s="2" t="s">
        <v>29</v>
      </c>
      <c r="S8297" s="2" t="s">
        <v>29</v>
      </c>
      <c r="T8297" s="2" t="s">
        <v>29</v>
      </c>
      <c r="U8297" s="2" t="s">
        <v>29</v>
      </c>
      <c r="V8297" s="2" t="s">
        <v>8038</v>
      </c>
      <c r="W8297" s="2" t="s">
        <v>8039</v>
      </c>
    </row>
    <row r="8298" spans="1:23" s="2" customFormat="1">
      <c r="A8298">
        <v>8297</v>
      </c>
      <c r="B8298" s="2" t="s">
        <v>7248</v>
      </c>
      <c r="C8298" s="2" t="s">
        <v>7248</v>
      </c>
      <c r="D8298" s="2">
        <v>212</v>
      </c>
      <c r="E8298" s="2" t="s">
        <v>8078</v>
      </c>
      <c r="F8298" s="2" t="s">
        <v>3828</v>
      </c>
      <c r="G8298" s="3" t="s">
        <v>3829</v>
      </c>
      <c r="H8298" s="2" t="s">
        <v>8079</v>
      </c>
      <c r="I8298" s="2" t="s">
        <v>3829</v>
      </c>
      <c r="J8298" s="2" t="s">
        <v>8079</v>
      </c>
      <c r="K8298">
        <v>0.24</v>
      </c>
      <c r="L8298" s="2">
        <v>0.24</v>
      </c>
      <c r="M8298" s="2" t="s">
        <v>26</v>
      </c>
      <c r="N8298" s="2" t="s">
        <v>74</v>
      </c>
      <c r="O8298" s="2" t="s">
        <v>118</v>
      </c>
      <c r="P8298" s="2" t="s">
        <v>29</v>
      </c>
      <c r="Q8298" s="2" t="s">
        <v>29</v>
      </c>
      <c r="R8298" s="2" t="s">
        <v>29</v>
      </c>
      <c r="S8298" s="2" t="s">
        <v>29</v>
      </c>
      <c r="T8298" s="2" t="s">
        <v>29</v>
      </c>
      <c r="U8298" s="2" t="s">
        <v>29</v>
      </c>
      <c r="V8298" s="2" t="s">
        <v>8038</v>
      </c>
      <c r="W8298" s="2" t="s">
        <v>8039</v>
      </c>
    </row>
    <row r="8299" spans="1:23" s="2" customFormat="1">
      <c r="A8299">
        <v>8298</v>
      </c>
      <c r="B8299" s="2" t="s">
        <v>7248</v>
      </c>
      <c r="C8299" s="2" t="s">
        <v>7248</v>
      </c>
      <c r="D8299" s="2">
        <v>212</v>
      </c>
      <c r="E8299" s="2" t="s">
        <v>6503</v>
      </c>
      <c r="F8299" s="2" t="s">
        <v>1364</v>
      </c>
      <c r="G8299" s="3" t="s">
        <v>1730</v>
      </c>
      <c r="H8299" s="2" t="s">
        <v>6504</v>
      </c>
      <c r="I8299" s="2" t="s">
        <v>1730</v>
      </c>
      <c r="J8299" s="2" t="s">
        <v>6504</v>
      </c>
      <c r="K8299">
        <v>0.79</v>
      </c>
      <c r="L8299" s="2">
        <v>0.79</v>
      </c>
      <c r="M8299" s="2" t="s">
        <v>26</v>
      </c>
      <c r="N8299" s="2" t="s">
        <v>764</v>
      </c>
      <c r="O8299" s="2" t="s">
        <v>63</v>
      </c>
      <c r="P8299" s="2" t="s">
        <v>29</v>
      </c>
      <c r="Q8299" s="2" t="s">
        <v>29</v>
      </c>
      <c r="R8299" s="2" t="s">
        <v>29</v>
      </c>
      <c r="S8299" s="2" t="s">
        <v>29</v>
      </c>
      <c r="T8299" s="2" t="s">
        <v>29</v>
      </c>
      <c r="U8299" s="2" t="s">
        <v>29</v>
      </c>
      <c r="V8299" s="2" t="s">
        <v>8038</v>
      </c>
      <c r="W8299" s="2" t="s">
        <v>8039</v>
      </c>
    </row>
    <row r="8300" spans="1:23" s="2" customFormat="1">
      <c r="A8300">
        <v>8299</v>
      </c>
      <c r="B8300" s="2" t="s">
        <v>7248</v>
      </c>
      <c r="C8300" s="2" t="s">
        <v>7248</v>
      </c>
      <c r="D8300" s="2">
        <v>212</v>
      </c>
      <c r="E8300" s="2" t="s">
        <v>2150</v>
      </c>
      <c r="F8300" s="2" t="s">
        <v>1364</v>
      </c>
      <c r="G8300" s="3" t="s">
        <v>1730</v>
      </c>
      <c r="H8300" s="2" t="s">
        <v>183</v>
      </c>
      <c r="I8300" s="2" t="s">
        <v>1730</v>
      </c>
      <c r="J8300" s="2" t="s">
        <v>183</v>
      </c>
      <c r="K8300">
        <v>0.97</v>
      </c>
      <c r="L8300" s="2">
        <v>0.97</v>
      </c>
      <c r="M8300" s="2" t="s">
        <v>26</v>
      </c>
      <c r="N8300" s="2" t="s">
        <v>764</v>
      </c>
      <c r="O8300" s="2" t="s">
        <v>63</v>
      </c>
      <c r="P8300" s="2" t="s">
        <v>29</v>
      </c>
      <c r="Q8300" s="2" t="s">
        <v>29</v>
      </c>
      <c r="R8300" s="2" t="s">
        <v>29</v>
      </c>
      <c r="S8300" s="2" t="s">
        <v>29</v>
      </c>
      <c r="T8300" s="2" t="s">
        <v>29</v>
      </c>
      <c r="U8300" s="2" t="s">
        <v>29</v>
      </c>
      <c r="V8300" s="2" t="s">
        <v>8038</v>
      </c>
      <c r="W8300" s="2" t="s">
        <v>8039</v>
      </c>
    </row>
    <row r="8301" spans="1:23" s="2" customFormat="1">
      <c r="A8301">
        <v>8300</v>
      </c>
      <c r="B8301" s="2" t="s">
        <v>7248</v>
      </c>
      <c r="C8301" s="2" t="s">
        <v>7248</v>
      </c>
      <c r="D8301" s="2">
        <v>212</v>
      </c>
      <c r="E8301" s="2" t="s">
        <v>8080</v>
      </c>
      <c r="F8301" s="2" t="s">
        <v>1364</v>
      </c>
      <c r="G8301" s="3" t="s">
        <v>1730</v>
      </c>
      <c r="H8301" s="2" t="s">
        <v>8081</v>
      </c>
      <c r="I8301" s="2" t="s">
        <v>1730</v>
      </c>
      <c r="J8301" s="2" t="s">
        <v>8081</v>
      </c>
      <c r="K8301">
        <v>7.89</v>
      </c>
      <c r="L8301" s="2">
        <v>7.89</v>
      </c>
      <c r="M8301" s="2" t="s">
        <v>26</v>
      </c>
      <c r="N8301" s="2" t="s">
        <v>118</v>
      </c>
      <c r="O8301" s="2" t="s">
        <v>63</v>
      </c>
      <c r="P8301" s="2" t="s">
        <v>29</v>
      </c>
      <c r="Q8301" s="2" t="s">
        <v>29</v>
      </c>
      <c r="R8301" s="2" t="s">
        <v>29</v>
      </c>
      <c r="S8301" s="2" t="s">
        <v>29</v>
      </c>
      <c r="T8301" s="2" t="s">
        <v>29</v>
      </c>
      <c r="U8301" s="2" t="s">
        <v>29</v>
      </c>
      <c r="V8301" s="2" t="s">
        <v>8038</v>
      </c>
      <c r="W8301" s="2" t="s">
        <v>8039</v>
      </c>
    </row>
    <row r="8302" spans="1:23" s="2" customFormat="1">
      <c r="A8302">
        <v>8301</v>
      </c>
      <c r="B8302" s="2" t="s">
        <v>7248</v>
      </c>
      <c r="C8302" s="2" t="s">
        <v>7248</v>
      </c>
      <c r="D8302" s="2">
        <v>212</v>
      </c>
      <c r="E8302" s="2" t="s">
        <v>6505</v>
      </c>
      <c r="F8302" s="2" t="s">
        <v>1364</v>
      </c>
      <c r="G8302" s="3" t="s">
        <v>1730</v>
      </c>
      <c r="H8302" s="2" t="s">
        <v>1408</v>
      </c>
      <c r="I8302" s="2" t="s">
        <v>1730</v>
      </c>
      <c r="J8302" s="2" t="s">
        <v>1408</v>
      </c>
      <c r="K8302">
        <v>0.49</v>
      </c>
      <c r="L8302" s="2">
        <v>0.49</v>
      </c>
      <c r="M8302" s="2" t="s">
        <v>26</v>
      </c>
      <c r="N8302" s="2" t="s">
        <v>118</v>
      </c>
      <c r="O8302" s="2" t="s">
        <v>29</v>
      </c>
      <c r="P8302" s="2" t="s">
        <v>29</v>
      </c>
      <c r="Q8302" s="2" t="s">
        <v>29</v>
      </c>
      <c r="R8302" s="2" t="s">
        <v>29</v>
      </c>
      <c r="S8302" s="2" t="s">
        <v>29</v>
      </c>
      <c r="T8302" s="2" t="s">
        <v>29</v>
      </c>
      <c r="U8302" s="2" t="s">
        <v>29</v>
      </c>
      <c r="V8302" s="2" t="s">
        <v>8038</v>
      </c>
      <c r="W8302" s="2" t="s">
        <v>8039</v>
      </c>
    </row>
    <row r="8303" spans="1:23" s="2" customFormat="1">
      <c r="A8303">
        <v>8302</v>
      </c>
      <c r="B8303" s="2" t="s">
        <v>7248</v>
      </c>
      <c r="C8303" s="2" t="s">
        <v>7248</v>
      </c>
      <c r="D8303" s="2">
        <v>212</v>
      </c>
      <c r="E8303" s="2" t="s">
        <v>8082</v>
      </c>
      <c r="F8303" s="2" t="s">
        <v>1364</v>
      </c>
      <c r="G8303" s="3" t="s">
        <v>1730</v>
      </c>
      <c r="H8303" s="2" t="s">
        <v>524</v>
      </c>
      <c r="I8303" s="2" t="s">
        <v>1730</v>
      </c>
      <c r="J8303" s="2" t="s">
        <v>524</v>
      </c>
      <c r="K8303">
        <v>0.18</v>
      </c>
      <c r="L8303" s="2">
        <v>0.18</v>
      </c>
      <c r="M8303" s="2" t="s">
        <v>26</v>
      </c>
      <c r="N8303" s="2" t="s">
        <v>764</v>
      </c>
      <c r="O8303" s="2" t="s">
        <v>29</v>
      </c>
      <c r="P8303" s="2" t="s">
        <v>29</v>
      </c>
      <c r="Q8303" s="2" t="s">
        <v>29</v>
      </c>
      <c r="R8303" s="2" t="s">
        <v>29</v>
      </c>
      <c r="S8303" s="2" t="s">
        <v>29</v>
      </c>
      <c r="T8303" s="2" t="s">
        <v>29</v>
      </c>
      <c r="U8303" s="2" t="s">
        <v>29</v>
      </c>
      <c r="V8303" s="2" t="s">
        <v>8038</v>
      </c>
      <c r="W8303" s="2" t="s">
        <v>8039</v>
      </c>
    </row>
    <row r="8304" spans="1:23" s="2" customFormat="1">
      <c r="A8304">
        <v>8303</v>
      </c>
      <c r="B8304" s="2" t="s">
        <v>7248</v>
      </c>
      <c r="C8304" s="2" t="s">
        <v>7248</v>
      </c>
      <c r="D8304" s="2">
        <v>212</v>
      </c>
      <c r="E8304" s="2" t="s">
        <v>8083</v>
      </c>
      <c r="F8304" s="2" t="s">
        <v>1364</v>
      </c>
      <c r="G8304" s="3" t="s">
        <v>1730</v>
      </c>
      <c r="H8304" s="2" t="s">
        <v>5723</v>
      </c>
      <c r="I8304" s="2" t="s">
        <v>1730</v>
      </c>
      <c r="J8304" s="2" t="s">
        <v>5723</v>
      </c>
      <c r="K8304">
        <v>1.1499999999999999</v>
      </c>
      <c r="L8304" s="2">
        <v>1.1499999999999999</v>
      </c>
      <c r="M8304" s="2" t="s">
        <v>26</v>
      </c>
      <c r="N8304" s="2" t="s">
        <v>118</v>
      </c>
      <c r="O8304" s="2" t="s">
        <v>29</v>
      </c>
      <c r="P8304" s="2" t="s">
        <v>29</v>
      </c>
      <c r="Q8304" s="2" t="s">
        <v>29</v>
      </c>
      <c r="R8304" s="2" t="s">
        <v>29</v>
      </c>
      <c r="S8304" s="2" t="s">
        <v>29</v>
      </c>
      <c r="T8304" s="2" t="s">
        <v>29</v>
      </c>
      <c r="U8304" s="2" t="s">
        <v>29</v>
      </c>
      <c r="V8304" s="2" t="s">
        <v>8038</v>
      </c>
      <c r="W8304" s="2" t="s">
        <v>8039</v>
      </c>
    </row>
    <row r="8305" spans="1:23" s="2" customFormat="1">
      <c r="A8305">
        <v>8304</v>
      </c>
      <c r="B8305" s="2" t="s">
        <v>7248</v>
      </c>
      <c r="C8305" s="2" t="s">
        <v>7248</v>
      </c>
      <c r="D8305" s="2">
        <v>212</v>
      </c>
      <c r="E8305" s="2" t="s">
        <v>8084</v>
      </c>
      <c r="F8305" s="2" t="s">
        <v>1364</v>
      </c>
      <c r="G8305" s="3" t="s">
        <v>1730</v>
      </c>
      <c r="H8305" s="2" t="s">
        <v>8085</v>
      </c>
      <c r="I8305" s="2" t="s">
        <v>1730</v>
      </c>
      <c r="J8305" s="2" t="s">
        <v>8085</v>
      </c>
      <c r="K8305">
        <v>3.22</v>
      </c>
      <c r="L8305" s="2">
        <v>3.22</v>
      </c>
      <c r="M8305" s="2" t="s">
        <v>26</v>
      </c>
      <c r="N8305" s="2" t="s">
        <v>118</v>
      </c>
      <c r="O8305" s="2" t="s">
        <v>63</v>
      </c>
      <c r="P8305" s="2" t="s">
        <v>29</v>
      </c>
      <c r="Q8305" s="2" t="s">
        <v>29</v>
      </c>
      <c r="R8305" s="2" t="s">
        <v>29</v>
      </c>
      <c r="S8305" s="2" t="s">
        <v>29</v>
      </c>
      <c r="T8305" s="2" t="s">
        <v>29</v>
      </c>
      <c r="U8305" s="2" t="s">
        <v>29</v>
      </c>
      <c r="V8305" s="2" t="s">
        <v>8038</v>
      </c>
      <c r="W8305" s="2" t="s">
        <v>8039</v>
      </c>
    </row>
    <row r="8306" spans="1:23" s="2" customFormat="1">
      <c r="A8306">
        <v>8305</v>
      </c>
      <c r="B8306" s="2" t="s">
        <v>7248</v>
      </c>
      <c r="C8306" s="2" t="s">
        <v>7248</v>
      </c>
      <c r="D8306" s="2">
        <v>212</v>
      </c>
      <c r="E8306" s="2" t="s">
        <v>8086</v>
      </c>
      <c r="F8306" s="2" t="s">
        <v>1364</v>
      </c>
      <c r="G8306" s="3" t="s">
        <v>1733</v>
      </c>
      <c r="H8306" s="2" t="s">
        <v>8087</v>
      </c>
      <c r="I8306" s="2" t="s">
        <v>1733</v>
      </c>
      <c r="J8306" s="2" t="s">
        <v>8087</v>
      </c>
      <c r="K8306">
        <v>0.18</v>
      </c>
      <c r="L8306" s="2">
        <v>0.18</v>
      </c>
      <c r="M8306" s="2" t="s">
        <v>26</v>
      </c>
      <c r="N8306" s="2" t="s">
        <v>764</v>
      </c>
      <c r="O8306" s="2" t="s">
        <v>29</v>
      </c>
      <c r="P8306" s="2" t="s">
        <v>29</v>
      </c>
      <c r="Q8306" s="2" t="s">
        <v>29</v>
      </c>
      <c r="R8306" s="2" t="s">
        <v>29</v>
      </c>
      <c r="S8306" s="2" t="s">
        <v>29</v>
      </c>
      <c r="T8306" s="2" t="s">
        <v>29</v>
      </c>
      <c r="U8306" s="2" t="s">
        <v>29</v>
      </c>
      <c r="V8306" s="2" t="s">
        <v>8038</v>
      </c>
      <c r="W8306" s="2" t="s">
        <v>8039</v>
      </c>
    </row>
    <row r="8307" spans="1:23" s="2" customFormat="1">
      <c r="A8307">
        <v>8306</v>
      </c>
      <c r="B8307" s="2" t="s">
        <v>7248</v>
      </c>
      <c r="C8307" s="2" t="s">
        <v>7248</v>
      </c>
      <c r="D8307" s="2">
        <v>212</v>
      </c>
      <c r="E8307" s="2" t="s">
        <v>8088</v>
      </c>
      <c r="F8307" s="2" t="s">
        <v>1364</v>
      </c>
      <c r="G8307" s="3" t="s">
        <v>1733</v>
      </c>
      <c r="H8307" s="2" t="s">
        <v>8089</v>
      </c>
      <c r="I8307" s="2" t="s">
        <v>1733</v>
      </c>
      <c r="J8307" s="2" t="s">
        <v>8089</v>
      </c>
      <c r="K8307">
        <v>0.61</v>
      </c>
      <c r="L8307" s="2">
        <v>0.61</v>
      </c>
      <c r="M8307" s="2" t="s">
        <v>26</v>
      </c>
      <c r="N8307" s="2" t="s">
        <v>118</v>
      </c>
      <c r="O8307" s="2" t="s">
        <v>29</v>
      </c>
      <c r="P8307" s="2" t="s">
        <v>29</v>
      </c>
      <c r="Q8307" s="2" t="s">
        <v>29</v>
      </c>
      <c r="R8307" s="2" t="s">
        <v>29</v>
      </c>
      <c r="S8307" s="2" t="s">
        <v>29</v>
      </c>
      <c r="T8307" s="2" t="s">
        <v>29</v>
      </c>
      <c r="U8307" s="2" t="s">
        <v>29</v>
      </c>
      <c r="V8307" s="2" t="s">
        <v>8038</v>
      </c>
      <c r="W8307" s="2" t="s">
        <v>8039</v>
      </c>
    </row>
    <row r="8308" spans="1:23" s="2" customFormat="1">
      <c r="A8308">
        <v>8307</v>
      </c>
      <c r="B8308" s="2" t="s">
        <v>7248</v>
      </c>
      <c r="C8308" s="2" t="s">
        <v>7248</v>
      </c>
      <c r="D8308" s="2">
        <v>212</v>
      </c>
      <c r="E8308" s="2" t="s">
        <v>8090</v>
      </c>
      <c r="F8308" s="2" t="s">
        <v>508</v>
      </c>
      <c r="G8308" s="3" t="s">
        <v>509</v>
      </c>
      <c r="H8308" s="2" t="s">
        <v>8091</v>
      </c>
      <c r="I8308" s="2" t="s">
        <v>509</v>
      </c>
      <c r="J8308" s="2" t="s">
        <v>8091</v>
      </c>
      <c r="K8308">
        <v>0.18</v>
      </c>
      <c r="L8308" s="2">
        <v>0.18</v>
      </c>
      <c r="M8308" s="2" t="s">
        <v>26</v>
      </c>
      <c r="N8308" s="2" t="s">
        <v>791</v>
      </c>
      <c r="O8308" s="2" t="s">
        <v>29</v>
      </c>
      <c r="P8308" s="2" t="s">
        <v>29</v>
      </c>
      <c r="Q8308" s="2" t="s">
        <v>29</v>
      </c>
      <c r="R8308" s="2" t="s">
        <v>29</v>
      </c>
      <c r="S8308" s="2" t="s">
        <v>29</v>
      </c>
      <c r="T8308" s="2" t="s">
        <v>29</v>
      </c>
      <c r="U8308" s="2" t="s">
        <v>29</v>
      </c>
      <c r="V8308" s="2" t="s">
        <v>8038</v>
      </c>
      <c r="W8308" s="2" t="s">
        <v>8039</v>
      </c>
    </row>
    <row r="8309" spans="1:23" s="2" customFormat="1">
      <c r="A8309">
        <v>8308</v>
      </c>
      <c r="B8309" s="2" t="s">
        <v>7248</v>
      </c>
      <c r="C8309" s="2" t="s">
        <v>7248</v>
      </c>
      <c r="D8309" s="2">
        <v>212</v>
      </c>
      <c r="E8309" s="2" t="s">
        <v>8092</v>
      </c>
      <c r="F8309" s="2" t="s">
        <v>391</v>
      </c>
      <c r="G8309" s="3" t="s">
        <v>6523</v>
      </c>
      <c r="H8309" s="2" t="s">
        <v>8093</v>
      </c>
      <c r="I8309" s="2" t="s">
        <v>6523</v>
      </c>
      <c r="J8309" s="2" t="s">
        <v>8093</v>
      </c>
      <c r="K8309">
        <v>0.36</v>
      </c>
      <c r="L8309" s="2">
        <v>0.36</v>
      </c>
      <c r="M8309" s="2" t="s">
        <v>26</v>
      </c>
      <c r="N8309" s="2" t="s">
        <v>323</v>
      </c>
      <c r="O8309" s="2" t="s">
        <v>29</v>
      </c>
      <c r="P8309" s="2" t="s">
        <v>29</v>
      </c>
      <c r="Q8309" s="2" t="s">
        <v>29</v>
      </c>
      <c r="R8309" s="2" t="s">
        <v>29</v>
      </c>
      <c r="S8309" s="2" t="s">
        <v>29</v>
      </c>
      <c r="T8309" s="2" t="s">
        <v>29</v>
      </c>
      <c r="U8309" s="2" t="s">
        <v>29</v>
      </c>
      <c r="V8309" s="2" t="s">
        <v>8038</v>
      </c>
      <c r="W8309" s="2" t="s">
        <v>8039</v>
      </c>
    </row>
    <row r="8310" spans="1:23" s="2" customFormat="1">
      <c r="A8310">
        <v>8309</v>
      </c>
      <c r="B8310" s="2" t="s">
        <v>7248</v>
      </c>
      <c r="C8310" s="2" t="s">
        <v>7248</v>
      </c>
      <c r="D8310" s="2">
        <v>212</v>
      </c>
      <c r="E8310" s="2" t="s">
        <v>8094</v>
      </c>
      <c r="F8310" s="2" t="s">
        <v>1976</v>
      </c>
      <c r="G8310" s="3" t="s">
        <v>5829</v>
      </c>
      <c r="H8310" s="2" t="s">
        <v>5344</v>
      </c>
      <c r="I8310" s="2" t="s">
        <v>5829</v>
      </c>
      <c r="J8310" s="2" t="s">
        <v>5344</v>
      </c>
      <c r="K8310">
        <v>0.18</v>
      </c>
      <c r="L8310" s="2">
        <v>0.18</v>
      </c>
      <c r="M8310" s="2" t="s">
        <v>26</v>
      </c>
      <c r="N8310" s="2" t="s">
        <v>323</v>
      </c>
      <c r="O8310" s="2" t="s">
        <v>791</v>
      </c>
      <c r="P8310" s="2" t="s">
        <v>29</v>
      </c>
      <c r="Q8310" s="2" t="s">
        <v>29</v>
      </c>
      <c r="R8310" s="2" t="s">
        <v>29</v>
      </c>
      <c r="S8310" s="2" t="s">
        <v>29</v>
      </c>
      <c r="T8310" s="2" t="s">
        <v>29</v>
      </c>
      <c r="U8310" s="2" t="s">
        <v>29</v>
      </c>
      <c r="V8310" s="2" t="s">
        <v>8038</v>
      </c>
      <c r="W8310" s="2" t="s">
        <v>8039</v>
      </c>
    </row>
    <row r="8311" spans="1:23" s="2" customFormat="1">
      <c r="A8311">
        <v>8310</v>
      </c>
      <c r="B8311" s="2" t="s">
        <v>7248</v>
      </c>
      <c r="C8311" s="2" t="s">
        <v>7248</v>
      </c>
      <c r="D8311" s="2">
        <v>212</v>
      </c>
      <c r="E8311" s="2" t="s">
        <v>6573</v>
      </c>
      <c r="F8311" s="2" t="s">
        <v>1976</v>
      </c>
      <c r="G8311" s="3" t="s">
        <v>5829</v>
      </c>
      <c r="H8311" s="2" t="s">
        <v>29</v>
      </c>
      <c r="I8311" s="3" t="s">
        <v>5829</v>
      </c>
      <c r="J8311" s="2" t="s">
        <v>29</v>
      </c>
      <c r="K8311">
        <v>0.18</v>
      </c>
      <c r="L8311" s="2">
        <v>0.18</v>
      </c>
      <c r="M8311" s="2" t="s">
        <v>26</v>
      </c>
      <c r="N8311" s="2" t="s">
        <v>74</v>
      </c>
      <c r="O8311" s="2" t="s">
        <v>118</v>
      </c>
      <c r="P8311" s="2" t="s">
        <v>29</v>
      </c>
      <c r="Q8311" s="2" t="s">
        <v>29</v>
      </c>
      <c r="R8311" s="2" t="s">
        <v>29</v>
      </c>
      <c r="S8311" s="2" t="s">
        <v>29</v>
      </c>
      <c r="T8311" s="2" t="s">
        <v>29</v>
      </c>
      <c r="U8311" s="2" t="s">
        <v>29</v>
      </c>
      <c r="V8311" s="2" t="s">
        <v>8038</v>
      </c>
      <c r="W8311" s="2" t="s">
        <v>8039</v>
      </c>
    </row>
    <row r="8312" spans="1:23" s="2" customFormat="1">
      <c r="A8312">
        <v>8311</v>
      </c>
      <c r="B8312" s="2" t="s">
        <v>7248</v>
      </c>
      <c r="C8312" s="2" t="s">
        <v>7248</v>
      </c>
      <c r="D8312" s="2">
        <v>212</v>
      </c>
      <c r="E8312" s="2" t="s">
        <v>8095</v>
      </c>
      <c r="F8312" s="2" t="s">
        <v>1976</v>
      </c>
      <c r="G8312" s="3" t="s">
        <v>5617</v>
      </c>
      <c r="H8312" s="2" t="s">
        <v>8096</v>
      </c>
      <c r="I8312" s="2" t="s">
        <v>5617</v>
      </c>
      <c r="J8312" s="2" t="s">
        <v>8797</v>
      </c>
      <c r="K8312">
        <v>0.12</v>
      </c>
      <c r="L8312" s="2">
        <v>0.12</v>
      </c>
      <c r="M8312" s="2" t="s">
        <v>26</v>
      </c>
      <c r="N8312" s="2" t="s">
        <v>764</v>
      </c>
      <c r="O8312" s="2" t="s">
        <v>29</v>
      </c>
      <c r="P8312" s="2" t="s">
        <v>29</v>
      </c>
      <c r="Q8312" s="2" t="s">
        <v>29</v>
      </c>
      <c r="R8312" s="2" t="s">
        <v>29</v>
      </c>
      <c r="S8312" s="2" t="s">
        <v>29</v>
      </c>
      <c r="T8312" s="2" t="s">
        <v>29</v>
      </c>
      <c r="U8312" s="2" t="s">
        <v>29</v>
      </c>
      <c r="V8312" s="2" t="s">
        <v>8038</v>
      </c>
      <c r="W8312" s="2" t="s">
        <v>8039</v>
      </c>
    </row>
    <row r="8313" spans="1:23" s="2" customFormat="1">
      <c r="A8313">
        <v>8312</v>
      </c>
      <c r="B8313" s="2" t="s">
        <v>7248</v>
      </c>
      <c r="C8313" s="2" t="s">
        <v>7248</v>
      </c>
      <c r="D8313" s="2">
        <v>212</v>
      </c>
      <c r="E8313" s="2" t="s">
        <v>8097</v>
      </c>
      <c r="F8313" s="2" t="s">
        <v>1976</v>
      </c>
      <c r="G8313" s="3" t="s">
        <v>8098</v>
      </c>
      <c r="H8313" s="2" t="s">
        <v>8099</v>
      </c>
      <c r="I8313" s="2" t="s">
        <v>8098</v>
      </c>
      <c r="J8313" s="2" t="s">
        <v>8099</v>
      </c>
      <c r="K8313">
        <v>0.61</v>
      </c>
      <c r="L8313" s="2">
        <v>0.61</v>
      </c>
      <c r="M8313" s="2" t="s">
        <v>26</v>
      </c>
      <c r="N8313" s="2" t="s">
        <v>323</v>
      </c>
      <c r="O8313" s="2" t="s">
        <v>791</v>
      </c>
      <c r="P8313" s="2" t="s">
        <v>29</v>
      </c>
      <c r="Q8313" s="2" t="s">
        <v>29</v>
      </c>
      <c r="R8313" s="2" t="s">
        <v>29</v>
      </c>
      <c r="S8313" s="2" t="s">
        <v>29</v>
      </c>
      <c r="T8313" s="2" t="s">
        <v>29</v>
      </c>
      <c r="U8313" s="2" t="s">
        <v>29</v>
      </c>
      <c r="V8313" s="2" t="s">
        <v>8038</v>
      </c>
      <c r="W8313" s="2" t="s">
        <v>8039</v>
      </c>
    </row>
    <row r="8314" spans="1:23" s="2" customFormat="1">
      <c r="A8314">
        <v>8313</v>
      </c>
      <c r="B8314" s="2" t="s">
        <v>7248</v>
      </c>
      <c r="C8314" s="2" t="s">
        <v>7248</v>
      </c>
      <c r="D8314" s="2">
        <v>212</v>
      </c>
      <c r="E8314" s="2" t="s">
        <v>3875</v>
      </c>
      <c r="F8314" s="2" t="s">
        <v>185</v>
      </c>
      <c r="G8314" s="3" t="s">
        <v>213</v>
      </c>
      <c r="H8314" s="2" t="s">
        <v>3876</v>
      </c>
      <c r="I8314" s="2" t="s">
        <v>213</v>
      </c>
      <c r="J8314" s="2" t="s">
        <v>3876</v>
      </c>
      <c r="K8314">
        <v>1.34</v>
      </c>
      <c r="L8314" s="2">
        <v>1.34</v>
      </c>
      <c r="M8314" s="2" t="s">
        <v>26</v>
      </c>
      <c r="N8314" s="2" t="s">
        <v>74</v>
      </c>
      <c r="O8314" s="2" t="s">
        <v>118</v>
      </c>
      <c r="P8314" s="2" t="s">
        <v>63</v>
      </c>
      <c r="Q8314" s="2" t="s">
        <v>29</v>
      </c>
      <c r="R8314" s="2" t="s">
        <v>29</v>
      </c>
      <c r="S8314" s="2" t="s">
        <v>29</v>
      </c>
      <c r="T8314" s="2" t="s">
        <v>29</v>
      </c>
      <c r="U8314" s="2" t="s">
        <v>29</v>
      </c>
      <c r="V8314" s="2" t="s">
        <v>8038</v>
      </c>
      <c r="W8314" s="2" t="s">
        <v>8039</v>
      </c>
    </row>
    <row r="8315" spans="1:23" s="2" customFormat="1">
      <c r="A8315">
        <v>8314</v>
      </c>
      <c r="B8315" s="2" t="s">
        <v>7248</v>
      </c>
      <c r="C8315" s="2" t="s">
        <v>7248</v>
      </c>
      <c r="D8315" s="2">
        <v>212</v>
      </c>
      <c r="E8315" s="2" t="s">
        <v>3892</v>
      </c>
      <c r="F8315" s="2" t="s">
        <v>185</v>
      </c>
      <c r="G8315" s="3" t="s">
        <v>213</v>
      </c>
      <c r="H8315" s="2" t="s">
        <v>1071</v>
      </c>
      <c r="I8315" s="2" t="s">
        <v>213</v>
      </c>
      <c r="J8315" s="2" t="s">
        <v>1071</v>
      </c>
      <c r="K8315">
        <v>2.4900000000000002</v>
      </c>
      <c r="L8315" s="2">
        <v>2.4900000000000002</v>
      </c>
      <c r="M8315" s="2" t="s">
        <v>26</v>
      </c>
      <c r="N8315" s="2" t="s">
        <v>764</v>
      </c>
      <c r="O8315" s="2" t="s">
        <v>29</v>
      </c>
      <c r="P8315" s="2" t="s">
        <v>29</v>
      </c>
      <c r="Q8315" s="2" t="s">
        <v>29</v>
      </c>
      <c r="R8315" s="2" t="s">
        <v>29</v>
      </c>
      <c r="S8315" s="2" t="s">
        <v>29</v>
      </c>
      <c r="T8315" s="2" t="s">
        <v>29</v>
      </c>
      <c r="U8315" s="2" t="s">
        <v>29</v>
      </c>
      <c r="V8315" s="2" t="s">
        <v>8038</v>
      </c>
      <c r="W8315" s="2" t="s">
        <v>8039</v>
      </c>
    </row>
    <row r="8316" spans="1:23" s="2" customFormat="1">
      <c r="A8316">
        <v>8315</v>
      </c>
      <c r="B8316" s="2" t="s">
        <v>7248</v>
      </c>
      <c r="C8316" s="2" t="s">
        <v>7248</v>
      </c>
      <c r="D8316" s="2">
        <v>212</v>
      </c>
      <c r="E8316" s="2" t="s">
        <v>1433</v>
      </c>
      <c r="F8316" s="2" t="s">
        <v>185</v>
      </c>
      <c r="G8316" s="3" t="s">
        <v>1434</v>
      </c>
      <c r="H8316" s="2" t="s">
        <v>299</v>
      </c>
      <c r="I8316" s="2" t="s">
        <v>1434</v>
      </c>
      <c r="J8316" s="2" t="s">
        <v>299</v>
      </c>
      <c r="K8316">
        <v>0.24</v>
      </c>
      <c r="L8316" s="2">
        <v>0.24</v>
      </c>
      <c r="M8316" s="2" t="s">
        <v>26</v>
      </c>
      <c r="N8316" s="2" t="s">
        <v>74</v>
      </c>
      <c r="O8316" s="2" t="s">
        <v>118</v>
      </c>
      <c r="P8316" s="2" t="s">
        <v>29</v>
      </c>
      <c r="Q8316" s="2" t="s">
        <v>29</v>
      </c>
      <c r="R8316" s="2" t="s">
        <v>29</v>
      </c>
      <c r="S8316" s="2" t="s">
        <v>29</v>
      </c>
      <c r="T8316" s="2" t="s">
        <v>29</v>
      </c>
      <c r="U8316" s="2" t="s">
        <v>29</v>
      </c>
      <c r="V8316" s="2" t="s">
        <v>8038</v>
      </c>
      <c r="W8316" s="2" t="s">
        <v>8039</v>
      </c>
    </row>
    <row r="8317" spans="1:23" s="2" customFormat="1">
      <c r="A8317">
        <v>8316</v>
      </c>
      <c r="B8317" s="2" t="s">
        <v>7248</v>
      </c>
      <c r="C8317" s="2" t="s">
        <v>7248</v>
      </c>
      <c r="D8317" s="2">
        <v>212</v>
      </c>
      <c r="E8317" s="2" t="s">
        <v>8100</v>
      </c>
      <c r="F8317" s="2" t="s">
        <v>185</v>
      </c>
      <c r="G8317" s="3" t="s">
        <v>932</v>
      </c>
      <c r="H8317" s="2" t="s">
        <v>3352</v>
      </c>
      <c r="I8317" s="2" t="s">
        <v>932</v>
      </c>
      <c r="J8317" s="2" t="s">
        <v>3352</v>
      </c>
      <c r="K8317">
        <v>0.79</v>
      </c>
      <c r="L8317" s="2">
        <v>0.79</v>
      </c>
      <c r="M8317" s="2" t="s">
        <v>26</v>
      </c>
      <c r="N8317" s="2" t="s">
        <v>74</v>
      </c>
      <c r="O8317" s="2" t="s">
        <v>118</v>
      </c>
      <c r="P8317" s="2" t="s">
        <v>29</v>
      </c>
      <c r="Q8317" s="2" t="s">
        <v>29</v>
      </c>
      <c r="R8317" s="2" t="s">
        <v>29</v>
      </c>
      <c r="S8317" s="2" t="s">
        <v>29</v>
      </c>
      <c r="T8317" s="2" t="s">
        <v>29</v>
      </c>
      <c r="U8317" s="2" t="s">
        <v>29</v>
      </c>
      <c r="V8317" s="2" t="s">
        <v>8038</v>
      </c>
      <c r="W8317" s="2" t="s">
        <v>8039</v>
      </c>
    </row>
    <row r="8318" spans="1:23" s="2" customFormat="1">
      <c r="A8318">
        <v>8317</v>
      </c>
      <c r="B8318" s="2" t="s">
        <v>7248</v>
      </c>
      <c r="C8318" s="2" t="s">
        <v>7248</v>
      </c>
      <c r="D8318" s="2">
        <v>212</v>
      </c>
      <c r="E8318" s="2" t="s">
        <v>3897</v>
      </c>
      <c r="F8318" s="2" t="s">
        <v>1396</v>
      </c>
      <c r="G8318" s="3" t="s">
        <v>3898</v>
      </c>
      <c r="H8318" s="2" t="s">
        <v>331</v>
      </c>
      <c r="I8318" s="2" t="s">
        <v>3898</v>
      </c>
      <c r="J8318" s="2" t="s">
        <v>331</v>
      </c>
      <c r="K8318">
        <v>2.61</v>
      </c>
      <c r="L8318" s="2">
        <v>2.61</v>
      </c>
      <c r="M8318" s="2" t="s">
        <v>26</v>
      </c>
      <c r="N8318" s="2" t="s">
        <v>764</v>
      </c>
      <c r="O8318" s="2" t="s">
        <v>29</v>
      </c>
      <c r="P8318" s="2" t="s">
        <v>29</v>
      </c>
      <c r="Q8318" s="2" t="s">
        <v>29</v>
      </c>
      <c r="R8318" s="2" t="s">
        <v>29</v>
      </c>
      <c r="S8318" s="2" t="s">
        <v>29</v>
      </c>
      <c r="T8318" s="2" t="s">
        <v>29</v>
      </c>
      <c r="U8318" s="2" t="s">
        <v>29</v>
      </c>
      <c r="V8318" s="2" t="s">
        <v>8038</v>
      </c>
      <c r="W8318" s="2" t="s">
        <v>8039</v>
      </c>
    </row>
    <row r="8319" spans="1:23" s="2" customFormat="1">
      <c r="A8319">
        <v>8318</v>
      </c>
      <c r="B8319" s="2" t="s">
        <v>7248</v>
      </c>
      <c r="C8319" s="2" t="s">
        <v>7248</v>
      </c>
      <c r="D8319" s="2">
        <v>212</v>
      </c>
      <c r="E8319" s="2" t="s">
        <v>7018</v>
      </c>
      <c r="F8319" s="2" t="s">
        <v>1396</v>
      </c>
      <c r="G8319" s="3" t="s">
        <v>3898</v>
      </c>
      <c r="H8319" s="2" t="s">
        <v>29</v>
      </c>
      <c r="I8319" s="2" t="s">
        <v>3898</v>
      </c>
      <c r="J8319" s="2" t="s">
        <v>29</v>
      </c>
      <c r="K8319">
        <v>1.4</v>
      </c>
      <c r="L8319" s="2">
        <v>1.4</v>
      </c>
      <c r="M8319" s="2" t="s">
        <v>26</v>
      </c>
      <c r="N8319" s="2" t="s">
        <v>764</v>
      </c>
      <c r="O8319" s="2" t="s">
        <v>29</v>
      </c>
      <c r="P8319" s="2" t="s">
        <v>29</v>
      </c>
      <c r="Q8319" s="2" t="s">
        <v>29</v>
      </c>
      <c r="R8319" s="2" t="s">
        <v>29</v>
      </c>
      <c r="S8319" s="2" t="s">
        <v>29</v>
      </c>
      <c r="T8319" s="2" t="s">
        <v>29</v>
      </c>
      <c r="U8319" s="2" t="s">
        <v>29</v>
      </c>
      <c r="V8319" s="2" t="s">
        <v>8038</v>
      </c>
      <c r="W8319" s="2" t="s">
        <v>8039</v>
      </c>
    </row>
    <row r="8320" spans="1:23" s="2" customFormat="1">
      <c r="A8320">
        <v>8319</v>
      </c>
      <c r="B8320" s="2" t="s">
        <v>7248</v>
      </c>
      <c r="C8320" s="2" t="s">
        <v>7248</v>
      </c>
      <c r="D8320" s="2">
        <v>212</v>
      </c>
      <c r="E8320" s="2" t="s">
        <v>8101</v>
      </c>
      <c r="F8320" s="2" t="s">
        <v>196</v>
      </c>
      <c r="G8320" s="3" t="s">
        <v>326</v>
      </c>
      <c r="H8320" s="2" t="s">
        <v>1776</v>
      </c>
      <c r="I8320" s="2" t="s">
        <v>326</v>
      </c>
      <c r="J8320" s="2" t="s">
        <v>1776</v>
      </c>
      <c r="K8320">
        <v>0.12</v>
      </c>
      <c r="L8320" s="2">
        <v>0.12</v>
      </c>
      <c r="M8320" s="2" t="s">
        <v>26</v>
      </c>
      <c r="N8320" s="2" t="s">
        <v>764</v>
      </c>
      <c r="O8320" s="2" t="s">
        <v>29</v>
      </c>
      <c r="P8320" s="2" t="s">
        <v>29</v>
      </c>
      <c r="Q8320" s="2" t="s">
        <v>29</v>
      </c>
      <c r="R8320" s="2" t="s">
        <v>29</v>
      </c>
      <c r="S8320" s="2" t="s">
        <v>29</v>
      </c>
      <c r="T8320" s="2" t="s">
        <v>29</v>
      </c>
      <c r="U8320" s="2" t="s">
        <v>29</v>
      </c>
      <c r="V8320" s="2" t="s">
        <v>8038</v>
      </c>
      <c r="W8320" s="2" t="s">
        <v>8039</v>
      </c>
    </row>
    <row r="8321" spans="1:23" s="2" customFormat="1">
      <c r="A8321">
        <v>8320</v>
      </c>
      <c r="B8321" s="2" t="s">
        <v>7248</v>
      </c>
      <c r="C8321" s="2" t="s">
        <v>7248</v>
      </c>
      <c r="D8321" s="2">
        <v>212</v>
      </c>
      <c r="E8321" s="2" t="s">
        <v>906</v>
      </c>
      <c r="F8321" s="2" t="s">
        <v>196</v>
      </c>
      <c r="G8321" s="3" t="s">
        <v>326</v>
      </c>
      <c r="H8321" s="2" t="s">
        <v>907</v>
      </c>
      <c r="I8321" s="2" t="s">
        <v>326</v>
      </c>
      <c r="J8321" s="2" t="s">
        <v>907</v>
      </c>
      <c r="K8321">
        <v>0.97</v>
      </c>
      <c r="L8321" s="2">
        <v>0.97</v>
      </c>
      <c r="M8321" s="2" t="s">
        <v>26</v>
      </c>
      <c r="N8321" s="2" t="s">
        <v>764</v>
      </c>
      <c r="O8321" s="2" t="s">
        <v>29</v>
      </c>
      <c r="P8321" s="2" t="s">
        <v>29</v>
      </c>
      <c r="Q8321" s="2" t="s">
        <v>29</v>
      </c>
      <c r="R8321" s="2" t="s">
        <v>29</v>
      </c>
      <c r="S8321" s="2" t="s">
        <v>29</v>
      </c>
      <c r="T8321" s="2" t="s">
        <v>29</v>
      </c>
      <c r="U8321" s="2" t="s">
        <v>29</v>
      </c>
      <c r="V8321" s="2" t="s">
        <v>8038</v>
      </c>
      <c r="W8321" s="2" t="s">
        <v>8039</v>
      </c>
    </row>
    <row r="8322" spans="1:23" s="2" customFormat="1">
      <c r="A8322">
        <v>8321</v>
      </c>
      <c r="B8322" s="2" t="s">
        <v>7248</v>
      </c>
      <c r="C8322" s="2" t="s">
        <v>7248</v>
      </c>
      <c r="D8322" s="2">
        <v>212</v>
      </c>
      <c r="E8322" s="2" t="s">
        <v>7025</v>
      </c>
      <c r="F8322" s="2" t="s">
        <v>196</v>
      </c>
      <c r="G8322" s="3" t="s">
        <v>326</v>
      </c>
      <c r="H8322" s="2" t="s">
        <v>7026</v>
      </c>
      <c r="I8322" s="2" t="s">
        <v>326</v>
      </c>
      <c r="J8322" s="2" t="s">
        <v>7026</v>
      </c>
      <c r="K8322">
        <v>1.58</v>
      </c>
      <c r="L8322" s="2">
        <v>1.58</v>
      </c>
      <c r="M8322" s="2" t="s">
        <v>26</v>
      </c>
      <c r="N8322" s="2" t="s">
        <v>118</v>
      </c>
      <c r="O8322" s="2" t="s">
        <v>29</v>
      </c>
      <c r="P8322" s="2" t="s">
        <v>29</v>
      </c>
      <c r="Q8322" s="2" t="s">
        <v>29</v>
      </c>
      <c r="R8322" s="2" t="s">
        <v>29</v>
      </c>
      <c r="S8322" s="2" t="s">
        <v>29</v>
      </c>
      <c r="T8322" s="2" t="s">
        <v>29</v>
      </c>
      <c r="U8322" s="2" t="s">
        <v>29</v>
      </c>
      <c r="V8322" s="2" t="s">
        <v>8038</v>
      </c>
      <c r="W8322" s="2" t="s">
        <v>8039</v>
      </c>
    </row>
    <row r="8323" spans="1:23" s="2" customFormat="1">
      <c r="A8323">
        <v>8322</v>
      </c>
      <c r="B8323" s="2" t="s">
        <v>7248</v>
      </c>
      <c r="C8323" s="2" t="s">
        <v>7248</v>
      </c>
      <c r="D8323" s="2">
        <v>212</v>
      </c>
      <c r="E8323" s="2" t="s">
        <v>6589</v>
      </c>
      <c r="F8323" s="2" t="s">
        <v>196</v>
      </c>
      <c r="G8323" s="3" t="s">
        <v>326</v>
      </c>
      <c r="H8323" s="2" t="s">
        <v>6590</v>
      </c>
      <c r="I8323" s="2" t="s">
        <v>326</v>
      </c>
      <c r="J8323" s="2" t="s">
        <v>6590</v>
      </c>
      <c r="K8323">
        <v>0.3</v>
      </c>
      <c r="L8323" s="2">
        <v>0.3</v>
      </c>
      <c r="M8323" s="2" t="s">
        <v>26</v>
      </c>
      <c r="N8323" s="2" t="s">
        <v>764</v>
      </c>
      <c r="O8323" s="2" t="s">
        <v>27</v>
      </c>
      <c r="P8323" s="2" t="s">
        <v>29</v>
      </c>
      <c r="Q8323" s="2" t="s">
        <v>29</v>
      </c>
      <c r="R8323" s="2" t="s">
        <v>29</v>
      </c>
      <c r="S8323" s="2" t="s">
        <v>29</v>
      </c>
      <c r="T8323" s="2" t="s">
        <v>29</v>
      </c>
      <c r="U8323" s="2" t="s">
        <v>29</v>
      </c>
      <c r="V8323" s="2" t="s">
        <v>8038</v>
      </c>
      <c r="W8323" s="2" t="s">
        <v>8039</v>
      </c>
    </row>
    <row r="8324" spans="1:23" s="2" customFormat="1">
      <c r="A8324">
        <v>8323</v>
      </c>
      <c r="B8324" s="2" t="s">
        <v>7248</v>
      </c>
      <c r="C8324" s="2" t="s">
        <v>7248</v>
      </c>
      <c r="D8324" s="2">
        <v>212</v>
      </c>
      <c r="E8324" s="2" t="s">
        <v>6539</v>
      </c>
      <c r="F8324" s="2" t="s">
        <v>196</v>
      </c>
      <c r="G8324" s="3" t="s">
        <v>326</v>
      </c>
      <c r="H8324" s="2" t="s">
        <v>6540</v>
      </c>
      <c r="I8324" s="2" t="s">
        <v>326</v>
      </c>
      <c r="J8324" s="2" t="s">
        <v>6540</v>
      </c>
      <c r="K8324">
        <v>0.49</v>
      </c>
      <c r="L8324" s="2">
        <v>0.49</v>
      </c>
      <c r="M8324" s="2" t="s">
        <v>26</v>
      </c>
      <c r="N8324" s="2" t="s">
        <v>118</v>
      </c>
      <c r="O8324" s="2" t="s">
        <v>29</v>
      </c>
      <c r="P8324" s="2" t="s">
        <v>29</v>
      </c>
      <c r="Q8324" s="2" t="s">
        <v>29</v>
      </c>
      <c r="R8324" s="2" t="s">
        <v>29</v>
      </c>
      <c r="S8324" s="2" t="s">
        <v>29</v>
      </c>
      <c r="T8324" s="2" t="s">
        <v>29</v>
      </c>
      <c r="U8324" s="2" t="s">
        <v>29</v>
      </c>
      <c r="V8324" s="2" t="s">
        <v>8038</v>
      </c>
      <c r="W8324" s="2" t="s">
        <v>8039</v>
      </c>
    </row>
    <row r="8325" spans="1:23" s="2" customFormat="1">
      <c r="A8325">
        <v>8324</v>
      </c>
      <c r="B8325" s="2" t="s">
        <v>7248</v>
      </c>
      <c r="C8325" s="2" t="s">
        <v>7248</v>
      </c>
      <c r="D8325" s="2">
        <v>212</v>
      </c>
      <c r="E8325" s="2" t="s">
        <v>8102</v>
      </c>
      <c r="F8325" s="2" t="s">
        <v>196</v>
      </c>
      <c r="G8325" s="3" t="s">
        <v>326</v>
      </c>
      <c r="H8325" s="2" t="s">
        <v>3618</v>
      </c>
      <c r="I8325" s="2" t="s">
        <v>326</v>
      </c>
      <c r="J8325" s="2" t="s">
        <v>3618</v>
      </c>
      <c r="K8325">
        <v>0.18</v>
      </c>
      <c r="L8325" s="2">
        <v>0.18</v>
      </c>
      <c r="M8325" s="2" t="s">
        <v>26</v>
      </c>
      <c r="N8325" s="2" t="s">
        <v>118</v>
      </c>
      <c r="O8325" s="2" t="s">
        <v>29</v>
      </c>
      <c r="P8325" s="2" t="s">
        <v>29</v>
      </c>
      <c r="Q8325" s="2" t="s">
        <v>29</v>
      </c>
      <c r="R8325" s="2" t="s">
        <v>29</v>
      </c>
      <c r="S8325" s="2" t="s">
        <v>29</v>
      </c>
      <c r="T8325" s="2" t="s">
        <v>29</v>
      </c>
      <c r="U8325" s="2" t="s">
        <v>29</v>
      </c>
      <c r="V8325" s="2" t="s">
        <v>8038</v>
      </c>
      <c r="W8325" s="2" t="s">
        <v>8039</v>
      </c>
    </row>
    <row r="8326" spans="1:23" s="2" customFormat="1">
      <c r="A8326">
        <v>8325</v>
      </c>
      <c r="B8326" s="2" t="s">
        <v>7248</v>
      </c>
      <c r="C8326" s="2" t="s">
        <v>7248</v>
      </c>
      <c r="D8326" s="2">
        <v>212</v>
      </c>
      <c r="E8326" s="2" t="s">
        <v>1777</v>
      </c>
      <c r="F8326" s="2" t="s">
        <v>196</v>
      </c>
      <c r="G8326" s="3" t="s">
        <v>1778</v>
      </c>
      <c r="H8326" s="2" t="s">
        <v>331</v>
      </c>
      <c r="I8326" s="2" t="s">
        <v>1778</v>
      </c>
      <c r="J8326" s="2" t="s">
        <v>331</v>
      </c>
      <c r="K8326">
        <v>5.22</v>
      </c>
      <c r="L8326" s="2">
        <v>5.22</v>
      </c>
      <c r="M8326" s="2" t="s">
        <v>26</v>
      </c>
      <c r="N8326" s="2" t="s">
        <v>118</v>
      </c>
      <c r="O8326" s="2" t="s">
        <v>29</v>
      </c>
      <c r="P8326" s="2" t="s">
        <v>29</v>
      </c>
      <c r="Q8326" s="2" t="s">
        <v>29</v>
      </c>
      <c r="R8326" s="2" t="s">
        <v>29</v>
      </c>
      <c r="S8326" s="2" t="s">
        <v>29</v>
      </c>
      <c r="T8326" s="2" t="s">
        <v>29</v>
      </c>
      <c r="U8326" s="2" t="s">
        <v>29</v>
      </c>
      <c r="V8326" s="2" t="s">
        <v>8038</v>
      </c>
      <c r="W8326" s="2" t="s">
        <v>8039</v>
      </c>
    </row>
    <row r="8327" spans="1:23" s="2" customFormat="1">
      <c r="A8327">
        <v>8326</v>
      </c>
      <c r="B8327" s="2" t="s">
        <v>7248</v>
      </c>
      <c r="C8327" s="2" t="s">
        <v>7248</v>
      </c>
      <c r="D8327" s="2">
        <v>212</v>
      </c>
      <c r="E8327" s="2" t="s">
        <v>3862</v>
      </c>
      <c r="F8327" s="2" t="s">
        <v>196</v>
      </c>
      <c r="G8327" s="3" t="s">
        <v>225</v>
      </c>
      <c r="H8327" s="2" t="s">
        <v>3863</v>
      </c>
      <c r="I8327" s="2" t="s">
        <v>225</v>
      </c>
      <c r="J8327" s="2" t="s">
        <v>3863</v>
      </c>
      <c r="K8327">
        <v>6.68</v>
      </c>
      <c r="L8327" s="2">
        <v>6.68</v>
      </c>
      <c r="M8327" s="2" t="s">
        <v>26</v>
      </c>
      <c r="N8327" s="2" t="s">
        <v>74</v>
      </c>
      <c r="O8327" s="2" t="s">
        <v>118</v>
      </c>
      <c r="P8327" s="2" t="s">
        <v>29</v>
      </c>
      <c r="Q8327" s="2" t="s">
        <v>29</v>
      </c>
      <c r="R8327" s="2" t="s">
        <v>29</v>
      </c>
      <c r="S8327" s="2" t="s">
        <v>29</v>
      </c>
      <c r="T8327" s="2" t="s">
        <v>29</v>
      </c>
      <c r="U8327" s="2" t="s">
        <v>29</v>
      </c>
      <c r="V8327" s="2" t="s">
        <v>8038</v>
      </c>
      <c r="W8327" s="2" t="s">
        <v>8039</v>
      </c>
    </row>
    <row r="8328" spans="1:23" s="2" customFormat="1">
      <c r="A8328">
        <v>8327</v>
      </c>
      <c r="B8328" s="2" t="s">
        <v>7248</v>
      </c>
      <c r="C8328" s="2" t="s">
        <v>7248</v>
      </c>
      <c r="D8328" s="2">
        <v>212</v>
      </c>
      <c r="E8328" s="2" t="s">
        <v>8103</v>
      </c>
      <c r="F8328" s="2" t="s">
        <v>196</v>
      </c>
      <c r="G8328" s="3" t="s">
        <v>225</v>
      </c>
      <c r="H8328" s="2" t="s">
        <v>8104</v>
      </c>
      <c r="I8328" s="2" t="s">
        <v>225</v>
      </c>
      <c r="J8328" s="2" t="s">
        <v>8104</v>
      </c>
      <c r="K8328">
        <v>0.36</v>
      </c>
      <c r="L8328" s="2">
        <v>0.36</v>
      </c>
      <c r="M8328" s="2" t="s">
        <v>26</v>
      </c>
      <c r="N8328" s="2" t="s">
        <v>74</v>
      </c>
      <c r="O8328" s="2" t="s">
        <v>118</v>
      </c>
      <c r="P8328" s="2" t="s">
        <v>29</v>
      </c>
      <c r="Q8328" s="2" t="s">
        <v>29</v>
      </c>
      <c r="R8328" s="2" t="s">
        <v>29</v>
      </c>
      <c r="S8328" s="2" t="s">
        <v>29</v>
      </c>
      <c r="T8328" s="2" t="s">
        <v>29</v>
      </c>
      <c r="U8328" s="2" t="s">
        <v>29</v>
      </c>
      <c r="V8328" s="2" t="s">
        <v>8038</v>
      </c>
      <c r="W8328" s="2" t="s">
        <v>8039</v>
      </c>
    </row>
    <row r="8329" spans="1:23" s="2" customFormat="1">
      <c r="A8329">
        <v>8328</v>
      </c>
      <c r="B8329" s="2" t="s">
        <v>7248</v>
      </c>
      <c r="C8329" s="2" t="s">
        <v>7248</v>
      </c>
      <c r="D8329" s="2">
        <v>212</v>
      </c>
      <c r="E8329" s="2" t="s">
        <v>7657</v>
      </c>
      <c r="F8329" s="2" t="s">
        <v>196</v>
      </c>
      <c r="G8329" s="3" t="s">
        <v>225</v>
      </c>
      <c r="H8329" s="2" t="s">
        <v>6524</v>
      </c>
      <c r="I8329" s="2" t="s">
        <v>225</v>
      </c>
      <c r="J8329" s="2" t="s">
        <v>6524</v>
      </c>
      <c r="K8329">
        <v>0.67</v>
      </c>
      <c r="L8329" s="2">
        <v>0.67</v>
      </c>
      <c r="M8329" s="2" t="s">
        <v>26</v>
      </c>
      <c r="N8329" s="2" t="s">
        <v>764</v>
      </c>
      <c r="O8329" s="2" t="s">
        <v>29</v>
      </c>
      <c r="P8329" s="2" t="s">
        <v>29</v>
      </c>
      <c r="Q8329" s="2" t="s">
        <v>29</v>
      </c>
      <c r="R8329" s="2" t="s">
        <v>29</v>
      </c>
      <c r="S8329" s="2" t="s">
        <v>29</v>
      </c>
      <c r="T8329" s="2" t="s">
        <v>29</v>
      </c>
      <c r="U8329" s="2" t="s">
        <v>29</v>
      </c>
      <c r="V8329" s="2" t="s">
        <v>8038</v>
      </c>
      <c r="W8329" s="2" t="s">
        <v>8039</v>
      </c>
    </row>
    <row r="8330" spans="1:23" s="2" customFormat="1">
      <c r="A8330">
        <v>8329</v>
      </c>
      <c r="B8330" s="2" t="s">
        <v>7248</v>
      </c>
      <c r="C8330" s="2" t="s">
        <v>7248</v>
      </c>
      <c r="D8330" s="2">
        <v>212</v>
      </c>
      <c r="E8330" s="2" t="s">
        <v>6549</v>
      </c>
      <c r="F8330" s="2" t="s">
        <v>196</v>
      </c>
      <c r="G8330" s="3" t="s">
        <v>321</v>
      </c>
      <c r="H8330" s="2" t="s">
        <v>6550</v>
      </c>
      <c r="I8330" s="2" t="s">
        <v>321</v>
      </c>
      <c r="J8330" s="2" t="s">
        <v>6550</v>
      </c>
      <c r="K8330">
        <v>1.03</v>
      </c>
      <c r="L8330" s="2">
        <v>1.03</v>
      </c>
      <c r="M8330" s="2" t="s">
        <v>26</v>
      </c>
      <c r="N8330" s="2" t="s">
        <v>118</v>
      </c>
      <c r="O8330" s="2" t="s">
        <v>63</v>
      </c>
      <c r="P8330" s="2" t="s">
        <v>29</v>
      </c>
      <c r="Q8330" s="2" t="s">
        <v>29</v>
      </c>
      <c r="R8330" s="2" t="s">
        <v>29</v>
      </c>
      <c r="S8330" s="2" t="s">
        <v>29</v>
      </c>
      <c r="T8330" s="2" t="s">
        <v>29</v>
      </c>
      <c r="U8330" s="2" t="s">
        <v>29</v>
      </c>
      <c r="V8330" s="2" t="s">
        <v>8038</v>
      </c>
      <c r="W8330" s="2" t="s">
        <v>8039</v>
      </c>
    </row>
    <row r="8331" spans="1:23" s="2" customFormat="1">
      <c r="A8331">
        <v>8330</v>
      </c>
      <c r="B8331" s="2" t="s">
        <v>7248</v>
      </c>
      <c r="C8331" s="2" t="s">
        <v>7248</v>
      </c>
      <c r="D8331" s="2">
        <v>212</v>
      </c>
      <c r="E8331" s="2" t="s">
        <v>8105</v>
      </c>
      <c r="F8331" s="2" t="s">
        <v>196</v>
      </c>
      <c r="G8331" s="3" t="s">
        <v>321</v>
      </c>
      <c r="H8331" s="2" t="s">
        <v>1741</v>
      </c>
      <c r="I8331" s="2" t="s">
        <v>321</v>
      </c>
      <c r="J8331" s="2" t="s">
        <v>1741</v>
      </c>
      <c r="K8331">
        <v>0.24</v>
      </c>
      <c r="L8331" s="2">
        <v>0.24</v>
      </c>
      <c r="M8331" s="2" t="s">
        <v>26</v>
      </c>
      <c r="N8331" s="2" t="s">
        <v>764</v>
      </c>
      <c r="O8331" s="2" t="s">
        <v>29</v>
      </c>
      <c r="P8331" s="2" t="s">
        <v>29</v>
      </c>
      <c r="Q8331" s="2" t="s">
        <v>29</v>
      </c>
      <c r="R8331" s="2" t="s">
        <v>29</v>
      </c>
      <c r="S8331" s="2" t="s">
        <v>29</v>
      </c>
      <c r="T8331" s="2" t="s">
        <v>29</v>
      </c>
      <c r="U8331" s="2" t="s">
        <v>29</v>
      </c>
      <c r="V8331" s="2" t="s">
        <v>8038</v>
      </c>
      <c r="W8331" s="2" t="s">
        <v>8039</v>
      </c>
    </row>
    <row r="8332" spans="1:23" s="2" customFormat="1">
      <c r="A8332">
        <v>8331</v>
      </c>
      <c r="B8332" s="2" t="s">
        <v>7248</v>
      </c>
      <c r="C8332" s="2" t="s">
        <v>7248</v>
      </c>
      <c r="D8332" s="2">
        <v>212</v>
      </c>
      <c r="E8332" s="2" t="s">
        <v>8106</v>
      </c>
      <c r="F8332" s="2" t="s">
        <v>196</v>
      </c>
      <c r="G8332" s="3" t="s">
        <v>928</v>
      </c>
      <c r="H8332" s="2" t="s">
        <v>29</v>
      </c>
      <c r="I8332" s="2" t="s">
        <v>928</v>
      </c>
      <c r="J8332" s="2" t="s">
        <v>29</v>
      </c>
      <c r="K8332">
        <v>0.61</v>
      </c>
      <c r="L8332" s="2">
        <v>0.61</v>
      </c>
      <c r="M8332" s="2" t="s">
        <v>26</v>
      </c>
      <c r="N8332" s="2" t="s">
        <v>323</v>
      </c>
      <c r="O8332" s="2" t="s">
        <v>791</v>
      </c>
      <c r="P8332" s="2" t="s">
        <v>29</v>
      </c>
      <c r="Q8332" s="2" t="s">
        <v>29</v>
      </c>
      <c r="R8332" s="2" t="s">
        <v>29</v>
      </c>
      <c r="S8332" s="2" t="s">
        <v>29</v>
      </c>
      <c r="T8332" s="2" t="s">
        <v>29</v>
      </c>
      <c r="U8332" s="2" t="s">
        <v>29</v>
      </c>
      <c r="V8332" s="2" t="s">
        <v>8038</v>
      </c>
      <c r="W8332" s="2" t="s">
        <v>8039</v>
      </c>
    </row>
    <row r="8333" spans="1:23" s="2" customFormat="1">
      <c r="A8333">
        <v>8332</v>
      </c>
      <c r="B8333" s="2" t="s">
        <v>7248</v>
      </c>
      <c r="C8333" s="2" t="s">
        <v>7248</v>
      </c>
      <c r="D8333" s="2">
        <v>212</v>
      </c>
      <c r="E8333" s="2" t="s">
        <v>8107</v>
      </c>
      <c r="F8333" s="2" t="s">
        <v>196</v>
      </c>
      <c r="G8333" s="3" t="s">
        <v>928</v>
      </c>
      <c r="H8333" s="2" t="s">
        <v>8108</v>
      </c>
      <c r="I8333" s="2" t="s">
        <v>928</v>
      </c>
      <c r="J8333" s="2" t="s">
        <v>8108</v>
      </c>
      <c r="K8333">
        <v>1.1499999999999999</v>
      </c>
      <c r="L8333" s="2">
        <v>1.1499999999999999</v>
      </c>
      <c r="M8333" s="2" t="s">
        <v>26</v>
      </c>
      <c r="N8333" s="2" t="s">
        <v>118</v>
      </c>
      <c r="O8333" s="2" t="s">
        <v>29</v>
      </c>
      <c r="P8333" s="2" t="s">
        <v>29</v>
      </c>
      <c r="Q8333" s="2" t="s">
        <v>29</v>
      </c>
      <c r="R8333" s="2" t="s">
        <v>29</v>
      </c>
      <c r="S8333" s="2" t="s">
        <v>29</v>
      </c>
      <c r="T8333" s="2" t="s">
        <v>29</v>
      </c>
      <c r="U8333" s="2" t="s">
        <v>29</v>
      </c>
      <c r="V8333" s="2" t="s">
        <v>8038</v>
      </c>
      <c r="W8333" s="2" t="s">
        <v>8039</v>
      </c>
    </row>
    <row r="8334" spans="1:23" s="2" customFormat="1">
      <c r="A8334">
        <v>8333</v>
      </c>
      <c r="B8334" s="2" t="s">
        <v>7248</v>
      </c>
      <c r="C8334" s="2" t="s">
        <v>7248</v>
      </c>
      <c r="D8334" s="2">
        <v>212</v>
      </c>
      <c r="E8334" s="2" t="s">
        <v>8109</v>
      </c>
      <c r="F8334" s="2" t="s">
        <v>196</v>
      </c>
      <c r="G8334" s="3" t="s">
        <v>928</v>
      </c>
      <c r="H8334" s="2" t="s">
        <v>897</v>
      </c>
      <c r="I8334" s="2" t="s">
        <v>928</v>
      </c>
      <c r="J8334" s="2" t="s">
        <v>897</v>
      </c>
      <c r="K8334">
        <v>0.36</v>
      </c>
      <c r="L8334" s="2">
        <v>0.36</v>
      </c>
      <c r="M8334" s="2" t="s">
        <v>26</v>
      </c>
      <c r="N8334" s="2" t="s">
        <v>323</v>
      </c>
      <c r="O8334" s="2" t="s">
        <v>791</v>
      </c>
      <c r="P8334" s="2" t="s">
        <v>29</v>
      </c>
      <c r="Q8334" s="2" t="s">
        <v>29</v>
      </c>
      <c r="R8334" s="2" t="s">
        <v>29</v>
      </c>
      <c r="S8334" s="2" t="s">
        <v>29</v>
      </c>
      <c r="T8334" s="2" t="s">
        <v>29</v>
      </c>
      <c r="U8334" s="2" t="s">
        <v>29</v>
      </c>
      <c r="V8334" s="2" t="s">
        <v>8038</v>
      </c>
      <c r="W8334" s="2" t="s">
        <v>8039</v>
      </c>
    </row>
    <row r="8335" spans="1:23" s="2" customFormat="1">
      <c r="A8335">
        <v>8334</v>
      </c>
      <c r="B8335" s="2" t="s">
        <v>7248</v>
      </c>
      <c r="C8335" s="2" t="s">
        <v>7248</v>
      </c>
      <c r="D8335" s="2">
        <v>212</v>
      </c>
      <c r="E8335" s="2" t="s">
        <v>3046</v>
      </c>
      <c r="F8335" s="2" t="s">
        <v>196</v>
      </c>
      <c r="G8335" s="3" t="s">
        <v>928</v>
      </c>
      <c r="H8335" s="2" t="s">
        <v>3047</v>
      </c>
      <c r="I8335" s="2" t="s">
        <v>928</v>
      </c>
      <c r="J8335" s="2" t="s">
        <v>3047</v>
      </c>
      <c r="K8335">
        <v>1.58</v>
      </c>
      <c r="L8335" s="2">
        <v>1.58</v>
      </c>
      <c r="M8335" s="2" t="s">
        <v>26</v>
      </c>
      <c r="N8335" s="2" t="s">
        <v>764</v>
      </c>
      <c r="O8335" s="2" t="s">
        <v>29</v>
      </c>
      <c r="P8335" s="2" t="s">
        <v>29</v>
      </c>
      <c r="Q8335" s="2" t="s">
        <v>29</v>
      </c>
      <c r="R8335" s="2" t="s">
        <v>29</v>
      </c>
      <c r="S8335" s="2" t="s">
        <v>29</v>
      </c>
      <c r="T8335" s="2" t="s">
        <v>29</v>
      </c>
      <c r="U8335" s="2" t="s">
        <v>29</v>
      </c>
      <c r="V8335" s="2" t="s">
        <v>8038</v>
      </c>
      <c r="W8335" s="2" t="s">
        <v>8039</v>
      </c>
    </row>
    <row r="8336" spans="1:23" s="2" customFormat="1">
      <c r="A8336">
        <v>8335</v>
      </c>
      <c r="B8336" s="2" t="s">
        <v>7248</v>
      </c>
      <c r="C8336" s="2" t="s">
        <v>7248</v>
      </c>
      <c r="D8336" s="2">
        <v>212</v>
      </c>
      <c r="E8336" s="2" t="s">
        <v>8110</v>
      </c>
      <c r="F8336" s="2" t="s">
        <v>196</v>
      </c>
      <c r="G8336" s="3" t="s">
        <v>928</v>
      </c>
      <c r="H8336" s="2" t="s">
        <v>8111</v>
      </c>
      <c r="I8336" s="2" t="s">
        <v>928</v>
      </c>
      <c r="J8336" s="2" t="s">
        <v>8111</v>
      </c>
      <c r="K8336">
        <v>0.36</v>
      </c>
      <c r="L8336" s="2">
        <v>0.36</v>
      </c>
      <c r="M8336" s="2" t="s">
        <v>26</v>
      </c>
      <c r="N8336" s="2" t="s">
        <v>323</v>
      </c>
      <c r="O8336" s="2" t="s">
        <v>791</v>
      </c>
      <c r="P8336" s="2" t="s">
        <v>29</v>
      </c>
      <c r="Q8336" s="2" t="s">
        <v>29</v>
      </c>
      <c r="R8336" s="2" t="s">
        <v>29</v>
      </c>
      <c r="S8336" s="2" t="s">
        <v>29</v>
      </c>
      <c r="T8336" s="2" t="s">
        <v>29</v>
      </c>
      <c r="U8336" s="2" t="s">
        <v>29</v>
      </c>
      <c r="V8336" s="2" t="s">
        <v>8038</v>
      </c>
      <c r="W8336" s="2" t="s">
        <v>8039</v>
      </c>
    </row>
    <row r="8337" spans="1:23" s="2" customFormat="1">
      <c r="A8337">
        <v>8336</v>
      </c>
      <c r="B8337" s="2" t="s">
        <v>7248</v>
      </c>
      <c r="C8337" s="2" t="s">
        <v>7248</v>
      </c>
      <c r="D8337" s="2">
        <v>212</v>
      </c>
      <c r="E8337" s="2" t="s">
        <v>8112</v>
      </c>
      <c r="F8337" s="2" t="s">
        <v>196</v>
      </c>
      <c r="G8337" s="3" t="s">
        <v>928</v>
      </c>
      <c r="H8337" s="2" t="s">
        <v>8113</v>
      </c>
      <c r="I8337" s="2" t="s">
        <v>928</v>
      </c>
      <c r="J8337" s="2" t="s">
        <v>8113</v>
      </c>
      <c r="K8337">
        <v>0.55000000000000004</v>
      </c>
      <c r="L8337" s="2">
        <v>0.55000000000000004</v>
      </c>
      <c r="M8337" s="2" t="s">
        <v>26</v>
      </c>
      <c r="N8337" s="2" t="s">
        <v>118</v>
      </c>
      <c r="O8337" s="2" t="s">
        <v>29</v>
      </c>
      <c r="P8337" s="2" t="s">
        <v>29</v>
      </c>
      <c r="Q8337" s="2" t="s">
        <v>29</v>
      </c>
      <c r="R8337" s="2" t="s">
        <v>29</v>
      </c>
      <c r="S8337" s="2" t="s">
        <v>29</v>
      </c>
      <c r="T8337" s="2" t="s">
        <v>29</v>
      </c>
      <c r="U8337" s="2" t="s">
        <v>29</v>
      </c>
      <c r="V8337" s="2" t="s">
        <v>8038</v>
      </c>
      <c r="W8337" s="2" t="s">
        <v>8039</v>
      </c>
    </row>
    <row r="8338" spans="1:23" s="2" customFormat="1">
      <c r="A8338">
        <v>8337</v>
      </c>
      <c r="B8338" s="2" t="s">
        <v>7248</v>
      </c>
      <c r="C8338" s="2" t="s">
        <v>7248</v>
      </c>
      <c r="D8338" s="2">
        <v>212</v>
      </c>
      <c r="E8338" s="2" t="s">
        <v>8114</v>
      </c>
      <c r="F8338" s="2" t="s">
        <v>196</v>
      </c>
      <c r="G8338" s="3" t="s">
        <v>928</v>
      </c>
      <c r="H8338" s="2" t="s">
        <v>8115</v>
      </c>
      <c r="I8338" s="2" t="s">
        <v>928</v>
      </c>
      <c r="J8338" s="2" t="s">
        <v>8115</v>
      </c>
      <c r="K8338">
        <v>0.43</v>
      </c>
      <c r="L8338" s="2">
        <v>0.43</v>
      </c>
      <c r="M8338" s="2" t="s">
        <v>26</v>
      </c>
      <c r="N8338" s="2" t="s">
        <v>764</v>
      </c>
      <c r="O8338" s="2" t="s">
        <v>29</v>
      </c>
      <c r="P8338" s="2" t="s">
        <v>29</v>
      </c>
      <c r="Q8338" s="2" t="s">
        <v>29</v>
      </c>
      <c r="R8338" s="2" t="s">
        <v>29</v>
      </c>
      <c r="S8338" s="2" t="s">
        <v>29</v>
      </c>
      <c r="T8338" s="2" t="s">
        <v>29</v>
      </c>
      <c r="U8338" s="2" t="s">
        <v>29</v>
      </c>
      <c r="V8338" s="2" t="s">
        <v>8038</v>
      </c>
      <c r="W8338" s="2" t="s">
        <v>8039</v>
      </c>
    </row>
    <row r="8339" spans="1:23" s="2" customFormat="1">
      <c r="A8339">
        <v>8338</v>
      </c>
      <c r="B8339" s="2" t="s">
        <v>7248</v>
      </c>
      <c r="C8339" s="2" t="s">
        <v>7248</v>
      </c>
      <c r="D8339" s="2">
        <v>212</v>
      </c>
      <c r="E8339" s="2" t="s">
        <v>8116</v>
      </c>
      <c r="F8339" s="2" t="s">
        <v>196</v>
      </c>
      <c r="G8339" s="3" t="s">
        <v>928</v>
      </c>
      <c r="H8339" s="2" t="s">
        <v>8117</v>
      </c>
      <c r="I8339" s="2" t="s">
        <v>928</v>
      </c>
      <c r="J8339" s="2" t="s">
        <v>8117</v>
      </c>
      <c r="K8339">
        <v>0.43</v>
      </c>
      <c r="L8339" s="2">
        <v>0.43</v>
      </c>
      <c r="M8339" s="2" t="s">
        <v>26</v>
      </c>
      <c r="N8339" s="2" t="s">
        <v>764</v>
      </c>
      <c r="O8339" s="2" t="s">
        <v>29</v>
      </c>
      <c r="P8339" s="2" t="s">
        <v>29</v>
      </c>
      <c r="Q8339" s="2" t="s">
        <v>29</v>
      </c>
      <c r="R8339" s="2" t="s">
        <v>29</v>
      </c>
      <c r="S8339" s="2" t="s">
        <v>29</v>
      </c>
      <c r="T8339" s="2" t="s">
        <v>29</v>
      </c>
      <c r="U8339" s="2" t="s">
        <v>29</v>
      </c>
      <c r="V8339" s="2" t="s">
        <v>8038</v>
      </c>
      <c r="W8339" s="2" t="s">
        <v>8039</v>
      </c>
    </row>
    <row r="8340" spans="1:23" s="2" customFormat="1">
      <c r="A8340">
        <v>8339</v>
      </c>
      <c r="B8340" s="2" t="s">
        <v>7248</v>
      </c>
      <c r="C8340" s="2" t="s">
        <v>7248</v>
      </c>
      <c r="D8340" s="2">
        <v>212</v>
      </c>
      <c r="E8340" s="2" t="s">
        <v>8118</v>
      </c>
      <c r="F8340" s="2" t="s">
        <v>196</v>
      </c>
      <c r="G8340" s="3" t="s">
        <v>928</v>
      </c>
      <c r="H8340" s="2" t="s">
        <v>8119</v>
      </c>
      <c r="I8340" s="2" t="s">
        <v>928</v>
      </c>
      <c r="J8340" s="2" t="s">
        <v>8119</v>
      </c>
      <c r="K8340">
        <v>1.88</v>
      </c>
      <c r="L8340" s="2">
        <v>1.88</v>
      </c>
      <c r="M8340" s="2" t="s">
        <v>26</v>
      </c>
      <c r="N8340" s="2" t="s">
        <v>74</v>
      </c>
      <c r="O8340" s="2" t="s">
        <v>118</v>
      </c>
      <c r="P8340" s="2" t="s">
        <v>29</v>
      </c>
      <c r="Q8340" s="2" t="s">
        <v>29</v>
      </c>
      <c r="R8340" s="2" t="s">
        <v>29</v>
      </c>
      <c r="S8340" s="2" t="s">
        <v>29</v>
      </c>
      <c r="T8340" s="2" t="s">
        <v>29</v>
      </c>
      <c r="U8340" s="2" t="s">
        <v>29</v>
      </c>
      <c r="V8340" s="2" t="s">
        <v>8038</v>
      </c>
      <c r="W8340" s="2" t="s">
        <v>8039</v>
      </c>
    </row>
    <row r="8341" spans="1:23" s="2" customFormat="1">
      <c r="A8341">
        <v>8340</v>
      </c>
      <c r="B8341" s="2" t="s">
        <v>7248</v>
      </c>
      <c r="C8341" s="2" t="s">
        <v>7248</v>
      </c>
      <c r="D8341" s="2">
        <v>212</v>
      </c>
      <c r="E8341" s="2" t="s">
        <v>2133</v>
      </c>
      <c r="F8341" s="2" t="s">
        <v>196</v>
      </c>
      <c r="G8341" s="3" t="s">
        <v>928</v>
      </c>
      <c r="H8341" s="2" t="s">
        <v>331</v>
      </c>
      <c r="I8341" s="2" t="s">
        <v>928</v>
      </c>
      <c r="J8341" s="2" t="s">
        <v>331</v>
      </c>
      <c r="K8341">
        <v>3.1</v>
      </c>
      <c r="L8341" s="2">
        <v>3.1</v>
      </c>
      <c r="M8341" s="2" t="s">
        <v>26</v>
      </c>
      <c r="N8341" s="2" t="s">
        <v>74</v>
      </c>
      <c r="O8341" s="2" t="s">
        <v>118</v>
      </c>
      <c r="P8341" s="2" t="s">
        <v>29</v>
      </c>
      <c r="Q8341" s="2" t="s">
        <v>29</v>
      </c>
      <c r="R8341" s="2" t="s">
        <v>29</v>
      </c>
      <c r="S8341" s="2" t="s">
        <v>29</v>
      </c>
      <c r="T8341" s="2" t="s">
        <v>29</v>
      </c>
      <c r="U8341" s="2" t="s">
        <v>29</v>
      </c>
      <c r="V8341" s="2" t="s">
        <v>8038</v>
      </c>
      <c r="W8341" s="2" t="s">
        <v>8039</v>
      </c>
    </row>
    <row r="8342" spans="1:23" s="2" customFormat="1">
      <c r="A8342">
        <v>8341</v>
      </c>
      <c r="B8342" s="2" t="s">
        <v>7248</v>
      </c>
      <c r="C8342" s="2" t="s">
        <v>7248</v>
      </c>
      <c r="D8342" s="2">
        <v>212</v>
      </c>
      <c r="E8342" s="2" t="s">
        <v>1779</v>
      </c>
      <c r="F8342" s="2" t="s">
        <v>196</v>
      </c>
      <c r="G8342" s="3" t="s">
        <v>928</v>
      </c>
      <c r="H8342" s="2" t="s">
        <v>1780</v>
      </c>
      <c r="I8342" s="2" t="s">
        <v>928</v>
      </c>
      <c r="J8342" s="2" t="s">
        <v>1780</v>
      </c>
      <c r="K8342">
        <v>0.79</v>
      </c>
      <c r="L8342" s="2">
        <v>0.79</v>
      </c>
      <c r="M8342" s="2" t="s">
        <v>26</v>
      </c>
      <c r="N8342" s="2" t="s">
        <v>764</v>
      </c>
      <c r="O8342" s="2" t="s">
        <v>29</v>
      </c>
      <c r="P8342" s="2" t="s">
        <v>29</v>
      </c>
      <c r="Q8342" s="2" t="s">
        <v>29</v>
      </c>
      <c r="R8342" s="2" t="s">
        <v>29</v>
      </c>
      <c r="S8342" s="2" t="s">
        <v>29</v>
      </c>
      <c r="T8342" s="2" t="s">
        <v>29</v>
      </c>
      <c r="U8342" s="2" t="s">
        <v>29</v>
      </c>
      <c r="V8342" s="2" t="s">
        <v>8038</v>
      </c>
      <c r="W8342" s="2" t="s">
        <v>8039</v>
      </c>
    </row>
    <row r="8343" spans="1:23" s="2" customFormat="1">
      <c r="A8343">
        <v>8342</v>
      </c>
      <c r="B8343" s="2" t="s">
        <v>7248</v>
      </c>
      <c r="C8343" s="2" t="s">
        <v>7248</v>
      </c>
      <c r="D8343" s="2">
        <v>212</v>
      </c>
      <c r="E8343" s="2" t="s">
        <v>8120</v>
      </c>
      <c r="F8343" s="2" t="s">
        <v>196</v>
      </c>
      <c r="G8343" s="3" t="s">
        <v>928</v>
      </c>
      <c r="H8343" s="2" t="s">
        <v>382</v>
      </c>
      <c r="I8343" s="2" t="s">
        <v>928</v>
      </c>
      <c r="J8343" s="2" t="s">
        <v>382</v>
      </c>
      <c r="K8343">
        <v>0.18</v>
      </c>
      <c r="L8343" s="2">
        <v>0.18</v>
      </c>
      <c r="M8343" s="2" t="s">
        <v>26</v>
      </c>
      <c r="N8343" s="2" t="s">
        <v>791</v>
      </c>
      <c r="O8343" s="2" t="s">
        <v>29</v>
      </c>
      <c r="P8343" s="2" t="s">
        <v>29</v>
      </c>
      <c r="Q8343" s="2" t="s">
        <v>29</v>
      </c>
      <c r="R8343" s="2" t="s">
        <v>29</v>
      </c>
      <c r="S8343" s="2" t="s">
        <v>29</v>
      </c>
      <c r="T8343" s="2" t="s">
        <v>29</v>
      </c>
      <c r="U8343" s="2" t="s">
        <v>29</v>
      </c>
      <c r="V8343" s="2" t="s">
        <v>8038</v>
      </c>
      <c r="W8343" s="2" t="s">
        <v>8039</v>
      </c>
    </row>
    <row r="8344" spans="1:23" s="2" customFormat="1">
      <c r="A8344">
        <v>8343</v>
      </c>
      <c r="B8344" s="2" t="s">
        <v>7248</v>
      </c>
      <c r="C8344" s="2" t="s">
        <v>7248</v>
      </c>
      <c r="D8344" s="2">
        <v>212</v>
      </c>
      <c r="E8344" s="2" t="s">
        <v>8121</v>
      </c>
      <c r="F8344" s="2" t="s">
        <v>196</v>
      </c>
      <c r="G8344" s="3" t="s">
        <v>928</v>
      </c>
      <c r="H8344" s="2" t="s">
        <v>1967</v>
      </c>
      <c r="I8344" s="2" t="s">
        <v>928</v>
      </c>
      <c r="J8344" s="2" t="s">
        <v>1967</v>
      </c>
      <c r="K8344">
        <v>0.06</v>
      </c>
      <c r="L8344" s="2">
        <v>0.06</v>
      </c>
      <c r="M8344" s="2" t="s">
        <v>26</v>
      </c>
      <c r="N8344" s="2" t="s">
        <v>764</v>
      </c>
      <c r="O8344" s="2" t="s">
        <v>29</v>
      </c>
      <c r="P8344" s="2" t="s">
        <v>29</v>
      </c>
      <c r="Q8344" s="2" t="s">
        <v>29</v>
      </c>
      <c r="R8344" s="2" t="s">
        <v>29</v>
      </c>
      <c r="S8344" s="2" t="s">
        <v>29</v>
      </c>
      <c r="T8344" s="2" t="s">
        <v>29</v>
      </c>
      <c r="U8344" s="2" t="s">
        <v>29</v>
      </c>
      <c r="V8344" s="2" t="s">
        <v>8038</v>
      </c>
      <c r="W8344" s="2" t="s">
        <v>8039</v>
      </c>
    </row>
    <row r="8345" spans="1:23" s="2" customFormat="1">
      <c r="A8345">
        <v>8344</v>
      </c>
      <c r="B8345" s="2" t="s">
        <v>7248</v>
      </c>
      <c r="C8345" s="2" t="s">
        <v>7248</v>
      </c>
      <c r="D8345" s="2">
        <v>212</v>
      </c>
      <c r="E8345" s="2" t="s">
        <v>8122</v>
      </c>
      <c r="F8345" s="2" t="s">
        <v>196</v>
      </c>
      <c r="G8345" s="3" t="s">
        <v>928</v>
      </c>
      <c r="H8345" s="2" t="s">
        <v>8123</v>
      </c>
      <c r="I8345" s="2" t="s">
        <v>928</v>
      </c>
      <c r="J8345" s="2" t="s">
        <v>8123</v>
      </c>
      <c r="K8345">
        <v>0.43</v>
      </c>
      <c r="L8345" s="2">
        <v>0.43</v>
      </c>
      <c r="M8345" s="2" t="s">
        <v>26</v>
      </c>
      <c r="N8345" s="2" t="s">
        <v>118</v>
      </c>
      <c r="O8345" s="2" t="s">
        <v>29</v>
      </c>
      <c r="P8345" s="2" t="s">
        <v>29</v>
      </c>
      <c r="Q8345" s="2" t="s">
        <v>29</v>
      </c>
      <c r="R8345" s="2" t="s">
        <v>29</v>
      </c>
      <c r="S8345" s="2" t="s">
        <v>29</v>
      </c>
      <c r="T8345" s="2" t="s">
        <v>29</v>
      </c>
      <c r="U8345" s="2" t="s">
        <v>29</v>
      </c>
      <c r="V8345" s="2" t="s">
        <v>8038</v>
      </c>
      <c r="W8345" s="2" t="s">
        <v>8039</v>
      </c>
    </row>
    <row r="8346" spans="1:23" s="2" customFormat="1">
      <c r="A8346">
        <v>8345</v>
      </c>
      <c r="B8346" s="2" t="s">
        <v>7248</v>
      </c>
      <c r="C8346" s="2" t="s">
        <v>7248</v>
      </c>
      <c r="D8346" s="2">
        <v>212</v>
      </c>
      <c r="E8346" s="2" t="s">
        <v>8124</v>
      </c>
      <c r="F8346" s="2" t="s">
        <v>196</v>
      </c>
      <c r="G8346" s="3" t="s">
        <v>928</v>
      </c>
      <c r="H8346" s="2" t="s">
        <v>8125</v>
      </c>
      <c r="I8346" s="2" t="s">
        <v>928</v>
      </c>
      <c r="J8346" s="2" t="s">
        <v>8125</v>
      </c>
      <c r="K8346">
        <v>0.36</v>
      </c>
      <c r="L8346" s="2">
        <v>0.36</v>
      </c>
      <c r="M8346" s="2" t="s">
        <v>26</v>
      </c>
      <c r="N8346" s="2" t="s">
        <v>764</v>
      </c>
      <c r="O8346" s="2" t="s">
        <v>29</v>
      </c>
      <c r="P8346" s="2" t="s">
        <v>29</v>
      </c>
      <c r="Q8346" s="2" t="s">
        <v>29</v>
      </c>
      <c r="R8346" s="2" t="s">
        <v>29</v>
      </c>
      <c r="S8346" s="2" t="s">
        <v>29</v>
      </c>
      <c r="T8346" s="2" t="s">
        <v>29</v>
      </c>
      <c r="U8346" s="2" t="s">
        <v>29</v>
      </c>
      <c r="V8346" s="2" t="s">
        <v>8038</v>
      </c>
      <c r="W8346" s="2" t="s">
        <v>8039</v>
      </c>
    </row>
    <row r="8347" spans="1:23" s="2" customFormat="1">
      <c r="A8347">
        <v>8346</v>
      </c>
      <c r="B8347" s="2" t="s">
        <v>7248</v>
      </c>
      <c r="C8347" s="2" t="s">
        <v>7248</v>
      </c>
      <c r="D8347" s="2">
        <v>212</v>
      </c>
      <c r="E8347" s="2" t="s">
        <v>8126</v>
      </c>
      <c r="F8347" s="2" t="s">
        <v>196</v>
      </c>
      <c r="G8347" s="3" t="s">
        <v>928</v>
      </c>
      <c r="H8347" s="2" t="s">
        <v>2088</v>
      </c>
      <c r="I8347" s="2" t="s">
        <v>928</v>
      </c>
      <c r="J8347" s="2" t="s">
        <v>2088</v>
      </c>
      <c r="K8347">
        <v>1.76</v>
      </c>
      <c r="L8347" s="2">
        <v>1.76</v>
      </c>
      <c r="M8347" s="2" t="s">
        <v>26</v>
      </c>
      <c r="N8347" s="2" t="s">
        <v>74</v>
      </c>
      <c r="O8347" s="2" t="s">
        <v>118</v>
      </c>
      <c r="P8347" s="2" t="s">
        <v>29</v>
      </c>
      <c r="Q8347" s="2" t="s">
        <v>29</v>
      </c>
      <c r="R8347" s="2" t="s">
        <v>29</v>
      </c>
      <c r="S8347" s="2" t="s">
        <v>29</v>
      </c>
      <c r="T8347" s="2" t="s">
        <v>29</v>
      </c>
      <c r="U8347" s="2" t="s">
        <v>29</v>
      </c>
      <c r="V8347" s="2" t="s">
        <v>8038</v>
      </c>
      <c r="W8347" s="2" t="s">
        <v>8039</v>
      </c>
    </row>
    <row r="8348" spans="1:23" s="2" customFormat="1">
      <c r="A8348">
        <v>8347</v>
      </c>
      <c r="B8348" s="2" t="s">
        <v>7248</v>
      </c>
      <c r="C8348" s="2" t="s">
        <v>7248</v>
      </c>
      <c r="D8348" s="2">
        <v>212</v>
      </c>
      <c r="E8348" s="2" t="s">
        <v>8127</v>
      </c>
      <c r="F8348" s="2" t="s">
        <v>196</v>
      </c>
      <c r="G8348" s="3" t="s">
        <v>928</v>
      </c>
      <c r="H8348" s="2" t="s">
        <v>211</v>
      </c>
      <c r="I8348" s="2" t="s">
        <v>928</v>
      </c>
      <c r="J8348" s="2" t="s">
        <v>211</v>
      </c>
      <c r="K8348">
        <v>0.91</v>
      </c>
      <c r="L8348" s="2">
        <v>0.91</v>
      </c>
      <c r="M8348" s="2" t="s">
        <v>26</v>
      </c>
      <c r="N8348" s="2" t="s">
        <v>63</v>
      </c>
      <c r="O8348" s="2" t="s">
        <v>29</v>
      </c>
      <c r="P8348" s="2" t="s">
        <v>29</v>
      </c>
      <c r="Q8348" s="2" t="s">
        <v>29</v>
      </c>
      <c r="R8348" s="2" t="s">
        <v>29</v>
      </c>
      <c r="S8348" s="2" t="s">
        <v>29</v>
      </c>
      <c r="T8348" s="2" t="s">
        <v>29</v>
      </c>
      <c r="U8348" s="2" t="s">
        <v>29</v>
      </c>
      <c r="V8348" s="2" t="s">
        <v>8038</v>
      </c>
      <c r="W8348" s="2" t="s">
        <v>8039</v>
      </c>
    </row>
    <row r="8349" spans="1:23" s="2" customFormat="1">
      <c r="A8349">
        <v>8348</v>
      </c>
      <c r="B8349" s="2" t="s">
        <v>7248</v>
      </c>
      <c r="C8349" s="2" t="s">
        <v>7248</v>
      </c>
      <c r="D8349" s="2">
        <v>212</v>
      </c>
      <c r="E8349" s="2" t="s">
        <v>8128</v>
      </c>
      <c r="F8349" s="2" t="s">
        <v>196</v>
      </c>
      <c r="G8349" s="3" t="s">
        <v>928</v>
      </c>
      <c r="H8349" s="2" t="s">
        <v>8129</v>
      </c>
      <c r="I8349" s="2" t="s">
        <v>928</v>
      </c>
      <c r="J8349" s="2" t="s">
        <v>8129</v>
      </c>
      <c r="K8349">
        <v>0.55000000000000004</v>
      </c>
      <c r="L8349" s="2">
        <v>0.55000000000000004</v>
      </c>
      <c r="M8349" s="2" t="s">
        <v>26</v>
      </c>
      <c r="N8349" s="2" t="s">
        <v>74</v>
      </c>
      <c r="O8349" s="2" t="s">
        <v>118</v>
      </c>
      <c r="P8349" s="2" t="s">
        <v>29</v>
      </c>
      <c r="Q8349" s="2" t="s">
        <v>29</v>
      </c>
      <c r="R8349" s="2" t="s">
        <v>29</v>
      </c>
      <c r="S8349" s="2" t="s">
        <v>29</v>
      </c>
      <c r="T8349" s="2" t="s">
        <v>29</v>
      </c>
      <c r="U8349" s="2" t="s">
        <v>29</v>
      </c>
      <c r="V8349" s="2" t="s">
        <v>8038</v>
      </c>
      <c r="W8349" s="2" t="s">
        <v>8039</v>
      </c>
    </row>
    <row r="8350" spans="1:23" s="2" customFormat="1">
      <c r="A8350">
        <v>8349</v>
      </c>
      <c r="B8350" s="2" t="s">
        <v>7248</v>
      </c>
      <c r="C8350" s="2" t="s">
        <v>7248</v>
      </c>
      <c r="D8350" s="2">
        <v>212</v>
      </c>
      <c r="E8350" s="2" t="s">
        <v>7665</v>
      </c>
      <c r="F8350" s="2" t="s">
        <v>196</v>
      </c>
      <c r="G8350" s="3" t="s">
        <v>7666</v>
      </c>
      <c r="H8350" s="2" t="s">
        <v>1381</v>
      </c>
      <c r="I8350" s="2" t="s">
        <v>7666</v>
      </c>
      <c r="J8350" s="2" t="s">
        <v>1381</v>
      </c>
      <c r="K8350">
        <v>0.73</v>
      </c>
      <c r="L8350" s="2">
        <v>0.73</v>
      </c>
      <c r="M8350" s="2" t="s">
        <v>26</v>
      </c>
      <c r="N8350" s="2" t="s">
        <v>764</v>
      </c>
      <c r="O8350" s="2" t="s">
        <v>29</v>
      </c>
      <c r="P8350" s="2" t="s">
        <v>29</v>
      </c>
      <c r="Q8350" s="2" t="s">
        <v>29</v>
      </c>
      <c r="R8350" s="2" t="s">
        <v>29</v>
      </c>
      <c r="S8350" s="2" t="s">
        <v>29</v>
      </c>
      <c r="T8350" s="2" t="s">
        <v>29</v>
      </c>
      <c r="U8350" s="2" t="s">
        <v>29</v>
      </c>
      <c r="V8350" s="2" t="s">
        <v>8038</v>
      </c>
      <c r="W8350" s="2" t="s">
        <v>8039</v>
      </c>
    </row>
    <row r="8351" spans="1:23" s="2" customFormat="1">
      <c r="A8351">
        <v>8350</v>
      </c>
      <c r="B8351" s="2" t="s">
        <v>7248</v>
      </c>
      <c r="C8351" s="2" t="s">
        <v>7248</v>
      </c>
      <c r="D8351" s="2">
        <v>212</v>
      </c>
      <c r="E8351" s="2" t="s">
        <v>8130</v>
      </c>
      <c r="F8351" s="2" t="s">
        <v>3056</v>
      </c>
      <c r="G8351" s="3" t="s">
        <v>6626</v>
      </c>
      <c r="H8351" s="2" t="s">
        <v>804</v>
      </c>
      <c r="I8351" s="2" t="s">
        <v>6626</v>
      </c>
      <c r="J8351" s="2" t="s">
        <v>804</v>
      </c>
      <c r="K8351">
        <v>0.55000000000000004</v>
      </c>
      <c r="L8351" s="2">
        <v>0.55000000000000004</v>
      </c>
      <c r="M8351" s="2" t="s">
        <v>26</v>
      </c>
      <c r="N8351" s="2" t="s">
        <v>791</v>
      </c>
      <c r="O8351" s="2" t="s">
        <v>29</v>
      </c>
      <c r="P8351" s="2" t="s">
        <v>29</v>
      </c>
      <c r="Q8351" s="2" t="s">
        <v>29</v>
      </c>
      <c r="R8351" s="2" t="s">
        <v>29</v>
      </c>
      <c r="S8351" s="2" t="s">
        <v>29</v>
      </c>
      <c r="T8351" s="2" t="s">
        <v>29</v>
      </c>
      <c r="U8351" s="2" t="s">
        <v>29</v>
      </c>
      <c r="V8351" s="2" t="s">
        <v>8038</v>
      </c>
      <c r="W8351" s="2" t="s">
        <v>8039</v>
      </c>
    </row>
    <row r="8352" spans="1:23" s="2" customFormat="1">
      <c r="A8352">
        <v>8351</v>
      </c>
      <c r="B8352" s="2" t="s">
        <v>7248</v>
      </c>
      <c r="C8352" s="2" t="s">
        <v>7248</v>
      </c>
      <c r="D8352" s="2">
        <v>212</v>
      </c>
      <c r="E8352" s="2" t="s">
        <v>8131</v>
      </c>
      <c r="F8352" s="2" t="s">
        <v>3056</v>
      </c>
      <c r="G8352" s="3" t="s">
        <v>6688</v>
      </c>
      <c r="H8352" s="2" t="s">
        <v>8132</v>
      </c>
      <c r="I8352" s="2" t="s">
        <v>3057</v>
      </c>
      <c r="J8352" s="2" t="s">
        <v>8132</v>
      </c>
      <c r="K8352">
        <v>1.21</v>
      </c>
      <c r="L8352" s="2">
        <v>1.21</v>
      </c>
      <c r="M8352" s="2" t="s">
        <v>26</v>
      </c>
      <c r="N8352" s="2" t="s">
        <v>323</v>
      </c>
      <c r="O8352" s="2" t="s">
        <v>791</v>
      </c>
      <c r="P8352" s="2" t="s">
        <v>29</v>
      </c>
      <c r="Q8352" s="2" t="s">
        <v>29</v>
      </c>
      <c r="R8352" s="2" t="s">
        <v>29</v>
      </c>
      <c r="S8352" s="2" t="s">
        <v>29</v>
      </c>
      <c r="T8352" s="2" t="s">
        <v>29</v>
      </c>
      <c r="U8352" s="2" t="s">
        <v>29</v>
      </c>
      <c r="V8352" s="2" t="s">
        <v>8038</v>
      </c>
      <c r="W8352" s="2" t="s">
        <v>8039</v>
      </c>
    </row>
    <row r="8353" spans="1:23" s="2" customFormat="1">
      <c r="A8353">
        <v>8352</v>
      </c>
      <c r="B8353" s="2" t="s">
        <v>7248</v>
      </c>
      <c r="C8353" s="2" t="s">
        <v>7248</v>
      </c>
      <c r="D8353" s="2">
        <v>212</v>
      </c>
      <c r="E8353" s="2" t="s">
        <v>8941</v>
      </c>
      <c r="F8353" s="2" t="s">
        <v>136</v>
      </c>
      <c r="G8353" s="3" t="s">
        <v>29</v>
      </c>
      <c r="H8353" s="2" t="s">
        <v>29</v>
      </c>
      <c r="I8353" s="2" t="s">
        <v>29</v>
      </c>
      <c r="J8353" s="2" t="s">
        <v>29</v>
      </c>
      <c r="K8353">
        <v>0.14000000000000001</v>
      </c>
      <c r="L8353" s="2">
        <v>0.14000000000000001</v>
      </c>
      <c r="M8353" s="2" t="s">
        <v>136</v>
      </c>
      <c r="N8353" s="2" t="s">
        <v>29</v>
      </c>
      <c r="O8353" s="2" t="s">
        <v>29</v>
      </c>
      <c r="P8353" s="2" t="s">
        <v>29</v>
      </c>
      <c r="Q8353" s="2" t="s">
        <v>29</v>
      </c>
      <c r="R8353" s="2" t="s">
        <v>29</v>
      </c>
      <c r="S8353" s="2" t="s">
        <v>29</v>
      </c>
      <c r="T8353" s="2" t="s">
        <v>29</v>
      </c>
      <c r="U8353" s="2" t="s">
        <v>29</v>
      </c>
      <c r="V8353" s="2" t="s">
        <v>8038</v>
      </c>
      <c r="W8353" s="2" t="s">
        <v>8039</v>
      </c>
    </row>
    <row r="8354" spans="1:23" s="2" customFormat="1">
      <c r="A8354">
        <v>8353</v>
      </c>
      <c r="B8354" s="2" t="s">
        <v>7248</v>
      </c>
      <c r="C8354" s="2" t="s">
        <v>7248</v>
      </c>
      <c r="D8354" s="2">
        <v>213</v>
      </c>
      <c r="E8354" s="2" t="s">
        <v>8040</v>
      </c>
      <c r="F8354" s="2" t="s">
        <v>1062</v>
      </c>
      <c r="G8354" s="3" t="s">
        <v>1690</v>
      </c>
      <c r="H8354" s="2" t="s">
        <v>8041</v>
      </c>
      <c r="I8354" s="2" t="s">
        <v>1690</v>
      </c>
      <c r="J8354" s="2" t="s">
        <v>8041</v>
      </c>
      <c r="K8354">
        <v>3.85</v>
      </c>
      <c r="L8354" s="2">
        <v>3.85</v>
      </c>
      <c r="M8354" s="2" t="s">
        <v>26</v>
      </c>
      <c r="N8354" s="2" t="s">
        <v>323</v>
      </c>
      <c r="O8354" s="2" t="s">
        <v>791</v>
      </c>
      <c r="P8354" s="2" t="s">
        <v>29</v>
      </c>
      <c r="Q8354" s="2" t="s">
        <v>29</v>
      </c>
      <c r="R8354" s="2" t="s">
        <v>29</v>
      </c>
      <c r="S8354" s="2" t="s">
        <v>29</v>
      </c>
      <c r="T8354" s="2" t="s">
        <v>29</v>
      </c>
      <c r="U8354" s="2" t="s">
        <v>29</v>
      </c>
      <c r="V8354" s="2" t="s">
        <v>8133</v>
      </c>
      <c r="W8354" s="2" t="s">
        <v>8039</v>
      </c>
    </row>
    <row r="8355" spans="1:23" s="2" customFormat="1">
      <c r="A8355">
        <v>8354</v>
      </c>
      <c r="B8355" s="2" t="s">
        <v>7248</v>
      </c>
      <c r="C8355" s="2" t="s">
        <v>7248</v>
      </c>
      <c r="D8355" s="2">
        <v>213</v>
      </c>
      <c r="E8355" s="2" t="s">
        <v>1763</v>
      </c>
      <c r="F8355" s="2" t="s">
        <v>181</v>
      </c>
      <c r="G8355" s="3" t="s">
        <v>1764</v>
      </c>
      <c r="H8355" s="2" t="s">
        <v>1437</v>
      </c>
      <c r="I8355" s="2" t="s">
        <v>1764</v>
      </c>
      <c r="J8355" s="2" t="s">
        <v>1437</v>
      </c>
      <c r="K8355">
        <v>1.92</v>
      </c>
      <c r="L8355" s="2">
        <v>1.92</v>
      </c>
      <c r="M8355" s="2" t="s">
        <v>26</v>
      </c>
      <c r="N8355" s="2" t="s">
        <v>323</v>
      </c>
      <c r="O8355" s="2" t="s">
        <v>29</v>
      </c>
      <c r="P8355" s="2" t="s">
        <v>29</v>
      </c>
      <c r="Q8355" s="2" t="s">
        <v>29</v>
      </c>
      <c r="R8355" s="2" t="s">
        <v>29</v>
      </c>
      <c r="S8355" s="2" t="s">
        <v>29</v>
      </c>
      <c r="T8355" s="2" t="s">
        <v>29</v>
      </c>
      <c r="U8355" s="2" t="s">
        <v>29</v>
      </c>
      <c r="V8355" s="2" t="s">
        <v>8133</v>
      </c>
      <c r="W8355" s="2" t="s">
        <v>8039</v>
      </c>
    </row>
    <row r="8356" spans="1:23" s="2" customFormat="1">
      <c r="A8356">
        <v>8355</v>
      </c>
      <c r="B8356" s="2" t="s">
        <v>7248</v>
      </c>
      <c r="C8356" s="2" t="s">
        <v>7248</v>
      </c>
      <c r="D8356" s="2">
        <v>213</v>
      </c>
      <c r="E8356" s="2" t="s">
        <v>1348</v>
      </c>
      <c r="F8356" s="2" t="s">
        <v>206</v>
      </c>
      <c r="G8356" s="3" t="s">
        <v>1349</v>
      </c>
      <c r="H8356" s="2" t="s">
        <v>29</v>
      </c>
      <c r="I8356" s="2" t="s">
        <v>1349</v>
      </c>
      <c r="J8356" s="2" t="s">
        <v>29</v>
      </c>
      <c r="K8356">
        <v>0.77</v>
      </c>
      <c r="L8356" s="2">
        <v>0.77</v>
      </c>
      <c r="M8356" s="2" t="s">
        <v>26</v>
      </c>
      <c r="N8356" s="2" t="s">
        <v>764</v>
      </c>
      <c r="O8356" s="2" t="s">
        <v>29</v>
      </c>
      <c r="P8356" s="2" t="s">
        <v>29</v>
      </c>
      <c r="Q8356" s="2" t="s">
        <v>29</v>
      </c>
      <c r="R8356" s="2" t="s">
        <v>29</v>
      </c>
      <c r="S8356" s="2" t="s">
        <v>29</v>
      </c>
      <c r="T8356" s="2" t="s">
        <v>29</v>
      </c>
      <c r="U8356" s="2" t="s">
        <v>29</v>
      </c>
      <c r="V8356" s="2" t="s">
        <v>8133</v>
      </c>
      <c r="W8356" s="2" t="s">
        <v>8039</v>
      </c>
    </row>
    <row r="8357" spans="1:23" s="2" customFormat="1">
      <c r="A8357">
        <v>8356</v>
      </c>
      <c r="B8357" s="2" t="s">
        <v>7248</v>
      </c>
      <c r="C8357" s="2" t="s">
        <v>7248</v>
      </c>
      <c r="D8357" s="2">
        <v>213</v>
      </c>
      <c r="E8357" s="2" t="s">
        <v>8134</v>
      </c>
      <c r="F8357" s="2" t="s">
        <v>206</v>
      </c>
      <c r="G8357" s="3" t="s">
        <v>8135</v>
      </c>
      <c r="H8357" s="2" t="s">
        <v>2649</v>
      </c>
      <c r="I8357" s="2" t="s">
        <v>8135</v>
      </c>
      <c r="J8357" s="2" t="s">
        <v>2939</v>
      </c>
      <c r="K8357">
        <v>0.77</v>
      </c>
      <c r="L8357" s="2">
        <v>0.77</v>
      </c>
      <c r="M8357" s="2" t="s">
        <v>26</v>
      </c>
      <c r="N8357" s="2" t="s">
        <v>764</v>
      </c>
      <c r="O8357" s="2" t="s">
        <v>29</v>
      </c>
      <c r="P8357" s="2" t="s">
        <v>29</v>
      </c>
      <c r="Q8357" s="2" t="s">
        <v>29</v>
      </c>
      <c r="R8357" s="2" t="s">
        <v>29</v>
      </c>
      <c r="S8357" s="2" t="s">
        <v>29</v>
      </c>
      <c r="T8357" s="2" t="s">
        <v>29</v>
      </c>
      <c r="U8357" s="2" t="s">
        <v>29</v>
      </c>
      <c r="V8357" s="2" t="s">
        <v>8133</v>
      </c>
      <c r="W8357" s="2" t="s">
        <v>8039</v>
      </c>
    </row>
    <row r="8358" spans="1:23" s="2" customFormat="1">
      <c r="A8358">
        <v>8357</v>
      </c>
      <c r="B8358" s="2" t="s">
        <v>7248</v>
      </c>
      <c r="C8358" s="2" t="s">
        <v>7248</v>
      </c>
      <c r="D8358" s="2">
        <v>213</v>
      </c>
      <c r="E8358" s="2" t="s">
        <v>7630</v>
      </c>
      <c r="F8358" s="2" t="s">
        <v>5956</v>
      </c>
      <c r="G8358" s="3" t="s">
        <v>5957</v>
      </c>
      <c r="H8358" s="2" t="s">
        <v>1262</v>
      </c>
      <c r="I8358" s="2" t="s">
        <v>5957</v>
      </c>
      <c r="J8358" s="2" t="s">
        <v>1262</v>
      </c>
      <c r="K8358">
        <v>0.77</v>
      </c>
      <c r="L8358" s="2">
        <v>0.77</v>
      </c>
      <c r="M8358" s="2" t="s">
        <v>26</v>
      </c>
      <c r="N8358" s="2" t="s">
        <v>791</v>
      </c>
      <c r="O8358" s="2" t="s">
        <v>29</v>
      </c>
      <c r="P8358" s="2" t="s">
        <v>29</v>
      </c>
      <c r="Q8358" s="2" t="s">
        <v>29</v>
      </c>
      <c r="R8358" s="2" t="s">
        <v>29</v>
      </c>
      <c r="S8358" s="2" t="s">
        <v>29</v>
      </c>
      <c r="T8358" s="2" t="s">
        <v>29</v>
      </c>
      <c r="U8358" s="2" t="s">
        <v>29</v>
      </c>
      <c r="V8358" s="2" t="s">
        <v>8133</v>
      </c>
      <c r="W8358" s="2" t="s">
        <v>8039</v>
      </c>
    </row>
    <row r="8359" spans="1:23" s="2" customFormat="1">
      <c r="A8359">
        <v>8358</v>
      </c>
      <c r="B8359" s="2" t="s">
        <v>7248</v>
      </c>
      <c r="C8359" s="2" t="s">
        <v>7248</v>
      </c>
      <c r="D8359" s="2">
        <v>213</v>
      </c>
      <c r="E8359" s="2" t="s">
        <v>8054</v>
      </c>
      <c r="F8359" s="2" t="s">
        <v>297</v>
      </c>
      <c r="G8359" s="3" t="s">
        <v>1716</v>
      </c>
      <c r="H8359" s="2" t="s">
        <v>8055</v>
      </c>
      <c r="I8359" s="2" t="s">
        <v>1716</v>
      </c>
      <c r="J8359" s="2" t="s">
        <v>8055</v>
      </c>
      <c r="K8359">
        <v>6.92</v>
      </c>
      <c r="L8359" s="2">
        <v>6.92</v>
      </c>
      <c r="M8359" s="2" t="s">
        <v>26</v>
      </c>
      <c r="N8359" s="2" t="s">
        <v>118</v>
      </c>
      <c r="O8359" s="2" t="s">
        <v>29</v>
      </c>
      <c r="P8359" s="2" t="s">
        <v>29</v>
      </c>
      <c r="Q8359" s="2" t="s">
        <v>29</v>
      </c>
      <c r="R8359" s="2" t="s">
        <v>29</v>
      </c>
      <c r="S8359" s="2" t="s">
        <v>29</v>
      </c>
      <c r="T8359" s="2" t="s">
        <v>29</v>
      </c>
      <c r="U8359" s="2" t="s">
        <v>29</v>
      </c>
      <c r="V8359" s="2" t="s">
        <v>8133</v>
      </c>
      <c r="W8359" s="2" t="s">
        <v>8039</v>
      </c>
    </row>
    <row r="8360" spans="1:23" s="2" customFormat="1">
      <c r="A8360">
        <v>8359</v>
      </c>
      <c r="B8360" s="2" t="s">
        <v>7248</v>
      </c>
      <c r="C8360" s="2" t="s">
        <v>7248</v>
      </c>
      <c r="D8360" s="2">
        <v>213</v>
      </c>
      <c r="E8360" s="2" t="s">
        <v>2979</v>
      </c>
      <c r="F8360" s="2" t="s">
        <v>297</v>
      </c>
      <c r="G8360" s="3" t="s">
        <v>1713</v>
      </c>
      <c r="H8360" s="2" t="s">
        <v>302</v>
      </c>
      <c r="I8360" s="2" t="s">
        <v>1713</v>
      </c>
      <c r="J8360" s="2" t="s">
        <v>302</v>
      </c>
      <c r="K8360">
        <v>0.77</v>
      </c>
      <c r="L8360" s="2">
        <v>0.77</v>
      </c>
      <c r="M8360" s="2" t="s">
        <v>26</v>
      </c>
      <c r="N8360" s="2" t="s">
        <v>764</v>
      </c>
      <c r="O8360" s="2" t="s">
        <v>29</v>
      </c>
      <c r="P8360" s="2" t="s">
        <v>29</v>
      </c>
      <c r="Q8360" s="2" t="s">
        <v>29</v>
      </c>
      <c r="R8360" s="2" t="s">
        <v>29</v>
      </c>
      <c r="S8360" s="2" t="s">
        <v>29</v>
      </c>
      <c r="T8360" s="2" t="s">
        <v>29</v>
      </c>
      <c r="U8360" s="2" t="s">
        <v>29</v>
      </c>
      <c r="V8360" s="2" t="s">
        <v>8133</v>
      </c>
      <c r="W8360" s="2" t="s">
        <v>8039</v>
      </c>
    </row>
    <row r="8361" spans="1:23" s="2" customFormat="1">
      <c r="A8361">
        <v>8360</v>
      </c>
      <c r="B8361" s="2" t="s">
        <v>7248</v>
      </c>
      <c r="C8361" s="2" t="s">
        <v>7248</v>
      </c>
      <c r="D8361" s="2">
        <v>213</v>
      </c>
      <c r="E8361" s="2" t="s">
        <v>8136</v>
      </c>
      <c r="F8361" s="2" t="s">
        <v>297</v>
      </c>
      <c r="G8361" s="3" t="s">
        <v>1713</v>
      </c>
      <c r="H8361" s="2" t="s">
        <v>8137</v>
      </c>
      <c r="I8361" s="2" t="s">
        <v>1713</v>
      </c>
      <c r="J8361" s="2" t="s">
        <v>8137</v>
      </c>
      <c r="K8361">
        <v>1.54</v>
      </c>
      <c r="L8361" s="2">
        <v>1.54</v>
      </c>
      <c r="M8361" s="2" t="s">
        <v>26</v>
      </c>
      <c r="N8361" s="2" t="s">
        <v>764</v>
      </c>
      <c r="O8361" s="2" t="s">
        <v>29</v>
      </c>
      <c r="P8361" s="2" t="s">
        <v>29</v>
      </c>
      <c r="Q8361" s="2" t="s">
        <v>29</v>
      </c>
      <c r="R8361" s="2" t="s">
        <v>29</v>
      </c>
      <c r="S8361" s="2" t="s">
        <v>29</v>
      </c>
      <c r="T8361" s="2" t="s">
        <v>29</v>
      </c>
      <c r="U8361" s="2" t="s">
        <v>29</v>
      </c>
      <c r="V8361" s="2" t="s">
        <v>8133</v>
      </c>
      <c r="W8361" s="2" t="s">
        <v>8039</v>
      </c>
    </row>
    <row r="8362" spans="1:23" s="2" customFormat="1">
      <c r="A8362">
        <v>8361</v>
      </c>
      <c r="B8362" s="2" t="s">
        <v>7248</v>
      </c>
      <c r="C8362" s="2" t="s">
        <v>7248</v>
      </c>
      <c r="D8362" s="2">
        <v>213</v>
      </c>
      <c r="E8362" s="2" t="s">
        <v>8058</v>
      </c>
      <c r="F8362" s="2" t="s">
        <v>297</v>
      </c>
      <c r="G8362" s="3" t="s">
        <v>1713</v>
      </c>
      <c r="H8362" s="2" t="s">
        <v>524</v>
      </c>
      <c r="I8362" s="2" t="s">
        <v>1713</v>
      </c>
      <c r="J8362" s="2" t="s">
        <v>524</v>
      </c>
      <c r="K8362">
        <v>1.92</v>
      </c>
      <c r="L8362" s="2">
        <v>1.92</v>
      </c>
      <c r="M8362" s="2" t="s">
        <v>26</v>
      </c>
      <c r="N8362" s="2" t="s">
        <v>118</v>
      </c>
      <c r="O8362" s="2" t="s">
        <v>29</v>
      </c>
      <c r="P8362" s="2" t="s">
        <v>29</v>
      </c>
      <c r="Q8362" s="2" t="s">
        <v>29</v>
      </c>
      <c r="R8362" s="2" t="s">
        <v>29</v>
      </c>
      <c r="S8362" s="2" t="s">
        <v>29</v>
      </c>
      <c r="T8362" s="2" t="s">
        <v>29</v>
      </c>
      <c r="U8362" s="2" t="s">
        <v>29</v>
      </c>
      <c r="V8362" s="2" t="s">
        <v>8133</v>
      </c>
      <c r="W8362" s="2" t="s">
        <v>8039</v>
      </c>
    </row>
    <row r="8363" spans="1:23" s="2" customFormat="1">
      <c r="A8363">
        <v>8362</v>
      </c>
      <c r="B8363" s="2" t="s">
        <v>7248</v>
      </c>
      <c r="C8363" s="2" t="s">
        <v>7248</v>
      </c>
      <c r="D8363" s="2">
        <v>213</v>
      </c>
      <c r="E8363" s="2" t="s">
        <v>8138</v>
      </c>
      <c r="F8363" s="2" t="s">
        <v>358</v>
      </c>
      <c r="G8363" s="3" t="s">
        <v>5134</v>
      </c>
      <c r="H8363" s="2" t="s">
        <v>360</v>
      </c>
      <c r="I8363" s="2" t="s">
        <v>5134</v>
      </c>
      <c r="J8363" s="2" t="s">
        <v>360</v>
      </c>
      <c r="K8363">
        <v>1.1499999999999999</v>
      </c>
      <c r="L8363" s="2">
        <v>1.1499999999999999</v>
      </c>
      <c r="M8363" s="2" t="s">
        <v>26</v>
      </c>
      <c r="N8363" s="2" t="s">
        <v>791</v>
      </c>
      <c r="O8363" s="2" t="s">
        <v>29</v>
      </c>
      <c r="P8363" s="2" t="s">
        <v>29</v>
      </c>
      <c r="Q8363" s="2" t="s">
        <v>29</v>
      </c>
      <c r="R8363" s="2" t="s">
        <v>29</v>
      </c>
      <c r="S8363" s="2" t="s">
        <v>29</v>
      </c>
      <c r="T8363" s="2" t="s">
        <v>29</v>
      </c>
      <c r="U8363" s="2" t="s">
        <v>29</v>
      </c>
      <c r="V8363" s="2" t="s">
        <v>8133</v>
      </c>
      <c r="W8363" s="2" t="s">
        <v>8039</v>
      </c>
    </row>
    <row r="8364" spans="1:23" s="2" customFormat="1">
      <c r="A8364">
        <v>8363</v>
      </c>
      <c r="B8364" s="2" t="s">
        <v>7248</v>
      </c>
      <c r="C8364" s="2" t="s">
        <v>7248</v>
      </c>
      <c r="D8364" s="2">
        <v>213</v>
      </c>
      <c r="E8364" s="2" t="s">
        <v>8066</v>
      </c>
      <c r="F8364" s="2" t="s">
        <v>438</v>
      </c>
      <c r="G8364" s="3" t="s">
        <v>2070</v>
      </c>
      <c r="H8364" s="2" t="s">
        <v>331</v>
      </c>
      <c r="I8364" s="2" t="s">
        <v>2070</v>
      </c>
      <c r="J8364" s="2" t="s">
        <v>331</v>
      </c>
      <c r="K8364">
        <v>3.08</v>
      </c>
      <c r="L8364" s="2">
        <v>3.08</v>
      </c>
      <c r="M8364" s="2" t="s">
        <v>26</v>
      </c>
      <c r="N8364" s="2" t="s">
        <v>118</v>
      </c>
      <c r="O8364" s="2" t="s">
        <v>63</v>
      </c>
      <c r="P8364" s="2" t="s">
        <v>29</v>
      </c>
      <c r="Q8364" s="2" t="s">
        <v>29</v>
      </c>
      <c r="R8364" s="2" t="s">
        <v>29</v>
      </c>
      <c r="S8364" s="2" t="s">
        <v>29</v>
      </c>
      <c r="T8364" s="2" t="s">
        <v>29</v>
      </c>
      <c r="U8364" s="2" t="s">
        <v>29</v>
      </c>
      <c r="V8364" s="2" t="s">
        <v>8133</v>
      </c>
      <c r="W8364" s="2" t="s">
        <v>8039</v>
      </c>
    </row>
    <row r="8365" spans="1:23" s="2" customFormat="1">
      <c r="A8365">
        <v>8364</v>
      </c>
      <c r="B8365" s="2" t="s">
        <v>7248</v>
      </c>
      <c r="C8365" s="2" t="s">
        <v>7248</v>
      </c>
      <c r="D8365" s="2">
        <v>213</v>
      </c>
      <c r="E8365" s="2" t="s">
        <v>8071</v>
      </c>
      <c r="F8365" s="2" t="s">
        <v>154</v>
      </c>
      <c r="G8365" s="3" t="s">
        <v>333</v>
      </c>
      <c r="H8365" s="2" t="s">
        <v>4269</v>
      </c>
      <c r="I8365" s="2" t="s">
        <v>333</v>
      </c>
      <c r="J8365" s="2" t="s">
        <v>8877</v>
      </c>
      <c r="K8365">
        <v>1.1499999999999999</v>
      </c>
      <c r="L8365" s="2">
        <v>1.1499999999999999</v>
      </c>
      <c r="M8365" s="2" t="s">
        <v>26</v>
      </c>
      <c r="N8365" s="2" t="s">
        <v>118</v>
      </c>
      <c r="O8365" s="2" t="s">
        <v>29</v>
      </c>
      <c r="P8365" s="2" t="s">
        <v>29</v>
      </c>
      <c r="Q8365" s="2" t="s">
        <v>29</v>
      </c>
      <c r="R8365" s="2" t="s">
        <v>29</v>
      </c>
      <c r="S8365" s="2" t="s">
        <v>29</v>
      </c>
      <c r="T8365" s="2" t="s">
        <v>29</v>
      </c>
      <c r="U8365" s="2" t="s">
        <v>29</v>
      </c>
      <c r="V8365" s="2" t="s">
        <v>8133</v>
      </c>
      <c r="W8365" s="2" t="s">
        <v>8039</v>
      </c>
    </row>
    <row r="8366" spans="1:23" s="2" customFormat="1">
      <c r="A8366">
        <v>8365</v>
      </c>
      <c r="B8366" s="2" t="s">
        <v>7248</v>
      </c>
      <c r="C8366" s="2" t="s">
        <v>7248</v>
      </c>
      <c r="D8366" s="2">
        <v>213</v>
      </c>
      <c r="E8366" s="2" t="s">
        <v>8080</v>
      </c>
      <c r="F8366" s="2" t="s">
        <v>1364</v>
      </c>
      <c r="G8366" s="3" t="s">
        <v>1730</v>
      </c>
      <c r="H8366" s="2" t="s">
        <v>8081</v>
      </c>
      <c r="I8366" s="2" t="s">
        <v>1730</v>
      </c>
      <c r="J8366" s="2" t="s">
        <v>8081</v>
      </c>
      <c r="K8366">
        <v>0.77</v>
      </c>
      <c r="L8366" s="2">
        <v>0.77</v>
      </c>
      <c r="M8366" s="2" t="s">
        <v>26</v>
      </c>
      <c r="N8366" s="2" t="s">
        <v>118</v>
      </c>
      <c r="O8366" s="2" t="s">
        <v>63</v>
      </c>
      <c r="P8366" s="2" t="s">
        <v>29</v>
      </c>
      <c r="Q8366" s="2" t="s">
        <v>29</v>
      </c>
      <c r="R8366" s="2" t="s">
        <v>29</v>
      </c>
      <c r="S8366" s="2" t="s">
        <v>29</v>
      </c>
      <c r="T8366" s="2" t="s">
        <v>29</v>
      </c>
      <c r="U8366" s="2" t="s">
        <v>29</v>
      </c>
      <c r="V8366" s="2" t="s">
        <v>8133</v>
      </c>
      <c r="W8366" s="2" t="s">
        <v>8039</v>
      </c>
    </row>
    <row r="8367" spans="1:23" s="2" customFormat="1">
      <c r="A8367">
        <v>8366</v>
      </c>
      <c r="B8367" s="2" t="s">
        <v>7248</v>
      </c>
      <c r="C8367" s="2" t="s">
        <v>7248</v>
      </c>
      <c r="D8367" s="2">
        <v>213</v>
      </c>
      <c r="E8367" s="2" t="s">
        <v>8139</v>
      </c>
      <c r="F8367" s="2" t="s">
        <v>1364</v>
      </c>
      <c r="G8367" s="3" t="s">
        <v>1730</v>
      </c>
      <c r="H8367" s="2" t="s">
        <v>8140</v>
      </c>
      <c r="I8367" s="2" t="s">
        <v>1730</v>
      </c>
      <c r="J8367" s="2" t="s">
        <v>5723</v>
      </c>
      <c r="K8367">
        <v>1.92</v>
      </c>
      <c r="L8367" s="2">
        <v>1.92</v>
      </c>
      <c r="M8367" s="2" t="s">
        <v>26</v>
      </c>
      <c r="N8367" s="2" t="s">
        <v>118</v>
      </c>
      <c r="O8367" s="2" t="s">
        <v>29</v>
      </c>
      <c r="P8367" s="2" t="s">
        <v>29</v>
      </c>
      <c r="Q8367" s="2" t="s">
        <v>29</v>
      </c>
      <c r="R8367" s="2" t="s">
        <v>29</v>
      </c>
      <c r="S8367" s="2" t="s">
        <v>29</v>
      </c>
      <c r="T8367" s="2" t="s">
        <v>29</v>
      </c>
      <c r="U8367" s="2" t="s">
        <v>29</v>
      </c>
      <c r="V8367" s="2" t="s">
        <v>8133</v>
      </c>
      <c r="W8367" s="2" t="s">
        <v>8039</v>
      </c>
    </row>
    <row r="8368" spans="1:23" s="2" customFormat="1">
      <c r="A8368">
        <v>8367</v>
      </c>
      <c r="B8368" s="2" t="s">
        <v>7248</v>
      </c>
      <c r="C8368" s="2" t="s">
        <v>7248</v>
      </c>
      <c r="D8368" s="2">
        <v>213</v>
      </c>
      <c r="E8368" s="2" t="s">
        <v>8083</v>
      </c>
      <c r="F8368" s="2" t="s">
        <v>1364</v>
      </c>
      <c r="G8368" s="3" t="s">
        <v>1730</v>
      </c>
      <c r="H8368" s="2" t="s">
        <v>5723</v>
      </c>
      <c r="I8368" s="2" t="s">
        <v>1730</v>
      </c>
      <c r="J8368" s="2" t="s">
        <v>5723</v>
      </c>
      <c r="K8368">
        <v>7.69</v>
      </c>
      <c r="L8368" s="2">
        <v>7.69</v>
      </c>
      <c r="M8368" s="2" t="s">
        <v>26</v>
      </c>
      <c r="N8368" s="2" t="s">
        <v>118</v>
      </c>
      <c r="O8368" s="2" t="s">
        <v>29</v>
      </c>
      <c r="P8368" s="2" t="s">
        <v>29</v>
      </c>
      <c r="Q8368" s="2" t="s">
        <v>29</v>
      </c>
      <c r="R8368" s="2" t="s">
        <v>29</v>
      </c>
      <c r="S8368" s="2" t="s">
        <v>29</v>
      </c>
      <c r="T8368" s="2" t="s">
        <v>29</v>
      </c>
      <c r="U8368" s="2" t="s">
        <v>29</v>
      </c>
      <c r="V8368" s="2" t="s">
        <v>8133</v>
      </c>
      <c r="W8368" s="2" t="s">
        <v>8039</v>
      </c>
    </row>
    <row r="8369" spans="1:23" s="2" customFormat="1">
      <c r="A8369">
        <v>8368</v>
      </c>
      <c r="B8369" s="2" t="s">
        <v>7248</v>
      </c>
      <c r="C8369" s="2" t="s">
        <v>7248</v>
      </c>
      <c r="D8369" s="2">
        <v>213</v>
      </c>
      <c r="E8369" s="2" t="s">
        <v>8141</v>
      </c>
      <c r="F8369" s="2" t="s">
        <v>1364</v>
      </c>
      <c r="G8369" s="3" t="s">
        <v>1733</v>
      </c>
      <c r="H8369" s="2" t="s">
        <v>29</v>
      </c>
      <c r="I8369" s="2" t="s">
        <v>1733</v>
      </c>
      <c r="J8369" s="2" t="s">
        <v>29</v>
      </c>
      <c r="K8369">
        <v>0.38</v>
      </c>
      <c r="L8369" s="2">
        <v>0.38</v>
      </c>
      <c r="M8369" s="2" t="s">
        <v>26</v>
      </c>
      <c r="N8369" s="2" t="s">
        <v>63</v>
      </c>
      <c r="O8369" s="2" t="s">
        <v>29</v>
      </c>
      <c r="P8369" s="2" t="s">
        <v>29</v>
      </c>
      <c r="Q8369" s="2" t="s">
        <v>29</v>
      </c>
      <c r="R8369" s="2" t="s">
        <v>29</v>
      </c>
      <c r="S8369" s="2" t="s">
        <v>29</v>
      </c>
      <c r="T8369" s="2" t="s">
        <v>29</v>
      </c>
      <c r="U8369" s="2" t="s">
        <v>29</v>
      </c>
      <c r="V8369" s="2" t="s">
        <v>8133</v>
      </c>
      <c r="W8369" s="2" t="s">
        <v>8039</v>
      </c>
    </row>
    <row r="8370" spans="1:23" s="2" customFormat="1">
      <c r="A8370">
        <v>8369</v>
      </c>
      <c r="B8370" s="2" t="s">
        <v>7248</v>
      </c>
      <c r="C8370" s="2" t="s">
        <v>7248</v>
      </c>
      <c r="D8370" s="2">
        <v>213</v>
      </c>
      <c r="E8370" s="2" t="s">
        <v>6573</v>
      </c>
      <c r="F8370" s="2" t="s">
        <v>1976</v>
      </c>
      <c r="G8370" s="3" t="s">
        <v>5829</v>
      </c>
      <c r="H8370" s="2" t="s">
        <v>29</v>
      </c>
      <c r="I8370" s="2" t="s">
        <v>5829</v>
      </c>
      <c r="J8370" s="2" t="s">
        <v>29</v>
      </c>
      <c r="K8370">
        <v>0.77</v>
      </c>
      <c r="L8370" s="2">
        <v>0.77</v>
      </c>
      <c r="M8370" s="2" t="s">
        <v>26</v>
      </c>
      <c r="N8370" s="2" t="s">
        <v>74</v>
      </c>
      <c r="O8370" s="2" t="s">
        <v>118</v>
      </c>
      <c r="P8370" s="2" t="s">
        <v>29</v>
      </c>
      <c r="Q8370" s="2" t="s">
        <v>29</v>
      </c>
      <c r="R8370" s="2" t="s">
        <v>29</v>
      </c>
      <c r="S8370" s="2" t="s">
        <v>29</v>
      </c>
      <c r="T8370" s="2" t="s">
        <v>29</v>
      </c>
      <c r="U8370" s="2" t="s">
        <v>29</v>
      </c>
      <c r="V8370" s="2" t="s">
        <v>8133</v>
      </c>
      <c r="W8370" s="2" t="s">
        <v>8039</v>
      </c>
    </row>
    <row r="8371" spans="1:23" s="2" customFormat="1">
      <c r="A8371">
        <v>8370</v>
      </c>
      <c r="B8371" s="2" t="s">
        <v>7248</v>
      </c>
      <c r="C8371" s="2" t="s">
        <v>7248</v>
      </c>
      <c r="D8371" s="2">
        <v>213</v>
      </c>
      <c r="E8371" s="2" t="s">
        <v>3892</v>
      </c>
      <c r="F8371" s="2" t="s">
        <v>185</v>
      </c>
      <c r="G8371" s="3" t="s">
        <v>213</v>
      </c>
      <c r="H8371" s="2" t="s">
        <v>1071</v>
      </c>
      <c r="I8371" s="2" t="s">
        <v>213</v>
      </c>
      <c r="J8371" s="2" t="s">
        <v>1071</v>
      </c>
      <c r="K8371">
        <v>0.77</v>
      </c>
      <c r="L8371" s="2">
        <v>0.77</v>
      </c>
      <c r="M8371" s="2" t="s">
        <v>26</v>
      </c>
      <c r="N8371" s="2" t="s">
        <v>764</v>
      </c>
      <c r="O8371" s="2" t="s">
        <v>29</v>
      </c>
      <c r="P8371" s="2" t="s">
        <v>29</v>
      </c>
      <c r="Q8371" s="2" t="s">
        <v>29</v>
      </c>
      <c r="R8371" s="2" t="s">
        <v>29</v>
      </c>
      <c r="S8371" s="2" t="s">
        <v>29</v>
      </c>
      <c r="T8371" s="2" t="s">
        <v>29</v>
      </c>
      <c r="U8371" s="2" t="s">
        <v>29</v>
      </c>
      <c r="V8371" s="2" t="s">
        <v>8133</v>
      </c>
      <c r="W8371" s="2" t="s">
        <v>8039</v>
      </c>
    </row>
    <row r="8372" spans="1:23" s="2" customFormat="1">
      <c r="A8372">
        <v>8371</v>
      </c>
      <c r="B8372" s="2" t="s">
        <v>7248</v>
      </c>
      <c r="C8372" s="2" t="s">
        <v>7248</v>
      </c>
      <c r="D8372" s="2">
        <v>213</v>
      </c>
      <c r="E8372" s="2" t="s">
        <v>8100</v>
      </c>
      <c r="F8372" s="2" t="s">
        <v>185</v>
      </c>
      <c r="G8372" s="3" t="s">
        <v>932</v>
      </c>
      <c r="H8372" s="2" t="s">
        <v>3352</v>
      </c>
      <c r="I8372" s="2" t="s">
        <v>932</v>
      </c>
      <c r="J8372" s="2" t="s">
        <v>3352</v>
      </c>
      <c r="K8372">
        <v>3.85</v>
      </c>
      <c r="L8372" s="2">
        <v>3.85</v>
      </c>
      <c r="M8372" s="2" t="s">
        <v>26</v>
      </c>
      <c r="N8372" s="2" t="s">
        <v>74</v>
      </c>
      <c r="O8372" s="2" t="s">
        <v>118</v>
      </c>
      <c r="P8372" s="2" t="s">
        <v>29</v>
      </c>
      <c r="Q8372" s="2" t="s">
        <v>29</v>
      </c>
      <c r="R8372" s="2" t="s">
        <v>29</v>
      </c>
      <c r="S8372" s="2" t="s">
        <v>29</v>
      </c>
      <c r="T8372" s="2" t="s">
        <v>29</v>
      </c>
      <c r="U8372" s="2" t="s">
        <v>29</v>
      </c>
      <c r="V8372" s="2" t="s">
        <v>8133</v>
      </c>
      <c r="W8372" s="2" t="s">
        <v>8039</v>
      </c>
    </row>
    <row r="8373" spans="1:23" s="2" customFormat="1">
      <c r="A8373">
        <v>8372</v>
      </c>
      <c r="B8373" s="2" t="s">
        <v>7248</v>
      </c>
      <c r="C8373" s="2" t="s">
        <v>7248</v>
      </c>
      <c r="D8373" s="2">
        <v>213</v>
      </c>
      <c r="E8373" s="2" t="s">
        <v>8142</v>
      </c>
      <c r="F8373" s="2" t="s">
        <v>185</v>
      </c>
      <c r="G8373" s="3" t="s">
        <v>1424</v>
      </c>
      <c r="H8373" s="2" t="s">
        <v>8143</v>
      </c>
      <c r="I8373" s="2" t="s">
        <v>1424</v>
      </c>
      <c r="J8373" s="2" t="s">
        <v>8798</v>
      </c>
      <c r="K8373">
        <v>1.92</v>
      </c>
      <c r="L8373" s="2">
        <v>1.92</v>
      </c>
      <c r="M8373" s="2" t="s">
        <v>26</v>
      </c>
      <c r="N8373" s="2" t="s">
        <v>764</v>
      </c>
      <c r="O8373" s="2" t="s">
        <v>29</v>
      </c>
      <c r="P8373" s="2" t="s">
        <v>29</v>
      </c>
      <c r="Q8373" s="2" t="s">
        <v>29</v>
      </c>
      <c r="R8373" s="2" t="s">
        <v>29</v>
      </c>
      <c r="S8373" s="2" t="s">
        <v>29</v>
      </c>
      <c r="T8373" s="2" t="s">
        <v>29</v>
      </c>
      <c r="U8373" s="2" t="s">
        <v>29</v>
      </c>
      <c r="V8373" s="2" t="s">
        <v>8133</v>
      </c>
      <c r="W8373" s="2" t="s">
        <v>8039</v>
      </c>
    </row>
    <row r="8374" spans="1:23" s="2" customFormat="1">
      <c r="A8374">
        <v>8373</v>
      </c>
      <c r="B8374" s="2" t="s">
        <v>7248</v>
      </c>
      <c r="C8374" s="2" t="s">
        <v>7248</v>
      </c>
      <c r="D8374" s="2">
        <v>213</v>
      </c>
      <c r="E8374" s="2" t="s">
        <v>6534</v>
      </c>
      <c r="F8374" s="2" t="s">
        <v>459</v>
      </c>
      <c r="G8374" s="3" t="s">
        <v>6535</v>
      </c>
      <c r="H8374" s="2" t="s">
        <v>6536</v>
      </c>
      <c r="I8374" s="2" t="s">
        <v>6535</v>
      </c>
      <c r="J8374" s="2" t="s">
        <v>6536</v>
      </c>
      <c r="K8374">
        <v>0.77</v>
      </c>
      <c r="L8374" s="2">
        <v>0.77</v>
      </c>
      <c r="M8374" s="2" t="s">
        <v>26</v>
      </c>
      <c r="N8374" s="2" t="s">
        <v>118</v>
      </c>
      <c r="O8374" s="2" t="s">
        <v>29</v>
      </c>
      <c r="P8374" s="2" t="s">
        <v>29</v>
      </c>
      <c r="Q8374" s="2" t="s">
        <v>29</v>
      </c>
      <c r="R8374" s="2" t="s">
        <v>29</v>
      </c>
      <c r="S8374" s="2" t="s">
        <v>29</v>
      </c>
      <c r="T8374" s="2" t="s">
        <v>29</v>
      </c>
      <c r="U8374" s="2" t="s">
        <v>29</v>
      </c>
      <c r="V8374" s="2" t="s">
        <v>8133</v>
      </c>
      <c r="W8374" s="2" t="s">
        <v>8039</v>
      </c>
    </row>
    <row r="8375" spans="1:23" s="2" customFormat="1">
      <c r="A8375">
        <v>8374</v>
      </c>
      <c r="B8375" s="2" t="s">
        <v>7248</v>
      </c>
      <c r="C8375" s="2" t="s">
        <v>7248</v>
      </c>
      <c r="D8375" s="2">
        <v>213</v>
      </c>
      <c r="E8375" s="2" t="s">
        <v>8144</v>
      </c>
      <c r="F8375" s="2" t="s">
        <v>858</v>
      </c>
      <c r="G8375" s="3" t="s">
        <v>8145</v>
      </c>
      <c r="H8375" s="2" t="s">
        <v>331</v>
      </c>
      <c r="I8375" s="2" t="s">
        <v>8145</v>
      </c>
      <c r="J8375" s="2" t="s">
        <v>331</v>
      </c>
      <c r="K8375">
        <v>6.92</v>
      </c>
      <c r="L8375" s="2">
        <v>6.92</v>
      </c>
      <c r="M8375" s="2" t="s">
        <v>26</v>
      </c>
      <c r="N8375" s="2" t="s">
        <v>764</v>
      </c>
      <c r="O8375" s="2" t="s">
        <v>29</v>
      </c>
      <c r="P8375" s="2" t="s">
        <v>29</v>
      </c>
      <c r="Q8375" s="2" t="s">
        <v>29</v>
      </c>
      <c r="R8375" s="2" t="s">
        <v>29</v>
      </c>
      <c r="S8375" s="2" t="s">
        <v>29</v>
      </c>
      <c r="T8375" s="2" t="s">
        <v>29</v>
      </c>
      <c r="U8375" s="2" t="s">
        <v>29</v>
      </c>
      <c r="V8375" s="2" t="s">
        <v>8133</v>
      </c>
      <c r="W8375" s="2" t="s">
        <v>8039</v>
      </c>
    </row>
    <row r="8376" spans="1:23" s="2" customFormat="1">
      <c r="A8376">
        <v>8375</v>
      </c>
      <c r="B8376" s="2" t="s">
        <v>7248</v>
      </c>
      <c r="C8376" s="2" t="s">
        <v>7248</v>
      </c>
      <c r="D8376" s="2">
        <v>213</v>
      </c>
      <c r="E8376" s="2" t="s">
        <v>7025</v>
      </c>
      <c r="F8376" s="2" t="s">
        <v>196</v>
      </c>
      <c r="G8376" s="3" t="s">
        <v>326</v>
      </c>
      <c r="H8376" s="2" t="s">
        <v>7026</v>
      </c>
      <c r="I8376" s="2" t="s">
        <v>326</v>
      </c>
      <c r="J8376" s="2" t="s">
        <v>7026</v>
      </c>
      <c r="K8376">
        <v>1.54</v>
      </c>
      <c r="L8376" s="2">
        <v>1.54</v>
      </c>
      <c r="M8376" s="2" t="s">
        <v>26</v>
      </c>
      <c r="N8376" s="2" t="s">
        <v>118</v>
      </c>
      <c r="O8376" s="2" t="s">
        <v>29</v>
      </c>
      <c r="P8376" s="2" t="s">
        <v>29</v>
      </c>
      <c r="Q8376" s="2" t="s">
        <v>29</v>
      </c>
      <c r="R8376" s="2" t="s">
        <v>29</v>
      </c>
      <c r="S8376" s="2" t="s">
        <v>29</v>
      </c>
      <c r="T8376" s="2" t="s">
        <v>29</v>
      </c>
      <c r="U8376" s="2" t="s">
        <v>29</v>
      </c>
      <c r="V8376" s="2" t="s">
        <v>8133</v>
      </c>
      <c r="W8376" s="2" t="s">
        <v>8039</v>
      </c>
    </row>
    <row r="8377" spans="1:23" s="2" customFormat="1">
      <c r="A8377">
        <v>8376</v>
      </c>
      <c r="B8377" s="2" t="s">
        <v>7248</v>
      </c>
      <c r="C8377" s="2" t="s">
        <v>7248</v>
      </c>
      <c r="D8377" s="2">
        <v>213</v>
      </c>
      <c r="E8377" s="2" t="s">
        <v>2130</v>
      </c>
      <c r="F8377" s="2" t="s">
        <v>196</v>
      </c>
      <c r="G8377" s="3" t="s">
        <v>326</v>
      </c>
      <c r="H8377" s="2" t="s">
        <v>2131</v>
      </c>
      <c r="I8377" s="2" t="s">
        <v>326</v>
      </c>
      <c r="J8377" s="2" t="s">
        <v>2131</v>
      </c>
      <c r="K8377">
        <v>2.69</v>
      </c>
      <c r="L8377" s="2">
        <v>2.69</v>
      </c>
      <c r="M8377" s="2" t="s">
        <v>26</v>
      </c>
      <c r="N8377" s="2" t="s">
        <v>118</v>
      </c>
      <c r="O8377" s="2" t="s">
        <v>29</v>
      </c>
      <c r="P8377" s="2" t="s">
        <v>29</v>
      </c>
      <c r="Q8377" s="2" t="s">
        <v>29</v>
      </c>
      <c r="R8377" s="2" t="s">
        <v>29</v>
      </c>
      <c r="S8377" s="2" t="s">
        <v>29</v>
      </c>
      <c r="T8377" s="2" t="s">
        <v>29</v>
      </c>
      <c r="U8377" s="2" t="s">
        <v>29</v>
      </c>
      <c r="V8377" s="2" t="s">
        <v>8133</v>
      </c>
      <c r="W8377" s="2" t="s">
        <v>8039</v>
      </c>
    </row>
    <row r="8378" spans="1:23" s="2" customFormat="1">
      <c r="A8378">
        <v>8377</v>
      </c>
      <c r="B8378" s="2" t="s">
        <v>7248</v>
      </c>
      <c r="C8378" s="2" t="s">
        <v>7248</v>
      </c>
      <c r="D8378" s="2">
        <v>213</v>
      </c>
      <c r="E8378" s="2" t="s">
        <v>1777</v>
      </c>
      <c r="F8378" s="2" t="s">
        <v>196</v>
      </c>
      <c r="G8378" s="3" t="s">
        <v>1778</v>
      </c>
      <c r="H8378" s="2" t="s">
        <v>331</v>
      </c>
      <c r="I8378" s="2" t="s">
        <v>1778</v>
      </c>
      <c r="J8378" s="2" t="s">
        <v>331</v>
      </c>
      <c r="K8378">
        <v>9.23</v>
      </c>
      <c r="L8378" s="2">
        <v>9.23</v>
      </c>
      <c r="M8378" s="2" t="s">
        <v>26</v>
      </c>
      <c r="N8378" s="2" t="s">
        <v>118</v>
      </c>
      <c r="O8378" s="2" t="s">
        <v>29</v>
      </c>
      <c r="P8378" s="2" t="s">
        <v>29</v>
      </c>
      <c r="Q8378" s="2" t="s">
        <v>29</v>
      </c>
      <c r="R8378" s="2" t="s">
        <v>29</v>
      </c>
      <c r="S8378" s="2" t="s">
        <v>29</v>
      </c>
      <c r="T8378" s="2" t="s">
        <v>29</v>
      </c>
      <c r="U8378" s="2" t="s">
        <v>29</v>
      </c>
      <c r="V8378" s="2" t="s">
        <v>8133</v>
      </c>
      <c r="W8378" s="2" t="s">
        <v>8039</v>
      </c>
    </row>
    <row r="8379" spans="1:23" s="2" customFormat="1">
      <c r="A8379">
        <v>8378</v>
      </c>
      <c r="B8379" s="2" t="s">
        <v>7248</v>
      </c>
      <c r="C8379" s="2" t="s">
        <v>7248</v>
      </c>
      <c r="D8379" s="2">
        <v>213</v>
      </c>
      <c r="E8379" s="2" t="s">
        <v>6549</v>
      </c>
      <c r="F8379" s="2" t="s">
        <v>196</v>
      </c>
      <c r="G8379" s="3" t="s">
        <v>321</v>
      </c>
      <c r="H8379" s="2" t="s">
        <v>6550</v>
      </c>
      <c r="I8379" s="2" t="s">
        <v>321</v>
      </c>
      <c r="J8379" s="2" t="s">
        <v>6550</v>
      </c>
      <c r="K8379">
        <v>3.46</v>
      </c>
      <c r="L8379" s="2">
        <v>3.46</v>
      </c>
      <c r="M8379" s="2" t="s">
        <v>26</v>
      </c>
      <c r="N8379" s="2" t="s">
        <v>118</v>
      </c>
      <c r="O8379" s="2" t="s">
        <v>63</v>
      </c>
      <c r="P8379" s="2" t="s">
        <v>29</v>
      </c>
      <c r="Q8379" s="2" t="s">
        <v>29</v>
      </c>
      <c r="R8379" s="2" t="s">
        <v>29</v>
      </c>
      <c r="S8379" s="2" t="s">
        <v>29</v>
      </c>
      <c r="T8379" s="2" t="s">
        <v>29</v>
      </c>
      <c r="U8379" s="2" t="s">
        <v>29</v>
      </c>
      <c r="V8379" s="2" t="s">
        <v>8133</v>
      </c>
      <c r="W8379" s="2" t="s">
        <v>8039</v>
      </c>
    </row>
    <row r="8380" spans="1:23" s="2" customFormat="1">
      <c r="A8380">
        <v>8379</v>
      </c>
      <c r="B8380" s="2" t="s">
        <v>7248</v>
      </c>
      <c r="C8380" s="2" t="s">
        <v>7248</v>
      </c>
      <c r="D8380" s="2">
        <v>213</v>
      </c>
      <c r="E8380" s="2" t="s">
        <v>934</v>
      </c>
      <c r="F8380" s="2" t="s">
        <v>196</v>
      </c>
      <c r="G8380" s="3" t="s">
        <v>321</v>
      </c>
      <c r="H8380" s="2" t="s">
        <v>935</v>
      </c>
      <c r="I8380" s="2" t="s">
        <v>321</v>
      </c>
      <c r="J8380" s="2" t="s">
        <v>935</v>
      </c>
      <c r="K8380">
        <v>0.77</v>
      </c>
      <c r="L8380" s="2">
        <v>0.77</v>
      </c>
      <c r="M8380" s="2" t="s">
        <v>26</v>
      </c>
      <c r="N8380" s="2" t="s">
        <v>764</v>
      </c>
      <c r="O8380" s="2" t="s">
        <v>29</v>
      </c>
      <c r="P8380" s="2" t="s">
        <v>29</v>
      </c>
      <c r="Q8380" s="2" t="s">
        <v>29</v>
      </c>
      <c r="R8380" s="2" t="s">
        <v>29</v>
      </c>
      <c r="S8380" s="2" t="s">
        <v>29</v>
      </c>
      <c r="T8380" s="2" t="s">
        <v>29</v>
      </c>
      <c r="U8380" s="2" t="s">
        <v>29</v>
      </c>
      <c r="V8380" s="2" t="s">
        <v>8133</v>
      </c>
      <c r="W8380" s="2" t="s">
        <v>8039</v>
      </c>
    </row>
    <row r="8381" spans="1:23" s="2" customFormat="1">
      <c r="A8381">
        <v>8380</v>
      </c>
      <c r="B8381" s="2" t="s">
        <v>7248</v>
      </c>
      <c r="C8381" s="2" t="s">
        <v>7248</v>
      </c>
      <c r="D8381" s="2">
        <v>213</v>
      </c>
      <c r="E8381" s="2" t="s">
        <v>8146</v>
      </c>
      <c r="F8381" s="2" t="s">
        <v>196</v>
      </c>
      <c r="G8381" s="3" t="s">
        <v>928</v>
      </c>
      <c r="H8381" s="2" t="s">
        <v>7037</v>
      </c>
      <c r="I8381" s="2" t="s">
        <v>928</v>
      </c>
      <c r="J8381" s="2" t="s">
        <v>7037</v>
      </c>
      <c r="K8381">
        <v>1.54</v>
      </c>
      <c r="L8381" s="2">
        <v>1.54</v>
      </c>
      <c r="M8381" s="2" t="s">
        <v>26</v>
      </c>
      <c r="N8381" s="2" t="s">
        <v>764</v>
      </c>
      <c r="O8381" s="2" t="s">
        <v>29</v>
      </c>
      <c r="P8381" s="2" t="s">
        <v>29</v>
      </c>
      <c r="Q8381" s="2" t="s">
        <v>29</v>
      </c>
      <c r="R8381" s="2" t="s">
        <v>29</v>
      </c>
      <c r="S8381" s="2" t="s">
        <v>29</v>
      </c>
      <c r="T8381" s="2" t="s">
        <v>29</v>
      </c>
      <c r="U8381" s="2" t="s">
        <v>29</v>
      </c>
      <c r="V8381" s="2" t="s">
        <v>8133</v>
      </c>
      <c r="W8381" s="2" t="s">
        <v>8039</v>
      </c>
    </row>
    <row r="8382" spans="1:23" s="2" customFormat="1">
      <c r="A8382">
        <v>8381</v>
      </c>
      <c r="B8382" s="2" t="s">
        <v>7248</v>
      </c>
      <c r="C8382" s="2" t="s">
        <v>7248</v>
      </c>
      <c r="D8382" s="2">
        <v>213</v>
      </c>
      <c r="E8382" s="2" t="s">
        <v>8112</v>
      </c>
      <c r="F8382" s="2" t="s">
        <v>196</v>
      </c>
      <c r="G8382" s="3" t="s">
        <v>928</v>
      </c>
      <c r="H8382" s="2" t="s">
        <v>8113</v>
      </c>
      <c r="I8382" s="2" t="s">
        <v>928</v>
      </c>
      <c r="J8382" s="2" t="s">
        <v>8113</v>
      </c>
      <c r="K8382">
        <v>2.69</v>
      </c>
      <c r="L8382" s="2">
        <v>2.69</v>
      </c>
      <c r="M8382" s="2" t="s">
        <v>26</v>
      </c>
      <c r="N8382" s="2" t="s">
        <v>118</v>
      </c>
      <c r="O8382" s="2" t="s">
        <v>29</v>
      </c>
      <c r="P8382" s="2" t="s">
        <v>29</v>
      </c>
      <c r="Q8382" s="2" t="s">
        <v>29</v>
      </c>
      <c r="R8382" s="2" t="s">
        <v>29</v>
      </c>
      <c r="S8382" s="2" t="s">
        <v>29</v>
      </c>
      <c r="T8382" s="2" t="s">
        <v>29</v>
      </c>
      <c r="U8382" s="2" t="s">
        <v>29</v>
      </c>
      <c r="V8382" s="2" t="s">
        <v>8133</v>
      </c>
      <c r="W8382" s="2" t="s">
        <v>8039</v>
      </c>
    </row>
    <row r="8383" spans="1:23" s="2" customFormat="1">
      <c r="A8383">
        <v>8382</v>
      </c>
      <c r="B8383" s="2" t="s">
        <v>7248</v>
      </c>
      <c r="C8383" s="2" t="s">
        <v>7248</v>
      </c>
      <c r="D8383" s="2">
        <v>213</v>
      </c>
      <c r="E8383" s="2" t="s">
        <v>7194</v>
      </c>
      <c r="F8383" s="2" t="s">
        <v>196</v>
      </c>
      <c r="G8383" s="3" t="s">
        <v>928</v>
      </c>
      <c r="H8383" s="2" t="s">
        <v>6682</v>
      </c>
      <c r="I8383" s="2" t="s">
        <v>928</v>
      </c>
      <c r="J8383" s="2" t="s">
        <v>6682</v>
      </c>
      <c r="K8383">
        <v>0.38</v>
      </c>
      <c r="L8383" s="2">
        <v>0.38</v>
      </c>
      <c r="M8383" s="2" t="s">
        <v>26</v>
      </c>
      <c r="N8383" s="2" t="s">
        <v>764</v>
      </c>
      <c r="O8383" s="2" t="s">
        <v>29</v>
      </c>
      <c r="P8383" s="2" t="s">
        <v>29</v>
      </c>
      <c r="Q8383" s="2" t="s">
        <v>29</v>
      </c>
      <c r="R8383" s="2" t="s">
        <v>29</v>
      </c>
      <c r="S8383" s="2" t="s">
        <v>29</v>
      </c>
      <c r="T8383" s="2" t="s">
        <v>29</v>
      </c>
      <c r="U8383" s="2" t="s">
        <v>29</v>
      </c>
      <c r="V8383" s="2" t="s">
        <v>8133</v>
      </c>
      <c r="W8383" s="2" t="s">
        <v>8039</v>
      </c>
    </row>
    <row r="8384" spans="1:23" s="2" customFormat="1">
      <c r="A8384">
        <v>8383</v>
      </c>
      <c r="B8384" s="2" t="s">
        <v>7248</v>
      </c>
      <c r="C8384" s="2" t="s">
        <v>7248</v>
      </c>
      <c r="D8384" s="2">
        <v>213</v>
      </c>
      <c r="E8384" s="2" t="s">
        <v>6683</v>
      </c>
      <c r="F8384" s="2" t="s">
        <v>196</v>
      </c>
      <c r="G8384" s="3" t="s">
        <v>928</v>
      </c>
      <c r="H8384" s="2" t="s">
        <v>6684</v>
      </c>
      <c r="I8384" s="2" t="s">
        <v>928</v>
      </c>
      <c r="J8384" s="2" t="s">
        <v>6684</v>
      </c>
      <c r="K8384">
        <v>3.46</v>
      </c>
      <c r="L8384" s="2">
        <v>3.46</v>
      </c>
      <c r="M8384" s="2" t="s">
        <v>26</v>
      </c>
      <c r="N8384" s="2" t="s">
        <v>791</v>
      </c>
      <c r="O8384" s="2" t="s">
        <v>29</v>
      </c>
      <c r="P8384" s="2" t="s">
        <v>29</v>
      </c>
      <c r="Q8384" s="2" t="s">
        <v>29</v>
      </c>
      <c r="R8384" s="2" t="s">
        <v>29</v>
      </c>
      <c r="S8384" s="2" t="s">
        <v>29</v>
      </c>
      <c r="T8384" s="2" t="s">
        <v>29</v>
      </c>
      <c r="U8384" s="2" t="s">
        <v>29</v>
      </c>
      <c r="V8384" s="2" t="s">
        <v>8133</v>
      </c>
      <c r="W8384" s="2" t="s">
        <v>8039</v>
      </c>
    </row>
    <row r="8385" spans="1:23" s="2" customFormat="1">
      <c r="A8385">
        <v>8384</v>
      </c>
      <c r="B8385" s="2" t="s">
        <v>7248</v>
      </c>
      <c r="C8385" s="2" t="s">
        <v>7248</v>
      </c>
      <c r="D8385" s="2">
        <v>213</v>
      </c>
      <c r="E8385" s="2" t="s">
        <v>8147</v>
      </c>
      <c r="F8385" s="2" t="s">
        <v>196</v>
      </c>
      <c r="G8385" s="3" t="s">
        <v>1784</v>
      </c>
      <c r="H8385" s="2" t="s">
        <v>7040</v>
      </c>
      <c r="I8385" s="2" t="s">
        <v>1784</v>
      </c>
      <c r="J8385" s="2" t="s">
        <v>7040</v>
      </c>
      <c r="K8385">
        <v>0.77</v>
      </c>
      <c r="L8385" s="2">
        <v>0.77</v>
      </c>
      <c r="M8385" s="2" t="s">
        <v>26</v>
      </c>
      <c r="N8385" s="2" t="s">
        <v>764</v>
      </c>
      <c r="O8385" s="2" t="s">
        <v>29</v>
      </c>
      <c r="P8385" s="2" t="s">
        <v>29</v>
      </c>
      <c r="Q8385" s="2" t="s">
        <v>29</v>
      </c>
      <c r="R8385" s="2" t="s">
        <v>29</v>
      </c>
      <c r="S8385" s="2" t="s">
        <v>29</v>
      </c>
      <c r="T8385" s="2" t="s">
        <v>29</v>
      </c>
      <c r="U8385" s="2" t="s">
        <v>29</v>
      </c>
      <c r="V8385" s="2" t="s">
        <v>8133</v>
      </c>
      <c r="W8385" s="2" t="s">
        <v>8039</v>
      </c>
    </row>
    <row r="8386" spans="1:23" s="2" customFormat="1">
      <c r="A8386">
        <v>8385</v>
      </c>
      <c r="B8386" s="2" t="s">
        <v>7248</v>
      </c>
      <c r="C8386" s="2" t="s">
        <v>7248</v>
      </c>
      <c r="D8386" s="2">
        <v>213</v>
      </c>
      <c r="E8386" s="2" t="s">
        <v>1476</v>
      </c>
      <c r="F8386" s="2" t="s">
        <v>283</v>
      </c>
      <c r="G8386" s="3" t="s">
        <v>218</v>
      </c>
      <c r="H8386" s="2" t="s">
        <v>1477</v>
      </c>
      <c r="I8386" s="2" t="s">
        <v>218</v>
      </c>
      <c r="J8386" s="2" t="s">
        <v>1477</v>
      </c>
      <c r="K8386">
        <v>2.31</v>
      </c>
      <c r="L8386" s="2">
        <v>2.31</v>
      </c>
      <c r="M8386" s="2" t="s">
        <v>26</v>
      </c>
      <c r="N8386" s="2" t="s">
        <v>764</v>
      </c>
      <c r="O8386" s="2" t="s">
        <v>29</v>
      </c>
      <c r="P8386" s="2" t="s">
        <v>29</v>
      </c>
      <c r="Q8386" s="2" t="s">
        <v>29</v>
      </c>
      <c r="R8386" s="2" t="s">
        <v>29</v>
      </c>
      <c r="S8386" s="2" t="s">
        <v>29</v>
      </c>
      <c r="T8386" s="2" t="s">
        <v>29</v>
      </c>
      <c r="U8386" s="2" t="s">
        <v>29</v>
      </c>
      <c r="V8386" s="2" t="s">
        <v>8133</v>
      </c>
      <c r="W8386" s="2" t="s">
        <v>8039</v>
      </c>
    </row>
    <row r="8387" spans="1:23" s="2" customFormat="1">
      <c r="A8387">
        <v>8386</v>
      </c>
      <c r="B8387" s="2" t="s">
        <v>7248</v>
      </c>
      <c r="C8387" s="2" t="s">
        <v>7248</v>
      </c>
      <c r="D8387" s="2">
        <v>213</v>
      </c>
      <c r="E8387" s="2" t="s">
        <v>8941</v>
      </c>
      <c r="F8387" s="2" t="s">
        <v>136</v>
      </c>
      <c r="G8387" s="3" t="s">
        <v>29</v>
      </c>
      <c r="H8387" s="2" t="s">
        <v>29</v>
      </c>
      <c r="I8387" s="2" t="s">
        <v>29</v>
      </c>
      <c r="J8387" s="2" t="s">
        <v>29</v>
      </c>
      <c r="K8387">
        <v>20.79</v>
      </c>
      <c r="L8387" s="2">
        <v>20.79</v>
      </c>
      <c r="M8387" s="2" t="s">
        <v>136</v>
      </c>
      <c r="N8387" s="2" t="s">
        <v>29</v>
      </c>
      <c r="O8387" s="2" t="s">
        <v>29</v>
      </c>
      <c r="P8387" s="2" t="s">
        <v>29</v>
      </c>
      <c r="Q8387" s="2" t="s">
        <v>29</v>
      </c>
      <c r="R8387" s="2" t="s">
        <v>29</v>
      </c>
      <c r="S8387" s="2" t="s">
        <v>29</v>
      </c>
      <c r="T8387" s="2" t="s">
        <v>29</v>
      </c>
      <c r="U8387" s="2" t="s">
        <v>29</v>
      </c>
      <c r="V8387" s="2" t="s">
        <v>8133</v>
      </c>
      <c r="W8387" s="2" t="s">
        <v>8039</v>
      </c>
    </row>
    <row r="8388" spans="1:23" s="2" customFormat="1">
      <c r="A8388">
        <v>8387</v>
      </c>
      <c r="B8388" s="2" t="s">
        <v>7248</v>
      </c>
      <c r="C8388" s="2" t="s">
        <v>7248</v>
      </c>
      <c r="D8388" s="2">
        <v>214</v>
      </c>
      <c r="E8388" s="2" t="s">
        <v>8148</v>
      </c>
      <c r="F8388" s="2" t="s">
        <v>344</v>
      </c>
      <c r="G8388" s="3" t="s">
        <v>8149</v>
      </c>
      <c r="H8388" s="2" t="s">
        <v>29</v>
      </c>
      <c r="I8388" s="2" t="s">
        <v>8149</v>
      </c>
      <c r="J8388" s="2" t="s">
        <v>29</v>
      </c>
      <c r="K8388">
        <v>1.32</v>
      </c>
      <c r="L8388" s="2">
        <v>1.32</v>
      </c>
      <c r="M8388" s="2" t="s">
        <v>26</v>
      </c>
      <c r="N8388" s="2" t="s">
        <v>791</v>
      </c>
      <c r="O8388" s="2" t="s">
        <v>29</v>
      </c>
      <c r="P8388" s="2" t="s">
        <v>29</v>
      </c>
      <c r="Q8388" s="2" t="s">
        <v>29</v>
      </c>
      <c r="R8388" s="2" t="s">
        <v>29</v>
      </c>
      <c r="S8388" s="2" t="s">
        <v>29</v>
      </c>
      <c r="T8388" s="2" t="s">
        <v>29</v>
      </c>
      <c r="U8388" s="2" t="s">
        <v>29</v>
      </c>
      <c r="V8388" s="2" t="s">
        <v>8150</v>
      </c>
      <c r="W8388" s="2" t="s">
        <v>8039</v>
      </c>
    </row>
    <row r="8389" spans="1:23" s="2" customFormat="1">
      <c r="A8389">
        <v>8388</v>
      </c>
      <c r="B8389" s="2" t="s">
        <v>7248</v>
      </c>
      <c r="C8389" s="2" t="s">
        <v>7248</v>
      </c>
      <c r="D8389" s="2">
        <v>214</v>
      </c>
      <c r="E8389" s="2" t="s">
        <v>343</v>
      </c>
      <c r="F8389" s="2" t="s">
        <v>344</v>
      </c>
      <c r="G8389" s="3" t="s">
        <v>345</v>
      </c>
      <c r="H8389" s="2" t="s">
        <v>29</v>
      </c>
      <c r="I8389" s="2" t="s">
        <v>345</v>
      </c>
      <c r="J8389" s="2" t="s">
        <v>29</v>
      </c>
      <c r="K8389">
        <v>3.97</v>
      </c>
      <c r="L8389" s="2">
        <v>3.97</v>
      </c>
      <c r="M8389" s="2" t="s">
        <v>26</v>
      </c>
      <c r="N8389" s="2" t="s">
        <v>118</v>
      </c>
      <c r="O8389" s="2" t="s">
        <v>29</v>
      </c>
      <c r="P8389" s="2" t="s">
        <v>29</v>
      </c>
      <c r="Q8389" s="2" t="s">
        <v>29</v>
      </c>
      <c r="R8389" s="2" t="s">
        <v>29</v>
      </c>
      <c r="S8389" s="2" t="s">
        <v>29</v>
      </c>
      <c r="T8389" s="2" t="s">
        <v>29</v>
      </c>
      <c r="U8389" s="2" t="s">
        <v>29</v>
      </c>
      <c r="V8389" s="2" t="s">
        <v>8150</v>
      </c>
      <c r="W8389" s="2" t="s">
        <v>8039</v>
      </c>
    </row>
    <row r="8390" spans="1:23" s="2" customFormat="1">
      <c r="A8390">
        <v>8389</v>
      </c>
      <c r="B8390" s="2" t="s">
        <v>7248</v>
      </c>
      <c r="C8390" s="2" t="s">
        <v>7248</v>
      </c>
      <c r="D8390" s="2">
        <v>214</v>
      </c>
      <c r="E8390" s="2" t="s">
        <v>1348</v>
      </c>
      <c r="F8390" s="2" t="s">
        <v>206</v>
      </c>
      <c r="G8390" s="3" t="s">
        <v>1349</v>
      </c>
      <c r="H8390" s="2" t="s">
        <v>29</v>
      </c>
      <c r="I8390" s="2" t="s">
        <v>1349</v>
      </c>
      <c r="J8390" s="2" t="s">
        <v>29</v>
      </c>
      <c r="K8390">
        <v>0.66</v>
      </c>
      <c r="L8390" s="2">
        <v>0.66</v>
      </c>
      <c r="M8390" s="2" t="s">
        <v>26</v>
      </c>
      <c r="N8390" s="2" t="s">
        <v>764</v>
      </c>
      <c r="O8390" s="2" t="s">
        <v>29</v>
      </c>
      <c r="P8390" s="2" t="s">
        <v>29</v>
      </c>
      <c r="Q8390" s="2" t="s">
        <v>29</v>
      </c>
      <c r="R8390" s="2" t="s">
        <v>29</v>
      </c>
      <c r="S8390" s="2" t="s">
        <v>29</v>
      </c>
      <c r="T8390" s="2" t="s">
        <v>29</v>
      </c>
      <c r="U8390" s="2" t="s">
        <v>29</v>
      </c>
      <c r="V8390" s="2" t="s">
        <v>8150</v>
      </c>
      <c r="W8390" s="2" t="s">
        <v>8039</v>
      </c>
    </row>
    <row r="8391" spans="1:23" s="2" customFormat="1">
      <c r="A8391">
        <v>8390</v>
      </c>
      <c r="B8391" s="2" t="s">
        <v>7248</v>
      </c>
      <c r="C8391" s="2" t="s">
        <v>7248</v>
      </c>
      <c r="D8391" s="2">
        <v>214</v>
      </c>
      <c r="E8391" s="2" t="s">
        <v>8151</v>
      </c>
      <c r="F8391" s="2" t="s">
        <v>168</v>
      </c>
      <c r="G8391" s="3" t="s">
        <v>8152</v>
      </c>
      <c r="H8391" s="2" t="s">
        <v>8153</v>
      </c>
      <c r="I8391" s="2" t="s">
        <v>8842</v>
      </c>
      <c r="J8391" s="2" t="s">
        <v>8153</v>
      </c>
      <c r="K8391">
        <v>1.99</v>
      </c>
      <c r="L8391" s="2">
        <v>1.99</v>
      </c>
      <c r="M8391" s="2" t="s">
        <v>26</v>
      </c>
      <c r="N8391" s="2" t="s">
        <v>764</v>
      </c>
      <c r="O8391" s="2" t="s">
        <v>29</v>
      </c>
      <c r="P8391" s="2" t="s">
        <v>29</v>
      </c>
      <c r="Q8391" s="2" t="s">
        <v>29</v>
      </c>
      <c r="R8391" s="2" t="s">
        <v>29</v>
      </c>
      <c r="S8391" s="2" t="s">
        <v>29</v>
      </c>
      <c r="T8391" s="2" t="s">
        <v>29</v>
      </c>
      <c r="U8391" s="2" t="s">
        <v>29</v>
      </c>
      <c r="V8391" s="2" t="s">
        <v>8150</v>
      </c>
      <c r="W8391" s="2" t="s">
        <v>8039</v>
      </c>
    </row>
    <row r="8392" spans="1:23" s="2" customFormat="1">
      <c r="A8392">
        <v>8391</v>
      </c>
      <c r="B8392" s="2" t="s">
        <v>7248</v>
      </c>
      <c r="C8392" s="2" t="s">
        <v>7248</v>
      </c>
      <c r="D8392" s="2">
        <v>214</v>
      </c>
      <c r="E8392" s="2" t="s">
        <v>7607</v>
      </c>
      <c r="F8392" s="2" t="s">
        <v>41</v>
      </c>
      <c r="G8392" s="3" t="s">
        <v>371</v>
      </c>
      <c r="H8392" s="2" t="s">
        <v>804</v>
      </c>
      <c r="I8392" s="2" t="s">
        <v>371</v>
      </c>
      <c r="J8392" s="2" t="s">
        <v>804</v>
      </c>
      <c r="K8392">
        <v>7.95</v>
      </c>
      <c r="L8392" s="2">
        <v>7.95</v>
      </c>
      <c r="M8392" s="2" t="s">
        <v>26</v>
      </c>
      <c r="N8392" s="2" t="s">
        <v>74</v>
      </c>
      <c r="O8392" s="2" t="s">
        <v>118</v>
      </c>
      <c r="P8392" s="2" t="s">
        <v>29</v>
      </c>
      <c r="Q8392" s="2" t="s">
        <v>29</v>
      </c>
      <c r="R8392" s="2" t="s">
        <v>29</v>
      </c>
      <c r="S8392" s="2" t="s">
        <v>29</v>
      </c>
      <c r="T8392" s="2" t="s">
        <v>29</v>
      </c>
      <c r="U8392" s="2" t="s">
        <v>29</v>
      </c>
      <c r="V8392" s="2" t="s">
        <v>8150</v>
      </c>
      <c r="W8392" s="2" t="s">
        <v>8039</v>
      </c>
    </row>
    <row r="8393" spans="1:23" s="2" customFormat="1">
      <c r="A8393">
        <v>8392</v>
      </c>
      <c r="B8393" s="2" t="s">
        <v>7248</v>
      </c>
      <c r="C8393" s="2" t="s">
        <v>7248</v>
      </c>
      <c r="D8393" s="2">
        <v>214</v>
      </c>
      <c r="E8393" s="2" t="s">
        <v>7631</v>
      </c>
      <c r="F8393" s="2" t="s">
        <v>41</v>
      </c>
      <c r="G8393" s="3" t="s">
        <v>371</v>
      </c>
      <c r="H8393" s="2" t="s">
        <v>933</v>
      </c>
      <c r="I8393" s="2" t="s">
        <v>371</v>
      </c>
      <c r="J8393" s="2" t="s">
        <v>933</v>
      </c>
      <c r="K8393">
        <v>1.99</v>
      </c>
      <c r="L8393" s="2">
        <v>1.99</v>
      </c>
      <c r="M8393" s="2" t="s">
        <v>26</v>
      </c>
      <c r="N8393" s="2" t="s">
        <v>74</v>
      </c>
      <c r="O8393" s="2" t="s">
        <v>118</v>
      </c>
      <c r="P8393" s="2" t="s">
        <v>29</v>
      </c>
      <c r="Q8393" s="2" t="s">
        <v>29</v>
      </c>
      <c r="R8393" s="2" t="s">
        <v>29</v>
      </c>
      <c r="S8393" s="2" t="s">
        <v>29</v>
      </c>
      <c r="T8393" s="2" t="s">
        <v>29</v>
      </c>
      <c r="U8393" s="2" t="s">
        <v>29</v>
      </c>
      <c r="V8393" s="2" t="s">
        <v>8150</v>
      </c>
      <c r="W8393" s="2" t="s">
        <v>8039</v>
      </c>
    </row>
    <row r="8394" spans="1:23" s="2" customFormat="1">
      <c r="A8394">
        <v>8393</v>
      </c>
      <c r="B8394" s="2" t="s">
        <v>7248</v>
      </c>
      <c r="C8394" s="2" t="s">
        <v>7248</v>
      </c>
      <c r="D8394" s="2">
        <v>214</v>
      </c>
      <c r="E8394" s="2" t="s">
        <v>373</v>
      </c>
      <c r="F8394" s="2" t="s">
        <v>41</v>
      </c>
      <c r="G8394" s="3" t="s">
        <v>371</v>
      </c>
      <c r="H8394" s="2" t="s">
        <v>374</v>
      </c>
      <c r="I8394" s="2" t="s">
        <v>371</v>
      </c>
      <c r="J8394" s="2" t="s">
        <v>374</v>
      </c>
      <c r="K8394">
        <v>5.96</v>
      </c>
      <c r="L8394" s="2">
        <v>5.96</v>
      </c>
      <c r="M8394" s="2" t="s">
        <v>26</v>
      </c>
      <c r="N8394" s="2" t="s">
        <v>323</v>
      </c>
      <c r="O8394" s="2" t="s">
        <v>29</v>
      </c>
      <c r="P8394" s="2" t="s">
        <v>29</v>
      </c>
      <c r="Q8394" s="2" t="s">
        <v>29</v>
      </c>
      <c r="R8394" s="2" t="s">
        <v>29</v>
      </c>
      <c r="S8394" s="2" t="s">
        <v>29</v>
      </c>
      <c r="T8394" s="2" t="s">
        <v>29</v>
      </c>
      <c r="U8394" s="2" t="s">
        <v>29</v>
      </c>
      <c r="V8394" s="2" t="s">
        <v>8150</v>
      </c>
      <c r="W8394" s="2" t="s">
        <v>8039</v>
      </c>
    </row>
    <row r="8395" spans="1:23" s="2" customFormat="1">
      <c r="A8395">
        <v>8394</v>
      </c>
      <c r="B8395" s="2" t="s">
        <v>7248</v>
      </c>
      <c r="C8395" s="2" t="s">
        <v>7248</v>
      </c>
      <c r="D8395" s="2">
        <v>214</v>
      </c>
      <c r="E8395" s="2" t="s">
        <v>8154</v>
      </c>
      <c r="F8395" s="2" t="s">
        <v>297</v>
      </c>
      <c r="G8395" s="3" t="s">
        <v>1713</v>
      </c>
      <c r="H8395" s="2" t="s">
        <v>1178</v>
      </c>
      <c r="I8395" s="2" t="s">
        <v>1713</v>
      </c>
      <c r="J8395" s="2" t="s">
        <v>1178</v>
      </c>
      <c r="K8395">
        <v>1.32</v>
      </c>
      <c r="L8395" s="2">
        <v>1.32</v>
      </c>
      <c r="M8395" s="2" t="s">
        <v>26</v>
      </c>
      <c r="N8395" s="2" t="s">
        <v>118</v>
      </c>
      <c r="O8395" s="2" t="s">
        <v>29</v>
      </c>
      <c r="P8395" s="2" t="s">
        <v>29</v>
      </c>
      <c r="Q8395" s="2" t="s">
        <v>29</v>
      </c>
      <c r="R8395" s="2" t="s">
        <v>29</v>
      </c>
      <c r="S8395" s="2" t="s">
        <v>29</v>
      </c>
      <c r="T8395" s="2" t="s">
        <v>29</v>
      </c>
      <c r="U8395" s="2" t="s">
        <v>29</v>
      </c>
      <c r="V8395" s="2" t="s">
        <v>8150</v>
      </c>
      <c r="W8395" s="2" t="s">
        <v>8039</v>
      </c>
    </row>
    <row r="8396" spans="1:23" s="2" customFormat="1">
      <c r="A8396">
        <v>8395</v>
      </c>
      <c r="B8396" s="2" t="s">
        <v>7248</v>
      </c>
      <c r="C8396" s="2" t="s">
        <v>7248</v>
      </c>
      <c r="D8396" s="2">
        <v>214</v>
      </c>
      <c r="E8396" s="2" t="s">
        <v>2125</v>
      </c>
      <c r="F8396" s="2" t="s">
        <v>297</v>
      </c>
      <c r="G8396" s="3" t="s">
        <v>1713</v>
      </c>
      <c r="H8396" s="2" t="s">
        <v>2126</v>
      </c>
      <c r="I8396" s="2" t="s">
        <v>1713</v>
      </c>
      <c r="J8396" s="2" t="s">
        <v>2126</v>
      </c>
      <c r="K8396">
        <v>2.65</v>
      </c>
      <c r="L8396" s="2">
        <v>2.65</v>
      </c>
      <c r="M8396" s="2" t="s">
        <v>26</v>
      </c>
      <c r="N8396" s="2" t="s">
        <v>74</v>
      </c>
      <c r="O8396" s="2" t="s">
        <v>118</v>
      </c>
      <c r="P8396" s="2" t="s">
        <v>29</v>
      </c>
      <c r="Q8396" s="2" t="s">
        <v>29</v>
      </c>
      <c r="R8396" s="2" t="s">
        <v>29</v>
      </c>
      <c r="S8396" s="2" t="s">
        <v>29</v>
      </c>
      <c r="T8396" s="2" t="s">
        <v>29</v>
      </c>
      <c r="U8396" s="2" t="s">
        <v>29</v>
      </c>
      <c r="V8396" s="2" t="s">
        <v>8150</v>
      </c>
      <c r="W8396" s="2" t="s">
        <v>8039</v>
      </c>
    </row>
    <row r="8397" spans="1:23" s="2" customFormat="1">
      <c r="A8397">
        <v>8396</v>
      </c>
      <c r="B8397" s="2" t="s">
        <v>7248</v>
      </c>
      <c r="C8397" s="2" t="s">
        <v>7248</v>
      </c>
      <c r="D8397" s="2">
        <v>214</v>
      </c>
      <c r="E8397" s="2" t="s">
        <v>8155</v>
      </c>
      <c r="F8397" s="2" t="s">
        <v>498</v>
      </c>
      <c r="G8397" s="3" t="s">
        <v>6499</v>
      </c>
      <c r="H8397" s="2" t="s">
        <v>8156</v>
      </c>
      <c r="I8397" s="2" t="s">
        <v>6499</v>
      </c>
      <c r="J8397" s="2" t="s">
        <v>8156</v>
      </c>
      <c r="K8397">
        <v>2.65</v>
      </c>
      <c r="L8397" s="2">
        <v>2.65</v>
      </c>
      <c r="M8397" s="2" t="s">
        <v>26</v>
      </c>
      <c r="N8397" s="2" t="s">
        <v>323</v>
      </c>
      <c r="O8397" s="2" t="s">
        <v>791</v>
      </c>
      <c r="P8397" s="2" t="s">
        <v>29</v>
      </c>
      <c r="Q8397" s="2" t="s">
        <v>29</v>
      </c>
      <c r="R8397" s="2" t="s">
        <v>29</v>
      </c>
      <c r="S8397" s="2" t="s">
        <v>29</v>
      </c>
      <c r="T8397" s="2" t="s">
        <v>29</v>
      </c>
      <c r="U8397" s="2" t="s">
        <v>29</v>
      </c>
      <c r="V8397" s="2" t="s">
        <v>8150</v>
      </c>
      <c r="W8397" s="2" t="s">
        <v>8039</v>
      </c>
    </row>
    <row r="8398" spans="1:23" s="2" customFormat="1">
      <c r="A8398">
        <v>8397</v>
      </c>
      <c r="B8398" s="2" t="s">
        <v>7248</v>
      </c>
      <c r="C8398" s="2" t="s">
        <v>7248</v>
      </c>
      <c r="D8398" s="2">
        <v>214</v>
      </c>
      <c r="E8398" s="2" t="s">
        <v>8157</v>
      </c>
      <c r="F8398" s="2" t="s">
        <v>1955</v>
      </c>
      <c r="G8398" s="3" t="s">
        <v>7477</v>
      </c>
      <c r="H8398" s="2" t="s">
        <v>8158</v>
      </c>
      <c r="I8398" s="2" t="s">
        <v>7477</v>
      </c>
      <c r="J8398" s="2" t="s">
        <v>8158</v>
      </c>
      <c r="K8398">
        <v>0.66</v>
      </c>
      <c r="L8398" s="2">
        <v>0.66</v>
      </c>
      <c r="M8398" s="2" t="s">
        <v>26</v>
      </c>
      <c r="N8398" s="2" t="s">
        <v>764</v>
      </c>
      <c r="O8398" s="2" t="s">
        <v>29</v>
      </c>
      <c r="P8398" s="2" t="s">
        <v>29</v>
      </c>
      <c r="Q8398" s="2" t="s">
        <v>29</v>
      </c>
      <c r="R8398" s="2" t="s">
        <v>29</v>
      </c>
      <c r="S8398" s="2" t="s">
        <v>29</v>
      </c>
      <c r="T8398" s="2" t="s">
        <v>29</v>
      </c>
      <c r="U8398" s="2" t="s">
        <v>29</v>
      </c>
      <c r="V8398" s="2" t="s">
        <v>8150</v>
      </c>
      <c r="W8398" s="2" t="s">
        <v>8039</v>
      </c>
    </row>
    <row r="8399" spans="1:23" s="2" customFormat="1">
      <c r="A8399">
        <v>8398</v>
      </c>
      <c r="B8399" s="2" t="s">
        <v>7248</v>
      </c>
      <c r="C8399" s="2" t="s">
        <v>7248</v>
      </c>
      <c r="D8399" s="2">
        <v>214</v>
      </c>
      <c r="E8399" s="2" t="s">
        <v>8066</v>
      </c>
      <c r="F8399" s="2" t="s">
        <v>438</v>
      </c>
      <c r="G8399" s="3" t="s">
        <v>2070</v>
      </c>
      <c r="H8399" s="2" t="s">
        <v>331</v>
      </c>
      <c r="I8399" s="2" t="s">
        <v>2070</v>
      </c>
      <c r="J8399" s="2" t="s">
        <v>331</v>
      </c>
      <c r="K8399">
        <v>0.66</v>
      </c>
      <c r="L8399" s="2">
        <v>0.66</v>
      </c>
      <c r="M8399" s="2" t="s">
        <v>26</v>
      </c>
      <c r="N8399" s="2" t="s">
        <v>118</v>
      </c>
      <c r="O8399" s="2" t="s">
        <v>63</v>
      </c>
      <c r="P8399" s="2" t="s">
        <v>29</v>
      </c>
      <c r="Q8399" s="2" t="s">
        <v>29</v>
      </c>
      <c r="R8399" s="2" t="s">
        <v>29</v>
      </c>
      <c r="S8399" s="2" t="s">
        <v>29</v>
      </c>
      <c r="T8399" s="2" t="s">
        <v>29</v>
      </c>
      <c r="U8399" s="2" t="s">
        <v>29</v>
      </c>
      <c r="V8399" s="2" t="s">
        <v>8150</v>
      </c>
      <c r="W8399" s="2" t="s">
        <v>8039</v>
      </c>
    </row>
    <row r="8400" spans="1:23" s="2" customFormat="1">
      <c r="A8400">
        <v>8399</v>
      </c>
      <c r="B8400" s="2" t="s">
        <v>7248</v>
      </c>
      <c r="C8400" s="2" t="s">
        <v>7248</v>
      </c>
      <c r="D8400" s="2">
        <v>214</v>
      </c>
      <c r="E8400" s="2" t="s">
        <v>8067</v>
      </c>
      <c r="F8400" s="2" t="s">
        <v>438</v>
      </c>
      <c r="G8400" s="3" t="s">
        <v>8068</v>
      </c>
      <c r="H8400" s="2" t="s">
        <v>6055</v>
      </c>
      <c r="I8400" s="2" t="s">
        <v>8068</v>
      </c>
      <c r="J8400" s="2" t="s">
        <v>6055</v>
      </c>
      <c r="K8400">
        <v>7.28</v>
      </c>
      <c r="L8400" s="2">
        <v>7.28</v>
      </c>
      <c r="M8400" s="2" t="s">
        <v>26</v>
      </c>
      <c r="N8400" s="2" t="s">
        <v>118</v>
      </c>
      <c r="O8400" s="2" t="s">
        <v>29</v>
      </c>
      <c r="P8400" s="2" t="s">
        <v>29</v>
      </c>
      <c r="Q8400" s="2" t="s">
        <v>29</v>
      </c>
      <c r="R8400" s="2" t="s">
        <v>29</v>
      </c>
      <c r="S8400" s="2" t="s">
        <v>29</v>
      </c>
      <c r="T8400" s="2" t="s">
        <v>29</v>
      </c>
      <c r="U8400" s="2" t="s">
        <v>29</v>
      </c>
      <c r="V8400" s="2" t="s">
        <v>8150</v>
      </c>
      <c r="W8400" s="2" t="s">
        <v>8039</v>
      </c>
    </row>
    <row r="8401" spans="1:23" s="2" customFormat="1">
      <c r="A8401">
        <v>8400</v>
      </c>
      <c r="B8401" s="2" t="s">
        <v>7248</v>
      </c>
      <c r="C8401" s="2" t="s">
        <v>7248</v>
      </c>
      <c r="D8401" s="2">
        <v>214</v>
      </c>
      <c r="E8401" s="2" t="s">
        <v>8159</v>
      </c>
      <c r="F8401" s="2" t="s">
        <v>598</v>
      </c>
      <c r="G8401" s="3" t="s">
        <v>6680</v>
      </c>
      <c r="H8401" s="2" t="s">
        <v>29</v>
      </c>
      <c r="I8401" s="2" t="s">
        <v>6680</v>
      </c>
      <c r="J8401" s="2" t="s">
        <v>29</v>
      </c>
      <c r="K8401">
        <v>1.99</v>
      </c>
      <c r="L8401" s="2">
        <v>1.99</v>
      </c>
      <c r="M8401" s="2" t="s">
        <v>26</v>
      </c>
      <c r="N8401" s="2" t="s">
        <v>791</v>
      </c>
      <c r="O8401" s="2" t="s">
        <v>29</v>
      </c>
      <c r="P8401" s="2" t="s">
        <v>29</v>
      </c>
      <c r="Q8401" s="2" t="s">
        <v>29</v>
      </c>
      <c r="R8401" s="2" t="s">
        <v>29</v>
      </c>
      <c r="S8401" s="2" t="s">
        <v>29</v>
      </c>
      <c r="T8401" s="2" t="s">
        <v>29</v>
      </c>
      <c r="U8401" s="2" t="s">
        <v>29</v>
      </c>
      <c r="V8401" s="2" t="s">
        <v>8150</v>
      </c>
      <c r="W8401" s="2" t="s">
        <v>8039</v>
      </c>
    </row>
    <row r="8402" spans="1:23" s="2" customFormat="1">
      <c r="A8402">
        <v>8401</v>
      </c>
      <c r="B8402" s="2" t="s">
        <v>7248</v>
      </c>
      <c r="C8402" s="2" t="s">
        <v>7248</v>
      </c>
      <c r="D8402" s="2">
        <v>214</v>
      </c>
      <c r="E8402" s="2" t="s">
        <v>8077</v>
      </c>
      <c r="F8402" s="2" t="s">
        <v>598</v>
      </c>
      <c r="G8402" s="3" t="s">
        <v>1100</v>
      </c>
      <c r="H8402" s="2" t="s">
        <v>2746</v>
      </c>
      <c r="I8402" s="2" t="s">
        <v>1100</v>
      </c>
      <c r="J8402" s="2" t="s">
        <v>2746</v>
      </c>
      <c r="K8402">
        <v>0.66</v>
      </c>
      <c r="L8402" s="2">
        <v>0.66</v>
      </c>
      <c r="M8402" s="2" t="s">
        <v>26</v>
      </c>
      <c r="N8402" s="2" t="s">
        <v>118</v>
      </c>
      <c r="O8402" s="2" t="s">
        <v>29</v>
      </c>
      <c r="P8402" s="2" t="s">
        <v>29</v>
      </c>
      <c r="Q8402" s="2" t="s">
        <v>29</v>
      </c>
      <c r="R8402" s="2" t="s">
        <v>29</v>
      </c>
      <c r="S8402" s="2" t="s">
        <v>29</v>
      </c>
      <c r="T8402" s="2" t="s">
        <v>29</v>
      </c>
      <c r="U8402" s="2" t="s">
        <v>29</v>
      </c>
      <c r="V8402" s="2" t="s">
        <v>8150</v>
      </c>
      <c r="W8402" s="2" t="s">
        <v>8039</v>
      </c>
    </row>
    <row r="8403" spans="1:23" s="2" customFormat="1">
      <c r="A8403">
        <v>8402</v>
      </c>
      <c r="B8403" s="2" t="s">
        <v>7248</v>
      </c>
      <c r="C8403" s="2" t="s">
        <v>7248</v>
      </c>
      <c r="D8403" s="2">
        <v>214</v>
      </c>
      <c r="E8403" s="2" t="s">
        <v>7281</v>
      </c>
      <c r="F8403" s="2" t="s">
        <v>1364</v>
      </c>
      <c r="G8403" s="3" t="s">
        <v>3885</v>
      </c>
      <c r="H8403" s="2" t="s">
        <v>7282</v>
      </c>
      <c r="I8403" s="2" t="s">
        <v>3885</v>
      </c>
      <c r="J8403" s="2" t="s">
        <v>7282</v>
      </c>
      <c r="K8403">
        <v>6.62</v>
      </c>
      <c r="L8403" s="2">
        <v>6.62</v>
      </c>
      <c r="M8403" s="2" t="s">
        <v>26</v>
      </c>
      <c r="N8403" s="2" t="s">
        <v>118</v>
      </c>
      <c r="O8403" s="2" t="s">
        <v>63</v>
      </c>
      <c r="P8403" s="2" t="s">
        <v>29</v>
      </c>
      <c r="Q8403" s="2" t="s">
        <v>29</v>
      </c>
      <c r="R8403" s="2" t="s">
        <v>29</v>
      </c>
      <c r="S8403" s="2" t="s">
        <v>29</v>
      </c>
      <c r="T8403" s="2" t="s">
        <v>29</v>
      </c>
      <c r="U8403" s="2" t="s">
        <v>29</v>
      </c>
      <c r="V8403" s="2" t="s">
        <v>8150</v>
      </c>
      <c r="W8403" s="2" t="s">
        <v>8039</v>
      </c>
    </row>
    <row r="8404" spans="1:23" s="2" customFormat="1">
      <c r="A8404">
        <v>8403</v>
      </c>
      <c r="B8404" s="2" t="s">
        <v>7248</v>
      </c>
      <c r="C8404" s="2" t="s">
        <v>7248</v>
      </c>
      <c r="D8404" s="2">
        <v>214</v>
      </c>
      <c r="E8404" s="2" t="s">
        <v>6505</v>
      </c>
      <c r="F8404" s="2" t="s">
        <v>1364</v>
      </c>
      <c r="G8404" s="3" t="s">
        <v>1730</v>
      </c>
      <c r="H8404" s="2" t="s">
        <v>1408</v>
      </c>
      <c r="I8404" s="2" t="s">
        <v>1730</v>
      </c>
      <c r="J8404" s="2" t="s">
        <v>1408</v>
      </c>
      <c r="K8404">
        <v>3.31</v>
      </c>
      <c r="L8404" s="2">
        <v>3.31</v>
      </c>
      <c r="M8404" s="2" t="s">
        <v>26</v>
      </c>
      <c r="N8404" s="2" t="s">
        <v>764</v>
      </c>
      <c r="O8404" s="2" t="s">
        <v>63</v>
      </c>
      <c r="P8404" s="2" t="s">
        <v>29</v>
      </c>
      <c r="Q8404" s="2" t="s">
        <v>29</v>
      </c>
      <c r="R8404" s="2" t="s">
        <v>29</v>
      </c>
      <c r="S8404" s="2" t="s">
        <v>29</v>
      </c>
      <c r="T8404" s="2" t="s">
        <v>29</v>
      </c>
      <c r="U8404" s="2" t="s">
        <v>29</v>
      </c>
      <c r="V8404" s="2" t="s">
        <v>8150</v>
      </c>
      <c r="W8404" s="2" t="s">
        <v>8039</v>
      </c>
    </row>
    <row r="8405" spans="1:23" s="2" customFormat="1">
      <c r="A8405">
        <v>8404</v>
      </c>
      <c r="B8405" s="2" t="s">
        <v>7248</v>
      </c>
      <c r="C8405" s="2" t="s">
        <v>7248</v>
      </c>
      <c r="D8405" s="2">
        <v>214</v>
      </c>
      <c r="E8405" s="2" t="s">
        <v>8083</v>
      </c>
      <c r="F8405" s="2" t="s">
        <v>1364</v>
      </c>
      <c r="G8405" s="3" t="s">
        <v>1730</v>
      </c>
      <c r="H8405" s="2" t="s">
        <v>5723</v>
      </c>
      <c r="I8405" s="2" t="s">
        <v>1730</v>
      </c>
      <c r="J8405" s="2" t="s">
        <v>5723</v>
      </c>
      <c r="K8405">
        <v>3.97</v>
      </c>
      <c r="L8405" s="2">
        <v>3.97</v>
      </c>
      <c r="M8405" s="2" t="s">
        <v>26</v>
      </c>
      <c r="N8405" s="2" t="s">
        <v>118</v>
      </c>
      <c r="O8405" s="2" t="s">
        <v>29</v>
      </c>
      <c r="P8405" s="2" t="s">
        <v>29</v>
      </c>
      <c r="Q8405" s="2" t="s">
        <v>29</v>
      </c>
      <c r="R8405" s="2" t="s">
        <v>29</v>
      </c>
      <c r="S8405" s="2" t="s">
        <v>29</v>
      </c>
      <c r="T8405" s="2" t="s">
        <v>29</v>
      </c>
      <c r="U8405" s="2" t="s">
        <v>29</v>
      </c>
      <c r="V8405" s="2" t="s">
        <v>8150</v>
      </c>
      <c r="W8405" s="2" t="s">
        <v>8039</v>
      </c>
    </row>
    <row r="8406" spans="1:23" s="2" customFormat="1">
      <c r="A8406">
        <v>8405</v>
      </c>
      <c r="B8406" s="2" t="s">
        <v>7248</v>
      </c>
      <c r="C8406" s="2" t="s">
        <v>7248</v>
      </c>
      <c r="D8406" s="2">
        <v>214</v>
      </c>
      <c r="E8406" s="2" t="s">
        <v>8084</v>
      </c>
      <c r="F8406" s="2" t="s">
        <v>1364</v>
      </c>
      <c r="G8406" s="3" t="s">
        <v>1730</v>
      </c>
      <c r="H8406" s="2" t="s">
        <v>8085</v>
      </c>
      <c r="I8406" s="2" t="s">
        <v>1730</v>
      </c>
      <c r="J8406" s="2" t="s">
        <v>8085</v>
      </c>
      <c r="K8406">
        <v>2.65</v>
      </c>
      <c r="L8406" s="2">
        <v>2.65</v>
      </c>
      <c r="M8406" s="2" t="s">
        <v>26</v>
      </c>
      <c r="N8406" s="2" t="s">
        <v>118</v>
      </c>
      <c r="O8406" s="2" t="s">
        <v>63</v>
      </c>
      <c r="P8406" s="2" t="s">
        <v>29</v>
      </c>
      <c r="Q8406" s="2" t="s">
        <v>29</v>
      </c>
      <c r="R8406" s="2" t="s">
        <v>29</v>
      </c>
      <c r="S8406" s="2" t="s">
        <v>29</v>
      </c>
      <c r="T8406" s="2" t="s">
        <v>29</v>
      </c>
      <c r="U8406" s="2" t="s">
        <v>29</v>
      </c>
      <c r="V8406" s="2" t="s">
        <v>8150</v>
      </c>
      <c r="W8406" s="2" t="s">
        <v>8039</v>
      </c>
    </row>
    <row r="8407" spans="1:23" s="2" customFormat="1">
      <c r="A8407">
        <v>8406</v>
      </c>
      <c r="B8407" s="2" t="s">
        <v>7248</v>
      </c>
      <c r="C8407" s="2" t="s">
        <v>7248</v>
      </c>
      <c r="D8407" s="2">
        <v>214</v>
      </c>
      <c r="E8407" s="2" t="s">
        <v>8160</v>
      </c>
      <c r="F8407" s="2" t="s">
        <v>1364</v>
      </c>
      <c r="G8407" s="3" t="s">
        <v>1733</v>
      </c>
      <c r="H8407" s="2" t="s">
        <v>8161</v>
      </c>
      <c r="I8407" s="2" t="s">
        <v>1733</v>
      </c>
      <c r="J8407" s="2" t="s">
        <v>8161</v>
      </c>
      <c r="K8407">
        <v>2.65</v>
      </c>
      <c r="L8407" s="2">
        <v>2.65</v>
      </c>
      <c r="M8407" s="2" t="s">
        <v>26</v>
      </c>
      <c r="N8407" s="2" t="s">
        <v>764</v>
      </c>
      <c r="O8407" s="2" t="s">
        <v>63</v>
      </c>
      <c r="P8407" s="2" t="s">
        <v>29</v>
      </c>
      <c r="Q8407" s="2" t="s">
        <v>29</v>
      </c>
      <c r="R8407" s="2" t="s">
        <v>29</v>
      </c>
      <c r="S8407" s="2" t="s">
        <v>29</v>
      </c>
      <c r="T8407" s="2" t="s">
        <v>29</v>
      </c>
      <c r="U8407" s="2" t="s">
        <v>29</v>
      </c>
      <c r="V8407" s="2" t="s">
        <v>8150</v>
      </c>
      <c r="W8407" s="2" t="s">
        <v>8039</v>
      </c>
    </row>
    <row r="8408" spans="1:23" s="2" customFormat="1">
      <c r="A8408">
        <v>8407</v>
      </c>
      <c r="B8408" s="2" t="s">
        <v>7248</v>
      </c>
      <c r="C8408" s="2" t="s">
        <v>7248</v>
      </c>
      <c r="D8408" s="2">
        <v>214</v>
      </c>
      <c r="E8408" s="2" t="s">
        <v>8162</v>
      </c>
      <c r="F8408" s="2" t="s">
        <v>1364</v>
      </c>
      <c r="G8408" s="3" t="s">
        <v>1733</v>
      </c>
      <c r="H8408" s="2" t="s">
        <v>7288</v>
      </c>
      <c r="I8408" s="2" t="s">
        <v>1733</v>
      </c>
      <c r="J8408" s="2" t="s">
        <v>7288</v>
      </c>
      <c r="K8408">
        <v>3.31</v>
      </c>
      <c r="L8408" s="2">
        <v>3.31</v>
      </c>
      <c r="M8408" s="2" t="s">
        <v>26</v>
      </c>
      <c r="N8408" s="2" t="s">
        <v>63</v>
      </c>
      <c r="O8408" s="2" t="s">
        <v>29</v>
      </c>
      <c r="P8408" s="2" t="s">
        <v>29</v>
      </c>
      <c r="Q8408" s="2" t="s">
        <v>29</v>
      </c>
      <c r="R8408" s="2" t="s">
        <v>29</v>
      </c>
      <c r="S8408" s="2" t="s">
        <v>29</v>
      </c>
      <c r="T8408" s="2" t="s">
        <v>29</v>
      </c>
      <c r="U8408" s="2" t="s">
        <v>29</v>
      </c>
      <c r="V8408" s="2" t="s">
        <v>8150</v>
      </c>
      <c r="W8408" s="2" t="s">
        <v>8039</v>
      </c>
    </row>
    <row r="8409" spans="1:23" s="2" customFormat="1">
      <c r="A8409">
        <v>8408</v>
      </c>
      <c r="B8409" s="2" t="s">
        <v>7248</v>
      </c>
      <c r="C8409" s="2" t="s">
        <v>7248</v>
      </c>
      <c r="D8409" s="2">
        <v>214</v>
      </c>
      <c r="E8409" s="2" t="s">
        <v>6573</v>
      </c>
      <c r="F8409" s="2" t="s">
        <v>1976</v>
      </c>
      <c r="G8409" s="3" t="s">
        <v>5829</v>
      </c>
      <c r="H8409" s="2" t="s">
        <v>29</v>
      </c>
      <c r="I8409" s="2" t="s">
        <v>5829</v>
      </c>
      <c r="J8409" s="2" t="s">
        <v>29</v>
      </c>
      <c r="K8409">
        <v>1.32</v>
      </c>
      <c r="L8409" s="2">
        <v>1.32</v>
      </c>
      <c r="M8409" s="2" t="s">
        <v>26</v>
      </c>
      <c r="N8409" s="2" t="s">
        <v>74</v>
      </c>
      <c r="O8409" s="2" t="s">
        <v>118</v>
      </c>
      <c r="P8409" s="2" t="s">
        <v>29</v>
      </c>
      <c r="Q8409" s="2" t="s">
        <v>29</v>
      </c>
      <c r="R8409" s="2" t="s">
        <v>29</v>
      </c>
      <c r="S8409" s="2" t="s">
        <v>29</v>
      </c>
      <c r="T8409" s="2" t="s">
        <v>29</v>
      </c>
      <c r="U8409" s="2" t="s">
        <v>29</v>
      </c>
      <c r="V8409" s="2" t="s">
        <v>8150</v>
      </c>
      <c r="W8409" s="2" t="s">
        <v>8039</v>
      </c>
    </row>
    <row r="8410" spans="1:23" s="2" customFormat="1">
      <c r="A8410">
        <v>8409</v>
      </c>
      <c r="B8410" s="2" t="s">
        <v>7248</v>
      </c>
      <c r="C8410" s="2" t="s">
        <v>7248</v>
      </c>
      <c r="D8410" s="2">
        <v>214</v>
      </c>
      <c r="E8410" s="2" t="s">
        <v>3875</v>
      </c>
      <c r="F8410" s="2" t="s">
        <v>185</v>
      </c>
      <c r="G8410" s="3" t="s">
        <v>213</v>
      </c>
      <c r="H8410" s="2" t="s">
        <v>3876</v>
      </c>
      <c r="I8410" s="2" t="s">
        <v>213</v>
      </c>
      <c r="J8410" s="2" t="s">
        <v>3876</v>
      </c>
      <c r="K8410">
        <v>1.32</v>
      </c>
      <c r="L8410" s="2">
        <v>1.32</v>
      </c>
      <c r="M8410" s="2" t="s">
        <v>26</v>
      </c>
      <c r="N8410" s="2" t="s">
        <v>74</v>
      </c>
      <c r="O8410" s="2" t="s">
        <v>118</v>
      </c>
      <c r="P8410" s="2" t="s">
        <v>63</v>
      </c>
      <c r="Q8410" s="2" t="s">
        <v>29</v>
      </c>
      <c r="R8410" s="2" t="s">
        <v>29</v>
      </c>
      <c r="S8410" s="2" t="s">
        <v>29</v>
      </c>
      <c r="T8410" s="2" t="s">
        <v>29</v>
      </c>
      <c r="U8410" s="2" t="s">
        <v>29</v>
      </c>
      <c r="V8410" s="2" t="s">
        <v>8150</v>
      </c>
      <c r="W8410" s="2" t="s">
        <v>8039</v>
      </c>
    </row>
    <row r="8411" spans="1:23" s="2" customFormat="1">
      <c r="A8411">
        <v>8410</v>
      </c>
      <c r="B8411" s="2" t="s">
        <v>7248</v>
      </c>
      <c r="C8411" s="2" t="s">
        <v>7248</v>
      </c>
      <c r="D8411" s="2">
        <v>214</v>
      </c>
      <c r="E8411" s="2" t="s">
        <v>931</v>
      </c>
      <c r="F8411" s="2" t="s">
        <v>185</v>
      </c>
      <c r="G8411" s="3" t="s">
        <v>932</v>
      </c>
      <c r="H8411" s="2" t="s">
        <v>933</v>
      </c>
      <c r="I8411" s="2" t="s">
        <v>932</v>
      </c>
      <c r="J8411" s="2" t="s">
        <v>933</v>
      </c>
      <c r="K8411">
        <v>1.32</v>
      </c>
      <c r="L8411" s="2">
        <v>1.32</v>
      </c>
      <c r="M8411" s="2" t="s">
        <v>26</v>
      </c>
      <c r="N8411" s="2" t="s">
        <v>74</v>
      </c>
      <c r="O8411" s="2" t="s">
        <v>118</v>
      </c>
      <c r="P8411" s="2" t="s">
        <v>29</v>
      </c>
      <c r="Q8411" s="2" t="s">
        <v>29</v>
      </c>
      <c r="R8411" s="2" t="s">
        <v>29</v>
      </c>
      <c r="S8411" s="2" t="s">
        <v>29</v>
      </c>
      <c r="T8411" s="2" t="s">
        <v>29</v>
      </c>
      <c r="U8411" s="2" t="s">
        <v>29</v>
      </c>
      <c r="V8411" s="2" t="s">
        <v>8150</v>
      </c>
      <c r="W8411" s="2" t="s">
        <v>8039</v>
      </c>
    </row>
    <row r="8412" spans="1:23" s="2" customFormat="1">
      <c r="A8412">
        <v>8411</v>
      </c>
      <c r="B8412" s="2" t="s">
        <v>7248</v>
      </c>
      <c r="C8412" s="2" t="s">
        <v>7248</v>
      </c>
      <c r="D8412" s="2">
        <v>214</v>
      </c>
      <c r="E8412" s="2" t="s">
        <v>8163</v>
      </c>
      <c r="F8412" s="2" t="s">
        <v>459</v>
      </c>
      <c r="G8412" s="3" t="s">
        <v>1444</v>
      </c>
      <c r="H8412" s="2" t="s">
        <v>8164</v>
      </c>
      <c r="I8412" s="2" t="s">
        <v>1444</v>
      </c>
      <c r="J8412" s="2" t="s">
        <v>8164</v>
      </c>
      <c r="K8412">
        <v>0.66</v>
      </c>
      <c r="L8412" s="2">
        <v>0.66</v>
      </c>
      <c r="M8412" s="2" t="s">
        <v>26</v>
      </c>
      <c r="N8412" s="2" t="s">
        <v>764</v>
      </c>
      <c r="O8412" s="2" t="s">
        <v>29</v>
      </c>
      <c r="P8412" s="2" t="s">
        <v>29</v>
      </c>
      <c r="Q8412" s="2" t="s">
        <v>29</v>
      </c>
      <c r="R8412" s="2" t="s">
        <v>29</v>
      </c>
      <c r="S8412" s="2" t="s">
        <v>29</v>
      </c>
      <c r="T8412" s="2" t="s">
        <v>29</v>
      </c>
      <c r="U8412" s="2" t="s">
        <v>29</v>
      </c>
      <c r="V8412" s="2" t="s">
        <v>8150</v>
      </c>
      <c r="W8412" s="2" t="s">
        <v>8039</v>
      </c>
    </row>
    <row r="8413" spans="1:23" s="2" customFormat="1">
      <c r="A8413">
        <v>8412</v>
      </c>
      <c r="B8413" s="2" t="s">
        <v>7248</v>
      </c>
      <c r="C8413" s="2" t="s">
        <v>7248</v>
      </c>
      <c r="D8413" s="2">
        <v>214</v>
      </c>
      <c r="E8413" s="2" t="s">
        <v>3897</v>
      </c>
      <c r="F8413" s="2" t="s">
        <v>1396</v>
      </c>
      <c r="G8413" s="3" t="s">
        <v>3898</v>
      </c>
      <c r="H8413" s="2" t="s">
        <v>331</v>
      </c>
      <c r="I8413" s="2" t="s">
        <v>3898</v>
      </c>
      <c r="J8413" s="2" t="s">
        <v>331</v>
      </c>
      <c r="K8413">
        <v>7.95</v>
      </c>
      <c r="L8413" s="2">
        <v>7.95</v>
      </c>
      <c r="M8413" s="2" t="s">
        <v>26</v>
      </c>
      <c r="N8413" s="2" t="s">
        <v>764</v>
      </c>
      <c r="O8413" s="2" t="s">
        <v>29</v>
      </c>
      <c r="P8413" s="2" t="s">
        <v>29</v>
      </c>
      <c r="Q8413" s="2" t="s">
        <v>29</v>
      </c>
      <c r="R8413" s="2" t="s">
        <v>29</v>
      </c>
      <c r="S8413" s="2" t="s">
        <v>29</v>
      </c>
      <c r="T8413" s="2" t="s">
        <v>29</v>
      </c>
      <c r="U8413" s="2" t="s">
        <v>29</v>
      </c>
      <c r="V8413" s="2" t="s">
        <v>8150</v>
      </c>
      <c r="W8413" s="2" t="s">
        <v>8039</v>
      </c>
    </row>
    <row r="8414" spans="1:23" s="2" customFormat="1">
      <c r="A8414">
        <v>8413</v>
      </c>
      <c r="B8414" s="2" t="s">
        <v>7248</v>
      </c>
      <c r="C8414" s="2" t="s">
        <v>7248</v>
      </c>
      <c r="D8414" s="2">
        <v>214</v>
      </c>
      <c r="E8414" s="2" t="s">
        <v>906</v>
      </c>
      <c r="F8414" s="2" t="s">
        <v>196</v>
      </c>
      <c r="G8414" s="3" t="s">
        <v>326</v>
      </c>
      <c r="H8414" s="2" t="s">
        <v>907</v>
      </c>
      <c r="I8414" s="2" t="s">
        <v>326</v>
      </c>
      <c r="J8414" s="2" t="s">
        <v>907</v>
      </c>
      <c r="K8414">
        <v>0.66</v>
      </c>
      <c r="L8414" s="2">
        <v>0.66</v>
      </c>
      <c r="M8414" s="2" t="s">
        <v>26</v>
      </c>
      <c r="N8414" s="2" t="s">
        <v>764</v>
      </c>
      <c r="O8414" s="2" t="s">
        <v>29</v>
      </c>
      <c r="P8414" s="2" t="s">
        <v>29</v>
      </c>
      <c r="Q8414" s="2" t="s">
        <v>29</v>
      </c>
      <c r="R8414" s="2" t="s">
        <v>29</v>
      </c>
      <c r="S8414" s="2" t="s">
        <v>29</v>
      </c>
      <c r="T8414" s="2" t="s">
        <v>29</v>
      </c>
      <c r="U8414" s="2" t="s">
        <v>29</v>
      </c>
      <c r="V8414" s="2" t="s">
        <v>8150</v>
      </c>
      <c r="W8414" s="2" t="s">
        <v>8039</v>
      </c>
    </row>
    <row r="8415" spans="1:23" s="2" customFormat="1">
      <c r="A8415">
        <v>8414</v>
      </c>
      <c r="B8415" s="2" t="s">
        <v>7248</v>
      </c>
      <c r="C8415" s="2" t="s">
        <v>7248</v>
      </c>
      <c r="D8415" s="2">
        <v>214</v>
      </c>
      <c r="E8415" s="2" t="s">
        <v>2130</v>
      </c>
      <c r="F8415" s="2" t="s">
        <v>196</v>
      </c>
      <c r="G8415" s="3" t="s">
        <v>326</v>
      </c>
      <c r="H8415" s="2" t="s">
        <v>2131</v>
      </c>
      <c r="I8415" s="2" t="s">
        <v>326</v>
      </c>
      <c r="J8415" s="2" t="s">
        <v>2131</v>
      </c>
      <c r="K8415">
        <v>6.62</v>
      </c>
      <c r="L8415" s="2">
        <v>6.62</v>
      </c>
      <c r="M8415" s="2" t="s">
        <v>26</v>
      </c>
      <c r="N8415" s="2" t="s">
        <v>118</v>
      </c>
      <c r="O8415" s="2" t="s">
        <v>29</v>
      </c>
      <c r="P8415" s="2" t="s">
        <v>29</v>
      </c>
      <c r="Q8415" s="2" t="s">
        <v>29</v>
      </c>
      <c r="R8415" s="2" t="s">
        <v>29</v>
      </c>
      <c r="S8415" s="2" t="s">
        <v>29</v>
      </c>
      <c r="T8415" s="2" t="s">
        <v>29</v>
      </c>
      <c r="U8415" s="2" t="s">
        <v>29</v>
      </c>
      <c r="V8415" s="2" t="s">
        <v>8150</v>
      </c>
      <c r="W8415" s="2" t="s">
        <v>8039</v>
      </c>
    </row>
    <row r="8416" spans="1:23" s="2" customFormat="1">
      <c r="A8416">
        <v>8415</v>
      </c>
      <c r="B8416" s="2" t="s">
        <v>7248</v>
      </c>
      <c r="C8416" s="2" t="s">
        <v>7248</v>
      </c>
      <c r="D8416" s="2">
        <v>214</v>
      </c>
      <c r="E8416" s="2" t="s">
        <v>8102</v>
      </c>
      <c r="F8416" s="2" t="s">
        <v>196</v>
      </c>
      <c r="G8416" s="3" t="s">
        <v>326</v>
      </c>
      <c r="H8416" s="2" t="s">
        <v>3618</v>
      </c>
      <c r="I8416" s="2" t="s">
        <v>326</v>
      </c>
      <c r="J8416" s="2" t="s">
        <v>3618</v>
      </c>
      <c r="K8416">
        <v>1.32</v>
      </c>
      <c r="L8416" s="2">
        <v>1.32</v>
      </c>
      <c r="M8416" s="2" t="s">
        <v>26</v>
      </c>
      <c r="N8416" s="2" t="s">
        <v>118</v>
      </c>
      <c r="O8416" s="2" t="s">
        <v>29</v>
      </c>
      <c r="P8416" s="2" t="s">
        <v>29</v>
      </c>
      <c r="Q8416" s="2" t="s">
        <v>29</v>
      </c>
      <c r="R8416" s="2" t="s">
        <v>29</v>
      </c>
      <c r="S8416" s="2" t="s">
        <v>29</v>
      </c>
      <c r="T8416" s="2" t="s">
        <v>29</v>
      </c>
      <c r="U8416" s="2" t="s">
        <v>29</v>
      </c>
      <c r="V8416" s="2" t="s">
        <v>8150</v>
      </c>
      <c r="W8416" s="2" t="s">
        <v>8039</v>
      </c>
    </row>
    <row r="8417" spans="1:23" s="2" customFormat="1">
      <c r="A8417">
        <v>8416</v>
      </c>
      <c r="B8417" s="2" t="s">
        <v>7248</v>
      </c>
      <c r="C8417" s="2" t="s">
        <v>7248</v>
      </c>
      <c r="D8417" s="2">
        <v>214</v>
      </c>
      <c r="E8417" s="2" t="s">
        <v>1777</v>
      </c>
      <c r="F8417" s="2" t="s">
        <v>196</v>
      </c>
      <c r="G8417" s="3" t="s">
        <v>1778</v>
      </c>
      <c r="H8417" s="2" t="s">
        <v>331</v>
      </c>
      <c r="I8417" s="2" t="s">
        <v>1778</v>
      </c>
      <c r="J8417" s="2" t="s">
        <v>331</v>
      </c>
      <c r="K8417">
        <v>3.31</v>
      </c>
      <c r="L8417" s="2">
        <v>3.31</v>
      </c>
      <c r="M8417" s="2" t="s">
        <v>26</v>
      </c>
      <c r="N8417" s="2" t="s">
        <v>118</v>
      </c>
      <c r="O8417" s="2" t="s">
        <v>29</v>
      </c>
      <c r="P8417" s="2" t="s">
        <v>29</v>
      </c>
      <c r="Q8417" s="2" t="s">
        <v>29</v>
      </c>
      <c r="R8417" s="2" t="s">
        <v>29</v>
      </c>
      <c r="S8417" s="2" t="s">
        <v>29</v>
      </c>
      <c r="T8417" s="2" t="s">
        <v>29</v>
      </c>
      <c r="U8417" s="2" t="s">
        <v>29</v>
      </c>
      <c r="V8417" s="2" t="s">
        <v>8150</v>
      </c>
      <c r="W8417" s="2" t="s">
        <v>8039</v>
      </c>
    </row>
    <row r="8418" spans="1:23" s="2" customFormat="1">
      <c r="A8418">
        <v>8417</v>
      </c>
      <c r="B8418" s="2" t="s">
        <v>7248</v>
      </c>
      <c r="C8418" s="2" t="s">
        <v>7248</v>
      </c>
      <c r="D8418" s="2">
        <v>214</v>
      </c>
      <c r="E8418" s="2" t="s">
        <v>8165</v>
      </c>
      <c r="F8418" s="2" t="s">
        <v>196</v>
      </c>
      <c r="G8418" s="3" t="s">
        <v>321</v>
      </c>
      <c r="H8418" s="2" t="s">
        <v>8166</v>
      </c>
      <c r="I8418" s="2" t="s">
        <v>321</v>
      </c>
      <c r="J8418" s="2" t="s">
        <v>7031</v>
      </c>
      <c r="K8418">
        <v>1.32</v>
      </c>
      <c r="L8418" s="2">
        <v>1.32</v>
      </c>
      <c r="M8418" s="2" t="s">
        <v>26</v>
      </c>
      <c r="N8418" s="2" t="s">
        <v>764</v>
      </c>
      <c r="O8418" s="2" t="s">
        <v>29</v>
      </c>
      <c r="P8418" s="2" t="s">
        <v>29</v>
      </c>
      <c r="Q8418" s="2" t="s">
        <v>29</v>
      </c>
      <c r="R8418" s="2" t="s">
        <v>29</v>
      </c>
      <c r="S8418" s="2" t="s">
        <v>29</v>
      </c>
      <c r="T8418" s="2" t="s">
        <v>29</v>
      </c>
      <c r="U8418" s="2" t="s">
        <v>29</v>
      </c>
      <c r="V8418" s="2" t="s">
        <v>8150</v>
      </c>
      <c r="W8418" s="2" t="s">
        <v>8039</v>
      </c>
    </row>
    <row r="8419" spans="1:23" s="2" customFormat="1">
      <c r="A8419">
        <v>8418</v>
      </c>
      <c r="B8419" s="2" t="s">
        <v>7248</v>
      </c>
      <c r="C8419" s="2" t="s">
        <v>7248</v>
      </c>
      <c r="D8419" s="2">
        <v>214</v>
      </c>
      <c r="E8419" s="2" t="s">
        <v>6549</v>
      </c>
      <c r="F8419" s="2" t="s">
        <v>196</v>
      </c>
      <c r="G8419" s="3" t="s">
        <v>321</v>
      </c>
      <c r="H8419" s="2" t="s">
        <v>6550</v>
      </c>
      <c r="I8419" s="2" t="s">
        <v>321</v>
      </c>
      <c r="J8419" s="2" t="s">
        <v>6550</v>
      </c>
      <c r="K8419">
        <v>1.99</v>
      </c>
      <c r="L8419" s="2">
        <v>1.99</v>
      </c>
      <c r="M8419" s="2" t="s">
        <v>26</v>
      </c>
      <c r="N8419" s="2" t="s">
        <v>118</v>
      </c>
      <c r="O8419" s="2" t="s">
        <v>63</v>
      </c>
      <c r="P8419" s="2" t="s">
        <v>29</v>
      </c>
      <c r="Q8419" s="2" t="s">
        <v>29</v>
      </c>
      <c r="R8419" s="2" t="s">
        <v>29</v>
      </c>
      <c r="S8419" s="2" t="s">
        <v>29</v>
      </c>
      <c r="T8419" s="2" t="s">
        <v>29</v>
      </c>
      <c r="U8419" s="2" t="s">
        <v>29</v>
      </c>
      <c r="V8419" s="2" t="s">
        <v>8150</v>
      </c>
      <c r="W8419" s="2" t="s">
        <v>8039</v>
      </c>
    </row>
    <row r="8420" spans="1:23" s="2" customFormat="1">
      <c r="A8420">
        <v>8419</v>
      </c>
      <c r="B8420" s="2" t="s">
        <v>7248</v>
      </c>
      <c r="C8420" s="2" t="s">
        <v>7248</v>
      </c>
      <c r="D8420" s="2">
        <v>214</v>
      </c>
      <c r="E8420" s="2" t="s">
        <v>8107</v>
      </c>
      <c r="F8420" s="2" t="s">
        <v>196</v>
      </c>
      <c r="G8420" s="3" t="s">
        <v>928</v>
      </c>
      <c r="H8420" s="2" t="s">
        <v>8108</v>
      </c>
      <c r="I8420" s="2" t="s">
        <v>928</v>
      </c>
      <c r="J8420" s="2" t="s">
        <v>8108</v>
      </c>
      <c r="K8420">
        <v>3.97</v>
      </c>
      <c r="L8420" s="2">
        <v>3.97</v>
      </c>
      <c r="M8420" s="2" t="s">
        <v>26</v>
      </c>
      <c r="N8420" s="2" t="s">
        <v>118</v>
      </c>
      <c r="O8420" s="2" t="s">
        <v>29</v>
      </c>
      <c r="P8420" s="2" t="s">
        <v>29</v>
      </c>
      <c r="Q8420" s="2" t="s">
        <v>29</v>
      </c>
      <c r="R8420" s="2" t="s">
        <v>29</v>
      </c>
      <c r="S8420" s="2" t="s">
        <v>29</v>
      </c>
      <c r="T8420" s="2" t="s">
        <v>29</v>
      </c>
      <c r="U8420" s="2" t="s">
        <v>29</v>
      </c>
      <c r="V8420" s="2" t="s">
        <v>8150</v>
      </c>
      <c r="W8420" s="2" t="s">
        <v>8039</v>
      </c>
    </row>
    <row r="8421" spans="1:23" s="2" customFormat="1">
      <c r="A8421">
        <v>8420</v>
      </c>
      <c r="B8421" s="2" t="s">
        <v>7248</v>
      </c>
      <c r="C8421" s="2" t="s">
        <v>7248</v>
      </c>
      <c r="D8421" s="2">
        <v>214</v>
      </c>
      <c r="E8421" s="2" t="s">
        <v>8110</v>
      </c>
      <c r="F8421" s="2" t="s">
        <v>196</v>
      </c>
      <c r="G8421" s="3" t="s">
        <v>928</v>
      </c>
      <c r="H8421" s="2" t="s">
        <v>8111</v>
      </c>
      <c r="I8421" s="2" t="s">
        <v>928</v>
      </c>
      <c r="J8421" s="2" t="s">
        <v>8111</v>
      </c>
      <c r="K8421">
        <v>1.32</v>
      </c>
      <c r="L8421" s="2">
        <v>1.32</v>
      </c>
      <c r="M8421" s="2" t="s">
        <v>26</v>
      </c>
      <c r="N8421" s="2" t="s">
        <v>323</v>
      </c>
      <c r="O8421" s="2" t="s">
        <v>791</v>
      </c>
      <c r="P8421" s="2" t="s">
        <v>29</v>
      </c>
      <c r="Q8421" s="2" t="s">
        <v>29</v>
      </c>
      <c r="R8421" s="2" t="s">
        <v>29</v>
      </c>
      <c r="S8421" s="2" t="s">
        <v>29</v>
      </c>
      <c r="T8421" s="2" t="s">
        <v>29</v>
      </c>
      <c r="U8421" s="2" t="s">
        <v>29</v>
      </c>
      <c r="V8421" s="2" t="s">
        <v>8150</v>
      </c>
      <c r="W8421" s="2" t="s">
        <v>8039</v>
      </c>
    </row>
    <row r="8422" spans="1:23" s="2" customFormat="1">
      <c r="A8422">
        <v>8421</v>
      </c>
      <c r="B8422" s="2" t="s">
        <v>7248</v>
      </c>
      <c r="C8422" s="2" t="s">
        <v>7248</v>
      </c>
      <c r="D8422" s="2">
        <v>214</v>
      </c>
      <c r="E8422" s="2" t="s">
        <v>1779</v>
      </c>
      <c r="F8422" s="2" t="s">
        <v>196</v>
      </c>
      <c r="G8422" s="3" t="s">
        <v>928</v>
      </c>
      <c r="H8422" s="2" t="s">
        <v>1780</v>
      </c>
      <c r="I8422" s="2" t="s">
        <v>928</v>
      </c>
      <c r="J8422" s="2" t="s">
        <v>1780</v>
      </c>
      <c r="K8422">
        <v>1.32</v>
      </c>
      <c r="L8422" s="2">
        <v>1.32</v>
      </c>
      <c r="M8422" s="2" t="s">
        <v>26</v>
      </c>
      <c r="N8422" s="2" t="s">
        <v>764</v>
      </c>
      <c r="O8422" s="2" t="s">
        <v>29</v>
      </c>
      <c r="P8422" s="2" t="s">
        <v>29</v>
      </c>
      <c r="Q8422" s="2" t="s">
        <v>29</v>
      </c>
      <c r="R8422" s="2" t="s">
        <v>29</v>
      </c>
      <c r="S8422" s="2" t="s">
        <v>29</v>
      </c>
      <c r="T8422" s="2" t="s">
        <v>29</v>
      </c>
      <c r="U8422" s="2" t="s">
        <v>29</v>
      </c>
      <c r="V8422" s="2" t="s">
        <v>8150</v>
      </c>
      <c r="W8422" s="2" t="s">
        <v>8039</v>
      </c>
    </row>
    <row r="8423" spans="1:23" s="2" customFormat="1">
      <c r="A8423">
        <v>8422</v>
      </c>
      <c r="B8423" s="2" t="s">
        <v>7248</v>
      </c>
      <c r="C8423" s="2" t="s">
        <v>7248</v>
      </c>
      <c r="D8423" s="2">
        <v>214</v>
      </c>
      <c r="E8423" s="2" t="s">
        <v>8126</v>
      </c>
      <c r="F8423" s="2" t="s">
        <v>196</v>
      </c>
      <c r="G8423" s="3" t="s">
        <v>928</v>
      </c>
      <c r="H8423" s="2" t="s">
        <v>2088</v>
      </c>
      <c r="I8423" s="2" t="s">
        <v>928</v>
      </c>
      <c r="J8423" s="2" t="s">
        <v>2088</v>
      </c>
      <c r="K8423">
        <v>1.32</v>
      </c>
      <c r="L8423" s="2">
        <v>1.32</v>
      </c>
      <c r="M8423" s="2" t="s">
        <v>26</v>
      </c>
      <c r="N8423" s="2" t="s">
        <v>74</v>
      </c>
      <c r="O8423" s="2" t="s">
        <v>118</v>
      </c>
      <c r="P8423" s="2" t="s">
        <v>29</v>
      </c>
      <c r="Q8423" s="2" t="s">
        <v>29</v>
      </c>
      <c r="R8423" s="2" t="s">
        <v>29</v>
      </c>
      <c r="S8423" s="2" t="s">
        <v>29</v>
      </c>
      <c r="T8423" s="2" t="s">
        <v>29</v>
      </c>
      <c r="U8423" s="2" t="s">
        <v>29</v>
      </c>
      <c r="V8423" s="2" t="s">
        <v>8150</v>
      </c>
      <c r="W8423" s="2" t="s">
        <v>8039</v>
      </c>
    </row>
    <row r="8424" spans="1:23" s="2" customFormat="1">
      <c r="A8424">
        <v>8423</v>
      </c>
      <c r="B8424" s="2" t="s">
        <v>7248</v>
      </c>
      <c r="C8424" s="2" t="s">
        <v>7248</v>
      </c>
      <c r="D8424" s="2">
        <v>214</v>
      </c>
      <c r="E8424" s="2" t="s">
        <v>8941</v>
      </c>
      <c r="F8424" s="2" t="s">
        <v>136</v>
      </c>
      <c r="G8424" s="3" t="s">
        <v>29</v>
      </c>
      <c r="H8424" s="3" t="s">
        <v>29</v>
      </c>
      <c r="I8424" s="3" t="s">
        <v>29</v>
      </c>
      <c r="J8424" s="3" t="s">
        <v>29</v>
      </c>
      <c r="K8424">
        <v>0.06</v>
      </c>
      <c r="L8424" s="2">
        <v>0.06</v>
      </c>
      <c r="M8424" s="2" t="s">
        <v>136</v>
      </c>
      <c r="N8424" s="2" t="s">
        <v>29</v>
      </c>
      <c r="O8424" s="2" t="s">
        <v>29</v>
      </c>
      <c r="P8424" s="2" t="s">
        <v>29</v>
      </c>
      <c r="Q8424" s="2" t="s">
        <v>29</v>
      </c>
      <c r="R8424" s="2" t="s">
        <v>29</v>
      </c>
      <c r="S8424" s="2" t="s">
        <v>29</v>
      </c>
      <c r="T8424" s="2" t="s">
        <v>29</v>
      </c>
      <c r="U8424" s="2" t="s">
        <v>29</v>
      </c>
      <c r="V8424" s="2" t="s">
        <v>8150</v>
      </c>
      <c r="W8424" s="2" t="s">
        <v>8039</v>
      </c>
    </row>
    <row r="8425" spans="1:23">
      <c r="A8425">
        <v>8424</v>
      </c>
      <c r="B8425" t="s">
        <v>7248</v>
      </c>
      <c r="C8425" t="s">
        <v>7248</v>
      </c>
      <c r="D8425">
        <v>215</v>
      </c>
      <c r="E8425" t="s">
        <v>8167</v>
      </c>
      <c r="F8425" t="s">
        <v>1062</v>
      </c>
      <c r="G8425" s="1" t="s">
        <v>1690</v>
      </c>
      <c r="H8425" t="s">
        <v>8168</v>
      </c>
      <c r="I8425" t="s">
        <v>1690</v>
      </c>
      <c r="J8425" t="s">
        <v>8168</v>
      </c>
      <c r="K8425">
        <v>1.42</v>
      </c>
      <c r="L8425">
        <v>1.42</v>
      </c>
      <c r="M8425" t="s">
        <v>26</v>
      </c>
      <c r="N8425" t="s">
        <v>118</v>
      </c>
      <c r="O8425" t="s">
        <v>29</v>
      </c>
      <c r="P8425" t="s">
        <v>29</v>
      </c>
      <c r="Q8425" t="s">
        <v>29</v>
      </c>
      <c r="R8425" t="s">
        <v>29</v>
      </c>
      <c r="S8425" t="s">
        <v>29</v>
      </c>
      <c r="T8425" t="s">
        <v>29</v>
      </c>
      <c r="U8425" t="s">
        <v>29</v>
      </c>
      <c r="V8425" t="s">
        <v>8169</v>
      </c>
      <c r="W8425" t="s">
        <v>8039</v>
      </c>
    </row>
    <row r="8426" spans="1:23">
      <c r="A8426">
        <v>8425</v>
      </c>
      <c r="B8426" t="s">
        <v>7248</v>
      </c>
      <c r="C8426" t="s">
        <v>7248</v>
      </c>
      <c r="D8426">
        <v>215</v>
      </c>
      <c r="E8426" t="s">
        <v>8170</v>
      </c>
      <c r="F8426" t="s">
        <v>1062</v>
      </c>
      <c r="G8426" s="1" t="s">
        <v>1690</v>
      </c>
      <c r="H8426" t="s">
        <v>8171</v>
      </c>
      <c r="I8426" t="s">
        <v>1690</v>
      </c>
      <c r="J8426" t="s">
        <v>8171</v>
      </c>
      <c r="K8426">
        <v>1.1599999999999999</v>
      </c>
      <c r="L8426">
        <v>1.1599999999999999</v>
      </c>
      <c r="M8426" t="s">
        <v>26</v>
      </c>
      <c r="N8426" t="s">
        <v>791</v>
      </c>
      <c r="O8426" t="s">
        <v>29</v>
      </c>
      <c r="P8426" t="s">
        <v>29</v>
      </c>
      <c r="Q8426" t="s">
        <v>29</v>
      </c>
      <c r="R8426" t="s">
        <v>29</v>
      </c>
      <c r="S8426" t="s">
        <v>29</v>
      </c>
      <c r="T8426" t="s">
        <v>29</v>
      </c>
      <c r="U8426" t="s">
        <v>29</v>
      </c>
      <c r="V8426" t="s">
        <v>8169</v>
      </c>
      <c r="W8426" t="s">
        <v>8039</v>
      </c>
    </row>
    <row r="8427" spans="1:23">
      <c r="A8427">
        <v>8426</v>
      </c>
      <c r="B8427" t="s">
        <v>7248</v>
      </c>
      <c r="C8427" t="s">
        <v>7248</v>
      </c>
      <c r="D8427">
        <v>215</v>
      </c>
      <c r="E8427" t="s">
        <v>8040</v>
      </c>
      <c r="F8427" t="s">
        <v>1062</v>
      </c>
      <c r="G8427" s="1" t="s">
        <v>1690</v>
      </c>
      <c r="H8427" t="s">
        <v>8041</v>
      </c>
      <c r="I8427" t="s">
        <v>1690</v>
      </c>
      <c r="J8427" t="s">
        <v>8041</v>
      </c>
      <c r="K8427">
        <v>0.32</v>
      </c>
      <c r="L8427">
        <v>0.32</v>
      </c>
      <c r="M8427" t="s">
        <v>26</v>
      </c>
      <c r="N8427" t="s">
        <v>323</v>
      </c>
      <c r="O8427" t="s">
        <v>791</v>
      </c>
      <c r="P8427" t="s">
        <v>29</v>
      </c>
      <c r="Q8427" t="s">
        <v>29</v>
      </c>
      <c r="R8427" t="s">
        <v>29</v>
      </c>
      <c r="S8427" t="s">
        <v>29</v>
      </c>
      <c r="T8427" t="s">
        <v>29</v>
      </c>
      <c r="U8427" t="s">
        <v>29</v>
      </c>
      <c r="V8427" t="s">
        <v>8169</v>
      </c>
      <c r="W8427" t="s">
        <v>8039</v>
      </c>
    </row>
    <row r="8428" spans="1:23">
      <c r="A8428">
        <v>8427</v>
      </c>
      <c r="B8428" t="s">
        <v>7248</v>
      </c>
      <c r="C8428" t="s">
        <v>7248</v>
      </c>
      <c r="D8428">
        <v>215</v>
      </c>
      <c r="E8428" t="s">
        <v>8172</v>
      </c>
      <c r="F8428" t="s">
        <v>1062</v>
      </c>
      <c r="G8428" s="1" t="s">
        <v>5123</v>
      </c>
      <c r="H8428" t="s">
        <v>1439</v>
      </c>
      <c r="I8428" t="s">
        <v>5123</v>
      </c>
      <c r="J8428" t="s">
        <v>1439</v>
      </c>
      <c r="K8428">
        <v>0.84</v>
      </c>
      <c r="L8428">
        <v>0.84</v>
      </c>
      <c r="M8428" t="s">
        <v>26</v>
      </c>
      <c r="N8428" t="s">
        <v>764</v>
      </c>
      <c r="O8428" t="s">
        <v>63</v>
      </c>
      <c r="P8428" t="s">
        <v>29</v>
      </c>
      <c r="Q8428" t="s">
        <v>29</v>
      </c>
      <c r="R8428" t="s">
        <v>29</v>
      </c>
      <c r="S8428" t="s">
        <v>29</v>
      </c>
      <c r="T8428" t="s">
        <v>29</v>
      </c>
      <c r="U8428" t="s">
        <v>29</v>
      </c>
      <c r="V8428" t="s">
        <v>8169</v>
      </c>
      <c r="W8428" t="s">
        <v>8039</v>
      </c>
    </row>
    <row r="8429" spans="1:23">
      <c r="A8429">
        <v>8428</v>
      </c>
      <c r="B8429" t="s">
        <v>7248</v>
      </c>
      <c r="C8429" t="s">
        <v>7248</v>
      </c>
      <c r="D8429">
        <v>215</v>
      </c>
      <c r="E8429" t="s">
        <v>5125</v>
      </c>
      <c r="F8429" t="s">
        <v>1062</v>
      </c>
      <c r="G8429" s="1" t="s">
        <v>1066</v>
      </c>
      <c r="H8429" t="s">
        <v>3036</v>
      </c>
      <c r="I8429" t="s">
        <v>1066</v>
      </c>
      <c r="J8429" t="s">
        <v>3036</v>
      </c>
      <c r="K8429">
        <v>10.34</v>
      </c>
      <c r="L8429">
        <v>10.34</v>
      </c>
      <c r="M8429" t="s">
        <v>26</v>
      </c>
      <c r="N8429" t="s">
        <v>74</v>
      </c>
      <c r="O8429" t="s">
        <v>118</v>
      </c>
      <c r="P8429" t="s">
        <v>29</v>
      </c>
      <c r="Q8429" t="s">
        <v>29</v>
      </c>
      <c r="R8429" t="s">
        <v>29</v>
      </c>
      <c r="S8429" t="s">
        <v>29</v>
      </c>
      <c r="T8429" t="s">
        <v>29</v>
      </c>
      <c r="U8429" t="s">
        <v>29</v>
      </c>
      <c r="V8429" t="s">
        <v>8169</v>
      </c>
      <c r="W8429" t="s">
        <v>8039</v>
      </c>
    </row>
    <row r="8430" spans="1:23">
      <c r="A8430">
        <v>8429</v>
      </c>
      <c r="B8430" t="s">
        <v>7248</v>
      </c>
      <c r="C8430" t="s">
        <v>7248</v>
      </c>
      <c r="D8430">
        <v>215</v>
      </c>
      <c r="E8430" t="s">
        <v>8173</v>
      </c>
      <c r="F8430" t="s">
        <v>1062</v>
      </c>
      <c r="G8430" s="1" t="s">
        <v>1066</v>
      </c>
      <c r="H8430" t="s">
        <v>2192</v>
      </c>
      <c r="I8430" t="s">
        <v>1066</v>
      </c>
      <c r="J8430" t="s">
        <v>2192</v>
      </c>
      <c r="K8430">
        <v>11.95</v>
      </c>
      <c r="L8430">
        <v>11.95</v>
      </c>
      <c r="M8430" t="s">
        <v>26</v>
      </c>
      <c r="N8430" t="s">
        <v>323</v>
      </c>
      <c r="O8430" t="s">
        <v>791</v>
      </c>
      <c r="P8430" t="s">
        <v>29</v>
      </c>
      <c r="Q8430" t="s">
        <v>29</v>
      </c>
      <c r="R8430" t="s">
        <v>29</v>
      </c>
      <c r="S8430" t="s">
        <v>29</v>
      </c>
      <c r="T8430" t="s">
        <v>29</v>
      </c>
      <c r="U8430" t="s">
        <v>29</v>
      </c>
      <c r="V8430" t="s">
        <v>8169</v>
      </c>
      <c r="W8430" t="s">
        <v>8039</v>
      </c>
    </row>
    <row r="8431" spans="1:23">
      <c r="A8431">
        <v>8430</v>
      </c>
      <c r="B8431" t="s">
        <v>7248</v>
      </c>
      <c r="C8431" t="s">
        <v>7248</v>
      </c>
      <c r="D8431">
        <v>215</v>
      </c>
      <c r="E8431" t="s">
        <v>8045</v>
      </c>
      <c r="F8431" t="s">
        <v>344</v>
      </c>
      <c r="G8431" s="1" t="s">
        <v>345</v>
      </c>
      <c r="H8431" t="s">
        <v>8046</v>
      </c>
      <c r="I8431" t="s">
        <v>345</v>
      </c>
      <c r="J8431" t="s">
        <v>8046</v>
      </c>
      <c r="K8431">
        <v>0.78</v>
      </c>
      <c r="L8431">
        <v>0.78</v>
      </c>
      <c r="M8431" t="s">
        <v>26</v>
      </c>
      <c r="N8431" t="s">
        <v>74</v>
      </c>
      <c r="O8431" t="s">
        <v>118</v>
      </c>
      <c r="P8431" t="s">
        <v>29</v>
      </c>
      <c r="Q8431" t="s">
        <v>29</v>
      </c>
      <c r="R8431" t="s">
        <v>29</v>
      </c>
      <c r="S8431" t="s">
        <v>29</v>
      </c>
      <c r="T8431" t="s">
        <v>29</v>
      </c>
      <c r="U8431" t="s">
        <v>29</v>
      </c>
      <c r="V8431" t="s">
        <v>8169</v>
      </c>
      <c r="W8431" t="s">
        <v>8039</v>
      </c>
    </row>
    <row r="8432" spans="1:23">
      <c r="A8432">
        <v>8431</v>
      </c>
      <c r="B8432" t="s">
        <v>7248</v>
      </c>
      <c r="C8432" t="s">
        <v>7248</v>
      </c>
      <c r="D8432">
        <v>215</v>
      </c>
      <c r="E8432" t="s">
        <v>8174</v>
      </c>
      <c r="F8432" t="s">
        <v>206</v>
      </c>
      <c r="G8432" s="1" t="s">
        <v>6831</v>
      </c>
      <c r="H8432" t="s">
        <v>29</v>
      </c>
      <c r="I8432" t="s">
        <v>6831</v>
      </c>
      <c r="J8432" t="s">
        <v>29</v>
      </c>
      <c r="K8432">
        <v>0.13</v>
      </c>
      <c r="L8432">
        <v>0.13</v>
      </c>
      <c r="M8432" t="s">
        <v>26</v>
      </c>
      <c r="N8432" t="s">
        <v>63</v>
      </c>
      <c r="O8432" t="s">
        <v>29</v>
      </c>
      <c r="P8432" t="s">
        <v>29</v>
      </c>
      <c r="Q8432" t="s">
        <v>29</v>
      </c>
      <c r="R8432" t="s">
        <v>29</v>
      </c>
      <c r="S8432" t="s">
        <v>29</v>
      </c>
      <c r="T8432" t="s">
        <v>29</v>
      </c>
      <c r="U8432" t="s">
        <v>29</v>
      </c>
      <c r="V8432" t="s">
        <v>8169</v>
      </c>
      <c r="W8432" t="s">
        <v>8039</v>
      </c>
    </row>
    <row r="8433" spans="1:23">
      <c r="A8433">
        <v>8432</v>
      </c>
      <c r="B8433" t="s">
        <v>7248</v>
      </c>
      <c r="C8433" t="s">
        <v>7248</v>
      </c>
      <c r="D8433">
        <v>215</v>
      </c>
      <c r="E8433" t="s">
        <v>8175</v>
      </c>
      <c r="F8433" t="s">
        <v>206</v>
      </c>
      <c r="G8433" s="1" t="s">
        <v>7257</v>
      </c>
      <c r="H8433" t="s">
        <v>8176</v>
      </c>
      <c r="I8433" t="s">
        <v>6828</v>
      </c>
      <c r="J8433" t="s">
        <v>8799</v>
      </c>
      <c r="K8433">
        <v>0.19</v>
      </c>
      <c r="L8433">
        <v>0.19</v>
      </c>
      <c r="M8433" t="s">
        <v>26</v>
      </c>
      <c r="N8433" t="s">
        <v>764</v>
      </c>
      <c r="O8433" t="s">
        <v>63</v>
      </c>
      <c r="P8433" t="s">
        <v>29</v>
      </c>
      <c r="Q8433" t="s">
        <v>29</v>
      </c>
      <c r="R8433" t="s">
        <v>29</v>
      </c>
      <c r="S8433" t="s">
        <v>29</v>
      </c>
      <c r="T8433" t="s">
        <v>29</v>
      </c>
      <c r="U8433" t="s">
        <v>29</v>
      </c>
      <c r="V8433" t="s">
        <v>8169</v>
      </c>
      <c r="W8433" t="s">
        <v>8039</v>
      </c>
    </row>
    <row r="8434" spans="1:23">
      <c r="A8434">
        <v>8433</v>
      </c>
      <c r="B8434" t="s">
        <v>7248</v>
      </c>
      <c r="C8434" t="s">
        <v>7248</v>
      </c>
      <c r="D8434">
        <v>215</v>
      </c>
      <c r="E8434" t="s">
        <v>8177</v>
      </c>
      <c r="F8434" t="s">
        <v>216</v>
      </c>
      <c r="G8434" s="1" t="s">
        <v>916</v>
      </c>
      <c r="H8434" t="s">
        <v>8178</v>
      </c>
      <c r="I8434" t="s">
        <v>916</v>
      </c>
      <c r="J8434" t="s">
        <v>8178</v>
      </c>
      <c r="K8434">
        <v>0.39</v>
      </c>
      <c r="L8434">
        <v>0.39</v>
      </c>
      <c r="M8434" t="s">
        <v>26</v>
      </c>
      <c r="N8434" t="s">
        <v>764</v>
      </c>
      <c r="O8434" t="s">
        <v>29</v>
      </c>
      <c r="P8434" t="s">
        <v>29</v>
      </c>
      <c r="Q8434" t="s">
        <v>29</v>
      </c>
      <c r="R8434" t="s">
        <v>29</v>
      </c>
      <c r="S8434" t="s">
        <v>29</v>
      </c>
      <c r="T8434" t="s">
        <v>29</v>
      </c>
      <c r="U8434" t="s">
        <v>29</v>
      </c>
      <c r="V8434" t="s">
        <v>8169</v>
      </c>
      <c r="W8434" t="s">
        <v>8039</v>
      </c>
    </row>
    <row r="8435" spans="1:23">
      <c r="A8435">
        <v>8434</v>
      </c>
      <c r="B8435" t="s">
        <v>7248</v>
      </c>
      <c r="C8435" t="s">
        <v>7248</v>
      </c>
      <c r="D8435">
        <v>215</v>
      </c>
      <c r="E8435" t="s">
        <v>8050</v>
      </c>
      <c r="F8435" t="s">
        <v>216</v>
      </c>
      <c r="G8435" s="1" t="s">
        <v>916</v>
      </c>
      <c r="H8435" t="s">
        <v>8051</v>
      </c>
      <c r="I8435" t="s">
        <v>916</v>
      </c>
      <c r="J8435" t="s">
        <v>8051</v>
      </c>
      <c r="K8435">
        <v>0.32</v>
      </c>
      <c r="L8435">
        <v>0.32</v>
      </c>
      <c r="M8435" t="s">
        <v>26</v>
      </c>
      <c r="N8435" t="s">
        <v>764</v>
      </c>
      <c r="O8435" t="s">
        <v>29</v>
      </c>
      <c r="P8435" t="s">
        <v>29</v>
      </c>
      <c r="Q8435" t="s">
        <v>29</v>
      </c>
      <c r="R8435" t="s">
        <v>29</v>
      </c>
      <c r="S8435" t="s">
        <v>29</v>
      </c>
      <c r="T8435" t="s">
        <v>29</v>
      </c>
      <c r="U8435" t="s">
        <v>29</v>
      </c>
      <c r="V8435" t="s">
        <v>8169</v>
      </c>
      <c r="W8435" t="s">
        <v>8039</v>
      </c>
    </row>
    <row r="8436" spans="1:23">
      <c r="A8436">
        <v>8435</v>
      </c>
      <c r="B8436" t="s">
        <v>7248</v>
      </c>
      <c r="C8436" t="s">
        <v>7248</v>
      </c>
      <c r="D8436">
        <v>215</v>
      </c>
      <c r="E8436" t="s">
        <v>8052</v>
      </c>
      <c r="F8436" t="s">
        <v>216</v>
      </c>
      <c r="G8436" s="1" t="s">
        <v>916</v>
      </c>
      <c r="H8436" t="s">
        <v>8053</v>
      </c>
      <c r="I8436" t="s">
        <v>916</v>
      </c>
      <c r="J8436" t="s">
        <v>8053</v>
      </c>
      <c r="K8436">
        <v>1.29</v>
      </c>
      <c r="L8436">
        <v>1.29</v>
      </c>
      <c r="M8436" t="s">
        <v>26</v>
      </c>
      <c r="N8436" t="s">
        <v>118</v>
      </c>
      <c r="O8436" t="s">
        <v>29</v>
      </c>
      <c r="P8436" t="s">
        <v>29</v>
      </c>
      <c r="Q8436" t="s">
        <v>29</v>
      </c>
      <c r="R8436" t="s">
        <v>29</v>
      </c>
      <c r="S8436" t="s">
        <v>29</v>
      </c>
      <c r="T8436" t="s">
        <v>29</v>
      </c>
      <c r="U8436" t="s">
        <v>29</v>
      </c>
      <c r="V8436" t="s">
        <v>8169</v>
      </c>
      <c r="W8436" t="s">
        <v>8039</v>
      </c>
    </row>
    <row r="8437" spans="1:23">
      <c r="A8437">
        <v>8436</v>
      </c>
      <c r="B8437" t="s">
        <v>7248</v>
      </c>
      <c r="C8437" t="s">
        <v>7248</v>
      </c>
      <c r="D8437">
        <v>215</v>
      </c>
      <c r="E8437" t="s">
        <v>7607</v>
      </c>
      <c r="F8437" t="s">
        <v>41</v>
      </c>
      <c r="G8437" s="1" t="s">
        <v>371</v>
      </c>
      <c r="H8437" t="s">
        <v>804</v>
      </c>
      <c r="I8437" t="s">
        <v>371</v>
      </c>
      <c r="J8437" t="s">
        <v>804</v>
      </c>
      <c r="K8437">
        <v>0.71</v>
      </c>
      <c r="L8437">
        <v>0.71</v>
      </c>
      <c r="M8437" t="s">
        <v>26</v>
      </c>
      <c r="N8437" t="s">
        <v>74</v>
      </c>
      <c r="O8437" t="s">
        <v>118</v>
      </c>
      <c r="P8437" t="s">
        <v>29</v>
      </c>
      <c r="Q8437" t="s">
        <v>29</v>
      </c>
      <c r="R8437" t="s">
        <v>29</v>
      </c>
      <c r="S8437" t="s">
        <v>29</v>
      </c>
      <c r="T8437" t="s">
        <v>29</v>
      </c>
      <c r="U8437" t="s">
        <v>29</v>
      </c>
      <c r="V8437" t="s">
        <v>8169</v>
      </c>
      <c r="W8437" t="s">
        <v>8039</v>
      </c>
    </row>
    <row r="8438" spans="1:23">
      <c r="A8438">
        <v>8437</v>
      </c>
      <c r="B8438" t="s">
        <v>7248</v>
      </c>
      <c r="C8438" t="s">
        <v>7248</v>
      </c>
      <c r="D8438">
        <v>215</v>
      </c>
      <c r="E8438" t="s">
        <v>8179</v>
      </c>
      <c r="F8438" t="s">
        <v>41</v>
      </c>
      <c r="G8438" s="1" t="s">
        <v>371</v>
      </c>
      <c r="H8438" t="s">
        <v>8180</v>
      </c>
      <c r="I8438" t="s">
        <v>371</v>
      </c>
      <c r="J8438" t="s">
        <v>8180</v>
      </c>
      <c r="K8438">
        <v>0.13</v>
      </c>
      <c r="L8438">
        <v>0.13</v>
      </c>
      <c r="M8438" t="s">
        <v>26</v>
      </c>
      <c r="N8438" t="s">
        <v>323</v>
      </c>
      <c r="O8438" t="s">
        <v>29</v>
      </c>
      <c r="P8438" t="s">
        <v>29</v>
      </c>
      <c r="Q8438" t="s">
        <v>29</v>
      </c>
      <c r="R8438" t="s">
        <v>29</v>
      </c>
      <c r="S8438" t="s">
        <v>29</v>
      </c>
      <c r="T8438" t="s">
        <v>29</v>
      </c>
      <c r="U8438" t="s">
        <v>29</v>
      </c>
      <c r="V8438" t="s">
        <v>8169</v>
      </c>
      <c r="W8438" t="s">
        <v>8039</v>
      </c>
    </row>
    <row r="8439" spans="1:23">
      <c r="A8439">
        <v>8438</v>
      </c>
      <c r="B8439" t="s">
        <v>7248</v>
      </c>
      <c r="C8439" t="s">
        <v>7248</v>
      </c>
      <c r="D8439">
        <v>215</v>
      </c>
      <c r="E8439" t="s">
        <v>8181</v>
      </c>
      <c r="F8439" t="s">
        <v>41</v>
      </c>
      <c r="G8439" s="1" t="s">
        <v>371</v>
      </c>
      <c r="H8439" t="s">
        <v>1188</v>
      </c>
      <c r="I8439" t="s">
        <v>371</v>
      </c>
      <c r="J8439" t="s">
        <v>1188</v>
      </c>
      <c r="K8439">
        <v>0.57999999999999996</v>
      </c>
      <c r="L8439">
        <v>0.57999999999999996</v>
      </c>
      <c r="M8439" t="s">
        <v>26</v>
      </c>
      <c r="N8439" t="s">
        <v>764</v>
      </c>
      <c r="O8439" t="s">
        <v>29</v>
      </c>
      <c r="P8439" t="s">
        <v>29</v>
      </c>
      <c r="Q8439" t="s">
        <v>29</v>
      </c>
      <c r="R8439" t="s">
        <v>29</v>
      </c>
      <c r="S8439" t="s">
        <v>29</v>
      </c>
      <c r="T8439" t="s">
        <v>29</v>
      </c>
      <c r="U8439" t="s">
        <v>29</v>
      </c>
      <c r="V8439" t="s">
        <v>8169</v>
      </c>
      <c r="W8439" t="s">
        <v>8039</v>
      </c>
    </row>
    <row r="8440" spans="1:23">
      <c r="A8440">
        <v>8439</v>
      </c>
      <c r="B8440" t="s">
        <v>7248</v>
      </c>
      <c r="C8440" t="s">
        <v>7248</v>
      </c>
      <c r="D8440">
        <v>215</v>
      </c>
      <c r="E8440" t="s">
        <v>7631</v>
      </c>
      <c r="F8440" t="s">
        <v>41</v>
      </c>
      <c r="G8440" s="1" t="s">
        <v>371</v>
      </c>
      <c r="H8440" t="s">
        <v>933</v>
      </c>
      <c r="I8440" t="s">
        <v>371</v>
      </c>
      <c r="J8440" t="s">
        <v>933</v>
      </c>
      <c r="K8440">
        <v>2.2000000000000002</v>
      </c>
      <c r="L8440">
        <v>2.2000000000000002</v>
      </c>
      <c r="M8440" t="s">
        <v>26</v>
      </c>
      <c r="N8440" t="s">
        <v>74</v>
      </c>
      <c r="O8440" t="s">
        <v>118</v>
      </c>
      <c r="P8440" t="s">
        <v>29</v>
      </c>
      <c r="Q8440" t="s">
        <v>29</v>
      </c>
      <c r="R8440" t="s">
        <v>29</v>
      </c>
      <c r="S8440" t="s">
        <v>29</v>
      </c>
      <c r="T8440" t="s">
        <v>29</v>
      </c>
      <c r="U8440" t="s">
        <v>29</v>
      </c>
      <c r="V8440" t="s">
        <v>8169</v>
      </c>
      <c r="W8440" t="s">
        <v>8039</v>
      </c>
    </row>
    <row r="8441" spans="1:23">
      <c r="A8441">
        <v>8440</v>
      </c>
      <c r="B8441" t="s">
        <v>7248</v>
      </c>
      <c r="C8441" t="s">
        <v>7248</v>
      </c>
      <c r="D8441">
        <v>215</v>
      </c>
      <c r="E8441" t="s">
        <v>8182</v>
      </c>
      <c r="F8441" t="s">
        <v>41</v>
      </c>
      <c r="G8441" s="1" t="s">
        <v>371</v>
      </c>
      <c r="H8441" t="s">
        <v>6279</v>
      </c>
      <c r="I8441" t="s">
        <v>371</v>
      </c>
      <c r="J8441" t="s">
        <v>6279</v>
      </c>
      <c r="K8441">
        <v>0.45</v>
      </c>
      <c r="L8441">
        <v>0.45</v>
      </c>
      <c r="M8441" t="s">
        <v>26</v>
      </c>
      <c r="N8441" t="s">
        <v>764</v>
      </c>
      <c r="O8441" t="s">
        <v>29</v>
      </c>
      <c r="P8441" t="s">
        <v>29</v>
      </c>
      <c r="Q8441" t="s">
        <v>29</v>
      </c>
      <c r="R8441" t="s">
        <v>29</v>
      </c>
      <c r="S8441" t="s">
        <v>29</v>
      </c>
      <c r="T8441" t="s">
        <v>29</v>
      </c>
      <c r="U8441" t="s">
        <v>29</v>
      </c>
      <c r="V8441" t="s">
        <v>8169</v>
      </c>
      <c r="W8441" t="s">
        <v>8039</v>
      </c>
    </row>
    <row r="8442" spans="1:23">
      <c r="A8442">
        <v>8441</v>
      </c>
      <c r="B8442" t="s">
        <v>7248</v>
      </c>
      <c r="C8442" t="s">
        <v>7248</v>
      </c>
      <c r="D8442">
        <v>215</v>
      </c>
      <c r="E8442" t="s">
        <v>8054</v>
      </c>
      <c r="F8442" t="s">
        <v>297</v>
      </c>
      <c r="G8442" s="1" t="s">
        <v>1716</v>
      </c>
      <c r="H8442" t="s">
        <v>8055</v>
      </c>
      <c r="I8442" t="s">
        <v>1716</v>
      </c>
      <c r="J8442" t="s">
        <v>8055</v>
      </c>
      <c r="K8442">
        <v>0.52</v>
      </c>
      <c r="L8442">
        <v>0.52</v>
      </c>
      <c r="M8442" t="s">
        <v>26</v>
      </c>
      <c r="N8442" t="s">
        <v>118</v>
      </c>
      <c r="O8442" t="s">
        <v>29</v>
      </c>
      <c r="P8442" t="s">
        <v>29</v>
      </c>
      <c r="Q8442" t="s">
        <v>29</v>
      </c>
      <c r="R8442" t="s">
        <v>29</v>
      </c>
      <c r="S8442" t="s">
        <v>29</v>
      </c>
      <c r="T8442" t="s">
        <v>29</v>
      </c>
      <c r="U8442" t="s">
        <v>29</v>
      </c>
      <c r="V8442" t="s">
        <v>8169</v>
      </c>
      <c r="W8442" t="s">
        <v>8039</v>
      </c>
    </row>
    <row r="8443" spans="1:23">
      <c r="A8443">
        <v>8442</v>
      </c>
      <c r="B8443" t="s">
        <v>7248</v>
      </c>
      <c r="C8443" t="s">
        <v>7248</v>
      </c>
      <c r="D8443">
        <v>215</v>
      </c>
      <c r="E8443" t="s">
        <v>8183</v>
      </c>
      <c r="F8443" t="s">
        <v>297</v>
      </c>
      <c r="G8443" s="1" t="s">
        <v>1716</v>
      </c>
      <c r="H8443" t="s">
        <v>1238</v>
      </c>
      <c r="I8443" t="s">
        <v>1716</v>
      </c>
      <c r="J8443" t="s">
        <v>1238</v>
      </c>
      <c r="K8443">
        <v>0.32</v>
      </c>
      <c r="L8443">
        <v>0.32</v>
      </c>
      <c r="M8443" t="s">
        <v>26</v>
      </c>
      <c r="N8443" t="s">
        <v>791</v>
      </c>
      <c r="O8443" t="s">
        <v>29</v>
      </c>
      <c r="P8443" t="s">
        <v>29</v>
      </c>
      <c r="Q8443" t="s">
        <v>29</v>
      </c>
      <c r="R8443" t="s">
        <v>29</v>
      </c>
      <c r="S8443" t="s">
        <v>29</v>
      </c>
      <c r="T8443" t="s">
        <v>29</v>
      </c>
      <c r="U8443" t="s">
        <v>29</v>
      </c>
      <c r="V8443" t="s">
        <v>8169</v>
      </c>
      <c r="W8443" t="s">
        <v>8039</v>
      </c>
    </row>
    <row r="8444" spans="1:23">
      <c r="A8444">
        <v>8443</v>
      </c>
      <c r="B8444" t="s">
        <v>7248</v>
      </c>
      <c r="C8444" t="s">
        <v>7248</v>
      </c>
      <c r="D8444">
        <v>215</v>
      </c>
      <c r="E8444" t="s">
        <v>8184</v>
      </c>
      <c r="F8444" t="s">
        <v>297</v>
      </c>
      <c r="G8444" s="1" t="s">
        <v>298</v>
      </c>
      <c r="H8444" t="s">
        <v>8185</v>
      </c>
      <c r="I8444" t="s">
        <v>298</v>
      </c>
      <c r="J8444" t="s">
        <v>8185</v>
      </c>
      <c r="K8444">
        <v>0.26</v>
      </c>
      <c r="L8444">
        <v>0.26</v>
      </c>
      <c r="M8444" t="s">
        <v>26</v>
      </c>
      <c r="N8444" t="s">
        <v>764</v>
      </c>
      <c r="O8444" t="s">
        <v>29</v>
      </c>
      <c r="P8444" t="s">
        <v>29</v>
      </c>
      <c r="Q8444" t="s">
        <v>29</v>
      </c>
      <c r="R8444" t="s">
        <v>29</v>
      </c>
      <c r="S8444" t="s">
        <v>29</v>
      </c>
      <c r="T8444" t="s">
        <v>29</v>
      </c>
      <c r="U8444" t="s">
        <v>29</v>
      </c>
      <c r="V8444" t="s">
        <v>8169</v>
      </c>
      <c r="W8444" t="s">
        <v>8039</v>
      </c>
    </row>
    <row r="8445" spans="1:23">
      <c r="A8445">
        <v>8444</v>
      </c>
      <c r="B8445" t="s">
        <v>7248</v>
      </c>
      <c r="C8445" t="s">
        <v>7248</v>
      </c>
      <c r="D8445">
        <v>215</v>
      </c>
      <c r="E8445" t="s">
        <v>6488</v>
      </c>
      <c r="F8445" t="s">
        <v>297</v>
      </c>
      <c r="G8445" s="1" t="s">
        <v>1713</v>
      </c>
      <c r="H8445" t="s">
        <v>6489</v>
      </c>
      <c r="I8445" t="s">
        <v>1713</v>
      </c>
      <c r="J8445" t="s">
        <v>6489</v>
      </c>
      <c r="K8445">
        <v>0.32</v>
      </c>
      <c r="L8445">
        <v>0.32</v>
      </c>
      <c r="M8445" t="s">
        <v>26</v>
      </c>
      <c r="N8445" t="s">
        <v>791</v>
      </c>
      <c r="O8445" t="s">
        <v>29</v>
      </c>
      <c r="P8445" t="s">
        <v>29</v>
      </c>
      <c r="Q8445" t="s">
        <v>29</v>
      </c>
      <c r="R8445" t="s">
        <v>29</v>
      </c>
      <c r="S8445" t="s">
        <v>29</v>
      </c>
      <c r="T8445" t="s">
        <v>29</v>
      </c>
      <c r="U8445" t="s">
        <v>29</v>
      </c>
      <c r="V8445" t="s">
        <v>8169</v>
      </c>
      <c r="W8445" t="s">
        <v>8039</v>
      </c>
    </row>
    <row r="8446" spans="1:23">
      <c r="A8446">
        <v>8445</v>
      </c>
      <c r="B8446" t="s">
        <v>7248</v>
      </c>
      <c r="C8446" t="s">
        <v>7248</v>
      </c>
      <c r="D8446">
        <v>215</v>
      </c>
      <c r="E8446" t="s">
        <v>2125</v>
      </c>
      <c r="F8446" t="s">
        <v>297</v>
      </c>
      <c r="G8446" s="1" t="s">
        <v>1713</v>
      </c>
      <c r="H8446" t="s">
        <v>2126</v>
      </c>
      <c r="I8446" t="s">
        <v>1713</v>
      </c>
      <c r="J8446" t="s">
        <v>2126</v>
      </c>
      <c r="K8446">
        <v>7.17</v>
      </c>
      <c r="L8446">
        <v>7.17</v>
      </c>
      <c r="M8446" t="s">
        <v>26</v>
      </c>
      <c r="N8446" t="s">
        <v>74</v>
      </c>
      <c r="O8446" t="s">
        <v>118</v>
      </c>
      <c r="P8446" t="s">
        <v>29</v>
      </c>
      <c r="Q8446" t="s">
        <v>29</v>
      </c>
      <c r="R8446" t="s">
        <v>29</v>
      </c>
      <c r="S8446" t="s">
        <v>29</v>
      </c>
      <c r="T8446" t="s">
        <v>29</v>
      </c>
      <c r="U8446" t="s">
        <v>29</v>
      </c>
      <c r="V8446" t="s">
        <v>8169</v>
      </c>
      <c r="W8446" t="s">
        <v>8039</v>
      </c>
    </row>
    <row r="8447" spans="1:23">
      <c r="A8447">
        <v>8446</v>
      </c>
      <c r="B8447" t="s">
        <v>7248</v>
      </c>
      <c r="C8447" t="s">
        <v>7248</v>
      </c>
      <c r="D8447">
        <v>215</v>
      </c>
      <c r="E8447" t="s">
        <v>8186</v>
      </c>
      <c r="F8447" t="s">
        <v>297</v>
      </c>
      <c r="G8447" s="1" t="s">
        <v>1713</v>
      </c>
      <c r="H8447" t="s">
        <v>8187</v>
      </c>
      <c r="I8447" t="s">
        <v>1713</v>
      </c>
      <c r="J8447" t="s">
        <v>8187</v>
      </c>
      <c r="K8447">
        <v>26.1</v>
      </c>
      <c r="L8447">
        <v>26.1</v>
      </c>
      <c r="M8447" t="s">
        <v>26</v>
      </c>
      <c r="N8447" t="s">
        <v>118</v>
      </c>
      <c r="O8447" t="s">
        <v>29</v>
      </c>
      <c r="P8447" t="s">
        <v>29</v>
      </c>
      <c r="Q8447" t="s">
        <v>29</v>
      </c>
      <c r="R8447" t="s">
        <v>29</v>
      </c>
      <c r="S8447" t="s">
        <v>29</v>
      </c>
      <c r="T8447" t="s">
        <v>29</v>
      </c>
      <c r="U8447" t="s">
        <v>29</v>
      </c>
      <c r="V8447" t="s">
        <v>8169</v>
      </c>
      <c r="W8447" t="s">
        <v>8039</v>
      </c>
    </row>
    <row r="8448" spans="1:23">
      <c r="A8448">
        <v>8447</v>
      </c>
      <c r="B8448" t="s">
        <v>7248</v>
      </c>
      <c r="C8448" t="s">
        <v>7248</v>
      </c>
      <c r="D8448">
        <v>215</v>
      </c>
      <c r="E8448" t="s">
        <v>8136</v>
      </c>
      <c r="F8448" t="s">
        <v>297</v>
      </c>
      <c r="G8448" s="1" t="s">
        <v>1713</v>
      </c>
      <c r="H8448" t="s">
        <v>8137</v>
      </c>
      <c r="I8448" t="s">
        <v>1713</v>
      </c>
      <c r="J8448" t="s">
        <v>8137</v>
      </c>
      <c r="K8448">
        <v>0.13</v>
      </c>
      <c r="L8448">
        <v>0.13</v>
      </c>
      <c r="M8448" t="s">
        <v>26</v>
      </c>
      <c r="N8448" t="s">
        <v>764</v>
      </c>
      <c r="O8448" t="s">
        <v>29</v>
      </c>
      <c r="P8448" t="s">
        <v>29</v>
      </c>
      <c r="Q8448" t="s">
        <v>29</v>
      </c>
      <c r="R8448" t="s">
        <v>29</v>
      </c>
      <c r="S8448" t="s">
        <v>29</v>
      </c>
      <c r="T8448" t="s">
        <v>29</v>
      </c>
      <c r="U8448" t="s">
        <v>29</v>
      </c>
      <c r="V8448" t="s">
        <v>8169</v>
      </c>
      <c r="W8448" t="s">
        <v>8039</v>
      </c>
    </row>
    <row r="8449" spans="1:23">
      <c r="A8449">
        <v>8448</v>
      </c>
      <c r="B8449" t="s">
        <v>7248</v>
      </c>
      <c r="C8449" t="s">
        <v>7248</v>
      </c>
      <c r="D8449">
        <v>215</v>
      </c>
      <c r="E8449" t="s">
        <v>8058</v>
      </c>
      <c r="F8449" t="s">
        <v>297</v>
      </c>
      <c r="G8449" s="1" t="s">
        <v>1713</v>
      </c>
      <c r="H8449" t="s">
        <v>524</v>
      </c>
      <c r="I8449" t="s">
        <v>1713</v>
      </c>
      <c r="J8449" t="s">
        <v>524</v>
      </c>
      <c r="K8449">
        <v>0.84</v>
      </c>
      <c r="L8449">
        <v>0.84</v>
      </c>
      <c r="M8449" t="s">
        <v>26</v>
      </c>
      <c r="N8449" t="s">
        <v>118</v>
      </c>
      <c r="O8449" t="s">
        <v>29</v>
      </c>
      <c r="P8449" t="s">
        <v>29</v>
      </c>
      <c r="Q8449" t="s">
        <v>29</v>
      </c>
      <c r="R8449" t="s">
        <v>29</v>
      </c>
      <c r="S8449" t="s">
        <v>29</v>
      </c>
      <c r="T8449" t="s">
        <v>29</v>
      </c>
      <c r="U8449" t="s">
        <v>29</v>
      </c>
      <c r="V8449" t="s">
        <v>8169</v>
      </c>
      <c r="W8449" t="s">
        <v>8039</v>
      </c>
    </row>
    <row r="8450" spans="1:23">
      <c r="A8450">
        <v>8449</v>
      </c>
      <c r="B8450" t="s">
        <v>7248</v>
      </c>
      <c r="C8450" t="s">
        <v>7248</v>
      </c>
      <c r="D8450">
        <v>215</v>
      </c>
      <c r="E8450" t="s">
        <v>8188</v>
      </c>
      <c r="F8450" t="s">
        <v>297</v>
      </c>
      <c r="G8450" s="1" t="s">
        <v>1713</v>
      </c>
      <c r="H8450" t="s">
        <v>8189</v>
      </c>
      <c r="I8450" t="s">
        <v>1713</v>
      </c>
      <c r="J8450" t="s">
        <v>8189</v>
      </c>
      <c r="K8450">
        <v>0.06</v>
      </c>
      <c r="L8450">
        <v>0.06</v>
      </c>
      <c r="M8450" t="s">
        <v>26</v>
      </c>
      <c r="N8450" t="s">
        <v>764</v>
      </c>
      <c r="O8450" t="s">
        <v>29</v>
      </c>
      <c r="P8450" t="s">
        <v>29</v>
      </c>
      <c r="Q8450" t="s">
        <v>29</v>
      </c>
      <c r="R8450" t="s">
        <v>29</v>
      </c>
      <c r="S8450" t="s">
        <v>29</v>
      </c>
      <c r="T8450" t="s">
        <v>29</v>
      </c>
      <c r="U8450" t="s">
        <v>29</v>
      </c>
      <c r="V8450" t="s">
        <v>8169</v>
      </c>
      <c r="W8450" t="s">
        <v>8039</v>
      </c>
    </row>
    <row r="8451" spans="1:23">
      <c r="A8451">
        <v>8450</v>
      </c>
      <c r="B8451" t="s">
        <v>7248</v>
      </c>
      <c r="C8451" t="s">
        <v>7248</v>
      </c>
      <c r="D8451">
        <v>215</v>
      </c>
      <c r="E8451" t="s">
        <v>8060</v>
      </c>
      <c r="F8451" t="s">
        <v>297</v>
      </c>
      <c r="G8451" s="1" t="s">
        <v>1713</v>
      </c>
      <c r="H8451" t="s">
        <v>8061</v>
      </c>
      <c r="I8451" t="s">
        <v>1713</v>
      </c>
      <c r="J8451" t="s">
        <v>8796</v>
      </c>
      <c r="K8451">
        <v>0.06</v>
      </c>
      <c r="L8451">
        <v>0.06</v>
      </c>
      <c r="M8451" t="s">
        <v>26</v>
      </c>
      <c r="N8451" t="s">
        <v>118</v>
      </c>
      <c r="O8451" t="s">
        <v>29</v>
      </c>
      <c r="P8451" t="s">
        <v>29</v>
      </c>
      <c r="Q8451" t="s">
        <v>29</v>
      </c>
      <c r="R8451" t="s">
        <v>29</v>
      </c>
      <c r="S8451" t="s">
        <v>29</v>
      </c>
      <c r="T8451" t="s">
        <v>29</v>
      </c>
      <c r="U8451" t="s">
        <v>29</v>
      </c>
      <c r="V8451" t="s">
        <v>8169</v>
      </c>
      <c r="W8451" t="s">
        <v>8039</v>
      </c>
    </row>
    <row r="8452" spans="1:23">
      <c r="A8452">
        <v>8451</v>
      </c>
      <c r="B8452" t="s">
        <v>7248</v>
      </c>
      <c r="C8452" t="s">
        <v>7248</v>
      </c>
      <c r="D8452">
        <v>215</v>
      </c>
      <c r="E8452" t="s">
        <v>8190</v>
      </c>
      <c r="F8452" t="s">
        <v>498</v>
      </c>
      <c r="G8452" s="1" t="s">
        <v>6308</v>
      </c>
      <c r="H8452" t="s">
        <v>1158</v>
      </c>
      <c r="I8452" t="s">
        <v>6308</v>
      </c>
      <c r="J8452" t="s">
        <v>1158</v>
      </c>
      <c r="K8452">
        <v>0.19</v>
      </c>
      <c r="L8452">
        <v>0.19</v>
      </c>
      <c r="M8452" t="s">
        <v>26</v>
      </c>
      <c r="N8452" t="s">
        <v>791</v>
      </c>
      <c r="O8452" t="s">
        <v>29</v>
      </c>
      <c r="P8452" t="s">
        <v>29</v>
      </c>
      <c r="Q8452" t="s">
        <v>29</v>
      </c>
      <c r="R8452" t="s">
        <v>29</v>
      </c>
      <c r="S8452" t="s">
        <v>29</v>
      </c>
      <c r="T8452" t="s">
        <v>29</v>
      </c>
      <c r="U8452" t="s">
        <v>29</v>
      </c>
      <c r="V8452" t="s">
        <v>8169</v>
      </c>
      <c r="W8452" t="s">
        <v>8039</v>
      </c>
    </row>
    <row r="8453" spans="1:23">
      <c r="A8453">
        <v>8452</v>
      </c>
      <c r="B8453" t="s">
        <v>7248</v>
      </c>
      <c r="C8453" t="s">
        <v>7248</v>
      </c>
      <c r="D8453">
        <v>215</v>
      </c>
      <c r="E8453" t="s">
        <v>8191</v>
      </c>
      <c r="F8453" t="s">
        <v>498</v>
      </c>
      <c r="G8453" s="1" t="s">
        <v>2149</v>
      </c>
      <c r="H8453" t="s">
        <v>29</v>
      </c>
      <c r="I8453" t="s">
        <v>2149</v>
      </c>
      <c r="J8453" t="s">
        <v>29</v>
      </c>
      <c r="K8453">
        <v>0.19</v>
      </c>
      <c r="L8453">
        <v>0.19</v>
      </c>
      <c r="M8453" t="s">
        <v>26</v>
      </c>
      <c r="N8453" t="s">
        <v>764</v>
      </c>
      <c r="O8453" t="s">
        <v>29</v>
      </c>
      <c r="P8453" t="s">
        <v>29</v>
      </c>
      <c r="Q8453" t="s">
        <v>29</v>
      </c>
      <c r="R8453" t="s">
        <v>29</v>
      </c>
      <c r="S8453" t="s">
        <v>29</v>
      </c>
      <c r="T8453" t="s">
        <v>29</v>
      </c>
      <c r="U8453" t="s">
        <v>29</v>
      </c>
      <c r="V8453" t="s">
        <v>8169</v>
      </c>
      <c r="W8453" t="s">
        <v>8039</v>
      </c>
    </row>
    <row r="8454" spans="1:23">
      <c r="A8454">
        <v>8453</v>
      </c>
      <c r="B8454" t="s">
        <v>7248</v>
      </c>
      <c r="C8454" t="s">
        <v>7248</v>
      </c>
      <c r="D8454">
        <v>215</v>
      </c>
      <c r="E8454" t="s">
        <v>8192</v>
      </c>
      <c r="F8454" t="s">
        <v>2077</v>
      </c>
      <c r="G8454" s="1" t="s">
        <v>7481</v>
      </c>
      <c r="H8454" t="s">
        <v>8193</v>
      </c>
      <c r="I8454" t="s">
        <v>7481</v>
      </c>
      <c r="J8454" t="s">
        <v>8193</v>
      </c>
      <c r="K8454">
        <v>0.26</v>
      </c>
      <c r="L8454">
        <v>0.26</v>
      </c>
      <c r="M8454" t="s">
        <v>26</v>
      </c>
      <c r="N8454" t="s">
        <v>791</v>
      </c>
      <c r="O8454" t="s">
        <v>29</v>
      </c>
      <c r="P8454" t="s">
        <v>29</v>
      </c>
      <c r="Q8454" t="s">
        <v>29</v>
      </c>
      <c r="R8454" t="s">
        <v>29</v>
      </c>
      <c r="S8454" t="s">
        <v>29</v>
      </c>
      <c r="T8454" t="s">
        <v>29</v>
      </c>
      <c r="U8454" t="s">
        <v>29</v>
      </c>
      <c r="V8454" t="s">
        <v>8169</v>
      </c>
      <c r="W8454" t="s">
        <v>8039</v>
      </c>
    </row>
    <row r="8455" spans="1:23">
      <c r="A8455">
        <v>8454</v>
      </c>
      <c r="B8455" t="s">
        <v>7248</v>
      </c>
      <c r="C8455" t="s">
        <v>7248</v>
      </c>
      <c r="D8455">
        <v>215</v>
      </c>
      <c r="E8455" t="s">
        <v>8194</v>
      </c>
      <c r="F8455" t="s">
        <v>72</v>
      </c>
      <c r="G8455" s="1" t="s">
        <v>8195</v>
      </c>
      <c r="H8455" t="s">
        <v>8196</v>
      </c>
      <c r="I8455" t="s">
        <v>8195</v>
      </c>
      <c r="J8455" t="s">
        <v>8196</v>
      </c>
      <c r="K8455">
        <v>0.13</v>
      </c>
      <c r="L8455">
        <v>0.13</v>
      </c>
      <c r="M8455" t="s">
        <v>26</v>
      </c>
      <c r="N8455" t="s">
        <v>328</v>
      </c>
      <c r="O8455" t="s">
        <v>29</v>
      </c>
      <c r="P8455" t="s">
        <v>29</v>
      </c>
      <c r="Q8455" t="s">
        <v>29</v>
      </c>
      <c r="R8455" t="s">
        <v>29</v>
      </c>
      <c r="S8455" t="s">
        <v>29</v>
      </c>
      <c r="T8455" t="s">
        <v>29</v>
      </c>
      <c r="U8455" t="s">
        <v>29</v>
      </c>
      <c r="V8455" t="s">
        <v>8169</v>
      </c>
      <c r="W8455" t="s">
        <v>8039</v>
      </c>
    </row>
    <row r="8456" spans="1:23">
      <c r="A8456">
        <v>8455</v>
      </c>
      <c r="B8456" t="s">
        <v>7248</v>
      </c>
      <c r="C8456" t="s">
        <v>7248</v>
      </c>
      <c r="D8456">
        <v>215</v>
      </c>
      <c r="E8456" t="s">
        <v>8066</v>
      </c>
      <c r="F8456" t="s">
        <v>438</v>
      </c>
      <c r="G8456" s="1" t="s">
        <v>2070</v>
      </c>
      <c r="H8456" t="s">
        <v>331</v>
      </c>
      <c r="I8456" t="s">
        <v>2070</v>
      </c>
      <c r="J8456" t="s">
        <v>331</v>
      </c>
      <c r="K8456">
        <v>0.39</v>
      </c>
      <c r="L8456">
        <v>0.39</v>
      </c>
      <c r="M8456" t="s">
        <v>26</v>
      </c>
      <c r="N8456" t="s">
        <v>118</v>
      </c>
      <c r="O8456" t="s">
        <v>63</v>
      </c>
      <c r="P8456" t="s">
        <v>29</v>
      </c>
      <c r="Q8456" t="s">
        <v>29</v>
      </c>
      <c r="R8456" t="s">
        <v>29</v>
      </c>
      <c r="S8456" t="s">
        <v>29</v>
      </c>
      <c r="T8456" t="s">
        <v>29</v>
      </c>
      <c r="U8456" t="s">
        <v>29</v>
      </c>
      <c r="V8456" t="s">
        <v>8169</v>
      </c>
      <c r="W8456" t="s">
        <v>8039</v>
      </c>
    </row>
    <row r="8457" spans="1:23">
      <c r="A8457">
        <v>8456</v>
      </c>
      <c r="B8457" t="s">
        <v>7248</v>
      </c>
      <c r="C8457" t="s">
        <v>7248</v>
      </c>
      <c r="D8457">
        <v>215</v>
      </c>
      <c r="E8457" t="s">
        <v>8067</v>
      </c>
      <c r="F8457" t="s">
        <v>438</v>
      </c>
      <c r="G8457" s="1" t="s">
        <v>8068</v>
      </c>
      <c r="H8457" t="s">
        <v>6055</v>
      </c>
      <c r="I8457" t="s">
        <v>8068</v>
      </c>
      <c r="J8457" t="s">
        <v>6055</v>
      </c>
      <c r="K8457">
        <v>2.0699999999999998</v>
      </c>
      <c r="L8457">
        <v>2.0699999999999998</v>
      </c>
      <c r="M8457" t="s">
        <v>26</v>
      </c>
      <c r="N8457" t="s">
        <v>118</v>
      </c>
      <c r="O8457" t="s">
        <v>29</v>
      </c>
      <c r="P8457" t="s">
        <v>29</v>
      </c>
      <c r="Q8457" t="s">
        <v>29</v>
      </c>
      <c r="R8457" t="s">
        <v>29</v>
      </c>
      <c r="S8457" t="s">
        <v>29</v>
      </c>
      <c r="T8457" t="s">
        <v>29</v>
      </c>
      <c r="U8457" t="s">
        <v>29</v>
      </c>
      <c r="V8457" t="s">
        <v>8169</v>
      </c>
      <c r="W8457" t="s">
        <v>8039</v>
      </c>
    </row>
    <row r="8458" spans="1:23">
      <c r="A8458">
        <v>8457</v>
      </c>
      <c r="B8458" t="s">
        <v>7248</v>
      </c>
      <c r="C8458" t="s">
        <v>7248</v>
      </c>
      <c r="D8458">
        <v>215</v>
      </c>
      <c r="E8458" t="s">
        <v>8069</v>
      </c>
      <c r="F8458" t="s">
        <v>154</v>
      </c>
      <c r="G8458" s="1" t="s">
        <v>2998</v>
      </c>
      <c r="H8458" t="s">
        <v>8070</v>
      </c>
      <c r="I8458" t="s">
        <v>2998</v>
      </c>
      <c r="J8458" t="s">
        <v>8070</v>
      </c>
      <c r="K8458">
        <v>0.78</v>
      </c>
      <c r="L8458">
        <v>0.78</v>
      </c>
      <c r="M8458" t="s">
        <v>26</v>
      </c>
      <c r="N8458" t="s">
        <v>118</v>
      </c>
      <c r="O8458" t="s">
        <v>29</v>
      </c>
      <c r="P8458" t="s">
        <v>29</v>
      </c>
      <c r="Q8458" t="s">
        <v>29</v>
      </c>
      <c r="R8458" t="s">
        <v>29</v>
      </c>
      <c r="S8458" t="s">
        <v>29</v>
      </c>
      <c r="T8458" t="s">
        <v>29</v>
      </c>
      <c r="U8458" t="s">
        <v>29</v>
      </c>
      <c r="V8458" t="s">
        <v>8169</v>
      </c>
      <c r="W8458" t="s">
        <v>8039</v>
      </c>
    </row>
    <row r="8459" spans="1:23">
      <c r="A8459">
        <v>8458</v>
      </c>
      <c r="B8459" t="s">
        <v>7248</v>
      </c>
      <c r="C8459" t="s">
        <v>7248</v>
      </c>
      <c r="D8459">
        <v>215</v>
      </c>
      <c r="E8459" t="s">
        <v>919</v>
      </c>
      <c r="F8459" t="s">
        <v>154</v>
      </c>
      <c r="G8459" s="1" t="s">
        <v>368</v>
      </c>
      <c r="H8459" t="s">
        <v>144</v>
      </c>
      <c r="I8459" t="s">
        <v>368</v>
      </c>
      <c r="J8459" t="s">
        <v>144</v>
      </c>
      <c r="K8459">
        <v>0.39</v>
      </c>
      <c r="L8459">
        <v>0.39</v>
      </c>
      <c r="M8459" t="s">
        <v>26</v>
      </c>
      <c r="N8459" t="s">
        <v>764</v>
      </c>
      <c r="O8459" t="s">
        <v>29</v>
      </c>
      <c r="P8459" t="s">
        <v>29</v>
      </c>
      <c r="Q8459" t="s">
        <v>29</v>
      </c>
      <c r="R8459" t="s">
        <v>29</v>
      </c>
      <c r="S8459" t="s">
        <v>29</v>
      </c>
      <c r="T8459" t="s">
        <v>29</v>
      </c>
      <c r="U8459" t="s">
        <v>29</v>
      </c>
      <c r="V8459" t="s">
        <v>8169</v>
      </c>
      <c r="W8459" t="s">
        <v>8039</v>
      </c>
    </row>
    <row r="8460" spans="1:23">
      <c r="A8460">
        <v>8459</v>
      </c>
      <c r="B8460" t="s">
        <v>7248</v>
      </c>
      <c r="C8460" t="s">
        <v>7248</v>
      </c>
      <c r="D8460">
        <v>215</v>
      </c>
      <c r="E8460" t="s">
        <v>8197</v>
      </c>
      <c r="F8460" t="s">
        <v>154</v>
      </c>
      <c r="G8460" s="1" t="s">
        <v>368</v>
      </c>
      <c r="H8460" t="s">
        <v>8198</v>
      </c>
      <c r="I8460" t="s">
        <v>368</v>
      </c>
      <c r="J8460" t="s">
        <v>8198</v>
      </c>
      <c r="K8460">
        <v>0.45</v>
      </c>
      <c r="L8460">
        <v>0.45</v>
      </c>
      <c r="M8460" t="s">
        <v>26</v>
      </c>
      <c r="N8460" t="s">
        <v>764</v>
      </c>
      <c r="O8460" t="s">
        <v>29</v>
      </c>
      <c r="P8460" t="s">
        <v>29</v>
      </c>
      <c r="Q8460" t="s">
        <v>29</v>
      </c>
      <c r="R8460" t="s">
        <v>29</v>
      </c>
      <c r="S8460" t="s">
        <v>29</v>
      </c>
      <c r="T8460" t="s">
        <v>29</v>
      </c>
      <c r="U8460" t="s">
        <v>29</v>
      </c>
      <c r="V8460" t="s">
        <v>8169</v>
      </c>
      <c r="W8460" t="s">
        <v>8039</v>
      </c>
    </row>
    <row r="8461" spans="1:23">
      <c r="A8461">
        <v>8460</v>
      </c>
      <c r="B8461" t="s">
        <v>7248</v>
      </c>
      <c r="C8461" t="s">
        <v>7248</v>
      </c>
      <c r="D8461">
        <v>215</v>
      </c>
      <c r="E8461" t="s">
        <v>8199</v>
      </c>
      <c r="F8461" t="s">
        <v>154</v>
      </c>
      <c r="G8461" s="1" t="s">
        <v>368</v>
      </c>
      <c r="H8461" t="s">
        <v>6524</v>
      </c>
      <c r="I8461" t="s">
        <v>368</v>
      </c>
      <c r="J8461" t="s">
        <v>6524</v>
      </c>
      <c r="K8461">
        <v>0.65</v>
      </c>
      <c r="L8461">
        <v>0.65</v>
      </c>
      <c r="M8461" t="s">
        <v>26</v>
      </c>
      <c r="N8461" t="s">
        <v>118</v>
      </c>
      <c r="O8461" t="s">
        <v>29</v>
      </c>
      <c r="P8461" t="s">
        <v>29</v>
      </c>
      <c r="Q8461" t="s">
        <v>29</v>
      </c>
      <c r="R8461" t="s">
        <v>29</v>
      </c>
      <c r="S8461" t="s">
        <v>29</v>
      </c>
      <c r="T8461" t="s">
        <v>29</v>
      </c>
      <c r="U8461" t="s">
        <v>29</v>
      </c>
      <c r="V8461" t="s">
        <v>8169</v>
      </c>
      <c r="W8461" t="s">
        <v>8039</v>
      </c>
    </row>
    <row r="8462" spans="1:23">
      <c r="A8462">
        <v>8461</v>
      </c>
      <c r="B8462" t="s">
        <v>7248</v>
      </c>
      <c r="C8462" t="s">
        <v>7248</v>
      </c>
      <c r="D8462">
        <v>215</v>
      </c>
      <c r="E8462" t="s">
        <v>8200</v>
      </c>
      <c r="F8462" t="s">
        <v>154</v>
      </c>
      <c r="G8462" s="1" t="s">
        <v>368</v>
      </c>
      <c r="H8462" t="s">
        <v>7659</v>
      </c>
      <c r="I8462" t="s">
        <v>368</v>
      </c>
      <c r="J8462" t="s">
        <v>7659</v>
      </c>
      <c r="K8462">
        <v>0.78</v>
      </c>
      <c r="L8462">
        <v>0.78</v>
      </c>
      <c r="M8462" t="s">
        <v>26</v>
      </c>
      <c r="N8462" t="s">
        <v>764</v>
      </c>
      <c r="O8462" t="s">
        <v>29</v>
      </c>
      <c r="P8462" t="s">
        <v>29</v>
      </c>
      <c r="Q8462" t="s">
        <v>29</v>
      </c>
      <c r="R8462" t="s">
        <v>29</v>
      </c>
      <c r="S8462" t="s">
        <v>29</v>
      </c>
      <c r="T8462" t="s">
        <v>29</v>
      </c>
      <c r="U8462" t="s">
        <v>29</v>
      </c>
      <c r="V8462" t="s">
        <v>8169</v>
      </c>
      <c r="W8462" t="s">
        <v>8039</v>
      </c>
    </row>
    <row r="8463" spans="1:23">
      <c r="A8463">
        <v>8462</v>
      </c>
      <c r="B8463" t="s">
        <v>7248</v>
      </c>
      <c r="C8463" t="s">
        <v>7248</v>
      </c>
      <c r="D8463">
        <v>215</v>
      </c>
      <c r="E8463" t="s">
        <v>8201</v>
      </c>
      <c r="F8463" t="s">
        <v>154</v>
      </c>
      <c r="G8463" s="1" t="s">
        <v>976</v>
      </c>
      <c r="H8463" t="s">
        <v>8202</v>
      </c>
      <c r="I8463" t="s">
        <v>976</v>
      </c>
      <c r="J8463" t="s">
        <v>8202</v>
      </c>
      <c r="K8463">
        <v>0.13</v>
      </c>
      <c r="L8463">
        <v>0.13</v>
      </c>
      <c r="M8463" t="s">
        <v>26</v>
      </c>
      <c r="N8463" t="s">
        <v>764</v>
      </c>
      <c r="O8463" t="s">
        <v>29</v>
      </c>
      <c r="P8463" t="s">
        <v>29</v>
      </c>
      <c r="Q8463" t="s">
        <v>29</v>
      </c>
      <c r="R8463" t="s">
        <v>29</v>
      </c>
      <c r="S8463" t="s">
        <v>29</v>
      </c>
      <c r="T8463" t="s">
        <v>29</v>
      </c>
      <c r="U8463" t="s">
        <v>29</v>
      </c>
      <c r="V8463" t="s">
        <v>8169</v>
      </c>
      <c r="W8463" t="s">
        <v>8039</v>
      </c>
    </row>
    <row r="8464" spans="1:23">
      <c r="A8464">
        <v>8463</v>
      </c>
      <c r="B8464" t="s">
        <v>7248</v>
      </c>
      <c r="C8464" t="s">
        <v>7248</v>
      </c>
      <c r="D8464">
        <v>215</v>
      </c>
      <c r="E8464" t="s">
        <v>8203</v>
      </c>
      <c r="F8464" t="s">
        <v>154</v>
      </c>
      <c r="G8464" s="1" t="s">
        <v>976</v>
      </c>
      <c r="H8464" t="s">
        <v>8204</v>
      </c>
      <c r="I8464" t="s">
        <v>976</v>
      </c>
      <c r="J8464" t="s">
        <v>8204</v>
      </c>
      <c r="K8464">
        <v>0.13</v>
      </c>
      <c r="L8464">
        <v>0.13</v>
      </c>
      <c r="M8464" t="s">
        <v>26</v>
      </c>
      <c r="N8464" t="s">
        <v>791</v>
      </c>
      <c r="O8464" t="s">
        <v>29</v>
      </c>
      <c r="P8464" t="s">
        <v>29</v>
      </c>
      <c r="Q8464" t="s">
        <v>29</v>
      </c>
      <c r="R8464" t="s">
        <v>29</v>
      </c>
      <c r="S8464" t="s">
        <v>29</v>
      </c>
      <c r="T8464" t="s">
        <v>29</v>
      </c>
      <c r="U8464" t="s">
        <v>29</v>
      </c>
      <c r="V8464" t="s">
        <v>8169</v>
      </c>
      <c r="W8464" t="s">
        <v>8039</v>
      </c>
    </row>
    <row r="8465" spans="1:23">
      <c r="A8465">
        <v>8464</v>
      </c>
      <c r="B8465" t="s">
        <v>7248</v>
      </c>
      <c r="C8465" t="s">
        <v>7248</v>
      </c>
      <c r="D8465">
        <v>215</v>
      </c>
      <c r="E8465" t="s">
        <v>8205</v>
      </c>
      <c r="F8465" t="s">
        <v>154</v>
      </c>
      <c r="G8465" s="1" t="s">
        <v>976</v>
      </c>
      <c r="H8465" t="s">
        <v>3133</v>
      </c>
      <c r="I8465" t="s">
        <v>976</v>
      </c>
      <c r="J8465" t="s">
        <v>3133</v>
      </c>
      <c r="K8465">
        <v>0.19</v>
      </c>
      <c r="L8465">
        <v>0.19</v>
      </c>
      <c r="M8465" t="s">
        <v>26</v>
      </c>
      <c r="N8465" t="s">
        <v>764</v>
      </c>
      <c r="O8465" t="s">
        <v>29</v>
      </c>
      <c r="P8465" t="s">
        <v>29</v>
      </c>
      <c r="Q8465" t="s">
        <v>29</v>
      </c>
      <c r="R8465" t="s">
        <v>29</v>
      </c>
      <c r="S8465" t="s">
        <v>29</v>
      </c>
      <c r="T8465" t="s">
        <v>29</v>
      </c>
      <c r="U8465" t="s">
        <v>29</v>
      </c>
      <c r="V8465" t="s">
        <v>8169</v>
      </c>
      <c r="W8465" t="s">
        <v>8039</v>
      </c>
    </row>
    <row r="8466" spans="1:23">
      <c r="A8466">
        <v>8465</v>
      </c>
      <c r="B8466" t="s">
        <v>7248</v>
      </c>
      <c r="C8466" t="s">
        <v>7248</v>
      </c>
      <c r="D8466">
        <v>215</v>
      </c>
      <c r="E8466" t="s">
        <v>6293</v>
      </c>
      <c r="F8466" t="s">
        <v>154</v>
      </c>
      <c r="G8466" s="1" t="s">
        <v>3006</v>
      </c>
      <c r="H8466" t="s">
        <v>29</v>
      </c>
      <c r="I8466" t="s">
        <v>3006</v>
      </c>
      <c r="J8466" t="s">
        <v>29</v>
      </c>
      <c r="K8466">
        <v>0.32</v>
      </c>
      <c r="L8466">
        <v>0.32</v>
      </c>
      <c r="M8466" t="s">
        <v>26</v>
      </c>
      <c r="N8466" t="s">
        <v>764</v>
      </c>
      <c r="O8466" t="s">
        <v>29</v>
      </c>
      <c r="P8466" t="s">
        <v>29</v>
      </c>
      <c r="Q8466" t="s">
        <v>29</v>
      </c>
      <c r="R8466" t="s">
        <v>29</v>
      </c>
      <c r="S8466" t="s">
        <v>29</v>
      </c>
      <c r="T8466" t="s">
        <v>29</v>
      </c>
      <c r="U8466" t="s">
        <v>29</v>
      </c>
      <c r="V8466" t="s">
        <v>8169</v>
      </c>
      <c r="W8466" t="s">
        <v>8039</v>
      </c>
    </row>
    <row r="8467" spans="1:23">
      <c r="A8467">
        <v>8466</v>
      </c>
      <c r="B8467" t="s">
        <v>7248</v>
      </c>
      <c r="C8467" t="s">
        <v>7248</v>
      </c>
      <c r="D8467">
        <v>215</v>
      </c>
      <c r="E8467" t="s">
        <v>8206</v>
      </c>
      <c r="F8467" t="s">
        <v>293</v>
      </c>
      <c r="G8467" s="1" t="s">
        <v>1722</v>
      </c>
      <c r="H8467" t="s">
        <v>29</v>
      </c>
      <c r="I8467" t="s">
        <v>1722</v>
      </c>
      <c r="J8467" t="s">
        <v>29</v>
      </c>
      <c r="K8467">
        <v>0.13</v>
      </c>
      <c r="L8467">
        <v>0.13</v>
      </c>
      <c r="M8467" t="s">
        <v>26</v>
      </c>
      <c r="N8467" t="s">
        <v>791</v>
      </c>
      <c r="O8467" t="s">
        <v>29</v>
      </c>
      <c r="P8467" t="s">
        <v>29</v>
      </c>
      <c r="Q8467" t="s">
        <v>29</v>
      </c>
      <c r="R8467" t="s">
        <v>29</v>
      </c>
      <c r="S8467" t="s">
        <v>29</v>
      </c>
      <c r="T8467" t="s">
        <v>29</v>
      </c>
      <c r="U8467" t="s">
        <v>29</v>
      </c>
      <c r="V8467" t="s">
        <v>8169</v>
      </c>
      <c r="W8467" t="s">
        <v>8039</v>
      </c>
    </row>
    <row r="8468" spans="1:23">
      <c r="A8468">
        <v>8467</v>
      </c>
      <c r="B8468" t="s">
        <v>7248</v>
      </c>
      <c r="C8468" t="s">
        <v>7248</v>
      </c>
      <c r="D8468">
        <v>215</v>
      </c>
      <c r="E8468" t="s">
        <v>923</v>
      </c>
      <c r="F8468" t="s">
        <v>598</v>
      </c>
      <c r="G8468" s="1" t="s">
        <v>914</v>
      </c>
      <c r="H8468" t="s">
        <v>924</v>
      </c>
      <c r="I8468" t="s">
        <v>914</v>
      </c>
      <c r="J8468" t="s">
        <v>924</v>
      </c>
      <c r="K8468">
        <v>1.1000000000000001</v>
      </c>
      <c r="L8468">
        <v>1.1000000000000001</v>
      </c>
      <c r="M8468" t="s">
        <v>26</v>
      </c>
      <c r="N8468" t="s">
        <v>74</v>
      </c>
      <c r="O8468" t="s">
        <v>118</v>
      </c>
      <c r="P8468" t="s">
        <v>29</v>
      </c>
      <c r="Q8468" t="s">
        <v>29</v>
      </c>
      <c r="R8468" t="s">
        <v>29</v>
      </c>
      <c r="S8468" t="s">
        <v>29</v>
      </c>
      <c r="T8468" t="s">
        <v>29</v>
      </c>
      <c r="U8468" t="s">
        <v>29</v>
      </c>
      <c r="V8468" t="s">
        <v>8169</v>
      </c>
      <c r="W8468" t="s">
        <v>8039</v>
      </c>
    </row>
    <row r="8469" spans="1:23">
      <c r="A8469">
        <v>8468</v>
      </c>
      <c r="B8469" t="s">
        <v>7248</v>
      </c>
      <c r="C8469" t="s">
        <v>7248</v>
      </c>
      <c r="D8469">
        <v>215</v>
      </c>
      <c r="E8469" t="s">
        <v>913</v>
      </c>
      <c r="F8469" t="s">
        <v>598</v>
      </c>
      <c r="G8469" s="1" t="s">
        <v>914</v>
      </c>
      <c r="H8469" t="s">
        <v>29</v>
      </c>
      <c r="I8469" t="s">
        <v>914</v>
      </c>
      <c r="J8469" t="s">
        <v>29</v>
      </c>
      <c r="K8469">
        <v>1.1000000000000001</v>
      </c>
      <c r="L8469">
        <v>1.1000000000000001</v>
      </c>
      <c r="M8469" t="s">
        <v>26</v>
      </c>
      <c r="N8469" t="s">
        <v>118</v>
      </c>
      <c r="O8469" t="s">
        <v>29</v>
      </c>
      <c r="P8469" t="s">
        <v>29</v>
      </c>
      <c r="Q8469" t="s">
        <v>29</v>
      </c>
      <c r="R8469" t="s">
        <v>29</v>
      </c>
      <c r="S8469" t="s">
        <v>29</v>
      </c>
      <c r="T8469" t="s">
        <v>29</v>
      </c>
      <c r="U8469" t="s">
        <v>29</v>
      </c>
      <c r="V8469" t="s">
        <v>8169</v>
      </c>
      <c r="W8469" t="s">
        <v>8039</v>
      </c>
    </row>
    <row r="8470" spans="1:23">
      <c r="A8470">
        <v>8469</v>
      </c>
      <c r="B8470" t="s">
        <v>7248</v>
      </c>
      <c r="C8470" t="s">
        <v>7248</v>
      </c>
      <c r="D8470">
        <v>215</v>
      </c>
      <c r="E8470" t="s">
        <v>8077</v>
      </c>
      <c r="F8470" t="s">
        <v>598</v>
      </c>
      <c r="G8470" s="1" t="s">
        <v>1100</v>
      </c>
      <c r="H8470" t="s">
        <v>2746</v>
      </c>
      <c r="I8470" t="s">
        <v>1100</v>
      </c>
      <c r="J8470" t="s">
        <v>2746</v>
      </c>
      <c r="K8470">
        <v>0.52</v>
      </c>
      <c r="L8470">
        <v>0.52</v>
      </c>
      <c r="M8470" t="s">
        <v>26</v>
      </c>
      <c r="N8470" t="s">
        <v>118</v>
      </c>
      <c r="O8470" t="s">
        <v>29</v>
      </c>
      <c r="P8470" t="s">
        <v>29</v>
      </c>
      <c r="Q8470" t="s">
        <v>29</v>
      </c>
      <c r="R8470" t="s">
        <v>29</v>
      </c>
      <c r="S8470" t="s">
        <v>29</v>
      </c>
      <c r="T8470" t="s">
        <v>29</v>
      </c>
      <c r="U8470" t="s">
        <v>29</v>
      </c>
      <c r="V8470" t="s">
        <v>8169</v>
      </c>
      <c r="W8470" t="s">
        <v>8039</v>
      </c>
    </row>
    <row r="8471" spans="1:23">
      <c r="A8471">
        <v>8470</v>
      </c>
      <c r="B8471" t="s">
        <v>7248</v>
      </c>
      <c r="C8471" t="s">
        <v>7248</v>
      </c>
      <c r="D8471">
        <v>215</v>
      </c>
      <c r="E8471" t="s">
        <v>6710</v>
      </c>
      <c r="F8471" t="s">
        <v>598</v>
      </c>
      <c r="G8471" s="1" t="s">
        <v>6711</v>
      </c>
      <c r="H8471" t="s">
        <v>29</v>
      </c>
      <c r="I8471" t="s">
        <v>6711</v>
      </c>
      <c r="J8471" t="s">
        <v>29</v>
      </c>
      <c r="K8471">
        <v>0.13</v>
      </c>
      <c r="L8471">
        <v>0.13</v>
      </c>
      <c r="M8471" t="s">
        <v>26</v>
      </c>
      <c r="N8471" t="s">
        <v>764</v>
      </c>
      <c r="O8471" t="s">
        <v>29</v>
      </c>
      <c r="P8471" t="s">
        <v>29</v>
      </c>
      <c r="Q8471" t="s">
        <v>29</v>
      </c>
      <c r="R8471" t="s">
        <v>29</v>
      </c>
      <c r="S8471" t="s">
        <v>29</v>
      </c>
      <c r="T8471" t="s">
        <v>29</v>
      </c>
      <c r="U8471" t="s">
        <v>29</v>
      </c>
      <c r="V8471" t="s">
        <v>8169</v>
      </c>
      <c r="W8471" t="s">
        <v>8039</v>
      </c>
    </row>
    <row r="8472" spans="1:23">
      <c r="A8472">
        <v>8471</v>
      </c>
      <c r="B8472" t="s">
        <v>7248</v>
      </c>
      <c r="C8472" t="s">
        <v>7248</v>
      </c>
      <c r="D8472">
        <v>215</v>
      </c>
      <c r="E8472" t="s">
        <v>8078</v>
      </c>
      <c r="F8472" t="s">
        <v>3828</v>
      </c>
      <c r="G8472" s="1" t="s">
        <v>3829</v>
      </c>
      <c r="H8472" t="s">
        <v>8079</v>
      </c>
      <c r="I8472" t="s">
        <v>3829</v>
      </c>
      <c r="J8472" t="s">
        <v>8079</v>
      </c>
      <c r="K8472">
        <v>0.06</v>
      </c>
      <c r="L8472">
        <v>0.06</v>
      </c>
      <c r="M8472" t="s">
        <v>26</v>
      </c>
      <c r="N8472" t="s">
        <v>74</v>
      </c>
      <c r="O8472" t="s">
        <v>118</v>
      </c>
      <c r="P8472" t="s">
        <v>29</v>
      </c>
      <c r="Q8472" t="s">
        <v>29</v>
      </c>
      <c r="R8472" t="s">
        <v>29</v>
      </c>
      <c r="S8472" t="s">
        <v>29</v>
      </c>
      <c r="T8472" t="s">
        <v>29</v>
      </c>
      <c r="U8472" t="s">
        <v>29</v>
      </c>
      <c r="V8472" t="s">
        <v>8169</v>
      </c>
      <c r="W8472" t="s">
        <v>8039</v>
      </c>
    </row>
    <row r="8473" spans="1:23">
      <c r="A8473">
        <v>8472</v>
      </c>
      <c r="B8473" t="s">
        <v>7248</v>
      </c>
      <c r="C8473" t="s">
        <v>7248</v>
      </c>
      <c r="D8473">
        <v>215</v>
      </c>
      <c r="E8473" t="s">
        <v>7281</v>
      </c>
      <c r="F8473" t="s">
        <v>1364</v>
      </c>
      <c r="G8473" s="1" t="s">
        <v>3885</v>
      </c>
      <c r="H8473" t="s">
        <v>7282</v>
      </c>
      <c r="I8473" t="s">
        <v>3885</v>
      </c>
      <c r="J8473" t="s">
        <v>7282</v>
      </c>
      <c r="K8473">
        <v>0.06</v>
      </c>
      <c r="L8473">
        <v>0.06</v>
      </c>
      <c r="M8473" t="s">
        <v>26</v>
      </c>
      <c r="N8473" t="s">
        <v>118</v>
      </c>
      <c r="O8473" t="s">
        <v>63</v>
      </c>
      <c r="P8473" t="s">
        <v>29</v>
      </c>
      <c r="Q8473" t="s">
        <v>29</v>
      </c>
      <c r="R8473" t="s">
        <v>29</v>
      </c>
      <c r="S8473" t="s">
        <v>29</v>
      </c>
      <c r="T8473" t="s">
        <v>29</v>
      </c>
      <c r="U8473" t="s">
        <v>29</v>
      </c>
      <c r="V8473" t="s">
        <v>8169</v>
      </c>
      <c r="W8473" t="s">
        <v>8039</v>
      </c>
    </row>
    <row r="8474" spans="1:23">
      <c r="A8474">
        <v>8473</v>
      </c>
      <c r="B8474" t="s">
        <v>7248</v>
      </c>
      <c r="C8474" t="s">
        <v>7248</v>
      </c>
      <c r="D8474">
        <v>215</v>
      </c>
      <c r="E8474" t="s">
        <v>8080</v>
      </c>
      <c r="F8474" t="s">
        <v>1364</v>
      </c>
      <c r="G8474" s="1" t="s">
        <v>1730</v>
      </c>
      <c r="H8474" t="s">
        <v>8081</v>
      </c>
      <c r="I8474" t="s">
        <v>1730</v>
      </c>
      <c r="J8474" t="s">
        <v>8081</v>
      </c>
      <c r="K8474">
        <v>0.32</v>
      </c>
      <c r="L8474">
        <v>0.32</v>
      </c>
      <c r="M8474" t="s">
        <v>26</v>
      </c>
      <c r="N8474" t="s">
        <v>118</v>
      </c>
      <c r="O8474" t="s">
        <v>63</v>
      </c>
      <c r="P8474" t="s">
        <v>29</v>
      </c>
      <c r="Q8474" t="s">
        <v>29</v>
      </c>
      <c r="R8474" t="s">
        <v>29</v>
      </c>
      <c r="S8474" t="s">
        <v>29</v>
      </c>
      <c r="T8474" t="s">
        <v>29</v>
      </c>
      <c r="U8474" t="s">
        <v>29</v>
      </c>
      <c r="V8474" t="s">
        <v>8169</v>
      </c>
      <c r="W8474" t="s">
        <v>8039</v>
      </c>
    </row>
    <row r="8475" spans="1:23">
      <c r="A8475">
        <v>8474</v>
      </c>
      <c r="B8475" t="s">
        <v>7248</v>
      </c>
      <c r="C8475" t="s">
        <v>7248</v>
      </c>
      <c r="D8475">
        <v>215</v>
      </c>
      <c r="E8475" t="s">
        <v>6505</v>
      </c>
      <c r="F8475" t="s">
        <v>1364</v>
      </c>
      <c r="G8475" s="1" t="s">
        <v>1730</v>
      </c>
      <c r="H8475" t="s">
        <v>1408</v>
      </c>
      <c r="I8475" t="s">
        <v>1730</v>
      </c>
      <c r="J8475" t="s">
        <v>1408</v>
      </c>
      <c r="K8475">
        <v>0.65</v>
      </c>
      <c r="L8475">
        <v>0.65</v>
      </c>
      <c r="M8475" t="s">
        <v>26</v>
      </c>
      <c r="N8475" t="s">
        <v>764</v>
      </c>
      <c r="O8475" t="s">
        <v>63</v>
      </c>
      <c r="P8475" t="s">
        <v>29</v>
      </c>
      <c r="Q8475" t="s">
        <v>29</v>
      </c>
      <c r="R8475" t="s">
        <v>29</v>
      </c>
      <c r="S8475" t="s">
        <v>29</v>
      </c>
      <c r="T8475" t="s">
        <v>29</v>
      </c>
      <c r="U8475" t="s">
        <v>29</v>
      </c>
      <c r="V8475" t="s">
        <v>8169</v>
      </c>
      <c r="W8475" t="s">
        <v>8039</v>
      </c>
    </row>
    <row r="8476" spans="1:23">
      <c r="A8476">
        <v>8475</v>
      </c>
      <c r="B8476" t="s">
        <v>7248</v>
      </c>
      <c r="C8476" t="s">
        <v>7248</v>
      </c>
      <c r="D8476">
        <v>215</v>
      </c>
      <c r="E8476" t="s">
        <v>8082</v>
      </c>
      <c r="F8476" t="s">
        <v>1364</v>
      </c>
      <c r="G8476" s="1" t="s">
        <v>1730</v>
      </c>
      <c r="H8476" t="s">
        <v>524</v>
      </c>
      <c r="I8476" t="s">
        <v>1730</v>
      </c>
      <c r="J8476" t="s">
        <v>524</v>
      </c>
      <c r="K8476">
        <v>0.13</v>
      </c>
      <c r="L8476">
        <v>0.13</v>
      </c>
      <c r="M8476" t="s">
        <v>26</v>
      </c>
      <c r="N8476" t="s">
        <v>764</v>
      </c>
      <c r="O8476" t="s">
        <v>29</v>
      </c>
      <c r="P8476" t="s">
        <v>29</v>
      </c>
      <c r="Q8476" t="s">
        <v>29</v>
      </c>
      <c r="R8476" t="s">
        <v>29</v>
      </c>
      <c r="S8476" t="s">
        <v>29</v>
      </c>
      <c r="T8476" t="s">
        <v>29</v>
      </c>
      <c r="U8476" t="s">
        <v>29</v>
      </c>
      <c r="V8476" t="s">
        <v>8169</v>
      </c>
      <c r="W8476" t="s">
        <v>8039</v>
      </c>
    </row>
    <row r="8477" spans="1:23">
      <c r="A8477">
        <v>8476</v>
      </c>
      <c r="B8477" t="s">
        <v>7248</v>
      </c>
      <c r="C8477" t="s">
        <v>7248</v>
      </c>
      <c r="D8477">
        <v>215</v>
      </c>
      <c r="E8477" t="s">
        <v>8083</v>
      </c>
      <c r="F8477" t="s">
        <v>1364</v>
      </c>
      <c r="G8477" s="1" t="s">
        <v>1730</v>
      </c>
      <c r="H8477" t="s">
        <v>5723</v>
      </c>
      <c r="I8477" t="s">
        <v>1730</v>
      </c>
      <c r="J8477" t="s">
        <v>5723</v>
      </c>
      <c r="K8477">
        <v>2.84</v>
      </c>
      <c r="L8477">
        <v>2.84</v>
      </c>
      <c r="M8477" t="s">
        <v>26</v>
      </c>
      <c r="N8477" t="s">
        <v>118</v>
      </c>
      <c r="O8477" t="s">
        <v>29</v>
      </c>
      <c r="P8477" t="s">
        <v>29</v>
      </c>
      <c r="Q8477" t="s">
        <v>29</v>
      </c>
      <c r="R8477" t="s">
        <v>29</v>
      </c>
      <c r="S8477" t="s">
        <v>29</v>
      </c>
      <c r="T8477" t="s">
        <v>29</v>
      </c>
      <c r="U8477" t="s">
        <v>29</v>
      </c>
      <c r="V8477" t="s">
        <v>8169</v>
      </c>
      <c r="W8477" t="s">
        <v>8039</v>
      </c>
    </row>
    <row r="8478" spans="1:23">
      <c r="A8478">
        <v>8477</v>
      </c>
      <c r="B8478" t="s">
        <v>7248</v>
      </c>
      <c r="C8478" t="s">
        <v>7248</v>
      </c>
      <c r="D8478">
        <v>215</v>
      </c>
      <c r="E8478" t="s">
        <v>8084</v>
      </c>
      <c r="F8478" t="s">
        <v>1364</v>
      </c>
      <c r="G8478" s="1" t="s">
        <v>1730</v>
      </c>
      <c r="H8478" t="s">
        <v>8085</v>
      </c>
      <c r="I8478" t="s">
        <v>1730</v>
      </c>
      <c r="J8478" t="s">
        <v>8085</v>
      </c>
      <c r="K8478">
        <v>0.78</v>
      </c>
      <c r="L8478">
        <v>0.78</v>
      </c>
      <c r="M8478" t="s">
        <v>26</v>
      </c>
      <c r="N8478" t="s">
        <v>118</v>
      </c>
      <c r="O8478" t="s">
        <v>63</v>
      </c>
      <c r="P8478" t="s">
        <v>29</v>
      </c>
      <c r="Q8478" t="s">
        <v>29</v>
      </c>
      <c r="R8478" t="s">
        <v>29</v>
      </c>
      <c r="S8478" t="s">
        <v>29</v>
      </c>
      <c r="T8478" t="s">
        <v>29</v>
      </c>
      <c r="U8478" t="s">
        <v>29</v>
      </c>
      <c r="V8478" t="s">
        <v>8169</v>
      </c>
      <c r="W8478" t="s">
        <v>8039</v>
      </c>
    </row>
    <row r="8479" spans="1:23">
      <c r="A8479">
        <v>8478</v>
      </c>
      <c r="B8479" t="s">
        <v>7248</v>
      </c>
      <c r="C8479" t="s">
        <v>7248</v>
      </c>
      <c r="D8479">
        <v>215</v>
      </c>
      <c r="E8479" t="s">
        <v>8207</v>
      </c>
      <c r="F8479" t="s">
        <v>508</v>
      </c>
      <c r="G8479" s="1" t="s">
        <v>509</v>
      </c>
      <c r="H8479" t="s">
        <v>29</v>
      </c>
      <c r="I8479" t="s">
        <v>509</v>
      </c>
      <c r="J8479" t="s">
        <v>29</v>
      </c>
      <c r="K8479">
        <v>0.65</v>
      </c>
      <c r="L8479">
        <v>0.65</v>
      </c>
      <c r="M8479" t="s">
        <v>26</v>
      </c>
      <c r="N8479" t="s">
        <v>791</v>
      </c>
      <c r="O8479" t="s">
        <v>29</v>
      </c>
      <c r="P8479" t="s">
        <v>29</v>
      </c>
      <c r="Q8479" t="s">
        <v>29</v>
      </c>
      <c r="R8479" t="s">
        <v>29</v>
      </c>
      <c r="S8479" t="s">
        <v>29</v>
      </c>
      <c r="T8479" t="s">
        <v>29</v>
      </c>
      <c r="U8479" t="s">
        <v>29</v>
      </c>
      <c r="V8479" t="s">
        <v>8169</v>
      </c>
      <c r="W8479" t="s">
        <v>8039</v>
      </c>
    </row>
    <row r="8480" spans="1:23">
      <c r="A8480">
        <v>8479</v>
      </c>
      <c r="B8480" t="s">
        <v>7248</v>
      </c>
      <c r="C8480" t="s">
        <v>7248</v>
      </c>
      <c r="D8480">
        <v>215</v>
      </c>
      <c r="E8480" t="s">
        <v>8090</v>
      </c>
      <c r="F8480" t="s">
        <v>508</v>
      </c>
      <c r="G8480" s="1" t="s">
        <v>509</v>
      </c>
      <c r="H8480" t="s">
        <v>8091</v>
      </c>
      <c r="I8480" t="s">
        <v>509</v>
      </c>
      <c r="J8480" t="s">
        <v>8091</v>
      </c>
      <c r="K8480">
        <v>0.19</v>
      </c>
      <c r="L8480">
        <v>0.19</v>
      </c>
      <c r="M8480" t="s">
        <v>26</v>
      </c>
      <c r="N8480" t="s">
        <v>791</v>
      </c>
      <c r="O8480" t="s">
        <v>29</v>
      </c>
      <c r="P8480" t="s">
        <v>29</v>
      </c>
      <c r="Q8480" t="s">
        <v>29</v>
      </c>
      <c r="R8480" t="s">
        <v>29</v>
      </c>
      <c r="S8480" t="s">
        <v>29</v>
      </c>
      <c r="T8480" t="s">
        <v>29</v>
      </c>
      <c r="U8480" t="s">
        <v>29</v>
      </c>
      <c r="V8480" t="s">
        <v>8169</v>
      </c>
      <c r="W8480" t="s">
        <v>8039</v>
      </c>
    </row>
    <row r="8481" spans="1:23">
      <c r="A8481">
        <v>8480</v>
      </c>
      <c r="B8481" t="s">
        <v>7248</v>
      </c>
      <c r="C8481" t="s">
        <v>7248</v>
      </c>
      <c r="D8481">
        <v>215</v>
      </c>
      <c r="E8481" t="s">
        <v>817</v>
      </c>
      <c r="F8481" t="s">
        <v>508</v>
      </c>
      <c r="G8481" s="1" t="s">
        <v>509</v>
      </c>
      <c r="H8481" t="s">
        <v>29</v>
      </c>
      <c r="I8481" t="s">
        <v>509</v>
      </c>
      <c r="J8481" t="s">
        <v>29</v>
      </c>
      <c r="K8481">
        <v>0.39</v>
      </c>
      <c r="L8481">
        <v>0.39</v>
      </c>
      <c r="M8481" t="s">
        <v>26</v>
      </c>
      <c r="N8481" t="s">
        <v>764</v>
      </c>
      <c r="O8481" t="s">
        <v>29</v>
      </c>
      <c r="P8481" t="s">
        <v>29</v>
      </c>
      <c r="Q8481" t="s">
        <v>29</v>
      </c>
      <c r="R8481" t="s">
        <v>29</v>
      </c>
      <c r="S8481" t="s">
        <v>29</v>
      </c>
      <c r="T8481" t="s">
        <v>29</v>
      </c>
      <c r="U8481" t="s">
        <v>29</v>
      </c>
      <c r="V8481" t="s">
        <v>8169</v>
      </c>
      <c r="W8481" t="s">
        <v>8039</v>
      </c>
    </row>
    <row r="8482" spans="1:23">
      <c r="A8482">
        <v>8481</v>
      </c>
      <c r="B8482" t="s">
        <v>7248</v>
      </c>
      <c r="C8482" t="s">
        <v>7248</v>
      </c>
      <c r="D8482">
        <v>215</v>
      </c>
      <c r="E8482" t="s">
        <v>8208</v>
      </c>
      <c r="F8482" t="s">
        <v>391</v>
      </c>
      <c r="G8482" s="1" t="s">
        <v>392</v>
      </c>
      <c r="H8482" t="s">
        <v>8209</v>
      </c>
      <c r="I8482" t="s">
        <v>392</v>
      </c>
      <c r="J8482" t="s">
        <v>7347</v>
      </c>
      <c r="K8482">
        <v>0.78</v>
      </c>
      <c r="L8482">
        <v>0.78</v>
      </c>
      <c r="M8482" t="s">
        <v>26</v>
      </c>
      <c r="N8482" t="s">
        <v>74</v>
      </c>
      <c r="O8482" t="s">
        <v>118</v>
      </c>
      <c r="P8482" t="s">
        <v>29</v>
      </c>
      <c r="Q8482" t="s">
        <v>29</v>
      </c>
      <c r="R8482" t="s">
        <v>29</v>
      </c>
      <c r="S8482" t="s">
        <v>29</v>
      </c>
      <c r="T8482" t="s">
        <v>29</v>
      </c>
      <c r="U8482" t="s">
        <v>29</v>
      </c>
      <c r="V8482" t="s">
        <v>8169</v>
      </c>
      <c r="W8482" t="s">
        <v>8039</v>
      </c>
    </row>
    <row r="8483" spans="1:23">
      <c r="A8483">
        <v>8482</v>
      </c>
      <c r="B8483" t="s">
        <v>7248</v>
      </c>
      <c r="C8483" t="s">
        <v>7248</v>
      </c>
      <c r="D8483">
        <v>215</v>
      </c>
      <c r="E8483" t="s">
        <v>8210</v>
      </c>
      <c r="F8483" t="s">
        <v>1976</v>
      </c>
      <c r="G8483" s="1" t="s">
        <v>5829</v>
      </c>
      <c r="H8483" t="s">
        <v>8211</v>
      </c>
      <c r="I8483" t="s">
        <v>5829</v>
      </c>
      <c r="J8483" t="s">
        <v>8211</v>
      </c>
      <c r="K8483">
        <v>0.13</v>
      </c>
      <c r="L8483">
        <v>0.13</v>
      </c>
      <c r="M8483" t="s">
        <v>26</v>
      </c>
      <c r="N8483" t="s">
        <v>323</v>
      </c>
      <c r="O8483" t="s">
        <v>29</v>
      </c>
      <c r="P8483" t="s">
        <v>29</v>
      </c>
      <c r="Q8483" t="s">
        <v>29</v>
      </c>
      <c r="R8483" t="s">
        <v>29</v>
      </c>
      <c r="S8483" t="s">
        <v>29</v>
      </c>
      <c r="T8483" t="s">
        <v>29</v>
      </c>
      <c r="U8483" t="s">
        <v>29</v>
      </c>
      <c r="V8483" t="s">
        <v>8169</v>
      </c>
      <c r="W8483" t="s">
        <v>8039</v>
      </c>
    </row>
    <row r="8484" spans="1:23">
      <c r="A8484">
        <v>8483</v>
      </c>
      <c r="B8484" t="s">
        <v>7248</v>
      </c>
      <c r="C8484" t="s">
        <v>7248</v>
      </c>
      <c r="D8484">
        <v>215</v>
      </c>
      <c r="E8484" t="s">
        <v>8212</v>
      </c>
      <c r="F8484" t="s">
        <v>1976</v>
      </c>
      <c r="G8484" s="1" t="s">
        <v>8098</v>
      </c>
      <c r="H8484" t="s">
        <v>8213</v>
      </c>
      <c r="I8484" t="s">
        <v>8098</v>
      </c>
      <c r="J8484" t="s">
        <v>8213</v>
      </c>
      <c r="K8484">
        <v>0.13</v>
      </c>
      <c r="L8484">
        <v>0.13</v>
      </c>
      <c r="M8484" t="s">
        <v>26</v>
      </c>
      <c r="N8484" t="s">
        <v>118</v>
      </c>
      <c r="O8484" t="s">
        <v>29</v>
      </c>
      <c r="P8484" t="s">
        <v>29</v>
      </c>
      <c r="Q8484" t="s">
        <v>29</v>
      </c>
      <c r="R8484" t="s">
        <v>29</v>
      </c>
      <c r="S8484" t="s">
        <v>29</v>
      </c>
      <c r="T8484" t="s">
        <v>29</v>
      </c>
      <c r="U8484" t="s">
        <v>29</v>
      </c>
      <c r="V8484" t="s">
        <v>8169</v>
      </c>
      <c r="W8484" t="s">
        <v>8039</v>
      </c>
    </row>
    <row r="8485" spans="1:23">
      <c r="A8485">
        <v>8484</v>
      </c>
      <c r="B8485" t="s">
        <v>7248</v>
      </c>
      <c r="C8485" t="s">
        <v>7248</v>
      </c>
      <c r="D8485">
        <v>215</v>
      </c>
      <c r="E8485" t="s">
        <v>1612</v>
      </c>
      <c r="F8485" t="s">
        <v>185</v>
      </c>
      <c r="G8485" s="1" t="s">
        <v>213</v>
      </c>
      <c r="H8485" t="s">
        <v>1613</v>
      </c>
      <c r="I8485" t="s">
        <v>213</v>
      </c>
      <c r="J8485" t="s">
        <v>1613</v>
      </c>
      <c r="K8485">
        <v>0.39</v>
      </c>
      <c r="L8485">
        <v>0.39</v>
      </c>
      <c r="M8485" t="s">
        <v>26</v>
      </c>
      <c r="N8485" t="s">
        <v>74</v>
      </c>
      <c r="O8485" t="s">
        <v>118</v>
      </c>
      <c r="P8485" t="s">
        <v>29</v>
      </c>
      <c r="Q8485" t="s">
        <v>29</v>
      </c>
      <c r="R8485" t="s">
        <v>29</v>
      </c>
      <c r="S8485" t="s">
        <v>29</v>
      </c>
      <c r="T8485" t="s">
        <v>29</v>
      </c>
      <c r="U8485" t="s">
        <v>29</v>
      </c>
      <c r="V8485" t="s">
        <v>8169</v>
      </c>
      <c r="W8485" t="s">
        <v>8039</v>
      </c>
    </row>
    <row r="8486" spans="1:23">
      <c r="A8486">
        <v>8485</v>
      </c>
      <c r="B8486" t="s">
        <v>7248</v>
      </c>
      <c r="C8486" t="s">
        <v>7248</v>
      </c>
      <c r="D8486">
        <v>215</v>
      </c>
      <c r="E8486" t="s">
        <v>3875</v>
      </c>
      <c r="F8486" t="s">
        <v>185</v>
      </c>
      <c r="G8486" s="1" t="s">
        <v>213</v>
      </c>
      <c r="H8486" t="s">
        <v>3876</v>
      </c>
      <c r="I8486" t="s">
        <v>213</v>
      </c>
      <c r="J8486" t="s">
        <v>3876</v>
      </c>
      <c r="K8486">
        <v>0.19</v>
      </c>
      <c r="L8486">
        <v>0.19</v>
      </c>
      <c r="M8486" t="s">
        <v>26</v>
      </c>
      <c r="N8486" t="s">
        <v>74</v>
      </c>
      <c r="O8486" t="s">
        <v>118</v>
      </c>
      <c r="P8486" t="s">
        <v>63</v>
      </c>
      <c r="Q8486" t="s">
        <v>29</v>
      </c>
      <c r="R8486" t="s">
        <v>29</v>
      </c>
      <c r="S8486" t="s">
        <v>29</v>
      </c>
      <c r="T8486" t="s">
        <v>29</v>
      </c>
      <c r="U8486" t="s">
        <v>29</v>
      </c>
      <c r="V8486" t="s">
        <v>8169</v>
      </c>
      <c r="W8486" t="s">
        <v>8039</v>
      </c>
    </row>
    <row r="8487" spans="1:23">
      <c r="A8487">
        <v>8486</v>
      </c>
      <c r="B8487" t="s">
        <v>7248</v>
      </c>
      <c r="C8487" t="s">
        <v>7248</v>
      </c>
      <c r="D8487">
        <v>215</v>
      </c>
      <c r="E8487" t="s">
        <v>3892</v>
      </c>
      <c r="F8487" t="s">
        <v>185</v>
      </c>
      <c r="G8487" s="1" t="s">
        <v>213</v>
      </c>
      <c r="H8487" t="s">
        <v>1071</v>
      </c>
      <c r="I8487" t="s">
        <v>213</v>
      </c>
      <c r="J8487" t="s">
        <v>1071</v>
      </c>
      <c r="K8487">
        <v>0.26</v>
      </c>
      <c r="L8487">
        <v>0.26</v>
      </c>
      <c r="M8487" t="s">
        <v>26</v>
      </c>
      <c r="N8487" t="s">
        <v>764</v>
      </c>
      <c r="O8487" t="s">
        <v>29</v>
      </c>
      <c r="P8487" t="s">
        <v>29</v>
      </c>
      <c r="Q8487" t="s">
        <v>29</v>
      </c>
      <c r="R8487" t="s">
        <v>29</v>
      </c>
      <c r="S8487" t="s">
        <v>29</v>
      </c>
      <c r="T8487" t="s">
        <v>29</v>
      </c>
      <c r="U8487" t="s">
        <v>29</v>
      </c>
      <c r="V8487" t="s">
        <v>8169</v>
      </c>
      <c r="W8487" t="s">
        <v>8039</v>
      </c>
    </row>
    <row r="8488" spans="1:23">
      <c r="A8488">
        <v>8487</v>
      </c>
      <c r="B8488" t="s">
        <v>7248</v>
      </c>
      <c r="C8488" t="s">
        <v>7248</v>
      </c>
      <c r="D8488">
        <v>215</v>
      </c>
      <c r="E8488" t="s">
        <v>6534</v>
      </c>
      <c r="F8488" t="s">
        <v>459</v>
      </c>
      <c r="G8488" s="1" t="s">
        <v>6535</v>
      </c>
      <c r="H8488" t="s">
        <v>6536</v>
      </c>
      <c r="I8488" t="s">
        <v>6535</v>
      </c>
      <c r="J8488" t="s">
        <v>6536</v>
      </c>
      <c r="K8488">
        <v>0.26</v>
      </c>
      <c r="L8488">
        <v>0.26</v>
      </c>
      <c r="M8488" t="s">
        <v>26</v>
      </c>
      <c r="N8488" t="s">
        <v>118</v>
      </c>
      <c r="O8488" t="s">
        <v>29</v>
      </c>
      <c r="P8488" t="s">
        <v>29</v>
      </c>
      <c r="Q8488" t="s">
        <v>29</v>
      </c>
      <c r="R8488" t="s">
        <v>29</v>
      </c>
      <c r="S8488" t="s">
        <v>29</v>
      </c>
      <c r="T8488" t="s">
        <v>29</v>
      </c>
      <c r="U8488" t="s">
        <v>29</v>
      </c>
      <c r="V8488" t="s">
        <v>8169</v>
      </c>
      <c r="W8488" t="s">
        <v>8039</v>
      </c>
    </row>
    <row r="8489" spans="1:23">
      <c r="A8489">
        <v>8488</v>
      </c>
      <c r="B8489" t="s">
        <v>7248</v>
      </c>
      <c r="C8489" t="s">
        <v>7248</v>
      </c>
      <c r="D8489">
        <v>215</v>
      </c>
      <c r="E8489" t="s">
        <v>3706</v>
      </c>
      <c r="F8489" t="s">
        <v>251</v>
      </c>
      <c r="G8489" s="1" t="s">
        <v>1403</v>
      </c>
      <c r="H8489" t="s">
        <v>29</v>
      </c>
      <c r="I8489" t="s">
        <v>1403</v>
      </c>
      <c r="J8489" t="s">
        <v>29</v>
      </c>
      <c r="K8489">
        <v>0.39</v>
      </c>
      <c r="L8489">
        <v>0.39</v>
      </c>
      <c r="M8489" t="s">
        <v>26</v>
      </c>
      <c r="N8489" t="s">
        <v>323</v>
      </c>
      <c r="O8489" t="s">
        <v>791</v>
      </c>
      <c r="P8489" t="s">
        <v>29</v>
      </c>
      <c r="Q8489" t="s">
        <v>29</v>
      </c>
      <c r="R8489" t="s">
        <v>29</v>
      </c>
      <c r="S8489" t="s">
        <v>29</v>
      </c>
      <c r="T8489" t="s">
        <v>29</v>
      </c>
      <c r="U8489" t="s">
        <v>29</v>
      </c>
      <c r="V8489" t="s">
        <v>8169</v>
      </c>
      <c r="W8489" t="s">
        <v>8039</v>
      </c>
    </row>
    <row r="8490" spans="1:23">
      <c r="A8490">
        <v>8489</v>
      </c>
      <c r="B8490" t="s">
        <v>7248</v>
      </c>
      <c r="C8490" t="s">
        <v>7248</v>
      </c>
      <c r="D8490">
        <v>215</v>
      </c>
      <c r="E8490" t="s">
        <v>7005</v>
      </c>
      <c r="F8490" t="s">
        <v>858</v>
      </c>
      <c r="G8490" s="1" t="s">
        <v>7006</v>
      </c>
      <c r="H8490" t="s">
        <v>331</v>
      </c>
      <c r="I8490" t="s">
        <v>7006</v>
      </c>
      <c r="J8490" t="s">
        <v>331</v>
      </c>
      <c r="K8490">
        <v>0.26</v>
      </c>
      <c r="L8490">
        <v>0.26</v>
      </c>
      <c r="M8490" t="s">
        <v>26</v>
      </c>
      <c r="N8490" t="s">
        <v>74</v>
      </c>
      <c r="O8490" t="s">
        <v>118</v>
      </c>
      <c r="P8490" t="s">
        <v>29</v>
      </c>
      <c r="Q8490" t="s">
        <v>29</v>
      </c>
      <c r="R8490" t="s">
        <v>29</v>
      </c>
      <c r="S8490" t="s">
        <v>29</v>
      </c>
      <c r="T8490" t="s">
        <v>29</v>
      </c>
      <c r="U8490" t="s">
        <v>29</v>
      </c>
      <c r="V8490" t="s">
        <v>8169</v>
      </c>
      <c r="W8490" t="s">
        <v>8039</v>
      </c>
    </row>
    <row r="8491" spans="1:23">
      <c r="A8491">
        <v>8490</v>
      </c>
      <c r="B8491" t="s">
        <v>7248</v>
      </c>
      <c r="C8491" t="s">
        <v>7248</v>
      </c>
      <c r="D8491">
        <v>215</v>
      </c>
      <c r="E8491" t="s">
        <v>5744</v>
      </c>
      <c r="F8491" t="s">
        <v>1314</v>
      </c>
      <c r="G8491" s="1" t="s">
        <v>1766</v>
      </c>
      <c r="H8491" t="s">
        <v>485</v>
      </c>
      <c r="I8491" t="s">
        <v>1766</v>
      </c>
      <c r="J8491" t="s">
        <v>485</v>
      </c>
      <c r="K8491">
        <v>0.06</v>
      </c>
      <c r="L8491">
        <v>0.06</v>
      </c>
      <c r="M8491" t="s">
        <v>26</v>
      </c>
      <c r="N8491" t="s">
        <v>764</v>
      </c>
      <c r="O8491" t="s">
        <v>29</v>
      </c>
      <c r="P8491" t="s">
        <v>29</v>
      </c>
      <c r="Q8491" t="s">
        <v>29</v>
      </c>
      <c r="R8491" t="s">
        <v>29</v>
      </c>
      <c r="S8491" t="s">
        <v>29</v>
      </c>
      <c r="T8491" t="s">
        <v>29</v>
      </c>
      <c r="U8491" t="s">
        <v>29</v>
      </c>
      <c r="V8491" t="s">
        <v>8169</v>
      </c>
      <c r="W8491" t="s">
        <v>8039</v>
      </c>
    </row>
    <row r="8492" spans="1:23">
      <c r="A8492">
        <v>8491</v>
      </c>
      <c r="B8492" t="s">
        <v>7248</v>
      </c>
      <c r="C8492" t="s">
        <v>7248</v>
      </c>
      <c r="D8492">
        <v>215</v>
      </c>
      <c r="E8492" t="s">
        <v>8214</v>
      </c>
      <c r="F8492" t="s">
        <v>1396</v>
      </c>
      <c r="G8492" s="1" t="s">
        <v>3898</v>
      </c>
      <c r="H8492" t="s">
        <v>29</v>
      </c>
      <c r="I8492" t="s">
        <v>3898</v>
      </c>
      <c r="J8492" t="s">
        <v>29</v>
      </c>
      <c r="K8492">
        <v>0.97</v>
      </c>
      <c r="L8492">
        <v>0.97</v>
      </c>
      <c r="M8492" t="s">
        <v>26</v>
      </c>
      <c r="N8492" t="s">
        <v>764</v>
      </c>
      <c r="O8492" t="s">
        <v>29</v>
      </c>
      <c r="P8492" t="s">
        <v>29</v>
      </c>
      <c r="Q8492" t="s">
        <v>29</v>
      </c>
      <c r="R8492" t="s">
        <v>29</v>
      </c>
      <c r="S8492" t="s">
        <v>29</v>
      </c>
      <c r="T8492" t="s">
        <v>29</v>
      </c>
      <c r="U8492" t="s">
        <v>29</v>
      </c>
      <c r="V8492" t="s">
        <v>8169</v>
      </c>
      <c r="W8492" t="s">
        <v>8039</v>
      </c>
    </row>
    <row r="8493" spans="1:23">
      <c r="A8493">
        <v>8492</v>
      </c>
      <c r="B8493" t="s">
        <v>7248</v>
      </c>
      <c r="C8493" t="s">
        <v>7248</v>
      </c>
      <c r="D8493">
        <v>215</v>
      </c>
      <c r="E8493" t="s">
        <v>906</v>
      </c>
      <c r="F8493" t="s">
        <v>196</v>
      </c>
      <c r="G8493" s="1" t="s">
        <v>326</v>
      </c>
      <c r="H8493" t="s">
        <v>907</v>
      </c>
      <c r="I8493" t="s">
        <v>326</v>
      </c>
      <c r="J8493" t="s">
        <v>907</v>
      </c>
      <c r="K8493">
        <v>0.13</v>
      </c>
      <c r="L8493">
        <v>0.13</v>
      </c>
      <c r="M8493" t="s">
        <v>26</v>
      </c>
      <c r="N8493" t="s">
        <v>764</v>
      </c>
      <c r="O8493" t="s">
        <v>29</v>
      </c>
      <c r="P8493" t="s">
        <v>29</v>
      </c>
      <c r="Q8493" t="s">
        <v>29</v>
      </c>
      <c r="R8493" t="s">
        <v>29</v>
      </c>
      <c r="S8493" t="s">
        <v>29</v>
      </c>
      <c r="T8493" t="s">
        <v>29</v>
      </c>
      <c r="U8493" t="s">
        <v>29</v>
      </c>
      <c r="V8493" t="s">
        <v>8169</v>
      </c>
      <c r="W8493" t="s">
        <v>8039</v>
      </c>
    </row>
    <row r="8494" spans="1:23">
      <c r="A8494">
        <v>8493</v>
      </c>
      <c r="B8494" t="s">
        <v>7248</v>
      </c>
      <c r="C8494" t="s">
        <v>7248</v>
      </c>
      <c r="D8494">
        <v>215</v>
      </c>
      <c r="E8494" t="s">
        <v>7025</v>
      </c>
      <c r="F8494" t="s">
        <v>196</v>
      </c>
      <c r="G8494" s="1" t="s">
        <v>326</v>
      </c>
      <c r="H8494" t="s">
        <v>7026</v>
      </c>
      <c r="I8494" t="s">
        <v>326</v>
      </c>
      <c r="J8494" t="s">
        <v>7026</v>
      </c>
      <c r="K8494">
        <v>0.32</v>
      </c>
      <c r="L8494">
        <v>0.32</v>
      </c>
      <c r="M8494" t="s">
        <v>26</v>
      </c>
      <c r="N8494" t="s">
        <v>118</v>
      </c>
      <c r="O8494" t="s">
        <v>29</v>
      </c>
      <c r="P8494" t="s">
        <v>29</v>
      </c>
      <c r="Q8494" t="s">
        <v>29</v>
      </c>
      <c r="R8494" t="s">
        <v>29</v>
      </c>
      <c r="S8494" t="s">
        <v>29</v>
      </c>
      <c r="T8494" t="s">
        <v>29</v>
      </c>
      <c r="U8494" t="s">
        <v>29</v>
      </c>
      <c r="V8494" t="s">
        <v>8169</v>
      </c>
      <c r="W8494" t="s">
        <v>8039</v>
      </c>
    </row>
    <row r="8495" spans="1:23">
      <c r="A8495">
        <v>8494</v>
      </c>
      <c r="B8495" t="s">
        <v>7248</v>
      </c>
      <c r="C8495" t="s">
        <v>7248</v>
      </c>
      <c r="D8495">
        <v>215</v>
      </c>
      <c r="E8495" t="s">
        <v>8102</v>
      </c>
      <c r="F8495" t="s">
        <v>196</v>
      </c>
      <c r="G8495" s="1" t="s">
        <v>326</v>
      </c>
      <c r="H8495" t="s">
        <v>3618</v>
      </c>
      <c r="I8495" t="s">
        <v>326</v>
      </c>
      <c r="J8495" t="s">
        <v>3618</v>
      </c>
      <c r="K8495">
        <v>0.32</v>
      </c>
      <c r="L8495">
        <v>0.32</v>
      </c>
      <c r="M8495" t="s">
        <v>26</v>
      </c>
      <c r="N8495" t="s">
        <v>118</v>
      </c>
      <c r="O8495" t="s">
        <v>29</v>
      </c>
      <c r="P8495" t="s">
        <v>29</v>
      </c>
      <c r="Q8495" t="s">
        <v>29</v>
      </c>
      <c r="R8495" t="s">
        <v>29</v>
      </c>
      <c r="S8495" t="s">
        <v>29</v>
      </c>
      <c r="T8495" t="s">
        <v>29</v>
      </c>
      <c r="U8495" t="s">
        <v>29</v>
      </c>
      <c r="V8495" t="s">
        <v>8169</v>
      </c>
      <c r="W8495" t="s">
        <v>8039</v>
      </c>
    </row>
    <row r="8496" spans="1:23">
      <c r="A8496">
        <v>8495</v>
      </c>
      <c r="B8496" t="s">
        <v>7248</v>
      </c>
      <c r="C8496" t="s">
        <v>7248</v>
      </c>
      <c r="D8496">
        <v>215</v>
      </c>
      <c r="E8496" t="s">
        <v>1777</v>
      </c>
      <c r="F8496" t="s">
        <v>196</v>
      </c>
      <c r="G8496" s="1" t="s">
        <v>1778</v>
      </c>
      <c r="H8496" t="s">
        <v>331</v>
      </c>
      <c r="I8496" t="s">
        <v>1778</v>
      </c>
      <c r="J8496" t="s">
        <v>331</v>
      </c>
      <c r="K8496">
        <v>1.03</v>
      </c>
      <c r="L8496">
        <v>1.03</v>
      </c>
      <c r="M8496" t="s">
        <v>26</v>
      </c>
      <c r="N8496" t="s">
        <v>118</v>
      </c>
      <c r="O8496" t="s">
        <v>29</v>
      </c>
      <c r="P8496" t="s">
        <v>29</v>
      </c>
      <c r="Q8496" t="s">
        <v>29</v>
      </c>
      <c r="R8496" t="s">
        <v>29</v>
      </c>
      <c r="S8496" t="s">
        <v>29</v>
      </c>
      <c r="T8496" t="s">
        <v>29</v>
      </c>
      <c r="U8496" t="s">
        <v>29</v>
      </c>
      <c r="V8496" t="s">
        <v>8169</v>
      </c>
      <c r="W8496" t="s">
        <v>8039</v>
      </c>
    </row>
    <row r="8497" spans="1:23">
      <c r="A8497">
        <v>8496</v>
      </c>
      <c r="B8497" t="s">
        <v>7248</v>
      </c>
      <c r="C8497" t="s">
        <v>7248</v>
      </c>
      <c r="D8497">
        <v>215</v>
      </c>
      <c r="E8497" t="s">
        <v>3862</v>
      </c>
      <c r="F8497" t="s">
        <v>196</v>
      </c>
      <c r="G8497" s="1" t="s">
        <v>225</v>
      </c>
      <c r="H8497" t="s">
        <v>3863</v>
      </c>
      <c r="I8497" t="s">
        <v>225</v>
      </c>
      <c r="J8497" t="s">
        <v>3863</v>
      </c>
      <c r="K8497">
        <v>0.65</v>
      </c>
      <c r="L8497">
        <v>0.65</v>
      </c>
      <c r="M8497" t="s">
        <v>26</v>
      </c>
      <c r="N8497" t="s">
        <v>74</v>
      </c>
      <c r="O8497" t="s">
        <v>118</v>
      </c>
      <c r="P8497" t="s">
        <v>29</v>
      </c>
      <c r="Q8497" t="s">
        <v>29</v>
      </c>
      <c r="R8497" t="s">
        <v>29</v>
      </c>
      <c r="S8497" t="s">
        <v>29</v>
      </c>
      <c r="T8497" t="s">
        <v>29</v>
      </c>
      <c r="U8497" t="s">
        <v>29</v>
      </c>
      <c r="V8497" t="s">
        <v>8169</v>
      </c>
      <c r="W8497" t="s">
        <v>8039</v>
      </c>
    </row>
    <row r="8498" spans="1:23">
      <c r="A8498">
        <v>8497</v>
      </c>
      <c r="B8498" t="s">
        <v>7248</v>
      </c>
      <c r="C8498" t="s">
        <v>7248</v>
      </c>
      <c r="D8498">
        <v>215</v>
      </c>
      <c r="E8498" t="s">
        <v>8103</v>
      </c>
      <c r="F8498" t="s">
        <v>196</v>
      </c>
      <c r="G8498" s="1" t="s">
        <v>225</v>
      </c>
      <c r="H8498" t="s">
        <v>8104</v>
      </c>
      <c r="I8498" t="s">
        <v>225</v>
      </c>
      <c r="J8498" t="s">
        <v>8104</v>
      </c>
      <c r="K8498">
        <v>0.19</v>
      </c>
      <c r="L8498">
        <v>0.19</v>
      </c>
      <c r="M8498" t="s">
        <v>26</v>
      </c>
      <c r="N8498" t="s">
        <v>74</v>
      </c>
      <c r="O8498" t="s">
        <v>118</v>
      </c>
      <c r="P8498" t="s">
        <v>29</v>
      </c>
      <c r="Q8498" t="s">
        <v>29</v>
      </c>
      <c r="R8498" t="s">
        <v>29</v>
      </c>
      <c r="S8498" t="s">
        <v>29</v>
      </c>
      <c r="T8498" t="s">
        <v>29</v>
      </c>
      <c r="U8498" t="s">
        <v>29</v>
      </c>
      <c r="V8498" t="s">
        <v>8169</v>
      </c>
      <c r="W8498" t="s">
        <v>8039</v>
      </c>
    </row>
    <row r="8499" spans="1:23">
      <c r="A8499">
        <v>8498</v>
      </c>
      <c r="B8499" t="s">
        <v>7248</v>
      </c>
      <c r="C8499" t="s">
        <v>7248</v>
      </c>
      <c r="D8499">
        <v>215</v>
      </c>
      <c r="E8499" t="s">
        <v>7657</v>
      </c>
      <c r="F8499" t="s">
        <v>196</v>
      </c>
      <c r="G8499" s="1" t="s">
        <v>225</v>
      </c>
      <c r="H8499" t="s">
        <v>6524</v>
      </c>
      <c r="I8499" t="s">
        <v>225</v>
      </c>
      <c r="J8499" t="s">
        <v>6524</v>
      </c>
      <c r="K8499">
        <v>0.45</v>
      </c>
      <c r="L8499">
        <v>0.45</v>
      </c>
      <c r="M8499" t="s">
        <v>26</v>
      </c>
      <c r="N8499" t="s">
        <v>764</v>
      </c>
      <c r="O8499" t="s">
        <v>29</v>
      </c>
      <c r="P8499" t="s">
        <v>29</v>
      </c>
      <c r="Q8499" t="s">
        <v>29</v>
      </c>
      <c r="R8499" t="s">
        <v>29</v>
      </c>
      <c r="S8499" t="s">
        <v>29</v>
      </c>
      <c r="T8499" t="s">
        <v>29</v>
      </c>
      <c r="U8499" t="s">
        <v>29</v>
      </c>
      <c r="V8499" t="s">
        <v>8169</v>
      </c>
      <c r="W8499" t="s">
        <v>8039</v>
      </c>
    </row>
    <row r="8500" spans="1:23">
      <c r="A8500">
        <v>8499</v>
      </c>
      <c r="B8500" t="s">
        <v>7248</v>
      </c>
      <c r="C8500" t="s">
        <v>7248</v>
      </c>
      <c r="D8500">
        <v>215</v>
      </c>
      <c r="E8500" t="s">
        <v>6549</v>
      </c>
      <c r="F8500" t="s">
        <v>196</v>
      </c>
      <c r="G8500" s="1" t="s">
        <v>321</v>
      </c>
      <c r="H8500" t="s">
        <v>6550</v>
      </c>
      <c r="I8500" t="s">
        <v>321</v>
      </c>
      <c r="J8500" t="s">
        <v>6550</v>
      </c>
      <c r="K8500">
        <v>0.19</v>
      </c>
      <c r="L8500">
        <v>0.19</v>
      </c>
      <c r="M8500" t="s">
        <v>26</v>
      </c>
      <c r="N8500" t="s">
        <v>118</v>
      </c>
      <c r="O8500" t="s">
        <v>63</v>
      </c>
      <c r="P8500" t="s">
        <v>29</v>
      </c>
      <c r="Q8500" t="s">
        <v>29</v>
      </c>
      <c r="R8500" t="s">
        <v>29</v>
      </c>
      <c r="S8500" t="s">
        <v>29</v>
      </c>
      <c r="T8500" t="s">
        <v>29</v>
      </c>
      <c r="U8500" t="s">
        <v>29</v>
      </c>
      <c r="V8500" t="s">
        <v>8169</v>
      </c>
      <c r="W8500" t="s">
        <v>8039</v>
      </c>
    </row>
    <row r="8501" spans="1:23">
      <c r="A8501">
        <v>8500</v>
      </c>
      <c r="B8501" t="s">
        <v>7248</v>
      </c>
      <c r="C8501" t="s">
        <v>7248</v>
      </c>
      <c r="D8501">
        <v>215</v>
      </c>
      <c r="E8501" t="s">
        <v>8215</v>
      </c>
      <c r="F8501" t="s">
        <v>196</v>
      </c>
      <c r="G8501" s="1" t="s">
        <v>928</v>
      </c>
      <c r="H8501" t="s">
        <v>29</v>
      </c>
      <c r="I8501" t="s">
        <v>928</v>
      </c>
      <c r="J8501" t="s">
        <v>29</v>
      </c>
      <c r="K8501">
        <v>0.78</v>
      </c>
      <c r="L8501">
        <v>0.78</v>
      </c>
      <c r="M8501" t="s">
        <v>26</v>
      </c>
      <c r="N8501" t="s">
        <v>118</v>
      </c>
      <c r="O8501" t="s">
        <v>29</v>
      </c>
      <c r="P8501" t="s">
        <v>29</v>
      </c>
      <c r="Q8501" t="s">
        <v>29</v>
      </c>
      <c r="R8501" t="s">
        <v>29</v>
      </c>
      <c r="S8501" t="s">
        <v>29</v>
      </c>
      <c r="T8501" t="s">
        <v>29</v>
      </c>
      <c r="U8501" t="s">
        <v>29</v>
      </c>
      <c r="V8501" t="s">
        <v>8169</v>
      </c>
      <c r="W8501" t="s">
        <v>8039</v>
      </c>
    </row>
    <row r="8502" spans="1:23">
      <c r="A8502">
        <v>8501</v>
      </c>
      <c r="B8502" t="s">
        <v>7248</v>
      </c>
      <c r="C8502" t="s">
        <v>7248</v>
      </c>
      <c r="D8502">
        <v>215</v>
      </c>
      <c r="E8502" t="s">
        <v>8107</v>
      </c>
      <c r="F8502" t="s">
        <v>196</v>
      </c>
      <c r="G8502" s="1" t="s">
        <v>928</v>
      </c>
      <c r="H8502" t="s">
        <v>8108</v>
      </c>
      <c r="I8502" t="s">
        <v>928</v>
      </c>
      <c r="J8502" t="s">
        <v>8108</v>
      </c>
      <c r="K8502">
        <v>0.78</v>
      </c>
      <c r="L8502">
        <v>0.78</v>
      </c>
      <c r="M8502" t="s">
        <v>26</v>
      </c>
      <c r="N8502" t="s">
        <v>118</v>
      </c>
      <c r="O8502" t="s">
        <v>29</v>
      </c>
      <c r="P8502" t="s">
        <v>29</v>
      </c>
      <c r="Q8502" t="s">
        <v>29</v>
      </c>
      <c r="R8502" t="s">
        <v>29</v>
      </c>
      <c r="S8502" t="s">
        <v>29</v>
      </c>
      <c r="T8502" t="s">
        <v>29</v>
      </c>
      <c r="U8502" t="s">
        <v>29</v>
      </c>
      <c r="V8502" t="s">
        <v>8169</v>
      </c>
      <c r="W8502" t="s">
        <v>8039</v>
      </c>
    </row>
    <row r="8503" spans="1:23">
      <c r="A8503">
        <v>8502</v>
      </c>
      <c r="B8503" t="s">
        <v>7248</v>
      </c>
      <c r="C8503" t="s">
        <v>7248</v>
      </c>
      <c r="D8503">
        <v>215</v>
      </c>
      <c r="E8503" t="s">
        <v>927</v>
      </c>
      <c r="F8503" t="s">
        <v>196</v>
      </c>
      <c r="G8503" s="1" t="s">
        <v>928</v>
      </c>
      <c r="H8503" t="s">
        <v>929</v>
      </c>
      <c r="I8503" t="s">
        <v>928</v>
      </c>
      <c r="J8503" t="s">
        <v>929</v>
      </c>
      <c r="K8503">
        <v>0.19</v>
      </c>
      <c r="L8503">
        <v>0.19</v>
      </c>
      <c r="M8503" t="s">
        <v>26</v>
      </c>
      <c r="N8503" t="s">
        <v>323</v>
      </c>
      <c r="O8503" t="s">
        <v>791</v>
      </c>
      <c r="P8503" t="s">
        <v>29</v>
      </c>
      <c r="Q8503" t="s">
        <v>29</v>
      </c>
      <c r="R8503" t="s">
        <v>29</v>
      </c>
      <c r="S8503" t="s">
        <v>29</v>
      </c>
      <c r="T8503" t="s">
        <v>29</v>
      </c>
      <c r="U8503" t="s">
        <v>29</v>
      </c>
      <c r="V8503" t="s">
        <v>8169</v>
      </c>
      <c r="W8503" t="s">
        <v>8039</v>
      </c>
    </row>
    <row r="8504" spans="1:23">
      <c r="A8504">
        <v>8503</v>
      </c>
      <c r="B8504" t="s">
        <v>7248</v>
      </c>
      <c r="C8504" t="s">
        <v>7248</v>
      </c>
      <c r="D8504">
        <v>215</v>
      </c>
      <c r="E8504" t="s">
        <v>8112</v>
      </c>
      <c r="F8504" t="s">
        <v>196</v>
      </c>
      <c r="G8504" s="1" t="s">
        <v>928</v>
      </c>
      <c r="H8504" t="s">
        <v>8113</v>
      </c>
      <c r="I8504" t="s">
        <v>928</v>
      </c>
      <c r="J8504" t="s">
        <v>8113</v>
      </c>
      <c r="K8504">
        <v>0.52</v>
      </c>
      <c r="L8504">
        <v>0.52</v>
      </c>
      <c r="M8504" t="s">
        <v>26</v>
      </c>
      <c r="N8504" t="s">
        <v>118</v>
      </c>
      <c r="O8504" t="s">
        <v>29</v>
      </c>
      <c r="P8504" t="s">
        <v>29</v>
      </c>
      <c r="Q8504" t="s">
        <v>29</v>
      </c>
      <c r="R8504" t="s">
        <v>29</v>
      </c>
      <c r="S8504" t="s">
        <v>29</v>
      </c>
      <c r="T8504" t="s">
        <v>29</v>
      </c>
      <c r="U8504" t="s">
        <v>29</v>
      </c>
      <c r="V8504" t="s">
        <v>8169</v>
      </c>
      <c r="W8504" t="s">
        <v>8039</v>
      </c>
    </row>
    <row r="8505" spans="1:23">
      <c r="A8505">
        <v>8504</v>
      </c>
      <c r="B8505" t="s">
        <v>7248</v>
      </c>
      <c r="C8505" t="s">
        <v>7248</v>
      </c>
      <c r="D8505">
        <v>215</v>
      </c>
      <c r="E8505" t="s">
        <v>8216</v>
      </c>
      <c r="F8505" t="s">
        <v>196</v>
      </c>
      <c r="G8505" s="1" t="s">
        <v>928</v>
      </c>
      <c r="H8505" t="s">
        <v>883</v>
      </c>
      <c r="I8505" t="s">
        <v>928</v>
      </c>
      <c r="J8505" t="s">
        <v>883</v>
      </c>
      <c r="K8505">
        <v>0.06</v>
      </c>
      <c r="L8505">
        <v>0.06</v>
      </c>
      <c r="M8505" t="s">
        <v>26</v>
      </c>
      <c r="N8505" t="s">
        <v>764</v>
      </c>
      <c r="O8505" t="s">
        <v>29</v>
      </c>
      <c r="P8505" t="s">
        <v>29</v>
      </c>
      <c r="Q8505" t="s">
        <v>29</v>
      </c>
      <c r="R8505" t="s">
        <v>29</v>
      </c>
      <c r="S8505" t="s">
        <v>29</v>
      </c>
      <c r="T8505" t="s">
        <v>29</v>
      </c>
      <c r="U8505" t="s">
        <v>29</v>
      </c>
      <c r="V8505" t="s">
        <v>8169</v>
      </c>
      <c r="W8505" t="s">
        <v>8039</v>
      </c>
    </row>
    <row r="8506" spans="1:23">
      <c r="A8506">
        <v>8505</v>
      </c>
      <c r="B8506" t="s">
        <v>7248</v>
      </c>
      <c r="C8506" t="s">
        <v>7248</v>
      </c>
      <c r="D8506">
        <v>215</v>
      </c>
      <c r="E8506" t="s">
        <v>2133</v>
      </c>
      <c r="F8506" t="s">
        <v>196</v>
      </c>
      <c r="G8506" s="1" t="s">
        <v>928</v>
      </c>
      <c r="H8506" t="s">
        <v>331</v>
      </c>
      <c r="I8506" t="s">
        <v>928</v>
      </c>
      <c r="J8506" t="s">
        <v>331</v>
      </c>
      <c r="K8506">
        <v>0.26</v>
      </c>
      <c r="L8506">
        <v>0.26</v>
      </c>
      <c r="M8506" t="s">
        <v>26</v>
      </c>
      <c r="N8506" t="s">
        <v>74</v>
      </c>
      <c r="O8506" t="s">
        <v>118</v>
      </c>
      <c r="P8506" t="s">
        <v>29</v>
      </c>
      <c r="Q8506" t="s">
        <v>29</v>
      </c>
      <c r="R8506" t="s">
        <v>29</v>
      </c>
      <c r="S8506" t="s">
        <v>29</v>
      </c>
      <c r="T8506" t="s">
        <v>29</v>
      </c>
      <c r="U8506" t="s">
        <v>29</v>
      </c>
      <c r="V8506" t="s">
        <v>8169</v>
      </c>
      <c r="W8506" t="s">
        <v>8039</v>
      </c>
    </row>
    <row r="8507" spans="1:23">
      <c r="A8507">
        <v>8506</v>
      </c>
      <c r="B8507" t="s">
        <v>7248</v>
      </c>
      <c r="C8507" t="s">
        <v>7248</v>
      </c>
      <c r="D8507">
        <v>215</v>
      </c>
      <c r="E8507" t="s">
        <v>8121</v>
      </c>
      <c r="F8507" t="s">
        <v>196</v>
      </c>
      <c r="G8507" s="1" t="s">
        <v>928</v>
      </c>
      <c r="H8507" t="s">
        <v>1967</v>
      </c>
      <c r="I8507" t="s">
        <v>928</v>
      </c>
      <c r="J8507" t="s">
        <v>1967</v>
      </c>
      <c r="K8507">
        <v>0.13</v>
      </c>
      <c r="L8507">
        <v>0.13</v>
      </c>
      <c r="M8507" t="s">
        <v>26</v>
      </c>
      <c r="N8507" t="s">
        <v>764</v>
      </c>
      <c r="O8507" t="s">
        <v>29</v>
      </c>
      <c r="P8507" t="s">
        <v>29</v>
      </c>
      <c r="Q8507" t="s">
        <v>29</v>
      </c>
      <c r="R8507" t="s">
        <v>29</v>
      </c>
      <c r="S8507" t="s">
        <v>29</v>
      </c>
      <c r="T8507" t="s">
        <v>29</v>
      </c>
      <c r="U8507" t="s">
        <v>29</v>
      </c>
      <c r="V8507" t="s">
        <v>8169</v>
      </c>
      <c r="W8507" t="s">
        <v>8039</v>
      </c>
    </row>
    <row r="8508" spans="1:23">
      <c r="A8508">
        <v>8507</v>
      </c>
      <c r="B8508" t="s">
        <v>7248</v>
      </c>
      <c r="C8508" t="s">
        <v>7248</v>
      </c>
      <c r="D8508">
        <v>215</v>
      </c>
      <c r="E8508" t="s">
        <v>8122</v>
      </c>
      <c r="F8508" t="s">
        <v>196</v>
      </c>
      <c r="G8508" s="1" t="s">
        <v>928</v>
      </c>
      <c r="H8508" t="s">
        <v>8123</v>
      </c>
      <c r="I8508" t="s">
        <v>928</v>
      </c>
      <c r="J8508" t="s">
        <v>8123</v>
      </c>
      <c r="K8508">
        <v>0.26</v>
      </c>
      <c r="L8508">
        <v>0.26</v>
      </c>
      <c r="M8508" t="s">
        <v>26</v>
      </c>
      <c r="N8508" t="s">
        <v>118</v>
      </c>
      <c r="O8508" t="s">
        <v>29</v>
      </c>
      <c r="P8508" t="s">
        <v>29</v>
      </c>
      <c r="Q8508" t="s">
        <v>29</v>
      </c>
      <c r="R8508" t="s">
        <v>29</v>
      </c>
      <c r="S8508" t="s">
        <v>29</v>
      </c>
      <c r="T8508" t="s">
        <v>29</v>
      </c>
      <c r="U8508" t="s">
        <v>29</v>
      </c>
      <c r="V8508" t="s">
        <v>8169</v>
      </c>
      <c r="W8508" t="s">
        <v>8039</v>
      </c>
    </row>
    <row r="8509" spans="1:23">
      <c r="A8509">
        <v>8508</v>
      </c>
      <c r="B8509" t="s">
        <v>7248</v>
      </c>
      <c r="C8509" t="s">
        <v>7248</v>
      </c>
      <c r="D8509">
        <v>215</v>
      </c>
      <c r="E8509" t="s">
        <v>8126</v>
      </c>
      <c r="F8509" t="s">
        <v>196</v>
      </c>
      <c r="G8509" s="1" t="s">
        <v>928</v>
      </c>
      <c r="H8509" t="s">
        <v>2088</v>
      </c>
      <c r="I8509" t="s">
        <v>928</v>
      </c>
      <c r="J8509" t="s">
        <v>2088</v>
      </c>
      <c r="K8509">
        <v>0.19</v>
      </c>
      <c r="L8509">
        <v>0.19</v>
      </c>
      <c r="M8509" t="s">
        <v>26</v>
      </c>
      <c r="N8509" t="s">
        <v>74</v>
      </c>
      <c r="O8509" t="s">
        <v>118</v>
      </c>
      <c r="P8509" t="s">
        <v>29</v>
      </c>
      <c r="Q8509" t="s">
        <v>29</v>
      </c>
      <c r="R8509" t="s">
        <v>29</v>
      </c>
      <c r="S8509" t="s">
        <v>29</v>
      </c>
      <c r="T8509" t="s">
        <v>29</v>
      </c>
      <c r="U8509" t="s">
        <v>29</v>
      </c>
      <c r="V8509" t="s">
        <v>8169</v>
      </c>
      <c r="W8509" t="s">
        <v>8039</v>
      </c>
    </row>
    <row r="8510" spans="1:23">
      <c r="A8510">
        <v>8509</v>
      </c>
      <c r="B8510" t="s">
        <v>7248</v>
      </c>
      <c r="C8510" t="s">
        <v>7248</v>
      </c>
      <c r="D8510">
        <v>215</v>
      </c>
      <c r="E8510" t="s">
        <v>8217</v>
      </c>
      <c r="F8510" t="s">
        <v>196</v>
      </c>
      <c r="G8510" s="1" t="s">
        <v>928</v>
      </c>
      <c r="H8510" t="s">
        <v>1601</v>
      </c>
      <c r="I8510" t="s">
        <v>928</v>
      </c>
      <c r="J8510" t="s">
        <v>1601</v>
      </c>
      <c r="K8510">
        <v>1.61</v>
      </c>
      <c r="L8510">
        <v>1.61</v>
      </c>
      <c r="M8510" t="s">
        <v>26</v>
      </c>
      <c r="N8510" t="s">
        <v>118</v>
      </c>
      <c r="O8510" t="s">
        <v>29</v>
      </c>
      <c r="P8510" t="s">
        <v>29</v>
      </c>
      <c r="Q8510" t="s">
        <v>29</v>
      </c>
      <c r="R8510" t="s">
        <v>29</v>
      </c>
      <c r="S8510" t="s">
        <v>29</v>
      </c>
      <c r="T8510" t="s">
        <v>29</v>
      </c>
      <c r="U8510" t="s">
        <v>29</v>
      </c>
      <c r="V8510" t="s">
        <v>8169</v>
      </c>
      <c r="W8510" t="s">
        <v>8039</v>
      </c>
    </row>
    <row r="8511" spans="1:23">
      <c r="A8511">
        <v>8510</v>
      </c>
      <c r="B8511" t="s">
        <v>7248</v>
      </c>
      <c r="C8511" t="s">
        <v>7248</v>
      </c>
      <c r="D8511">
        <v>215</v>
      </c>
      <c r="E8511" t="s">
        <v>8128</v>
      </c>
      <c r="F8511" t="s">
        <v>196</v>
      </c>
      <c r="G8511" s="1" t="s">
        <v>928</v>
      </c>
      <c r="H8511" t="s">
        <v>8129</v>
      </c>
      <c r="I8511" t="s">
        <v>928</v>
      </c>
      <c r="J8511" t="s">
        <v>8129</v>
      </c>
      <c r="K8511">
        <v>0.39</v>
      </c>
      <c r="L8511">
        <v>0.39</v>
      </c>
      <c r="M8511" t="s">
        <v>26</v>
      </c>
      <c r="N8511" t="s">
        <v>74</v>
      </c>
      <c r="O8511" t="s">
        <v>118</v>
      </c>
      <c r="P8511" t="s">
        <v>29</v>
      </c>
      <c r="Q8511" t="s">
        <v>29</v>
      </c>
      <c r="R8511" t="s">
        <v>29</v>
      </c>
      <c r="S8511" t="s">
        <v>29</v>
      </c>
      <c r="T8511" t="s">
        <v>29</v>
      </c>
      <c r="U8511" t="s">
        <v>29</v>
      </c>
      <c r="V8511" t="s">
        <v>8169</v>
      </c>
      <c r="W8511" t="s">
        <v>8039</v>
      </c>
    </row>
    <row r="8512" spans="1:23">
      <c r="A8512">
        <v>8511</v>
      </c>
      <c r="B8512" t="s">
        <v>7248</v>
      </c>
      <c r="C8512" t="s">
        <v>7248</v>
      </c>
      <c r="D8512">
        <v>215</v>
      </c>
      <c r="E8512" t="s">
        <v>8218</v>
      </c>
      <c r="F8512" t="s">
        <v>196</v>
      </c>
      <c r="G8512" s="1" t="s">
        <v>1784</v>
      </c>
      <c r="H8512" t="s">
        <v>7556</v>
      </c>
      <c r="I8512" t="s">
        <v>1784</v>
      </c>
      <c r="J8512" t="s">
        <v>7556</v>
      </c>
      <c r="K8512">
        <v>0.19</v>
      </c>
      <c r="L8512">
        <v>0.19</v>
      </c>
      <c r="M8512" t="s">
        <v>26</v>
      </c>
      <c r="N8512" t="s">
        <v>764</v>
      </c>
      <c r="O8512" t="s">
        <v>29</v>
      </c>
      <c r="P8512" t="s">
        <v>29</v>
      </c>
      <c r="Q8512" t="s">
        <v>29</v>
      </c>
      <c r="R8512" t="s">
        <v>29</v>
      </c>
      <c r="S8512" t="s">
        <v>29</v>
      </c>
      <c r="T8512" t="s">
        <v>29</v>
      </c>
      <c r="U8512" t="s">
        <v>29</v>
      </c>
      <c r="V8512" t="s">
        <v>8169</v>
      </c>
      <c r="W8512" t="s">
        <v>8039</v>
      </c>
    </row>
    <row r="8513" spans="1:23">
      <c r="A8513">
        <v>8512</v>
      </c>
      <c r="B8513" t="s">
        <v>7248</v>
      </c>
      <c r="C8513" t="s">
        <v>7248</v>
      </c>
      <c r="D8513">
        <v>215</v>
      </c>
      <c r="E8513" t="s">
        <v>7665</v>
      </c>
      <c r="F8513" t="s">
        <v>196</v>
      </c>
      <c r="G8513" s="1" t="s">
        <v>7666</v>
      </c>
      <c r="H8513" t="s">
        <v>1381</v>
      </c>
      <c r="I8513" t="s">
        <v>7666</v>
      </c>
      <c r="J8513" t="s">
        <v>1381</v>
      </c>
      <c r="K8513">
        <v>1.29</v>
      </c>
      <c r="L8513">
        <v>1.29</v>
      </c>
      <c r="M8513" t="s">
        <v>26</v>
      </c>
      <c r="N8513" t="s">
        <v>764</v>
      </c>
      <c r="O8513" t="s">
        <v>29</v>
      </c>
      <c r="P8513" t="s">
        <v>29</v>
      </c>
      <c r="Q8513" t="s">
        <v>29</v>
      </c>
      <c r="R8513" t="s">
        <v>29</v>
      </c>
      <c r="S8513" t="s">
        <v>29</v>
      </c>
      <c r="T8513" t="s">
        <v>29</v>
      </c>
      <c r="U8513" t="s">
        <v>29</v>
      </c>
      <c r="V8513" t="s">
        <v>8169</v>
      </c>
      <c r="W8513" t="s">
        <v>8039</v>
      </c>
    </row>
    <row r="8514" spans="1:23">
      <c r="A8514">
        <v>8513</v>
      </c>
      <c r="B8514" t="s">
        <v>7248</v>
      </c>
      <c r="C8514" t="s">
        <v>7248</v>
      </c>
      <c r="D8514">
        <v>215</v>
      </c>
      <c r="E8514" t="s">
        <v>8219</v>
      </c>
      <c r="F8514" t="s">
        <v>283</v>
      </c>
      <c r="G8514" s="1" t="s">
        <v>5995</v>
      </c>
      <c r="H8514" t="s">
        <v>8220</v>
      </c>
      <c r="I8514" t="s">
        <v>5995</v>
      </c>
      <c r="J8514" t="s">
        <v>8220</v>
      </c>
      <c r="K8514">
        <v>1.1599999999999999</v>
      </c>
      <c r="L8514">
        <v>1.1599999999999999</v>
      </c>
      <c r="M8514" t="s">
        <v>26</v>
      </c>
      <c r="N8514" t="s">
        <v>764</v>
      </c>
      <c r="O8514" t="s">
        <v>29</v>
      </c>
      <c r="P8514" t="s">
        <v>29</v>
      </c>
      <c r="Q8514" t="s">
        <v>29</v>
      </c>
      <c r="R8514" t="s">
        <v>29</v>
      </c>
      <c r="S8514" t="s">
        <v>29</v>
      </c>
      <c r="T8514" t="s">
        <v>29</v>
      </c>
      <c r="U8514" t="s">
        <v>29</v>
      </c>
      <c r="V8514" t="s">
        <v>8169</v>
      </c>
      <c r="W8514" t="s">
        <v>8039</v>
      </c>
    </row>
    <row r="8515" spans="1:23" s="2" customFormat="1">
      <c r="A8515">
        <v>8514</v>
      </c>
      <c r="B8515" s="2" t="s">
        <v>7248</v>
      </c>
      <c r="C8515" s="2" t="s">
        <v>7248</v>
      </c>
      <c r="D8515" s="2">
        <v>215</v>
      </c>
      <c r="E8515" s="2" t="s">
        <v>8941</v>
      </c>
      <c r="F8515" s="2" t="s">
        <v>136</v>
      </c>
      <c r="G8515" s="3" t="s">
        <v>29</v>
      </c>
      <c r="H8515" s="2" t="s">
        <v>29</v>
      </c>
      <c r="I8515" s="2" t="s">
        <v>29</v>
      </c>
      <c r="J8515" s="2" t="s">
        <v>29</v>
      </c>
      <c r="K8515">
        <v>0.01</v>
      </c>
      <c r="L8515" s="2">
        <v>0.01</v>
      </c>
      <c r="M8515" s="2" t="s">
        <v>136</v>
      </c>
      <c r="N8515" s="2" t="s">
        <v>29</v>
      </c>
      <c r="O8515" s="2" t="s">
        <v>29</v>
      </c>
      <c r="P8515" s="2" t="s">
        <v>29</v>
      </c>
      <c r="Q8515" s="2" t="s">
        <v>29</v>
      </c>
      <c r="R8515" s="2" t="s">
        <v>29</v>
      </c>
      <c r="S8515" s="2" t="s">
        <v>29</v>
      </c>
      <c r="T8515" s="2" t="s">
        <v>29</v>
      </c>
      <c r="U8515" s="2" t="s">
        <v>29</v>
      </c>
      <c r="V8515" s="2" t="s">
        <v>8169</v>
      </c>
      <c r="W8515" s="2" t="s">
        <v>8039</v>
      </c>
    </row>
    <row r="8516" spans="1:23">
      <c r="A8516">
        <v>8515</v>
      </c>
      <c r="B8516" t="s">
        <v>7248</v>
      </c>
      <c r="C8516" t="s">
        <v>7248</v>
      </c>
      <c r="D8516">
        <v>216</v>
      </c>
      <c r="E8516" t="s">
        <v>8221</v>
      </c>
      <c r="F8516" t="s">
        <v>1062</v>
      </c>
      <c r="G8516" s="1" t="s">
        <v>2055</v>
      </c>
      <c r="H8516" t="s">
        <v>8222</v>
      </c>
      <c r="I8516" t="s">
        <v>2055</v>
      </c>
      <c r="J8516" t="s">
        <v>8222</v>
      </c>
      <c r="K8516">
        <v>0.32</v>
      </c>
      <c r="L8516">
        <f>K8516/SUM($K$8516:$K$8577)*100</f>
        <v>0.31990402879136265</v>
      </c>
      <c r="M8516" t="s">
        <v>26</v>
      </c>
      <c r="N8516" t="s">
        <v>791</v>
      </c>
      <c r="O8516" t="s">
        <v>29</v>
      </c>
      <c r="P8516" t="s">
        <v>29</v>
      </c>
      <c r="Q8516" t="s">
        <v>29</v>
      </c>
      <c r="R8516" t="s">
        <v>29</v>
      </c>
      <c r="S8516" t="s">
        <v>29</v>
      </c>
      <c r="T8516" t="s">
        <v>29</v>
      </c>
      <c r="U8516" t="s">
        <v>29</v>
      </c>
      <c r="V8516" t="s">
        <v>8223</v>
      </c>
      <c r="W8516" t="s">
        <v>8039</v>
      </c>
    </row>
    <row r="8517" spans="1:23">
      <c r="A8517">
        <v>8516</v>
      </c>
      <c r="B8517" t="s">
        <v>7248</v>
      </c>
      <c r="C8517" t="s">
        <v>7248</v>
      </c>
      <c r="D8517">
        <v>216</v>
      </c>
      <c r="E8517" t="s">
        <v>8167</v>
      </c>
      <c r="F8517" t="s">
        <v>1062</v>
      </c>
      <c r="G8517" s="1" t="s">
        <v>1690</v>
      </c>
      <c r="H8517" t="s">
        <v>8168</v>
      </c>
      <c r="I8517" t="s">
        <v>1690</v>
      </c>
      <c r="J8517" t="s">
        <v>8168</v>
      </c>
      <c r="K8517">
        <v>0.63</v>
      </c>
      <c r="L8517">
        <f t="shared" ref="L8517:L8577" si="31">K8517/SUM($K$8516:$K$8577)*100</f>
        <v>0.6298110566829952</v>
      </c>
      <c r="M8517" t="s">
        <v>26</v>
      </c>
      <c r="N8517" t="s">
        <v>118</v>
      </c>
      <c r="O8517" t="s">
        <v>29</v>
      </c>
      <c r="P8517" t="s">
        <v>29</v>
      </c>
      <c r="Q8517" t="s">
        <v>29</v>
      </c>
      <c r="R8517" t="s">
        <v>29</v>
      </c>
      <c r="S8517" t="s">
        <v>29</v>
      </c>
      <c r="T8517" t="s">
        <v>29</v>
      </c>
      <c r="U8517" t="s">
        <v>29</v>
      </c>
      <c r="V8517" t="s">
        <v>8223</v>
      </c>
      <c r="W8517" t="s">
        <v>8039</v>
      </c>
    </row>
    <row r="8518" spans="1:23">
      <c r="A8518">
        <v>8517</v>
      </c>
      <c r="B8518" t="s">
        <v>7248</v>
      </c>
      <c r="C8518" t="s">
        <v>7248</v>
      </c>
      <c r="D8518">
        <v>216</v>
      </c>
      <c r="E8518" t="s">
        <v>8224</v>
      </c>
      <c r="F8518" t="s">
        <v>1062</v>
      </c>
      <c r="G8518" s="1" t="s">
        <v>1066</v>
      </c>
      <c r="H8518" t="s">
        <v>29</v>
      </c>
      <c r="I8518" t="s">
        <v>1066</v>
      </c>
      <c r="J8518" t="s">
        <v>29</v>
      </c>
      <c r="K8518">
        <v>0.53</v>
      </c>
      <c r="L8518">
        <f t="shared" si="31"/>
        <v>0.5298410476856944</v>
      </c>
      <c r="M8518" t="s">
        <v>26</v>
      </c>
      <c r="N8518" t="s">
        <v>74</v>
      </c>
      <c r="O8518" t="s">
        <v>118</v>
      </c>
      <c r="P8518" t="s">
        <v>29</v>
      </c>
      <c r="Q8518" t="s">
        <v>29</v>
      </c>
      <c r="R8518" t="s">
        <v>29</v>
      </c>
      <c r="S8518" t="s">
        <v>29</v>
      </c>
      <c r="T8518" t="s">
        <v>29</v>
      </c>
      <c r="U8518" t="s">
        <v>29</v>
      </c>
      <c r="V8518" t="s">
        <v>8223</v>
      </c>
      <c r="W8518" t="s">
        <v>8039</v>
      </c>
    </row>
    <row r="8519" spans="1:23">
      <c r="A8519">
        <v>8518</v>
      </c>
      <c r="B8519" t="s">
        <v>7248</v>
      </c>
      <c r="C8519" t="s">
        <v>7248</v>
      </c>
      <c r="D8519">
        <v>216</v>
      </c>
      <c r="E8519" t="s">
        <v>8045</v>
      </c>
      <c r="F8519" t="s">
        <v>344</v>
      </c>
      <c r="G8519" s="1" t="s">
        <v>345</v>
      </c>
      <c r="H8519" t="s">
        <v>8046</v>
      </c>
      <c r="I8519" t="s">
        <v>345</v>
      </c>
      <c r="J8519" t="s">
        <v>8046</v>
      </c>
      <c r="K8519">
        <v>1.58</v>
      </c>
      <c r="L8519">
        <f t="shared" si="31"/>
        <v>1.579526142157353</v>
      </c>
      <c r="M8519" t="s">
        <v>26</v>
      </c>
      <c r="N8519" t="s">
        <v>118</v>
      </c>
      <c r="O8519" t="s">
        <v>29</v>
      </c>
      <c r="P8519" t="s">
        <v>29</v>
      </c>
      <c r="Q8519" t="s">
        <v>29</v>
      </c>
      <c r="R8519" t="s">
        <v>29</v>
      </c>
      <c r="S8519" t="s">
        <v>29</v>
      </c>
      <c r="T8519" t="s">
        <v>29</v>
      </c>
      <c r="U8519" t="s">
        <v>29</v>
      </c>
      <c r="V8519" t="s">
        <v>8223</v>
      </c>
      <c r="W8519" t="s">
        <v>8039</v>
      </c>
    </row>
    <row r="8520" spans="1:23">
      <c r="A8520">
        <v>8519</v>
      </c>
      <c r="B8520" t="s">
        <v>7248</v>
      </c>
      <c r="C8520" t="s">
        <v>7248</v>
      </c>
      <c r="D8520">
        <v>216</v>
      </c>
      <c r="E8520" t="s">
        <v>8177</v>
      </c>
      <c r="F8520" t="s">
        <v>216</v>
      </c>
      <c r="G8520" s="1" t="s">
        <v>916</v>
      </c>
      <c r="H8520" t="s">
        <v>8178</v>
      </c>
      <c r="I8520" t="s">
        <v>916</v>
      </c>
      <c r="J8520" t="s">
        <v>8178</v>
      </c>
      <c r="K8520">
        <v>0.32</v>
      </c>
      <c r="L8520">
        <f t="shared" si="31"/>
        <v>0.31990402879136265</v>
      </c>
      <c r="M8520" t="s">
        <v>26</v>
      </c>
      <c r="N8520" t="s">
        <v>764</v>
      </c>
      <c r="O8520" t="s">
        <v>29</v>
      </c>
      <c r="P8520" t="s">
        <v>29</v>
      </c>
      <c r="Q8520" t="s">
        <v>29</v>
      </c>
      <c r="R8520" t="s">
        <v>29</v>
      </c>
      <c r="S8520" t="s">
        <v>29</v>
      </c>
      <c r="T8520" t="s">
        <v>29</v>
      </c>
      <c r="U8520" t="s">
        <v>29</v>
      </c>
      <c r="V8520" t="s">
        <v>8223</v>
      </c>
      <c r="W8520" t="s">
        <v>8039</v>
      </c>
    </row>
    <row r="8521" spans="1:23">
      <c r="A8521">
        <v>8520</v>
      </c>
      <c r="B8521" t="s">
        <v>7248</v>
      </c>
      <c r="C8521" t="s">
        <v>7248</v>
      </c>
      <c r="D8521">
        <v>216</v>
      </c>
      <c r="E8521" t="s">
        <v>8052</v>
      </c>
      <c r="F8521" t="s">
        <v>216</v>
      </c>
      <c r="G8521" s="1" t="s">
        <v>916</v>
      </c>
      <c r="H8521" t="s">
        <v>8053</v>
      </c>
      <c r="I8521" t="s">
        <v>916</v>
      </c>
      <c r="J8521" t="s">
        <v>8053</v>
      </c>
      <c r="K8521">
        <v>20.86</v>
      </c>
      <c r="L8521">
        <f t="shared" si="31"/>
        <v>20.853743876836951</v>
      </c>
      <c r="M8521" t="s">
        <v>26</v>
      </c>
      <c r="N8521" t="s">
        <v>118</v>
      </c>
      <c r="O8521" t="s">
        <v>29</v>
      </c>
      <c r="P8521" t="s">
        <v>29</v>
      </c>
      <c r="Q8521" t="s">
        <v>29</v>
      </c>
      <c r="R8521" t="s">
        <v>29</v>
      </c>
      <c r="S8521" t="s">
        <v>29</v>
      </c>
      <c r="T8521" t="s">
        <v>29</v>
      </c>
      <c r="U8521" t="s">
        <v>29</v>
      </c>
      <c r="V8521" t="s">
        <v>8223</v>
      </c>
      <c r="W8521" t="s">
        <v>8039</v>
      </c>
    </row>
    <row r="8522" spans="1:23">
      <c r="A8522">
        <v>8521</v>
      </c>
      <c r="B8522" t="s">
        <v>7248</v>
      </c>
      <c r="C8522" t="s">
        <v>7248</v>
      </c>
      <c r="D8522">
        <v>216</v>
      </c>
      <c r="E8522" t="s">
        <v>7630</v>
      </c>
      <c r="F8522" t="s">
        <v>5956</v>
      </c>
      <c r="G8522" s="1" t="s">
        <v>5957</v>
      </c>
      <c r="H8522" t="s">
        <v>1262</v>
      </c>
      <c r="I8522" t="s">
        <v>5957</v>
      </c>
      <c r="J8522" t="s">
        <v>1262</v>
      </c>
      <c r="K8522">
        <v>0.42</v>
      </c>
      <c r="L8522">
        <f t="shared" si="31"/>
        <v>0.41987403778866345</v>
      </c>
      <c r="M8522" t="s">
        <v>26</v>
      </c>
      <c r="N8522" t="s">
        <v>791</v>
      </c>
      <c r="O8522" t="s">
        <v>29</v>
      </c>
      <c r="P8522" t="s">
        <v>29</v>
      </c>
      <c r="Q8522" t="s">
        <v>29</v>
      </c>
      <c r="R8522" t="s">
        <v>29</v>
      </c>
      <c r="S8522" t="s">
        <v>29</v>
      </c>
      <c r="T8522" t="s">
        <v>29</v>
      </c>
      <c r="U8522" t="s">
        <v>29</v>
      </c>
      <c r="V8522" t="s">
        <v>8223</v>
      </c>
      <c r="W8522" t="s">
        <v>8039</v>
      </c>
    </row>
    <row r="8523" spans="1:23">
      <c r="A8523">
        <v>8522</v>
      </c>
      <c r="B8523" t="s">
        <v>7248</v>
      </c>
      <c r="C8523" t="s">
        <v>7248</v>
      </c>
      <c r="D8523">
        <v>216</v>
      </c>
      <c r="E8523" t="s">
        <v>7607</v>
      </c>
      <c r="F8523" t="s">
        <v>41</v>
      </c>
      <c r="G8523" s="1" t="s">
        <v>371</v>
      </c>
      <c r="H8523" t="s">
        <v>804</v>
      </c>
      <c r="I8523" t="s">
        <v>371</v>
      </c>
      <c r="J8523" t="s">
        <v>804</v>
      </c>
      <c r="K8523">
        <v>0.11</v>
      </c>
      <c r="L8523">
        <f t="shared" si="31"/>
        <v>0.1099670098970309</v>
      </c>
      <c r="M8523" t="s">
        <v>26</v>
      </c>
      <c r="N8523" t="s">
        <v>74</v>
      </c>
      <c r="O8523" t="s">
        <v>118</v>
      </c>
      <c r="P8523" t="s">
        <v>29</v>
      </c>
      <c r="Q8523" t="s">
        <v>29</v>
      </c>
      <c r="R8523" t="s">
        <v>29</v>
      </c>
      <c r="S8523" t="s">
        <v>29</v>
      </c>
      <c r="T8523" t="s">
        <v>29</v>
      </c>
      <c r="U8523" t="s">
        <v>29</v>
      </c>
      <c r="V8523" t="s">
        <v>8223</v>
      </c>
      <c r="W8523" t="s">
        <v>8039</v>
      </c>
    </row>
    <row r="8524" spans="1:23">
      <c r="A8524">
        <v>8523</v>
      </c>
      <c r="B8524" t="s">
        <v>7248</v>
      </c>
      <c r="C8524" t="s">
        <v>7248</v>
      </c>
      <c r="D8524">
        <v>216</v>
      </c>
      <c r="E8524" t="s">
        <v>7610</v>
      </c>
      <c r="F8524" t="s">
        <v>41</v>
      </c>
      <c r="G8524" s="1" t="s">
        <v>371</v>
      </c>
      <c r="H8524" t="s">
        <v>7611</v>
      </c>
      <c r="I8524" t="s">
        <v>371</v>
      </c>
      <c r="J8524" t="s">
        <v>7611</v>
      </c>
      <c r="K8524">
        <v>0.63</v>
      </c>
      <c r="L8524">
        <f t="shared" si="31"/>
        <v>0.6298110566829952</v>
      </c>
      <c r="M8524" t="s">
        <v>26</v>
      </c>
      <c r="N8524" t="s">
        <v>764</v>
      </c>
      <c r="O8524" t="s">
        <v>29</v>
      </c>
      <c r="P8524" t="s">
        <v>29</v>
      </c>
      <c r="Q8524" t="s">
        <v>29</v>
      </c>
      <c r="R8524" t="s">
        <v>29</v>
      </c>
      <c r="S8524" t="s">
        <v>29</v>
      </c>
      <c r="T8524" t="s">
        <v>29</v>
      </c>
      <c r="U8524" t="s">
        <v>29</v>
      </c>
      <c r="V8524" t="s">
        <v>8223</v>
      </c>
      <c r="W8524" t="s">
        <v>8039</v>
      </c>
    </row>
    <row r="8525" spans="1:23">
      <c r="A8525">
        <v>8524</v>
      </c>
      <c r="B8525" t="s">
        <v>7248</v>
      </c>
      <c r="C8525" t="s">
        <v>7248</v>
      </c>
      <c r="D8525">
        <v>216</v>
      </c>
      <c r="E8525" t="s">
        <v>7631</v>
      </c>
      <c r="F8525" t="s">
        <v>41</v>
      </c>
      <c r="G8525" s="1" t="s">
        <v>371</v>
      </c>
      <c r="H8525" t="s">
        <v>933</v>
      </c>
      <c r="I8525" t="s">
        <v>371</v>
      </c>
      <c r="J8525" t="s">
        <v>933</v>
      </c>
      <c r="K8525">
        <v>1.37</v>
      </c>
      <c r="L8525">
        <f t="shared" si="31"/>
        <v>1.3695891232630213</v>
      </c>
      <c r="M8525" t="s">
        <v>26</v>
      </c>
      <c r="N8525" t="s">
        <v>74</v>
      </c>
      <c r="O8525" t="s">
        <v>118</v>
      </c>
      <c r="P8525" t="s">
        <v>29</v>
      </c>
      <c r="Q8525" t="s">
        <v>29</v>
      </c>
      <c r="R8525" t="s">
        <v>29</v>
      </c>
      <c r="S8525" t="s">
        <v>29</v>
      </c>
      <c r="T8525" t="s">
        <v>29</v>
      </c>
      <c r="U8525" t="s">
        <v>29</v>
      </c>
      <c r="V8525" t="s">
        <v>8223</v>
      </c>
      <c r="W8525" t="s">
        <v>8039</v>
      </c>
    </row>
    <row r="8526" spans="1:23">
      <c r="A8526">
        <v>8525</v>
      </c>
      <c r="B8526" t="s">
        <v>7248</v>
      </c>
      <c r="C8526" t="s">
        <v>7248</v>
      </c>
      <c r="D8526">
        <v>216</v>
      </c>
      <c r="E8526" t="s">
        <v>339</v>
      </c>
      <c r="F8526" t="s">
        <v>340</v>
      </c>
      <c r="G8526" s="1" t="s">
        <v>341</v>
      </c>
      <c r="H8526" t="s">
        <v>342</v>
      </c>
      <c r="I8526" t="s">
        <v>341</v>
      </c>
      <c r="J8526" t="s">
        <v>342</v>
      </c>
      <c r="K8526">
        <v>0.42</v>
      </c>
      <c r="L8526">
        <f t="shared" si="31"/>
        <v>0.41987403778866345</v>
      </c>
      <c r="M8526" t="s">
        <v>26</v>
      </c>
      <c r="N8526" t="s">
        <v>118</v>
      </c>
      <c r="O8526" t="s">
        <v>29</v>
      </c>
      <c r="P8526" t="s">
        <v>29</v>
      </c>
      <c r="Q8526" t="s">
        <v>29</v>
      </c>
      <c r="R8526" t="s">
        <v>29</v>
      </c>
      <c r="S8526" t="s">
        <v>29</v>
      </c>
      <c r="T8526" t="s">
        <v>29</v>
      </c>
      <c r="U8526" t="s">
        <v>29</v>
      </c>
      <c r="V8526" t="s">
        <v>8223</v>
      </c>
      <c r="W8526" t="s">
        <v>8039</v>
      </c>
    </row>
    <row r="8527" spans="1:23">
      <c r="A8527">
        <v>8526</v>
      </c>
      <c r="B8527" t="s">
        <v>7248</v>
      </c>
      <c r="C8527" t="s">
        <v>7248</v>
      </c>
      <c r="D8527">
        <v>216</v>
      </c>
      <c r="E8527" t="s">
        <v>2125</v>
      </c>
      <c r="F8527" t="s">
        <v>297</v>
      </c>
      <c r="G8527" s="1" t="s">
        <v>1713</v>
      </c>
      <c r="H8527" t="s">
        <v>2126</v>
      </c>
      <c r="I8527" t="s">
        <v>1713</v>
      </c>
      <c r="J8527" t="s">
        <v>2126</v>
      </c>
      <c r="K8527">
        <v>2.42</v>
      </c>
      <c r="L8527">
        <f t="shared" si="31"/>
        <v>2.4192742177346798</v>
      </c>
      <c r="M8527" t="s">
        <v>26</v>
      </c>
      <c r="N8527" t="s">
        <v>74</v>
      </c>
      <c r="O8527" t="s">
        <v>118</v>
      </c>
      <c r="P8527" t="s">
        <v>29</v>
      </c>
      <c r="Q8527" t="s">
        <v>29</v>
      </c>
      <c r="R8527" t="s">
        <v>29</v>
      </c>
      <c r="S8527" t="s">
        <v>29</v>
      </c>
      <c r="T8527" t="s">
        <v>29</v>
      </c>
      <c r="U8527" t="s">
        <v>29</v>
      </c>
      <c r="V8527" t="s">
        <v>8223</v>
      </c>
      <c r="W8527" t="s">
        <v>8039</v>
      </c>
    </row>
    <row r="8528" spans="1:23">
      <c r="A8528">
        <v>8527</v>
      </c>
      <c r="B8528" t="s">
        <v>7248</v>
      </c>
      <c r="C8528" t="s">
        <v>7248</v>
      </c>
      <c r="D8528">
        <v>216</v>
      </c>
      <c r="E8528" t="s">
        <v>8056</v>
      </c>
      <c r="F8528" t="s">
        <v>297</v>
      </c>
      <c r="G8528" s="1" t="s">
        <v>1713</v>
      </c>
      <c r="H8528" t="s">
        <v>8057</v>
      </c>
      <c r="I8528" t="s">
        <v>1713</v>
      </c>
      <c r="J8528" t="s">
        <v>8057</v>
      </c>
      <c r="K8528">
        <v>0.32</v>
      </c>
      <c r="L8528">
        <f t="shared" si="31"/>
        <v>0.31990402879136265</v>
      </c>
      <c r="M8528" t="s">
        <v>26</v>
      </c>
      <c r="N8528" t="s">
        <v>118</v>
      </c>
      <c r="O8528" t="s">
        <v>29</v>
      </c>
      <c r="P8528" t="s">
        <v>29</v>
      </c>
      <c r="Q8528" t="s">
        <v>29</v>
      </c>
      <c r="R8528" t="s">
        <v>29</v>
      </c>
      <c r="S8528" t="s">
        <v>29</v>
      </c>
      <c r="T8528" t="s">
        <v>29</v>
      </c>
      <c r="U8528" t="s">
        <v>29</v>
      </c>
      <c r="V8528" t="s">
        <v>8223</v>
      </c>
      <c r="W8528" t="s">
        <v>8039</v>
      </c>
    </row>
    <row r="8529" spans="1:23">
      <c r="A8529">
        <v>8528</v>
      </c>
      <c r="B8529" t="s">
        <v>7248</v>
      </c>
      <c r="C8529" t="s">
        <v>7248</v>
      </c>
      <c r="D8529">
        <v>216</v>
      </c>
      <c r="E8529" t="s">
        <v>8225</v>
      </c>
      <c r="F8529" t="s">
        <v>297</v>
      </c>
      <c r="G8529" s="1" t="s">
        <v>1713</v>
      </c>
      <c r="H8529" t="s">
        <v>7280</v>
      </c>
      <c r="I8529" t="s">
        <v>1713</v>
      </c>
      <c r="J8529" t="s">
        <v>7280</v>
      </c>
      <c r="K8529">
        <v>0.21</v>
      </c>
      <c r="L8529">
        <f t="shared" si="31"/>
        <v>0.20993701889433172</v>
      </c>
      <c r="M8529" t="s">
        <v>26</v>
      </c>
      <c r="N8529" t="s">
        <v>791</v>
      </c>
      <c r="O8529" t="s">
        <v>29</v>
      </c>
      <c r="P8529" t="s">
        <v>29</v>
      </c>
      <c r="Q8529" t="s">
        <v>29</v>
      </c>
      <c r="R8529" t="s">
        <v>29</v>
      </c>
      <c r="S8529" t="s">
        <v>29</v>
      </c>
      <c r="T8529" t="s">
        <v>29</v>
      </c>
      <c r="U8529" t="s">
        <v>29</v>
      </c>
      <c r="V8529" t="s">
        <v>8223</v>
      </c>
      <c r="W8529" t="s">
        <v>8039</v>
      </c>
    </row>
    <row r="8530" spans="1:23">
      <c r="A8530">
        <v>8529</v>
      </c>
      <c r="B8530" t="s">
        <v>7248</v>
      </c>
      <c r="C8530" t="s">
        <v>7248</v>
      </c>
      <c r="D8530">
        <v>216</v>
      </c>
      <c r="E8530" t="s">
        <v>6594</v>
      </c>
      <c r="F8530" t="s">
        <v>498</v>
      </c>
      <c r="G8530" s="1" t="s">
        <v>6499</v>
      </c>
      <c r="H8530" t="s">
        <v>1408</v>
      </c>
      <c r="I8530" t="s">
        <v>6499</v>
      </c>
      <c r="J8530" t="s">
        <v>1408</v>
      </c>
      <c r="K8530">
        <v>1.1599999999999999</v>
      </c>
      <c r="L8530">
        <f t="shared" si="31"/>
        <v>1.1596521043686894</v>
      </c>
      <c r="M8530" t="s">
        <v>26</v>
      </c>
      <c r="N8530" t="s">
        <v>323</v>
      </c>
      <c r="O8530" t="s">
        <v>791</v>
      </c>
      <c r="P8530" t="s">
        <v>29</v>
      </c>
      <c r="Q8530" t="s">
        <v>29</v>
      </c>
      <c r="R8530" t="s">
        <v>29</v>
      </c>
      <c r="S8530" t="s">
        <v>29</v>
      </c>
      <c r="T8530" t="s">
        <v>29</v>
      </c>
      <c r="U8530" t="s">
        <v>29</v>
      </c>
      <c r="V8530" t="s">
        <v>8223</v>
      </c>
      <c r="W8530" t="s">
        <v>8039</v>
      </c>
    </row>
    <row r="8531" spans="1:23">
      <c r="A8531">
        <v>8530</v>
      </c>
      <c r="B8531" t="s">
        <v>7248</v>
      </c>
      <c r="C8531" t="s">
        <v>7248</v>
      </c>
      <c r="D8531">
        <v>216</v>
      </c>
      <c r="E8531" t="s">
        <v>6595</v>
      </c>
      <c r="F8531" t="s">
        <v>498</v>
      </c>
      <c r="G8531" s="1" t="s">
        <v>6499</v>
      </c>
      <c r="H8531" t="s">
        <v>2746</v>
      </c>
      <c r="I8531" t="s">
        <v>6499</v>
      </c>
      <c r="J8531" t="s">
        <v>2746</v>
      </c>
      <c r="K8531">
        <v>1.69</v>
      </c>
      <c r="L8531">
        <f t="shared" si="31"/>
        <v>1.6894931520543839</v>
      </c>
      <c r="M8531" t="s">
        <v>26</v>
      </c>
      <c r="N8531" t="s">
        <v>764</v>
      </c>
      <c r="O8531" t="s">
        <v>29</v>
      </c>
      <c r="P8531" t="s">
        <v>29</v>
      </c>
      <c r="Q8531" t="s">
        <v>29</v>
      </c>
      <c r="R8531" t="s">
        <v>29</v>
      </c>
      <c r="S8531" t="s">
        <v>29</v>
      </c>
      <c r="T8531" t="s">
        <v>29</v>
      </c>
      <c r="U8531" t="s">
        <v>29</v>
      </c>
      <c r="V8531" t="s">
        <v>8223</v>
      </c>
      <c r="W8531" t="s">
        <v>8039</v>
      </c>
    </row>
    <row r="8532" spans="1:23">
      <c r="A8532">
        <v>8531</v>
      </c>
      <c r="B8532" t="s">
        <v>7248</v>
      </c>
      <c r="C8532" t="s">
        <v>7248</v>
      </c>
      <c r="D8532">
        <v>216</v>
      </c>
      <c r="E8532" t="s">
        <v>8226</v>
      </c>
      <c r="F8532" t="s">
        <v>1273</v>
      </c>
      <c r="G8532" s="1" t="s">
        <v>8227</v>
      </c>
      <c r="H8532" t="s">
        <v>2605</v>
      </c>
      <c r="I8532" t="s">
        <v>8227</v>
      </c>
      <c r="J8532" t="s">
        <v>2605</v>
      </c>
      <c r="K8532">
        <v>0.53</v>
      </c>
      <c r="L8532">
        <f t="shared" si="31"/>
        <v>0.5298410476856944</v>
      </c>
      <c r="M8532" t="s">
        <v>26</v>
      </c>
      <c r="N8532" t="s">
        <v>27</v>
      </c>
      <c r="O8532" t="s">
        <v>29</v>
      </c>
      <c r="P8532" t="s">
        <v>29</v>
      </c>
      <c r="Q8532" t="s">
        <v>29</v>
      </c>
      <c r="R8532" t="s">
        <v>29</v>
      </c>
      <c r="S8532" t="s">
        <v>29</v>
      </c>
      <c r="T8532" t="s">
        <v>29</v>
      </c>
      <c r="U8532" t="s">
        <v>29</v>
      </c>
      <c r="V8532" t="s">
        <v>8223</v>
      </c>
      <c r="W8532" t="s">
        <v>8039</v>
      </c>
    </row>
    <row r="8533" spans="1:23">
      <c r="A8533">
        <v>8532</v>
      </c>
      <c r="B8533" t="s">
        <v>7248</v>
      </c>
      <c r="C8533" t="s">
        <v>7248</v>
      </c>
      <c r="D8533">
        <v>216</v>
      </c>
      <c r="E8533" t="s">
        <v>8190</v>
      </c>
      <c r="F8533" t="s">
        <v>498</v>
      </c>
      <c r="G8533" s="1" t="s">
        <v>6308</v>
      </c>
      <c r="H8533" t="s">
        <v>1158</v>
      </c>
      <c r="I8533" t="s">
        <v>6308</v>
      </c>
      <c r="J8533" t="s">
        <v>1158</v>
      </c>
      <c r="K8533">
        <v>0.42</v>
      </c>
      <c r="L8533">
        <f t="shared" si="31"/>
        <v>0.41987403778866345</v>
      </c>
      <c r="M8533" t="s">
        <v>26</v>
      </c>
      <c r="N8533" t="s">
        <v>791</v>
      </c>
      <c r="O8533" t="s">
        <v>29</v>
      </c>
      <c r="P8533" t="s">
        <v>29</v>
      </c>
      <c r="Q8533" t="s">
        <v>29</v>
      </c>
      <c r="R8533" t="s">
        <v>29</v>
      </c>
      <c r="S8533" t="s">
        <v>29</v>
      </c>
      <c r="T8533" t="s">
        <v>29</v>
      </c>
      <c r="U8533" t="s">
        <v>29</v>
      </c>
      <c r="V8533" t="s">
        <v>8223</v>
      </c>
      <c r="W8533" t="s">
        <v>8039</v>
      </c>
    </row>
    <row r="8534" spans="1:23">
      <c r="A8534">
        <v>8533</v>
      </c>
      <c r="B8534" t="s">
        <v>7248</v>
      </c>
      <c r="C8534" t="s">
        <v>7248</v>
      </c>
      <c r="D8534">
        <v>216</v>
      </c>
      <c r="E8534" t="s">
        <v>8228</v>
      </c>
      <c r="F8534" t="s">
        <v>498</v>
      </c>
      <c r="G8534" s="1" t="s">
        <v>8229</v>
      </c>
      <c r="H8534" t="s">
        <v>29</v>
      </c>
      <c r="I8534" t="s">
        <v>8229</v>
      </c>
      <c r="J8534" t="s">
        <v>29</v>
      </c>
      <c r="K8534">
        <v>0.84</v>
      </c>
      <c r="L8534">
        <f t="shared" si="31"/>
        <v>0.83974807557732689</v>
      </c>
      <c r="M8534" t="s">
        <v>26</v>
      </c>
      <c r="N8534" t="s">
        <v>63</v>
      </c>
      <c r="O8534" t="s">
        <v>29</v>
      </c>
      <c r="P8534" t="s">
        <v>29</v>
      </c>
      <c r="Q8534" t="s">
        <v>29</v>
      </c>
      <c r="R8534" t="s">
        <v>29</v>
      </c>
      <c r="S8534" t="s">
        <v>29</v>
      </c>
      <c r="T8534" t="s">
        <v>29</v>
      </c>
      <c r="U8534" t="s">
        <v>29</v>
      </c>
      <c r="V8534" t="s">
        <v>8223</v>
      </c>
      <c r="W8534" t="s">
        <v>8039</v>
      </c>
    </row>
    <row r="8535" spans="1:23">
      <c r="A8535">
        <v>8534</v>
      </c>
      <c r="B8535" t="s">
        <v>7248</v>
      </c>
      <c r="C8535" t="s">
        <v>7248</v>
      </c>
      <c r="D8535">
        <v>216</v>
      </c>
      <c r="E8535" t="s">
        <v>8230</v>
      </c>
      <c r="F8535" t="s">
        <v>358</v>
      </c>
      <c r="G8535" s="1" t="s">
        <v>5134</v>
      </c>
      <c r="H8535" t="s">
        <v>4703</v>
      </c>
      <c r="I8535" t="s">
        <v>5134</v>
      </c>
      <c r="J8535" t="s">
        <v>4703</v>
      </c>
      <c r="K8535">
        <v>1.1599999999999999</v>
      </c>
      <c r="L8535">
        <f t="shared" si="31"/>
        <v>1.1596521043686894</v>
      </c>
      <c r="M8535" t="s">
        <v>26</v>
      </c>
      <c r="N8535" t="s">
        <v>791</v>
      </c>
      <c r="O8535" t="s">
        <v>29</v>
      </c>
      <c r="P8535" t="s">
        <v>29</v>
      </c>
      <c r="Q8535" t="s">
        <v>29</v>
      </c>
      <c r="R8535" t="s">
        <v>29</v>
      </c>
      <c r="S8535" t="s">
        <v>29</v>
      </c>
      <c r="T8535" t="s">
        <v>29</v>
      </c>
      <c r="U8535" t="s">
        <v>29</v>
      </c>
      <c r="V8535" t="s">
        <v>8223</v>
      </c>
      <c r="W8535" t="s">
        <v>8039</v>
      </c>
    </row>
    <row r="8536" spans="1:23">
      <c r="A8536">
        <v>8535</v>
      </c>
      <c r="B8536" t="s">
        <v>7248</v>
      </c>
      <c r="C8536" t="s">
        <v>7248</v>
      </c>
      <c r="D8536">
        <v>216</v>
      </c>
      <c r="E8536" t="s">
        <v>8231</v>
      </c>
      <c r="F8536" t="s">
        <v>2077</v>
      </c>
      <c r="G8536" s="1" t="s">
        <v>3078</v>
      </c>
      <c r="H8536" t="s">
        <v>909</v>
      </c>
      <c r="I8536" t="s">
        <v>3078</v>
      </c>
      <c r="J8536" t="s">
        <v>909</v>
      </c>
      <c r="K8536">
        <v>0.42</v>
      </c>
      <c r="L8536">
        <f t="shared" si="31"/>
        <v>0.41987403778866345</v>
      </c>
      <c r="M8536" t="s">
        <v>26</v>
      </c>
      <c r="N8536" t="s">
        <v>764</v>
      </c>
      <c r="O8536" t="s">
        <v>29</v>
      </c>
      <c r="P8536" t="s">
        <v>29</v>
      </c>
      <c r="Q8536" t="s">
        <v>29</v>
      </c>
      <c r="R8536" t="s">
        <v>29</v>
      </c>
      <c r="S8536" t="s">
        <v>29</v>
      </c>
      <c r="T8536" t="s">
        <v>29</v>
      </c>
      <c r="U8536" t="s">
        <v>29</v>
      </c>
      <c r="V8536" t="s">
        <v>8223</v>
      </c>
      <c r="W8536" t="s">
        <v>8039</v>
      </c>
    </row>
    <row r="8537" spans="1:23">
      <c r="A8537">
        <v>8536</v>
      </c>
      <c r="B8537" t="s">
        <v>7248</v>
      </c>
      <c r="C8537" t="s">
        <v>7248</v>
      </c>
      <c r="D8537">
        <v>216</v>
      </c>
      <c r="E8537" t="s">
        <v>8066</v>
      </c>
      <c r="F8537" t="s">
        <v>438</v>
      </c>
      <c r="G8537" s="1" t="s">
        <v>2070</v>
      </c>
      <c r="H8537" t="s">
        <v>331</v>
      </c>
      <c r="I8537" t="s">
        <v>2070</v>
      </c>
      <c r="J8537" t="s">
        <v>331</v>
      </c>
      <c r="K8537">
        <v>2.74</v>
      </c>
      <c r="L8537">
        <f t="shared" si="31"/>
        <v>2.7391782465260426</v>
      </c>
      <c r="M8537" t="s">
        <v>26</v>
      </c>
      <c r="N8537" t="s">
        <v>118</v>
      </c>
      <c r="O8537" t="s">
        <v>63</v>
      </c>
      <c r="P8537" t="s">
        <v>29</v>
      </c>
      <c r="Q8537" t="s">
        <v>29</v>
      </c>
      <c r="R8537" t="s">
        <v>29</v>
      </c>
      <c r="S8537" t="s">
        <v>29</v>
      </c>
      <c r="T8537" t="s">
        <v>29</v>
      </c>
      <c r="U8537" t="s">
        <v>29</v>
      </c>
      <c r="V8537" t="s">
        <v>8223</v>
      </c>
      <c r="W8537" t="s">
        <v>8039</v>
      </c>
    </row>
    <row r="8538" spans="1:23">
      <c r="A8538">
        <v>8537</v>
      </c>
      <c r="B8538" t="s">
        <v>7248</v>
      </c>
      <c r="C8538" t="s">
        <v>7248</v>
      </c>
      <c r="D8538">
        <v>216</v>
      </c>
      <c r="E8538" t="s">
        <v>8067</v>
      </c>
      <c r="F8538" t="s">
        <v>438</v>
      </c>
      <c r="G8538" s="1" t="s">
        <v>8068</v>
      </c>
      <c r="H8538" t="s">
        <v>6055</v>
      </c>
      <c r="I8538" t="s">
        <v>8068</v>
      </c>
      <c r="J8538" t="s">
        <v>6055</v>
      </c>
      <c r="K8538">
        <v>1.79</v>
      </c>
      <c r="L8538">
        <f t="shared" si="31"/>
        <v>1.7894631610516847</v>
      </c>
      <c r="M8538" t="s">
        <v>26</v>
      </c>
      <c r="N8538" t="s">
        <v>118</v>
      </c>
      <c r="O8538" t="s">
        <v>29</v>
      </c>
      <c r="P8538" t="s">
        <v>29</v>
      </c>
      <c r="Q8538" t="s">
        <v>29</v>
      </c>
      <c r="R8538" t="s">
        <v>29</v>
      </c>
      <c r="S8538" t="s">
        <v>29</v>
      </c>
      <c r="T8538" t="s">
        <v>29</v>
      </c>
      <c r="U8538" t="s">
        <v>29</v>
      </c>
      <c r="V8538" t="s">
        <v>8223</v>
      </c>
      <c r="W8538" t="s">
        <v>8039</v>
      </c>
    </row>
    <row r="8539" spans="1:23">
      <c r="A8539">
        <v>8538</v>
      </c>
      <c r="B8539" t="s">
        <v>7248</v>
      </c>
      <c r="C8539" t="s">
        <v>7248</v>
      </c>
      <c r="D8539">
        <v>216</v>
      </c>
      <c r="E8539" t="s">
        <v>8232</v>
      </c>
      <c r="F8539" t="s">
        <v>154</v>
      </c>
      <c r="G8539" s="1" t="s">
        <v>2194</v>
      </c>
      <c r="H8539" t="s">
        <v>470</v>
      </c>
      <c r="I8539" t="s">
        <v>2194</v>
      </c>
      <c r="J8539" t="s">
        <v>470</v>
      </c>
      <c r="K8539">
        <v>0.21</v>
      </c>
      <c r="L8539">
        <f t="shared" si="31"/>
        <v>0.20993701889433172</v>
      </c>
      <c r="M8539" t="s">
        <v>26</v>
      </c>
      <c r="N8539" t="s">
        <v>764</v>
      </c>
      <c r="O8539" t="s">
        <v>29</v>
      </c>
      <c r="P8539" t="s">
        <v>29</v>
      </c>
      <c r="Q8539" t="s">
        <v>29</v>
      </c>
      <c r="R8539" t="s">
        <v>29</v>
      </c>
      <c r="S8539" t="s">
        <v>29</v>
      </c>
      <c r="T8539" t="s">
        <v>29</v>
      </c>
      <c r="U8539" t="s">
        <v>29</v>
      </c>
      <c r="V8539" t="s">
        <v>8223</v>
      </c>
      <c r="W8539" t="s">
        <v>8039</v>
      </c>
    </row>
    <row r="8540" spans="1:23">
      <c r="A8540">
        <v>8539</v>
      </c>
      <c r="B8540" t="s">
        <v>7248</v>
      </c>
      <c r="C8540" t="s">
        <v>7248</v>
      </c>
      <c r="D8540">
        <v>216</v>
      </c>
      <c r="E8540" t="s">
        <v>8199</v>
      </c>
      <c r="F8540" t="s">
        <v>154</v>
      </c>
      <c r="G8540" s="1" t="s">
        <v>368</v>
      </c>
      <c r="H8540" t="s">
        <v>6524</v>
      </c>
      <c r="I8540" t="s">
        <v>368</v>
      </c>
      <c r="J8540" t="s">
        <v>6524</v>
      </c>
      <c r="K8540">
        <v>0.21</v>
      </c>
      <c r="L8540">
        <f t="shared" si="31"/>
        <v>0.20993701889433172</v>
      </c>
      <c r="M8540" t="s">
        <v>26</v>
      </c>
      <c r="N8540" t="s">
        <v>118</v>
      </c>
      <c r="O8540" t="s">
        <v>29</v>
      </c>
      <c r="P8540" t="s">
        <v>29</v>
      </c>
      <c r="Q8540" t="s">
        <v>29</v>
      </c>
      <c r="R8540" t="s">
        <v>29</v>
      </c>
      <c r="S8540" t="s">
        <v>29</v>
      </c>
      <c r="T8540" t="s">
        <v>29</v>
      </c>
      <c r="U8540" t="s">
        <v>29</v>
      </c>
      <c r="V8540" t="s">
        <v>8223</v>
      </c>
      <c r="W8540" t="s">
        <v>8039</v>
      </c>
    </row>
    <row r="8541" spans="1:23">
      <c r="A8541">
        <v>8540</v>
      </c>
      <c r="B8541" t="s">
        <v>7248</v>
      </c>
      <c r="C8541" t="s">
        <v>7248</v>
      </c>
      <c r="D8541">
        <v>216</v>
      </c>
      <c r="E8541" t="s">
        <v>8233</v>
      </c>
      <c r="F8541" t="s">
        <v>154</v>
      </c>
      <c r="G8541" s="1" t="s">
        <v>1307</v>
      </c>
      <c r="H8541" t="s">
        <v>5797</v>
      </c>
      <c r="I8541" t="s">
        <v>1307</v>
      </c>
      <c r="J8541" t="s">
        <v>5797</v>
      </c>
      <c r="K8541">
        <v>0.32</v>
      </c>
      <c r="L8541">
        <f t="shared" si="31"/>
        <v>0.31990402879136265</v>
      </c>
      <c r="M8541" t="s">
        <v>26</v>
      </c>
      <c r="N8541" t="s">
        <v>764</v>
      </c>
      <c r="O8541" t="s">
        <v>29</v>
      </c>
      <c r="P8541" t="s">
        <v>29</v>
      </c>
      <c r="Q8541" t="s">
        <v>29</v>
      </c>
      <c r="R8541" t="s">
        <v>29</v>
      </c>
      <c r="S8541" t="s">
        <v>29</v>
      </c>
      <c r="T8541" t="s">
        <v>29</v>
      </c>
      <c r="U8541" t="s">
        <v>29</v>
      </c>
      <c r="V8541" t="s">
        <v>8223</v>
      </c>
      <c r="W8541" t="s">
        <v>8039</v>
      </c>
    </row>
    <row r="8542" spans="1:23">
      <c r="A8542">
        <v>8541</v>
      </c>
      <c r="B8542" t="s">
        <v>7248</v>
      </c>
      <c r="C8542" t="s">
        <v>7248</v>
      </c>
      <c r="D8542">
        <v>216</v>
      </c>
      <c r="E8542" t="s">
        <v>923</v>
      </c>
      <c r="F8542" t="s">
        <v>598</v>
      </c>
      <c r="G8542" s="1" t="s">
        <v>914</v>
      </c>
      <c r="H8542" t="s">
        <v>924</v>
      </c>
      <c r="I8542" t="s">
        <v>914</v>
      </c>
      <c r="J8542" t="s">
        <v>924</v>
      </c>
      <c r="K8542">
        <v>1.1599999999999999</v>
      </c>
      <c r="L8542">
        <f t="shared" si="31"/>
        <v>1.1596521043686894</v>
      </c>
      <c r="M8542" t="s">
        <v>26</v>
      </c>
      <c r="N8542" t="s">
        <v>74</v>
      </c>
      <c r="O8542" t="s">
        <v>118</v>
      </c>
      <c r="P8542" t="s">
        <v>29</v>
      </c>
      <c r="Q8542" t="s">
        <v>29</v>
      </c>
      <c r="R8542" t="s">
        <v>29</v>
      </c>
      <c r="S8542" t="s">
        <v>29</v>
      </c>
      <c r="T8542" t="s">
        <v>29</v>
      </c>
      <c r="U8542" t="s">
        <v>29</v>
      </c>
      <c r="V8542" t="s">
        <v>8223</v>
      </c>
      <c r="W8542" t="s">
        <v>8039</v>
      </c>
    </row>
    <row r="8543" spans="1:23">
      <c r="A8543">
        <v>8542</v>
      </c>
      <c r="B8543" t="s">
        <v>7248</v>
      </c>
      <c r="C8543" t="s">
        <v>7248</v>
      </c>
      <c r="D8543">
        <v>216</v>
      </c>
      <c r="E8543" t="s">
        <v>7643</v>
      </c>
      <c r="F8543" t="s">
        <v>3828</v>
      </c>
      <c r="G8543" s="1" t="s">
        <v>7644</v>
      </c>
      <c r="H8543" t="s">
        <v>7645</v>
      </c>
      <c r="I8543" t="s">
        <v>7644</v>
      </c>
      <c r="J8543" t="s">
        <v>7645</v>
      </c>
      <c r="K8543">
        <v>0.11</v>
      </c>
      <c r="L8543">
        <f t="shared" si="31"/>
        <v>0.1099670098970309</v>
      </c>
      <c r="M8543" t="s">
        <v>26</v>
      </c>
      <c r="N8543" t="s">
        <v>323</v>
      </c>
      <c r="O8543" t="s">
        <v>63</v>
      </c>
      <c r="P8543" t="s">
        <v>29</v>
      </c>
      <c r="Q8543" t="s">
        <v>29</v>
      </c>
      <c r="R8543" t="s">
        <v>29</v>
      </c>
      <c r="S8543" t="s">
        <v>29</v>
      </c>
      <c r="T8543" t="s">
        <v>29</v>
      </c>
      <c r="U8543" t="s">
        <v>29</v>
      </c>
      <c r="V8543" t="s">
        <v>8223</v>
      </c>
      <c r="W8543" t="s">
        <v>8039</v>
      </c>
    </row>
    <row r="8544" spans="1:23">
      <c r="A8544">
        <v>8543</v>
      </c>
      <c r="B8544" t="s">
        <v>7248</v>
      </c>
      <c r="C8544" t="s">
        <v>7248</v>
      </c>
      <c r="D8544">
        <v>216</v>
      </c>
      <c r="E8544" t="s">
        <v>8234</v>
      </c>
      <c r="F8544" t="s">
        <v>3828</v>
      </c>
      <c r="G8544" s="1" t="s">
        <v>6717</v>
      </c>
      <c r="H8544" t="s">
        <v>2129</v>
      </c>
      <c r="I8544" t="s">
        <v>6717</v>
      </c>
      <c r="J8544" t="s">
        <v>2129</v>
      </c>
      <c r="K8544">
        <v>0.11</v>
      </c>
      <c r="L8544">
        <f t="shared" si="31"/>
        <v>0.1099670098970309</v>
      </c>
      <c r="M8544" t="s">
        <v>26</v>
      </c>
      <c r="N8544" t="s">
        <v>118</v>
      </c>
      <c r="O8544" t="s">
        <v>29</v>
      </c>
      <c r="P8544" t="s">
        <v>29</v>
      </c>
      <c r="Q8544" t="s">
        <v>29</v>
      </c>
      <c r="R8544" t="s">
        <v>29</v>
      </c>
      <c r="S8544" t="s">
        <v>29</v>
      </c>
      <c r="T8544" t="s">
        <v>29</v>
      </c>
      <c r="U8544" t="s">
        <v>29</v>
      </c>
      <c r="V8544" t="s">
        <v>8223</v>
      </c>
      <c r="W8544" t="s">
        <v>8039</v>
      </c>
    </row>
    <row r="8545" spans="1:23">
      <c r="A8545">
        <v>8544</v>
      </c>
      <c r="B8545" t="s">
        <v>7248</v>
      </c>
      <c r="C8545" t="s">
        <v>7248</v>
      </c>
      <c r="D8545">
        <v>216</v>
      </c>
      <c r="E8545" t="s">
        <v>5143</v>
      </c>
      <c r="F8545" t="s">
        <v>5144</v>
      </c>
      <c r="G8545" s="1" t="s">
        <v>5145</v>
      </c>
      <c r="H8545" t="s">
        <v>988</v>
      </c>
      <c r="I8545" t="s">
        <v>5145</v>
      </c>
      <c r="J8545" t="s">
        <v>988</v>
      </c>
      <c r="K8545">
        <v>0.21</v>
      </c>
      <c r="L8545">
        <f t="shared" si="31"/>
        <v>0.20993701889433172</v>
      </c>
      <c r="M8545" t="s">
        <v>26</v>
      </c>
      <c r="N8545" t="s">
        <v>764</v>
      </c>
      <c r="O8545" t="s">
        <v>29</v>
      </c>
      <c r="P8545" t="s">
        <v>29</v>
      </c>
      <c r="Q8545" t="s">
        <v>29</v>
      </c>
      <c r="R8545" t="s">
        <v>29</v>
      </c>
      <c r="S8545" t="s">
        <v>29</v>
      </c>
      <c r="T8545" t="s">
        <v>29</v>
      </c>
      <c r="U8545" t="s">
        <v>29</v>
      </c>
      <c r="V8545" t="s">
        <v>8223</v>
      </c>
      <c r="W8545" t="s">
        <v>8039</v>
      </c>
    </row>
    <row r="8546" spans="1:23">
      <c r="A8546">
        <v>8545</v>
      </c>
      <c r="B8546" t="s">
        <v>7248</v>
      </c>
      <c r="C8546" t="s">
        <v>7248</v>
      </c>
      <c r="D8546">
        <v>216</v>
      </c>
      <c r="E8546" t="s">
        <v>8235</v>
      </c>
      <c r="F8546" t="s">
        <v>1364</v>
      </c>
      <c r="G8546" s="1" t="s">
        <v>8236</v>
      </c>
      <c r="H8546" t="s">
        <v>8237</v>
      </c>
      <c r="I8546" t="s">
        <v>8236</v>
      </c>
      <c r="J8546" t="s">
        <v>8237</v>
      </c>
      <c r="K8546">
        <v>1.1599999999999999</v>
      </c>
      <c r="L8546">
        <f t="shared" si="31"/>
        <v>1.1596521043686894</v>
      </c>
      <c r="M8546" t="s">
        <v>26</v>
      </c>
      <c r="N8546" t="s">
        <v>791</v>
      </c>
      <c r="O8546" t="s">
        <v>29</v>
      </c>
      <c r="P8546" t="s">
        <v>29</v>
      </c>
      <c r="Q8546" t="s">
        <v>29</v>
      </c>
      <c r="R8546" t="s">
        <v>29</v>
      </c>
      <c r="S8546" t="s">
        <v>29</v>
      </c>
      <c r="T8546" t="s">
        <v>29</v>
      </c>
      <c r="U8546" t="s">
        <v>29</v>
      </c>
      <c r="V8546" t="s">
        <v>8223</v>
      </c>
      <c r="W8546" t="s">
        <v>8039</v>
      </c>
    </row>
    <row r="8547" spans="1:23">
      <c r="A8547">
        <v>8546</v>
      </c>
      <c r="B8547" t="s">
        <v>7248</v>
      </c>
      <c r="C8547" t="s">
        <v>7248</v>
      </c>
      <c r="D8547">
        <v>216</v>
      </c>
      <c r="E8547" t="s">
        <v>7281</v>
      </c>
      <c r="F8547" t="s">
        <v>1364</v>
      </c>
      <c r="G8547" s="1" t="s">
        <v>3885</v>
      </c>
      <c r="H8547" t="s">
        <v>7282</v>
      </c>
      <c r="I8547" t="s">
        <v>3885</v>
      </c>
      <c r="J8547" t="s">
        <v>7282</v>
      </c>
      <c r="K8547">
        <v>0.21</v>
      </c>
      <c r="L8547">
        <f t="shared" si="31"/>
        <v>0.20993701889433172</v>
      </c>
      <c r="M8547" t="s">
        <v>26</v>
      </c>
      <c r="N8547" t="s">
        <v>118</v>
      </c>
      <c r="O8547" t="s">
        <v>63</v>
      </c>
      <c r="P8547" t="s">
        <v>29</v>
      </c>
      <c r="Q8547" t="s">
        <v>29</v>
      </c>
      <c r="R8547" t="s">
        <v>29</v>
      </c>
      <c r="S8547" t="s">
        <v>29</v>
      </c>
      <c r="T8547" t="s">
        <v>29</v>
      </c>
      <c r="U8547" t="s">
        <v>29</v>
      </c>
      <c r="V8547" t="s">
        <v>8223</v>
      </c>
      <c r="W8547" t="s">
        <v>8039</v>
      </c>
    </row>
    <row r="8548" spans="1:23">
      <c r="A8548">
        <v>8547</v>
      </c>
      <c r="B8548" t="s">
        <v>7248</v>
      </c>
      <c r="C8548" t="s">
        <v>7248</v>
      </c>
      <c r="D8548">
        <v>216</v>
      </c>
      <c r="E8548" t="s">
        <v>2150</v>
      </c>
      <c r="F8548" t="s">
        <v>1364</v>
      </c>
      <c r="G8548" s="1" t="s">
        <v>1730</v>
      </c>
      <c r="H8548" t="s">
        <v>183</v>
      </c>
      <c r="I8548" t="s">
        <v>1730</v>
      </c>
      <c r="J8548" t="s">
        <v>183</v>
      </c>
      <c r="K8548">
        <v>7.06</v>
      </c>
      <c r="L8548">
        <f t="shared" si="31"/>
        <v>7.0578826352094381</v>
      </c>
      <c r="M8548" t="s">
        <v>26</v>
      </c>
      <c r="N8548" t="s">
        <v>764</v>
      </c>
      <c r="O8548" t="s">
        <v>63</v>
      </c>
      <c r="P8548" t="s">
        <v>29</v>
      </c>
      <c r="Q8548" t="s">
        <v>29</v>
      </c>
      <c r="R8548" t="s">
        <v>29</v>
      </c>
      <c r="S8548" t="s">
        <v>29</v>
      </c>
      <c r="T8548" t="s">
        <v>29</v>
      </c>
      <c r="U8548" t="s">
        <v>29</v>
      </c>
      <c r="V8548" t="s">
        <v>8223</v>
      </c>
      <c r="W8548" t="s">
        <v>8039</v>
      </c>
    </row>
    <row r="8549" spans="1:23">
      <c r="A8549">
        <v>8548</v>
      </c>
      <c r="B8549" t="s">
        <v>7248</v>
      </c>
      <c r="C8549" t="s">
        <v>7248</v>
      </c>
      <c r="D8549">
        <v>216</v>
      </c>
      <c r="E8549" t="s">
        <v>8238</v>
      </c>
      <c r="F8549" t="s">
        <v>1364</v>
      </c>
      <c r="G8549" s="1" t="s">
        <v>1730</v>
      </c>
      <c r="H8549" t="s">
        <v>8239</v>
      </c>
      <c r="I8549" t="s">
        <v>1730</v>
      </c>
      <c r="J8549" t="s">
        <v>8239</v>
      </c>
      <c r="K8549">
        <v>0.63</v>
      </c>
      <c r="L8549">
        <f t="shared" si="31"/>
        <v>0.6298110566829952</v>
      </c>
      <c r="M8549" t="s">
        <v>26</v>
      </c>
      <c r="N8549" t="s">
        <v>764</v>
      </c>
      <c r="O8549" t="s">
        <v>63</v>
      </c>
      <c r="P8549" t="s">
        <v>29</v>
      </c>
      <c r="Q8549" t="s">
        <v>29</v>
      </c>
      <c r="R8549" t="s">
        <v>29</v>
      </c>
      <c r="S8549" t="s">
        <v>29</v>
      </c>
      <c r="T8549" t="s">
        <v>29</v>
      </c>
      <c r="U8549" t="s">
        <v>29</v>
      </c>
      <c r="V8549" t="s">
        <v>8223</v>
      </c>
      <c r="W8549" t="s">
        <v>8039</v>
      </c>
    </row>
    <row r="8550" spans="1:23">
      <c r="A8550">
        <v>8549</v>
      </c>
      <c r="B8550" t="s">
        <v>7248</v>
      </c>
      <c r="C8550" t="s">
        <v>7248</v>
      </c>
      <c r="D8550">
        <v>216</v>
      </c>
      <c r="E8550" t="s">
        <v>8139</v>
      </c>
      <c r="F8550" t="s">
        <v>1364</v>
      </c>
      <c r="G8550" s="1" t="s">
        <v>1730</v>
      </c>
      <c r="H8550" t="s">
        <v>8140</v>
      </c>
      <c r="I8550" t="s">
        <v>1730</v>
      </c>
      <c r="J8550" t="s">
        <v>5723</v>
      </c>
      <c r="K8550">
        <v>0.11</v>
      </c>
      <c r="L8550">
        <f t="shared" si="31"/>
        <v>0.1099670098970309</v>
      </c>
      <c r="M8550" t="s">
        <v>26</v>
      </c>
      <c r="N8550" t="s">
        <v>118</v>
      </c>
      <c r="O8550" t="s">
        <v>29</v>
      </c>
      <c r="P8550" t="s">
        <v>29</v>
      </c>
      <c r="Q8550" t="s">
        <v>29</v>
      </c>
      <c r="R8550" t="s">
        <v>29</v>
      </c>
      <c r="S8550" t="s">
        <v>29</v>
      </c>
      <c r="T8550" t="s">
        <v>29</v>
      </c>
      <c r="U8550" t="s">
        <v>29</v>
      </c>
      <c r="V8550" t="s">
        <v>8223</v>
      </c>
      <c r="W8550" t="s">
        <v>8039</v>
      </c>
    </row>
    <row r="8551" spans="1:23">
      <c r="A8551">
        <v>8550</v>
      </c>
      <c r="B8551" t="s">
        <v>7248</v>
      </c>
      <c r="C8551" t="s">
        <v>7248</v>
      </c>
      <c r="D8551">
        <v>216</v>
      </c>
      <c r="E8551" t="s">
        <v>8083</v>
      </c>
      <c r="F8551" t="s">
        <v>1364</v>
      </c>
      <c r="G8551" s="1" t="s">
        <v>1730</v>
      </c>
      <c r="H8551" t="s">
        <v>5723</v>
      </c>
      <c r="I8551" t="s">
        <v>1730</v>
      </c>
      <c r="J8551" t="s">
        <v>5723</v>
      </c>
      <c r="K8551">
        <v>8.11</v>
      </c>
      <c r="L8551">
        <f t="shared" si="31"/>
        <v>8.1075677296810955</v>
      </c>
      <c r="M8551" t="s">
        <v>26</v>
      </c>
      <c r="N8551" t="s">
        <v>118</v>
      </c>
      <c r="O8551" t="s">
        <v>29</v>
      </c>
      <c r="P8551" t="s">
        <v>29</v>
      </c>
      <c r="Q8551" t="s">
        <v>29</v>
      </c>
      <c r="R8551" t="s">
        <v>29</v>
      </c>
      <c r="S8551" t="s">
        <v>29</v>
      </c>
      <c r="T8551" t="s">
        <v>29</v>
      </c>
      <c r="U8551" t="s">
        <v>29</v>
      </c>
      <c r="V8551" t="s">
        <v>8223</v>
      </c>
      <c r="W8551" t="s">
        <v>8039</v>
      </c>
    </row>
    <row r="8552" spans="1:23">
      <c r="A8552">
        <v>8551</v>
      </c>
      <c r="B8552" t="s">
        <v>7248</v>
      </c>
      <c r="C8552" t="s">
        <v>7248</v>
      </c>
      <c r="D8552">
        <v>216</v>
      </c>
      <c r="E8552" t="s">
        <v>8084</v>
      </c>
      <c r="F8552" t="s">
        <v>1364</v>
      </c>
      <c r="G8552" s="1" t="s">
        <v>1730</v>
      </c>
      <c r="H8552" t="s">
        <v>8085</v>
      </c>
      <c r="I8552" t="s">
        <v>1730</v>
      </c>
      <c r="J8552" t="s">
        <v>8085</v>
      </c>
      <c r="K8552">
        <v>0.63</v>
      </c>
      <c r="L8552">
        <f t="shared" si="31"/>
        <v>0.6298110566829952</v>
      </c>
      <c r="M8552" t="s">
        <v>26</v>
      </c>
      <c r="N8552" t="s">
        <v>118</v>
      </c>
      <c r="O8552" t="s">
        <v>63</v>
      </c>
      <c r="P8552" t="s">
        <v>29</v>
      </c>
      <c r="Q8552" t="s">
        <v>29</v>
      </c>
      <c r="R8552" t="s">
        <v>29</v>
      </c>
      <c r="S8552" t="s">
        <v>29</v>
      </c>
      <c r="T8552" t="s">
        <v>29</v>
      </c>
      <c r="U8552" t="s">
        <v>29</v>
      </c>
      <c r="V8552" t="s">
        <v>8223</v>
      </c>
      <c r="W8552" t="s">
        <v>8039</v>
      </c>
    </row>
    <row r="8553" spans="1:23">
      <c r="A8553">
        <v>8552</v>
      </c>
      <c r="B8553" t="s">
        <v>7248</v>
      </c>
      <c r="C8553" t="s">
        <v>7248</v>
      </c>
      <c r="D8553">
        <v>216</v>
      </c>
      <c r="E8553" t="s">
        <v>8240</v>
      </c>
      <c r="F8553" t="s">
        <v>1460</v>
      </c>
      <c r="G8553" s="1" t="s">
        <v>1461</v>
      </c>
      <c r="H8553" t="s">
        <v>8241</v>
      </c>
      <c r="I8553" t="s">
        <v>1461</v>
      </c>
      <c r="J8553" t="s">
        <v>8241</v>
      </c>
      <c r="K8553">
        <v>1.26</v>
      </c>
      <c r="L8553">
        <f t="shared" si="31"/>
        <v>1.2596221133659904</v>
      </c>
      <c r="M8553" t="s">
        <v>26</v>
      </c>
      <c r="N8553" t="s">
        <v>74</v>
      </c>
      <c r="O8553" t="s">
        <v>118</v>
      </c>
      <c r="P8553" t="s">
        <v>29</v>
      </c>
      <c r="Q8553" t="s">
        <v>29</v>
      </c>
      <c r="R8553" t="s">
        <v>29</v>
      </c>
      <c r="S8553" t="s">
        <v>29</v>
      </c>
      <c r="T8553" t="s">
        <v>29</v>
      </c>
      <c r="U8553" t="s">
        <v>29</v>
      </c>
      <c r="V8553" t="s">
        <v>8223</v>
      </c>
      <c r="W8553" t="s">
        <v>8039</v>
      </c>
    </row>
    <row r="8554" spans="1:23">
      <c r="A8554">
        <v>8553</v>
      </c>
      <c r="B8554" t="s">
        <v>7248</v>
      </c>
      <c r="C8554" t="s">
        <v>7248</v>
      </c>
      <c r="D8554">
        <v>216</v>
      </c>
      <c r="E8554" t="s">
        <v>6974</v>
      </c>
      <c r="F8554" t="s">
        <v>2031</v>
      </c>
      <c r="G8554" s="1" t="s">
        <v>6975</v>
      </c>
      <c r="H8554" t="s">
        <v>331</v>
      </c>
      <c r="I8554" t="s">
        <v>6975</v>
      </c>
      <c r="J8554" t="s">
        <v>331</v>
      </c>
      <c r="K8554">
        <v>2.11</v>
      </c>
      <c r="L8554">
        <f t="shared" si="31"/>
        <v>2.1093671898430473</v>
      </c>
      <c r="M8554" t="s">
        <v>26</v>
      </c>
      <c r="N8554" t="s">
        <v>791</v>
      </c>
      <c r="O8554" t="s">
        <v>29</v>
      </c>
      <c r="P8554" t="s">
        <v>29</v>
      </c>
      <c r="Q8554" t="s">
        <v>29</v>
      </c>
      <c r="R8554" t="s">
        <v>29</v>
      </c>
      <c r="S8554" t="s">
        <v>29</v>
      </c>
      <c r="T8554" t="s">
        <v>29</v>
      </c>
      <c r="U8554" t="s">
        <v>29</v>
      </c>
      <c r="V8554" t="s">
        <v>8223</v>
      </c>
      <c r="W8554" t="s">
        <v>8039</v>
      </c>
    </row>
    <row r="8555" spans="1:23">
      <c r="A8555">
        <v>8554</v>
      </c>
      <c r="B8555" t="s">
        <v>7248</v>
      </c>
      <c r="C8555" t="s">
        <v>7248</v>
      </c>
      <c r="D8555">
        <v>216</v>
      </c>
      <c r="E8555" t="s">
        <v>8242</v>
      </c>
      <c r="F8555" t="s">
        <v>391</v>
      </c>
      <c r="G8555" s="1" t="s">
        <v>1620</v>
      </c>
      <c r="H8555" t="s">
        <v>4755</v>
      </c>
      <c r="I8555" t="s">
        <v>1620</v>
      </c>
      <c r="J8555" t="s">
        <v>4755</v>
      </c>
      <c r="K8555">
        <v>1.37</v>
      </c>
      <c r="L8555">
        <f t="shared" si="31"/>
        <v>1.3695891232630213</v>
      </c>
      <c r="M8555" t="s">
        <v>26</v>
      </c>
      <c r="N8555" t="s">
        <v>323</v>
      </c>
      <c r="O8555" t="s">
        <v>791</v>
      </c>
      <c r="P8555" t="s">
        <v>29</v>
      </c>
      <c r="Q8555" t="s">
        <v>29</v>
      </c>
      <c r="R8555" t="s">
        <v>29</v>
      </c>
      <c r="S8555" t="s">
        <v>29</v>
      </c>
      <c r="T8555" t="s">
        <v>29</v>
      </c>
      <c r="U8555" t="s">
        <v>29</v>
      </c>
      <c r="V8555" t="s">
        <v>8223</v>
      </c>
      <c r="W8555" t="s">
        <v>8039</v>
      </c>
    </row>
    <row r="8556" spans="1:23">
      <c r="A8556">
        <v>8555</v>
      </c>
      <c r="B8556" t="s">
        <v>7248</v>
      </c>
      <c r="C8556" t="s">
        <v>7248</v>
      </c>
      <c r="D8556">
        <v>216</v>
      </c>
      <c r="E8556" t="s">
        <v>8208</v>
      </c>
      <c r="F8556" t="s">
        <v>391</v>
      </c>
      <c r="G8556" s="1" t="s">
        <v>392</v>
      </c>
      <c r="H8556" t="s">
        <v>8209</v>
      </c>
      <c r="I8556" t="s">
        <v>392</v>
      </c>
      <c r="J8556" t="s">
        <v>7347</v>
      </c>
      <c r="K8556">
        <v>10.33</v>
      </c>
      <c r="L8556">
        <f t="shared" si="31"/>
        <v>10.326901929421176</v>
      </c>
      <c r="M8556" t="s">
        <v>26</v>
      </c>
      <c r="N8556" t="s">
        <v>74</v>
      </c>
      <c r="O8556" t="s">
        <v>118</v>
      </c>
      <c r="P8556" t="s">
        <v>29</v>
      </c>
      <c r="Q8556" t="s">
        <v>29</v>
      </c>
      <c r="R8556" t="s">
        <v>29</v>
      </c>
      <c r="S8556" t="s">
        <v>29</v>
      </c>
      <c r="T8556" t="s">
        <v>29</v>
      </c>
      <c r="U8556" t="s">
        <v>29</v>
      </c>
      <c r="V8556" t="s">
        <v>8223</v>
      </c>
      <c r="W8556" t="s">
        <v>8039</v>
      </c>
    </row>
    <row r="8557" spans="1:23">
      <c r="A8557">
        <v>8556</v>
      </c>
      <c r="B8557" t="s">
        <v>7248</v>
      </c>
      <c r="C8557" t="s">
        <v>7248</v>
      </c>
      <c r="D8557">
        <v>216</v>
      </c>
      <c r="E8557" t="s">
        <v>6573</v>
      </c>
      <c r="F8557" t="s">
        <v>1976</v>
      </c>
      <c r="G8557" s="1" t="s">
        <v>5829</v>
      </c>
      <c r="H8557" t="s">
        <v>29</v>
      </c>
      <c r="I8557" t="s">
        <v>5829</v>
      </c>
      <c r="J8557" t="s">
        <v>29</v>
      </c>
      <c r="K8557">
        <v>1.9</v>
      </c>
      <c r="L8557">
        <f t="shared" si="31"/>
        <v>1.8994301709487154</v>
      </c>
      <c r="M8557" t="s">
        <v>26</v>
      </c>
      <c r="N8557" t="s">
        <v>74</v>
      </c>
      <c r="O8557" t="s">
        <v>118</v>
      </c>
      <c r="P8557" t="s">
        <v>29</v>
      </c>
      <c r="Q8557" t="s">
        <v>29</v>
      </c>
      <c r="R8557" t="s">
        <v>29</v>
      </c>
      <c r="S8557" t="s">
        <v>29</v>
      </c>
      <c r="T8557" t="s">
        <v>29</v>
      </c>
      <c r="U8557" t="s">
        <v>29</v>
      </c>
      <c r="V8557" t="s">
        <v>8223</v>
      </c>
      <c r="W8557" t="s">
        <v>8039</v>
      </c>
    </row>
    <row r="8558" spans="1:23">
      <c r="A8558">
        <v>8557</v>
      </c>
      <c r="B8558" t="s">
        <v>7248</v>
      </c>
      <c r="C8558" t="s">
        <v>7248</v>
      </c>
      <c r="D8558">
        <v>216</v>
      </c>
      <c r="E8558" t="s">
        <v>1612</v>
      </c>
      <c r="F8558" t="s">
        <v>185</v>
      </c>
      <c r="G8558" s="1" t="s">
        <v>213</v>
      </c>
      <c r="H8558" t="s">
        <v>1613</v>
      </c>
      <c r="I8558" t="s">
        <v>213</v>
      </c>
      <c r="J8558" t="s">
        <v>1613</v>
      </c>
      <c r="K8558">
        <v>0.32</v>
      </c>
      <c r="L8558">
        <f t="shared" si="31"/>
        <v>0.31990402879136265</v>
      </c>
      <c r="M8558" t="s">
        <v>26</v>
      </c>
      <c r="N8558" t="s">
        <v>74</v>
      </c>
      <c r="O8558" t="s">
        <v>118</v>
      </c>
      <c r="P8558" t="s">
        <v>29</v>
      </c>
      <c r="Q8558" t="s">
        <v>29</v>
      </c>
      <c r="R8558" t="s">
        <v>29</v>
      </c>
      <c r="S8558" t="s">
        <v>29</v>
      </c>
      <c r="T8558" t="s">
        <v>29</v>
      </c>
      <c r="U8558" t="s">
        <v>29</v>
      </c>
      <c r="V8558" t="s">
        <v>8223</v>
      </c>
      <c r="W8558" t="s">
        <v>8039</v>
      </c>
    </row>
    <row r="8559" spans="1:23">
      <c r="A8559">
        <v>8558</v>
      </c>
      <c r="B8559" t="s">
        <v>7248</v>
      </c>
      <c r="C8559" t="s">
        <v>7248</v>
      </c>
      <c r="D8559">
        <v>216</v>
      </c>
      <c r="E8559" t="s">
        <v>6528</v>
      </c>
      <c r="F8559" t="s">
        <v>185</v>
      </c>
      <c r="G8559" s="1" t="s">
        <v>213</v>
      </c>
      <c r="H8559" t="s">
        <v>6529</v>
      </c>
      <c r="I8559" t="s">
        <v>213</v>
      </c>
      <c r="J8559" t="s">
        <v>6529</v>
      </c>
      <c r="K8559">
        <v>3.58</v>
      </c>
      <c r="L8559">
        <f t="shared" si="31"/>
        <v>3.5789263221033694</v>
      </c>
      <c r="M8559" t="s">
        <v>26</v>
      </c>
      <c r="N8559" t="s">
        <v>764</v>
      </c>
      <c r="O8559" t="s">
        <v>29</v>
      </c>
      <c r="P8559" t="s">
        <v>29</v>
      </c>
      <c r="Q8559" t="s">
        <v>29</v>
      </c>
      <c r="R8559" t="s">
        <v>29</v>
      </c>
      <c r="S8559" t="s">
        <v>29</v>
      </c>
      <c r="T8559" t="s">
        <v>29</v>
      </c>
      <c r="U8559" t="s">
        <v>29</v>
      </c>
      <c r="V8559" t="s">
        <v>8223</v>
      </c>
      <c r="W8559" t="s">
        <v>8039</v>
      </c>
    </row>
    <row r="8560" spans="1:23">
      <c r="A8560">
        <v>8559</v>
      </c>
      <c r="B8560" t="s">
        <v>7248</v>
      </c>
      <c r="C8560" t="s">
        <v>7248</v>
      </c>
      <c r="D8560">
        <v>216</v>
      </c>
      <c r="E8560" t="s">
        <v>3892</v>
      </c>
      <c r="F8560" t="s">
        <v>185</v>
      </c>
      <c r="G8560" s="1" t="s">
        <v>213</v>
      </c>
      <c r="H8560" t="s">
        <v>1071</v>
      </c>
      <c r="I8560" t="s">
        <v>213</v>
      </c>
      <c r="J8560" t="s">
        <v>1071</v>
      </c>
      <c r="K8560">
        <v>0.11</v>
      </c>
      <c r="L8560">
        <f t="shared" si="31"/>
        <v>0.1099670098970309</v>
      </c>
      <c r="M8560" t="s">
        <v>26</v>
      </c>
      <c r="N8560" t="s">
        <v>764</v>
      </c>
      <c r="O8560" t="s">
        <v>29</v>
      </c>
      <c r="P8560" t="s">
        <v>29</v>
      </c>
      <c r="Q8560" t="s">
        <v>29</v>
      </c>
      <c r="R8560" t="s">
        <v>29</v>
      </c>
      <c r="S8560" t="s">
        <v>29</v>
      </c>
      <c r="T8560" t="s">
        <v>29</v>
      </c>
      <c r="U8560" t="s">
        <v>29</v>
      </c>
      <c r="V8560" t="s">
        <v>8223</v>
      </c>
      <c r="W8560" t="s">
        <v>8039</v>
      </c>
    </row>
    <row r="8561" spans="1:23">
      <c r="A8561">
        <v>8560</v>
      </c>
      <c r="B8561" t="s">
        <v>7248</v>
      </c>
      <c r="C8561" t="s">
        <v>7248</v>
      </c>
      <c r="D8561">
        <v>216</v>
      </c>
      <c r="E8561" t="s">
        <v>8100</v>
      </c>
      <c r="F8561" t="s">
        <v>185</v>
      </c>
      <c r="G8561" s="1" t="s">
        <v>932</v>
      </c>
      <c r="H8561" t="s">
        <v>3352</v>
      </c>
      <c r="I8561" t="s">
        <v>932</v>
      </c>
      <c r="J8561" t="s">
        <v>3352</v>
      </c>
      <c r="K8561">
        <v>0.63</v>
      </c>
      <c r="L8561">
        <f t="shared" si="31"/>
        <v>0.6298110566829952</v>
      </c>
      <c r="M8561" t="s">
        <v>26</v>
      </c>
      <c r="N8561" t="s">
        <v>74</v>
      </c>
      <c r="O8561" t="s">
        <v>118</v>
      </c>
      <c r="P8561" t="s">
        <v>29</v>
      </c>
      <c r="Q8561" t="s">
        <v>29</v>
      </c>
      <c r="R8561" t="s">
        <v>29</v>
      </c>
      <c r="S8561" t="s">
        <v>29</v>
      </c>
      <c r="T8561" t="s">
        <v>29</v>
      </c>
      <c r="U8561" t="s">
        <v>29</v>
      </c>
      <c r="V8561" t="s">
        <v>8223</v>
      </c>
      <c r="W8561" t="s">
        <v>8039</v>
      </c>
    </row>
    <row r="8562" spans="1:23">
      <c r="A8562">
        <v>8561</v>
      </c>
      <c r="B8562" t="s">
        <v>7248</v>
      </c>
      <c r="C8562" t="s">
        <v>7248</v>
      </c>
      <c r="D8562">
        <v>216</v>
      </c>
      <c r="E8562" t="s">
        <v>993</v>
      </c>
      <c r="F8562" t="s">
        <v>185</v>
      </c>
      <c r="G8562" s="1" t="s">
        <v>994</v>
      </c>
      <c r="H8562" t="s">
        <v>995</v>
      </c>
      <c r="I8562" t="s">
        <v>994</v>
      </c>
      <c r="J8562" t="s">
        <v>995</v>
      </c>
      <c r="K8562">
        <v>0.21</v>
      </c>
      <c r="L8562">
        <f t="shared" si="31"/>
        <v>0.20993701889433172</v>
      </c>
      <c r="M8562" t="s">
        <v>26</v>
      </c>
      <c r="N8562" t="s">
        <v>764</v>
      </c>
      <c r="O8562" t="s">
        <v>29</v>
      </c>
      <c r="P8562" t="s">
        <v>29</v>
      </c>
      <c r="Q8562" t="s">
        <v>29</v>
      </c>
      <c r="R8562" t="s">
        <v>29</v>
      </c>
      <c r="S8562" t="s">
        <v>29</v>
      </c>
      <c r="T8562" t="s">
        <v>29</v>
      </c>
      <c r="U8562" t="s">
        <v>29</v>
      </c>
      <c r="V8562" t="s">
        <v>8223</v>
      </c>
      <c r="W8562" t="s">
        <v>8039</v>
      </c>
    </row>
    <row r="8563" spans="1:23">
      <c r="A8563">
        <v>8562</v>
      </c>
      <c r="B8563" t="s">
        <v>7248</v>
      </c>
      <c r="C8563" t="s">
        <v>7248</v>
      </c>
      <c r="D8563">
        <v>216</v>
      </c>
      <c r="E8563" t="s">
        <v>6534</v>
      </c>
      <c r="F8563" t="s">
        <v>459</v>
      </c>
      <c r="G8563" s="1" t="s">
        <v>6535</v>
      </c>
      <c r="H8563" t="s">
        <v>6536</v>
      </c>
      <c r="I8563" t="s">
        <v>6535</v>
      </c>
      <c r="J8563" t="s">
        <v>6536</v>
      </c>
      <c r="K8563">
        <v>4.95</v>
      </c>
      <c r="L8563">
        <f t="shared" si="31"/>
        <v>4.9485154453663904</v>
      </c>
      <c r="M8563" t="s">
        <v>26</v>
      </c>
      <c r="N8563" t="s">
        <v>118</v>
      </c>
      <c r="O8563" t="s">
        <v>29</v>
      </c>
      <c r="P8563" t="s">
        <v>29</v>
      </c>
      <c r="Q8563" t="s">
        <v>29</v>
      </c>
      <c r="R8563" t="s">
        <v>29</v>
      </c>
      <c r="S8563" t="s">
        <v>29</v>
      </c>
      <c r="T8563" t="s">
        <v>29</v>
      </c>
      <c r="U8563" t="s">
        <v>29</v>
      </c>
      <c r="V8563" t="s">
        <v>8223</v>
      </c>
      <c r="W8563" t="s">
        <v>8039</v>
      </c>
    </row>
    <row r="8564" spans="1:23">
      <c r="A8564">
        <v>8563</v>
      </c>
      <c r="B8564" t="s">
        <v>7248</v>
      </c>
      <c r="C8564" t="s">
        <v>7248</v>
      </c>
      <c r="D8564">
        <v>216</v>
      </c>
      <c r="E8564" t="s">
        <v>8243</v>
      </c>
      <c r="F8564" t="s">
        <v>1001</v>
      </c>
      <c r="G8564" s="1" t="s">
        <v>8244</v>
      </c>
      <c r="H8564" t="s">
        <v>331</v>
      </c>
      <c r="I8564" t="s">
        <v>8244</v>
      </c>
      <c r="J8564" t="s">
        <v>331</v>
      </c>
      <c r="K8564">
        <v>0.21</v>
      </c>
      <c r="L8564">
        <f t="shared" si="31"/>
        <v>0.20993701889433172</v>
      </c>
      <c r="M8564" t="s">
        <v>26</v>
      </c>
      <c r="N8564" t="s">
        <v>764</v>
      </c>
      <c r="O8564" t="s">
        <v>29</v>
      </c>
      <c r="P8564" t="s">
        <v>29</v>
      </c>
      <c r="Q8564" t="s">
        <v>29</v>
      </c>
      <c r="R8564" t="s">
        <v>29</v>
      </c>
      <c r="S8564" t="s">
        <v>29</v>
      </c>
      <c r="T8564" t="s">
        <v>29</v>
      </c>
      <c r="U8564" t="s">
        <v>29</v>
      </c>
      <c r="V8564" t="s">
        <v>8223</v>
      </c>
      <c r="W8564" t="s">
        <v>8039</v>
      </c>
    </row>
    <row r="8565" spans="1:23">
      <c r="A8565">
        <v>8564</v>
      </c>
      <c r="B8565" t="s">
        <v>7248</v>
      </c>
      <c r="C8565" t="s">
        <v>7248</v>
      </c>
      <c r="D8565">
        <v>216</v>
      </c>
      <c r="E8565" t="s">
        <v>6539</v>
      </c>
      <c r="F8565" t="s">
        <v>196</v>
      </c>
      <c r="G8565" s="1" t="s">
        <v>326</v>
      </c>
      <c r="H8565" t="s">
        <v>6540</v>
      </c>
      <c r="I8565" t="s">
        <v>326</v>
      </c>
      <c r="J8565" t="s">
        <v>6540</v>
      </c>
      <c r="K8565">
        <v>0.21</v>
      </c>
      <c r="L8565">
        <f t="shared" si="31"/>
        <v>0.20993701889433172</v>
      </c>
      <c r="M8565" t="s">
        <v>26</v>
      </c>
      <c r="N8565" t="s">
        <v>118</v>
      </c>
      <c r="O8565" t="s">
        <v>29</v>
      </c>
      <c r="P8565" t="s">
        <v>29</v>
      </c>
      <c r="Q8565" t="s">
        <v>29</v>
      </c>
      <c r="R8565" t="s">
        <v>29</v>
      </c>
      <c r="S8565" t="s">
        <v>29</v>
      </c>
      <c r="T8565" t="s">
        <v>29</v>
      </c>
      <c r="U8565" t="s">
        <v>29</v>
      </c>
      <c r="V8565" t="s">
        <v>8223</v>
      </c>
      <c r="W8565" t="s">
        <v>8039</v>
      </c>
    </row>
    <row r="8566" spans="1:23">
      <c r="A8566">
        <v>8565</v>
      </c>
      <c r="B8566" t="s">
        <v>7248</v>
      </c>
      <c r="C8566" t="s">
        <v>7248</v>
      </c>
      <c r="D8566">
        <v>216</v>
      </c>
      <c r="E8566" t="s">
        <v>2130</v>
      </c>
      <c r="F8566" t="s">
        <v>196</v>
      </c>
      <c r="G8566" s="1" t="s">
        <v>326</v>
      </c>
      <c r="H8566" t="s">
        <v>2131</v>
      </c>
      <c r="I8566" t="s">
        <v>326</v>
      </c>
      <c r="J8566" t="s">
        <v>2131</v>
      </c>
      <c r="K8566">
        <v>0.21</v>
      </c>
      <c r="L8566">
        <f t="shared" si="31"/>
        <v>0.20993701889433172</v>
      </c>
      <c r="M8566" t="s">
        <v>26</v>
      </c>
      <c r="N8566" t="s">
        <v>118</v>
      </c>
      <c r="O8566" t="s">
        <v>29</v>
      </c>
      <c r="P8566" t="s">
        <v>29</v>
      </c>
      <c r="Q8566" t="s">
        <v>29</v>
      </c>
      <c r="R8566" t="s">
        <v>29</v>
      </c>
      <c r="S8566" t="s">
        <v>29</v>
      </c>
      <c r="T8566" t="s">
        <v>29</v>
      </c>
      <c r="U8566" t="s">
        <v>29</v>
      </c>
      <c r="V8566" t="s">
        <v>8223</v>
      </c>
      <c r="W8566" t="s">
        <v>8039</v>
      </c>
    </row>
    <row r="8567" spans="1:23">
      <c r="A8567">
        <v>8566</v>
      </c>
      <c r="B8567" t="s">
        <v>7248</v>
      </c>
      <c r="C8567" t="s">
        <v>7248</v>
      </c>
      <c r="D8567">
        <v>216</v>
      </c>
      <c r="E8567" t="s">
        <v>8245</v>
      </c>
      <c r="F8567" t="s">
        <v>196</v>
      </c>
      <c r="G8567" s="1" t="s">
        <v>326</v>
      </c>
      <c r="H8567" t="s">
        <v>8246</v>
      </c>
      <c r="I8567" t="s">
        <v>326</v>
      </c>
      <c r="J8567" t="s">
        <v>8246</v>
      </c>
      <c r="K8567">
        <v>0.42</v>
      </c>
      <c r="L8567">
        <f t="shared" si="31"/>
        <v>0.41987403778866345</v>
      </c>
      <c r="M8567" t="s">
        <v>26</v>
      </c>
      <c r="N8567" t="s">
        <v>764</v>
      </c>
      <c r="O8567" t="s">
        <v>29</v>
      </c>
      <c r="P8567" t="s">
        <v>29</v>
      </c>
      <c r="Q8567" t="s">
        <v>29</v>
      </c>
      <c r="R8567" t="s">
        <v>29</v>
      </c>
      <c r="S8567" t="s">
        <v>29</v>
      </c>
      <c r="T8567" t="s">
        <v>29</v>
      </c>
      <c r="U8567" t="s">
        <v>29</v>
      </c>
      <c r="V8567" t="s">
        <v>8223</v>
      </c>
      <c r="W8567" t="s">
        <v>8039</v>
      </c>
    </row>
    <row r="8568" spans="1:23">
      <c r="A8568">
        <v>8567</v>
      </c>
      <c r="B8568" t="s">
        <v>7248</v>
      </c>
      <c r="C8568" t="s">
        <v>7248</v>
      </c>
      <c r="D8568">
        <v>216</v>
      </c>
      <c r="E8568" t="s">
        <v>1777</v>
      </c>
      <c r="F8568" t="s">
        <v>196</v>
      </c>
      <c r="G8568" s="1" t="s">
        <v>1778</v>
      </c>
      <c r="H8568" t="s">
        <v>331</v>
      </c>
      <c r="I8568" t="s">
        <v>1778</v>
      </c>
      <c r="J8568" t="s">
        <v>331</v>
      </c>
      <c r="K8568">
        <v>1.37</v>
      </c>
      <c r="L8568">
        <f t="shared" si="31"/>
        <v>1.3695891232630213</v>
      </c>
      <c r="M8568" t="s">
        <v>26</v>
      </c>
      <c r="N8568" t="s">
        <v>118</v>
      </c>
      <c r="O8568" t="s">
        <v>29</v>
      </c>
      <c r="P8568" t="s">
        <v>29</v>
      </c>
      <c r="Q8568" t="s">
        <v>29</v>
      </c>
      <c r="R8568" t="s">
        <v>29</v>
      </c>
      <c r="S8568" t="s">
        <v>29</v>
      </c>
      <c r="T8568" t="s">
        <v>29</v>
      </c>
      <c r="U8568" t="s">
        <v>29</v>
      </c>
      <c r="V8568" t="s">
        <v>8223</v>
      </c>
      <c r="W8568" t="s">
        <v>8039</v>
      </c>
    </row>
    <row r="8569" spans="1:23">
      <c r="A8569">
        <v>8568</v>
      </c>
      <c r="B8569" t="s">
        <v>7248</v>
      </c>
      <c r="C8569" t="s">
        <v>7248</v>
      </c>
      <c r="D8569">
        <v>216</v>
      </c>
      <c r="E8569" t="s">
        <v>3862</v>
      </c>
      <c r="F8569" t="s">
        <v>196</v>
      </c>
      <c r="G8569" s="1" t="s">
        <v>225</v>
      </c>
      <c r="H8569" t="s">
        <v>3863</v>
      </c>
      <c r="I8569" t="s">
        <v>225</v>
      </c>
      <c r="J8569" t="s">
        <v>3863</v>
      </c>
      <c r="K8569">
        <v>0.42</v>
      </c>
      <c r="L8569">
        <f t="shared" si="31"/>
        <v>0.41987403778866345</v>
      </c>
      <c r="M8569" t="s">
        <v>26</v>
      </c>
      <c r="N8569" t="s">
        <v>74</v>
      </c>
      <c r="O8569" t="s">
        <v>118</v>
      </c>
      <c r="P8569" t="s">
        <v>29</v>
      </c>
      <c r="Q8569" t="s">
        <v>29</v>
      </c>
      <c r="R8569" t="s">
        <v>29</v>
      </c>
      <c r="S8569" t="s">
        <v>29</v>
      </c>
      <c r="T8569" t="s">
        <v>29</v>
      </c>
      <c r="U8569" t="s">
        <v>29</v>
      </c>
      <c r="V8569" t="s">
        <v>8223</v>
      </c>
      <c r="W8569" t="s">
        <v>8039</v>
      </c>
    </row>
    <row r="8570" spans="1:23">
      <c r="A8570">
        <v>8569</v>
      </c>
      <c r="B8570" t="s">
        <v>7248</v>
      </c>
      <c r="C8570" t="s">
        <v>7248</v>
      </c>
      <c r="D8570">
        <v>216</v>
      </c>
      <c r="E8570" t="s">
        <v>7657</v>
      </c>
      <c r="F8570" t="s">
        <v>196</v>
      </c>
      <c r="G8570" s="1" t="s">
        <v>225</v>
      </c>
      <c r="H8570" t="s">
        <v>6524</v>
      </c>
      <c r="I8570" t="s">
        <v>225</v>
      </c>
      <c r="J8570" t="s">
        <v>6524</v>
      </c>
      <c r="K8570">
        <v>0.42</v>
      </c>
      <c r="L8570">
        <f t="shared" si="31"/>
        <v>0.41987403778866345</v>
      </c>
      <c r="M8570" t="s">
        <v>26</v>
      </c>
      <c r="N8570" t="s">
        <v>764</v>
      </c>
      <c r="O8570" t="s">
        <v>29</v>
      </c>
      <c r="P8570" t="s">
        <v>29</v>
      </c>
      <c r="Q8570" t="s">
        <v>29</v>
      </c>
      <c r="R8570" t="s">
        <v>29</v>
      </c>
      <c r="S8570" t="s">
        <v>29</v>
      </c>
      <c r="T8570" t="s">
        <v>29</v>
      </c>
      <c r="U8570" t="s">
        <v>29</v>
      </c>
      <c r="V8570" t="s">
        <v>8223</v>
      </c>
      <c r="W8570" t="s">
        <v>8039</v>
      </c>
    </row>
    <row r="8571" spans="1:23">
      <c r="A8571">
        <v>8570</v>
      </c>
      <c r="B8571" t="s">
        <v>7248</v>
      </c>
      <c r="C8571" t="s">
        <v>7248</v>
      </c>
      <c r="D8571">
        <v>216</v>
      </c>
      <c r="E8571" t="s">
        <v>6549</v>
      </c>
      <c r="F8571" t="s">
        <v>196</v>
      </c>
      <c r="G8571" s="1" t="s">
        <v>321</v>
      </c>
      <c r="H8571" t="s">
        <v>6550</v>
      </c>
      <c r="I8571" t="s">
        <v>321</v>
      </c>
      <c r="J8571" t="s">
        <v>6550</v>
      </c>
      <c r="K8571">
        <v>2.3199999999999998</v>
      </c>
      <c r="L8571">
        <f t="shared" si="31"/>
        <v>2.3193042087373787</v>
      </c>
      <c r="M8571" t="s">
        <v>26</v>
      </c>
      <c r="N8571" t="s">
        <v>118</v>
      </c>
      <c r="O8571" t="s">
        <v>63</v>
      </c>
      <c r="P8571" t="s">
        <v>29</v>
      </c>
      <c r="Q8571" t="s">
        <v>29</v>
      </c>
      <c r="R8571" t="s">
        <v>29</v>
      </c>
      <c r="S8571" t="s">
        <v>29</v>
      </c>
      <c r="T8571" t="s">
        <v>29</v>
      </c>
      <c r="U8571" t="s">
        <v>29</v>
      </c>
      <c r="V8571" t="s">
        <v>8223</v>
      </c>
      <c r="W8571" t="s">
        <v>8039</v>
      </c>
    </row>
    <row r="8572" spans="1:23">
      <c r="A8572">
        <v>8571</v>
      </c>
      <c r="B8572" t="s">
        <v>7248</v>
      </c>
      <c r="C8572" t="s">
        <v>7248</v>
      </c>
      <c r="D8572">
        <v>216</v>
      </c>
      <c r="E8572" t="s">
        <v>8107</v>
      </c>
      <c r="F8572" t="s">
        <v>196</v>
      </c>
      <c r="G8572" s="1" t="s">
        <v>928</v>
      </c>
      <c r="H8572" t="s">
        <v>8108</v>
      </c>
      <c r="I8572" t="s">
        <v>928</v>
      </c>
      <c r="J8572" t="s">
        <v>8108</v>
      </c>
      <c r="K8572">
        <v>0.53</v>
      </c>
      <c r="L8572">
        <f t="shared" si="31"/>
        <v>0.5298410476856944</v>
      </c>
      <c r="M8572" t="s">
        <v>26</v>
      </c>
      <c r="N8572" t="s">
        <v>118</v>
      </c>
      <c r="O8572" t="s">
        <v>29</v>
      </c>
      <c r="P8572" t="s">
        <v>29</v>
      </c>
      <c r="Q8572" t="s">
        <v>29</v>
      </c>
      <c r="R8572" t="s">
        <v>29</v>
      </c>
      <c r="S8572" t="s">
        <v>29</v>
      </c>
      <c r="T8572" t="s">
        <v>29</v>
      </c>
      <c r="U8572" t="s">
        <v>29</v>
      </c>
      <c r="V8572" t="s">
        <v>8223</v>
      </c>
      <c r="W8572" t="s">
        <v>8039</v>
      </c>
    </row>
    <row r="8573" spans="1:23">
      <c r="A8573">
        <v>8572</v>
      </c>
      <c r="B8573" t="s">
        <v>7248</v>
      </c>
      <c r="C8573" t="s">
        <v>7248</v>
      </c>
      <c r="D8573">
        <v>216</v>
      </c>
      <c r="E8573" t="s">
        <v>8118</v>
      </c>
      <c r="F8573" t="s">
        <v>196</v>
      </c>
      <c r="G8573" s="1" t="s">
        <v>928</v>
      </c>
      <c r="H8573" t="s">
        <v>8119</v>
      </c>
      <c r="I8573" t="s">
        <v>928</v>
      </c>
      <c r="J8573" t="s">
        <v>8119</v>
      </c>
      <c r="K8573">
        <v>0.95</v>
      </c>
      <c r="L8573">
        <f t="shared" si="31"/>
        <v>0.94971508547435768</v>
      </c>
      <c r="M8573" t="s">
        <v>26</v>
      </c>
      <c r="N8573" t="s">
        <v>74</v>
      </c>
      <c r="O8573" t="s">
        <v>118</v>
      </c>
      <c r="P8573" t="s">
        <v>29</v>
      </c>
      <c r="Q8573" t="s">
        <v>29</v>
      </c>
      <c r="R8573" t="s">
        <v>29</v>
      </c>
      <c r="S8573" t="s">
        <v>29</v>
      </c>
      <c r="T8573" t="s">
        <v>29</v>
      </c>
      <c r="U8573" t="s">
        <v>29</v>
      </c>
      <c r="V8573" t="s">
        <v>8223</v>
      </c>
      <c r="W8573" t="s">
        <v>8039</v>
      </c>
    </row>
    <row r="8574" spans="1:23">
      <c r="A8574">
        <v>8573</v>
      </c>
      <c r="B8574" t="s">
        <v>7248</v>
      </c>
      <c r="C8574" t="s">
        <v>7248</v>
      </c>
      <c r="D8574">
        <v>216</v>
      </c>
      <c r="E8574" t="s">
        <v>2133</v>
      </c>
      <c r="F8574" t="s">
        <v>196</v>
      </c>
      <c r="G8574" s="1" t="s">
        <v>928</v>
      </c>
      <c r="H8574" t="s">
        <v>331</v>
      </c>
      <c r="I8574" t="s">
        <v>928</v>
      </c>
      <c r="J8574" t="s">
        <v>331</v>
      </c>
      <c r="K8574">
        <v>3.9</v>
      </c>
      <c r="L8574">
        <f t="shared" si="31"/>
        <v>3.8988303508947317</v>
      </c>
      <c r="M8574" t="s">
        <v>26</v>
      </c>
      <c r="N8574" t="s">
        <v>74</v>
      </c>
      <c r="O8574" t="s">
        <v>118</v>
      </c>
      <c r="P8574" t="s">
        <v>29</v>
      </c>
      <c r="Q8574" t="s">
        <v>29</v>
      </c>
      <c r="R8574" t="s">
        <v>29</v>
      </c>
      <c r="S8574" t="s">
        <v>29</v>
      </c>
      <c r="T8574" t="s">
        <v>29</v>
      </c>
      <c r="U8574" t="s">
        <v>29</v>
      </c>
      <c r="V8574" t="s">
        <v>8223</v>
      </c>
      <c r="W8574" t="s">
        <v>8039</v>
      </c>
    </row>
    <row r="8575" spans="1:23">
      <c r="A8575">
        <v>8574</v>
      </c>
      <c r="B8575" t="s">
        <v>7248</v>
      </c>
      <c r="C8575" t="s">
        <v>7248</v>
      </c>
      <c r="D8575">
        <v>216</v>
      </c>
      <c r="E8575" t="s">
        <v>8247</v>
      </c>
      <c r="F8575" t="s">
        <v>196</v>
      </c>
      <c r="G8575" s="1" t="s">
        <v>928</v>
      </c>
      <c r="H8575" t="s">
        <v>1432</v>
      </c>
      <c r="I8575" t="s">
        <v>928</v>
      </c>
      <c r="J8575" t="s">
        <v>1432</v>
      </c>
      <c r="K8575">
        <v>0.32</v>
      </c>
      <c r="L8575">
        <f t="shared" si="31"/>
        <v>0.31990402879136265</v>
      </c>
      <c r="M8575" t="s">
        <v>26</v>
      </c>
      <c r="N8575" t="s">
        <v>764</v>
      </c>
      <c r="O8575" t="s">
        <v>29</v>
      </c>
      <c r="P8575" t="s">
        <v>29</v>
      </c>
      <c r="Q8575" t="s">
        <v>29</v>
      </c>
      <c r="R8575" t="s">
        <v>29</v>
      </c>
      <c r="S8575" t="s">
        <v>29</v>
      </c>
      <c r="T8575" t="s">
        <v>29</v>
      </c>
      <c r="U8575" t="s">
        <v>29</v>
      </c>
      <c r="V8575" t="s">
        <v>8223</v>
      </c>
      <c r="W8575" t="s">
        <v>8039</v>
      </c>
    </row>
    <row r="8576" spans="1:23">
      <c r="A8576">
        <v>8575</v>
      </c>
      <c r="B8576" t="s">
        <v>7248</v>
      </c>
      <c r="C8576" t="s">
        <v>7248</v>
      </c>
      <c r="D8576">
        <v>216</v>
      </c>
      <c r="E8576" t="s">
        <v>8122</v>
      </c>
      <c r="F8576" t="s">
        <v>196</v>
      </c>
      <c r="G8576" s="1" t="s">
        <v>928</v>
      </c>
      <c r="H8576" t="s">
        <v>8123</v>
      </c>
      <c r="I8576" t="s">
        <v>928</v>
      </c>
      <c r="J8576" t="s">
        <v>8123</v>
      </c>
      <c r="K8576">
        <v>0.32</v>
      </c>
      <c r="L8576">
        <f t="shared" si="31"/>
        <v>0.31990402879136265</v>
      </c>
      <c r="M8576" t="s">
        <v>26</v>
      </c>
      <c r="N8576" t="s">
        <v>118</v>
      </c>
      <c r="O8576" t="s">
        <v>29</v>
      </c>
      <c r="P8576" t="s">
        <v>29</v>
      </c>
      <c r="Q8576" t="s">
        <v>29</v>
      </c>
      <c r="R8576" t="s">
        <v>29</v>
      </c>
      <c r="S8576" t="s">
        <v>29</v>
      </c>
      <c r="T8576" t="s">
        <v>29</v>
      </c>
      <c r="U8576" t="s">
        <v>29</v>
      </c>
      <c r="V8576" t="s">
        <v>8223</v>
      </c>
      <c r="W8576" t="s">
        <v>8039</v>
      </c>
    </row>
    <row r="8577" spans="1:23">
      <c r="A8577">
        <v>8576</v>
      </c>
      <c r="B8577" t="s">
        <v>7248</v>
      </c>
      <c r="C8577" t="s">
        <v>7248</v>
      </c>
      <c r="D8577">
        <v>216</v>
      </c>
      <c r="E8577" t="s">
        <v>8248</v>
      </c>
      <c r="F8577" t="s">
        <v>3056</v>
      </c>
      <c r="G8577" s="1" t="s">
        <v>6626</v>
      </c>
      <c r="H8577" t="s">
        <v>8249</v>
      </c>
      <c r="I8577" t="s">
        <v>6626</v>
      </c>
      <c r="J8577" t="s">
        <v>8249</v>
      </c>
      <c r="K8577">
        <v>0.53</v>
      </c>
      <c r="L8577">
        <f t="shared" si="31"/>
        <v>0.5298410476856944</v>
      </c>
      <c r="M8577" t="s">
        <v>26</v>
      </c>
      <c r="N8577" t="s">
        <v>791</v>
      </c>
      <c r="O8577" t="s">
        <v>29</v>
      </c>
      <c r="P8577" t="s">
        <v>29</v>
      </c>
      <c r="Q8577" t="s">
        <v>29</v>
      </c>
      <c r="R8577" t="s">
        <v>29</v>
      </c>
      <c r="S8577" t="s">
        <v>29</v>
      </c>
      <c r="T8577" t="s">
        <v>29</v>
      </c>
      <c r="U8577" t="s">
        <v>29</v>
      </c>
      <c r="V8577" t="s">
        <v>8223</v>
      </c>
      <c r="W8577" t="s">
        <v>8039</v>
      </c>
    </row>
    <row r="8578" spans="1:23">
      <c r="A8578">
        <v>8577</v>
      </c>
      <c r="B8578" t="s">
        <v>7248</v>
      </c>
      <c r="C8578" t="s">
        <v>7248</v>
      </c>
      <c r="D8578">
        <v>217</v>
      </c>
      <c r="E8578" t="s">
        <v>8250</v>
      </c>
      <c r="F8578" t="s">
        <v>255</v>
      </c>
      <c r="G8578" s="1" t="s">
        <v>2968</v>
      </c>
      <c r="H8578" t="s">
        <v>7427</v>
      </c>
      <c r="I8578" t="s">
        <v>2968</v>
      </c>
      <c r="J8578" t="s">
        <v>7427</v>
      </c>
      <c r="K8578">
        <v>0.46</v>
      </c>
      <c r="L8578">
        <f>K8578/SUM($K$8578:$K$8673)*100</f>
        <v>0.45986204138758385</v>
      </c>
      <c r="M8578" t="s">
        <v>26</v>
      </c>
      <c r="N8578" t="s">
        <v>323</v>
      </c>
      <c r="O8578" t="s">
        <v>29</v>
      </c>
      <c r="P8578" t="s">
        <v>29</v>
      </c>
      <c r="Q8578" t="s">
        <v>29</v>
      </c>
      <c r="R8578" t="s">
        <v>29</v>
      </c>
      <c r="S8578" t="s">
        <v>29</v>
      </c>
      <c r="T8578" t="s">
        <v>29</v>
      </c>
      <c r="U8578" t="s">
        <v>29</v>
      </c>
      <c r="V8578" t="s">
        <v>8251</v>
      </c>
      <c r="W8578" t="s">
        <v>8039</v>
      </c>
    </row>
    <row r="8579" spans="1:23">
      <c r="A8579">
        <v>8578</v>
      </c>
      <c r="B8579" t="s">
        <v>7248</v>
      </c>
      <c r="C8579" t="s">
        <v>7248</v>
      </c>
      <c r="D8579">
        <v>217</v>
      </c>
      <c r="E8579" t="s">
        <v>8252</v>
      </c>
      <c r="F8579" t="s">
        <v>472</v>
      </c>
      <c r="G8579" s="1" t="s">
        <v>473</v>
      </c>
      <c r="H8579" t="s">
        <v>8253</v>
      </c>
      <c r="I8579" t="s">
        <v>473</v>
      </c>
      <c r="J8579" t="s">
        <v>8253</v>
      </c>
      <c r="K8579">
        <v>3.03</v>
      </c>
      <c r="L8579">
        <f t="shared" ref="L8579:L8642" si="32">K8579/SUM($K$8578:$K$8673)*100</f>
        <v>3.0290912726182149</v>
      </c>
      <c r="M8579" t="s">
        <v>26</v>
      </c>
      <c r="N8579" t="s">
        <v>764</v>
      </c>
      <c r="O8579" t="s">
        <v>29</v>
      </c>
      <c r="P8579" t="s">
        <v>29</v>
      </c>
      <c r="Q8579" t="s">
        <v>29</v>
      </c>
      <c r="R8579" t="s">
        <v>29</v>
      </c>
      <c r="S8579" t="s">
        <v>29</v>
      </c>
      <c r="T8579" t="s">
        <v>29</v>
      </c>
      <c r="U8579" t="s">
        <v>29</v>
      </c>
      <c r="V8579" t="s">
        <v>8251</v>
      </c>
      <c r="W8579" t="s">
        <v>8039</v>
      </c>
    </row>
    <row r="8580" spans="1:23">
      <c r="A8580">
        <v>8579</v>
      </c>
      <c r="B8580" t="s">
        <v>7248</v>
      </c>
      <c r="C8580" t="s">
        <v>7248</v>
      </c>
      <c r="D8580">
        <v>217</v>
      </c>
      <c r="E8580" t="s">
        <v>8254</v>
      </c>
      <c r="F8580" t="s">
        <v>1062</v>
      </c>
      <c r="G8580" s="1" t="s">
        <v>7625</v>
      </c>
      <c r="H8580" t="s">
        <v>4110</v>
      </c>
      <c r="I8580" t="s">
        <v>7625</v>
      </c>
      <c r="J8580" t="s">
        <v>4110</v>
      </c>
      <c r="K8580">
        <v>0.08</v>
      </c>
      <c r="L8580">
        <f t="shared" si="32"/>
        <v>7.9976007197840662E-2</v>
      </c>
      <c r="M8580" t="s">
        <v>26</v>
      </c>
      <c r="N8580" t="s">
        <v>764</v>
      </c>
      <c r="O8580" t="s">
        <v>29</v>
      </c>
      <c r="P8580" t="s">
        <v>29</v>
      </c>
      <c r="Q8580" t="s">
        <v>29</v>
      </c>
      <c r="R8580" t="s">
        <v>29</v>
      </c>
      <c r="S8580" t="s">
        <v>29</v>
      </c>
      <c r="T8580" t="s">
        <v>29</v>
      </c>
      <c r="U8580" t="s">
        <v>29</v>
      </c>
      <c r="V8580" t="s">
        <v>8251</v>
      </c>
      <c r="W8580" t="s">
        <v>8039</v>
      </c>
    </row>
    <row r="8581" spans="1:23">
      <c r="A8581">
        <v>8580</v>
      </c>
      <c r="B8581" t="s">
        <v>7248</v>
      </c>
      <c r="C8581" t="s">
        <v>7248</v>
      </c>
      <c r="D8581">
        <v>217</v>
      </c>
      <c r="E8581" t="s">
        <v>8040</v>
      </c>
      <c r="F8581" t="s">
        <v>1062</v>
      </c>
      <c r="G8581" s="1" t="s">
        <v>1690</v>
      </c>
      <c r="H8581" t="s">
        <v>8041</v>
      </c>
      <c r="I8581" t="s">
        <v>1690</v>
      </c>
      <c r="J8581" t="s">
        <v>8041</v>
      </c>
      <c r="K8581">
        <v>0.3</v>
      </c>
      <c r="L8581">
        <f t="shared" si="32"/>
        <v>0.29991002699190245</v>
      </c>
      <c r="M8581" t="s">
        <v>26</v>
      </c>
      <c r="N8581" t="s">
        <v>323</v>
      </c>
      <c r="O8581" t="s">
        <v>791</v>
      </c>
      <c r="P8581" t="s">
        <v>29</v>
      </c>
      <c r="Q8581" t="s">
        <v>29</v>
      </c>
      <c r="R8581" t="s">
        <v>29</v>
      </c>
      <c r="S8581" t="s">
        <v>29</v>
      </c>
      <c r="T8581" t="s">
        <v>29</v>
      </c>
      <c r="U8581" t="s">
        <v>29</v>
      </c>
      <c r="V8581" t="s">
        <v>8251</v>
      </c>
      <c r="W8581" t="s">
        <v>8039</v>
      </c>
    </row>
    <row r="8582" spans="1:23">
      <c r="A8582">
        <v>8581</v>
      </c>
      <c r="B8582" t="s">
        <v>7248</v>
      </c>
      <c r="C8582" t="s">
        <v>7248</v>
      </c>
      <c r="D8582">
        <v>217</v>
      </c>
      <c r="E8582" t="s">
        <v>8172</v>
      </c>
      <c r="F8582" t="s">
        <v>1062</v>
      </c>
      <c r="G8582" s="1" t="s">
        <v>5123</v>
      </c>
      <c r="H8582" t="s">
        <v>1439</v>
      </c>
      <c r="I8582" t="s">
        <v>5123</v>
      </c>
      <c r="J8582" t="s">
        <v>1439</v>
      </c>
      <c r="K8582">
        <v>0.15</v>
      </c>
      <c r="L8582">
        <f t="shared" si="32"/>
        <v>0.14995501349595122</v>
      </c>
      <c r="M8582" t="s">
        <v>26</v>
      </c>
      <c r="N8582" t="s">
        <v>764</v>
      </c>
      <c r="O8582" t="s">
        <v>63</v>
      </c>
      <c r="P8582" t="s">
        <v>29</v>
      </c>
      <c r="Q8582" t="s">
        <v>29</v>
      </c>
      <c r="R8582" t="s">
        <v>29</v>
      </c>
      <c r="S8582" t="s">
        <v>29</v>
      </c>
      <c r="T8582" t="s">
        <v>29</v>
      </c>
      <c r="U8582" t="s">
        <v>29</v>
      </c>
      <c r="V8582" t="s">
        <v>8251</v>
      </c>
      <c r="W8582" t="s">
        <v>8039</v>
      </c>
    </row>
    <row r="8583" spans="1:23">
      <c r="A8583">
        <v>8582</v>
      </c>
      <c r="B8583" t="s">
        <v>7248</v>
      </c>
      <c r="C8583" t="s">
        <v>7248</v>
      </c>
      <c r="D8583">
        <v>217</v>
      </c>
      <c r="E8583" t="s">
        <v>8173</v>
      </c>
      <c r="F8583" t="s">
        <v>1062</v>
      </c>
      <c r="G8583" s="1" t="s">
        <v>1066</v>
      </c>
      <c r="H8583" t="s">
        <v>2192</v>
      </c>
      <c r="I8583" t="s">
        <v>1066</v>
      </c>
      <c r="J8583" t="s">
        <v>2192</v>
      </c>
      <c r="K8583">
        <v>0.68</v>
      </c>
      <c r="L8583">
        <f t="shared" si="32"/>
        <v>0.67979606118164559</v>
      </c>
      <c r="M8583" t="s">
        <v>26</v>
      </c>
      <c r="N8583" t="s">
        <v>118</v>
      </c>
      <c r="O8583" t="s">
        <v>29</v>
      </c>
      <c r="P8583" t="s">
        <v>29</v>
      </c>
      <c r="Q8583" t="s">
        <v>29</v>
      </c>
      <c r="R8583" t="s">
        <v>29</v>
      </c>
      <c r="S8583" t="s">
        <v>29</v>
      </c>
      <c r="T8583" t="s">
        <v>29</v>
      </c>
      <c r="U8583" t="s">
        <v>29</v>
      </c>
      <c r="V8583" t="s">
        <v>8251</v>
      </c>
      <c r="W8583" t="s">
        <v>8039</v>
      </c>
    </row>
    <row r="8584" spans="1:23">
      <c r="A8584">
        <v>8583</v>
      </c>
      <c r="B8584" t="s">
        <v>7248</v>
      </c>
      <c r="C8584" t="s">
        <v>7248</v>
      </c>
      <c r="D8584">
        <v>217</v>
      </c>
      <c r="E8584" t="s">
        <v>8255</v>
      </c>
      <c r="F8584" t="s">
        <v>344</v>
      </c>
      <c r="G8584" s="1" t="s">
        <v>3869</v>
      </c>
      <c r="H8584" t="s">
        <v>1776</v>
      </c>
      <c r="I8584" t="s">
        <v>3869</v>
      </c>
      <c r="J8584" t="s">
        <v>1776</v>
      </c>
      <c r="K8584">
        <v>0.3</v>
      </c>
      <c r="L8584">
        <f t="shared" si="32"/>
        <v>0.29991002699190245</v>
      </c>
      <c r="M8584" t="s">
        <v>26</v>
      </c>
      <c r="N8584" t="s">
        <v>118</v>
      </c>
      <c r="O8584" t="s">
        <v>29</v>
      </c>
      <c r="P8584" t="s">
        <v>29</v>
      </c>
      <c r="Q8584" t="s">
        <v>29</v>
      </c>
      <c r="R8584" t="s">
        <v>29</v>
      </c>
      <c r="S8584" t="s">
        <v>29</v>
      </c>
      <c r="T8584" t="s">
        <v>29</v>
      </c>
      <c r="U8584" t="s">
        <v>29</v>
      </c>
      <c r="V8584" t="s">
        <v>8251</v>
      </c>
      <c r="W8584" t="s">
        <v>8039</v>
      </c>
    </row>
    <row r="8585" spans="1:23">
      <c r="A8585">
        <v>8584</v>
      </c>
      <c r="B8585" t="s">
        <v>7248</v>
      </c>
      <c r="C8585" t="s">
        <v>7248</v>
      </c>
      <c r="D8585">
        <v>217</v>
      </c>
      <c r="E8585" t="s">
        <v>8045</v>
      </c>
      <c r="F8585" t="s">
        <v>344</v>
      </c>
      <c r="G8585" s="1" t="s">
        <v>345</v>
      </c>
      <c r="H8585" t="s">
        <v>8046</v>
      </c>
      <c r="I8585" t="s">
        <v>345</v>
      </c>
      <c r="J8585" t="s">
        <v>8046</v>
      </c>
      <c r="K8585">
        <v>1.06</v>
      </c>
      <c r="L8585">
        <f t="shared" si="32"/>
        <v>1.0596820953713888</v>
      </c>
      <c r="M8585" t="s">
        <v>26</v>
      </c>
      <c r="N8585" t="s">
        <v>74</v>
      </c>
      <c r="O8585" t="s">
        <v>118</v>
      </c>
      <c r="P8585" t="s">
        <v>29</v>
      </c>
      <c r="Q8585" t="s">
        <v>29</v>
      </c>
      <c r="R8585" t="s">
        <v>29</v>
      </c>
      <c r="S8585" t="s">
        <v>29</v>
      </c>
      <c r="T8585" t="s">
        <v>29</v>
      </c>
      <c r="U8585" t="s">
        <v>29</v>
      </c>
      <c r="V8585" t="s">
        <v>8251</v>
      </c>
      <c r="W8585" t="s">
        <v>8039</v>
      </c>
    </row>
    <row r="8586" spans="1:23">
      <c r="A8586">
        <v>8585</v>
      </c>
      <c r="B8586" t="s">
        <v>7248</v>
      </c>
      <c r="C8586" t="s">
        <v>7248</v>
      </c>
      <c r="D8586">
        <v>217</v>
      </c>
      <c r="E8586" t="s">
        <v>7448</v>
      </c>
      <c r="F8586" t="s">
        <v>415</v>
      </c>
      <c r="G8586" s="1" t="s">
        <v>6482</v>
      </c>
      <c r="H8586" t="s">
        <v>1437</v>
      </c>
      <c r="I8586" t="s">
        <v>6482</v>
      </c>
      <c r="J8586" t="s">
        <v>1437</v>
      </c>
      <c r="K8586">
        <v>0.23</v>
      </c>
      <c r="L8586">
        <f t="shared" si="32"/>
        <v>0.22993102069379193</v>
      </c>
      <c r="M8586" t="s">
        <v>26</v>
      </c>
      <c r="N8586" t="s">
        <v>764</v>
      </c>
      <c r="O8586" t="s">
        <v>29</v>
      </c>
      <c r="P8586" t="s">
        <v>29</v>
      </c>
      <c r="Q8586" t="s">
        <v>29</v>
      </c>
      <c r="R8586" t="s">
        <v>29</v>
      </c>
      <c r="S8586" t="s">
        <v>29</v>
      </c>
      <c r="T8586" t="s">
        <v>29</v>
      </c>
      <c r="U8586" t="s">
        <v>29</v>
      </c>
      <c r="V8586" t="s">
        <v>8251</v>
      </c>
      <c r="W8586" t="s">
        <v>8039</v>
      </c>
    </row>
    <row r="8587" spans="1:23">
      <c r="A8587">
        <v>8586</v>
      </c>
      <c r="B8587" t="s">
        <v>7248</v>
      </c>
      <c r="C8587" t="s">
        <v>7248</v>
      </c>
      <c r="D8587">
        <v>217</v>
      </c>
      <c r="E8587" t="s">
        <v>8256</v>
      </c>
      <c r="F8587" t="s">
        <v>415</v>
      </c>
      <c r="G8587" s="1" t="s">
        <v>1844</v>
      </c>
      <c r="H8587" t="s">
        <v>8257</v>
      </c>
      <c r="I8587" t="s">
        <v>1844</v>
      </c>
      <c r="J8587" t="s">
        <v>8257</v>
      </c>
      <c r="K8587">
        <v>0.15</v>
      </c>
      <c r="L8587">
        <f t="shared" si="32"/>
        <v>0.14995501349595122</v>
      </c>
      <c r="M8587" t="s">
        <v>26</v>
      </c>
      <c r="N8587" t="s">
        <v>764</v>
      </c>
      <c r="O8587" t="s">
        <v>29</v>
      </c>
      <c r="P8587" t="s">
        <v>29</v>
      </c>
      <c r="Q8587" t="s">
        <v>29</v>
      </c>
      <c r="R8587" t="s">
        <v>29</v>
      </c>
      <c r="S8587" t="s">
        <v>29</v>
      </c>
      <c r="T8587" t="s">
        <v>29</v>
      </c>
      <c r="U8587" t="s">
        <v>29</v>
      </c>
      <c r="V8587" t="s">
        <v>8251</v>
      </c>
      <c r="W8587" t="s">
        <v>8039</v>
      </c>
    </row>
    <row r="8588" spans="1:23">
      <c r="A8588">
        <v>8587</v>
      </c>
      <c r="B8588" t="s">
        <v>7248</v>
      </c>
      <c r="C8588" t="s">
        <v>7248</v>
      </c>
      <c r="D8588">
        <v>217</v>
      </c>
      <c r="E8588" t="s">
        <v>8258</v>
      </c>
      <c r="F8588" t="s">
        <v>206</v>
      </c>
      <c r="G8588" s="1" t="s">
        <v>1349</v>
      </c>
      <c r="H8588" t="s">
        <v>8259</v>
      </c>
      <c r="I8588" t="s">
        <v>7461</v>
      </c>
      <c r="J8588" t="s">
        <v>8259</v>
      </c>
      <c r="K8588">
        <v>0.08</v>
      </c>
      <c r="L8588">
        <f t="shared" si="32"/>
        <v>7.9976007197840662E-2</v>
      </c>
      <c r="M8588" t="s">
        <v>26</v>
      </c>
      <c r="N8588" t="s">
        <v>764</v>
      </c>
      <c r="O8588" t="s">
        <v>29</v>
      </c>
      <c r="P8588" t="s">
        <v>29</v>
      </c>
      <c r="Q8588" t="s">
        <v>29</v>
      </c>
      <c r="R8588" t="s">
        <v>29</v>
      </c>
      <c r="S8588" t="s">
        <v>29</v>
      </c>
      <c r="T8588" t="s">
        <v>29</v>
      </c>
      <c r="U8588" t="s">
        <v>29</v>
      </c>
      <c r="V8588" t="s">
        <v>8251</v>
      </c>
      <c r="W8588" t="s">
        <v>8039</v>
      </c>
    </row>
    <row r="8589" spans="1:23">
      <c r="A8589">
        <v>8588</v>
      </c>
      <c r="B8589" t="s">
        <v>7248</v>
      </c>
      <c r="C8589" t="s">
        <v>7248</v>
      </c>
      <c r="D8589">
        <v>217</v>
      </c>
      <c r="E8589" t="s">
        <v>8260</v>
      </c>
      <c r="F8589" t="s">
        <v>206</v>
      </c>
      <c r="G8589" s="1" t="s">
        <v>1320</v>
      </c>
      <c r="H8589" t="s">
        <v>3872</v>
      </c>
      <c r="I8589" t="s">
        <v>1320</v>
      </c>
      <c r="J8589" t="s">
        <v>3872</v>
      </c>
      <c r="K8589">
        <v>0.68</v>
      </c>
      <c r="L8589">
        <f t="shared" si="32"/>
        <v>0.67979606118164559</v>
      </c>
      <c r="M8589" t="s">
        <v>26</v>
      </c>
      <c r="N8589" t="s">
        <v>63</v>
      </c>
      <c r="O8589" t="s">
        <v>29</v>
      </c>
      <c r="P8589" t="s">
        <v>29</v>
      </c>
      <c r="Q8589" t="s">
        <v>29</v>
      </c>
      <c r="R8589" t="s">
        <v>29</v>
      </c>
      <c r="S8589" t="s">
        <v>29</v>
      </c>
      <c r="T8589" t="s">
        <v>29</v>
      </c>
      <c r="U8589" t="s">
        <v>29</v>
      </c>
      <c r="V8589" t="s">
        <v>8251</v>
      </c>
      <c r="W8589" t="s">
        <v>8039</v>
      </c>
    </row>
    <row r="8590" spans="1:23">
      <c r="A8590">
        <v>8589</v>
      </c>
      <c r="B8590" t="s">
        <v>7248</v>
      </c>
      <c r="C8590" t="s">
        <v>7248</v>
      </c>
      <c r="D8590">
        <v>217</v>
      </c>
      <c r="E8590" t="s">
        <v>8261</v>
      </c>
      <c r="F8590" t="s">
        <v>168</v>
      </c>
      <c r="G8590" s="1" t="s">
        <v>8152</v>
      </c>
      <c r="H8590" t="s">
        <v>8262</v>
      </c>
      <c r="I8590" t="s">
        <v>8842</v>
      </c>
      <c r="J8590" t="s">
        <v>8262</v>
      </c>
      <c r="K8590">
        <v>1.37</v>
      </c>
      <c r="L8590">
        <f t="shared" si="32"/>
        <v>1.3695891232630213</v>
      </c>
      <c r="M8590" t="s">
        <v>26</v>
      </c>
      <c r="N8590" t="s">
        <v>323</v>
      </c>
      <c r="O8590" t="s">
        <v>791</v>
      </c>
      <c r="P8590" t="s">
        <v>29</v>
      </c>
      <c r="Q8590" t="s">
        <v>29</v>
      </c>
      <c r="R8590" t="s">
        <v>29</v>
      </c>
      <c r="S8590" t="s">
        <v>29</v>
      </c>
      <c r="T8590" t="s">
        <v>29</v>
      </c>
      <c r="U8590" t="s">
        <v>29</v>
      </c>
      <c r="V8590" t="s">
        <v>8251</v>
      </c>
      <c r="W8590" t="s">
        <v>8039</v>
      </c>
    </row>
    <row r="8591" spans="1:23">
      <c r="A8591">
        <v>8590</v>
      </c>
      <c r="B8591" t="s">
        <v>7248</v>
      </c>
      <c r="C8591" t="s">
        <v>7248</v>
      </c>
      <c r="D8591">
        <v>217</v>
      </c>
      <c r="E8591" t="s">
        <v>6484</v>
      </c>
      <c r="F8591" t="s">
        <v>168</v>
      </c>
      <c r="G8591" s="1" t="s">
        <v>6485</v>
      </c>
      <c r="H8591" t="s">
        <v>2649</v>
      </c>
      <c r="I8591" t="s">
        <v>6485</v>
      </c>
      <c r="J8591" t="s">
        <v>2649</v>
      </c>
      <c r="K8591">
        <v>0.23</v>
      </c>
      <c r="L8591">
        <f t="shared" si="32"/>
        <v>0.22993102069379193</v>
      </c>
      <c r="M8591" t="s">
        <v>26</v>
      </c>
      <c r="N8591" t="s">
        <v>791</v>
      </c>
      <c r="O8591" t="s">
        <v>63</v>
      </c>
      <c r="P8591" t="s">
        <v>29</v>
      </c>
      <c r="Q8591" t="s">
        <v>29</v>
      </c>
      <c r="R8591" t="s">
        <v>29</v>
      </c>
      <c r="S8591" t="s">
        <v>29</v>
      </c>
      <c r="T8591" t="s">
        <v>29</v>
      </c>
      <c r="U8591" t="s">
        <v>29</v>
      </c>
      <c r="V8591" t="s">
        <v>8251</v>
      </c>
      <c r="W8591" t="s">
        <v>8039</v>
      </c>
    </row>
    <row r="8592" spans="1:23">
      <c r="A8592">
        <v>8591</v>
      </c>
      <c r="B8592" t="s">
        <v>7248</v>
      </c>
      <c r="C8592" t="s">
        <v>7248</v>
      </c>
      <c r="D8592">
        <v>217</v>
      </c>
      <c r="E8592" t="s">
        <v>8177</v>
      </c>
      <c r="F8592" t="s">
        <v>216</v>
      </c>
      <c r="G8592" s="1" t="s">
        <v>916</v>
      </c>
      <c r="H8592" t="s">
        <v>8178</v>
      </c>
      <c r="I8592" t="s">
        <v>916</v>
      </c>
      <c r="J8592" t="s">
        <v>8178</v>
      </c>
      <c r="K8592">
        <v>1.9</v>
      </c>
      <c r="L8592">
        <f t="shared" si="32"/>
        <v>1.8994301709487154</v>
      </c>
      <c r="M8592" t="s">
        <v>26</v>
      </c>
      <c r="N8592" t="s">
        <v>764</v>
      </c>
      <c r="O8592" t="s">
        <v>29</v>
      </c>
      <c r="P8592" t="s">
        <v>29</v>
      </c>
      <c r="Q8592" t="s">
        <v>29</v>
      </c>
      <c r="R8592" t="s">
        <v>29</v>
      </c>
      <c r="S8592" t="s">
        <v>29</v>
      </c>
      <c r="T8592" t="s">
        <v>29</v>
      </c>
      <c r="U8592" t="s">
        <v>29</v>
      </c>
      <c r="V8592" t="s">
        <v>8251</v>
      </c>
      <c r="W8592" t="s">
        <v>8039</v>
      </c>
    </row>
    <row r="8593" spans="1:23">
      <c r="A8593">
        <v>8592</v>
      </c>
      <c r="B8593" t="s">
        <v>7248</v>
      </c>
      <c r="C8593" t="s">
        <v>7248</v>
      </c>
      <c r="D8593">
        <v>217</v>
      </c>
      <c r="E8593" t="s">
        <v>8050</v>
      </c>
      <c r="F8593" t="s">
        <v>216</v>
      </c>
      <c r="G8593" s="1" t="s">
        <v>916</v>
      </c>
      <c r="H8593" t="s">
        <v>8051</v>
      </c>
      <c r="I8593" t="s">
        <v>916</v>
      </c>
      <c r="J8593" t="s">
        <v>8051</v>
      </c>
      <c r="K8593">
        <v>0.15</v>
      </c>
      <c r="L8593">
        <f t="shared" si="32"/>
        <v>0.14995501349595122</v>
      </c>
      <c r="M8593" t="s">
        <v>26</v>
      </c>
      <c r="N8593" t="s">
        <v>764</v>
      </c>
      <c r="O8593" t="s">
        <v>29</v>
      </c>
      <c r="P8593" t="s">
        <v>29</v>
      </c>
      <c r="Q8593" t="s">
        <v>29</v>
      </c>
      <c r="R8593" t="s">
        <v>29</v>
      </c>
      <c r="S8593" t="s">
        <v>29</v>
      </c>
      <c r="T8593" t="s">
        <v>29</v>
      </c>
      <c r="U8593" t="s">
        <v>29</v>
      </c>
      <c r="V8593" t="s">
        <v>8251</v>
      </c>
      <c r="W8593" t="s">
        <v>8039</v>
      </c>
    </row>
    <row r="8594" spans="1:23">
      <c r="A8594">
        <v>8593</v>
      </c>
      <c r="B8594" t="s">
        <v>7248</v>
      </c>
      <c r="C8594" t="s">
        <v>7248</v>
      </c>
      <c r="D8594">
        <v>217</v>
      </c>
      <c r="E8594" t="s">
        <v>8263</v>
      </c>
      <c r="F8594" t="s">
        <v>216</v>
      </c>
      <c r="G8594" s="1" t="s">
        <v>916</v>
      </c>
      <c r="H8594" t="s">
        <v>8264</v>
      </c>
      <c r="I8594" t="s">
        <v>916</v>
      </c>
      <c r="J8594" t="s">
        <v>8264</v>
      </c>
      <c r="K8594">
        <v>0.38</v>
      </c>
      <c r="L8594">
        <f t="shared" si="32"/>
        <v>0.37988603418974309</v>
      </c>
      <c r="M8594" t="s">
        <v>26</v>
      </c>
      <c r="N8594" t="s">
        <v>764</v>
      </c>
      <c r="O8594" t="s">
        <v>29</v>
      </c>
      <c r="P8594" t="s">
        <v>29</v>
      </c>
      <c r="Q8594" t="s">
        <v>29</v>
      </c>
      <c r="R8594" t="s">
        <v>29</v>
      </c>
      <c r="S8594" t="s">
        <v>29</v>
      </c>
      <c r="T8594" t="s">
        <v>29</v>
      </c>
      <c r="U8594" t="s">
        <v>29</v>
      </c>
      <c r="V8594" t="s">
        <v>8251</v>
      </c>
      <c r="W8594" t="s">
        <v>8039</v>
      </c>
    </row>
    <row r="8595" spans="1:23">
      <c r="A8595">
        <v>8594</v>
      </c>
      <c r="B8595" t="s">
        <v>7248</v>
      </c>
      <c r="C8595" t="s">
        <v>7248</v>
      </c>
      <c r="D8595">
        <v>217</v>
      </c>
      <c r="E8595" t="s">
        <v>8052</v>
      </c>
      <c r="F8595" t="s">
        <v>216</v>
      </c>
      <c r="G8595" s="1" t="s">
        <v>916</v>
      </c>
      <c r="H8595" t="s">
        <v>8053</v>
      </c>
      <c r="I8595" t="s">
        <v>916</v>
      </c>
      <c r="J8595" t="s">
        <v>8053</v>
      </c>
      <c r="K8595">
        <v>7.97</v>
      </c>
      <c r="L8595">
        <f t="shared" si="32"/>
        <v>7.9676097170848754</v>
      </c>
      <c r="M8595" t="s">
        <v>26</v>
      </c>
      <c r="N8595" t="s">
        <v>118</v>
      </c>
      <c r="O8595" t="s">
        <v>29</v>
      </c>
      <c r="P8595" t="s">
        <v>29</v>
      </c>
      <c r="Q8595" t="s">
        <v>29</v>
      </c>
      <c r="R8595" t="s">
        <v>29</v>
      </c>
      <c r="S8595" t="s">
        <v>29</v>
      </c>
      <c r="T8595" t="s">
        <v>29</v>
      </c>
      <c r="U8595" t="s">
        <v>29</v>
      </c>
      <c r="V8595" t="s">
        <v>8251</v>
      </c>
      <c r="W8595" t="s">
        <v>8039</v>
      </c>
    </row>
    <row r="8596" spans="1:23">
      <c r="A8596">
        <v>8595</v>
      </c>
      <c r="B8596" t="s">
        <v>7248</v>
      </c>
      <c r="C8596" t="s">
        <v>7248</v>
      </c>
      <c r="D8596">
        <v>217</v>
      </c>
      <c r="E8596" t="s">
        <v>8265</v>
      </c>
      <c r="F8596" t="s">
        <v>216</v>
      </c>
      <c r="G8596" s="1" t="s">
        <v>916</v>
      </c>
      <c r="H8596" t="s">
        <v>8266</v>
      </c>
      <c r="I8596" t="s">
        <v>916</v>
      </c>
      <c r="J8596" t="s">
        <v>8266</v>
      </c>
      <c r="K8596">
        <v>0.3</v>
      </c>
      <c r="L8596">
        <f t="shared" si="32"/>
        <v>0.29991002699190245</v>
      </c>
      <c r="M8596" t="s">
        <v>26</v>
      </c>
      <c r="N8596" t="s">
        <v>764</v>
      </c>
      <c r="O8596" t="s">
        <v>29</v>
      </c>
      <c r="P8596" t="s">
        <v>29</v>
      </c>
      <c r="Q8596" t="s">
        <v>29</v>
      </c>
      <c r="R8596" t="s">
        <v>29</v>
      </c>
      <c r="S8596" t="s">
        <v>29</v>
      </c>
      <c r="T8596" t="s">
        <v>29</v>
      </c>
      <c r="U8596" t="s">
        <v>29</v>
      </c>
      <c r="V8596" t="s">
        <v>8251</v>
      </c>
      <c r="W8596" t="s">
        <v>8039</v>
      </c>
    </row>
    <row r="8597" spans="1:23">
      <c r="A8597">
        <v>8596</v>
      </c>
      <c r="B8597" t="s">
        <v>7248</v>
      </c>
      <c r="C8597" t="s">
        <v>7248</v>
      </c>
      <c r="D8597">
        <v>217</v>
      </c>
      <c r="E8597" t="s">
        <v>1697</v>
      </c>
      <c r="F8597" t="s">
        <v>216</v>
      </c>
      <c r="G8597" s="1" t="s">
        <v>916</v>
      </c>
      <c r="H8597" t="s">
        <v>1698</v>
      </c>
      <c r="I8597" t="s">
        <v>916</v>
      </c>
      <c r="J8597" t="s">
        <v>1698</v>
      </c>
      <c r="K8597">
        <v>0.91</v>
      </c>
      <c r="L8597">
        <f t="shared" si="32"/>
        <v>0.90972708187543749</v>
      </c>
      <c r="M8597" t="s">
        <v>26</v>
      </c>
      <c r="N8597" t="s">
        <v>791</v>
      </c>
      <c r="O8597" t="s">
        <v>29</v>
      </c>
      <c r="P8597" t="s">
        <v>29</v>
      </c>
      <c r="Q8597" t="s">
        <v>29</v>
      </c>
      <c r="R8597" t="s">
        <v>29</v>
      </c>
      <c r="S8597" t="s">
        <v>29</v>
      </c>
      <c r="T8597" t="s">
        <v>29</v>
      </c>
      <c r="U8597" t="s">
        <v>29</v>
      </c>
      <c r="V8597" t="s">
        <v>8251</v>
      </c>
      <c r="W8597" t="s">
        <v>8039</v>
      </c>
    </row>
    <row r="8598" spans="1:23">
      <c r="A8598">
        <v>8597</v>
      </c>
      <c r="B8598" t="s">
        <v>7248</v>
      </c>
      <c r="C8598" t="s">
        <v>7248</v>
      </c>
      <c r="D8598">
        <v>217</v>
      </c>
      <c r="E8598" t="s">
        <v>6581</v>
      </c>
      <c r="F8598" t="s">
        <v>5956</v>
      </c>
      <c r="G8598" s="1" t="s">
        <v>5957</v>
      </c>
      <c r="H8598" t="s">
        <v>6582</v>
      </c>
      <c r="I8598" t="s">
        <v>5957</v>
      </c>
      <c r="J8598" t="s">
        <v>6582</v>
      </c>
      <c r="K8598">
        <v>0.38</v>
      </c>
      <c r="L8598">
        <f t="shared" si="32"/>
        <v>0.37988603418974309</v>
      </c>
      <c r="M8598" t="s">
        <v>26</v>
      </c>
      <c r="N8598" t="s">
        <v>323</v>
      </c>
      <c r="O8598" t="s">
        <v>29</v>
      </c>
      <c r="P8598" t="s">
        <v>29</v>
      </c>
      <c r="Q8598" t="s">
        <v>29</v>
      </c>
      <c r="R8598" t="s">
        <v>29</v>
      </c>
      <c r="S8598" t="s">
        <v>29</v>
      </c>
      <c r="T8598" t="s">
        <v>29</v>
      </c>
      <c r="U8598" t="s">
        <v>29</v>
      </c>
      <c r="V8598" t="s">
        <v>8251</v>
      </c>
      <c r="W8598" t="s">
        <v>8039</v>
      </c>
    </row>
    <row r="8599" spans="1:23">
      <c r="A8599">
        <v>8598</v>
      </c>
      <c r="B8599" t="s">
        <v>7248</v>
      </c>
      <c r="C8599" t="s">
        <v>7248</v>
      </c>
      <c r="D8599">
        <v>217</v>
      </c>
      <c r="E8599" t="s">
        <v>7220</v>
      </c>
      <c r="F8599" t="s">
        <v>5956</v>
      </c>
      <c r="G8599" s="1" t="s">
        <v>5957</v>
      </c>
      <c r="H8599" t="s">
        <v>7221</v>
      </c>
      <c r="I8599" t="s">
        <v>5957</v>
      </c>
      <c r="J8599" t="s">
        <v>7221</v>
      </c>
      <c r="K8599">
        <v>3.57</v>
      </c>
      <c r="L8599">
        <f t="shared" si="32"/>
        <v>3.568929321203639</v>
      </c>
      <c r="M8599" t="s">
        <v>26</v>
      </c>
      <c r="N8599" t="s">
        <v>323</v>
      </c>
      <c r="O8599" t="s">
        <v>29</v>
      </c>
      <c r="P8599" t="s">
        <v>29</v>
      </c>
      <c r="Q8599" t="s">
        <v>29</v>
      </c>
      <c r="R8599" t="s">
        <v>29</v>
      </c>
      <c r="S8599" t="s">
        <v>29</v>
      </c>
      <c r="T8599" t="s">
        <v>29</v>
      </c>
      <c r="U8599" t="s">
        <v>29</v>
      </c>
      <c r="V8599" t="s">
        <v>8251</v>
      </c>
      <c r="W8599" t="s">
        <v>8039</v>
      </c>
    </row>
    <row r="8600" spans="1:23">
      <c r="A8600">
        <v>8599</v>
      </c>
      <c r="B8600" t="s">
        <v>7248</v>
      </c>
      <c r="C8600" t="s">
        <v>7248</v>
      </c>
      <c r="D8600">
        <v>217</v>
      </c>
      <c r="E8600" t="s">
        <v>7607</v>
      </c>
      <c r="F8600" t="s">
        <v>41</v>
      </c>
      <c r="G8600" s="1" t="s">
        <v>371</v>
      </c>
      <c r="H8600" t="s">
        <v>804</v>
      </c>
      <c r="I8600" t="s">
        <v>371</v>
      </c>
      <c r="J8600" t="s">
        <v>804</v>
      </c>
      <c r="K8600">
        <v>0.53</v>
      </c>
      <c r="L8600">
        <f t="shared" si="32"/>
        <v>0.5298410476856944</v>
      </c>
      <c r="M8600" t="s">
        <v>26</v>
      </c>
      <c r="N8600" t="s">
        <v>74</v>
      </c>
      <c r="O8600" t="s">
        <v>118</v>
      </c>
      <c r="P8600" t="s">
        <v>29</v>
      </c>
      <c r="Q8600" t="s">
        <v>29</v>
      </c>
      <c r="R8600" t="s">
        <v>29</v>
      </c>
      <c r="S8600" t="s">
        <v>29</v>
      </c>
      <c r="T8600" t="s">
        <v>29</v>
      </c>
      <c r="U8600" t="s">
        <v>29</v>
      </c>
      <c r="V8600" t="s">
        <v>8251</v>
      </c>
      <c r="W8600" t="s">
        <v>8039</v>
      </c>
    </row>
    <row r="8601" spans="1:23">
      <c r="A8601">
        <v>8600</v>
      </c>
      <c r="B8601" t="s">
        <v>7248</v>
      </c>
      <c r="C8601" t="s">
        <v>7248</v>
      </c>
      <c r="D8601">
        <v>217</v>
      </c>
      <c r="E8601" t="s">
        <v>3877</v>
      </c>
      <c r="F8601" t="s">
        <v>41</v>
      </c>
      <c r="G8601" s="1" t="s">
        <v>371</v>
      </c>
      <c r="H8601" t="s">
        <v>331</v>
      </c>
      <c r="I8601" t="s">
        <v>371</v>
      </c>
      <c r="J8601" t="s">
        <v>331</v>
      </c>
      <c r="K8601">
        <v>0.61</v>
      </c>
      <c r="L8601">
        <f t="shared" si="32"/>
        <v>0.60981705488353499</v>
      </c>
      <c r="M8601" t="s">
        <v>26</v>
      </c>
      <c r="N8601" t="s">
        <v>323</v>
      </c>
      <c r="O8601" t="s">
        <v>29</v>
      </c>
      <c r="P8601" t="s">
        <v>29</v>
      </c>
      <c r="Q8601" t="s">
        <v>29</v>
      </c>
      <c r="R8601" t="s">
        <v>29</v>
      </c>
      <c r="S8601" t="s">
        <v>29</v>
      </c>
      <c r="T8601" t="s">
        <v>29</v>
      </c>
      <c r="U8601" t="s">
        <v>29</v>
      </c>
      <c r="V8601" t="s">
        <v>8251</v>
      </c>
      <c r="W8601" t="s">
        <v>8039</v>
      </c>
    </row>
    <row r="8602" spans="1:23">
      <c r="A8602">
        <v>8601</v>
      </c>
      <c r="B8602" t="s">
        <v>7248</v>
      </c>
      <c r="C8602" t="s">
        <v>7248</v>
      </c>
      <c r="D8602">
        <v>217</v>
      </c>
      <c r="E8602" t="s">
        <v>7631</v>
      </c>
      <c r="F8602" t="s">
        <v>41</v>
      </c>
      <c r="G8602" s="1" t="s">
        <v>371</v>
      </c>
      <c r="H8602" t="s">
        <v>933</v>
      </c>
      <c r="I8602" t="s">
        <v>371</v>
      </c>
      <c r="J8602" t="s">
        <v>933</v>
      </c>
      <c r="K8602">
        <v>0.3</v>
      </c>
      <c r="L8602">
        <f t="shared" si="32"/>
        <v>0.29991002699190245</v>
      </c>
      <c r="M8602" t="s">
        <v>26</v>
      </c>
      <c r="N8602" t="s">
        <v>74</v>
      </c>
      <c r="O8602" t="s">
        <v>118</v>
      </c>
      <c r="P8602" t="s">
        <v>29</v>
      </c>
      <c r="Q8602" t="s">
        <v>29</v>
      </c>
      <c r="R8602" t="s">
        <v>29</v>
      </c>
      <c r="S8602" t="s">
        <v>29</v>
      </c>
      <c r="T8602" t="s">
        <v>29</v>
      </c>
      <c r="U8602" t="s">
        <v>29</v>
      </c>
      <c r="V8602" t="s">
        <v>8251</v>
      </c>
      <c r="W8602" t="s">
        <v>8039</v>
      </c>
    </row>
    <row r="8603" spans="1:23">
      <c r="A8603">
        <v>8602</v>
      </c>
      <c r="B8603" t="s">
        <v>7248</v>
      </c>
      <c r="C8603" t="s">
        <v>7248</v>
      </c>
      <c r="D8603">
        <v>217</v>
      </c>
      <c r="E8603" t="s">
        <v>373</v>
      </c>
      <c r="F8603" t="s">
        <v>41</v>
      </c>
      <c r="G8603" s="1" t="s">
        <v>371</v>
      </c>
      <c r="H8603" t="s">
        <v>374</v>
      </c>
      <c r="I8603" t="s">
        <v>371</v>
      </c>
      <c r="J8603" t="s">
        <v>374</v>
      </c>
      <c r="K8603">
        <v>2.2799999999999998</v>
      </c>
      <c r="L8603">
        <f t="shared" si="32"/>
        <v>2.2793162051384588</v>
      </c>
      <c r="M8603" t="s">
        <v>26</v>
      </c>
      <c r="N8603" t="s">
        <v>323</v>
      </c>
      <c r="O8603" t="s">
        <v>29</v>
      </c>
      <c r="P8603" t="s">
        <v>29</v>
      </c>
      <c r="Q8603" t="s">
        <v>29</v>
      </c>
      <c r="R8603" t="s">
        <v>29</v>
      </c>
      <c r="S8603" t="s">
        <v>29</v>
      </c>
      <c r="T8603" t="s">
        <v>29</v>
      </c>
      <c r="U8603" t="s">
        <v>29</v>
      </c>
      <c r="V8603" t="s">
        <v>8251</v>
      </c>
      <c r="W8603" t="s">
        <v>8039</v>
      </c>
    </row>
    <row r="8604" spans="1:23">
      <c r="A8604">
        <v>8603</v>
      </c>
      <c r="B8604" t="s">
        <v>7248</v>
      </c>
      <c r="C8604" t="s">
        <v>7248</v>
      </c>
      <c r="D8604">
        <v>217</v>
      </c>
      <c r="E8604" t="s">
        <v>8267</v>
      </c>
      <c r="F8604" t="s">
        <v>297</v>
      </c>
      <c r="G8604" s="1" t="s">
        <v>298</v>
      </c>
      <c r="H8604" t="s">
        <v>8268</v>
      </c>
      <c r="I8604" t="s">
        <v>298</v>
      </c>
      <c r="J8604" t="s">
        <v>8099</v>
      </c>
      <c r="K8604">
        <v>0.38</v>
      </c>
      <c r="L8604">
        <f t="shared" si="32"/>
        <v>0.37988603418974309</v>
      </c>
      <c r="M8604" t="s">
        <v>26</v>
      </c>
      <c r="N8604" t="s">
        <v>791</v>
      </c>
      <c r="O8604" t="s">
        <v>29</v>
      </c>
      <c r="P8604" t="s">
        <v>29</v>
      </c>
      <c r="Q8604" t="s">
        <v>29</v>
      </c>
      <c r="R8604" t="s">
        <v>29</v>
      </c>
      <c r="S8604" t="s">
        <v>29</v>
      </c>
      <c r="T8604" t="s">
        <v>29</v>
      </c>
      <c r="U8604" t="s">
        <v>29</v>
      </c>
      <c r="V8604" t="s">
        <v>8251</v>
      </c>
      <c r="W8604" t="s">
        <v>8039</v>
      </c>
    </row>
    <row r="8605" spans="1:23">
      <c r="A8605">
        <v>8604</v>
      </c>
      <c r="B8605" t="s">
        <v>7248</v>
      </c>
      <c r="C8605" t="s">
        <v>7248</v>
      </c>
      <c r="D8605">
        <v>217</v>
      </c>
      <c r="E8605" t="s">
        <v>8154</v>
      </c>
      <c r="F8605" t="s">
        <v>297</v>
      </c>
      <c r="G8605" s="1" t="s">
        <v>1713</v>
      </c>
      <c r="H8605" t="s">
        <v>1178</v>
      </c>
      <c r="I8605" t="s">
        <v>1713</v>
      </c>
      <c r="J8605" t="s">
        <v>1178</v>
      </c>
      <c r="K8605">
        <v>0.08</v>
      </c>
      <c r="L8605">
        <f t="shared" si="32"/>
        <v>7.9976007197840662E-2</v>
      </c>
      <c r="M8605" t="s">
        <v>26</v>
      </c>
      <c r="N8605" t="s">
        <v>118</v>
      </c>
      <c r="O8605" t="s">
        <v>29</v>
      </c>
      <c r="P8605" t="s">
        <v>29</v>
      </c>
      <c r="Q8605" t="s">
        <v>29</v>
      </c>
      <c r="R8605" t="s">
        <v>29</v>
      </c>
      <c r="S8605" t="s">
        <v>29</v>
      </c>
      <c r="T8605" t="s">
        <v>29</v>
      </c>
      <c r="U8605" t="s">
        <v>29</v>
      </c>
      <c r="V8605" t="s">
        <v>8251</v>
      </c>
      <c r="W8605" t="s">
        <v>8039</v>
      </c>
    </row>
    <row r="8606" spans="1:23">
      <c r="A8606">
        <v>8605</v>
      </c>
      <c r="B8606" t="s">
        <v>7248</v>
      </c>
      <c r="C8606" t="s">
        <v>7248</v>
      </c>
      <c r="D8606">
        <v>217</v>
      </c>
      <c r="E8606" t="s">
        <v>2125</v>
      </c>
      <c r="F8606" t="s">
        <v>297</v>
      </c>
      <c r="G8606" s="1" t="s">
        <v>1713</v>
      </c>
      <c r="H8606" t="s">
        <v>2126</v>
      </c>
      <c r="I8606" t="s">
        <v>1713</v>
      </c>
      <c r="J8606" t="s">
        <v>2126</v>
      </c>
      <c r="K8606">
        <v>0.23</v>
      </c>
      <c r="L8606">
        <f t="shared" si="32"/>
        <v>0.22993102069379193</v>
      </c>
      <c r="M8606" t="s">
        <v>26</v>
      </c>
      <c r="N8606" t="s">
        <v>74</v>
      </c>
      <c r="O8606" t="s">
        <v>118</v>
      </c>
      <c r="P8606" t="s">
        <v>29</v>
      </c>
      <c r="Q8606" t="s">
        <v>29</v>
      </c>
      <c r="R8606" t="s">
        <v>29</v>
      </c>
      <c r="S8606" t="s">
        <v>29</v>
      </c>
      <c r="T8606" t="s">
        <v>29</v>
      </c>
      <c r="U8606" t="s">
        <v>29</v>
      </c>
      <c r="V8606" t="s">
        <v>8251</v>
      </c>
      <c r="W8606" t="s">
        <v>8039</v>
      </c>
    </row>
    <row r="8607" spans="1:23">
      <c r="A8607">
        <v>8606</v>
      </c>
      <c r="B8607" t="s">
        <v>7248</v>
      </c>
      <c r="C8607" t="s">
        <v>7248</v>
      </c>
      <c r="D8607">
        <v>217</v>
      </c>
      <c r="E8607" t="s">
        <v>8269</v>
      </c>
      <c r="F8607" t="s">
        <v>401</v>
      </c>
      <c r="G8607" s="1" t="s">
        <v>918</v>
      </c>
      <c r="H8607" t="s">
        <v>7135</v>
      </c>
      <c r="I8607" t="s">
        <v>918</v>
      </c>
      <c r="J8607" t="s">
        <v>7135</v>
      </c>
      <c r="K8607">
        <v>0.08</v>
      </c>
      <c r="L8607">
        <f t="shared" si="32"/>
        <v>7.9976007197840662E-2</v>
      </c>
      <c r="M8607" t="s">
        <v>26</v>
      </c>
      <c r="N8607" t="s">
        <v>323</v>
      </c>
      <c r="O8607" t="s">
        <v>29</v>
      </c>
      <c r="P8607" t="s">
        <v>29</v>
      </c>
      <c r="Q8607" t="s">
        <v>29</v>
      </c>
      <c r="R8607" t="s">
        <v>29</v>
      </c>
      <c r="S8607" t="s">
        <v>29</v>
      </c>
      <c r="T8607" t="s">
        <v>29</v>
      </c>
      <c r="U8607" t="s">
        <v>29</v>
      </c>
      <c r="V8607" t="s">
        <v>8251</v>
      </c>
      <c r="W8607" t="s">
        <v>8039</v>
      </c>
    </row>
    <row r="8608" spans="1:23">
      <c r="A8608">
        <v>8607</v>
      </c>
      <c r="B8608" t="s">
        <v>7248</v>
      </c>
      <c r="C8608" t="s">
        <v>7248</v>
      </c>
      <c r="D8608">
        <v>217</v>
      </c>
      <c r="E8608" t="s">
        <v>8230</v>
      </c>
      <c r="F8608" t="s">
        <v>358</v>
      </c>
      <c r="G8608" s="1" t="s">
        <v>5134</v>
      </c>
      <c r="H8608" t="s">
        <v>4703</v>
      </c>
      <c r="I8608" t="s">
        <v>5134</v>
      </c>
      <c r="J8608" t="s">
        <v>4703</v>
      </c>
      <c r="K8608">
        <v>0.61</v>
      </c>
      <c r="L8608">
        <f t="shared" si="32"/>
        <v>0.60981705488353499</v>
      </c>
      <c r="M8608" t="s">
        <v>26</v>
      </c>
      <c r="N8608" t="s">
        <v>791</v>
      </c>
      <c r="O8608" t="s">
        <v>29</v>
      </c>
      <c r="P8608" t="s">
        <v>29</v>
      </c>
      <c r="Q8608" t="s">
        <v>29</v>
      </c>
      <c r="R8608" t="s">
        <v>29</v>
      </c>
      <c r="S8608" t="s">
        <v>29</v>
      </c>
      <c r="T8608" t="s">
        <v>29</v>
      </c>
      <c r="U8608" t="s">
        <v>29</v>
      </c>
      <c r="V8608" t="s">
        <v>8251</v>
      </c>
      <c r="W8608" t="s">
        <v>8039</v>
      </c>
    </row>
    <row r="8609" spans="1:23">
      <c r="A8609">
        <v>8608</v>
      </c>
      <c r="B8609" t="s">
        <v>7248</v>
      </c>
      <c r="C8609" t="s">
        <v>7248</v>
      </c>
      <c r="D8609">
        <v>217</v>
      </c>
      <c r="E8609" t="s">
        <v>8270</v>
      </c>
      <c r="F8609" t="s">
        <v>2077</v>
      </c>
      <c r="G8609" s="1" t="s">
        <v>6005</v>
      </c>
      <c r="H8609" t="s">
        <v>183</v>
      </c>
      <c r="I8609" t="s">
        <v>6005</v>
      </c>
      <c r="J8609" t="s">
        <v>183</v>
      </c>
      <c r="K8609">
        <v>1.97</v>
      </c>
      <c r="L8609">
        <f t="shared" si="32"/>
        <v>1.9694091772468263</v>
      </c>
      <c r="M8609" t="s">
        <v>26</v>
      </c>
      <c r="N8609" t="s">
        <v>791</v>
      </c>
      <c r="O8609" t="s">
        <v>29</v>
      </c>
      <c r="P8609" t="s">
        <v>29</v>
      </c>
      <c r="Q8609" t="s">
        <v>29</v>
      </c>
      <c r="R8609" t="s">
        <v>29</v>
      </c>
      <c r="S8609" t="s">
        <v>29</v>
      </c>
      <c r="T8609" t="s">
        <v>29</v>
      </c>
      <c r="U8609" t="s">
        <v>29</v>
      </c>
      <c r="V8609" t="s">
        <v>8251</v>
      </c>
      <c r="W8609" t="s">
        <v>8039</v>
      </c>
    </row>
    <row r="8610" spans="1:23">
      <c r="A8610">
        <v>8609</v>
      </c>
      <c r="B8610" t="s">
        <v>7248</v>
      </c>
      <c r="C8610" t="s">
        <v>7248</v>
      </c>
      <c r="D8610">
        <v>217</v>
      </c>
      <c r="E8610" t="s">
        <v>8231</v>
      </c>
      <c r="F8610" t="s">
        <v>2077</v>
      </c>
      <c r="G8610" s="1" t="s">
        <v>3078</v>
      </c>
      <c r="H8610" t="s">
        <v>909</v>
      </c>
      <c r="I8610" t="s">
        <v>3078</v>
      </c>
      <c r="J8610" t="s">
        <v>909</v>
      </c>
      <c r="K8610">
        <v>3.41</v>
      </c>
      <c r="L8610">
        <f t="shared" si="32"/>
        <v>3.4089773068079579</v>
      </c>
      <c r="M8610" t="s">
        <v>26</v>
      </c>
      <c r="N8610" t="s">
        <v>764</v>
      </c>
      <c r="O8610" t="s">
        <v>29</v>
      </c>
      <c r="P8610" t="s">
        <v>29</v>
      </c>
      <c r="Q8610" t="s">
        <v>29</v>
      </c>
      <c r="R8610" t="s">
        <v>29</v>
      </c>
      <c r="S8610" t="s">
        <v>29</v>
      </c>
      <c r="T8610" t="s">
        <v>29</v>
      </c>
      <c r="U8610" t="s">
        <v>29</v>
      </c>
      <c r="V8610" t="s">
        <v>8251</v>
      </c>
      <c r="W8610" t="s">
        <v>8039</v>
      </c>
    </row>
    <row r="8611" spans="1:23">
      <c r="A8611">
        <v>8610</v>
      </c>
      <c r="B8611" t="s">
        <v>7248</v>
      </c>
      <c r="C8611" t="s">
        <v>7248</v>
      </c>
      <c r="D8611">
        <v>217</v>
      </c>
      <c r="E8611" t="s">
        <v>7635</v>
      </c>
      <c r="F8611" t="s">
        <v>2077</v>
      </c>
      <c r="G8611" s="1" t="s">
        <v>3078</v>
      </c>
      <c r="H8611" t="s">
        <v>7636</v>
      </c>
      <c r="I8611" t="s">
        <v>3078</v>
      </c>
      <c r="J8611" t="s">
        <v>7636</v>
      </c>
      <c r="K8611">
        <v>0.08</v>
      </c>
      <c r="L8611">
        <f t="shared" si="32"/>
        <v>7.9976007197840662E-2</v>
      </c>
      <c r="M8611" t="s">
        <v>26</v>
      </c>
      <c r="N8611" t="s">
        <v>791</v>
      </c>
      <c r="O8611" t="s">
        <v>29</v>
      </c>
      <c r="P8611" t="s">
        <v>29</v>
      </c>
      <c r="Q8611" t="s">
        <v>29</v>
      </c>
      <c r="R8611" t="s">
        <v>29</v>
      </c>
      <c r="S8611" t="s">
        <v>29</v>
      </c>
      <c r="T8611" t="s">
        <v>29</v>
      </c>
      <c r="U8611" t="s">
        <v>29</v>
      </c>
      <c r="V8611" t="s">
        <v>8251</v>
      </c>
      <c r="W8611" t="s">
        <v>8039</v>
      </c>
    </row>
    <row r="8612" spans="1:23">
      <c r="A8612">
        <v>8611</v>
      </c>
      <c r="B8612" t="s">
        <v>7248</v>
      </c>
      <c r="C8612" t="s">
        <v>7248</v>
      </c>
      <c r="D8612">
        <v>217</v>
      </c>
      <c r="E8612" t="s">
        <v>8271</v>
      </c>
      <c r="F8612" t="s">
        <v>1049</v>
      </c>
      <c r="G8612" s="1" t="s">
        <v>1050</v>
      </c>
      <c r="H8612" t="s">
        <v>8104</v>
      </c>
      <c r="I8612" t="s">
        <v>1050</v>
      </c>
      <c r="J8612" t="s">
        <v>8104</v>
      </c>
      <c r="K8612">
        <v>0.15</v>
      </c>
      <c r="L8612">
        <f t="shared" si="32"/>
        <v>0.14995501349595122</v>
      </c>
      <c r="M8612" t="s">
        <v>26</v>
      </c>
      <c r="N8612" t="s">
        <v>764</v>
      </c>
      <c r="O8612" t="s">
        <v>29</v>
      </c>
      <c r="P8612" t="s">
        <v>29</v>
      </c>
      <c r="Q8612" t="s">
        <v>29</v>
      </c>
      <c r="R8612" t="s">
        <v>29</v>
      </c>
      <c r="S8612" t="s">
        <v>29</v>
      </c>
      <c r="T8612" t="s">
        <v>29</v>
      </c>
      <c r="U8612" t="s">
        <v>29</v>
      </c>
      <c r="V8612" t="s">
        <v>8251</v>
      </c>
      <c r="W8612" t="s">
        <v>8039</v>
      </c>
    </row>
    <row r="8613" spans="1:23">
      <c r="A8613">
        <v>8612</v>
      </c>
      <c r="B8613" t="s">
        <v>7248</v>
      </c>
      <c r="C8613" t="s">
        <v>7248</v>
      </c>
      <c r="D8613">
        <v>217</v>
      </c>
      <c r="E8613" t="s">
        <v>8272</v>
      </c>
      <c r="F8613" t="s">
        <v>1049</v>
      </c>
      <c r="G8613" s="1" t="s">
        <v>1050</v>
      </c>
      <c r="H8613" t="s">
        <v>8273</v>
      </c>
      <c r="I8613" t="s">
        <v>1050</v>
      </c>
      <c r="J8613" t="s">
        <v>8273</v>
      </c>
      <c r="K8613">
        <v>0.38</v>
      </c>
      <c r="L8613">
        <f t="shared" si="32"/>
        <v>0.37988603418974309</v>
      </c>
      <c r="M8613" t="s">
        <v>26</v>
      </c>
      <c r="N8613" t="s">
        <v>764</v>
      </c>
      <c r="O8613" t="s">
        <v>29</v>
      </c>
      <c r="P8613" t="s">
        <v>29</v>
      </c>
      <c r="Q8613" t="s">
        <v>29</v>
      </c>
      <c r="R8613" t="s">
        <v>29</v>
      </c>
      <c r="S8613" t="s">
        <v>29</v>
      </c>
      <c r="T8613" t="s">
        <v>29</v>
      </c>
      <c r="U8613" t="s">
        <v>29</v>
      </c>
      <c r="V8613" t="s">
        <v>8251</v>
      </c>
      <c r="W8613" t="s">
        <v>8039</v>
      </c>
    </row>
    <row r="8614" spans="1:23">
      <c r="A8614">
        <v>8613</v>
      </c>
      <c r="B8614" t="s">
        <v>7248</v>
      </c>
      <c r="C8614" t="s">
        <v>7248</v>
      </c>
      <c r="D8614">
        <v>217</v>
      </c>
      <c r="E8614" t="s">
        <v>8274</v>
      </c>
      <c r="F8614" t="s">
        <v>221</v>
      </c>
      <c r="G8614" s="1" t="s">
        <v>222</v>
      </c>
      <c r="H8614" t="s">
        <v>2659</v>
      </c>
      <c r="I8614" t="s">
        <v>222</v>
      </c>
      <c r="J8614" t="s">
        <v>2659</v>
      </c>
      <c r="K8614">
        <v>0.61</v>
      </c>
      <c r="L8614">
        <f t="shared" si="32"/>
        <v>0.60981705488353499</v>
      </c>
      <c r="M8614" t="s">
        <v>26</v>
      </c>
      <c r="N8614" t="s">
        <v>791</v>
      </c>
      <c r="O8614" t="s">
        <v>29</v>
      </c>
      <c r="P8614" t="s">
        <v>29</v>
      </c>
      <c r="Q8614" t="s">
        <v>29</v>
      </c>
      <c r="R8614" t="s">
        <v>29</v>
      </c>
      <c r="S8614" t="s">
        <v>29</v>
      </c>
      <c r="T8614" t="s">
        <v>29</v>
      </c>
      <c r="U8614" t="s">
        <v>29</v>
      </c>
      <c r="V8614" t="s">
        <v>8251</v>
      </c>
      <c r="W8614" t="s">
        <v>8039</v>
      </c>
    </row>
    <row r="8615" spans="1:23">
      <c r="A8615">
        <v>8614</v>
      </c>
      <c r="B8615" t="s">
        <v>7248</v>
      </c>
      <c r="C8615" t="s">
        <v>7248</v>
      </c>
      <c r="D8615">
        <v>217</v>
      </c>
      <c r="E8615" t="s">
        <v>7637</v>
      </c>
      <c r="F8615" t="s">
        <v>221</v>
      </c>
      <c r="G8615" s="1" t="s">
        <v>222</v>
      </c>
      <c r="H8615" t="s">
        <v>29</v>
      </c>
      <c r="I8615" t="s">
        <v>222</v>
      </c>
      <c r="J8615" t="s">
        <v>29</v>
      </c>
      <c r="K8615">
        <v>0.15</v>
      </c>
      <c r="L8615">
        <f t="shared" si="32"/>
        <v>0.14995501349595122</v>
      </c>
      <c r="M8615" t="s">
        <v>26</v>
      </c>
      <c r="N8615" t="s">
        <v>764</v>
      </c>
      <c r="O8615" t="s">
        <v>29</v>
      </c>
      <c r="P8615" t="s">
        <v>29</v>
      </c>
      <c r="Q8615" t="s">
        <v>29</v>
      </c>
      <c r="R8615" t="s">
        <v>29</v>
      </c>
      <c r="S8615" t="s">
        <v>29</v>
      </c>
      <c r="T8615" t="s">
        <v>29</v>
      </c>
      <c r="U8615" t="s">
        <v>29</v>
      </c>
      <c r="V8615" t="s">
        <v>8251</v>
      </c>
      <c r="W8615" t="s">
        <v>8039</v>
      </c>
    </row>
    <row r="8616" spans="1:23">
      <c r="A8616">
        <v>8615</v>
      </c>
      <c r="B8616" t="s">
        <v>7248</v>
      </c>
      <c r="C8616" t="s">
        <v>7248</v>
      </c>
      <c r="D8616">
        <v>217</v>
      </c>
      <c r="E8616" t="s">
        <v>8275</v>
      </c>
      <c r="F8616" t="s">
        <v>438</v>
      </c>
      <c r="G8616" s="1" t="s">
        <v>873</v>
      </c>
      <c r="H8616" t="s">
        <v>8276</v>
      </c>
      <c r="I8616" t="s">
        <v>873</v>
      </c>
      <c r="J8616" t="s">
        <v>8800</v>
      </c>
      <c r="K8616">
        <v>4.0999999999999996</v>
      </c>
      <c r="L8616">
        <f t="shared" si="32"/>
        <v>4.0987703688893333</v>
      </c>
      <c r="M8616" t="s">
        <v>26</v>
      </c>
      <c r="N8616" t="s">
        <v>118</v>
      </c>
      <c r="O8616" t="s">
        <v>29</v>
      </c>
      <c r="P8616" t="s">
        <v>29</v>
      </c>
      <c r="Q8616" t="s">
        <v>29</v>
      </c>
      <c r="R8616" t="s">
        <v>29</v>
      </c>
      <c r="S8616" t="s">
        <v>29</v>
      </c>
      <c r="T8616" t="s">
        <v>29</v>
      </c>
      <c r="U8616" t="s">
        <v>29</v>
      </c>
      <c r="V8616" t="s">
        <v>8251</v>
      </c>
      <c r="W8616" t="s">
        <v>8039</v>
      </c>
    </row>
    <row r="8617" spans="1:23">
      <c r="A8617">
        <v>8616</v>
      </c>
      <c r="B8617" t="s">
        <v>7248</v>
      </c>
      <c r="C8617" t="s">
        <v>7248</v>
      </c>
      <c r="D8617">
        <v>217</v>
      </c>
      <c r="E8617" t="s">
        <v>8066</v>
      </c>
      <c r="F8617" t="s">
        <v>438</v>
      </c>
      <c r="G8617" s="1" t="s">
        <v>2070</v>
      </c>
      <c r="H8617" t="s">
        <v>331</v>
      </c>
      <c r="I8617" t="s">
        <v>2070</v>
      </c>
      <c r="J8617" t="s">
        <v>331</v>
      </c>
      <c r="K8617">
        <v>0.46</v>
      </c>
      <c r="L8617">
        <f t="shared" si="32"/>
        <v>0.45986204138758385</v>
      </c>
      <c r="M8617" t="s">
        <v>26</v>
      </c>
      <c r="N8617" t="s">
        <v>118</v>
      </c>
      <c r="O8617" t="s">
        <v>63</v>
      </c>
      <c r="P8617" t="s">
        <v>29</v>
      </c>
      <c r="Q8617" t="s">
        <v>29</v>
      </c>
      <c r="R8617" t="s">
        <v>29</v>
      </c>
      <c r="S8617" t="s">
        <v>29</v>
      </c>
      <c r="T8617" t="s">
        <v>29</v>
      </c>
      <c r="U8617" t="s">
        <v>29</v>
      </c>
      <c r="V8617" t="s">
        <v>8251</v>
      </c>
      <c r="W8617" t="s">
        <v>8039</v>
      </c>
    </row>
    <row r="8618" spans="1:23">
      <c r="A8618">
        <v>8617</v>
      </c>
      <c r="B8618" t="s">
        <v>7248</v>
      </c>
      <c r="C8618" t="s">
        <v>7248</v>
      </c>
      <c r="D8618">
        <v>217</v>
      </c>
      <c r="E8618" t="s">
        <v>6662</v>
      </c>
      <c r="F8618" t="s">
        <v>438</v>
      </c>
      <c r="G8618" s="1" t="s">
        <v>6496</v>
      </c>
      <c r="H8618" t="s">
        <v>4008</v>
      </c>
      <c r="I8618" t="s">
        <v>6496</v>
      </c>
      <c r="J8618" t="s">
        <v>4008</v>
      </c>
      <c r="K8618">
        <v>0.08</v>
      </c>
      <c r="L8618">
        <f t="shared" si="32"/>
        <v>7.9976007197840662E-2</v>
      </c>
      <c r="M8618" t="s">
        <v>26</v>
      </c>
      <c r="N8618" t="s">
        <v>764</v>
      </c>
      <c r="O8618" t="s">
        <v>29</v>
      </c>
      <c r="P8618" t="s">
        <v>29</v>
      </c>
      <c r="Q8618" t="s">
        <v>29</v>
      </c>
      <c r="R8618" t="s">
        <v>29</v>
      </c>
      <c r="S8618" t="s">
        <v>29</v>
      </c>
      <c r="T8618" t="s">
        <v>29</v>
      </c>
      <c r="U8618" t="s">
        <v>29</v>
      </c>
      <c r="V8618" t="s">
        <v>8251</v>
      </c>
      <c r="W8618" t="s">
        <v>8039</v>
      </c>
    </row>
    <row r="8619" spans="1:23">
      <c r="A8619">
        <v>8618</v>
      </c>
      <c r="B8619" t="s">
        <v>7248</v>
      </c>
      <c r="C8619" t="s">
        <v>7248</v>
      </c>
      <c r="D8619">
        <v>217</v>
      </c>
      <c r="E8619" t="s">
        <v>8277</v>
      </c>
      <c r="F8619" t="s">
        <v>438</v>
      </c>
      <c r="G8619" s="1" t="s">
        <v>6496</v>
      </c>
      <c r="H8619" t="s">
        <v>29</v>
      </c>
      <c r="I8619" t="s">
        <v>6496</v>
      </c>
      <c r="J8619" t="s">
        <v>29</v>
      </c>
      <c r="K8619">
        <v>0.23</v>
      </c>
      <c r="L8619">
        <f t="shared" si="32"/>
        <v>0.22993102069379193</v>
      </c>
      <c r="M8619" t="s">
        <v>26</v>
      </c>
      <c r="N8619" t="s">
        <v>764</v>
      </c>
      <c r="O8619" t="s">
        <v>29</v>
      </c>
      <c r="P8619" t="s">
        <v>29</v>
      </c>
      <c r="Q8619" t="s">
        <v>29</v>
      </c>
      <c r="R8619" t="s">
        <v>29</v>
      </c>
      <c r="S8619" t="s">
        <v>29</v>
      </c>
      <c r="T8619" t="s">
        <v>29</v>
      </c>
      <c r="U8619" t="s">
        <v>29</v>
      </c>
      <c r="V8619" t="s">
        <v>8251</v>
      </c>
      <c r="W8619" t="s">
        <v>8039</v>
      </c>
    </row>
    <row r="8620" spans="1:23">
      <c r="A8620">
        <v>8619</v>
      </c>
      <c r="B8620" t="s">
        <v>7248</v>
      </c>
      <c r="C8620" t="s">
        <v>7248</v>
      </c>
      <c r="D8620">
        <v>217</v>
      </c>
      <c r="E8620" t="s">
        <v>8278</v>
      </c>
      <c r="F8620" t="s">
        <v>154</v>
      </c>
      <c r="G8620" s="1" t="s">
        <v>2407</v>
      </c>
      <c r="H8620" t="s">
        <v>8279</v>
      </c>
      <c r="I8620" t="s">
        <v>234</v>
      </c>
      <c r="J8620" t="s">
        <v>8801</v>
      </c>
      <c r="K8620">
        <v>1.75</v>
      </c>
      <c r="L8620">
        <f t="shared" si="32"/>
        <v>1.7494751574527643</v>
      </c>
      <c r="M8620" t="s">
        <v>26</v>
      </c>
      <c r="N8620" t="s">
        <v>791</v>
      </c>
      <c r="O8620" t="s">
        <v>29</v>
      </c>
      <c r="P8620" t="s">
        <v>29</v>
      </c>
      <c r="Q8620" t="s">
        <v>29</v>
      </c>
      <c r="R8620" t="s">
        <v>29</v>
      </c>
      <c r="S8620" t="s">
        <v>29</v>
      </c>
      <c r="T8620" t="s">
        <v>29</v>
      </c>
      <c r="U8620" t="s">
        <v>29</v>
      </c>
      <c r="V8620" t="s">
        <v>8251</v>
      </c>
      <c r="W8620" t="s">
        <v>8039</v>
      </c>
    </row>
    <row r="8621" spans="1:23">
      <c r="A8621">
        <v>8620</v>
      </c>
      <c r="B8621" t="s">
        <v>7248</v>
      </c>
      <c r="C8621" t="s">
        <v>7248</v>
      </c>
      <c r="D8621">
        <v>217</v>
      </c>
      <c r="E8621" t="s">
        <v>8280</v>
      </c>
      <c r="F8621" t="s">
        <v>154</v>
      </c>
      <c r="G8621" s="1" t="s">
        <v>3012</v>
      </c>
      <c r="H8621" t="s">
        <v>8281</v>
      </c>
      <c r="I8621" t="s">
        <v>3012</v>
      </c>
      <c r="J8621" t="s">
        <v>8281</v>
      </c>
      <c r="K8621">
        <v>1.44</v>
      </c>
      <c r="L8621">
        <f t="shared" si="32"/>
        <v>1.4395681295611318</v>
      </c>
      <c r="M8621" t="s">
        <v>26</v>
      </c>
      <c r="N8621" t="s">
        <v>764</v>
      </c>
      <c r="O8621" t="s">
        <v>29</v>
      </c>
      <c r="P8621" t="s">
        <v>29</v>
      </c>
      <c r="Q8621" t="s">
        <v>29</v>
      </c>
      <c r="R8621" t="s">
        <v>29</v>
      </c>
      <c r="S8621" t="s">
        <v>29</v>
      </c>
      <c r="T8621" t="s">
        <v>29</v>
      </c>
      <c r="U8621" t="s">
        <v>29</v>
      </c>
      <c r="V8621" t="s">
        <v>8251</v>
      </c>
      <c r="W8621" t="s">
        <v>8039</v>
      </c>
    </row>
    <row r="8622" spans="1:23">
      <c r="A8622">
        <v>8621</v>
      </c>
      <c r="B8622" t="s">
        <v>7248</v>
      </c>
      <c r="C8622" t="s">
        <v>7248</v>
      </c>
      <c r="D8622">
        <v>217</v>
      </c>
      <c r="E8622" t="s">
        <v>8282</v>
      </c>
      <c r="F8622" t="s">
        <v>154</v>
      </c>
      <c r="G8622" s="1" t="s">
        <v>368</v>
      </c>
      <c r="H8622" t="s">
        <v>7648</v>
      </c>
      <c r="I8622" t="s">
        <v>368</v>
      </c>
      <c r="J8622" t="s">
        <v>7648</v>
      </c>
      <c r="K8622">
        <v>1.29</v>
      </c>
      <c r="L8622">
        <f t="shared" si="32"/>
        <v>1.2896131160651807</v>
      </c>
      <c r="M8622" t="s">
        <v>26</v>
      </c>
      <c r="N8622" t="s">
        <v>791</v>
      </c>
      <c r="O8622" t="s">
        <v>29</v>
      </c>
      <c r="P8622" t="s">
        <v>29</v>
      </c>
      <c r="Q8622" t="s">
        <v>29</v>
      </c>
      <c r="R8622" t="s">
        <v>29</v>
      </c>
      <c r="S8622" t="s">
        <v>29</v>
      </c>
      <c r="T8622" t="s">
        <v>29</v>
      </c>
      <c r="U8622" t="s">
        <v>29</v>
      </c>
      <c r="V8622" t="s">
        <v>8251</v>
      </c>
      <c r="W8622" t="s">
        <v>8039</v>
      </c>
    </row>
    <row r="8623" spans="1:23">
      <c r="A8623">
        <v>8622</v>
      </c>
      <c r="B8623" t="s">
        <v>7248</v>
      </c>
      <c r="C8623" t="s">
        <v>7248</v>
      </c>
      <c r="D8623">
        <v>217</v>
      </c>
      <c r="E8623" t="s">
        <v>7300</v>
      </c>
      <c r="F8623" t="s">
        <v>154</v>
      </c>
      <c r="G8623" s="1" t="s">
        <v>368</v>
      </c>
      <c r="H8623" t="s">
        <v>6250</v>
      </c>
      <c r="I8623" t="s">
        <v>368</v>
      </c>
      <c r="J8623" t="s">
        <v>6250</v>
      </c>
      <c r="K8623">
        <v>0.15</v>
      </c>
      <c r="L8623">
        <f t="shared" si="32"/>
        <v>0.14995501349595122</v>
      </c>
      <c r="M8623" t="s">
        <v>26</v>
      </c>
      <c r="N8623" t="s">
        <v>791</v>
      </c>
      <c r="O8623" t="s">
        <v>29</v>
      </c>
      <c r="P8623" t="s">
        <v>29</v>
      </c>
      <c r="Q8623" t="s">
        <v>29</v>
      </c>
      <c r="R8623" t="s">
        <v>29</v>
      </c>
      <c r="S8623" t="s">
        <v>29</v>
      </c>
      <c r="T8623" t="s">
        <v>29</v>
      </c>
      <c r="U8623" t="s">
        <v>29</v>
      </c>
      <c r="V8623" t="s">
        <v>8251</v>
      </c>
      <c r="W8623" t="s">
        <v>8039</v>
      </c>
    </row>
    <row r="8624" spans="1:23">
      <c r="A8624">
        <v>8623</v>
      </c>
      <c r="B8624" t="s">
        <v>7248</v>
      </c>
      <c r="C8624" t="s">
        <v>7248</v>
      </c>
      <c r="D8624">
        <v>217</v>
      </c>
      <c r="E8624" t="s">
        <v>1740</v>
      </c>
      <c r="F8624" t="s">
        <v>154</v>
      </c>
      <c r="G8624" s="1" t="s">
        <v>368</v>
      </c>
      <c r="H8624" t="s">
        <v>1741</v>
      </c>
      <c r="I8624" t="s">
        <v>368</v>
      </c>
      <c r="J8624" t="s">
        <v>1741</v>
      </c>
      <c r="K8624">
        <v>7.81</v>
      </c>
      <c r="L8624">
        <f t="shared" si="32"/>
        <v>7.8076577026891938</v>
      </c>
      <c r="M8624" t="s">
        <v>26</v>
      </c>
      <c r="N8624" t="s">
        <v>791</v>
      </c>
      <c r="O8624" t="s">
        <v>29</v>
      </c>
      <c r="P8624" t="s">
        <v>29</v>
      </c>
      <c r="Q8624" t="s">
        <v>29</v>
      </c>
      <c r="R8624" t="s">
        <v>29</v>
      </c>
      <c r="S8624" t="s">
        <v>29</v>
      </c>
      <c r="T8624" t="s">
        <v>29</v>
      </c>
      <c r="U8624" t="s">
        <v>29</v>
      </c>
      <c r="V8624" t="s">
        <v>8251</v>
      </c>
      <c r="W8624" t="s">
        <v>8039</v>
      </c>
    </row>
    <row r="8625" spans="1:23">
      <c r="A8625">
        <v>8624</v>
      </c>
      <c r="B8625" t="s">
        <v>7248</v>
      </c>
      <c r="C8625" t="s">
        <v>7248</v>
      </c>
      <c r="D8625">
        <v>217</v>
      </c>
      <c r="E8625" t="s">
        <v>7503</v>
      </c>
      <c r="F8625" t="s">
        <v>154</v>
      </c>
      <c r="G8625" s="1" t="s">
        <v>2993</v>
      </c>
      <c r="H8625" t="s">
        <v>7504</v>
      </c>
      <c r="I8625" t="s">
        <v>2993</v>
      </c>
      <c r="J8625" t="s">
        <v>7504</v>
      </c>
      <c r="K8625">
        <v>0.3</v>
      </c>
      <c r="L8625">
        <f t="shared" si="32"/>
        <v>0.29991002699190245</v>
      </c>
      <c r="M8625" t="s">
        <v>26</v>
      </c>
      <c r="N8625" t="s">
        <v>764</v>
      </c>
      <c r="O8625" t="s">
        <v>29</v>
      </c>
      <c r="P8625" t="s">
        <v>29</v>
      </c>
      <c r="Q8625" t="s">
        <v>29</v>
      </c>
      <c r="R8625" t="s">
        <v>29</v>
      </c>
      <c r="S8625" t="s">
        <v>29</v>
      </c>
      <c r="T8625" t="s">
        <v>29</v>
      </c>
      <c r="U8625" t="s">
        <v>29</v>
      </c>
      <c r="V8625" t="s">
        <v>8251</v>
      </c>
      <c r="W8625" t="s">
        <v>8039</v>
      </c>
    </row>
    <row r="8626" spans="1:23">
      <c r="A8626">
        <v>8625</v>
      </c>
      <c r="B8626" t="s">
        <v>7248</v>
      </c>
      <c r="C8626" t="s">
        <v>7248</v>
      </c>
      <c r="D8626">
        <v>217</v>
      </c>
      <c r="E8626" t="s">
        <v>8283</v>
      </c>
      <c r="F8626" t="s">
        <v>154</v>
      </c>
      <c r="G8626" s="1" t="s">
        <v>276</v>
      </c>
      <c r="H8626" t="s">
        <v>4345</v>
      </c>
      <c r="I8626" t="s">
        <v>276</v>
      </c>
      <c r="J8626" t="s">
        <v>4345</v>
      </c>
      <c r="K8626">
        <v>4.0199999999999996</v>
      </c>
      <c r="L8626">
        <f t="shared" si="32"/>
        <v>4.0187943616914925</v>
      </c>
      <c r="M8626" t="s">
        <v>26</v>
      </c>
      <c r="N8626" t="s">
        <v>764</v>
      </c>
      <c r="O8626" t="s">
        <v>29</v>
      </c>
      <c r="P8626" t="s">
        <v>29</v>
      </c>
      <c r="Q8626" t="s">
        <v>29</v>
      </c>
      <c r="R8626" t="s">
        <v>29</v>
      </c>
      <c r="S8626" t="s">
        <v>29</v>
      </c>
      <c r="T8626" t="s">
        <v>29</v>
      </c>
      <c r="U8626" t="s">
        <v>29</v>
      </c>
      <c r="V8626" t="s">
        <v>8251</v>
      </c>
      <c r="W8626" t="s">
        <v>8039</v>
      </c>
    </row>
    <row r="8627" spans="1:23">
      <c r="A8627">
        <v>8626</v>
      </c>
      <c r="B8627" t="s">
        <v>7248</v>
      </c>
      <c r="C8627" t="s">
        <v>7248</v>
      </c>
      <c r="D8627">
        <v>217</v>
      </c>
      <c r="E8627" t="s">
        <v>1721</v>
      </c>
      <c r="F8627" t="s">
        <v>293</v>
      </c>
      <c r="G8627" s="1" t="s">
        <v>1722</v>
      </c>
      <c r="H8627" t="s">
        <v>1723</v>
      </c>
      <c r="I8627" t="s">
        <v>1722</v>
      </c>
      <c r="J8627" t="s">
        <v>1723</v>
      </c>
      <c r="K8627">
        <v>1.21</v>
      </c>
      <c r="L8627">
        <f t="shared" si="32"/>
        <v>1.2096371088673399</v>
      </c>
      <c r="M8627" t="s">
        <v>26</v>
      </c>
      <c r="N8627" t="s">
        <v>791</v>
      </c>
      <c r="O8627" t="s">
        <v>29</v>
      </c>
      <c r="P8627" t="s">
        <v>29</v>
      </c>
      <c r="Q8627" t="s">
        <v>29</v>
      </c>
      <c r="R8627" t="s">
        <v>29</v>
      </c>
      <c r="S8627" t="s">
        <v>29</v>
      </c>
      <c r="T8627" t="s">
        <v>29</v>
      </c>
      <c r="U8627" t="s">
        <v>29</v>
      </c>
      <c r="V8627" t="s">
        <v>8251</v>
      </c>
      <c r="W8627" t="s">
        <v>8039</v>
      </c>
    </row>
    <row r="8628" spans="1:23">
      <c r="A8628">
        <v>8627</v>
      </c>
      <c r="B8628" t="s">
        <v>7248</v>
      </c>
      <c r="C8628" t="s">
        <v>7248</v>
      </c>
      <c r="D8628">
        <v>217</v>
      </c>
      <c r="E8628" t="s">
        <v>8284</v>
      </c>
      <c r="F8628" t="s">
        <v>598</v>
      </c>
      <c r="G8628" s="1" t="s">
        <v>914</v>
      </c>
      <c r="H8628" t="s">
        <v>8285</v>
      </c>
      <c r="I8628" t="s">
        <v>914</v>
      </c>
      <c r="J8628" t="s">
        <v>8285</v>
      </c>
      <c r="K8628">
        <v>0.3</v>
      </c>
      <c r="L8628">
        <f t="shared" si="32"/>
        <v>0.29991002699190245</v>
      </c>
      <c r="M8628" t="s">
        <v>26</v>
      </c>
      <c r="N8628" t="s">
        <v>791</v>
      </c>
      <c r="O8628" t="s">
        <v>29</v>
      </c>
      <c r="P8628" t="s">
        <v>29</v>
      </c>
      <c r="Q8628" t="s">
        <v>29</v>
      </c>
      <c r="R8628" t="s">
        <v>29</v>
      </c>
      <c r="S8628" t="s">
        <v>29</v>
      </c>
      <c r="T8628" t="s">
        <v>29</v>
      </c>
      <c r="U8628" t="s">
        <v>29</v>
      </c>
      <c r="V8628" t="s">
        <v>8251</v>
      </c>
      <c r="W8628" t="s">
        <v>8039</v>
      </c>
    </row>
    <row r="8629" spans="1:23">
      <c r="A8629">
        <v>8628</v>
      </c>
      <c r="B8629" t="s">
        <v>7248</v>
      </c>
      <c r="C8629" t="s">
        <v>7248</v>
      </c>
      <c r="D8629">
        <v>217</v>
      </c>
      <c r="E8629" t="s">
        <v>923</v>
      </c>
      <c r="F8629" t="s">
        <v>598</v>
      </c>
      <c r="G8629" s="1" t="s">
        <v>914</v>
      </c>
      <c r="H8629" t="s">
        <v>924</v>
      </c>
      <c r="I8629" t="s">
        <v>914</v>
      </c>
      <c r="J8629" t="s">
        <v>924</v>
      </c>
      <c r="K8629">
        <v>0.08</v>
      </c>
      <c r="L8629">
        <f t="shared" si="32"/>
        <v>7.9976007197840662E-2</v>
      </c>
      <c r="M8629" t="s">
        <v>26</v>
      </c>
      <c r="N8629" t="s">
        <v>74</v>
      </c>
      <c r="O8629" t="s">
        <v>118</v>
      </c>
      <c r="P8629" t="s">
        <v>29</v>
      </c>
      <c r="Q8629" t="s">
        <v>29</v>
      </c>
      <c r="R8629" t="s">
        <v>29</v>
      </c>
      <c r="S8629" t="s">
        <v>29</v>
      </c>
      <c r="T8629" t="s">
        <v>29</v>
      </c>
      <c r="U8629" t="s">
        <v>29</v>
      </c>
      <c r="V8629" t="s">
        <v>8251</v>
      </c>
      <c r="W8629" t="s">
        <v>8039</v>
      </c>
    </row>
    <row r="8630" spans="1:23">
      <c r="A8630">
        <v>8629</v>
      </c>
      <c r="B8630" t="s">
        <v>7248</v>
      </c>
      <c r="C8630" t="s">
        <v>7248</v>
      </c>
      <c r="D8630">
        <v>217</v>
      </c>
      <c r="E8630" t="s">
        <v>8077</v>
      </c>
      <c r="F8630" t="s">
        <v>598</v>
      </c>
      <c r="G8630" s="1" t="s">
        <v>1100</v>
      </c>
      <c r="H8630" t="s">
        <v>2746</v>
      </c>
      <c r="I8630" t="s">
        <v>1100</v>
      </c>
      <c r="J8630" t="s">
        <v>2746</v>
      </c>
      <c r="K8630">
        <v>0.3</v>
      </c>
      <c r="L8630">
        <f t="shared" si="32"/>
        <v>0.29991002699190245</v>
      </c>
      <c r="M8630" t="s">
        <v>26</v>
      </c>
      <c r="N8630" t="s">
        <v>118</v>
      </c>
      <c r="O8630" t="s">
        <v>29</v>
      </c>
      <c r="P8630" t="s">
        <v>29</v>
      </c>
      <c r="Q8630" t="s">
        <v>29</v>
      </c>
      <c r="R8630" t="s">
        <v>29</v>
      </c>
      <c r="S8630" t="s">
        <v>29</v>
      </c>
      <c r="T8630" t="s">
        <v>29</v>
      </c>
      <c r="U8630" t="s">
        <v>29</v>
      </c>
      <c r="V8630" t="s">
        <v>8251</v>
      </c>
      <c r="W8630" t="s">
        <v>8039</v>
      </c>
    </row>
    <row r="8631" spans="1:23">
      <c r="A8631">
        <v>8630</v>
      </c>
      <c r="B8631" t="s">
        <v>7248</v>
      </c>
      <c r="C8631" t="s">
        <v>7248</v>
      </c>
      <c r="D8631">
        <v>217</v>
      </c>
      <c r="E8631" t="s">
        <v>8286</v>
      </c>
      <c r="F8631" t="s">
        <v>598</v>
      </c>
      <c r="G8631" s="1" t="s">
        <v>6711</v>
      </c>
      <c r="H8631" t="s">
        <v>8287</v>
      </c>
      <c r="I8631" t="s">
        <v>6711</v>
      </c>
      <c r="J8631" t="s">
        <v>1852</v>
      </c>
      <c r="K8631">
        <v>0.15</v>
      </c>
      <c r="L8631">
        <f t="shared" si="32"/>
        <v>0.14995501349595122</v>
      </c>
      <c r="M8631" t="s">
        <v>26</v>
      </c>
      <c r="N8631" t="s">
        <v>764</v>
      </c>
      <c r="O8631" t="s">
        <v>29</v>
      </c>
      <c r="P8631" t="s">
        <v>29</v>
      </c>
      <c r="Q8631" t="s">
        <v>29</v>
      </c>
      <c r="R8631" t="s">
        <v>29</v>
      </c>
      <c r="S8631" t="s">
        <v>29</v>
      </c>
      <c r="T8631" t="s">
        <v>29</v>
      </c>
      <c r="U8631" t="s">
        <v>29</v>
      </c>
      <c r="V8631" t="s">
        <v>8251</v>
      </c>
      <c r="W8631" t="s">
        <v>8039</v>
      </c>
    </row>
    <row r="8632" spans="1:23">
      <c r="A8632">
        <v>8631</v>
      </c>
      <c r="B8632" t="s">
        <v>7248</v>
      </c>
      <c r="C8632" t="s">
        <v>7248</v>
      </c>
      <c r="D8632">
        <v>217</v>
      </c>
      <c r="E8632" t="s">
        <v>7643</v>
      </c>
      <c r="F8632" t="s">
        <v>3828</v>
      </c>
      <c r="G8632" s="1" t="s">
        <v>7644</v>
      </c>
      <c r="H8632" t="s">
        <v>7645</v>
      </c>
      <c r="I8632" t="s">
        <v>7644</v>
      </c>
      <c r="J8632" t="s">
        <v>7645</v>
      </c>
      <c r="K8632">
        <v>1.21</v>
      </c>
      <c r="L8632">
        <f t="shared" si="32"/>
        <v>1.2096371088673399</v>
      </c>
      <c r="M8632" t="s">
        <v>26</v>
      </c>
      <c r="N8632" t="s">
        <v>323</v>
      </c>
      <c r="O8632" t="s">
        <v>63</v>
      </c>
      <c r="P8632" t="s">
        <v>29</v>
      </c>
      <c r="Q8632" t="s">
        <v>29</v>
      </c>
      <c r="R8632" t="s">
        <v>29</v>
      </c>
      <c r="S8632" t="s">
        <v>29</v>
      </c>
      <c r="T8632" t="s">
        <v>29</v>
      </c>
      <c r="U8632" t="s">
        <v>29</v>
      </c>
      <c r="V8632" t="s">
        <v>8251</v>
      </c>
      <c r="W8632" t="s">
        <v>8039</v>
      </c>
    </row>
    <row r="8633" spans="1:23">
      <c r="A8633">
        <v>8632</v>
      </c>
      <c r="B8633" t="s">
        <v>7248</v>
      </c>
      <c r="C8633" t="s">
        <v>7248</v>
      </c>
      <c r="D8633">
        <v>217</v>
      </c>
      <c r="E8633" t="s">
        <v>8078</v>
      </c>
      <c r="F8633" t="s">
        <v>3828</v>
      </c>
      <c r="G8633" s="1" t="s">
        <v>3829</v>
      </c>
      <c r="H8633" t="s">
        <v>8079</v>
      </c>
      <c r="I8633" t="s">
        <v>3829</v>
      </c>
      <c r="J8633" t="s">
        <v>8079</v>
      </c>
      <c r="K8633">
        <v>1.1399999999999999</v>
      </c>
      <c r="L8633">
        <f t="shared" si="32"/>
        <v>1.1396581025692294</v>
      </c>
      <c r="M8633" t="s">
        <v>26</v>
      </c>
      <c r="N8633" t="s">
        <v>74</v>
      </c>
      <c r="O8633" t="s">
        <v>118</v>
      </c>
      <c r="P8633" t="s">
        <v>29</v>
      </c>
      <c r="Q8633" t="s">
        <v>29</v>
      </c>
      <c r="R8633" t="s">
        <v>29</v>
      </c>
      <c r="S8633" t="s">
        <v>29</v>
      </c>
      <c r="T8633" t="s">
        <v>29</v>
      </c>
      <c r="U8633" t="s">
        <v>29</v>
      </c>
      <c r="V8633" t="s">
        <v>8251</v>
      </c>
      <c r="W8633" t="s">
        <v>8039</v>
      </c>
    </row>
    <row r="8634" spans="1:23">
      <c r="A8634">
        <v>8633</v>
      </c>
      <c r="B8634" t="s">
        <v>7248</v>
      </c>
      <c r="C8634" t="s">
        <v>7248</v>
      </c>
      <c r="D8634">
        <v>217</v>
      </c>
      <c r="E8634" t="s">
        <v>8234</v>
      </c>
      <c r="F8634" t="s">
        <v>3828</v>
      </c>
      <c r="G8634" s="1" t="s">
        <v>6717</v>
      </c>
      <c r="H8634" t="s">
        <v>2129</v>
      </c>
      <c r="I8634" t="s">
        <v>6717</v>
      </c>
      <c r="J8634" t="s">
        <v>2129</v>
      </c>
      <c r="K8634">
        <v>2.2799999999999998</v>
      </c>
      <c r="L8634">
        <f t="shared" si="32"/>
        <v>2.2793162051384588</v>
      </c>
      <c r="M8634" t="s">
        <v>26</v>
      </c>
      <c r="N8634" t="s">
        <v>118</v>
      </c>
      <c r="O8634" t="s">
        <v>29</v>
      </c>
      <c r="P8634" t="s">
        <v>29</v>
      </c>
      <c r="Q8634" t="s">
        <v>29</v>
      </c>
      <c r="R8634" t="s">
        <v>29</v>
      </c>
      <c r="S8634" t="s">
        <v>29</v>
      </c>
      <c r="T8634" t="s">
        <v>29</v>
      </c>
      <c r="U8634" t="s">
        <v>29</v>
      </c>
      <c r="V8634" t="s">
        <v>8251</v>
      </c>
      <c r="W8634" t="s">
        <v>8039</v>
      </c>
    </row>
    <row r="8635" spans="1:23">
      <c r="A8635">
        <v>8634</v>
      </c>
      <c r="B8635" t="s">
        <v>7248</v>
      </c>
      <c r="C8635" t="s">
        <v>7248</v>
      </c>
      <c r="D8635">
        <v>217</v>
      </c>
      <c r="E8635" t="s">
        <v>8288</v>
      </c>
      <c r="F8635" t="s">
        <v>558</v>
      </c>
      <c r="G8635" s="1" t="s">
        <v>1089</v>
      </c>
      <c r="H8635" t="s">
        <v>8289</v>
      </c>
      <c r="I8635" t="s">
        <v>1089</v>
      </c>
      <c r="J8635" t="s">
        <v>8289</v>
      </c>
      <c r="K8635">
        <v>0.46</v>
      </c>
      <c r="L8635">
        <f t="shared" si="32"/>
        <v>0.45986204138758385</v>
      </c>
      <c r="M8635" t="s">
        <v>26</v>
      </c>
      <c r="N8635" t="s">
        <v>764</v>
      </c>
      <c r="O8635" t="s">
        <v>29</v>
      </c>
      <c r="P8635" t="s">
        <v>29</v>
      </c>
      <c r="Q8635" t="s">
        <v>29</v>
      </c>
      <c r="R8635" t="s">
        <v>29</v>
      </c>
      <c r="S8635" t="s">
        <v>29</v>
      </c>
      <c r="T8635" t="s">
        <v>29</v>
      </c>
      <c r="U8635" t="s">
        <v>29</v>
      </c>
      <c r="V8635" t="s">
        <v>8251</v>
      </c>
      <c r="W8635" t="s">
        <v>8039</v>
      </c>
    </row>
    <row r="8636" spans="1:23">
      <c r="A8636">
        <v>8635</v>
      </c>
      <c r="B8636" t="s">
        <v>7248</v>
      </c>
      <c r="C8636" t="s">
        <v>7248</v>
      </c>
      <c r="D8636">
        <v>217</v>
      </c>
      <c r="E8636" t="s">
        <v>8290</v>
      </c>
      <c r="F8636" t="s">
        <v>1364</v>
      </c>
      <c r="G8636" s="1" t="s">
        <v>8236</v>
      </c>
      <c r="H8636" t="s">
        <v>8291</v>
      </c>
      <c r="I8636" t="s">
        <v>8236</v>
      </c>
      <c r="J8636" t="s">
        <v>8291</v>
      </c>
      <c r="K8636">
        <v>0.3</v>
      </c>
      <c r="L8636">
        <f t="shared" si="32"/>
        <v>0.29991002699190245</v>
      </c>
      <c r="M8636" t="s">
        <v>26</v>
      </c>
      <c r="N8636" t="s">
        <v>791</v>
      </c>
      <c r="O8636" t="s">
        <v>29</v>
      </c>
      <c r="P8636" t="s">
        <v>29</v>
      </c>
      <c r="Q8636" t="s">
        <v>29</v>
      </c>
      <c r="R8636" t="s">
        <v>29</v>
      </c>
      <c r="S8636" t="s">
        <v>29</v>
      </c>
      <c r="T8636" t="s">
        <v>29</v>
      </c>
      <c r="U8636" t="s">
        <v>29</v>
      </c>
      <c r="V8636" t="s">
        <v>8251</v>
      </c>
      <c r="W8636" t="s">
        <v>8039</v>
      </c>
    </row>
    <row r="8637" spans="1:23">
      <c r="A8637">
        <v>8636</v>
      </c>
      <c r="B8637" t="s">
        <v>7248</v>
      </c>
      <c r="C8637" t="s">
        <v>7248</v>
      </c>
      <c r="D8637">
        <v>217</v>
      </c>
      <c r="E8637" t="s">
        <v>8235</v>
      </c>
      <c r="F8637" t="s">
        <v>1364</v>
      </c>
      <c r="G8637" s="1" t="s">
        <v>8236</v>
      </c>
      <c r="H8637" t="s">
        <v>8237</v>
      </c>
      <c r="I8637" t="s">
        <v>8236</v>
      </c>
      <c r="J8637" t="s">
        <v>8237</v>
      </c>
      <c r="K8637">
        <v>0.08</v>
      </c>
      <c r="L8637">
        <f t="shared" si="32"/>
        <v>7.9976007197840662E-2</v>
      </c>
      <c r="M8637" t="s">
        <v>26</v>
      </c>
      <c r="N8637" t="s">
        <v>791</v>
      </c>
      <c r="O8637" t="s">
        <v>29</v>
      </c>
      <c r="P8637" t="s">
        <v>29</v>
      </c>
      <c r="Q8637" t="s">
        <v>29</v>
      </c>
      <c r="R8637" t="s">
        <v>29</v>
      </c>
      <c r="S8637" t="s">
        <v>29</v>
      </c>
      <c r="T8637" t="s">
        <v>29</v>
      </c>
      <c r="U8637" t="s">
        <v>29</v>
      </c>
      <c r="V8637" t="s">
        <v>8251</v>
      </c>
      <c r="W8637" t="s">
        <v>8039</v>
      </c>
    </row>
    <row r="8638" spans="1:23">
      <c r="A8638">
        <v>8637</v>
      </c>
      <c r="B8638" t="s">
        <v>7248</v>
      </c>
      <c r="C8638" t="s">
        <v>7248</v>
      </c>
      <c r="D8638">
        <v>217</v>
      </c>
      <c r="E8638" t="s">
        <v>6503</v>
      </c>
      <c r="F8638" t="s">
        <v>1364</v>
      </c>
      <c r="G8638" s="1" t="s">
        <v>1730</v>
      </c>
      <c r="H8638" t="s">
        <v>6504</v>
      </c>
      <c r="I8638" t="s">
        <v>1730</v>
      </c>
      <c r="J8638" t="s">
        <v>6504</v>
      </c>
      <c r="K8638">
        <v>0.53</v>
      </c>
      <c r="L8638">
        <f t="shared" si="32"/>
        <v>0.5298410476856944</v>
      </c>
      <c r="M8638" t="s">
        <v>26</v>
      </c>
      <c r="N8638" t="s">
        <v>764</v>
      </c>
      <c r="O8638" t="s">
        <v>63</v>
      </c>
      <c r="P8638" t="s">
        <v>29</v>
      </c>
      <c r="Q8638" t="s">
        <v>29</v>
      </c>
      <c r="R8638" t="s">
        <v>29</v>
      </c>
      <c r="S8638" t="s">
        <v>29</v>
      </c>
      <c r="T8638" t="s">
        <v>29</v>
      </c>
      <c r="U8638" t="s">
        <v>29</v>
      </c>
      <c r="V8638" t="s">
        <v>8251</v>
      </c>
      <c r="W8638" t="s">
        <v>8039</v>
      </c>
    </row>
    <row r="8639" spans="1:23">
      <c r="A8639">
        <v>8638</v>
      </c>
      <c r="B8639" t="s">
        <v>7248</v>
      </c>
      <c r="C8639" t="s">
        <v>7248</v>
      </c>
      <c r="D8639">
        <v>217</v>
      </c>
      <c r="E8639" t="s">
        <v>8080</v>
      </c>
      <c r="F8639" t="s">
        <v>1364</v>
      </c>
      <c r="G8639" s="1" t="s">
        <v>1730</v>
      </c>
      <c r="H8639" t="s">
        <v>8081</v>
      </c>
      <c r="I8639" t="s">
        <v>1730</v>
      </c>
      <c r="J8639" t="s">
        <v>8081</v>
      </c>
      <c r="K8639">
        <v>0.46</v>
      </c>
      <c r="L8639">
        <f t="shared" si="32"/>
        <v>0.45986204138758385</v>
      </c>
      <c r="M8639" t="s">
        <v>26</v>
      </c>
      <c r="N8639" t="s">
        <v>118</v>
      </c>
      <c r="O8639" t="s">
        <v>63</v>
      </c>
      <c r="P8639" t="s">
        <v>29</v>
      </c>
      <c r="Q8639" t="s">
        <v>29</v>
      </c>
      <c r="R8639" t="s">
        <v>29</v>
      </c>
      <c r="S8639" t="s">
        <v>29</v>
      </c>
      <c r="T8639" t="s">
        <v>29</v>
      </c>
      <c r="U8639" t="s">
        <v>29</v>
      </c>
      <c r="V8639" t="s">
        <v>8251</v>
      </c>
      <c r="W8639" t="s">
        <v>8039</v>
      </c>
    </row>
    <row r="8640" spans="1:23">
      <c r="A8640">
        <v>8639</v>
      </c>
      <c r="B8640" t="s">
        <v>7248</v>
      </c>
      <c r="C8640" t="s">
        <v>7248</v>
      </c>
      <c r="D8640">
        <v>217</v>
      </c>
      <c r="E8640" t="s">
        <v>6505</v>
      </c>
      <c r="F8640" t="s">
        <v>1364</v>
      </c>
      <c r="G8640" s="1" t="s">
        <v>1730</v>
      </c>
      <c r="H8640" t="s">
        <v>1408</v>
      </c>
      <c r="I8640" t="s">
        <v>1730</v>
      </c>
      <c r="J8640" t="s">
        <v>1408</v>
      </c>
      <c r="K8640">
        <v>0.53</v>
      </c>
      <c r="L8640">
        <f t="shared" si="32"/>
        <v>0.5298410476856944</v>
      </c>
      <c r="M8640" t="s">
        <v>26</v>
      </c>
      <c r="N8640" t="s">
        <v>764</v>
      </c>
      <c r="O8640" t="s">
        <v>63</v>
      </c>
      <c r="P8640" t="s">
        <v>29</v>
      </c>
      <c r="Q8640" t="s">
        <v>29</v>
      </c>
      <c r="R8640" t="s">
        <v>29</v>
      </c>
      <c r="S8640" t="s">
        <v>29</v>
      </c>
      <c r="T8640" t="s">
        <v>29</v>
      </c>
      <c r="U8640" t="s">
        <v>29</v>
      </c>
      <c r="V8640" t="s">
        <v>8251</v>
      </c>
      <c r="W8640" t="s">
        <v>8039</v>
      </c>
    </row>
    <row r="8641" spans="1:23">
      <c r="A8641">
        <v>8640</v>
      </c>
      <c r="B8641" t="s">
        <v>7248</v>
      </c>
      <c r="C8641" t="s">
        <v>7248</v>
      </c>
      <c r="D8641">
        <v>217</v>
      </c>
      <c r="E8641" t="s">
        <v>8238</v>
      </c>
      <c r="F8641" t="s">
        <v>1364</v>
      </c>
      <c r="G8641" s="1" t="s">
        <v>1730</v>
      </c>
      <c r="H8641" t="s">
        <v>8239</v>
      </c>
      <c r="I8641" t="s">
        <v>1730</v>
      </c>
      <c r="J8641" t="s">
        <v>8239</v>
      </c>
      <c r="K8641">
        <v>3.03</v>
      </c>
      <c r="L8641">
        <f t="shared" si="32"/>
        <v>3.0290912726182149</v>
      </c>
      <c r="M8641" t="s">
        <v>26</v>
      </c>
      <c r="N8641" t="s">
        <v>764</v>
      </c>
      <c r="O8641" t="s">
        <v>63</v>
      </c>
      <c r="P8641" t="s">
        <v>29</v>
      </c>
      <c r="Q8641" t="s">
        <v>29</v>
      </c>
      <c r="R8641" t="s">
        <v>29</v>
      </c>
      <c r="S8641" t="s">
        <v>29</v>
      </c>
      <c r="T8641" t="s">
        <v>29</v>
      </c>
      <c r="U8641" t="s">
        <v>29</v>
      </c>
      <c r="V8641" t="s">
        <v>8251</v>
      </c>
      <c r="W8641" t="s">
        <v>8039</v>
      </c>
    </row>
    <row r="8642" spans="1:23">
      <c r="A8642">
        <v>8641</v>
      </c>
      <c r="B8642" t="s">
        <v>7248</v>
      </c>
      <c r="C8642" t="s">
        <v>7248</v>
      </c>
      <c r="D8642">
        <v>217</v>
      </c>
      <c r="E8642" t="s">
        <v>8139</v>
      </c>
      <c r="F8642" t="s">
        <v>1364</v>
      </c>
      <c r="G8642" s="1" t="s">
        <v>1730</v>
      </c>
      <c r="H8642" t="s">
        <v>8140</v>
      </c>
      <c r="I8642" t="s">
        <v>1730</v>
      </c>
      <c r="J8642" t="s">
        <v>5723</v>
      </c>
      <c r="K8642">
        <v>1.44</v>
      </c>
      <c r="L8642">
        <f t="shared" si="32"/>
        <v>1.4395681295611318</v>
      </c>
      <c r="M8642" t="s">
        <v>26</v>
      </c>
      <c r="N8642" t="s">
        <v>118</v>
      </c>
      <c r="O8642" t="s">
        <v>29</v>
      </c>
      <c r="P8642" t="s">
        <v>29</v>
      </c>
      <c r="Q8642" t="s">
        <v>29</v>
      </c>
      <c r="R8642" t="s">
        <v>29</v>
      </c>
      <c r="S8642" t="s">
        <v>29</v>
      </c>
      <c r="T8642" t="s">
        <v>29</v>
      </c>
      <c r="U8642" t="s">
        <v>29</v>
      </c>
      <c r="V8642" t="s">
        <v>8251</v>
      </c>
      <c r="W8642" t="s">
        <v>8039</v>
      </c>
    </row>
    <row r="8643" spans="1:23">
      <c r="A8643">
        <v>8642</v>
      </c>
      <c r="B8643" t="s">
        <v>7248</v>
      </c>
      <c r="C8643" t="s">
        <v>7248</v>
      </c>
      <c r="D8643">
        <v>217</v>
      </c>
      <c r="E8643" t="s">
        <v>8083</v>
      </c>
      <c r="F8643" t="s">
        <v>1364</v>
      </c>
      <c r="G8643" s="1" t="s">
        <v>1730</v>
      </c>
      <c r="H8643" t="s">
        <v>5723</v>
      </c>
      <c r="I8643" t="s">
        <v>1730</v>
      </c>
      <c r="J8643" t="s">
        <v>5723</v>
      </c>
      <c r="K8643">
        <v>0.23</v>
      </c>
      <c r="L8643">
        <f t="shared" ref="L8643:L8673" si="33">K8643/SUM($K$8578:$K$8673)*100</f>
        <v>0.22993102069379193</v>
      </c>
      <c r="M8643" t="s">
        <v>26</v>
      </c>
      <c r="N8643" t="s">
        <v>118</v>
      </c>
      <c r="O8643" t="s">
        <v>29</v>
      </c>
      <c r="P8643" t="s">
        <v>29</v>
      </c>
      <c r="Q8643" t="s">
        <v>29</v>
      </c>
      <c r="R8643" t="s">
        <v>29</v>
      </c>
      <c r="S8643" t="s">
        <v>29</v>
      </c>
      <c r="T8643" t="s">
        <v>29</v>
      </c>
      <c r="U8643" t="s">
        <v>29</v>
      </c>
      <c r="V8643" t="s">
        <v>8251</v>
      </c>
      <c r="W8643" t="s">
        <v>8039</v>
      </c>
    </row>
    <row r="8644" spans="1:23">
      <c r="A8644">
        <v>8643</v>
      </c>
      <c r="B8644" t="s">
        <v>7248</v>
      </c>
      <c r="C8644" t="s">
        <v>7248</v>
      </c>
      <c r="D8644">
        <v>217</v>
      </c>
      <c r="E8644" t="s">
        <v>8084</v>
      </c>
      <c r="F8644" t="s">
        <v>1364</v>
      </c>
      <c r="G8644" s="1" t="s">
        <v>1730</v>
      </c>
      <c r="H8644" t="s">
        <v>8085</v>
      </c>
      <c r="I8644" t="s">
        <v>1730</v>
      </c>
      <c r="J8644" t="s">
        <v>8085</v>
      </c>
      <c r="K8644">
        <v>0.23</v>
      </c>
      <c r="L8644">
        <f t="shared" si="33"/>
        <v>0.22993102069379193</v>
      </c>
      <c r="M8644" t="s">
        <v>26</v>
      </c>
      <c r="N8644" t="s">
        <v>118</v>
      </c>
      <c r="O8644" t="s">
        <v>63</v>
      </c>
      <c r="P8644" t="s">
        <v>29</v>
      </c>
      <c r="Q8644" t="s">
        <v>29</v>
      </c>
      <c r="R8644" t="s">
        <v>29</v>
      </c>
      <c r="S8644" t="s">
        <v>29</v>
      </c>
      <c r="T8644" t="s">
        <v>29</v>
      </c>
      <c r="U8644" t="s">
        <v>29</v>
      </c>
      <c r="V8644" t="s">
        <v>8251</v>
      </c>
      <c r="W8644" t="s">
        <v>8039</v>
      </c>
    </row>
    <row r="8645" spans="1:23">
      <c r="A8645">
        <v>8644</v>
      </c>
      <c r="B8645" t="s">
        <v>7248</v>
      </c>
      <c r="C8645" t="s">
        <v>7248</v>
      </c>
      <c r="D8645">
        <v>217</v>
      </c>
      <c r="E8645" t="s">
        <v>8090</v>
      </c>
      <c r="F8645" t="s">
        <v>508</v>
      </c>
      <c r="G8645" s="1" t="s">
        <v>509</v>
      </c>
      <c r="H8645" t="s">
        <v>8091</v>
      </c>
      <c r="I8645" t="s">
        <v>509</v>
      </c>
      <c r="J8645" t="s">
        <v>8091</v>
      </c>
      <c r="K8645">
        <v>0.08</v>
      </c>
      <c r="L8645">
        <f t="shared" si="33"/>
        <v>7.9976007197840662E-2</v>
      </c>
      <c r="M8645" t="s">
        <v>26</v>
      </c>
      <c r="N8645" t="s">
        <v>791</v>
      </c>
      <c r="O8645" t="s">
        <v>29</v>
      </c>
      <c r="P8645" t="s">
        <v>29</v>
      </c>
      <c r="Q8645" t="s">
        <v>29</v>
      </c>
      <c r="R8645" t="s">
        <v>29</v>
      </c>
      <c r="S8645" t="s">
        <v>29</v>
      </c>
      <c r="T8645" t="s">
        <v>29</v>
      </c>
      <c r="U8645" t="s">
        <v>29</v>
      </c>
      <c r="V8645" t="s">
        <v>8251</v>
      </c>
      <c r="W8645" t="s">
        <v>8039</v>
      </c>
    </row>
    <row r="8646" spans="1:23">
      <c r="A8646">
        <v>8645</v>
      </c>
      <c r="B8646" t="s">
        <v>7248</v>
      </c>
      <c r="C8646" t="s">
        <v>7248</v>
      </c>
      <c r="D8646">
        <v>217</v>
      </c>
      <c r="E8646" t="s">
        <v>7359</v>
      </c>
      <c r="F8646" t="s">
        <v>1460</v>
      </c>
      <c r="G8646" s="1" t="s">
        <v>1461</v>
      </c>
      <c r="H8646" t="s">
        <v>7360</v>
      </c>
      <c r="I8646" t="s">
        <v>1461</v>
      </c>
      <c r="J8646" t="s">
        <v>3623</v>
      </c>
      <c r="K8646">
        <v>1.29</v>
      </c>
      <c r="L8646">
        <f t="shared" si="33"/>
        <v>1.2896131160651807</v>
      </c>
      <c r="M8646" t="s">
        <v>26</v>
      </c>
      <c r="N8646" t="s">
        <v>323</v>
      </c>
      <c r="O8646" t="s">
        <v>29</v>
      </c>
      <c r="P8646" t="s">
        <v>29</v>
      </c>
      <c r="Q8646" t="s">
        <v>29</v>
      </c>
      <c r="R8646" t="s">
        <v>29</v>
      </c>
      <c r="S8646" t="s">
        <v>29</v>
      </c>
      <c r="T8646" t="s">
        <v>29</v>
      </c>
      <c r="U8646" t="s">
        <v>29</v>
      </c>
      <c r="V8646" t="s">
        <v>8251</v>
      </c>
      <c r="W8646" t="s">
        <v>8039</v>
      </c>
    </row>
    <row r="8647" spans="1:23">
      <c r="A8647">
        <v>8646</v>
      </c>
      <c r="B8647" t="s">
        <v>7248</v>
      </c>
      <c r="C8647" t="s">
        <v>7248</v>
      </c>
      <c r="D8647">
        <v>217</v>
      </c>
      <c r="E8647" t="s">
        <v>8240</v>
      </c>
      <c r="F8647" t="s">
        <v>1460</v>
      </c>
      <c r="G8647" s="1" t="s">
        <v>1461</v>
      </c>
      <c r="H8647" t="s">
        <v>8241</v>
      </c>
      <c r="I8647" t="s">
        <v>1461</v>
      </c>
      <c r="J8647" t="s">
        <v>8241</v>
      </c>
      <c r="K8647">
        <v>0.08</v>
      </c>
      <c r="L8647">
        <f t="shared" si="33"/>
        <v>7.9976007197840662E-2</v>
      </c>
      <c r="M8647" t="s">
        <v>26</v>
      </c>
      <c r="N8647" t="s">
        <v>74</v>
      </c>
      <c r="O8647" t="s">
        <v>118</v>
      </c>
      <c r="P8647" t="s">
        <v>29</v>
      </c>
      <c r="Q8647" t="s">
        <v>29</v>
      </c>
      <c r="R8647" t="s">
        <v>29</v>
      </c>
      <c r="S8647" t="s">
        <v>29</v>
      </c>
      <c r="T8647" t="s">
        <v>29</v>
      </c>
      <c r="U8647" t="s">
        <v>29</v>
      </c>
      <c r="V8647" t="s">
        <v>8251</v>
      </c>
      <c r="W8647" t="s">
        <v>8039</v>
      </c>
    </row>
    <row r="8648" spans="1:23">
      <c r="A8648">
        <v>8647</v>
      </c>
      <c r="B8648" t="s">
        <v>7248</v>
      </c>
      <c r="C8648" t="s">
        <v>7248</v>
      </c>
      <c r="D8648">
        <v>217</v>
      </c>
      <c r="E8648" t="s">
        <v>6987</v>
      </c>
      <c r="F8648" t="s">
        <v>1976</v>
      </c>
      <c r="G8648" s="1" t="s">
        <v>5829</v>
      </c>
      <c r="H8648" t="s">
        <v>6988</v>
      </c>
      <c r="I8648" t="s">
        <v>5829</v>
      </c>
      <c r="J8648" t="s">
        <v>6988</v>
      </c>
      <c r="K8648">
        <v>0.61</v>
      </c>
      <c r="L8648">
        <f t="shared" si="33"/>
        <v>0.60981705488353499</v>
      </c>
      <c r="M8648" t="s">
        <v>26</v>
      </c>
      <c r="N8648" t="s">
        <v>791</v>
      </c>
      <c r="O8648" t="s">
        <v>29</v>
      </c>
      <c r="P8648" t="s">
        <v>29</v>
      </c>
      <c r="Q8648" t="s">
        <v>29</v>
      </c>
      <c r="R8648" t="s">
        <v>29</v>
      </c>
      <c r="S8648" t="s">
        <v>29</v>
      </c>
      <c r="T8648" t="s">
        <v>29</v>
      </c>
      <c r="U8648" t="s">
        <v>29</v>
      </c>
      <c r="V8648" t="s">
        <v>8251</v>
      </c>
      <c r="W8648" t="s">
        <v>8039</v>
      </c>
    </row>
    <row r="8649" spans="1:23">
      <c r="A8649">
        <v>8648</v>
      </c>
      <c r="B8649" t="s">
        <v>7248</v>
      </c>
      <c r="C8649" t="s">
        <v>7248</v>
      </c>
      <c r="D8649">
        <v>217</v>
      </c>
      <c r="E8649" t="s">
        <v>1433</v>
      </c>
      <c r="F8649" t="s">
        <v>185</v>
      </c>
      <c r="G8649" s="1" t="s">
        <v>1434</v>
      </c>
      <c r="H8649" t="s">
        <v>299</v>
      </c>
      <c r="I8649" t="s">
        <v>1434</v>
      </c>
      <c r="J8649" t="s">
        <v>299</v>
      </c>
      <c r="K8649">
        <v>1.06</v>
      </c>
      <c r="L8649">
        <f t="shared" si="33"/>
        <v>1.0596820953713888</v>
      </c>
      <c r="M8649" t="s">
        <v>26</v>
      </c>
      <c r="N8649" t="s">
        <v>74</v>
      </c>
      <c r="O8649" t="s">
        <v>118</v>
      </c>
      <c r="P8649" t="s">
        <v>29</v>
      </c>
      <c r="Q8649" t="s">
        <v>29</v>
      </c>
      <c r="R8649" t="s">
        <v>29</v>
      </c>
      <c r="S8649" t="s">
        <v>29</v>
      </c>
      <c r="T8649" t="s">
        <v>29</v>
      </c>
      <c r="U8649" t="s">
        <v>29</v>
      </c>
      <c r="V8649" t="s">
        <v>8251</v>
      </c>
      <c r="W8649" t="s">
        <v>8039</v>
      </c>
    </row>
    <row r="8650" spans="1:23">
      <c r="A8650">
        <v>8649</v>
      </c>
      <c r="B8650" t="s">
        <v>7248</v>
      </c>
      <c r="C8650" t="s">
        <v>7248</v>
      </c>
      <c r="D8650">
        <v>217</v>
      </c>
      <c r="E8650" t="s">
        <v>2050</v>
      </c>
      <c r="F8650" t="s">
        <v>185</v>
      </c>
      <c r="G8650" s="1" t="s">
        <v>186</v>
      </c>
      <c r="H8650" t="s">
        <v>2051</v>
      </c>
      <c r="I8650" t="s">
        <v>186</v>
      </c>
      <c r="J8650" t="s">
        <v>2051</v>
      </c>
      <c r="K8650">
        <v>0.83</v>
      </c>
      <c r="L8650">
        <f t="shared" si="33"/>
        <v>0.8297510746775969</v>
      </c>
      <c r="M8650" t="s">
        <v>26</v>
      </c>
      <c r="N8650" t="s">
        <v>323</v>
      </c>
      <c r="O8650" t="s">
        <v>791</v>
      </c>
      <c r="P8650" t="s">
        <v>29</v>
      </c>
      <c r="Q8650" t="s">
        <v>29</v>
      </c>
      <c r="R8650" t="s">
        <v>29</v>
      </c>
      <c r="S8650" t="s">
        <v>29</v>
      </c>
      <c r="T8650" t="s">
        <v>29</v>
      </c>
      <c r="U8650" t="s">
        <v>29</v>
      </c>
      <c r="V8650" t="s">
        <v>8251</v>
      </c>
      <c r="W8650" t="s">
        <v>8039</v>
      </c>
    </row>
    <row r="8651" spans="1:23">
      <c r="A8651">
        <v>8650</v>
      </c>
      <c r="B8651" t="s">
        <v>7248</v>
      </c>
      <c r="C8651" t="s">
        <v>7248</v>
      </c>
      <c r="D8651">
        <v>217</v>
      </c>
      <c r="E8651" t="s">
        <v>189</v>
      </c>
      <c r="F8651" t="s">
        <v>185</v>
      </c>
      <c r="G8651" s="1" t="s">
        <v>186</v>
      </c>
      <c r="H8651" t="s">
        <v>29</v>
      </c>
      <c r="I8651" t="s">
        <v>186</v>
      </c>
      <c r="J8651" t="s">
        <v>29</v>
      </c>
      <c r="K8651">
        <v>0.61</v>
      </c>
      <c r="L8651">
        <f t="shared" si="33"/>
        <v>0.60981705488353499</v>
      </c>
      <c r="M8651" t="s">
        <v>26</v>
      </c>
      <c r="N8651" t="s">
        <v>328</v>
      </c>
      <c r="O8651" t="s">
        <v>764</v>
      </c>
      <c r="P8651" t="s">
        <v>29</v>
      </c>
      <c r="Q8651" t="s">
        <v>29</v>
      </c>
      <c r="R8651" t="s">
        <v>29</v>
      </c>
      <c r="S8651" t="s">
        <v>29</v>
      </c>
      <c r="T8651" t="s">
        <v>29</v>
      </c>
      <c r="U8651" t="s">
        <v>29</v>
      </c>
      <c r="V8651" t="s">
        <v>8251</v>
      </c>
      <c r="W8651" t="s">
        <v>8039</v>
      </c>
    </row>
    <row r="8652" spans="1:23">
      <c r="A8652">
        <v>8651</v>
      </c>
      <c r="B8652" t="s">
        <v>7248</v>
      </c>
      <c r="C8652" t="s">
        <v>7248</v>
      </c>
      <c r="D8652">
        <v>217</v>
      </c>
      <c r="E8652" t="s">
        <v>931</v>
      </c>
      <c r="F8652" t="s">
        <v>185</v>
      </c>
      <c r="G8652" s="1" t="s">
        <v>932</v>
      </c>
      <c r="H8652" t="s">
        <v>933</v>
      </c>
      <c r="I8652" t="s">
        <v>932</v>
      </c>
      <c r="J8652" t="s">
        <v>933</v>
      </c>
      <c r="K8652">
        <v>1.06</v>
      </c>
      <c r="L8652">
        <f t="shared" si="33"/>
        <v>1.0596820953713888</v>
      </c>
      <c r="M8652" t="s">
        <v>26</v>
      </c>
      <c r="N8652" t="s">
        <v>74</v>
      </c>
      <c r="O8652" t="s">
        <v>118</v>
      </c>
      <c r="P8652" t="s">
        <v>29</v>
      </c>
      <c r="Q8652" t="s">
        <v>29</v>
      </c>
      <c r="R8652" t="s">
        <v>29</v>
      </c>
      <c r="S8652" t="s">
        <v>29</v>
      </c>
      <c r="T8652" t="s">
        <v>29</v>
      </c>
      <c r="U8652" t="s">
        <v>29</v>
      </c>
      <c r="V8652" t="s">
        <v>8251</v>
      </c>
      <c r="W8652" t="s">
        <v>8039</v>
      </c>
    </row>
    <row r="8653" spans="1:23">
      <c r="A8653">
        <v>8652</v>
      </c>
      <c r="B8653" t="s">
        <v>7248</v>
      </c>
      <c r="C8653" t="s">
        <v>7248</v>
      </c>
      <c r="D8653">
        <v>217</v>
      </c>
      <c r="E8653" t="s">
        <v>8292</v>
      </c>
      <c r="F8653" t="s">
        <v>185</v>
      </c>
      <c r="G8653" s="1" t="s">
        <v>932</v>
      </c>
      <c r="H8653" t="s">
        <v>7230</v>
      </c>
      <c r="I8653" t="s">
        <v>932</v>
      </c>
      <c r="J8653" t="s">
        <v>7230</v>
      </c>
      <c r="K8653">
        <v>0.38</v>
      </c>
      <c r="L8653">
        <f t="shared" si="33"/>
        <v>0.37988603418974309</v>
      </c>
      <c r="M8653" t="s">
        <v>26</v>
      </c>
      <c r="N8653" t="s">
        <v>764</v>
      </c>
      <c r="O8653" t="s">
        <v>29</v>
      </c>
      <c r="P8653" t="s">
        <v>29</v>
      </c>
      <c r="Q8653" t="s">
        <v>29</v>
      </c>
      <c r="R8653" t="s">
        <v>29</v>
      </c>
      <c r="S8653" t="s">
        <v>29</v>
      </c>
      <c r="T8653" t="s">
        <v>29</v>
      </c>
      <c r="U8653" t="s">
        <v>29</v>
      </c>
      <c r="V8653" t="s">
        <v>8251</v>
      </c>
      <c r="W8653" t="s">
        <v>8039</v>
      </c>
    </row>
    <row r="8654" spans="1:23">
      <c r="A8654">
        <v>8653</v>
      </c>
      <c r="B8654" t="s">
        <v>7248</v>
      </c>
      <c r="C8654" t="s">
        <v>7248</v>
      </c>
      <c r="D8654">
        <v>217</v>
      </c>
      <c r="E8654" t="s">
        <v>993</v>
      </c>
      <c r="F8654" t="s">
        <v>185</v>
      </c>
      <c r="G8654" s="1" t="s">
        <v>994</v>
      </c>
      <c r="H8654" t="s">
        <v>995</v>
      </c>
      <c r="I8654" t="s">
        <v>994</v>
      </c>
      <c r="J8654" t="s">
        <v>995</v>
      </c>
      <c r="K8654">
        <v>1.06</v>
      </c>
      <c r="L8654">
        <f t="shared" si="33"/>
        <v>1.0596820953713888</v>
      </c>
      <c r="M8654" t="s">
        <v>26</v>
      </c>
      <c r="N8654" t="s">
        <v>764</v>
      </c>
      <c r="O8654" t="s">
        <v>29</v>
      </c>
      <c r="P8654" t="s">
        <v>29</v>
      </c>
      <c r="Q8654" t="s">
        <v>29</v>
      </c>
      <c r="R8654" t="s">
        <v>29</v>
      </c>
      <c r="S8654" t="s">
        <v>29</v>
      </c>
      <c r="T8654" t="s">
        <v>29</v>
      </c>
      <c r="U8654" t="s">
        <v>29</v>
      </c>
      <c r="V8654" t="s">
        <v>8251</v>
      </c>
      <c r="W8654" t="s">
        <v>8039</v>
      </c>
    </row>
    <row r="8655" spans="1:23">
      <c r="A8655">
        <v>8654</v>
      </c>
      <c r="B8655" t="s">
        <v>7248</v>
      </c>
      <c r="C8655" t="s">
        <v>7248</v>
      </c>
      <c r="D8655">
        <v>217</v>
      </c>
      <c r="E8655" t="s">
        <v>6651</v>
      </c>
      <c r="F8655" t="s">
        <v>459</v>
      </c>
      <c r="G8655" s="1" t="s">
        <v>1444</v>
      </c>
      <c r="H8655" t="s">
        <v>995</v>
      </c>
      <c r="I8655" t="s">
        <v>1444</v>
      </c>
      <c r="J8655" t="s">
        <v>995</v>
      </c>
      <c r="K8655">
        <v>0.15</v>
      </c>
      <c r="L8655">
        <f t="shared" si="33"/>
        <v>0.14995501349595122</v>
      </c>
      <c r="M8655" t="s">
        <v>26</v>
      </c>
      <c r="N8655" t="s">
        <v>764</v>
      </c>
      <c r="O8655" t="s">
        <v>29</v>
      </c>
      <c r="P8655" t="s">
        <v>29</v>
      </c>
      <c r="Q8655" t="s">
        <v>29</v>
      </c>
      <c r="R8655" t="s">
        <v>29</v>
      </c>
      <c r="S8655" t="s">
        <v>29</v>
      </c>
      <c r="T8655" t="s">
        <v>29</v>
      </c>
      <c r="U8655" t="s">
        <v>29</v>
      </c>
      <c r="V8655" t="s">
        <v>8251</v>
      </c>
      <c r="W8655" t="s">
        <v>8039</v>
      </c>
    </row>
    <row r="8656" spans="1:23">
      <c r="A8656">
        <v>8655</v>
      </c>
      <c r="B8656" t="s">
        <v>7248</v>
      </c>
      <c r="C8656" t="s">
        <v>7248</v>
      </c>
      <c r="D8656">
        <v>217</v>
      </c>
      <c r="E8656" t="s">
        <v>6534</v>
      </c>
      <c r="F8656" t="s">
        <v>459</v>
      </c>
      <c r="G8656" s="1" t="s">
        <v>6535</v>
      </c>
      <c r="H8656" t="s">
        <v>6536</v>
      </c>
      <c r="I8656" t="s">
        <v>6535</v>
      </c>
      <c r="J8656" t="s">
        <v>6536</v>
      </c>
      <c r="K8656">
        <v>2.58</v>
      </c>
      <c r="L8656">
        <f t="shared" si="33"/>
        <v>2.5792262321303614</v>
      </c>
      <c r="M8656" t="s">
        <v>26</v>
      </c>
      <c r="N8656" t="s">
        <v>118</v>
      </c>
      <c r="O8656" t="s">
        <v>29</v>
      </c>
      <c r="P8656" t="s">
        <v>29</v>
      </c>
      <c r="Q8656" t="s">
        <v>29</v>
      </c>
      <c r="R8656" t="s">
        <v>29</v>
      </c>
      <c r="S8656" t="s">
        <v>29</v>
      </c>
      <c r="T8656" t="s">
        <v>29</v>
      </c>
      <c r="U8656" t="s">
        <v>29</v>
      </c>
      <c r="V8656" t="s">
        <v>8251</v>
      </c>
      <c r="W8656" t="s">
        <v>8039</v>
      </c>
    </row>
    <row r="8657" spans="1:23">
      <c r="A8657">
        <v>8656</v>
      </c>
      <c r="B8657" t="s">
        <v>7248</v>
      </c>
      <c r="C8657" t="s">
        <v>7248</v>
      </c>
      <c r="D8657">
        <v>217</v>
      </c>
      <c r="E8657" t="s">
        <v>8293</v>
      </c>
      <c r="F8657" t="s">
        <v>858</v>
      </c>
      <c r="G8657" s="1" t="s">
        <v>8294</v>
      </c>
      <c r="H8657" t="s">
        <v>8295</v>
      </c>
      <c r="I8657" t="s">
        <v>8294</v>
      </c>
      <c r="J8657" t="s">
        <v>8295</v>
      </c>
      <c r="K8657">
        <v>0.08</v>
      </c>
      <c r="L8657">
        <f t="shared" si="33"/>
        <v>7.9976007197840662E-2</v>
      </c>
      <c r="M8657" t="s">
        <v>26</v>
      </c>
      <c r="N8657" t="s">
        <v>764</v>
      </c>
      <c r="O8657" t="s">
        <v>29</v>
      </c>
      <c r="P8657" t="s">
        <v>29</v>
      </c>
      <c r="Q8657" t="s">
        <v>29</v>
      </c>
      <c r="R8657" t="s">
        <v>29</v>
      </c>
      <c r="S8657" t="s">
        <v>29</v>
      </c>
      <c r="T8657" t="s">
        <v>29</v>
      </c>
      <c r="U8657" t="s">
        <v>29</v>
      </c>
      <c r="V8657" t="s">
        <v>8251</v>
      </c>
      <c r="W8657" t="s">
        <v>8039</v>
      </c>
    </row>
    <row r="8658" spans="1:23">
      <c r="A8658">
        <v>8657</v>
      </c>
      <c r="B8658" t="s">
        <v>7248</v>
      </c>
      <c r="C8658" t="s">
        <v>7248</v>
      </c>
      <c r="D8658">
        <v>217</v>
      </c>
      <c r="E8658" t="s">
        <v>7005</v>
      </c>
      <c r="F8658" t="s">
        <v>858</v>
      </c>
      <c r="G8658" s="1" t="s">
        <v>7006</v>
      </c>
      <c r="H8658" t="s">
        <v>331</v>
      </c>
      <c r="I8658" t="s">
        <v>7006</v>
      </c>
      <c r="J8658" t="s">
        <v>331</v>
      </c>
      <c r="K8658">
        <v>3.72</v>
      </c>
      <c r="L8658">
        <f t="shared" si="33"/>
        <v>3.7188843346995912</v>
      </c>
      <c r="M8658" t="s">
        <v>26</v>
      </c>
      <c r="N8658" t="s">
        <v>74</v>
      </c>
      <c r="O8658" t="s">
        <v>118</v>
      </c>
      <c r="P8658" t="s">
        <v>29</v>
      </c>
      <c r="Q8658" t="s">
        <v>29</v>
      </c>
      <c r="R8658" t="s">
        <v>29</v>
      </c>
      <c r="S8658" t="s">
        <v>29</v>
      </c>
      <c r="T8658" t="s">
        <v>29</v>
      </c>
      <c r="U8658" t="s">
        <v>29</v>
      </c>
      <c r="V8658" t="s">
        <v>8251</v>
      </c>
      <c r="W8658" t="s">
        <v>8039</v>
      </c>
    </row>
    <row r="8659" spans="1:23">
      <c r="A8659">
        <v>8658</v>
      </c>
      <c r="B8659" t="s">
        <v>7248</v>
      </c>
      <c r="C8659" t="s">
        <v>7248</v>
      </c>
      <c r="D8659">
        <v>217</v>
      </c>
      <c r="E8659" t="s">
        <v>5744</v>
      </c>
      <c r="F8659" t="s">
        <v>1314</v>
      </c>
      <c r="G8659" s="1" t="s">
        <v>1766</v>
      </c>
      <c r="H8659" t="s">
        <v>485</v>
      </c>
      <c r="I8659" t="s">
        <v>1766</v>
      </c>
      <c r="J8659" t="s">
        <v>485</v>
      </c>
      <c r="K8659">
        <v>0.23</v>
      </c>
      <c r="L8659">
        <f t="shared" si="33"/>
        <v>0.22993102069379193</v>
      </c>
      <c r="M8659" t="s">
        <v>26</v>
      </c>
      <c r="N8659" t="s">
        <v>764</v>
      </c>
      <c r="O8659" t="s">
        <v>29</v>
      </c>
      <c r="P8659" t="s">
        <v>29</v>
      </c>
      <c r="Q8659" t="s">
        <v>29</v>
      </c>
      <c r="R8659" t="s">
        <v>29</v>
      </c>
      <c r="S8659" t="s">
        <v>29</v>
      </c>
      <c r="T8659" t="s">
        <v>29</v>
      </c>
      <c r="U8659" t="s">
        <v>29</v>
      </c>
      <c r="V8659" t="s">
        <v>8251</v>
      </c>
      <c r="W8659" t="s">
        <v>8039</v>
      </c>
    </row>
    <row r="8660" spans="1:23">
      <c r="A8660">
        <v>8659</v>
      </c>
      <c r="B8660" t="s">
        <v>7248</v>
      </c>
      <c r="C8660" t="s">
        <v>7248</v>
      </c>
      <c r="D8660">
        <v>217</v>
      </c>
      <c r="E8660" t="s">
        <v>8296</v>
      </c>
      <c r="F8660" t="s">
        <v>1396</v>
      </c>
      <c r="G8660" s="1" t="s">
        <v>2832</v>
      </c>
      <c r="H8660" t="s">
        <v>29</v>
      </c>
      <c r="I8660" t="s">
        <v>2832</v>
      </c>
      <c r="J8660" t="s">
        <v>29</v>
      </c>
      <c r="K8660">
        <v>0.38</v>
      </c>
      <c r="L8660">
        <f t="shared" si="33"/>
        <v>0.37988603418974309</v>
      </c>
      <c r="M8660" t="s">
        <v>26</v>
      </c>
      <c r="N8660" t="s">
        <v>63</v>
      </c>
      <c r="O8660" t="s">
        <v>29</v>
      </c>
      <c r="P8660" t="s">
        <v>29</v>
      </c>
      <c r="Q8660" t="s">
        <v>29</v>
      </c>
      <c r="R8660" t="s">
        <v>29</v>
      </c>
      <c r="S8660" t="s">
        <v>29</v>
      </c>
      <c r="T8660" t="s">
        <v>29</v>
      </c>
      <c r="U8660" t="s">
        <v>29</v>
      </c>
      <c r="V8660" t="s">
        <v>8251</v>
      </c>
      <c r="W8660" t="s">
        <v>8039</v>
      </c>
    </row>
    <row r="8661" spans="1:23">
      <c r="A8661">
        <v>8660</v>
      </c>
      <c r="B8661" t="s">
        <v>7248</v>
      </c>
      <c r="C8661" t="s">
        <v>7248</v>
      </c>
      <c r="D8661">
        <v>217</v>
      </c>
      <c r="E8661" t="s">
        <v>8297</v>
      </c>
      <c r="F8661" t="s">
        <v>23</v>
      </c>
      <c r="G8661" s="1" t="s">
        <v>8298</v>
      </c>
      <c r="H8661" t="s">
        <v>29</v>
      </c>
      <c r="I8661" t="s">
        <v>8298</v>
      </c>
      <c r="J8661" t="s">
        <v>29</v>
      </c>
      <c r="K8661">
        <v>0.15</v>
      </c>
      <c r="L8661">
        <f t="shared" si="33"/>
        <v>0.14995501349595122</v>
      </c>
      <c r="M8661" t="s">
        <v>26</v>
      </c>
      <c r="N8661" t="s">
        <v>323</v>
      </c>
      <c r="O8661" t="s">
        <v>29</v>
      </c>
      <c r="P8661" t="s">
        <v>29</v>
      </c>
      <c r="Q8661" t="s">
        <v>29</v>
      </c>
      <c r="R8661" t="s">
        <v>29</v>
      </c>
      <c r="S8661" t="s">
        <v>29</v>
      </c>
      <c r="T8661" t="s">
        <v>29</v>
      </c>
      <c r="U8661" t="s">
        <v>29</v>
      </c>
      <c r="V8661" t="s">
        <v>8251</v>
      </c>
      <c r="W8661" t="s">
        <v>8039</v>
      </c>
    </row>
    <row r="8662" spans="1:23">
      <c r="A8662">
        <v>8661</v>
      </c>
      <c r="B8662" t="s">
        <v>7248</v>
      </c>
      <c r="C8662" t="s">
        <v>7248</v>
      </c>
      <c r="D8662">
        <v>217</v>
      </c>
      <c r="E8662" t="s">
        <v>6589</v>
      </c>
      <c r="F8662" t="s">
        <v>196</v>
      </c>
      <c r="G8662" s="1" t="s">
        <v>326</v>
      </c>
      <c r="H8662" t="s">
        <v>6590</v>
      </c>
      <c r="I8662" t="s">
        <v>326</v>
      </c>
      <c r="J8662" t="s">
        <v>6590</v>
      </c>
      <c r="K8662">
        <v>0.23</v>
      </c>
      <c r="L8662">
        <f t="shared" si="33"/>
        <v>0.22993102069379193</v>
      </c>
      <c r="M8662" t="s">
        <v>26</v>
      </c>
      <c r="N8662" t="s">
        <v>764</v>
      </c>
      <c r="O8662" t="s">
        <v>27</v>
      </c>
      <c r="P8662" t="s">
        <v>29</v>
      </c>
      <c r="Q8662" t="s">
        <v>29</v>
      </c>
      <c r="R8662" t="s">
        <v>29</v>
      </c>
      <c r="S8662" t="s">
        <v>29</v>
      </c>
      <c r="T8662" t="s">
        <v>29</v>
      </c>
      <c r="U8662" t="s">
        <v>29</v>
      </c>
      <c r="V8662" t="s">
        <v>8251</v>
      </c>
      <c r="W8662" t="s">
        <v>8039</v>
      </c>
    </row>
    <row r="8663" spans="1:23">
      <c r="A8663">
        <v>8662</v>
      </c>
      <c r="B8663" t="s">
        <v>7248</v>
      </c>
      <c r="C8663" t="s">
        <v>7248</v>
      </c>
      <c r="D8663">
        <v>217</v>
      </c>
      <c r="E8663" t="s">
        <v>1777</v>
      </c>
      <c r="F8663" t="s">
        <v>196</v>
      </c>
      <c r="G8663" s="1" t="s">
        <v>1778</v>
      </c>
      <c r="H8663" t="s">
        <v>331</v>
      </c>
      <c r="I8663" t="s">
        <v>1778</v>
      </c>
      <c r="J8663" t="s">
        <v>331</v>
      </c>
      <c r="K8663">
        <v>3.11</v>
      </c>
      <c r="L8663">
        <f t="shared" si="33"/>
        <v>3.1090672798160557</v>
      </c>
      <c r="M8663" t="s">
        <v>26</v>
      </c>
      <c r="N8663" t="s">
        <v>118</v>
      </c>
      <c r="O8663" t="s">
        <v>29</v>
      </c>
      <c r="P8663" t="s">
        <v>29</v>
      </c>
      <c r="Q8663" t="s">
        <v>29</v>
      </c>
      <c r="R8663" t="s">
        <v>29</v>
      </c>
      <c r="S8663" t="s">
        <v>29</v>
      </c>
      <c r="T8663" t="s">
        <v>29</v>
      </c>
      <c r="U8663" t="s">
        <v>29</v>
      </c>
      <c r="V8663" t="s">
        <v>8251</v>
      </c>
      <c r="W8663" t="s">
        <v>8039</v>
      </c>
    </row>
    <row r="8664" spans="1:23">
      <c r="A8664">
        <v>8663</v>
      </c>
      <c r="B8664" t="s">
        <v>7248</v>
      </c>
      <c r="C8664" t="s">
        <v>7248</v>
      </c>
      <c r="D8664">
        <v>217</v>
      </c>
      <c r="E8664" t="s">
        <v>8299</v>
      </c>
      <c r="F8664" t="s">
        <v>196</v>
      </c>
      <c r="G8664" s="1" t="s">
        <v>1778</v>
      </c>
      <c r="H8664" t="s">
        <v>1096</v>
      </c>
      <c r="I8664" t="s">
        <v>1778</v>
      </c>
      <c r="J8664" t="s">
        <v>1096</v>
      </c>
      <c r="K8664">
        <v>0.15</v>
      </c>
      <c r="L8664">
        <f t="shared" si="33"/>
        <v>0.14995501349595122</v>
      </c>
      <c r="M8664" t="s">
        <v>26</v>
      </c>
      <c r="N8664" t="s">
        <v>764</v>
      </c>
      <c r="O8664" t="s">
        <v>29</v>
      </c>
      <c r="P8664" t="s">
        <v>29</v>
      </c>
      <c r="Q8664" t="s">
        <v>29</v>
      </c>
      <c r="R8664" t="s">
        <v>29</v>
      </c>
      <c r="S8664" t="s">
        <v>29</v>
      </c>
      <c r="T8664" t="s">
        <v>29</v>
      </c>
      <c r="U8664" t="s">
        <v>29</v>
      </c>
      <c r="V8664" t="s">
        <v>8251</v>
      </c>
      <c r="W8664" t="s">
        <v>8039</v>
      </c>
    </row>
    <row r="8665" spans="1:23">
      <c r="A8665">
        <v>8664</v>
      </c>
      <c r="B8665" t="s">
        <v>7248</v>
      </c>
      <c r="C8665" t="s">
        <v>7248</v>
      </c>
      <c r="D8665">
        <v>217</v>
      </c>
      <c r="E8665" t="s">
        <v>7657</v>
      </c>
      <c r="F8665" t="s">
        <v>196</v>
      </c>
      <c r="G8665" s="1" t="s">
        <v>225</v>
      </c>
      <c r="H8665" t="s">
        <v>6524</v>
      </c>
      <c r="I8665" t="s">
        <v>225</v>
      </c>
      <c r="J8665" t="s">
        <v>6524</v>
      </c>
      <c r="K8665">
        <v>1.75</v>
      </c>
      <c r="L8665">
        <f t="shared" si="33"/>
        <v>1.7494751574527643</v>
      </c>
      <c r="M8665" t="s">
        <v>26</v>
      </c>
      <c r="N8665" t="s">
        <v>764</v>
      </c>
      <c r="O8665" t="s">
        <v>29</v>
      </c>
      <c r="P8665" t="s">
        <v>29</v>
      </c>
      <c r="Q8665" t="s">
        <v>29</v>
      </c>
      <c r="R8665" t="s">
        <v>29</v>
      </c>
      <c r="S8665" t="s">
        <v>29</v>
      </c>
      <c r="T8665" t="s">
        <v>29</v>
      </c>
      <c r="U8665" t="s">
        <v>29</v>
      </c>
      <c r="V8665" t="s">
        <v>8251</v>
      </c>
      <c r="W8665" t="s">
        <v>8039</v>
      </c>
    </row>
    <row r="8666" spans="1:23">
      <c r="A8666">
        <v>8665</v>
      </c>
      <c r="B8666" t="s">
        <v>7248</v>
      </c>
      <c r="C8666" t="s">
        <v>7248</v>
      </c>
      <c r="D8666">
        <v>217</v>
      </c>
      <c r="E8666" t="s">
        <v>6549</v>
      </c>
      <c r="F8666" t="s">
        <v>196</v>
      </c>
      <c r="G8666" s="1" t="s">
        <v>321</v>
      </c>
      <c r="H8666" t="s">
        <v>6550</v>
      </c>
      <c r="I8666" t="s">
        <v>321</v>
      </c>
      <c r="J8666" t="s">
        <v>6550</v>
      </c>
      <c r="K8666">
        <v>0.15</v>
      </c>
      <c r="L8666">
        <f t="shared" si="33"/>
        <v>0.14995501349595122</v>
      </c>
      <c r="M8666" t="s">
        <v>26</v>
      </c>
      <c r="N8666" t="s">
        <v>118</v>
      </c>
      <c r="O8666" t="s">
        <v>63</v>
      </c>
      <c r="P8666" t="s">
        <v>29</v>
      </c>
      <c r="Q8666" t="s">
        <v>29</v>
      </c>
      <c r="R8666" t="s">
        <v>29</v>
      </c>
      <c r="S8666" t="s">
        <v>29</v>
      </c>
      <c r="T8666" t="s">
        <v>29</v>
      </c>
      <c r="U8666" t="s">
        <v>29</v>
      </c>
      <c r="V8666" t="s">
        <v>8251</v>
      </c>
      <c r="W8666" t="s">
        <v>8039</v>
      </c>
    </row>
    <row r="8667" spans="1:23">
      <c r="A8667">
        <v>8666</v>
      </c>
      <c r="B8667" t="s">
        <v>7248</v>
      </c>
      <c r="C8667" t="s">
        <v>7248</v>
      </c>
      <c r="D8667">
        <v>217</v>
      </c>
      <c r="E8667" t="s">
        <v>3046</v>
      </c>
      <c r="F8667" t="s">
        <v>196</v>
      </c>
      <c r="G8667" s="1" t="s">
        <v>928</v>
      </c>
      <c r="H8667" t="s">
        <v>3047</v>
      </c>
      <c r="I8667" t="s">
        <v>928</v>
      </c>
      <c r="J8667" t="s">
        <v>3047</v>
      </c>
      <c r="K8667">
        <v>0.3</v>
      </c>
      <c r="L8667">
        <f t="shared" si="33"/>
        <v>0.29991002699190245</v>
      </c>
      <c r="M8667" t="s">
        <v>26</v>
      </c>
      <c r="N8667" t="s">
        <v>764</v>
      </c>
      <c r="O8667" t="s">
        <v>29</v>
      </c>
      <c r="P8667" t="s">
        <v>29</v>
      </c>
      <c r="Q8667" t="s">
        <v>29</v>
      </c>
      <c r="R8667" t="s">
        <v>29</v>
      </c>
      <c r="S8667" t="s">
        <v>29</v>
      </c>
      <c r="T8667" t="s">
        <v>29</v>
      </c>
      <c r="U8667" t="s">
        <v>29</v>
      </c>
      <c r="V8667" t="s">
        <v>8251</v>
      </c>
      <c r="W8667" t="s">
        <v>8039</v>
      </c>
    </row>
    <row r="8668" spans="1:23">
      <c r="A8668">
        <v>8667</v>
      </c>
      <c r="B8668" t="s">
        <v>7248</v>
      </c>
      <c r="C8668" t="s">
        <v>7248</v>
      </c>
      <c r="D8668">
        <v>217</v>
      </c>
      <c r="E8668" t="s">
        <v>2133</v>
      </c>
      <c r="F8668" t="s">
        <v>196</v>
      </c>
      <c r="G8668" s="1" t="s">
        <v>928</v>
      </c>
      <c r="H8668" t="s">
        <v>331</v>
      </c>
      <c r="I8668" t="s">
        <v>928</v>
      </c>
      <c r="J8668" t="s">
        <v>331</v>
      </c>
      <c r="K8668">
        <v>0.53</v>
      </c>
      <c r="L8668">
        <f t="shared" si="33"/>
        <v>0.5298410476856944</v>
      </c>
      <c r="M8668" t="s">
        <v>26</v>
      </c>
      <c r="N8668" t="s">
        <v>74</v>
      </c>
      <c r="O8668" t="s">
        <v>118</v>
      </c>
      <c r="P8668" t="s">
        <v>29</v>
      </c>
      <c r="Q8668" t="s">
        <v>29</v>
      </c>
      <c r="R8668" t="s">
        <v>29</v>
      </c>
      <c r="S8668" t="s">
        <v>29</v>
      </c>
      <c r="T8668" t="s">
        <v>29</v>
      </c>
      <c r="U8668" t="s">
        <v>29</v>
      </c>
      <c r="V8668" t="s">
        <v>8251</v>
      </c>
      <c r="W8668" t="s">
        <v>8039</v>
      </c>
    </row>
    <row r="8669" spans="1:23">
      <c r="A8669">
        <v>8668</v>
      </c>
      <c r="B8669" t="s">
        <v>7248</v>
      </c>
      <c r="C8669" t="s">
        <v>7248</v>
      </c>
      <c r="D8669">
        <v>217</v>
      </c>
      <c r="E8669" t="s">
        <v>8126</v>
      </c>
      <c r="F8669" t="s">
        <v>196</v>
      </c>
      <c r="G8669" s="1" t="s">
        <v>928</v>
      </c>
      <c r="H8669" t="s">
        <v>2088</v>
      </c>
      <c r="I8669" t="s">
        <v>928</v>
      </c>
      <c r="J8669" t="s">
        <v>2088</v>
      </c>
      <c r="K8669">
        <v>0.23</v>
      </c>
      <c r="L8669">
        <f t="shared" si="33"/>
        <v>0.22993102069379193</v>
      </c>
      <c r="M8669" t="s">
        <v>26</v>
      </c>
      <c r="N8669" t="s">
        <v>74</v>
      </c>
      <c r="O8669" t="s">
        <v>118</v>
      </c>
      <c r="P8669" t="s">
        <v>29</v>
      </c>
      <c r="Q8669" t="s">
        <v>29</v>
      </c>
      <c r="R8669" t="s">
        <v>29</v>
      </c>
      <c r="S8669" t="s">
        <v>29</v>
      </c>
      <c r="T8669" t="s">
        <v>29</v>
      </c>
      <c r="U8669" t="s">
        <v>29</v>
      </c>
      <c r="V8669" t="s">
        <v>8251</v>
      </c>
      <c r="W8669" t="s">
        <v>8039</v>
      </c>
    </row>
    <row r="8670" spans="1:23">
      <c r="A8670">
        <v>8669</v>
      </c>
      <c r="B8670" t="s">
        <v>7248</v>
      </c>
      <c r="C8670" t="s">
        <v>7248</v>
      </c>
      <c r="D8670">
        <v>217</v>
      </c>
      <c r="E8670" t="s">
        <v>8300</v>
      </c>
      <c r="F8670" t="s">
        <v>196</v>
      </c>
      <c r="G8670" s="1" t="s">
        <v>928</v>
      </c>
      <c r="H8670" t="s">
        <v>29</v>
      </c>
      <c r="I8670" t="s">
        <v>928</v>
      </c>
      <c r="J8670" t="s">
        <v>29</v>
      </c>
      <c r="K8670">
        <v>2.35</v>
      </c>
      <c r="L8670">
        <f t="shared" si="33"/>
        <v>2.3492952114365693</v>
      </c>
      <c r="M8670" t="s">
        <v>26</v>
      </c>
      <c r="N8670" t="s">
        <v>764</v>
      </c>
      <c r="O8670" t="s">
        <v>29</v>
      </c>
      <c r="P8670" t="s">
        <v>29</v>
      </c>
      <c r="Q8670" t="s">
        <v>29</v>
      </c>
      <c r="R8670" t="s">
        <v>29</v>
      </c>
      <c r="S8670" t="s">
        <v>29</v>
      </c>
      <c r="T8670" t="s">
        <v>29</v>
      </c>
      <c r="U8670" t="s">
        <v>29</v>
      </c>
      <c r="V8670" t="s">
        <v>8251</v>
      </c>
      <c r="W8670" t="s">
        <v>8039</v>
      </c>
    </row>
    <row r="8671" spans="1:23">
      <c r="A8671">
        <v>8670</v>
      </c>
      <c r="B8671" t="s">
        <v>7248</v>
      </c>
      <c r="C8671" t="s">
        <v>7248</v>
      </c>
      <c r="D8671">
        <v>217</v>
      </c>
      <c r="E8671" t="s">
        <v>7665</v>
      </c>
      <c r="F8671" t="s">
        <v>196</v>
      </c>
      <c r="G8671" s="1" t="s">
        <v>7666</v>
      </c>
      <c r="H8671" t="s">
        <v>1381</v>
      </c>
      <c r="I8671" t="s">
        <v>7666</v>
      </c>
      <c r="J8671" t="s">
        <v>1381</v>
      </c>
      <c r="K8671">
        <v>0.68</v>
      </c>
      <c r="L8671">
        <f t="shared" si="33"/>
        <v>0.67979606118164559</v>
      </c>
      <c r="M8671" t="s">
        <v>26</v>
      </c>
      <c r="N8671" t="s">
        <v>764</v>
      </c>
      <c r="O8671" t="s">
        <v>29</v>
      </c>
      <c r="P8671" t="s">
        <v>29</v>
      </c>
      <c r="Q8671" t="s">
        <v>29</v>
      </c>
      <c r="R8671" t="s">
        <v>29</v>
      </c>
      <c r="S8671" t="s">
        <v>29</v>
      </c>
      <c r="T8671" t="s">
        <v>29</v>
      </c>
      <c r="U8671" t="s">
        <v>29</v>
      </c>
      <c r="V8671" t="s">
        <v>8251</v>
      </c>
      <c r="W8671" t="s">
        <v>8039</v>
      </c>
    </row>
    <row r="8672" spans="1:23">
      <c r="A8672">
        <v>8671</v>
      </c>
      <c r="B8672" t="s">
        <v>7248</v>
      </c>
      <c r="C8672" t="s">
        <v>7248</v>
      </c>
      <c r="D8672">
        <v>217</v>
      </c>
      <c r="E8672" t="s">
        <v>8301</v>
      </c>
      <c r="F8672" t="s">
        <v>3050</v>
      </c>
      <c r="G8672" s="1" t="s">
        <v>8302</v>
      </c>
      <c r="H8672" t="s">
        <v>29</v>
      </c>
      <c r="I8672" t="s">
        <v>8302</v>
      </c>
      <c r="J8672" t="s">
        <v>29</v>
      </c>
      <c r="K8672">
        <v>0.3</v>
      </c>
      <c r="L8672">
        <f t="shared" si="33"/>
        <v>0.29991002699190245</v>
      </c>
      <c r="M8672" t="s">
        <v>26</v>
      </c>
      <c r="N8672" t="s">
        <v>764</v>
      </c>
      <c r="O8672" t="s">
        <v>29</v>
      </c>
      <c r="P8672" t="s">
        <v>29</v>
      </c>
      <c r="Q8672" t="s">
        <v>29</v>
      </c>
      <c r="R8672" t="s">
        <v>29</v>
      </c>
      <c r="S8672" t="s">
        <v>29</v>
      </c>
      <c r="T8672" t="s">
        <v>29</v>
      </c>
      <c r="U8672" t="s">
        <v>29</v>
      </c>
      <c r="V8672" t="s">
        <v>8251</v>
      </c>
      <c r="W8672" t="s">
        <v>8039</v>
      </c>
    </row>
    <row r="8673" spans="1:23">
      <c r="A8673">
        <v>8672</v>
      </c>
      <c r="B8673" t="s">
        <v>7248</v>
      </c>
      <c r="C8673" t="s">
        <v>7248</v>
      </c>
      <c r="D8673">
        <v>217</v>
      </c>
      <c r="E8673" t="s">
        <v>8303</v>
      </c>
      <c r="F8673" t="s">
        <v>3056</v>
      </c>
      <c r="G8673" s="1" t="s">
        <v>3057</v>
      </c>
      <c r="H8673" t="s">
        <v>8304</v>
      </c>
      <c r="I8673" t="s">
        <v>3057</v>
      </c>
      <c r="J8673" t="s">
        <v>8304</v>
      </c>
      <c r="K8673">
        <v>4.0999999999999996</v>
      </c>
      <c r="L8673">
        <f t="shared" si="33"/>
        <v>4.0987703688893333</v>
      </c>
      <c r="M8673" t="s">
        <v>26</v>
      </c>
      <c r="N8673" t="s">
        <v>764</v>
      </c>
      <c r="O8673" t="s">
        <v>29</v>
      </c>
      <c r="P8673" t="s">
        <v>29</v>
      </c>
      <c r="Q8673" t="s">
        <v>29</v>
      </c>
      <c r="R8673" t="s">
        <v>29</v>
      </c>
      <c r="S8673" t="s">
        <v>29</v>
      </c>
      <c r="T8673" t="s">
        <v>29</v>
      </c>
      <c r="U8673" t="s">
        <v>29</v>
      </c>
      <c r="V8673" t="s">
        <v>8251</v>
      </c>
      <c r="W8673" t="s">
        <v>8039</v>
      </c>
    </row>
    <row r="8674" spans="1:23">
      <c r="A8674">
        <v>8673</v>
      </c>
      <c r="B8674" t="s">
        <v>7073</v>
      </c>
      <c r="C8674" t="s">
        <v>7073</v>
      </c>
      <c r="D8674">
        <v>218</v>
      </c>
      <c r="E8674" t="s">
        <v>3438</v>
      </c>
      <c r="F8674" t="s">
        <v>255</v>
      </c>
      <c r="G8674" s="1" t="s">
        <v>1793</v>
      </c>
      <c r="H8674" t="s">
        <v>463</v>
      </c>
      <c r="I8674" t="s">
        <v>1793</v>
      </c>
      <c r="J8674" t="s">
        <v>463</v>
      </c>
      <c r="K8674">
        <v>19.71</v>
      </c>
      <c r="L8674">
        <v>19.71</v>
      </c>
      <c r="M8674" t="s">
        <v>26</v>
      </c>
      <c r="N8674" t="s">
        <v>29</v>
      </c>
      <c r="O8674" t="s">
        <v>29</v>
      </c>
      <c r="P8674" t="s">
        <v>29</v>
      </c>
      <c r="Q8674" t="s">
        <v>29</v>
      </c>
      <c r="R8674" t="s">
        <v>29</v>
      </c>
      <c r="S8674" t="s">
        <v>29</v>
      </c>
      <c r="T8674" t="s">
        <v>29</v>
      </c>
      <c r="U8674" t="s">
        <v>29</v>
      </c>
      <c r="V8674" t="s">
        <v>29</v>
      </c>
      <c r="W8674" t="s">
        <v>8305</v>
      </c>
    </row>
    <row r="8675" spans="1:23">
      <c r="A8675">
        <v>8674</v>
      </c>
      <c r="B8675" t="s">
        <v>7073</v>
      </c>
      <c r="C8675" t="s">
        <v>7073</v>
      </c>
      <c r="D8675">
        <v>218</v>
      </c>
      <c r="E8675" t="s">
        <v>1800</v>
      </c>
      <c r="F8675" t="s">
        <v>168</v>
      </c>
      <c r="G8675" s="1" t="s">
        <v>301</v>
      </c>
      <c r="H8675" t="s">
        <v>1801</v>
      </c>
      <c r="I8675" t="s">
        <v>301</v>
      </c>
      <c r="J8675" t="s">
        <v>1801</v>
      </c>
      <c r="K8675">
        <v>0.57999999999999996</v>
      </c>
      <c r="L8675">
        <v>0.57999999999999996</v>
      </c>
      <c r="M8675" t="s">
        <v>26</v>
      </c>
      <c r="N8675" t="s">
        <v>29</v>
      </c>
      <c r="O8675" t="s">
        <v>29</v>
      </c>
      <c r="P8675" t="s">
        <v>29</v>
      </c>
      <c r="Q8675" t="s">
        <v>29</v>
      </c>
      <c r="R8675" t="s">
        <v>29</v>
      </c>
      <c r="S8675" t="s">
        <v>29</v>
      </c>
      <c r="T8675" t="s">
        <v>29</v>
      </c>
      <c r="U8675" t="s">
        <v>29</v>
      </c>
      <c r="V8675" t="s">
        <v>29</v>
      </c>
      <c r="W8675" t="s">
        <v>8305</v>
      </c>
    </row>
    <row r="8676" spans="1:23">
      <c r="A8676">
        <v>8675</v>
      </c>
      <c r="B8676" t="s">
        <v>7073</v>
      </c>
      <c r="C8676" t="s">
        <v>7073</v>
      </c>
      <c r="D8676">
        <v>218</v>
      </c>
      <c r="E8676" t="s">
        <v>8306</v>
      </c>
      <c r="F8676" t="s">
        <v>255</v>
      </c>
      <c r="G8676" s="1" t="s">
        <v>484</v>
      </c>
      <c r="H8676" t="s">
        <v>445</v>
      </c>
      <c r="I8676" t="s">
        <v>484</v>
      </c>
      <c r="J8676" t="s">
        <v>445</v>
      </c>
      <c r="K8676">
        <v>0.34</v>
      </c>
      <c r="L8676">
        <v>0.34</v>
      </c>
      <c r="M8676" t="s">
        <v>26</v>
      </c>
      <c r="N8676" t="s">
        <v>29</v>
      </c>
      <c r="O8676" t="s">
        <v>29</v>
      </c>
      <c r="P8676" t="s">
        <v>29</v>
      </c>
      <c r="Q8676" t="s">
        <v>29</v>
      </c>
      <c r="R8676" t="s">
        <v>29</v>
      </c>
      <c r="S8676" t="s">
        <v>29</v>
      </c>
      <c r="T8676" t="s">
        <v>29</v>
      </c>
      <c r="U8676" t="s">
        <v>29</v>
      </c>
      <c r="V8676" t="s">
        <v>29</v>
      </c>
      <c r="W8676" t="s">
        <v>8305</v>
      </c>
    </row>
    <row r="8677" spans="1:23">
      <c r="A8677">
        <v>8676</v>
      </c>
      <c r="B8677" t="s">
        <v>7073</v>
      </c>
      <c r="C8677" t="s">
        <v>7073</v>
      </c>
      <c r="D8677">
        <v>218</v>
      </c>
      <c r="E8677" t="s">
        <v>1564</v>
      </c>
      <c r="F8677" t="s">
        <v>181</v>
      </c>
      <c r="G8677" s="1" t="s">
        <v>1565</v>
      </c>
      <c r="H8677" t="s">
        <v>1566</v>
      </c>
      <c r="I8677" t="s">
        <v>1565</v>
      </c>
      <c r="J8677" t="s">
        <v>1566</v>
      </c>
      <c r="K8677">
        <v>20.46</v>
      </c>
      <c r="L8677">
        <v>20.46</v>
      </c>
      <c r="M8677" t="s">
        <v>26</v>
      </c>
      <c r="N8677" t="s">
        <v>29</v>
      </c>
      <c r="O8677" t="s">
        <v>29</v>
      </c>
      <c r="P8677" t="s">
        <v>29</v>
      </c>
      <c r="Q8677" t="s">
        <v>29</v>
      </c>
      <c r="R8677" t="s">
        <v>29</v>
      </c>
      <c r="S8677" t="s">
        <v>29</v>
      </c>
      <c r="T8677" t="s">
        <v>29</v>
      </c>
      <c r="U8677" t="s">
        <v>29</v>
      </c>
      <c r="V8677" t="s">
        <v>29</v>
      </c>
      <c r="W8677" t="s">
        <v>8305</v>
      </c>
    </row>
    <row r="8678" spans="1:23">
      <c r="A8678">
        <v>8677</v>
      </c>
      <c r="B8678" t="s">
        <v>7073</v>
      </c>
      <c r="C8678" t="s">
        <v>7073</v>
      </c>
      <c r="D8678">
        <v>218</v>
      </c>
      <c r="E8678" t="s">
        <v>8307</v>
      </c>
      <c r="F8678" t="s">
        <v>196</v>
      </c>
      <c r="G8678" s="1" t="s">
        <v>1817</v>
      </c>
      <c r="H8678" t="s">
        <v>8308</v>
      </c>
      <c r="I8678" t="s">
        <v>8510</v>
      </c>
      <c r="J8678" t="s">
        <v>8308</v>
      </c>
      <c r="K8678">
        <v>1.35</v>
      </c>
      <c r="L8678">
        <v>1.35</v>
      </c>
      <c r="M8678" t="s">
        <v>26</v>
      </c>
      <c r="N8678" t="s">
        <v>29</v>
      </c>
      <c r="O8678" t="s">
        <v>29</v>
      </c>
      <c r="P8678" t="s">
        <v>29</v>
      </c>
      <c r="Q8678" t="s">
        <v>29</v>
      </c>
      <c r="R8678" t="s">
        <v>29</v>
      </c>
      <c r="S8678" t="s">
        <v>29</v>
      </c>
      <c r="T8678" t="s">
        <v>29</v>
      </c>
      <c r="U8678" t="s">
        <v>29</v>
      </c>
      <c r="V8678" t="s">
        <v>29</v>
      </c>
      <c r="W8678" t="s">
        <v>8305</v>
      </c>
    </row>
    <row r="8679" spans="1:23">
      <c r="A8679">
        <v>8678</v>
      </c>
      <c r="B8679" t="s">
        <v>7073</v>
      </c>
      <c r="C8679" t="s">
        <v>7073</v>
      </c>
      <c r="D8679">
        <v>218</v>
      </c>
      <c r="E8679" t="s">
        <v>4078</v>
      </c>
      <c r="F8679" t="s">
        <v>293</v>
      </c>
      <c r="G8679" s="1" t="s">
        <v>4079</v>
      </c>
      <c r="H8679" t="s">
        <v>628</v>
      </c>
      <c r="I8679" t="s">
        <v>4079</v>
      </c>
      <c r="J8679" t="s">
        <v>628</v>
      </c>
      <c r="K8679">
        <v>9.9</v>
      </c>
      <c r="L8679">
        <v>9.9</v>
      </c>
      <c r="M8679" t="s">
        <v>26</v>
      </c>
      <c r="N8679" t="s">
        <v>29</v>
      </c>
      <c r="O8679" t="s">
        <v>29</v>
      </c>
      <c r="P8679" t="s">
        <v>29</v>
      </c>
      <c r="Q8679" t="s">
        <v>29</v>
      </c>
      <c r="R8679" t="s">
        <v>29</v>
      </c>
      <c r="S8679" t="s">
        <v>29</v>
      </c>
      <c r="T8679" t="s">
        <v>29</v>
      </c>
      <c r="U8679" t="s">
        <v>29</v>
      </c>
      <c r="V8679" t="s">
        <v>29</v>
      </c>
      <c r="W8679" t="s">
        <v>8305</v>
      </c>
    </row>
    <row r="8680" spans="1:23">
      <c r="A8680">
        <v>8679</v>
      </c>
      <c r="B8680" t="s">
        <v>7073</v>
      </c>
      <c r="C8680" t="s">
        <v>7073</v>
      </c>
      <c r="D8680">
        <v>218</v>
      </c>
      <c r="E8680" t="s">
        <v>4088</v>
      </c>
      <c r="F8680" t="s">
        <v>181</v>
      </c>
      <c r="G8680" s="1" t="s">
        <v>182</v>
      </c>
      <c r="H8680" t="s">
        <v>4089</v>
      </c>
      <c r="I8680" t="s">
        <v>182</v>
      </c>
      <c r="J8680" t="s">
        <v>4089</v>
      </c>
      <c r="K8680">
        <v>10.41</v>
      </c>
      <c r="L8680">
        <v>10.41</v>
      </c>
      <c r="M8680" t="s">
        <v>26</v>
      </c>
      <c r="N8680" t="s">
        <v>29</v>
      </c>
      <c r="O8680" t="s">
        <v>29</v>
      </c>
      <c r="P8680" t="s">
        <v>29</v>
      </c>
      <c r="Q8680" t="s">
        <v>29</v>
      </c>
      <c r="R8680" t="s">
        <v>29</v>
      </c>
      <c r="S8680" t="s">
        <v>29</v>
      </c>
      <c r="T8680" t="s">
        <v>29</v>
      </c>
      <c r="U8680" t="s">
        <v>29</v>
      </c>
      <c r="V8680" t="s">
        <v>29</v>
      </c>
      <c r="W8680" t="s">
        <v>8305</v>
      </c>
    </row>
    <row r="8681" spans="1:23">
      <c r="A8681">
        <v>8680</v>
      </c>
      <c r="B8681" t="s">
        <v>7073</v>
      </c>
      <c r="C8681" t="s">
        <v>7073</v>
      </c>
      <c r="D8681">
        <v>218</v>
      </c>
      <c r="E8681" t="s">
        <v>8309</v>
      </c>
      <c r="F8681" t="s">
        <v>498</v>
      </c>
      <c r="G8681" s="1" t="s">
        <v>499</v>
      </c>
      <c r="H8681" t="s">
        <v>8310</v>
      </c>
      <c r="I8681" t="s">
        <v>499</v>
      </c>
      <c r="J8681" t="s">
        <v>1805</v>
      </c>
      <c r="K8681">
        <v>0.02</v>
      </c>
      <c r="L8681">
        <v>0.02</v>
      </c>
      <c r="M8681" t="s">
        <v>26</v>
      </c>
      <c r="N8681" t="s">
        <v>29</v>
      </c>
      <c r="O8681" t="s">
        <v>29</v>
      </c>
      <c r="P8681" t="s">
        <v>29</v>
      </c>
      <c r="Q8681" t="s">
        <v>29</v>
      </c>
      <c r="R8681" t="s">
        <v>29</v>
      </c>
      <c r="S8681" t="s">
        <v>29</v>
      </c>
      <c r="T8681" t="s">
        <v>29</v>
      </c>
      <c r="U8681" t="s">
        <v>29</v>
      </c>
      <c r="V8681" t="s">
        <v>29</v>
      </c>
      <c r="W8681" t="s">
        <v>8305</v>
      </c>
    </row>
    <row r="8682" spans="1:23">
      <c r="A8682">
        <v>8681</v>
      </c>
      <c r="B8682" t="s">
        <v>7073</v>
      </c>
      <c r="C8682" t="s">
        <v>7073</v>
      </c>
      <c r="D8682">
        <v>218</v>
      </c>
      <c r="E8682" t="s">
        <v>1789</v>
      </c>
      <c r="F8682" t="s">
        <v>185</v>
      </c>
      <c r="G8682" s="1" t="s">
        <v>186</v>
      </c>
      <c r="H8682" t="s">
        <v>1790</v>
      </c>
      <c r="I8682" t="s">
        <v>186</v>
      </c>
      <c r="J8682" t="s">
        <v>1790</v>
      </c>
      <c r="K8682">
        <v>5.19</v>
      </c>
      <c r="L8682">
        <v>5.19</v>
      </c>
      <c r="M8682" t="s">
        <v>26</v>
      </c>
      <c r="N8682" t="s">
        <v>29</v>
      </c>
      <c r="O8682" t="s">
        <v>29</v>
      </c>
      <c r="P8682" t="s">
        <v>29</v>
      </c>
      <c r="Q8682" t="s">
        <v>29</v>
      </c>
      <c r="R8682" t="s">
        <v>29</v>
      </c>
      <c r="S8682" t="s">
        <v>29</v>
      </c>
      <c r="T8682" t="s">
        <v>29</v>
      </c>
      <c r="U8682" t="s">
        <v>29</v>
      </c>
      <c r="V8682" t="s">
        <v>29</v>
      </c>
      <c r="W8682" t="s">
        <v>8305</v>
      </c>
    </row>
    <row r="8683" spans="1:23">
      <c r="A8683">
        <v>8682</v>
      </c>
      <c r="B8683" t="s">
        <v>7073</v>
      </c>
      <c r="C8683" t="s">
        <v>7073</v>
      </c>
      <c r="D8683">
        <v>218</v>
      </c>
      <c r="E8683" t="s">
        <v>1505</v>
      </c>
      <c r="F8683" t="s">
        <v>185</v>
      </c>
      <c r="G8683" s="1" t="s">
        <v>186</v>
      </c>
      <c r="H8683" t="s">
        <v>1506</v>
      </c>
      <c r="I8683" t="s">
        <v>186</v>
      </c>
      <c r="J8683" t="s">
        <v>1506</v>
      </c>
      <c r="K8683">
        <v>0.89</v>
      </c>
      <c r="L8683">
        <v>0.89</v>
      </c>
      <c r="M8683" t="s">
        <v>26</v>
      </c>
      <c r="N8683" t="s">
        <v>29</v>
      </c>
      <c r="O8683" t="s">
        <v>29</v>
      </c>
      <c r="P8683" t="s">
        <v>29</v>
      </c>
      <c r="Q8683" t="s">
        <v>29</v>
      </c>
      <c r="R8683" t="s">
        <v>29</v>
      </c>
      <c r="S8683" t="s">
        <v>29</v>
      </c>
      <c r="T8683" t="s">
        <v>29</v>
      </c>
      <c r="U8683" t="s">
        <v>29</v>
      </c>
      <c r="V8683" t="s">
        <v>29</v>
      </c>
      <c r="W8683" t="s">
        <v>8305</v>
      </c>
    </row>
    <row r="8684" spans="1:23">
      <c r="A8684">
        <v>8683</v>
      </c>
      <c r="B8684" t="s">
        <v>7073</v>
      </c>
      <c r="C8684" t="s">
        <v>7073</v>
      </c>
      <c r="D8684">
        <v>218</v>
      </c>
      <c r="E8684" t="s">
        <v>1812</v>
      </c>
      <c r="F8684" t="s">
        <v>1049</v>
      </c>
      <c r="G8684" s="1" t="s">
        <v>1050</v>
      </c>
      <c r="H8684" t="s">
        <v>1813</v>
      </c>
      <c r="I8684" t="s">
        <v>1050</v>
      </c>
      <c r="J8684" t="s">
        <v>1813</v>
      </c>
      <c r="K8684">
        <v>0.34</v>
      </c>
      <c r="L8684">
        <v>0.34</v>
      </c>
      <c r="M8684" t="s">
        <v>26</v>
      </c>
      <c r="N8684" t="s">
        <v>29</v>
      </c>
      <c r="O8684" t="s">
        <v>29</v>
      </c>
      <c r="P8684" t="s">
        <v>29</v>
      </c>
      <c r="Q8684" t="s">
        <v>29</v>
      </c>
      <c r="R8684" t="s">
        <v>29</v>
      </c>
      <c r="S8684" t="s">
        <v>29</v>
      </c>
      <c r="T8684" t="s">
        <v>29</v>
      </c>
      <c r="U8684" t="s">
        <v>29</v>
      </c>
      <c r="V8684" t="s">
        <v>29</v>
      </c>
      <c r="W8684" t="s">
        <v>8305</v>
      </c>
    </row>
    <row r="8685" spans="1:23">
      <c r="A8685">
        <v>8684</v>
      </c>
      <c r="B8685" t="s">
        <v>7073</v>
      </c>
      <c r="C8685" t="s">
        <v>7073</v>
      </c>
      <c r="D8685">
        <v>218</v>
      </c>
      <c r="E8685" t="s">
        <v>1795</v>
      </c>
      <c r="F8685" t="s">
        <v>154</v>
      </c>
      <c r="G8685" s="1" t="s">
        <v>155</v>
      </c>
      <c r="H8685" t="s">
        <v>1796</v>
      </c>
      <c r="I8685" t="s">
        <v>155</v>
      </c>
      <c r="J8685" t="s">
        <v>1796</v>
      </c>
      <c r="K8685">
        <v>5.83</v>
      </c>
      <c r="L8685">
        <v>5.83</v>
      </c>
      <c r="M8685" t="s">
        <v>26</v>
      </c>
      <c r="N8685" t="s">
        <v>29</v>
      </c>
      <c r="O8685" t="s">
        <v>29</v>
      </c>
      <c r="P8685" t="s">
        <v>29</v>
      </c>
      <c r="Q8685" t="s">
        <v>29</v>
      </c>
      <c r="R8685" t="s">
        <v>29</v>
      </c>
      <c r="S8685" t="s">
        <v>29</v>
      </c>
      <c r="T8685" t="s">
        <v>29</v>
      </c>
      <c r="U8685" t="s">
        <v>29</v>
      </c>
      <c r="V8685" t="s">
        <v>29</v>
      </c>
      <c r="W8685" t="s">
        <v>8305</v>
      </c>
    </row>
    <row r="8686" spans="1:23">
      <c r="A8686">
        <v>8685</v>
      </c>
      <c r="B8686" t="s">
        <v>7073</v>
      </c>
      <c r="C8686" t="s">
        <v>7073</v>
      </c>
      <c r="D8686">
        <v>218</v>
      </c>
      <c r="E8686" t="s">
        <v>4108</v>
      </c>
      <c r="F8686" t="s">
        <v>23</v>
      </c>
      <c r="G8686" s="1" t="s">
        <v>4109</v>
      </c>
      <c r="H8686" t="s">
        <v>4110</v>
      </c>
      <c r="I8686" t="s">
        <v>4109</v>
      </c>
      <c r="J8686" t="s">
        <v>4110</v>
      </c>
      <c r="K8686">
        <v>4.5599999999999996</v>
      </c>
      <c r="L8686">
        <v>4.5599999999999996</v>
      </c>
      <c r="M8686" t="s">
        <v>26</v>
      </c>
      <c r="N8686" t="s">
        <v>29</v>
      </c>
      <c r="O8686" t="s">
        <v>29</v>
      </c>
      <c r="P8686" t="s">
        <v>29</v>
      </c>
      <c r="Q8686" t="s">
        <v>29</v>
      </c>
      <c r="R8686" t="s">
        <v>29</v>
      </c>
      <c r="S8686" t="s">
        <v>29</v>
      </c>
      <c r="T8686" t="s">
        <v>29</v>
      </c>
      <c r="U8686" t="s">
        <v>29</v>
      </c>
      <c r="V8686" t="s">
        <v>29</v>
      </c>
      <c r="W8686" t="s">
        <v>8305</v>
      </c>
    </row>
    <row r="8687" spans="1:23">
      <c r="A8687">
        <v>8686</v>
      </c>
      <c r="B8687" t="s">
        <v>7073</v>
      </c>
      <c r="C8687" t="s">
        <v>7073</v>
      </c>
      <c r="D8687">
        <v>218</v>
      </c>
      <c r="E8687" t="s">
        <v>8311</v>
      </c>
      <c r="F8687" t="s">
        <v>364</v>
      </c>
      <c r="G8687" s="1" t="s">
        <v>365</v>
      </c>
      <c r="H8687" t="s">
        <v>1506</v>
      </c>
      <c r="I8687" t="s">
        <v>365</v>
      </c>
      <c r="J8687" t="s">
        <v>1506</v>
      </c>
      <c r="K8687">
        <v>0.26</v>
      </c>
      <c r="L8687">
        <v>0.26</v>
      </c>
      <c r="M8687" t="s">
        <v>26</v>
      </c>
      <c r="N8687" t="s">
        <v>29</v>
      </c>
      <c r="O8687" t="s">
        <v>29</v>
      </c>
      <c r="P8687" t="s">
        <v>29</v>
      </c>
      <c r="Q8687" t="s">
        <v>29</v>
      </c>
      <c r="R8687" t="s">
        <v>29</v>
      </c>
      <c r="S8687" t="s">
        <v>29</v>
      </c>
      <c r="T8687" t="s">
        <v>29</v>
      </c>
      <c r="U8687" t="s">
        <v>29</v>
      </c>
      <c r="V8687" t="s">
        <v>29</v>
      </c>
      <c r="W8687" t="s">
        <v>8305</v>
      </c>
    </row>
    <row r="8688" spans="1:23">
      <c r="A8688">
        <v>8687</v>
      </c>
      <c r="B8688" t="s">
        <v>7073</v>
      </c>
      <c r="C8688" t="s">
        <v>7073</v>
      </c>
      <c r="D8688">
        <v>218</v>
      </c>
      <c r="E8688" t="s">
        <v>1810</v>
      </c>
      <c r="F8688" t="s">
        <v>591</v>
      </c>
      <c r="G8688" s="1" t="s">
        <v>878</v>
      </c>
      <c r="H8688" t="s">
        <v>1811</v>
      </c>
      <c r="I8688" t="s">
        <v>878</v>
      </c>
      <c r="J8688" t="s">
        <v>1811</v>
      </c>
      <c r="K8688">
        <v>2.37</v>
      </c>
      <c r="L8688">
        <v>2.37</v>
      </c>
      <c r="M8688" t="s">
        <v>26</v>
      </c>
      <c r="N8688" t="s">
        <v>29</v>
      </c>
      <c r="O8688" t="s">
        <v>29</v>
      </c>
      <c r="P8688" t="s">
        <v>29</v>
      </c>
      <c r="Q8688" t="s">
        <v>29</v>
      </c>
      <c r="R8688" t="s">
        <v>29</v>
      </c>
      <c r="S8688" t="s">
        <v>29</v>
      </c>
      <c r="T8688" t="s">
        <v>29</v>
      </c>
      <c r="U8688" t="s">
        <v>29</v>
      </c>
      <c r="V8688" t="s">
        <v>29</v>
      </c>
      <c r="W8688" t="s">
        <v>8305</v>
      </c>
    </row>
    <row r="8689" spans="1:23">
      <c r="A8689">
        <v>8688</v>
      </c>
      <c r="B8689" t="s">
        <v>7073</v>
      </c>
      <c r="C8689" t="s">
        <v>7073</v>
      </c>
      <c r="D8689">
        <v>218</v>
      </c>
      <c r="E8689" t="s">
        <v>8312</v>
      </c>
      <c r="F8689" t="s">
        <v>168</v>
      </c>
      <c r="G8689" s="1" t="s">
        <v>2568</v>
      </c>
      <c r="H8689" t="s">
        <v>8313</v>
      </c>
      <c r="I8689" t="s">
        <v>2568</v>
      </c>
      <c r="J8689" t="s">
        <v>2482</v>
      </c>
      <c r="K8689">
        <v>0.56000000000000005</v>
      </c>
      <c r="L8689">
        <v>0.56000000000000005</v>
      </c>
      <c r="M8689" t="s">
        <v>26</v>
      </c>
      <c r="N8689" t="s">
        <v>29</v>
      </c>
      <c r="O8689" t="s">
        <v>29</v>
      </c>
      <c r="P8689" t="s">
        <v>29</v>
      </c>
      <c r="Q8689" t="s">
        <v>29</v>
      </c>
      <c r="R8689" t="s">
        <v>29</v>
      </c>
      <c r="S8689" t="s">
        <v>29</v>
      </c>
      <c r="T8689" t="s">
        <v>29</v>
      </c>
      <c r="U8689" t="s">
        <v>29</v>
      </c>
      <c r="V8689" t="s">
        <v>29</v>
      </c>
      <c r="W8689" t="s">
        <v>8305</v>
      </c>
    </row>
    <row r="8690" spans="1:23">
      <c r="A8690">
        <v>8689</v>
      </c>
      <c r="B8690" t="s">
        <v>7073</v>
      </c>
      <c r="C8690" t="s">
        <v>7073</v>
      </c>
      <c r="D8690">
        <v>218</v>
      </c>
      <c r="E8690" t="s">
        <v>135</v>
      </c>
      <c r="F8690" t="s">
        <v>136</v>
      </c>
      <c r="G8690" s="1" t="s">
        <v>29</v>
      </c>
      <c r="H8690" t="s">
        <v>29</v>
      </c>
      <c r="I8690" t="s">
        <v>29</v>
      </c>
      <c r="J8690" t="s">
        <v>29</v>
      </c>
      <c r="K8690">
        <v>17.23</v>
      </c>
      <c r="L8690">
        <v>17.23</v>
      </c>
      <c r="M8690" t="s">
        <v>136</v>
      </c>
      <c r="N8690" t="s">
        <v>29</v>
      </c>
      <c r="O8690" t="s">
        <v>29</v>
      </c>
      <c r="P8690" t="s">
        <v>29</v>
      </c>
      <c r="Q8690" t="s">
        <v>29</v>
      </c>
      <c r="R8690" t="s">
        <v>29</v>
      </c>
      <c r="S8690" t="s">
        <v>29</v>
      </c>
      <c r="T8690" t="s">
        <v>29</v>
      </c>
      <c r="U8690" t="s">
        <v>29</v>
      </c>
      <c r="V8690" t="s">
        <v>29</v>
      </c>
      <c r="W8690" t="s">
        <v>8305</v>
      </c>
    </row>
    <row r="8691" spans="1:23">
      <c r="A8691">
        <v>8690</v>
      </c>
      <c r="B8691" t="s">
        <v>8314</v>
      </c>
      <c r="C8691" t="s">
        <v>1057</v>
      </c>
      <c r="D8691">
        <v>219</v>
      </c>
      <c r="E8691" t="s">
        <v>899</v>
      </c>
      <c r="F8691" t="s">
        <v>154</v>
      </c>
      <c r="G8691" s="1" t="s">
        <v>435</v>
      </c>
      <c r="H8691" t="s">
        <v>900</v>
      </c>
      <c r="I8691" t="s">
        <v>435</v>
      </c>
      <c r="J8691" t="s">
        <v>900</v>
      </c>
      <c r="K8691">
        <v>0.22</v>
      </c>
      <c r="L8691">
        <v>0.22</v>
      </c>
      <c r="M8691" t="s">
        <v>26</v>
      </c>
      <c r="N8691" t="s">
        <v>74</v>
      </c>
      <c r="O8691" t="s">
        <v>29</v>
      </c>
      <c r="P8691" t="s">
        <v>29</v>
      </c>
      <c r="Q8691" t="s">
        <v>29</v>
      </c>
      <c r="R8691" t="s">
        <v>29</v>
      </c>
      <c r="S8691" t="s">
        <v>29</v>
      </c>
      <c r="T8691" t="s">
        <v>29</v>
      </c>
      <c r="U8691" t="s">
        <v>29</v>
      </c>
      <c r="V8691" t="s">
        <v>29</v>
      </c>
      <c r="W8691" t="s">
        <v>8315</v>
      </c>
    </row>
    <row r="8692" spans="1:23">
      <c r="A8692">
        <v>8691</v>
      </c>
      <c r="B8692" t="s">
        <v>8314</v>
      </c>
      <c r="C8692" t="s">
        <v>1057</v>
      </c>
      <c r="D8692">
        <v>219</v>
      </c>
      <c r="E8692" t="s">
        <v>848</v>
      </c>
      <c r="F8692" t="s">
        <v>196</v>
      </c>
      <c r="G8692" s="1" t="s">
        <v>849</v>
      </c>
      <c r="H8692" t="s">
        <v>348</v>
      </c>
      <c r="I8692" t="s">
        <v>928</v>
      </c>
      <c r="J8692" t="s">
        <v>348</v>
      </c>
      <c r="K8692">
        <v>0.01</v>
      </c>
      <c r="L8692">
        <v>0.01</v>
      </c>
      <c r="M8692" t="s">
        <v>26</v>
      </c>
      <c r="N8692" t="s">
        <v>74</v>
      </c>
      <c r="O8692" t="s">
        <v>29</v>
      </c>
      <c r="P8692" t="s">
        <v>29</v>
      </c>
      <c r="Q8692" t="s">
        <v>29</v>
      </c>
      <c r="R8692" t="s">
        <v>29</v>
      </c>
      <c r="S8692" t="s">
        <v>29</v>
      </c>
      <c r="T8692" t="s">
        <v>29</v>
      </c>
      <c r="U8692" t="s">
        <v>29</v>
      </c>
      <c r="V8692" t="s">
        <v>29</v>
      </c>
      <c r="W8692" t="s">
        <v>8315</v>
      </c>
    </row>
    <row r="8693" spans="1:23">
      <c r="A8693">
        <v>8692</v>
      </c>
      <c r="B8693" t="s">
        <v>8314</v>
      </c>
      <c r="C8693" t="s">
        <v>1057</v>
      </c>
      <c r="D8693">
        <v>219</v>
      </c>
      <c r="E8693" t="s">
        <v>175</v>
      </c>
      <c r="F8693" t="s">
        <v>176</v>
      </c>
      <c r="G8693" s="1" t="s">
        <v>177</v>
      </c>
      <c r="H8693" t="s">
        <v>178</v>
      </c>
      <c r="I8693" t="s">
        <v>2542</v>
      </c>
      <c r="J8693" t="s">
        <v>178</v>
      </c>
      <c r="K8693">
        <v>0.02</v>
      </c>
      <c r="L8693">
        <v>0.02</v>
      </c>
      <c r="M8693" t="s">
        <v>26</v>
      </c>
      <c r="N8693" t="s">
        <v>74</v>
      </c>
      <c r="O8693" t="s">
        <v>29</v>
      </c>
      <c r="P8693" t="s">
        <v>29</v>
      </c>
      <c r="Q8693" t="s">
        <v>29</v>
      </c>
      <c r="R8693" t="s">
        <v>29</v>
      </c>
      <c r="S8693" t="s">
        <v>29</v>
      </c>
      <c r="T8693" t="s">
        <v>29</v>
      </c>
      <c r="U8693" t="s">
        <v>29</v>
      </c>
      <c r="V8693" t="s">
        <v>29</v>
      </c>
      <c r="W8693" t="s">
        <v>8315</v>
      </c>
    </row>
    <row r="8694" spans="1:23">
      <c r="A8694">
        <v>8693</v>
      </c>
      <c r="B8694" t="s">
        <v>8314</v>
      </c>
      <c r="C8694" t="s">
        <v>1057</v>
      </c>
      <c r="D8694">
        <v>219</v>
      </c>
      <c r="E8694" t="s">
        <v>1051</v>
      </c>
      <c r="F8694" t="s">
        <v>1052</v>
      </c>
      <c r="G8694" s="1" t="s">
        <v>1053</v>
      </c>
      <c r="H8694" t="s">
        <v>1054</v>
      </c>
      <c r="I8694" t="s">
        <v>1053</v>
      </c>
      <c r="J8694" t="s">
        <v>1054</v>
      </c>
      <c r="K8694">
        <v>7.0000000000000007E-2</v>
      </c>
      <c r="L8694">
        <v>7.0000000000000007E-2</v>
      </c>
      <c r="M8694" t="s">
        <v>26</v>
      </c>
      <c r="N8694" t="s">
        <v>74</v>
      </c>
      <c r="O8694" t="s">
        <v>29</v>
      </c>
      <c r="P8694" t="s">
        <v>29</v>
      </c>
      <c r="Q8694" t="s">
        <v>29</v>
      </c>
      <c r="R8694" t="s">
        <v>29</v>
      </c>
      <c r="S8694" t="s">
        <v>29</v>
      </c>
      <c r="T8694" t="s">
        <v>29</v>
      </c>
      <c r="U8694" t="s">
        <v>29</v>
      </c>
      <c r="V8694" t="s">
        <v>29</v>
      </c>
      <c r="W8694" t="s">
        <v>8315</v>
      </c>
    </row>
    <row r="8695" spans="1:23">
      <c r="A8695">
        <v>8694</v>
      </c>
      <c r="B8695" t="s">
        <v>8314</v>
      </c>
      <c r="C8695" t="s">
        <v>1057</v>
      </c>
      <c r="D8695">
        <v>219</v>
      </c>
      <c r="E8695" t="s">
        <v>501</v>
      </c>
      <c r="F8695" t="s">
        <v>176</v>
      </c>
      <c r="G8695" s="1" t="s">
        <v>502</v>
      </c>
      <c r="H8695" t="s">
        <v>503</v>
      </c>
      <c r="I8695" t="s">
        <v>502</v>
      </c>
      <c r="J8695" t="s">
        <v>503</v>
      </c>
      <c r="K8695">
        <v>3.93</v>
      </c>
      <c r="L8695">
        <v>3.93</v>
      </c>
      <c r="M8695" t="s">
        <v>26</v>
      </c>
      <c r="N8695" t="s">
        <v>74</v>
      </c>
      <c r="O8695" t="s">
        <v>29</v>
      </c>
      <c r="P8695" t="s">
        <v>29</v>
      </c>
      <c r="Q8695" t="s">
        <v>29</v>
      </c>
      <c r="R8695" t="s">
        <v>29</v>
      </c>
      <c r="S8695" t="s">
        <v>29</v>
      </c>
      <c r="T8695" t="s">
        <v>29</v>
      </c>
      <c r="U8695" t="s">
        <v>29</v>
      </c>
      <c r="V8695" t="s">
        <v>29</v>
      </c>
      <c r="W8695" t="s">
        <v>8315</v>
      </c>
    </row>
    <row r="8696" spans="1:23">
      <c r="A8696">
        <v>8695</v>
      </c>
      <c r="B8696" t="s">
        <v>8314</v>
      </c>
      <c r="C8696" t="s">
        <v>1057</v>
      </c>
      <c r="D8696">
        <v>219</v>
      </c>
      <c r="E8696" t="s">
        <v>844</v>
      </c>
      <c r="F8696" t="s">
        <v>731</v>
      </c>
      <c r="G8696" s="1" t="s">
        <v>845</v>
      </c>
      <c r="H8696" t="s">
        <v>763</v>
      </c>
      <c r="I8696" t="s">
        <v>845</v>
      </c>
      <c r="J8696" t="s">
        <v>763</v>
      </c>
      <c r="K8696">
        <v>2.37</v>
      </c>
      <c r="L8696">
        <v>2.37</v>
      </c>
      <c r="M8696" t="s">
        <v>26</v>
      </c>
      <c r="N8696" t="s">
        <v>74</v>
      </c>
      <c r="O8696" t="s">
        <v>29</v>
      </c>
      <c r="P8696" t="s">
        <v>29</v>
      </c>
      <c r="Q8696" t="s">
        <v>29</v>
      </c>
      <c r="R8696" t="s">
        <v>29</v>
      </c>
      <c r="S8696" t="s">
        <v>29</v>
      </c>
      <c r="T8696" t="s">
        <v>29</v>
      </c>
      <c r="U8696" t="s">
        <v>29</v>
      </c>
      <c r="V8696" t="s">
        <v>29</v>
      </c>
      <c r="W8696" t="s">
        <v>8315</v>
      </c>
    </row>
    <row r="8697" spans="1:23">
      <c r="A8697">
        <v>8696</v>
      </c>
      <c r="B8697" t="s">
        <v>8314</v>
      </c>
      <c r="C8697" t="s">
        <v>1057</v>
      </c>
      <c r="D8697">
        <v>219</v>
      </c>
      <c r="E8697" t="s">
        <v>1021</v>
      </c>
      <c r="F8697" t="s">
        <v>731</v>
      </c>
      <c r="G8697" s="1" t="s">
        <v>845</v>
      </c>
      <c r="H8697" t="s">
        <v>1022</v>
      </c>
      <c r="I8697" t="s">
        <v>845</v>
      </c>
      <c r="J8697" t="s">
        <v>881</v>
      </c>
      <c r="K8697">
        <v>16.98</v>
      </c>
      <c r="L8697">
        <v>16.98</v>
      </c>
      <c r="M8697" t="s">
        <v>26</v>
      </c>
      <c r="N8697" t="s">
        <v>74</v>
      </c>
      <c r="O8697" t="s">
        <v>29</v>
      </c>
      <c r="P8697" t="s">
        <v>29</v>
      </c>
      <c r="Q8697" t="s">
        <v>29</v>
      </c>
      <c r="R8697" t="s">
        <v>29</v>
      </c>
      <c r="S8697" t="s">
        <v>29</v>
      </c>
      <c r="T8697" t="s">
        <v>29</v>
      </c>
      <c r="U8697" t="s">
        <v>29</v>
      </c>
      <c r="V8697" t="s">
        <v>29</v>
      </c>
      <c r="W8697" t="s">
        <v>8315</v>
      </c>
    </row>
    <row r="8698" spans="1:23">
      <c r="A8698">
        <v>8697</v>
      </c>
      <c r="B8698" t="s">
        <v>8314</v>
      </c>
      <c r="C8698" t="s">
        <v>1057</v>
      </c>
      <c r="D8698">
        <v>219</v>
      </c>
      <c r="E8698" t="s">
        <v>1503</v>
      </c>
      <c r="F8698" t="s">
        <v>67</v>
      </c>
      <c r="G8698" s="1" t="s">
        <v>1336</v>
      </c>
      <c r="H8698" t="s">
        <v>1504</v>
      </c>
      <c r="I8698" t="s">
        <v>1336</v>
      </c>
      <c r="J8698" t="s">
        <v>1504</v>
      </c>
      <c r="K8698">
        <v>7.0000000000000007E-2</v>
      </c>
      <c r="L8698">
        <v>7.0000000000000007E-2</v>
      </c>
      <c r="M8698" t="s">
        <v>26</v>
      </c>
      <c r="N8698" t="s">
        <v>74</v>
      </c>
      <c r="O8698" t="s">
        <v>29</v>
      </c>
      <c r="P8698" t="s">
        <v>29</v>
      </c>
      <c r="Q8698" t="s">
        <v>29</v>
      </c>
      <c r="R8698" t="s">
        <v>29</v>
      </c>
      <c r="S8698" t="s">
        <v>29</v>
      </c>
      <c r="T8698" t="s">
        <v>29</v>
      </c>
      <c r="U8698" t="s">
        <v>29</v>
      </c>
      <c r="V8698" t="s">
        <v>29</v>
      </c>
      <c r="W8698" t="s">
        <v>8315</v>
      </c>
    </row>
    <row r="8699" spans="1:23">
      <c r="A8699">
        <v>8698</v>
      </c>
      <c r="B8699" t="s">
        <v>8314</v>
      </c>
      <c r="C8699" t="s">
        <v>1057</v>
      </c>
      <c r="D8699">
        <v>219</v>
      </c>
      <c r="E8699" t="s">
        <v>3946</v>
      </c>
      <c r="F8699" t="s">
        <v>438</v>
      </c>
      <c r="G8699" s="1" t="s">
        <v>873</v>
      </c>
      <c r="H8699" t="s">
        <v>3947</v>
      </c>
      <c r="I8699" t="s">
        <v>873</v>
      </c>
      <c r="J8699" t="s">
        <v>8671</v>
      </c>
      <c r="K8699">
        <v>5.84</v>
      </c>
      <c r="L8699">
        <v>5.84</v>
      </c>
      <c r="M8699" t="s">
        <v>26</v>
      </c>
      <c r="N8699" t="s">
        <v>74</v>
      </c>
      <c r="O8699" t="s">
        <v>29</v>
      </c>
      <c r="P8699" t="s">
        <v>29</v>
      </c>
      <c r="Q8699" t="s">
        <v>29</v>
      </c>
      <c r="R8699" t="s">
        <v>29</v>
      </c>
      <c r="S8699" t="s">
        <v>29</v>
      </c>
      <c r="T8699" t="s">
        <v>29</v>
      </c>
      <c r="U8699" t="s">
        <v>29</v>
      </c>
      <c r="V8699" t="s">
        <v>29</v>
      </c>
      <c r="W8699" t="s">
        <v>8315</v>
      </c>
    </row>
    <row r="8700" spans="1:23">
      <c r="A8700">
        <v>8699</v>
      </c>
      <c r="B8700" t="s">
        <v>8314</v>
      </c>
      <c r="C8700" t="s">
        <v>1057</v>
      </c>
      <c r="D8700">
        <v>219</v>
      </c>
      <c r="E8700" t="s">
        <v>5936</v>
      </c>
      <c r="F8700" t="s">
        <v>196</v>
      </c>
      <c r="G8700" s="1" t="s">
        <v>326</v>
      </c>
      <c r="H8700" t="s">
        <v>5937</v>
      </c>
      <c r="I8700" t="s">
        <v>326</v>
      </c>
      <c r="J8700" t="s">
        <v>5937</v>
      </c>
      <c r="K8700">
        <v>0.57999999999999996</v>
      </c>
      <c r="L8700">
        <v>0.57999999999999996</v>
      </c>
      <c r="M8700" t="s">
        <v>26</v>
      </c>
      <c r="N8700" t="s">
        <v>74</v>
      </c>
      <c r="O8700" t="s">
        <v>29</v>
      </c>
      <c r="P8700" t="s">
        <v>29</v>
      </c>
      <c r="Q8700" t="s">
        <v>29</v>
      </c>
      <c r="R8700" t="s">
        <v>29</v>
      </c>
      <c r="S8700" t="s">
        <v>29</v>
      </c>
      <c r="T8700" t="s">
        <v>29</v>
      </c>
      <c r="U8700" t="s">
        <v>29</v>
      </c>
      <c r="V8700" t="s">
        <v>29</v>
      </c>
      <c r="W8700" t="s">
        <v>8315</v>
      </c>
    </row>
    <row r="8701" spans="1:23">
      <c r="A8701">
        <v>8700</v>
      </c>
      <c r="B8701" t="s">
        <v>8314</v>
      </c>
      <c r="C8701" t="s">
        <v>1057</v>
      </c>
      <c r="D8701">
        <v>219</v>
      </c>
      <c r="E8701" t="s">
        <v>8316</v>
      </c>
      <c r="F8701" t="s">
        <v>4794</v>
      </c>
      <c r="G8701" s="1" t="s">
        <v>8317</v>
      </c>
      <c r="H8701" t="s">
        <v>29</v>
      </c>
      <c r="I8701" t="s">
        <v>8317</v>
      </c>
      <c r="J8701" t="s">
        <v>29</v>
      </c>
      <c r="K8701">
        <v>0.19</v>
      </c>
      <c r="L8701">
        <v>0.19</v>
      </c>
      <c r="M8701" t="s">
        <v>26</v>
      </c>
      <c r="N8701" t="s">
        <v>74</v>
      </c>
      <c r="O8701" t="s">
        <v>29</v>
      </c>
      <c r="P8701" t="s">
        <v>29</v>
      </c>
      <c r="Q8701" t="s">
        <v>29</v>
      </c>
      <c r="R8701" t="s">
        <v>29</v>
      </c>
      <c r="S8701" t="s">
        <v>29</v>
      </c>
      <c r="T8701" t="s">
        <v>29</v>
      </c>
      <c r="U8701" t="s">
        <v>29</v>
      </c>
      <c r="V8701" t="s">
        <v>29</v>
      </c>
      <c r="W8701" t="s">
        <v>8315</v>
      </c>
    </row>
    <row r="8702" spans="1:23">
      <c r="A8702">
        <v>8701</v>
      </c>
      <c r="B8702" t="s">
        <v>8314</v>
      </c>
      <c r="C8702" t="s">
        <v>1057</v>
      </c>
      <c r="D8702">
        <v>219</v>
      </c>
      <c r="E8702" t="s">
        <v>1048</v>
      </c>
      <c r="F8702" t="s">
        <v>1049</v>
      </c>
      <c r="G8702" s="1" t="s">
        <v>1050</v>
      </c>
      <c r="H8702" t="s">
        <v>65</v>
      </c>
      <c r="I8702" t="s">
        <v>1050</v>
      </c>
      <c r="J8702" t="s">
        <v>65</v>
      </c>
      <c r="K8702">
        <v>8.5</v>
      </c>
      <c r="L8702">
        <v>8.5</v>
      </c>
      <c r="M8702" t="s">
        <v>26</v>
      </c>
      <c r="N8702" t="s">
        <v>74</v>
      </c>
      <c r="O8702" t="s">
        <v>29</v>
      </c>
      <c r="P8702" t="s">
        <v>29</v>
      </c>
      <c r="Q8702" t="s">
        <v>29</v>
      </c>
      <c r="R8702" t="s">
        <v>29</v>
      </c>
      <c r="S8702" t="s">
        <v>29</v>
      </c>
      <c r="T8702" t="s">
        <v>29</v>
      </c>
      <c r="U8702" t="s">
        <v>29</v>
      </c>
      <c r="V8702" t="s">
        <v>29</v>
      </c>
      <c r="W8702" t="s">
        <v>8315</v>
      </c>
    </row>
    <row r="8703" spans="1:23">
      <c r="A8703">
        <v>8702</v>
      </c>
      <c r="B8703" t="s">
        <v>8314</v>
      </c>
      <c r="C8703" t="s">
        <v>1057</v>
      </c>
      <c r="D8703">
        <v>219</v>
      </c>
      <c r="E8703" t="s">
        <v>1025</v>
      </c>
      <c r="F8703" t="s">
        <v>168</v>
      </c>
      <c r="G8703" s="1" t="s">
        <v>1026</v>
      </c>
      <c r="H8703" t="s">
        <v>1027</v>
      </c>
      <c r="I8703" t="s">
        <v>1026</v>
      </c>
      <c r="J8703" t="s">
        <v>2692</v>
      </c>
      <c r="K8703">
        <v>0.2</v>
      </c>
      <c r="L8703">
        <v>0.2</v>
      </c>
      <c r="M8703" t="s">
        <v>26</v>
      </c>
      <c r="N8703" t="s">
        <v>74</v>
      </c>
      <c r="O8703" t="s">
        <v>29</v>
      </c>
      <c r="P8703" t="s">
        <v>29</v>
      </c>
      <c r="Q8703" t="s">
        <v>29</v>
      </c>
      <c r="R8703" t="s">
        <v>29</v>
      </c>
      <c r="S8703" t="s">
        <v>29</v>
      </c>
      <c r="T8703" t="s">
        <v>29</v>
      </c>
      <c r="U8703" t="s">
        <v>29</v>
      </c>
      <c r="V8703" t="s">
        <v>29</v>
      </c>
      <c r="W8703" t="s">
        <v>8315</v>
      </c>
    </row>
    <row r="8704" spans="1:23">
      <c r="A8704">
        <v>8703</v>
      </c>
      <c r="B8704" t="s">
        <v>8314</v>
      </c>
      <c r="C8704" t="s">
        <v>1057</v>
      </c>
      <c r="D8704">
        <v>219</v>
      </c>
      <c r="E8704" t="s">
        <v>8318</v>
      </c>
      <c r="F8704" t="s">
        <v>154</v>
      </c>
      <c r="G8704" s="1" t="s">
        <v>1152</v>
      </c>
      <c r="H8704" t="s">
        <v>65</v>
      </c>
      <c r="I8704" t="s">
        <v>1152</v>
      </c>
      <c r="J8704" t="s">
        <v>65</v>
      </c>
      <c r="K8704">
        <v>0.68</v>
      </c>
      <c r="L8704">
        <v>0.68</v>
      </c>
      <c r="M8704" t="s">
        <v>26</v>
      </c>
      <c r="N8704" t="s">
        <v>74</v>
      </c>
      <c r="O8704" t="s">
        <v>29</v>
      </c>
      <c r="P8704" t="s">
        <v>29</v>
      </c>
      <c r="Q8704" t="s">
        <v>29</v>
      </c>
      <c r="R8704" t="s">
        <v>29</v>
      </c>
      <c r="S8704" t="s">
        <v>29</v>
      </c>
      <c r="T8704" t="s">
        <v>29</v>
      </c>
      <c r="U8704" t="s">
        <v>29</v>
      </c>
      <c r="V8704" t="s">
        <v>29</v>
      </c>
      <c r="W8704" t="s">
        <v>8315</v>
      </c>
    </row>
    <row r="8705" spans="1:23">
      <c r="A8705">
        <v>8704</v>
      </c>
      <c r="B8705" t="s">
        <v>8314</v>
      </c>
      <c r="C8705" t="s">
        <v>1057</v>
      </c>
      <c r="D8705">
        <v>219</v>
      </c>
      <c r="E8705" t="s">
        <v>8319</v>
      </c>
      <c r="F8705" t="s">
        <v>185</v>
      </c>
      <c r="G8705" s="1" t="s">
        <v>186</v>
      </c>
      <c r="H8705" t="s">
        <v>8320</v>
      </c>
      <c r="I8705" t="s">
        <v>186</v>
      </c>
      <c r="J8705" t="s">
        <v>8320</v>
      </c>
      <c r="K8705">
        <v>5.79</v>
      </c>
      <c r="L8705">
        <v>5.79</v>
      </c>
      <c r="M8705" t="s">
        <v>26</v>
      </c>
      <c r="N8705" t="s">
        <v>74</v>
      </c>
      <c r="O8705" t="s">
        <v>29</v>
      </c>
      <c r="P8705" t="s">
        <v>29</v>
      </c>
      <c r="Q8705" t="s">
        <v>29</v>
      </c>
      <c r="R8705" t="s">
        <v>29</v>
      </c>
      <c r="S8705" t="s">
        <v>29</v>
      </c>
      <c r="T8705" t="s">
        <v>29</v>
      </c>
      <c r="U8705" t="s">
        <v>29</v>
      </c>
      <c r="V8705" t="s">
        <v>29</v>
      </c>
      <c r="W8705" t="s">
        <v>8315</v>
      </c>
    </row>
    <row r="8706" spans="1:23">
      <c r="A8706">
        <v>8705</v>
      </c>
      <c r="B8706" t="s">
        <v>8314</v>
      </c>
      <c r="C8706" t="s">
        <v>1057</v>
      </c>
      <c r="D8706">
        <v>219</v>
      </c>
      <c r="E8706" t="s">
        <v>1510</v>
      </c>
      <c r="F8706" t="s">
        <v>185</v>
      </c>
      <c r="G8706" s="1" t="s">
        <v>186</v>
      </c>
      <c r="H8706" t="s">
        <v>865</v>
      </c>
      <c r="I8706" t="s">
        <v>186</v>
      </c>
      <c r="J8706" t="s">
        <v>862</v>
      </c>
      <c r="K8706">
        <v>0.16</v>
      </c>
      <c r="L8706">
        <v>0.16</v>
      </c>
      <c r="M8706" t="s">
        <v>26</v>
      </c>
      <c r="N8706" t="s">
        <v>74</v>
      </c>
      <c r="O8706" t="s">
        <v>29</v>
      </c>
      <c r="P8706" t="s">
        <v>29</v>
      </c>
      <c r="Q8706" t="s">
        <v>29</v>
      </c>
      <c r="R8706" t="s">
        <v>29</v>
      </c>
      <c r="S8706" t="s">
        <v>29</v>
      </c>
      <c r="T8706" t="s">
        <v>29</v>
      </c>
      <c r="U8706" t="s">
        <v>29</v>
      </c>
      <c r="V8706" t="s">
        <v>29</v>
      </c>
      <c r="W8706" t="s">
        <v>8315</v>
      </c>
    </row>
    <row r="8707" spans="1:23">
      <c r="A8707">
        <v>8706</v>
      </c>
      <c r="B8707" t="s">
        <v>8314</v>
      </c>
      <c r="C8707" t="s">
        <v>1057</v>
      </c>
      <c r="D8707">
        <v>219</v>
      </c>
      <c r="E8707" t="s">
        <v>1563</v>
      </c>
      <c r="F8707" t="s">
        <v>185</v>
      </c>
      <c r="G8707" s="1" t="s">
        <v>186</v>
      </c>
      <c r="H8707" t="s">
        <v>1487</v>
      </c>
      <c r="I8707" t="s">
        <v>186</v>
      </c>
      <c r="J8707" t="s">
        <v>8608</v>
      </c>
      <c r="K8707">
        <v>0.61</v>
      </c>
      <c r="L8707">
        <v>0.61</v>
      </c>
      <c r="M8707" t="s">
        <v>26</v>
      </c>
      <c r="N8707" t="s">
        <v>74</v>
      </c>
      <c r="O8707" t="s">
        <v>29</v>
      </c>
      <c r="P8707" t="s">
        <v>29</v>
      </c>
      <c r="Q8707" t="s">
        <v>29</v>
      </c>
      <c r="R8707" t="s">
        <v>29</v>
      </c>
      <c r="S8707" t="s">
        <v>29</v>
      </c>
      <c r="T8707" t="s">
        <v>29</v>
      </c>
      <c r="U8707" t="s">
        <v>29</v>
      </c>
      <c r="V8707" t="s">
        <v>29</v>
      </c>
      <c r="W8707" t="s">
        <v>8315</v>
      </c>
    </row>
    <row r="8708" spans="1:23">
      <c r="A8708">
        <v>8707</v>
      </c>
      <c r="B8708" t="s">
        <v>8314</v>
      </c>
      <c r="C8708" t="s">
        <v>1057</v>
      </c>
      <c r="D8708">
        <v>219</v>
      </c>
      <c r="E8708" t="s">
        <v>3290</v>
      </c>
      <c r="F8708" t="s">
        <v>185</v>
      </c>
      <c r="G8708" s="1" t="s">
        <v>186</v>
      </c>
      <c r="H8708" t="s">
        <v>3291</v>
      </c>
      <c r="I8708" t="s">
        <v>186</v>
      </c>
      <c r="J8708" t="s">
        <v>8606</v>
      </c>
      <c r="K8708">
        <v>0.11</v>
      </c>
      <c r="L8708">
        <v>0.11</v>
      </c>
      <c r="M8708" t="s">
        <v>26</v>
      </c>
      <c r="N8708" t="s">
        <v>74</v>
      </c>
      <c r="O8708" t="s">
        <v>29</v>
      </c>
      <c r="P8708" t="s">
        <v>29</v>
      </c>
      <c r="Q8708" t="s">
        <v>29</v>
      </c>
      <c r="R8708" t="s">
        <v>29</v>
      </c>
      <c r="S8708" t="s">
        <v>29</v>
      </c>
      <c r="T8708" t="s">
        <v>29</v>
      </c>
      <c r="U8708" t="s">
        <v>29</v>
      </c>
      <c r="V8708" t="s">
        <v>29</v>
      </c>
      <c r="W8708" t="s">
        <v>8315</v>
      </c>
    </row>
    <row r="8709" spans="1:23">
      <c r="A8709">
        <v>8708</v>
      </c>
      <c r="B8709" t="s">
        <v>8314</v>
      </c>
      <c r="C8709" t="s">
        <v>1057</v>
      </c>
      <c r="D8709">
        <v>219</v>
      </c>
      <c r="E8709" t="s">
        <v>836</v>
      </c>
      <c r="F8709" t="s">
        <v>185</v>
      </c>
      <c r="G8709" s="1" t="s">
        <v>186</v>
      </c>
      <c r="H8709" t="s">
        <v>837</v>
      </c>
      <c r="I8709" t="s">
        <v>186</v>
      </c>
      <c r="J8709" t="s">
        <v>837</v>
      </c>
      <c r="K8709">
        <v>6.29</v>
      </c>
      <c r="L8709">
        <v>6.29</v>
      </c>
      <c r="M8709" t="s">
        <v>26</v>
      </c>
      <c r="N8709" t="s">
        <v>74</v>
      </c>
      <c r="O8709" t="s">
        <v>29</v>
      </c>
      <c r="P8709" t="s">
        <v>29</v>
      </c>
      <c r="Q8709" t="s">
        <v>29</v>
      </c>
      <c r="R8709" t="s">
        <v>29</v>
      </c>
      <c r="S8709" t="s">
        <v>29</v>
      </c>
      <c r="T8709" t="s">
        <v>29</v>
      </c>
      <c r="U8709" t="s">
        <v>29</v>
      </c>
      <c r="V8709" t="s">
        <v>29</v>
      </c>
      <c r="W8709" t="s">
        <v>8315</v>
      </c>
    </row>
    <row r="8710" spans="1:23">
      <c r="A8710">
        <v>8709</v>
      </c>
      <c r="B8710" t="s">
        <v>8314</v>
      </c>
      <c r="C8710" t="s">
        <v>1057</v>
      </c>
      <c r="D8710">
        <v>219</v>
      </c>
      <c r="E8710" t="s">
        <v>1505</v>
      </c>
      <c r="F8710" t="s">
        <v>185</v>
      </c>
      <c r="G8710" s="1" t="s">
        <v>186</v>
      </c>
      <c r="H8710" t="s">
        <v>1506</v>
      </c>
      <c r="I8710" t="s">
        <v>186</v>
      </c>
      <c r="J8710" t="s">
        <v>1506</v>
      </c>
      <c r="K8710">
        <v>0.09</v>
      </c>
      <c r="L8710">
        <v>0.09</v>
      </c>
      <c r="M8710" t="s">
        <v>26</v>
      </c>
      <c r="N8710" t="s">
        <v>74</v>
      </c>
      <c r="O8710" t="s">
        <v>29</v>
      </c>
      <c r="P8710" t="s">
        <v>29</v>
      </c>
      <c r="Q8710" t="s">
        <v>29</v>
      </c>
      <c r="R8710" t="s">
        <v>29</v>
      </c>
      <c r="S8710" t="s">
        <v>29</v>
      </c>
      <c r="T8710" t="s">
        <v>29</v>
      </c>
      <c r="U8710" t="s">
        <v>29</v>
      </c>
      <c r="V8710" t="s">
        <v>29</v>
      </c>
      <c r="W8710" t="s">
        <v>8315</v>
      </c>
    </row>
    <row r="8711" spans="1:23">
      <c r="A8711">
        <v>8710</v>
      </c>
      <c r="B8711" t="s">
        <v>8314</v>
      </c>
      <c r="C8711" t="s">
        <v>1057</v>
      </c>
      <c r="D8711">
        <v>219</v>
      </c>
      <c r="E8711" t="s">
        <v>1600</v>
      </c>
      <c r="F8711" t="s">
        <v>185</v>
      </c>
      <c r="G8711" s="1" t="s">
        <v>186</v>
      </c>
      <c r="H8711" t="s">
        <v>1601</v>
      </c>
      <c r="I8711" t="s">
        <v>186</v>
      </c>
      <c r="J8711" t="s">
        <v>8611</v>
      </c>
      <c r="K8711">
        <v>0.08</v>
      </c>
      <c r="L8711">
        <v>0.08</v>
      </c>
      <c r="M8711" t="s">
        <v>26</v>
      </c>
      <c r="N8711" t="s">
        <v>74</v>
      </c>
      <c r="O8711" t="s">
        <v>29</v>
      </c>
      <c r="P8711" t="s">
        <v>29</v>
      </c>
      <c r="Q8711" t="s">
        <v>29</v>
      </c>
      <c r="R8711" t="s">
        <v>29</v>
      </c>
      <c r="S8711" t="s">
        <v>29</v>
      </c>
      <c r="T8711" t="s">
        <v>29</v>
      </c>
      <c r="U8711" t="s">
        <v>29</v>
      </c>
      <c r="V8711" t="s">
        <v>29</v>
      </c>
      <c r="W8711" t="s">
        <v>8315</v>
      </c>
    </row>
    <row r="8712" spans="1:23">
      <c r="A8712">
        <v>8711</v>
      </c>
      <c r="B8712" t="s">
        <v>8314</v>
      </c>
      <c r="C8712" t="s">
        <v>1057</v>
      </c>
      <c r="D8712">
        <v>219</v>
      </c>
      <c r="E8712" t="s">
        <v>1028</v>
      </c>
      <c r="F8712" t="s">
        <v>344</v>
      </c>
      <c r="G8712" s="1" t="s">
        <v>762</v>
      </c>
      <c r="H8712" t="s">
        <v>1029</v>
      </c>
      <c r="I8712" t="s">
        <v>762</v>
      </c>
      <c r="J8712" t="s">
        <v>763</v>
      </c>
      <c r="K8712">
        <v>0.03</v>
      </c>
      <c r="L8712">
        <v>0.03</v>
      </c>
      <c r="M8712" t="s">
        <v>26</v>
      </c>
      <c r="N8712" t="s">
        <v>74</v>
      </c>
      <c r="O8712" t="s">
        <v>29</v>
      </c>
      <c r="P8712" t="s">
        <v>29</v>
      </c>
      <c r="Q8712" t="s">
        <v>29</v>
      </c>
      <c r="R8712" t="s">
        <v>29</v>
      </c>
      <c r="S8712" t="s">
        <v>29</v>
      </c>
      <c r="T8712" t="s">
        <v>29</v>
      </c>
      <c r="U8712" t="s">
        <v>29</v>
      </c>
      <c r="V8712" t="s">
        <v>29</v>
      </c>
      <c r="W8712" t="s">
        <v>8315</v>
      </c>
    </row>
    <row r="8713" spans="1:23">
      <c r="A8713">
        <v>8712</v>
      </c>
      <c r="B8713" t="s">
        <v>8314</v>
      </c>
      <c r="C8713" t="s">
        <v>1057</v>
      </c>
      <c r="D8713">
        <v>219</v>
      </c>
      <c r="E8713" t="s">
        <v>1375</v>
      </c>
      <c r="F8713" t="s">
        <v>598</v>
      </c>
      <c r="G8713" s="1" t="s">
        <v>1376</v>
      </c>
      <c r="H8713" t="s">
        <v>29</v>
      </c>
      <c r="I8713" t="s">
        <v>1376</v>
      </c>
      <c r="J8713" t="s">
        <v>29</v>
      </c>
      <c r="K8713">
        <v>0.15</v>
      </c>
      <c r="L8713">
        <v>0.15</v>
      </c>
      <c r="M8713" t="s">
        <v>26</v>
      </c>
      <c r="N8713" t="s">
        <v>74</v>
      </c>
      <c r="O8713" t="s">
        <v>29</v>
      </c>
      <c r="P8713" t="s">
        <v>29</v>
      </c>
      <c r="Q8713" t="s">
        <v>29</v>
      </c>
      <c r="R8713" t="s">
        <v>29</v>
      </c>
      <c r="S8713" t="s">
        <v>29</v>
      </c>
      <c r="T8713" t="s">
        <v>29</v>
      </c>
      <c r="U8713" t="s">
        <v>29</v>
      </c>
      <c r="V8713" t="s">
        <v>29</v>
      </c>
      <c r="W8713" t="s">
        <v>8315</v>
      </c>
    </row>
    <row r="8714" spans="1:23">
      <c r="A8714">
        <v>8713</v>
      </c>
      <c r="B8714" t="s">
        <v>8314</v>
      </c>
      <c r="C8714" t="s">
        <v>1057</v>
      </c>
      <c r="D8714">
        <v>219</v>
      </c>
      <c r="E8714" t="s">
        <v>1575</v>
      </c>
      <c r="F8714" t="s">
        <v>468</v>
      </c>
      <c r="G8714" s="1" t="s">
        <v>1195</v>
      </c>
      <c r="H8714" t="s">
        <v>1576</v>
      </c>
      <c r="I8714" t="s">
        <v>3139</v>
      </c>
      <c r="J8714" t="s">
        <v>8609</v>
      </c>
      <c r="K8714">
        <v>0.03</v>
      </c>
      <c r="L8714">
        <v>0.03</v>
      </c>
      <c r="M8714" t="s">
        <v>26</v>
      </c>
      <c r="N8714" t="s">
        <v>74</v>
      </c>
      <c r="O8714" t="s">
        <v>29</v>
      </c>
      <c r="P8714" t="s">
        <v>29</v>
      </c>
      <c r="Q8714" t="s">
        <v>29</v>
      </c>
      <c r="R8714" t="s">
        <v>29</v>
      </c>
      <c r="S8714" t="s">
        <v>29</v>
      </c>
      <c r="T8714" t="s">
        <v>29</v>
      </c>
      <c r="U8714" t="s">
        <v>29</v>
      </c>
      <c r="V8714" t="s">
        <v>29</v>
      </c>
      <c r="W8714" t="s">
        <v>8315</v>
      </c>
    </row>
    <row r="8715" spans="1:23">
      <c r="A8715">
        <v>8714</v>
      </c>
      <c r="B8715" t="s">
        <v>8314</v>
      </c>
      <c r="C8715" t="s">
        <v>1057</v>
      </c>
      <c r="D8715">
        <v>219</v>
      </c>
      <c r="E8715" t="s">
        <v>8321</v>
      </c>
      <c r="F8715" t="s">
        <v>206</v>
      </c>
      <c r="G8715" s="1" t="s">
        <v>495</v>
      </c>
      <c r="H8715" t="s">
        <v>8322</v>
      </c>
      <c r="I8715" t="s">
        <v>495</v>
      </c>
      <c r="J8715" t="s">
        <v>867</v>
      </c>
      <c r="K8715">
        <v>0.02</v>
      </c>
      <c r="L8715">
        <v>0.02</v>
      </c>
      <c r="M8715" t="s">
        <v>26</v>
      </c>
      <c r="N8715" t="s">
        <v>74</v>
      </c>
      <c r="O8715" t="s">
        <v>29</v>
      </c>
      <c r="P8715" t="s">
        <v>29</v>
      </c>
      <c r="Q8715" t="s">
        <v>29</v>
      </c>
      <c r="R8715" t="s">
        <v>29</v>
      </c>
      <c r="S8715" t="s">
        <v>29</v>
      </c>
      <c r="T8715" t="s">
        <v>29</v>
      </c>
      <c r="U8715" t="s">
        <v>29</v>
      </c>
      <c r="V8715" t="s">
        <v>29</v>
      </c>
      <c r="W8715" t="s">
        <v>8315</v>
      </c>
    </row>
    <row r="8716" spans="1:23">
      <c r="A8716">
        <v>8715</v>
      </c>
      <c r="B8716" t="s">
        <v>8314</v>
      </c>
      <c r="C8716" t="s">
        <v>1057</v>
      </c>
      <c r="D8716">
        <v>219</v>
      </c>
      <c r="E8716" t="s">
        <v>8323</v>
      </c>
      <c r="F8716" t="s">
        <v>154</v>
      </c>
      <c r="G8716" s="1" t="s">
        <v>3329</v>
      </c>
      <c r="H8716" t="s">
        <v>1039</v>
      </c>
      <c r="I8716" t="s">
        <v>814</v>
      </c>
      <c r="J8716" t="s">
        <v>1039</v>
      </c>
      <c r="K8716">
        <v>0.15</v>
      </c>
      <c r="L8716">
        <v>0.15</v>
      </c>
      <c r="M8716" t="s">
        <v>26</v>
      </c>
      <c r="N8716" t="s">
        <v>74</v>
      </c>
      <c r="O8716" t="s">
        <v>29</v>
      </c>
      <c r="P8716" t="s">
        <v>29</v>
      </c>
      <c r="Q8716" t="s">
        <v>29</v>
      </c>
      <c r="R8716" t="s">
        <v>29</v>
      </c>
      <c r="S8716" t="s">
        <v>29</v>
      </c>
      <c r="T8716" t="s">
        <v>29</v>
      </c>
      <c r="U8716" t="s">
        <v>29</v>
      </c>
      <c r="V8716" t="s">
        <v>29</v>
      </c>
      <c r="W8716" t="s">
        <v>8315</v>
      </c>
    </row>
    <row r="8717" spans="1:23">
      <c r="A8717">
        <v>8716</v>
      </c>
      <c r="B8717" t="s">
        <v>8314</v>
      </c>
      <c r="C8717" t="s">
        <v>1057</v>
      </c>
      <c r="D8717">
        <v>219</v>
      </c>
      <c r="E8717" t="s">
        <v>1042</v>
      </c>
      <c r="F8717" t="s">
        <v>196</v>
      </c>
      <c r="G8717" s="1" t="s">
        <v>1043</v>
      </c>
      <c r="H8717" t="s">
        <v>1044</v>
      </c>
      <c r="I8717" t="s">
        <v>1043</v>
      </c>
      <c r="J8717" t="s">
        <v>1044</v>
      </c>
      <c r="K8717">
        <v>3.83</v>
      </c>
      <c r="L8717">
        <v>3.83</v>
      </c>
      <c r="M8717" t="s">
        <v>26</v>
      </c>
      <c r="N8717" t="s">
        <v>74</v>
      </c>
      <c r="O8717" t="s">
        <v>29</v>
      </c>
      <c r="P8717" t="s">
        <v>29</v>
      </c>
      <c r="Q8717" t="s">
        <v>29</v>
      </c>
      <c r="R8717" t="s">
        <v>29</v>
      </c>
      <c r="S8717" t="s">
        <v>29</v>
      </c>
      <c r="T8717" t="s">
        <v>29</v>
      </c>
      <c r="U8717" t="s">
        <v>29</v>
      </c>
      <c r="V8717" t="s">
        <v>29</v>
      </c>
      <c r="W8717" t="s">
        <v>8315</v>
      </c>
    </row>
    <row r="8718" spans="1:23">
      <c r="A8718">
        <v>8717</v>
      </c>
      <c r="B8718" t="s">
        <v>8314</v>
      </c>
      <c r="C8718" t="s">
        <v>1057</v>
      </c>
      <c r="D8718">
        <v>219</v>
      </c>
      <c r="E8718" t="s">
        <v>1507</v>
      </c>
      <c r="F8718" t="s">
        <v>1062</v>
      </c>
      <c r="G8718" s="1" t="s">
        <v>1508</v>
      </c>
      <c r="H8718" t="s">
        <v>1509</v>
      </c>
      <c r="I8718" t="s">
        <v>1508</v>
      </c>
      <c r="J8718" t="s">
        <v>1509</v>
      </c>
      <c r="K8718">
        <v>0.15</v>
      </c>
      <c r="L8718">
        <v>0.15</v>
      </c>
      <c r="M8718" t="s">
        <v>26</v>
      </c>
      <c r="N8718" t="s">
        <v>74</v>
      </c>
      <c r="O8718" t="s">
        <v>29</v>
      </c>
      <c r="P8718" t="s">
        <v>29</v>
      </c>
      <c r="Q8718" t="s">
        <v>29</v>
      </c>
      <c r="R8718" t="s">
        <v>29</v>
      </c>
      <c r="S8718" t="s">
        <v>29</v>
      </c>
      <c r="T8718" t="s">
        <v>29</v>
      </c>
      <c r="U8718" t="s">
        <v>29</v>
      </c>
      <c r="V8718" t="s">
        <v>29</v>
      </c>
      <c r="W8718" t="s">
        <v>8315</v>
      </c>
    </row>
    <row r="8719" spans="1:23">
      <c r="A8719">
        <v>8718</v>
      </c>
      <c r="B8719" t="s">
        <v>8314</v>
      </c>
      <c r="C8719" t="s">
        <v>1057</v>
      </c>
      <c r="D8719">
        <v>219</v>
      </c>
      <c r="E8719" t="s">
        <v>8324</v>
      </c>
      <c r="F8719" t="s">
        <v>176</v>
      </c>
      <c r="G8719" s="1" t="s">
        <v>1046</v>
      </c>
      <c r="H8719" t="s">
        <v>7230</v>
      </c>
      <c r="I8719" t="s">
        <v>1046</v>
      </c>
      <c r="J8719" t="s">
        <v>7230</v>
      </c>
      <c r="K8719">
        <v>0.14000000000000001</v>
      </c>
      <c r="L8719">
        <v>0.14000000000000001</v>
      </c>
      <c r="M8719" t="s">
        <v>26</v>
      </c>
      <c r="N8719" t="s">
        <v>74</v>
      </c>
      <c r="O8719" t="s">
        <v>29</v>
      </c>
      <c r="P8719" t="s">
        <v>29</v>
      </c>
      <c r="Q8719" t="s">
        <v>29</v>
      </c>
      <c r="R8719" t="s">
        <v>29</v>
      </c>
      <c r="S8719" t="s">
        <v>29</v>
      </c>
      <c r="T8719" t="s">
        <v>29</v>
      </c>
      <c r="U8719" t="s">
        <v>29</v>
      </c>
      <c r="V8719" t="s">
        <v>29</v>
      </c>
      <c r="W8719" t="s">
        <v>8315</v>
      </c>
    </row>
    <row r="8720" spans="1:23">
      <c r="A8720">
        <v>8719</v>
      </c>
      <c r="B8720" t="s">
        <v>8314</v>
      </c>
      <c r="C8720" t="s">
        <v>1057</v>
      </c>
      <c r="D8720">
        <v>219</v>
      </c>
      <c r="E8720" t="s">
        <v>8325</v>
      </c>
      <c r="F8720" t="s">
        <v>1850</v>
      </c>
      <c r="G8720" s="1" t="s">
        <v>8326</v>
      </c>
      <c r="H8720" t="s">
        <v>8327</v>
      </c>
      <c r="I8720" t="s">
        <v>8326</v>
      </c>
      <c r="J8720" t="s">
        <v>8327</v>
      </c>
      <c r="K8720">
        <v>0.02</v>
      </c>
      <c r="L8720">
        <v>0.02</v>
      </c>
      <c r="M8720" t="s">
        <v>26</v>
      </c>
      <c r="N8720" t="s">
        <v>74</v>
      </c>
      <c r="O8720" t="s">
        <v>29</v>
      </c>
      <c r="P8720" t="s">
        <v>29</v>
      </c>
      <c r="Q8720" t="s">
        <v>29</v>
      </c>
      <c r="R8720" t="s">
        <v>29</v>
      </c>
      <c r="S8720" t="s">
        <v>29</v>
      </c>
      <c r="T8720" t="s">
        <v>29</v>
      </c>
      <c r="U8720" t="s">
        <v>29</v>
      </c>
      <c r="V8720" t="s">
        <v>29</v>
      </c>
      <c r="W8720" t="s">
        <v>8315</v>
      </c>
    </row>
    <row r="8721" spans="1:23">
      <c r="A8721">
        <v>8720</v>
      </c>
      <c r="B8721" t="s">
        <v>8314</v>
      </c>
      <c r="C8721" t="s">
        <v>1057</v>
      </c>
      <c r="D8721">
        <v>219</v>
      </c>
      <c r="E8721" t="s">
        <v>4613</v>
      </c>
      <c r="F8721" t="s">
        <v>508</v>
      </c>
      <c r="G8721" s="1" t="s">
        <v>509</v>
      </c>
      <c r="H8721" t="s">
        <v>3903</v>
      </c>
      <c r="I8721" t="s">
        <v>509</v>
      </c>
      <c r="J8721" t="s">
        <v>3903</v>
      </c>
      <c r="K8721">
        <v>0.02</v>
      </c>
      <c r="L8721">
        <v>0.02</v>
      </c>
      <c r="M8721" t="s">
        <v>26</v>
      </c>
      <c r="N8721" t="s">
        <v>74</v>
      </c>
      <c r="O8721" t="s">
        <v>29</v>
      </c>
      <c r="P8721" t="s">
        <v>29</v>
      </c>
      <c r="Q8721" t="s">
        <v>29</v>
      </c>
      <c r="R8721" t="s">
        <v>29</v>
      </c>
      <c r="S8721" t="s">
        <v>29</v>
      </c>
      <c r="T8721" t="s">
        <v>29</v>
      </c>
      <c r="U8721" t="s">
        <v>29</v>
      </c>
      <c r="V8721" t="s">
        <v>29</v>
      </c>
      <c r="W8721" t="s">
        <v>8315</v>
      </c>
    </row>
    <row r="8722" spans="1:23">
      <c r="A8722">
        <v>8721</v>
      </c>
      <c r="B8722" t="s">
        <v>8314</v>
      </c>
      <c r="C8722" t="s">
        <v>1057</v>
      </c>
      <c r="D8722">
        <v>219</v>
      </c>
      <c r="E8722" t="s">
        <v>1485</v>
      </c>
      <c r="F8722" t="s">
        <v>1062</v>
      </c>
      <c r="G8722" s="1" t="s">
        <v>1486</v>
      </c>
      <c r="H8722" t="s">
        <v>1487</v>
      </c>
      <c r="I8722" t="s">
        <v>1486</v>
      </c>
      <c r="J8722" t="s">
        <v>1487</v>
      </c>
      <c r="K8722">
        <v>5.1100000000000003</v>
      </c>
      <c r="L8722">
        <v>5.1100000000000003</v>
      </c>
      <c r="M8722" t="s">
        <v>26</v>
      </c>
      <c r="N8722" t="s">
        <v>74</v>
      </c>
      <c r="O8722" t="s">
        <v>29</v>
      </c>
      <c r="P8722" t="s">
        <v>29</v>
      </c>
      <c r="Q8722" t="s">
        <v>29</v>
      </c>
      <c r="R8722" t="s">
        <v>29</v>
      </c>
      <c r="S8722" t="s">
        <v>29</v>
      </c>
      <c r="T8722" t="s">
        <v>29</v>
      </c>
      <c r="U8722" t="s">
        <v>29</v>
      </c>
      <c r="V8722" t="s">
        <v>29</v>
      </c>
      <c r="W8722" t="s">
        <v>8315</v>
      </c>
    </row>
    <row r="8723" spans="1:23">
      <c r="A8723">
        <v>8722</v>
      </c>
      <c r="B8723" t="s">
        <v>8314</v>
      </c>
      <c r="C8723" t="s">
        <v>1057</v>
      </c>
      <c r="D8723">
        <v>219</v>
      </c>
      <c r="E8723" t="s">
        <v>3436</v>
      </c>
      <c r="F8723" t="s">
        <v>93</v>
      </c>
      <c r="G8723" s="1" t="s">
        <v>29</v>
      </c>
      <c r="H8723" t="s">
        <v>29</v>
      </c>
      <c r="I8723" t="s">
        <v>29</v>
      </c>
      <c r="J8723" t="s">
        <v>29</v>
      </c>
      <c r="K8723">
        <v>11.42</v>
      </c>
      <c r="L8723">
        <v>11.42</v>
      </c>
      <c r="M8723" t="s">
        <v>26</v>
      </c>
      <c r="N8723" t="s">
        <v>74</v>
      </c>
      <c r="O8723" t="s">
        <v>29</v>
      </c>
      <c r="P8723" t="s">
        <v>29</v>
      </c>
      <c r="Q8723" t="s">
        <v>29</v>
      </c>
      <c r="R8723" t="s">
        <v>29</v>
      </c>
      <c r="S8723" t="s">
        <v>29</v>
      </c>
      <c r="T8723" t="s">
        <v>29</v>
      </c>
      <c r="U8723" t="s">
        <v>29</v>
      </c>
      <c r="V8723" t="s">
        <v>29</v>
      </c>
      <c r="W8723" t="s">
        <v>8315</v>
      </c>
    </row>
    <row r="8724" spans="1:23">
      <c r="A8724">
        <v>8723</v>
      </c>
      <c r="B8724" t="s">
        <v>8314</v>
      </c>
      <c r="C8724" t="s">
        <v>1057</v>
      </c>
      <c r="D8724">
        <v>219</v>
      </c>
      <c r="E8724" t="s">
        <v>1503</v>
      </c>
      <c r="F8724" t="s">
        <v>67</v>
      </c>
      <c r="G8724" s="1" t="s">
        <v>1336</v>
      </c>
      <c r="H8724" t="s">
        <v>1504</v>
      </c>
      <c r="I8724" t="s">
        <v>1336</v>
      </c>
      <c r="J8724" t="s">
        <v>1504</v>
      </c>
      <c r="K8724">
        <v>0.01</v>
      </c>
      <c r="L8724">
        <v>0.01</v>
      </c>
      <c r="M8724" t="s">
        <v>26</v>
      </c>
      <c r="N8724" t="s">
        <v>63</v>
      </c>
      <c r="O8724" t="s">
        <v>29</v>
      </c>
      <c r="P8724" t="s">
        <v>29</v>
      </c>
      <c r="Q8724" t="s">
        <v>29</v>
      </c>
      <c r="R8724" t="s">
        <v>29</v>
      </c>
      <c r="S8724" t="s">
        <v>29</v>
      </c>
      <c r="T8724" t="s">
        <v>29</v>
      </c>
      <c r="U8724" t="s">
        <v>29</v>
      </c>
      <c r="V8724" t="s">
        <v>29</v>
      </c>
      <c r="W8724" t="s">
        <v>8315</v>
      </c>
    </row>
    <row r="8725" spans="1:23">
      <c r="A8725">
        <v>8724</v>
      </c>
      <c r="B8725" t="s">
        <v>8314</v>
      </c>
      <c r="C8725" t="s">
        <v>1057</v>
      </c>
      <c r="D8725">
        <v>219</v>
      </c>
      <c r="E8725" t="s">
        <v>8318</v>
      </c>
      <c r="F8725" t="s">
        <v>154</v>
      </c>
      <c r="G8725" s="1" t="s">
        <v>1152</v>
      </c>
      <c r="H8725" t="s">
        <v>65</v>
      </c>
      <c r="I8725" t="s">
        <v>1152</v>
      </c>
      <c r="J8725" t="s">
        <v>65</v>
      </c>
      <c r="K8725">
        <v>0.12</v>
      </c>
      <c r="L8725">
        <v>0.12</v>
      </c>
      <c r="M8725" t="s">
        <v>26</v>
      </c>
      <c r="N8725" t="s">
        <v>63</v>
      </c>
      <c r="O8725" t="s">
        <v>29</v>
      </c>
      <c r="P8725" t="s">
        <v>29</v>
      </c>
      <c r="Q8725" t="s">
        <v>29</v>
      </c>
      <c r="R8725" t="s">
        <v>29</v>
      </c>
      <c r="S8725" t="s">
        <v>29</v>
      </c>
      <c r="T8725" t="s">
        <v>29</v>
      </c>
      <c r="U8725" t="s">
        <v>29</v>
      </c>
      <c r="V8725" t="s">
        <v>29</v>
      </c>
      <c r="W8725" t="s">
        <v>8315</v>
      </c>
    </row>
    <row r="8726" spans="1:23">
      <c r="A8726">
        <v>8725</v>
      </c>
      <c r="B8726" t="s">
        <v>8314</v>
      </c>
      <c r="C8726" t="s">
        <v>1057</v>
      </c>
      <c r="D8726">
        <v>219</v>
      </c>
      <c r="E8726" t="s">
        <v>8323</v>
      </c>
      <c r="F8726" t="s">
        <v>154</v>
      </c>
      <c r="G8726" s="1" t="s">
        <v>3329</v>
      </c>
      <c r="H8726" t="s">
        <v>1039</v>
      </c>
      <c r="I8726" t="s">
        <v>814</v>
      </c>
      <c r="J8726" t="s">
        <v>1039</v>
      </c>
      <c r="K8726">
        <v>3.5</v>
      </c>
      <c r="L8726">
        <v>3.5</v>
      </c>
      <c r="M8726" t="s">
        <v>26</v>
      </c>
      <c r="N8726" t="s">
        <v>63</v>
      </c>
      <c r="O8726" t="s">
        <v>29</v>
      </c>
      <c r="P8726" t="s">
        <v>29</v>
      </c>
      <c r="Q8726" t="s">
        <v>29</v>
      </c>
      <c r="R8726" t="s">
        <v>29</v>
      </c>
      <c r="S8726" t="s">
        <v>29</v>
      </c>
      <c r="T8726" t="s">
        <v>29</v>
      </c>
      <c r="U8726" t="s">
        <v>29</v>
      </c>
      <c r="V8726" t="s">
        <v>29</v>
      </c>
      <c r="W8726" t="s">
        <v>8315</v>
      </c>
    </row>
    <row r="8727" spans="1:23">
      <c r="A8727">
        <v>8726</v>
      </c>
      <c r="B8727" t="s">
        <v>8314</v>
      </c>
      <c r="C8727" t="s">
        <v>1057</v>
      </c>
      <c r="D8727">
        <v>219</v>
      </c>
      <c r="E8727" t="s">
        <v>1507</v>
      </c>
      <c r="F8727" t="s">
        <v>1062</v>
      </c>
      <c r="G8727" s="1" t="s">
        <v>1508</v>
      </c>
      <c r="H8727" t="s">
        <v>1509</v>
      </c>
      <c r="I8727" t="s">
        <v>1508</v>
      </c>
      <c r="J8727" t="s">
        <v>1509</v>
      </c>
      <c r="K8727">
        <v>0.47</v>
      </c>
      <c r="L8727">
        <v>0.47</v>
      </c>
      <c r="M8727" t="s">
        <v>26</v>
      </c>
      <c r="N8727" t="s">
        <v>63</v>
      </c>
      <c r="O8727" t="s">
        <v>29</v>
      </c>
      <c r="P8727" t="s">
        <v>29</v>
      </c>
      <c r="Q8727" t="s">
        <v>29</v>
      </c>
      <c r="R8727" t="s">
        <v>29</v>
      </c>
      <c r="S8727" t="s">
        <v>29</v>
      </c>
      <c r="T8727" t="s">
        <v>29</v>
      </c>
      <c r="U8727" t="s">
        <v>29</v>
      </c>
      <c r="V8727" t="s">
        <v>29</v>
      </c>
      <c r="W8727" t="s">
        <v>8315</v>
      </c>
    </row>
    <row r="8728" spans="1:23">
      <c r="A8728">
        <v>8727</v>
      </c>
      <c r="B8728" t="s">
        <v>8314</v>
      </c>
      <c r="C8728" t="s">
        <v>1057</v>
      </c>
      <c r="D8728">
        <v>219</v>
      </c>
      <c r="E8728" t="s">
        <v>8328</v>
      </c>
      <c r="F8728" t="s">
        <v>258</v>
      </c>
      <c r="G8728" s="1" t="s">
        <v>8329</v>
      </c>
      <c r="H8728" t="s">
        <v>29</v>
      </c>
      <c r="I8728" t="s">
        <v>8329</v>
      </c>
      <c r="J8728" t="s">
        <v>29</v>
      </c>
      <c r="K8728">
        <v>0.01</v>
      </c>
      <c r="L8728">
        <v>0.01</v>
      </c>
      <c r="M8728" t="s">
        <v>26</v>
      </c>
      <c r="N8728" t="s">
        <v>63</v>
      </c>
      <c r="O8728" t="s">
        <v>29</v>
      </c>
      <c r="P8728" t="s">
        <v>29</v>
      </c>
      <c r="Q8728" t="s">
        <v>29</v>
      </c>
      <c r="R8728" t="s">
        <v>29</v>
      </c>
      <c r="S8728" t="s">
        <v>29</v>
      </c>
      <c r="T8728" t="s">
        <v>29</v>
      </c>
      <c r="U8728" t="s">
        <v>29</v>
      </c>
      <c r="V8728" t="s">
        <v>29</v>
      </c>
      <c r="W8728" t="s">
        <v>8315</v>
      </c>
    </row>
    <row r="8729" spans="1:23">
      <c r="A8729">
        <v>8728</v>
      </c>
      <c r="B8729" t="s">
        <v>8314</v>
      </c>
      <c r="C8729" t="s">
        <v>1057</v>
      </c>
      <c r="D8729">
        <v>219</v>
      </c>
      <c r="E8729" t="s">
        <v>5938</v>
      </c>
      <c r="F8729" t="s">
        <v>498</v>
      </c>
      <c r="G8729" s="1" t="s">
        <v>1134</v>
      </c>
      <c r="H8729" t="s">
        <v>4957</v>
      </c>
      <c r="I8729" t="s">
        <v>1134</v>
      </c>
      <c r="J8729" t="s">
        <v>4957</v>
      </c>
      <c r="K8729">
        <v>1.94</v>
      </c>
      <c r="L8729">
        <v>1.94</v>
      </c>
      <c r="M8729" t="s">
        <v>26</v>
      </c>
      <c r="N8729" t="s">
        <v>63</v>
      </c>
      <c r="O8729" t="s">
        <v>29</v>
      </c>
      <c r="P8729" t="s">
        <v>29</v>
      </c>
      <c r="Q8729" t="s">
        <v>29</v>
      </c>
      <c r="R8729" t="s">
        <v>29</v>
      </c>
      <c r="S8729" t="s">
        <v>29</v>
      </c>
      <c r="T8729" t="s">
        <v>29</v>
      </c>
      <c r="U8729" t="s">
        <v>29</v>
      </c>
      <c r="V8729" t="s">
        <v>29</v>
      </c>
      <c r="W8729" t="s">
        <v>8315</v>
      </c>
    </row>
    <row r="8730" spans="1:23">
      <c r="A8730">
        <v>8729</v>
      </c>
      <c r="B8730" t="s">
        <v>8314</v>
      </c>
      <c r="C8730" t="s">
        <v>1057</v>
      </c>
      <c r="D8730">
        <v>219</v>
      </c>
      <c r="E8730" t="s">
        <v>899</v>
      </c>
      <c r="F8730" t="s">
        <v>154</v>
      </c>
      <c r="G8730" s="1" t="s">
        <v>435</v>
      </c>
      <c r="H8730" t="s">
        <v>900</v>
      </c>
      <c r="I8730" t="s">
        <v>435</v>
      </c>
      <c r="J8730" t="s">
        <v>900</v>
      </c>
      <c r="K8730">
        <v>0.01</v>
      </c>
      <c r="L8730">
        <v>0.01</v>
      </c>
      <c r="M8730" t="s">
        <v>26</v>
      </c>
      <c r="N8730" t="s">
        <v>27</v>
      </c>
      <c r="O8730" t="s">
        <v>29</v>
      </c>
      <c r="P8730" t="s">
        <v>29</v>
      </c>
      <c r="Q8730" t="s">
        <v>29</v>
      </c>
      <c r="R8730" t="s">
        <v>29</v>
      </c>
      <c r="S8730" t="s">
        <v>29</v>
      </c>
      <c r="T8730" t="s">
        <v>29</v>
      </c>
      <c r="U8730" t="s">
        <v>29</v>
      </c>
      <c r="V8730" t="s">
        <v>29</v>
      </c>
      <c r="W8730" t="s">
        <v>8315</v>
      </c>
    </row>
    <row r="8731" spans="1:23">
      <c r="A8731">
        <v>8730</v>
      </c>
      <c r="B8731" t="s">
        <v>8314</v>
      </c>
      <c r="C8731" t="s">
        <v>1057</v>
      </c>
      <c r="D8731">
        <v>219</v>
      </c>
      <c r="E8731" t="s">
        <v>844</v>
      </c>
      <c r="F8731" t="s">
        <v>731</v>
      </c>
      <c r="G8731" s="1" t="s">
        <v>845</v>
      </c>
      <c r="H8731" t="s">
        <v>763</v>
      </c>
      <c r="I8731" t="s">
        <v>845</v>
      </c>
      <c r="J8731" t="s">
        <v>763</v>
      </c>
      <c r="K8731">
        <v>0.02</v>
      </c>
      <c r="L8731">
        <v>0.02</v>
      </c>
      <c r="M8731" t="s">
        <v>26</v>
      </c>
      <c r="N8731" t="s">
        <v>27</v>
      </c>
      <c r="O8731" t="s">
        <v>29</v>
      </c>
      <c r="P8731" t="s">
        <v>29</v>
      </c>
      <c r="Q8731" t="s">
        <v>29</v>
      </c>
      <c r="R8731" t="s">
        <v>29</v>
      </c>
      <c r="S8731" t="s">
        <v>29</v>
      </c>
      <c r="T8731" t="s">
        <v>29</v>
      </c>
      <c r="U8731" t="s">
        <v>29</v>
      </c>
      <c r="V8731" t="s">
        <v>29</v>
      </c>
      <c r="W8731" t="s">
        <v>8315</v>
      </c>
    </row>
    <row r="8732" spans="1:23">
      <c r="A8732">
        <v>8731</v>
      </c>
      <c r="B8732" t="s">
        <v>8314</v>
      </c>
      <c r="C8732" t="s">
        <v>1057</v>
      </c>
      <c r="D8732">
        <v>219</v>
      </c>
      <c r="E8732" t="s">
        <v>1021</v>
      </c>
      <c r="F8732" t="s">
        <v>731</v>
      </c>
      <c r="G8732" s="1" t="s">
        <v>845</v>
      </c>
      <c r="H8732" t="s">
        <v>1022</v>
      </c>
      <c r="I8732" t="s">
        <v>845</v>
      </c>
      <c r="J8732" t="s">
        <v>881</v>
      </c>
      <c r="K8732">
        <v>0.01</v>
      </c>
      <c r="L8732">
        <v>0.01</v>
      </c>
      <c r="M8732" t="s">
        <v>26</v>
      </c>
      <c r="N8732" t="s">
        <v>27</v>
      </c>
      <c r="O8732" t="s">
        <v>29</v>
      </c>
      <c r="P8732" t="s">
        <v>29</v>
      </c>
      <c r="Q8732" t="s">
        <v>29</v>
      </c>
      <c r="R8732" t="s">
        <v>29</v>
      </c>
      <c r="S8732" t="s">
        <v>29</v>
      </c>
      <c r="T8732" t="s">
        <v>29</v>
      </c>
      <c r="U8732" t="s">
        <v>29</v>
      </c>
      <c r="V8732" t="s">
        <v>29</v>
      </c>
      <c r="W8732" t="s">
        <v>8315</v>
      </c>
    </row>
    <row r="8733" spans="1:23">
      <c r="A8733">
        <v>8732</v>
      </c>
      <c r="B8733" t="s">
        <v>8314</v>
      </c>
      <c r="C8733" t="s">
        <v>1057</v>
      </c>
      <c r="D8733">
        <v>219</v>
      </c>
      <c r="E8733" t="s">
        <v>1503</v>
      </c>
      <c r="F8733" t="s">
        <v>67</v>
      </c>
      <c r="G8733" s="1" t="s">
        <v>1336</v>
      </c>
      <c r="H8733" t="s">
        <v>1504</v>
      </c>
      <c r="I8733" t="s">
        <v>1336</v>
      </c>
      <c r="J8733" t="s">
        <v>1504</v>
      </c>
      <c r="K8733">
        <v>0.01</v>
      </c>
      <c r="L8733">
        <v>0.01</v>
      </c>
      <c r="M8733" t="s">
        <v>26</v>
      </c>
      <c r="N8733" t="s">
        <v>27</v>
      </c>
      <c r="O8733" t="s">
        <v>29</v>
      </c>
      <c r="P8733" t="s">
        <v>29</v>
      </c>
      <c r="Q8733" t="s">
        <v>29</v>
      </c>
      <c r="R8733" t="s">
        <v>29</v>
      </c>
      <c r="S8733" t="s">
        <v>29</v>
      </c>
      <c r="T8733" t="s">
        <v>29</v>
      </c>
      <c r="U8733" t="s">
        <v>29</v>
      </c>
      <c r="V8733" t="s">
        <v>29</v>
      </c>
      <c r="W8733" t="s">
        <v>8315</v>
      </c>
    </row>
    <row r="8734" spans="1:23">
      <c r="A8734">
        <v>8733</v>
      </c>
      <c r="B8734" t="s">
        <v>8314</v>
      </c>
      <c r="C8734" t="s">
        <v>1057</v>
      </c>
      <c r="D8734">
        <v>219</v>
      </c>
      <c r="E8734" t="s">
        <v>3946</v>
      </c>
      <c r="F8734" t="s">
        <v>438</v>
      </c>
      <c r="G8734" s="1" t="s">
        <v>873</v>
      </c>
      <c r="H8734" t="s">
        <v>3947</v>
      </c>
      <c r="I8734" t="s">
        <v>873</v>
      </c>
      <c r="J8734" t="s">
        <v>8671</v>
      </c>
      <c r="K8734">
        <v>0.02</v>
      </c>
      <c r="L8734">
        <v>0.02</v>
      </c>
      <c r="M8734" t="s">
        <v>26</v>
      </c>
      <c r="N8734" t="s">
        <v>27</v>
      </c>
      <c r="O8734" t="s">
        <v>29</v>
      </c>
      <c r="P8734" t="s">
        <v>29</v>
      </c>
      <c r="Q8734" t="s">
        <v>29</v>
      </c>
      <c r="R8734" t="s">
        <v>29</v>
      </c>
      <c r="S8734" t="s">
        <v>29</v>
      </c>
      <c r="T8734" t="s">
        <v>29</v>
      </c>
      <c r="U8734" t="s">
        <v>29</v>
      </c>
      <c r="V8734" t="s">
        <v>29</v>
      </c>
      <c r="W8734" t="s">
        <v>8315</v>
      </c>
    </row>
    <row r="8735" spans="1:23">
      <c r="A8735">
        <v>8734</v>
      </c>
      <c r="B8735" t="s">
        <v>8314</v>
      </c>
      <c r="C8735" t="s">
        <v>1057</v>
      </c>
      <c r="D8735">
        <v>219</v>
      </c>
      <c r="E8735" t="s">
        <v>1048</v>
      </c>
      <c r="F8735" t="s">
        <v>1049</v>
      </c>
      <c r="G8735" s="1" t="s">
        <v>1050</v>
      </c>
      <c r="H8735" t="s">
        <v>65</v>
      </c>
      <c r="I8735" t="s">
        <v>1050</v>
      </c>
      <c r="J8735" t="s">
        <v>65</v>
      </c>
      <c r="K8735">
        <v>0.01</v>
      </c>
      <c r="L8735">
        <v>0.01</v>
      </c>
      <c r="M8735" t="s">
        <v>26</v>
      </c>
      <c r="N8735" t="s">
        <v>27</v>
      </c>
      <c r="O8735" t="s">
        <v>29</v>
      </c>
      <c r="P8735" t="s">
        <v>29</v>
      </c>
      <c r="Q8735" t="s">
        <v>29</v>
      </c>
      <c r="R8735" t="s">
        <v>29</v>
      </c>
      <c r="S8735" t="s">
        <v>29</v>
      </c>
      <c r="T8735" t="s">
        <v>29</v>
      </c>
      <c r="U8735" t="s">
        <v>29</v>
      </c>
      <c r="V8735" t="s">
        <v>29</v>
      </c>
      <c r="W8735" t="s">
        <v>8315</v>
      </c>
    </row>
    <row r="8736" spans="1:23">
      <c r="A8736">
        <v>8735</v>
      </c>
      <c r="B8736" t="s">
        <v>8314</v>
      </c>
      <c r="C8736" t="s">
        <v>1057</v>
      </c>
      <c r="D8736">
        <v>219</v>
      </c>
      <c r="E8736" t="s">
        <v>8318</v>
      </c>
      <c r="F8736" t="s">
        <v>154</v>
      </c>
      <c r="G8736" s="1" t="s">
        <v>1152</v>
      </c>
      <c r="H8736" t="s">
        <v>65</v>
      </c>
      <c r="I8736" t="s">
        <v>1152</v>
      </c>
      <c r="J8736" t="s">
        <v>65</v>
      </c>
      <c r="K8736">
        <v>0.54</v>
      </c>
      <c r="L8736">
        <v>0.54</v>
      </c>
      <c r="M8736" t="s">
        <v>26</v>
      </c>
      <c r="N8736" t="s">
        <v>27</v>
      </c>
      <c r="O8736" t="s">
        <v>29</v>
      </c>
      <c r="P8736" t="s">
        <v>29</v>
      </c>
      <c r="Q8736" t="s">
        <v>29</v>
      </c>
      <c r="R8736" t="s">
        <v>29</v>
      </c>
      <c r="S8736" t="s">
        <v>29</v>
      </c>
      <c r="T8736" t="s">
        <v>29</v>
      </c>
      <c r="U8736" t="s">
        <v>29</v>
      </c>
      <c r="V8736" t="s">
        <v>29</v>
      </c>
      <c r="W8736" t="s">
        <v>8315</v>
      </c>
    </row>
    <row r="8737" spans="1:23">
      <c r="A8737">
        <v>8736</v>
      </c>
      <c r="B8737" t="s">
        <v>8314</v>
      </c>
      <c r="C8737" t="s">
        <v>1057</v>
      </c>
      <c r="D8737">
        <v>219</v>
      </c>
      <c r="E8737" t="s">
        <v>3290</v>
      </c>
      <c r="F8737" t="s">
        <v>185</v>
      </c>
      <c r="G8737" s="1" t="s">
        <v>186</v>
      </c>
      <c r="H8737" t="s">
        <v>3291</v>
      </c>
      <c r="I8737" t="s">
        <v>186</v>
      </c>
      <c r="J8737" t="s">
        <v>8606</v>
      </c>
      <c r="K8737">
        <v>0.06</v>
      </c>
      <c r="L8737">
        <v>0.06</v>
      </c>
      <c r="M8737" t="s">
        <v>26</v>
      </c>
      <c r="N8737" t="s">
        <v>27</v>
      </c>
      <c r="O8737" t="s">
        <v>29</v>
      </c>
      <c r="P8737" t="s">
        <v>29</v>
      </c>
      <c r="Q8737" t="s">
        <v>29</v>
      </c>
      <c r="R8737" t="s">
        <v>29</v>
      </c>
      <c r="S8737" t="s">
        <v>29</v>
      </c>
      <c r="T8737" t="s">
        <v>29</v>
      </c>
      <c r="U8737" t="s">
        <v>29</v>
      </c>
      <c r="V8737" t="s">
        <v>29</v>
      </c>
      <c r="W8737" t="s">
        <v>8315</v>
      </c>
    </row>
    <row r="8738" spans="1:23">
      <c r="A8738">
        <v>8737</v>
      </c>
      <c r="B8738" t="s">
        <v>8314</v>
      </c>
      <c r="C8738" t="s">
        <v>1057</v>
      </c>
      <c r="D8738">
        <v>219</v>
      </c>
      <c r="E8738" t="s">
        <v>1600</v>
      </c>
      <c r="F8738" t="s">
        <v>185</v>
      </c>
      <c r="G8738" s="1" t="s">
        <v>186</v>
      </c>
      <c r="H8738" t="s">
        <v>1601</v>
      </c>
      <c r="I8738" t="s">
        <v>186</v>
      </c>
      <c r="J8738" t="s">
        <v>8611</v>
      </c>
      <c r="K8738">
        <v>0.06</v>
      </c>
      <c r="L8738">
        <v>0.06</v>
      </c>
      <c r="M8738" t="s">
        <v>26</v>
      </c>
      <c r="N8738" t="s">
        <v>27</v>
      </c>
      <c r="O8738" t="s">
        <v>29</v>
      </c>
      <c r="P8738" t="s">
        <v>29</v>
      </c>
      <c r="Q8738" t="s">
        <v>29</v>
      </c>
      <c r="R8738" t="s">
        <v>29</v>
      </c>
      <c r="S8738" t="s">
        <v>29</v>
      </c>
      <c r="T8738" t="s">
        <v>29</v>
      </c>
      <c r="U8738" t="s">
        <v>29</v>
      </c>
      <c r="V8738" t="s">
        <v>29</v>
      </c>
      <c r="W8738" t="s">
        <v>8315</v>
      </c>
    </row>
    <row r="8739" spans="1:23">
      <c r="A8739">
        <v>8738</v>
      </c>
      <c r="B8739" t="s">
        <v>8314</v>
      </c>
      <c r="C8739" t="s">
        <v>1057</v>
      </c>
      <c r="D8739">
        <v>219</v>
      </c>
      <c r="E8739" t="s">
        <v>8330</v>
      </c>
      <c r="F8739" t="s">
        <v>168</v>
      </c>
      <c r="G8739" s="1" t="s">
        <v>8331</v>
      </c>
      <c r="H8739" t="s">
        <v>8332</v>
      </c>
      <c r="I8739" t="s">
        <v>8331</v>
      </c>
      <c r="J8739" t="s">
        <v>1492</v>
      </c>
      <c r="K8739">
        <v>0.01</v>
      </c>
      <c r="L8739">
        <v>0.01</v>
      </c>
      <c r="M8739" t="s">
        <v>26</v>
      </c>
      <c r="N8739" t="s">
        <v>27</v>
      </c>
      <c r="O8739" t="s">
        <v>29</v>
      </c>
      <c r="P8739" t="s">
        <v>29</v>
      </c>
      <c r="Q8739" t="s">
        <v>29</v>
      </c>
      <c r="R8739" t="s">
        <v>29</v>
      </c>
      <c r="S8739" t="s">
        <v>29</v>
      </c>
      <c r="T8739" t="s">
        <v>29</v>
      </c>
      <c r="U8739" t="s">
        <v>29</v>
      </c>
      <c r="V8739" t="s">
        <v>29</v>
      </c>
      <c r="W8739" t="s">
        <v>8315</v>
      </c>
    </row>
    <row r="8740" spans="1:23">
      <c r="A8740">
        <v>8739</v>
      </c>
      <c r="B8740" t="s">
        <v>8314</v>
      </c>
      <c r="C8740" t="s">
        <v>1057</v>
      </c>
      <c r="D8740">
        <v>219</v>
      </c>
      <c r="E8740" t="s">
        <v>8321</v>
      </c>
      <c r="F8740" t="s">
        <v>206</v>
      </c>
      <c r="G8740" s="1" t="s">
        <v>495</v>
      </c>
      <c r="H8740" t="s">
        <v>8322</v>
      </c>
      <c r="I8740" t="s">
        <v>495</v>
      </c>
      <c r="J8740" t="s">
        <v>867</v>
      </c>
      <c r="K8740">
        <v>0.08</v>
      </c>
      <c r="L8740">
        <v>0.08</v>
      </c>
      <c r="M8740" t="s">
        <v>26</v>
      </c>
      <c r="N8740" t="s">
        <v>27</v>
      </c>
      <c r="O8740" t="s">
        <v>29</v>
      </c>
      <c r="P8740" t="s">
        <v>29</v>
      </c>
      <c r="Q8740" t="s">
        <v>29</v>
      </c>
      <c r="R8740" t="s">
        <v>29</v>
      </c>
      <c r="S8740" t="s">
        <v>29</v>
      </c>
      <c r="T8740" t="s">
        <v>29</v>
      </c>
      <c r="U8740" t="s">
        <v>29</v>
      </c>
      <c r="V8740" t="s">
        <v>29</v>
      </c>
      <c r="W8740" t="s">
        <v>8315</v>
      </c>
    </row>
    <row r="8741" spans="1:23">
      <c r="A8741">
        <v>8740</v>
      </c>
      <c r="B8741" t="s">
        <v>8314</v>
      </c>
      <c r="C8741" t="s">
        <v>1057</v>
      </c>
      <c r="D8741">
        <v>219</v>
      </c>
      <c r="E8741" t="s">
        <v>8323</v>
      </c>
      <c r="F8741" t="s">
        <v>154</v>
      </c>
      <c r="G8741" s="1" t="s">
        <v>3329</v>
      </c>
      <c r="H8741" t="s">
        <v>1039</v>
      </c>
      <c r="I8741" t="s">
        <v>814</v>
      </c>
      <c r="J8741" t="s">
        <v>1039</v>
      </c>
      <c r="K8741">
        <v>0.37</v>
      </c>
      <c r="L8741">
        <v>0.37</v>
      </c>
      <c r="M8741" t="s">
        <v>26</v>
      </c>
      <c r="N8741" t="s">
        <v>27</v>
      </c>
      <c r="O8741" t="s">
        <v>29</v>
      </c>
      <c r="P8741" t="s">
        <v>29</v>
      </c>
      <c r="Q8741" t="s">
        <v>29</v>
      </c>
      <c r="R8741" t="s">
        <v>29</v>
      </c>
      <c r="S8741" t="s">
        <v>29</v>
      </c>
      <c r="T8741" t="s">
        <v>29</v>
      </c>
      <c r="U8741" t="s">
        <v>29</v>
      </c>
      <c r="V8741" t="s">
        <v>29</v>
      </c>
      <c r="W8741" t="s">
        <v>8315</v>
      </c>
    </row>
    <row r="8742" spans="1:23">
      <c r="A8742">
        <v>8741</v>
      </c>
      <c r="B8742" t="s">
        <v>8314</v>
      </c>
      <c r="C8742" t="s">
        <v>1057</v>
      </c>
      <c r="D8742">
        <v>219</v>
      </c>
      <c r="E8742" t="s">
        <v>1042</v>
      </c>
      <c r="F8742" t="s">
        <v>196</v>
      </c>
      <c r="G8742" s="1" t="s">
        <v>1043</v>
      </c>
      <c r="H8742" t="s">
        <v>1044</v>
      </c>
      <c r="I8742" t="s">
        <v>1043</v>
      </c>
      <c r="J8742" t="s">
        <v>1044</v>
      </c>
      <c r="K8742">
        <v>0.01</v>
      </c>
      <c r="L8742">
        <v>0.01</v>
      </c>
      <c r="M8742" t="s">
        <v>26</v>
      </c>
      <c r="N8742" t="s">
        <v>27</v>
      </c>
      <c r="O8742" t="s">
        <v>29</v>
      </c>
      <c r="P8742" t="s">
        <v>29</v>
      </c>
      <c r="Q8742" t="s">
        <v>29</v>
      </c>
      <c r="R8742" t="s">
        <v>29</v>
      </c>
      <c r="S8742" t="s">
        <v>29</v>
      </c>
      <c r="T8742" t="s">
        <v>29</v>
      </c>
      <c r="U8742" t="s">
        <v>29</v>
      </c>
      <c r="V8742" t="s">
        <v>29</v>
      </c>
      <c r="W8742" t="s">
        <v>8315</v>
      </c>
    </row>
    <row r="8743" spans="1:23">
      <c r="A8743">
        <v>8742</v>
      </c>
      <c r="B8743" t="s">
        <v>8314</v>
      </c>
      <c r="C8743" t="s">
        <v>1057</v>
      </c>
      <c r="D8743">
        <v>219</v>
      </c>
      <c r="E8743" t="s">
        <v>8333</v>
      </c>
      <c r="F8743" t="s">
        <v>82</v>
      </c>
      <c r="G8743" s="1" t="s">
        <v>8334</v>
      </c>
      <c r="H8743" t="s">
        <v>8335</v>
      </c>
      <c r="I8743" t="s">
        <v>8334</v>
      </c>
      <c r="J8743" t="s">
        <v>8802</v>
      </c>
      <c r="K8743">
        <v>0.41</v>
      </c>
      <c r="L8743">
        <v>0.41</v>
      </c>
      <c r="M8743" t="s">
        <v>26</v>
      </c>
      <c r="N8743" t="s">
        <v>27</v>
      </c>
      <c r="O8743" t="s">
        <v>29</v>
      </c>
      <c r="P8743" t="s">
        <v>29</v>
      </c>
      <c r="Q8743" t="s">
        <v>29</v>
      </c>
      <c r="R8743" t="s">
        <v>29</v>
      </c>
      <c r="S8743" t="s">
        <v>29</v>
      </c>
      <c r="T8743" t="s">
        <v>29</v>
      </c>
      <c r="U8743" t="s">
        <v>29</v>
      </c>
      <c r="V8743" t="s">
        <v>29</v>
      </c>
      <c r="W8743" t="s">
        <v>8315</v>
      </c>
    </row>
    <row r="8744" spans="1:23">
      <c r="A8744">
        <v>8743</v>
      </c>
      <c r="B8744" t="s">
        <v>8314</v>
      </c>
      <c r="C8744" t="s">
        <v>1057</v>
      </c>
      <c r="D8744">
        <v>219</v>
      </c>
      <c r="E8744" t="s">
        <v>884</v>
      </c>
      <c r="F8744" t="s">
        <v>516</v>
      </c>
      <c r="G8744" s="1" t="s">
        <v>885</v>
      </c>
      <c r="H8744" t="s">
        <v>450</v>
      </c>
      <c r="I8744" t="s">
        <v>885</v>
      </c>
      <c r="J8744" t="s">
        <v>450</v>
      </c>
      <c r="K8744">
        <v>1.06</v>
      </c>
      <c r="L8744">
        <v>1.06</v>
      </c>
      <c r="M8744" t="s">
        <v>26</v>
      </c>
      <c r="N8744" t="s">
        <v>27</v>
      </c>
      <c r="O8744" t="s">
        <v>29</v>
      </c>
      <c r="P8744" t="s">
        <v>29</v>
      </c>
      <c r="Q8744" t="s">
        <v>29</v>
      </c>
      <c r="R8744" t="s">
        <v>29</v>
      </c>
      <c r="S8744" t="s">
        <v>29</v>
      </c>
      <c r="T8744" t="s">
        <v>29</v>
      </c>
      <c r="U8744" t="s">
        <v>29</v>
      </c>
      <c r="V8744" t="s">
        <v>29</v>
      </c>
      <c r="W8744" t="s">
        <v>8315</v>
      </c>
    </row>
    <row r="8745" spans="1:23">
      <c r="A8745">
        <v>8744</v>
      </c>
      <c r="B8745" t="s">
        <v>8314</v>
      </c>
      <c r="C8745" t="s">
        <v>1057</v>
      </c>
      <c r="D8745">
        <v>219</v>
      </c>
      <c r="E8745" t="s">
        <v>8328</v>
      </c>
      <c r="F8745" t="s">
        <v>258</v>
      </c>
      <c r="G8745" s="1" t="s">
        <v>8329</v>
      </c>
      <c r="H8745" t="s">
        <v>29</v>
      </c>
      <c r="I8745" t="s">
        <v>8329</v>
      </c>
      <c r="J8745" t="s">
        <v>29</v>
      </c>
      <c r="K8745">
        <v>0.01</v>
      </c>
      <c r="L8745">
        <v>0.01</v>
      </c>
      <c r="M8745" t="s">
        <v>26</v>
      </c>
      <c r="N8745" t="s">
        <v>27</v>
      </c>
      <c r="O8745" t="s">
        <v>29</v>
      </c>
      <c r="P8745" t="s">
        <v>29</v>
      </c>
      <c r="Q8745" t="s">
        <v>29</v>
      </c>
      <c r="R8745" t="s">
        <v>29</v>
      </c>
      <c r="S8745" t="s">
        <v>29</v>
      </c>
      <c r="T8745" t="s">
        <v>29</v>
      </c>
      <c r="U8745" t="s">
        <v>29</v>
      </c>
      <c r="V8745" t="s">
        <v>29</v>
      </c>
      <c r="W8745" t="s">
        <v>8315</v>
      </c>
    </row>
    <row r="8746" spans="1:23">
      <c r="A8746">
        <v>8745</v>
      </c>
      <c r="B8746" t="s">
        <v>8314</v>
      </c>
      <c r="C8746" t="s">
        <v>1057</v>
      </c>
      <c r="D8746">
        <v>219</v>
      </c>
      <c r="E8746" t="s">
        <v>464</v>
      </c>
      <c r="F8746" t="s">
        <v>255</v>
      </c>
      <c r="G8746" s="1" t="s">
        <v>465</v>
      </c>
      <c r="H8746" t="s">
        <v>466</v>
      </c>
      <c r="I8746" t="s">
        <v>465</v>
      </c>
      <c r="J8746" t="s">
        <v>466</v>
      </c>
      <c r="K8746">
        <v>0.1</v>
      </c>
      <c r="L8746">
        <v>0.1</v>
      </c>
      <c r="M8746" t="s">
        <v>26</v>
      </c>
      <c r="N8746" t="s">
        <v>27</v>
      </c>
      <c r="O8746" t="s">
        <v>29</v>
      </c>
      <c r="P8746" t="s">
        <v>29</v>
      </c>
      <c r="Q8746" t="s">
        <v>29</v>
      </c>
      <c r="R8746" t="s">
        <v>29</v>
      </c>
      <c r="S8746" t="s">
        <v>29</v>
      </c>
      <c r="T8746" t="s">
        <v>29</v>
      </c>
      <c r="U8746" t="s">
        <v>29</v>
      </c>
      <c r="V8746" t="s">
        <v>29</v>
      </c>
      <c r="W8746" t="s">
        <v>8315</v>
      </c>
    </row>
    <row r="8747" spans="1:23">
      <c r="A8747">
        <v>8746</v>
      </c>
      <c r="B8747" t="s">
        <v>8314</v>
      </c>
      <c r="C8747" t="s">
        <v>1057</v>
      </c>
      <c r="D8747">
        <v>219</v>
      </c>
      <c r="E8747" t="s">
        <v>8336</v>
      </c>
      <c r="F8747" t="s">
        <v>82</v>
      </c>
      <c r="G8747" s="1" t="s">
        <v>4725</v>
      </c>
      <c r="H8747" t="s">
        <v>29</v>
      </c>
      <c r="I8747" t="s">
        <v>4725</v>
      </c>
      <c r="J8747" t="s">
        <v>29</v>
      </c>
      <c r="K8747">
        <v>0.01</v>
      </c>
      <c r="L8747">
        <v>0.01</v>
      </c>
      <c r="M8747" t="s">
        <v>26</v>
      </c>
      <c r="N8747" t="s">
        <v>27</v>
      </c>
      <c r="O8747" t="s">
        <v>29</v>
      </c>
      <c r="P8747" t="s">
        <v>29</v>
      </c>
      <c r="Q8747" t="s">
        <v>29</v>
      </c>
      <c r="R8747" t="s">
        <v>29</v>
      </c>
      <c r="S8747" t="s">
        <v>29</v>
      </c>
      <c r="T8747" t="s">
        <v>29</v>
      </c>
      <c r="U8747" t="s">
        <v>29</v>
      </c>
      <c r="V8747" t="s">
        <v>29</v>
      </c>
      <c r="W8747" t="s">
        <v>8315</v>
      </c>
    </row>
    <row r="8748" spans="1:23">
      <c r="A8748">
        <v>8747</v>
      </c>
      <c r="B8748" t="s">
        <v>8314</v>
      </c>
      <c r="C8748" t="s">
        <v>1057</v>
      </c>
      <c r="D8748">
        <v>219</v>
      </c>
      <c r="E8748" t="s">
        <v>4613</v>
      </c>
      <c r="F8748" t="s">
        <v>508</v>
      </c>
      <c r="G8748" s="1" t="s">
        <v>509</v>
      </c>
      <c r="H8748" t="s">
        <v>3903</v>
      </c>
      <c r="I8748" t="s">
        <v>509</v>
      </c>
      <c r="J8748" t="s">
        <v>3903</v>
      </c>
      <c r="K8748">
        <v>0.01</v>
      </c>
      <c r="L8748">
        <v>0.01</v>
      </c>
      <c r="M8748" t="s">
        <v>26</v>
      </c>
      <c r="N8748" t="s">
        <v>27</v>
      </c>
      <c r="O8748" t="s">
        <v>29</v>
      </c>
      <c r="P8748" t="s">
        <v>29</v>
      </c>
      <c r="Q8748" t="s">
        <v>29</v>
      </c>
      <c r="R8748" t="s">
        <v>29</v>
      </c>
      <c r="S8748" t="s">
        <v>29</v>
      </c>
      <c r="T8748" t="s">
        <v>29</v>
      </c>
      <c r="U8748" t="s">
        <v>29</v>
      </c>
      <c r="V8748" t="s">
        <v>29</v>
      </c>
      <c r="W8748" t="s">
        <v>8315</v>
      </c>
    </row>
    <row r="8749" spans="1:23">
      <c r="A8749">
        <v>8748</v>
      </c>
      <c r="B8749" t="s">
        <v>8314</v>
      </c>
      <c r="C8749" t="s">
        <v>1057</v>
      </c>
      <c r="D8749">
        <v>219</v>
      </c>
      <c r="E8749" t="s">
        <v>8337</v>
      </c>
      <c r="F8749" t="s">
        <v>1286</v>
      </c>
      <c r="G8749" s="1" t="s">
        <v>8338</v>
      </c>
      <c r="H8749" t="s">
        <v>8339</v>
      </c>
      <c r="I8749" t="s">
        <v>8338</v>
      </c>
      <c r="J8749" t="s">
        <v>8339</v>
      </c>
      <c r="K8749">
        <v>0.01</v>
      </c>
      <c r="L8749">
        <v>0.01</v>
      </c>
      <c r="M8749" t="s">
        <v>26</v>
      </c>
      <c r="N8749" t="s">
        <v>27</v>
      </c>
      <c r="O8749" t="s">
        <v>29</v>
      </c>
      <c r="P8749" t="s">
        <v>29</v>
      </c>
      <c r="Q8749" t="s">
        <v>29</v>
      </c>
      <c r="R8749" t="s">
        <v>29</v>
      </c>
      <c r="S8749" t="s">
        <v>29</v>
      </c>
      <c r="T8749" t="s">
        <v>29</v>
      </c>
      <c r="U8749" t="s">
        <v>29</v>
      </c>
      <c r="V8749" t="s">
        <v>29</v>
      </c>
      <c r="W8749" t="s">
        <v>8315</v>
      </c>
    </row>
    <row r="8750" spans="1:23">
      <c r="A8750">
        <v>8749</v>
      </c>
      <c r="B8750" t="s">
        <v>8314</v>
      </c>
      <c r="C8750" t="s">
        <v>1057</v>
      </c>
      <c r="D8750">
        <v>219</v>
      </c>
      <c r="E8750" t="s">
        <v>1485</v>
      </c>
      <c r="F8750" t="s">
        <v>1062</v>
      </c>
      <c r="G8750" s="1" t="s">
        <v>1486</v>
      </c>
      <c r="H8750" t="s">
        <v>1487</v>
      </c>
      <c r="I8750" t="s">
        <v>1486</v>
      </c>
      <c r="J8750" t="s">
        <v>1487</v>
      </c>
      <c r="K8750">
        <v>0.03</v>
      </c>
      <c r="L8750">
        <v>0.03</v>
      </c>
      <c r="M8750" t="s">
        <v>26</v>
      </c>
      <c r="N8750" t="s">
        <v>27</v>
      </c>
      <c r="O8750" t="s">
        <v>29</v>
      </c>
      <c r="P8750" t="s">
        <v>29</v>
      </c>
      <c r="Q8750" t="s">
        <v>29</v>
      </c>
      <c r="R8750" t="s">
        <v>29</v>
      </c>
      <c r="S8750" t="s">
        <v>29</v>
      </c>
      <c r="T8750" t="s">
        <v>29</v>
      </c>
      <c r="U8750" t="s">
        <v>29</v>
      </c>
      <c r="V8750" t="s">
        <v>29</v>
      </c>
      <c r="W8750" t="s">
        <v>8315</v>
      </c>
    </row>
    <row r="8751" spans="1:23">
      <c r="A8751">
        <v>8750</v>
      </c>
      <c r="B8751" t="s">
        <v>8314</v>
      </c>
      <c r="C8751" t="s">
        <v>1057</v>
      </c>
      <c r="D8751">
        <v>219</v>
      </c>
      <c r="E8751" t="s">
        <v>501</v>
      </c>
      <c r="F8751" t="s">
        <v>176</v>
      </c>
      <c r="G8751" s="1" t="s">
        <v>502</v>
      </c>
      <c r="H8751" t="s">
        <v>503</v>
      </c>
      <c r="I8751" t="s">
        <v>502</v>
      </c>
      <c r="J8751" t="s">
        <v>503</v>
      </c>
      <c r="K8751">
        <v>0.81</v>
      </c>
      <c r="L8751">
        <v>0.81</v>
      </c>
      <c r="M8751" t="s">
        <v>26</v>
      </c>
      <c r="N8751" t="s">
        <v>53</v>
      </c>
      <c r="O8751" t="s">
        <v>29</v>
      </c>
      <c r="P8751" t="s">
        <v>29</v>
      </c>
      <c r="Q8751" t="s">
        <v>29</v>
      </c>
      <c r="R8751" t="s">
        <v>29</v>
      </c>
      <c r="S8751" t="s">
        <v>29</v>
      </c>
      <c r="T8751" t="s">
        <v>29</v>
      </c>
      <c r="U8751" t="s">
        <v>29</v>
      </c>
      <c r="V8751" t="s">
        <v>29</v>
      </c>
      <c r="W8751" t="s">
        <v>8315</v>
      </c>
    </row>
    <row r="8752" spans="1:23">
      <c r="A8752">
        <v>8751</v>
      </c>
      <c r="B8752" t="s">
        <v>8314</v>
      </c>
      <c r="C8752" t="s">
        <v>1057</v>
      </c>
      <c r="D8752">
        <v>219</v>
      </c>
      <c r="E8752" t="s">
        <v>844</v>
      </c>
      <c r="F8752" t="s">
        <v>731</v>
      </c>
      <c r="G8752" s="1" t="s">
        <v>845</v>
      </c>
      <c r="H8752" t="s">
        <v>763</v>
      </c>
      <c r="I8752" t="s">
        <v>845</v>
      </c>
      <c r="J8752" t="s">
        <v>763</v>
      </c>
      <c r="K8752">
        <v>3.22</v>
      </c>
      <c r="L8752">
        <v>3.22</v>
      </c>
      <c r="M8752" t="s">
        <v>26</v>
      </c>
      <c r="N8752" t="s">
        <v>53</v>
      </c>
      <c r="O8752" t="s">
        <v>29</v>
      </c>
      <c r="P8752" t="s">
        <v>29</v>
      </c>
      <c r="Q8752" t="s">
        <v>29</v>
      </c>
      <c r="R8752" t="s">
        <v>29</v>
      </c>
      <c r="S8752" t="s">
        <v>29</v>
      </c>
      <c r="T8752" t="s">
        <v>29</v>
      </c>
      <c r="U8752" t="s">
        <v>29</v>
      </c>
      <c r="V8752" t="s">
        <v>29</v>
      </c>
      <c r="W8752" t="s">
        <v>8315</v>
      </c>
    </row>
    <row r="8753" spans="1:23">
      <c r="A8753">
        <v>8752</v>
      </c>
      <c r="B8753" t="s">
        <v>8314</v>
      </c>
      <c r="C8753" t="s">
        <v>1057</v>
      </c>
      <c r="D8753">
        <v>219</v>
      </c>
      <c r="E8753" t="s">
        <v>1503</v>
      </c>
      <c r="F8753" t="s">
        <v>67</v>
      </c>
      <c r="G8753" s="1" t="s">
        <v>1336</v>
      </c>
      <c r="H8753" t="s">
        <v>1504</v>
      </c>
      <c r="I8753" t="s">
        <v>1336</v>
      </c>
      <c r="J8753" t="s">
        <v>1504</v>
      </c>
      <c r="K8753">
        <v>0.02</v>
      </c>
      <c r="L8753">
        <v>0.02</v>
      </c>
      <c r="M8753" t="s">
        <v>26</v>
      </c>
      <c r="N8753" t="s">
        <v>53</v>
      </c>
      <c r="O8753" t="s">
        <v>29</v>
      </c>
      <c r="P8753" t="s">
        <v>29</v>
      </c>
      <c r="Q8753" t="s">
        <v>29</v>
      </c>
      <c r="R8753" t="s">
        <v>29</v>
      </c>
      <c r="S8753" t="s">
        <v>29</v>
      </c>
      <c r="T8753" t="s">
        <v>29</v>
      </c>
      <c r="U8753" t="s">
        <v>29</v>
      </c>
      <c r="V8753" t="s">
        <v>29</v>
      </c>
      <c r="W8753" t="s">
        <v>8315</v>
      </c>
    </row>
    <row r="8754" spans="1:23">
      <c r="A8754">
        <v>8753</v>
      </c>
      <c r="B8754" t="s">
        <v>8314</v>
      </c>
      <c r="C8754" t="s">
        <v>1057</v>
      </c>
      <c r="D8754">
        <v>219</v>
      </c>
      <c r="E8754" t="s">
        <v>1048</v>
      </c>
      <c r="F8754" t="s">
        <v>1049</v>
      </c>
      <c r="G8754" s="1" t="s">
        <v>1050</v>
      </c>
      <c r="H8754" t="s">
        <v>65</v>
      </c>
      <c r="I8754" t="s">
        <v>1050</v>
      </c>
      <c r="J8754" t="s">
        <v>65</v>
      </c>
      <c r="K8754">
        <v>0.11</v>
      </c>
      <c r="L8754">
        <v>0.11</v>
      </c>
      <c r="M8754" t="s">
        <v>26</v>
      </c>
      <c r="N8754" t="s">
        <v>53</v>
      </c>
      <c r="O8754" t="s">
        <v>29</v>
      </c>
      <c r="P8754" t="s">
        <v>29</v>
      </c>
      <c r="Q8754" t="s">
        <v>29</v>
      </c>
      <c r="R8754" t="s">
        <v>29</v>
      </c>
      <c r="S8754" t="s">
        <v>29</v>
      </c>
      <c r="T8754" t="s">
        <v>29</v>
      </c>
      <c r="U8754" t="s">
        <v>29</v>
      </c>
      <c r="V8754" t="s">
        <v>29</v>
      </c>
      <c r="W8754" t="s">
        <v>8315</v>
      </c>
    </row>
    <row r="8755" spans="1:23">
      <c r="A8755">
        <v>8754</v>
      </c>
      <c r="B8755" t="s">
        <v>8314</v>
      </c>
      <c r="C8755" t="s">
        <v>1057</v>
      </c>
      <c r="D8755">
        <v>219</v>
      </c>
      <c r="E8755" t="s">
        <v>5079</v>
      </c>
      <c r="F8755" t="s">
        <v>67</v>
      </c>
      <c r="G8755" s="1" t="s">
        <v>5080</v>
      </c>
      <c r="H8755" t="s">
        <v>5081</v>
      </c>
      <c r="I8755" t="s">
        <v>5080</v>
      </c>
      <c r="J8755" t="s">
        <v>5081</v>
      </c>
      <c r="K8755">
        <v>0.04</v>
      </c>
      <c r="L8755">
        <v>0.04</v>
      </c>
      <c r="M8755" t="s">
        <v>26</v>
      </c>
      <c r="N8755" t="s">
        <v>53</v>
      </c>
      <c r="O8755" t="s">
        <v>29</v>
      </c>
      <c r="P8755" t="s">
        <v>29</v>
      </c>
      <c r="Q8755" t="s">
        <v>29</v>
      </c>
      <c r="R8755" t="s">
        <v>29</v>
      </c>
      <c r="S8755" t="s">
        <v>29</v>
      </c>
      <c r="T8755" t="s">
        <v>29</v>
      </c>
      <c r="U8755" t="s">
        <v>29</v>
      </c>
      <c r="V8755" t="s">
        <v>29</v>
      </c>
      <c r="W8755" t="s">
        <v>8315</v>
      </c>
    </row>
    <row r="8756" spans="1:23">
      <c r="A8756">
        <v>8755</v>
      </c>
      <c r="B8756" t="s">
        <v>8314</v>
      </c>
      <c r="C8756" t="s">
        <v>1057</v>
      </c>
      <c r="D8756">
        <v>219</v>
      </c>
      <c r="E8756" t="s">
        <v>8319</v>
      </c>
      <c r="F8756" t="s">
        <v>185</v>
      </c>
      <c r="G8756" s="1" t="s">
        <v>186</v>
      </c>
      <c r="H8756" t="s">
        <v>8320</v>
      </c>
      <c r="I8756" t="s">
        <v>186</v>
      </c>
      <c r="J8756" t="s">
        <v>8320</v>
      </c>
      <c r="K8756">
        <v>0.01</v>
      </c>
      <c r="L8756">
        <v>0.01</v>
      </c>
      <c r="M8756" t="s">
        <v>26</v>
      </c>
      <c r="N8756" t="s">
        <v>53</v>
      </c>
      <c r="O8756" t="s">
        <v>29</v>
      </c>
      <c r="P8756" t="s">
        <v>29</v>
      </c>
      <c r="Q8756" t="s">
        <v>29</v>
      </c>
      <c r="R8756" t="s">
        <v>29</v>
      </c>
      <c r="S8756" t="s">
        <v>29</v>
      </c>
      <c r="T8756" t="s">
        <v>29</v>
      </c>
      <c r="U8756" t="s">
        <v>29</v>
      </c>
      <c r="V8756" t="s">
        <v>29</v>
      </c>
      <c r="W8756" t="s">
        <v>8315</v>
      </c>
    </row>
    <row r="8757" spans="1:23">
      <c r="A8757">
        <v>8756</v>
      </c>
      <c r="B8757" t="s">
        <v>8314</v>
      </c>
      <c r="C8757" t="s">
        <v>1057</v>
      </c>
      <c r="D8757">
        <v>219</v>
      </c>
      <c r="E8757" t="s">
        <v>3290</v>
      </c>
      <c r="F8757" t="s">
        <v>185</v>
      </c>
      <c r="G8757" s="1" t="s">
        <v>186</v>
      </c>
      <c r="H8757" t="s">
        <v>3291</v>
      </c>
      <c r="I8757" t="s">
        <v>186</v>
      </c>
      <c r="J8757" t="s">
        <v>8606</v>
      </c>
      <c r="K8757">
        <v>0.03</v>
      </c>
      <c r="L8757">
        <v>0.03</v>
      </c>
      <c r="M8757" t="s">
        <v>26</v>
      </c>
      <c r="N8757" t="s">
        <v>53</v>
      </c>
      <c r="O8757" t="s">
        <v>29</v>
      </c>
      <c r="P8757" t="s">
        <v>29</v>
      </c>
      <c r="Q8757" t="s">
        <v>29</v>
      </c>
      <c r="R8757" t="s">
        <v>29</v>
      </c>
      <c r="S8757" t="s">
        <v>29</v>
      </c>
      <c r="T8757" t="s">
        <v>29</v>
      </c>
      <c r="U8757" t="s">
        <v>29</v>
      </c>
      <c r="V8757" t="s">
        <v>29</v>
      </c>
      <c r="W8757" t="s">
        <v>8315</v>
      </c>
    </row>
    <row r="8758" spans="1:23">
      <c r="A8758">
        <v>8757</v>
      </c>
      <c r="B8758" t="s">
        <v>8314</v>
      </c>
      <c r="C8758" t="s">
        <v>1057</v>
      </c>
      <c r="D8758">
        <v>219</v>
      </c>
      <c r="E8758" t="s">
        <v>1028</v>
      </c>
      <c r="F8758" t="s">
        <v>344</v>
      </c>
      <c r="G8758" s="1" t="s">
        <v>762</v>
      </c>
      <c r="H8758" t="s">
        <v>1029</v>
      </c>
      <c r="I8758" t="s">
        <v>762</v>
      </c>
      <c r="J8758" t="s">
        <v>763</v>
      </c>
      <c r="K8758">
        <v>0.03</v>
      </c>
      <c r="L8758">
        <v>0.03</v>
      </c>
      <c r="M8758" t="s">
        <v>26</v>
      </c>
      <c r="N8758" t="s">
        <v>53</v>
      </c>
      <c r="O8758" t="s">
        <v>29</v>
      </c>
      <c r="P8758" t="s">
        <v>29</v>
      </c>
      <c r="Q8758" t="s">
        <v>29</v>
      </c>
      <c r="R8758" t="s">
        <v>29</v>
      </c>
      <c r="S8758" t="s">
        <v>29</v>
      </c>
      <c r="T8758" t="s">
        <v>29</v>
      </c>
      <c r="U8758" t="s">
        <v>29</v>
      </c>
      <c r="V8758" t="s">
        <v>29</v>
      </c>
      <c r="W8758" t="s">
        <v>8315</v>
      </c>
    </row>
    <row r="8759" spans="1:23">
      <c r="A8759">
        <v>8758</v>
      </c>
      <c r="B8759" t="s">
        <v>8314</v>
      </c>
      <c r="C8759" t="s">
        <v>1057</v>
      </c>
      <c r="D8759">
        <v>219</v>
      </c>
      <c r="E8759" t="s">
        <v>1375</v>
      </c>
      <c r="F8759" t="s">
        <v>598</v>
      </c>
      <c r="G8759" s="1" t="s">
        <v>1376</v>
      </c>
      <c r="H8759" t="s">
        <v>29</v>
      </c>
      <c r="I8759" t="s">
        <v>1376</v>
      </c>
      <c r="J8759" t="s">
        <v>29</v>
      </c>
      <c r="K8759">
        <v>0.06</v>
      </c>
      <c r="L8759">
        <v>0.06</v>
      </c>
      <c r="M8759" t="s">
        <v>26</v>
      </c>
      <c r="N8759" t="s">
        <v>53</v>
      </c>
      <c r="O8759" t="s">
        <v>29</v>
      </c>
      <c r="P8759" t="s">
        <v>29</v>
      </c>
      <c r="Q8759" t="s">
        <v>29</v>
      </c>
      <c r="R8759" t="s">
        <v>29</v>
      </c>
      <c r="S8759" t="s">
        <v>29</v>
      </c>
      <c r="T8759" t="s">
        <v>29</v>
      </c>
      <c r="U8759" t="s">
        <v>29</v>
      </c>
      <c r="V8759" t="s">
        <v>29</v>
      </c>
      <c r="W8759" t="s">
        <v>8315</v>
      </c>
    </row>
    <row r="8760" spans="1:23">
      <c r="A8760">
        <v>8759</v>
      </c>
      <c r="B8760" t="s">
        <v>8314</v>
      </c>
      <c r="C8760" t="s">
        <v>1057</v>
      </c>
      <c r="D8760">
        <v>219</v>
      </c>
      <c r="E8760" t="s">
        <v>1575</v>
      </c>
      <c r="F8760" t="s">
        <v>468</v>
      </c>
      <c r="G8760" s="1" t="s">
        <v>1195</v>
      </c>
      <c r="H8760" t="s">
        <v>1576</v>
      </c>
      <c r="I8760" t="s">
        <v>3139</v>
      </c>
      <c r="J8760" t="s">
        <v>8609</v>
      </c>
      <c r="K8760">
        <v>0.06</v>
      </c>
      <c r="L8760">
        <v>0.06</v>
      </c>
      <c r="M8760" t="s">
        <v>26</v>
      </c>
      <c r="N8760" t="s">
        <v>53</v>
      </c>
      <c r="O8760" t="s">
        <v>29</v>
      </c>
      <c r="P8760" t="s">
        <v>29</v>
      </c>
      <c r="Q8760" t="s">
        <v>29</v>
      </c>
      <c r="R8760" t="s">
        <v>29</v>
      </c>
      <c r="S8760" t="s">
        <v>29</v>
      </c>
      <c r="T8760" t="s">
        <v>29</v>
      </c>
      <c r="U8760" t="s">
        <v>29</v>
      </c>
      <c r="V8760" t="s">
        <v>29</v>
      </c>
      <c r="W8760" t="s">
        <v>8315</v>
      </c>
    </row>
    <row r="8761" spans="1:23">
      <c r="A8761">
        <v>8760</v>
      </c>
      <c r="B8761" t="s">
        <v>8314</v>
      </c>
      <c r="C8761" t="s">
        <v>1057</v>
      </c>
      <c r="D8761">
        <v>219</v>
      </c>
      <c r="E8761" t="s">
        <v>8321</v>
      </c>
      <c r="F8761" t="s">
        <v>206</v>
      </c>
      <c r="G8761" s="1" t="s">
        <v>495</v>
      </c>
      <c r="H8761" t="s">
        <v>8322</v>
      </c>
      <c r="I8761" t="s">
        <v>495</v>
      </c>
      <c r="J8761" t="s">
        <v>867</v>
      </c>
      <c r="K8761">
        <v>0.01</v>
      </c>
      <c r="L8761">
        <v>0.01</v>
      </c>
      <c r="M8761" t="s">
        <v>26</v>
      </c>
      <c r="N8761" t="s">
        <v>53</v>
      </c>
      <c r="O8761" t="s">
        <v>29</v>
      </c>
      <c r="P8761" t="s">
        <v>29</v>
      </c>
      <c r="Q8761" t="s">
        <v>29</v>
      </c>
      <c r="R8761" t="s">
        <v>29</v>
      </c>
      <c r="S8761" t="s">
        <v>29</v>
      </c>
      <c r="T8761" t="s">
        <v>29</v>
      </c>
      <c r="U8761" t="s">
        <v>29</v>
      </c>
      <c r="V8761" t="s">
        <v>29</v>
      </c>
      <c r="W8761" t="s">
        <v>8315</v>
      </c>
    </row>
    <row r="8762" spans="1:23">
      <c r="A8762">
        <v>8761</v>
      </c>
      <c r="B8762" t="s">
        <v>8314</v>
      </c>
      <c r="C8762" t="s">
        <v>1057</v>
      </c>
      <c r="D8762">
        <v>219</v>
      </c>
      <c r="E8762" t="s">
        <v>8323</v>
      </c>
      <c r="F8762" t="s">
        <v>154</v>
      </c>
      <c r="G8762" s="1" t="s">
        <v>3329</v>
      </c>
      <c r="H8762" t="s">
        <v>1039</v>
      </c>
      <c r="I8762" t="s">
        <v>814</v>
      </c>
      <c r="J8762" t="s">
        <v>1039</v>
      </c>
      <c r="K8762">
        <v>0.02</v>
      </c>
      <c r="L8762">
        <v>0.02</v>
      </c>
      <c r="M8762" t="s">
        <v>26</v>
      </c>
      <c r="N8762" t="s">
        <v>53</v>
      </c>
      <c r="O8762" t="s">
        <v>29</v>
      </c>
      <c r="P8762" t="s">
        <v>29</v>
      </c>
      <c r="Q8762" t="s">
        <v>29</v>
      </c>
      <c r="R8762" t="s">
        <v>29</v>
      </c>
      <c r="S8762" t="s">
        <v>29</v>
      </c>
      <c r="T8762" t="s">
        <v>29</v>
      </c>
      <c r="U8762" t="s">
        <v>29</v>
      </c>
      <c r="V8762" t="s">
        <v>29</v>
      </c>
      <c r="W8762" t="s">
        <v>8315</v>
      </c>
    </row>
    <row r="8763" spans="1:23">
      <c r="A8763">
        <v>8762</v>
      </c>
      <c r="B8763" t="s">
        <v>8314</v>
      </c>
      <c r="C8763" t="s">
        <v>1057</v>
      </c>
      <c r="D8763">
        <v>219</v>
      </c>
      <c r="E8763" t="s">
        <v>1507</v>
      </c>
      <c r="F8763" t="s">
        <v>1062</v>
      </c>
      <c r="G8763" s="1" t="s">
        <v>1508</v>
      </c>
      <c r="H8763" t="s">
        <v>1509</v>
      </c>
      <c r="I8763" t="s">
        <v>1508</v>
      </c>
      <c r="J8763" t="s">
        <v>1509</v>
      </c>
      <c r="K8763">
        <v>0.08</v>
      </c>
      <c r="L8763">
        <v>0.08</v>
      </c>
      <c r="M8763" t="s">
        <v>26</v>
      </c>
      <c r="N8763" t="s">
        <v>53</v>
      </c>
      <c r="O8763" t="s">
        <v>29</v>
      </c>
      <c r="P8763" t="s">
        <v>29</v>
      </c>
      <c r="Q8763" t="s">
        <v>29</v>
      </c>
      <c r="R8763" t="s">
        <v>29</v>
      </c>
      <c r="S8763" t="s">
        <v>29</v>
      </c>
      <c r="T8763" t="s">
        <v>29</v>
      </c>
      <c r="U8763" t="s">
        <v>29</v>
      </c>
      <c r="V8763" t="s">
        <v>29</v>
      </c>
      <c r="W8763" t="s">
        <v>8315</v>
      </c>
    </row>
    <row r="8764" spans="1:23">
      <c r="A8764">
        <v>8763</v>
      </c>
      <c r="B8764" t="s">
        <v>8314</v>
      </c>
      <c r="C8764" t="s">
        <v>1057</v>
      </c>
      <c r="D8764">
        <v>219</v>
      </c>
      <c r="E8764" t="s">
        <v>8340</v>
      </c>
      <c r="F8764" t="s">
        <v>438</v>
      </c>
      <c r="G8764" s="1" t="s">
        <v>1515</v>
      </c>
      <c r="H8764" t="s">
        <v>8341</v>
      </c>
      <c r="I8764" t="s">
        <v>1515</v>
      </c>
      <c r="J8764" t="s">
        <v>1516</v>
      </c>
      <c r="K8764">
        <v>0.09</v>
      </c>
      <c r="L8764">
        <v>0.09</v>
      </c>
      <c r="M8764" t="s">
        <v>26</v>
      </c>
      <c r="N8764" t="s">
        <v>53</v>
      </c>
      <c r="O8764" t="s">
        <v>29</v>
      </c>
      <c r="P8764" t="s">
        <v>29</v>
      </c>
      <c r="Q8764" t="s">
        <v>29</v>
      </c>
      <c r="R8764" t="s">
        <v>29</v>
      </c>
      <c r="S8764" t="s">
        <v>29</v>
      </c>
      <c r="T8764" t="s">
        <v>29</v>
      </c>
      <c r="U8764" t="s">
        <v>29</v>
      </c>
      <c r="V8764" t="s">
        <v>29</v>
      </c>
      <c r="W8764" t="s">
        <v>8315</v>
      </c>
    </row>
    <row r="8765" spans="1:23">
      <c r="A8765">
        <v>8764</v>
      </c>
      <c r="B8765" t="s">
        <v>8314</v>
      </c>
      <c r="C8765" t="s">
        <v>1057</v>
      </c>
      <c r="D8765">
        <v>219</v>
      </c>
      <c r="E8765" t="s">
        <v>884</v>
      </c>
      <c r="F8765" t="s">
        <v>516</v>
      </c>
      <c r="G8765" s="1" t="s">
        <v>885</v>
      </c>
      <c r="H8765" t="s">
        <v>450</v>
      </c>
      <c r="I8765" t="s">
        <v>885</v>
      </c>
      <c r="J8765" t="s">
        <v>450</v>
      </c>
      <c r="K8765">
        <v>0.06</v>
      </c>
      <c r="L8765">
        <v>0.06</v>
      </c>
      <c r="M8765" t="s">
        <v>26</v>
      </c>
      <c r="N8765" t="s">
        <v>53</v>
      </c>
      <c r="O8765" t="s">
        <v>29</v>
      </c>
      <c r="P8765" t="s">
        <v>29</v>
      </c>
      <c r="Q8765" t="s">
        <v>29</v>
      </c>
      <c r="R8765" t="s">
        <v>29</v>
      </c>
      <c r="S8765" t="s">
        <v>29</v>
      </c>
      <c r="T8765" t="s">
        <v>29</v>
      </c>
      <c r="U8765" t="s">
        <v>29</v>
      </c>
      <c r="V8765" t="s">
        <v>29</v>
      </c>
      <c r="W8765" t="s">
        <v>8315</v>
      </c>
    </row>
    <row r="8766" spans="1:23">
      <c r="A8766">
        <v>8765</v>
      </c>
      <c r="B8766" t="s">
        <v>8314</v>
      </c>
      <c r="C8766" t="s">
        <v>1057</v>
      </c>
      <c r="D8766">
        <v>219</v>
      </c>
      <c r="E8766" t="s">
        <v>8336</v>
      </c>
      <c r="F8766" t="s">
        <v>82</v>
      </c>
      <c r="G8766" s="1" t="s">
        <v>4725</v>
      </c>
      <c r="H8766" t="s">
        <v>29</v>
      </c>
      <c r="I8766" t="s">
        <v>4725</v>
      </c>
      <c r="J8766" t="s">
        <v>29</v>
      </c>
      <c r="K8766">
        <v>0.01</v>
      </c>
      <c r="L8766">
        <v>0.01</v>
      </c>
      <c r="M8766" t="s">
        <v>26</v>
      </c>
      <c r="N8766" t="s">
        <v>53</v>
      </c>
      <c r="O8766" t="s">
        <v>29</v>
      </c>
      <c r="P8766" t="s">
        <v>29</v>
      </c>
      <c r="Q8766" t="s">
        <v>29</v>
      </c>
      <c r="R8766" t="s">
        <v>29</v>
      </c>
      <c r="S8766" t="s">
        <v>29</v>
      </c>
      <c r="T8766" t="s">
        <v>29</v>
      </c>
      <c r="U8766" t="s">
        <v>29</v>
      </c>
      <c r="V8766" t="s">
        <v>29</v>
      </c>
      <c r="W8766" t="s">
        <v>8315</v>
      </c>
    </row>
    <row r="8767" spans="1:23">
      <c r="A8767">
        <v>8766</v>
      </c>
      <c r="B8767" t="s">
        <v>8314</v>
      </c>
      <c r="C8767" t="s">
        <v>1057</v>
      </c>
      <c r="D8767">
        <v>219</v>
      </c>
      <c r="E8767" t="s">
        <v>8941</v>
      </c>
      <c r="F8767" t="s">
        <v>136</v>
      </c>
      <c r="G8767" s="1" t="s">
        <v>29</v>
      </c>
      <c r="H8767" t="s">
        <v>29</v>
      </c>
      <c r="I8767" t="s">
        <v>29</v>
      </c>
      <c r="J8767" t="s">
        <v>29</v>
      </c>
      <c r="K8767">
        <v>12.58</v>
      </c>
      <c r="L8767">
        <v>12.58</v>
      </c>
      <c r="M8767" t="s">
        <v>136</v>
      </c>
      <c r="N8767" t="s">
        <v>29</v>
      </c>
      <c r="O8767" t="s">
        <v>29</v>
      </c>
      <c r="P8767" t="s">
        <v>29</v>
      </c>
      <c r="Q8767" t="s">
        <v>29</v>
      </c>
      <c r="R8767" t="s">
        <v>29</v>
      </c>
      <c r="S8767" t="s">
        <v>29</v>
      </c>
      <c r="T8767" t="s">
        <v>29</v>
      </c>
      <c r="U8767" t="s">
        <v>29</v>
      </c>
      <c r="V8767" t="s">
        <v>29</v>
      </c>
      <c r="W8767" t="s">
        <v>8315</v>
      </c>
    </row>
    <row r="8768" spans="1:23">
      <c r="A8768">
        <v>8767</v>
      </c>
      <c r="B8768" t="s">
        <v>8314</v>
      </c>
      <c r="C8768" t="s">
        <v>1057</v>
      </c>
      <c r="D8768">
        <v>220</v>
      </c>
      <c r="E8768" t="s">
        <v>9212</v>
      </c>
      <c r="F8768" t="s">
        <v>1049</v>
      </c>
      <c r="G8768" s="1" t="s">
        <v>9222</v>
      </c>
      <c r="H8768" t="s">
        <v>65</v>
      </c>
      <c r="I8768" t="s">
        <v>1050</v>
      </c>
      <c r="J8768" t="s">
        <v>65</v>
      </c>
      <c r="K8768">
        <v>22.6</v>
      </c>
      <c r="L8768">
        <v>22.6</v>
      </c>
      <c r="M8768" t="s">
        <v>26</v>
      </c>
      <c r="N8768" s="5" t="s">
        <v>74</v>
      </c>
      <c r="O8768" t="s">
        <v>29</v>
      </c>
      <c r="P8768" t="s">
        <v>29</v>
      </c>
      <c r="Q8768" t="s">
        <v>29</v>
      </c>
      <c r="R8768" t="s">
        <v>29</v>
      </c>
      <c r="S8768" t="s">
        <v>29</v>
      </c>
      <c r="T8768" t="s">
        <v>29</v>
      </c>
      <c r="U8768" t="s">
        <v>29</v>
      </c>
      <c r="V8768" t="s">
        <v>29</v>
      </c>
      <c r="W8768" t="s">
        <v>9232</v>
      </c>
    </row>
    <row r="8769" spans="1:23">
      <c r="A8769">
        <v>8768</v>
      </c>
      <c r="B8769" t="s">
        <v>8314</v>
      </c>
      <c r="C8769" t="s">
        <v>1057</v>
      </c>
      <c r="D8769">
        <v>220</v>
      </c>
      <c r="E8769" t="s">
        <v>9212</v>
      </c>
      <c r="F8769" t="s">
        <v>1049</v>
      </c>
      <c r="G8769" s="1" t="s">
        <v>9222</v>
      </c>
      <c r="H8769" t="s">
        <v>65</v>
      </c>
      <c r="I8769" t="s">
        <v>1050</v>
      </c>
      <c r="J8769" t="s">
        <v>65</v>
      </c>
      <c r="K8769">
        <v>0.3</v>
      </c>
      <c r="L8769">
        <v>0.3</v>
      </c>
      <c r="M8769" t="s">
        <v>26</v>
      </c>
      <c r="N8769" s="5" t="s">
        <v>29</v>
      </c>
      <c r="O8769" t="s">
        <v>29</v>
      </c>
      <c r="P8769" t="s">
        <v>29</v>
      </c>
      <c r="Q8769" t="s">
        <v>29</v>
      </c>
      <c r="R8769" t="s">
        <v>29</v>
      </c>
      <c r="S8769" t="s">
        <v>29</v>
      </c>
      <c r="T8769" t="s">
        <v>29</v>
      </c>
      <c r="U8769" t="s">
        <v>29</v>
      </c>
      <c r="V8769" t="s">
        <v>29</v>
      </c>
      <c r="W8769" t="s">
        <v>9232</v>
      </c>
    </row>
    <row r="8770" spans="1:23">
      <c r="A8770">
        <v>8769</v>
      </c>
      <c r="B8770" t="s">
        <v>8314</v>
      </c>
      <c r="C8770" t="s">
        <v>1057</v>
      </c>
      <c r="D8770">
        <v>220</v>
      </c>
      <c r="E8770" t="s">
        <v>1021</v>
      </c>
      <c r="F8770" t="s">
        <v>731</v>
      </c>
      <c r="G8770" s="1" t="s">
        <v>845</v>
      </c>
      <c r="H8770" t="s">
        <v>1022</v>
      </c>
      <c r="I8770" t="s">
        <v>845</v>
      </c>
      <c r="J8770" t="s">
        <v>881</v>
      </c>
      <c r="K8770">
        <v>6.3</v>
      </c>
      <c r="L8770">
        <v>6.3</v>
      </c>
      <c r="M8770" t="s">
        <v>26</v>
      </c>
      <c r="N8770" s="5" t="s">
        <v>74</v>
      </c>
      <c r="O8770" t="s">
        <v>29</v>
      </c>
      <c r="P8770" t="s">
        <v>29</v>
      </c>
      <c r="Q8770" t="s">
        <v>29</v>
      </c>
      <c r="R8770" t="s">
        <v>29</v>
      </c>
      <c r="S8770" t="s">
        <v>29</v>
      </c>
      <c r="T8770" t="s">
        <v>29</v>
      </c>
      <c r="U8770" t="s">
        <v>29</v>
      </c>
      <c r="V8770" t="s">
        <v>29</v>
      </c>
      <c r="W8770" t="s">
        <v>9232</v>
      </c>
    </row>
    <row r="8771" spans="1:23">
      <c r="A8771">
        <v>8770</v>
      </c>
      <c r="B8771" t="s">
        <v>8314</v>
      </c>
      <c r="C8771" t="s">
        <v>1057</v>
      </c>
      <c r="D8771">
        <v>220</v>
      </c>
      <c r="E8771" t="s">
        <v>1021</v>
      </c>
      <c r="F8771" t="s">
        <v>731</v>
      </c>
      <c r="G8771" s="1" t="s">
        <v>845</v>
      </c>
      <c r="H8771" t="s">
        <v>1022</v>
      </c>
      <c r="I8771" t="s">
        <v>845</v>
      </c>
      <c r="J8771" t="s">
        <v>881</v>
      </c>
      <c r="K8771">
        <v>0.1</v>
      </c>
      <c r="L8771">
        <v>0.1</v>
      </c>
      <c r="M8771" t="s">
        <v>26</v>
      </c>
      <c r="N8771" s="5" t="s">
        <v>29</v>
      </c>
      <c r="O8771" t="s">
        <v>29</v>
      </c>
      <c r="P8771" t="s">
        <v>29</v>
      </c>
      <c r="Q8771" t="s">
        <v>29</v>
      </c>
      <c r="R8771" t="s">
        <v>29</v>
      </c>
      <c r="S8771" t="s">
        <v>29</v>
      </c>
      <c r="T8771" t="s">
        <v>29</v>
      </c>
      <c r="U8771" t="s">
        <v>29</v>
      </c>
      <c r="V8771" t="s">
        <v>29</v>
      </c>
      <c r="W8771" t="s">
        <v>9232</v>
      </c>
    </row>
    <row r="8772" spans="1:23">
      <c r="A8772">
        <v>8771</v>
      </c>
      <c r="B8772" t="s">
        <v>8314</v>
      </c>
      <c r="C8772" t="s">
        <v>1057</v>
      </c>
      <c r="D8772">
        <v>220</v>
      </c>
      <c r="E8772" t="s">
        <v>781</v>
      </c>
      <c r="F8772" t="s">
        <v>297</v>
      </c>
      <c r="G8772" s="1" t="s">
        <v>511</v>
      </c>
      <c r="H8772" t="s">
        <v>543</v>
      </c>
      <c r="I8772" t="s">
        <v>511</v>
      </c>
      <c r="J8772" t="s">
        <v>543</v>
      </c>
      <c r="K8772">
        <v>1.3</v>
      </c>
      <c r="L8772">
        <v>1.3</v>
      </c>
      <c r="M8772" t="s">
        <v>26</v>
      </c>
      <c r="N8772" s="5" t="s">
        <v>74</v>
      </c>
      <c r="O8772" t="s">
        <v>29</v>
      </c>
      <c r="P8772" t="s">
        <v>29</v>
      </c>
      <c r="Q8772" t="s">
        <v>29</v>
      </c>
      <c r="R8772" t="s">
        <v>29</v>
      </c>
      <c r="S8772" t="s">
        <v>29</v>
      </c>
      <c r="T8772" t="s">
        <v>29</v>
      </c>
      <c r="U8772" t="s">
        <v>29</v>
      </c>
      <c r="V8772" t="s">
        <v>29</v>
      </c>
      <c r="W8772" t="s">
        <v>9232</v>
      </c>
    </row>
    <row r="8773" spans="1:23">
      <c r="A8773">
        <v>8772</v>
      </c>
      <c r="B8773" t="s">
        <v>8314</v>
      </c>
      <c r="C8773" t="s">
        <v>1057</v>
      </c>
      <c r="D8773">
        <v>220</v>
      </c>
      <c r="E8773" t="s">
        <v>781</v>
      </c>
      <c r="F8773" t="s">
        <v>297</v>
      </c>
      <c r="G8773" s="1" t="s">
        <v>511</v>
      </c>
      <c r="H8773" t="s">
        <v>543</v>
      </c>
      <c r="I8773" t="s">
        <v>511</v>
      </c>
      <c r="J8773" t="s">
        <v>543</v>
      </c>
      <c r="K8773">
        <v>0.5</v>
      </c>
      <c r="L8773">
        <v>0.5</v>
      </c>
      <c r="M8773" t="s">
        <v>26</v>
      </c>
      <c r="N8773" s="5" t="s">
        <v>29</v>
      </c>
      <c r="O8773" t="s">
        <v>29</v>
      </c>
      <c r="P8773" t="s">
        <v>29</v>
      </c>
      <c r="Q8773" t="s">
        <v>29</v>
      </c>
      <c r="R8773" t="s">
        <v>29</v>
      </c>
      <c r="S8773" t="s">
        <v>29</v>
      </c>
      <c r="T8773" t="s">
        <v>29</v>
      </c>
      <c r="U8773" t="s">
        <v>29</v>
      </c>
      <c r="V8773" t="s">
        <v>29</v>
      </c>
      <c r="W8773" t="s">
        <v>9232</v>
      </c>
    </row>
    <row r="8774" spans="1:23">
      <c r="A8774">
        <v>8773</v>
      </c>
      <c r="B8774" t="s">
        <v>8314</v>
      </c>
      <c r="C8774" t="s">
        <v>1057</v>
      </c>
      <c r="D8774">
        <v>220</v>
      </c>
      <c r="E8774" t="s">
        <v>8319</v>
      </c>
      <c r="F8774" t="s">
        <v>185</v>
      </c>
      <c r="G8774" s="1" t="s">
        <v>186</v>
      </c>
      <c r="H8774" t="s">
        <v>8320</v>
      </c>
      <c r="I8774" t="s">
        <v>186</v>
      </c>
      <c r="J8774" t="s">
        <v>1497</v>
      </c>
      <c r="K8774">
        <v>6.1</v>
      </c>
      <c r="L8774">
        <v>6.1</v>
      </c>
      <c r="M8774" t="s">
        <v>26</v>
      </c>
      <c r="N8774" s="5" t="s">
        <v>74</v>
      </c>
      <c r="O8774" t="s">
        <v>29</v>
      </c>
      <c r="P8774" t="s">
        <v>29</v>
      </c>
      <c r="Q8774" t="s">
        <v>29</v>
      </c>
      <c r="R8774" t="s">
        <v>29</v>
      </c>
      <c r="S8774" t="s">
        <v>29</v>
      </c>
      <c r="T8774" t="s">
        <v>29</v>
      </c>
      <c r="U8774" t="s">
        <v>29</v>
      </c>
      <c r="V8774" t="s">
        <v>29</v>
      </c>
      <c r="W8774" t="s">
        <v>9232</v>
      </c>
    </row>
    <row r="8775" spans="1:23">
      <c r="A8775">
        <v>8774</v>
      </c>
      <c r="B8775" t="s">
        <v>8314</v>
      </c>
      <c r="C8775" t="s">
        <v>1057</v>
      </c>
      <c r="D8775">
        <v>220</v>
      </c>
      <c r="E8775" t="s">
        <v>8319</v>
      </c>
      <c r="F8775" t="s">
        <v>185</v>
      </c>
      <c r="G8775" s="1" t="s">
        <v>186</v>
      </c>
      <c r="H8775" t="s">
        <v>8320</v>
      </c>
      <c r="I8775" t="s">
        <v>186</v>
      </c>
      <c r="J8775" t="s">
        <v>1497</v>
      </c>
      <c r="K8775">
        <v>0.1</v>
      </c>
      <c r="L8775">
        <v>0.1</v>
      </c>
      <c r="M8775" t="s">
        <v>26</v>
      </c>
      <c r="N8775" s="5" t="s">
        <v>29</v>
      </c>
      <c r="O8775" t="s">
        <v>29</v>
      </c>
      <c r="P8775" t="s">
        <v>29</v>
      </c>
      <c r="Q8775" t="s">
        <v>29</v>
      </c>
      <c r="R8775" t="s">
        <v>29</v>
      </c>
      <c r="S8775" t="s">
        <v>29</v>
      </c>
      <c r="T8775" t="s">
        <v>29</v>
      </c>
      <c r="U8775" t="s">
        <v>29</v>
      </c>
      <c r="V8775" t="s">
        <v>29</v>
      </c>
      <c r="W8775" t="s">
        <v>9232</v>
      </c>
    </row>
    <row r="8776" spans="1:23">
      <c r="A8776">
        <v>8775</v>
      </c>
      <c r="B8776" t="s">
        <v>8314</v>
      </c>
      <c r="C8776" t="s">
        <v>1057</v>
      </c>
      <c r="D8776">
        <v>220</v>
      </c>
      <c r="E8776" t="s">
        <v>8324</v>
      </c>
      <c r="F8776" t="s">
        <v>176</v>
      </c>
      <c r="G8776" s="1" t="s">
        <v>1046</v>
      </c>
      <c r="H8776" t="s">
        <v>7230</v>
      </c>
      <c r="I8776" t="s">
        <v>1046</v>
      </c>
      <c r="J8776" t="s">
        <v>7230</v>
      </c>
      <c r="K8776">
        <v>4.0999999999999996</v>
      </c>
      <c r="L8776">
        <v>4.0999999999999996</v>
      </c>
      <c r="M8776" t="s">
        <v>26</v>
      </c>
      <c r="N8776" s="5" t="s">
        <v>74</v>
      </c>
      <c r="O8776" t="s">
        <v>29</v>
      </c>
      <c r="P8776" t="s">
        <v>29</v>
      </c>
      <c r="Q8776" t="s">
        <v>29</v>
      </c>
      <c r="R8776" t="s">
        <v>29</v>
      </c>
      <c r="S8776" t="s">
        <v>29</v>
      </c>
      <c r="T8776" t="s">
        <v>29</v>
      </c>
      <c r="U8776" t="s">
        <v>29</v>
      </c>
      <c r="V8776" t="s">
        <v>29</v>
      </c>
      <c r="W8776" t="s">
        <v>9232</v>
      </c>
    </row>
    <row r="8777" spans="1:23">
      <c r="A8777">
        <v>8776</v>
      </c>
      <c r="B8777" t="s">
        <v>8314</v>
      </c>
      <c r="C8777" t="s">
        <v>1057</v>
      </c>
      <c r="D8777">
        <v>220</v>
      </c>
      <c r="E8777" t="s">
        <v>836</v>
      </c>
      <c r="F8777" t="s">
        <v>185</v>
      </c>
      <c r="G8777" s="1" t="s">
        <v>186</v>
      </c>
      <c r="H8777" t="s">
        <v>837</v>
      </c>
      <c r="I8777" t="s">
        <v>186</v>
      </c>
      <c r="J8777" t="s">
        <v>837</v>
      </c>
      <c r="K8777">
        <v>3.7</v>
      </c>
      <c r="L8777">
        <v>3.7</v>
      </c>
      <c r="M8777" t="s">
        <v>26</v>
      </c>
      <c r="N8777" s="5" t="s">
        <v>74</v>
      </c>
      <c r="O8777" t="s">
        <v>29</v>
      </c>
      <c r="P8777" t="s">
        <v>29</v>
      </c>
      <c r="Q8777" t="s">
        <v>29</v>
      </c>
      <c r="R8777" t="s">
        <v>29</v>
      </c>
      <c r="S8777" t="s">
        <v>29</v>
      </c>
      <c r="T8777" t="s">
        <v>29</v>
      </c>
      <c r="U8777" t="s">
        <v>29</v>
      </c>
      <c r="V8777" t="s">
        <v>29</v>
      </c>
      <c r="W8777" t="s">
        <v>9232</v>
      </c>
    </row>
    <row r="8778" spans="1:23">
      <c r="A8778">
        <v>8777</v>
      </c>
      <c r="B8778" t="s">
        <v>8314</v>
      </c>
      <c r="C8778" t="s">
        <v>1057</v>
      </c>
      <c r="D8778">
        <v>220</v>
      </c>
      <c r="E8778" t="s">
        <v>884</v>
      </c>
      <c r="F8778" t="s">
        <v>516</v>
      </c>
      <c r="G8778" s="1" t="s">
        <v>885</v>
      </c>
      <c r="H8778" t="s">
        <v>450</v>
      </c>
      <c r="I8778" t="s">
        <v>885</v>
      </c>
      <c r="J8778" t="s">
        <v>450</v>
      </c>
      <c r="K8778">
        <v>2</v>
      </c>
      <c r="L8778">
        <v>2</v>
      </c>
      <c r="M8778" t="s">
        <v>26</v>
      </c>
      <c r="N8778" s="5" t="s">
        <v>27</v>
      </c>
      <c r="O8778" s="5" t="s">
        <v>5868</v>
      </c>
      <c r="P8778" t="s">
        <v>29</v>
      </c>
      <c r="Q8778" t="s">
        <v>29</v>
      </c>
      <c r="R8778" t="s">
        <v>29</v>
      </c>
      <c r="S8778" t="s">
        <v>29</v>
      </c>
      <c r="T8778" t="s">
        <v>29</v>
      </c>
      <c r="U8778" t="s">
        <v>29</v>
      </c>
      <c r="V8778" t="s">
        <v>29</v>
      </c>
      <c r="W8778" t="s">
        <v>9232</v>
      </c>
    </row>
    <row r="8779" spans="1:23">
      <c r="A8779">
        <v>8778</v>
      </c>
      <c r="B8779" t="s">
        <v>8314</v>
      </c>
      <c r="C8779" t="s">
        <v>1057</v>
      </c>
      <c r="D8779">
        <v>220</v>
      </c>
      <c r="E8779" t="s">
        <v>884</v>
      </c>
      <c r="F8779" t="s">
        <v>516</v>
      </c>
      <c r="G8779" s="1" t="s">
        <v>885</v>
      </c>
      <c r="H8779" t="s">
        <v>450</v>
      </c>
      <c r="I8779" t="s">
        <v>885</v>
      </c>
      <c r="J8779" t="s">
        <v>450</v>
      </c>
      <c r="K8779">
        <v>0.9</v>
      </c>
      <c r="L8779">
        <v>0.9</v>
      </c>
      <c r="M8779" t="s">
        <v>26</v>
      </c>
      <c r="N8779" s="5" t="s">
        <v>74</v>
      </c>
      <c r="O8779" t="s">
        <v>29</v>
      </c>
      <c r="P8779" t="s">
        <v>29</v>
      </c>
      <c r="Q8779" t="s">
        <v>29</v>
      </c>
      <c r="R8779" t="s">
        <v>29</v>
      </c>
      <c r="S8779" t="s">
        <v>29</v>
      </c>
      <c r="T8779" t="s">
        <v>29</v>
      </c>
      <c r="U8779" t="s">
        <v>29</v>
      </c>
      <c r="V8779" t="s">
        <v>29</v>
      </c>
      <c r="W8779" t="s">
        <v>9232</v>
      </c>
    </row>
    <row r="8780" spans="1:23">
      <c r="A8780">
        <v>8779</v>
      </c>
      <c r="B8780" t="s">
        <v>8314</v>
      </c>
      <c r="C8780" t="s">
        <v>1057</v>
      </c>
      <c r="D8780">
        <v>220</v>
      </c>
      <c r="E8780" t="s">
        <v>884</v>
      </c>
      <c r="F8780" t="s">
        <v>516</v>
      </c>
      <c r="G8780" s="1" t="s">
        <v>885</v>
      </c>
      <c r="H8780" t="s">
        <v>450</v>
      </c>
      <c r="I8780" t="s">
        <v>885</v>
      </c>
      <c r="J8780" t="s">
        <v>450</v>
      </c>
      <c r="K8780">
        <v>0.3</v>
      </c>
      <c r="L8780">
        <v>0.3</v>
      </c>
      <c r="M8780" t="s">
        <v>26</v>
      </c>
      <c r="N8780" s="5" t="s">
        <v>29</v>
      </c>
      <c r="O8780" t="s">
        <v>29</v>
      </c>
      <c r="P8780" t="s">
        <v>29</v>
      </c>
      <c r="Q8780" t="s">
        <v>29</v>
      </c>
      <c r="R8780" t="s">
        <v>29</v>
      </c>
      <c r="S8780" t="s">
        <v>29</v>
      </c>
      <c r="T8780" t="s">
        <v>29</v>
      </c>
      <c r="U8780" t="s">
        <v>29</v>
      </c>
      <c r="V8780" t="s">
        <v>29</v>
      </c>
      <c r="W8780" t="s">
        <v>9232</v>
      </c>
    </row>
    <row r="8781" spans="1:23">
      <c r="A8781">
        <v>8780</v>
      </c>
      <c r="B8781" t="s">
        <v>8314</v>
      </c>
      <c r="C8781" t="s">
        <v>1057</v>
      </c>
      <c r="D8781">
        <v>220</v>
      </c>
      <c r="E8781" t="s">
        <v>1035</v>
      </c>
      <c r="F8781" t="s">
        <v>468</v>
      </c>
      <c r="G8781" s="1" t="s">
        <v>864</v>
      </c>
      <c r="H8781" t="s">
        <v>1036</v>
      </c>
      <c r="I8781" t="s">
        <v>864</v>
      </c>
      <c r="J8781" t="s">
        <v>1036</v>
      </c>
      <c r="K8781">
        <v>3.1</v>
      </c>
      <c r="L8781">
        <v>3.1</v>
      </c>
      <c r="M8781" t="s">
        <v>26</v>
      </c>
      <c r="N8781" s="5" t="s">
        <v>74</v>
      </c>
      <c r="O8781" t="s">
        <v>29</v>
      </c>
      <c r="P8781" t="s">
        <v>29</v>
      </c>
      <c r="Q8781" t="s">
        <v>29</v>
      </c>
      <c r="R8781" t="s">
        <v>29</v>
      </c>
      <c r="S8781" t="s">
        <v>29</v>
      </c>
      <c r="T8781" t="s">
        <v>29</v>
      </c>
      <c r="U8781" t="s">
        <v>29</v>
      </c>
      <c r="V8781" t="s">
        <v>29</v>
      </c>
      <c r="W8781" t="s">
        <v>9232</v>
      </c>
    </row>
    <row r="8782" spans="1:23">
      <c r="A8782">
        <v>8781</v>
      </c>
      <c r="B8782" t="s">
        <v>8314</v>
      </c>
      <c r="C8782" t="s">
        <v>1057</v>
      </c>
      <c r="D8782">
        <v>220</v>
      </c>
      <c r="E8782" t="s">
        <v>844</v>
      </c>
      <c r="F8782" t="s">
        <v>731</v>
      </c>
      <c r="G8782" s="1" t="s">
        <v>845</v>
      </c>
      <c r="H8782" t="s">
        <v>763</v>
      </c>
      <c r="I8782" t="s">
        <v>845</v>
      </c>
      <c r="J8782" t="s">
        <v>763</v>
      </c>
      <c r="K8782">
        <v>0.7</v>
      </c>
      <c r="L8782">
        <v>0.7</v>
      </c>
      <c r="M8782" t="s">
        <v>26</v>
      </c>
      <c r="N8782" s="5" t="s">
        <v>74</v>
      </c>
      <c r="O8782" t="s">
        <v>29</v>
      </c>
      <c r="P8782" t="s">
        <v>29</v>
      </c>
      <c r="Q8782" t="s">
        <v>29</v>
      </c>
      <c r="R8782" t="s">
        <v>29</v>
      </c>
      <c r="S8782" t="s">
        <v>29</v>
      </c>
      <c r="T8782" t="s">
        <v>29</v>
      </c>
      <c r="U8782" t="s">
        <v>29</v>
      </c>
      <c r="V8782" t="s">
        <v>29</v>
      </c>
      <c r="W8782" t="s">
        <v>9232</v>
      </c>
    </row>
    <row r="8783" spans="1:23">
      <c r="A8783">
        <v>8782</v>
      </c>
      <c r="B8783" t="s">
        <v>8314</v>
      </c>
      <c r="C8783" t="s">
        <v>1057</v>
      </c>
      <c r="D8783">
        <v>220</v>
      </c>
      <c r="E8783" t="s">
        <v>844</v>
      </c>
      <c r="F8783" t="s">
        <v>731</v>
      </c>
      <c r="G8783" s="1" t="s">
        <v>845</v>
      </c>
      <c r="H8783" t="s">
        <v>763</v>
      </c>
      <c r="I8783" t="s">
        <v>845</v>
      </c>
      <c r="J8783" t="s">
        <v>763</v>
      </c>
      <c r="K8783">
        <v>2.2999999999999998</v>
      </c>
      <c r="L8783">
        <v>2.2999999999999998</v>
      </c>
      <c r="M8783" t="s">
        <v>26</v>
      </c>
      <c r="N8783" s="5" t="s">
        <v>53</v>
      </c>
      <c r="O8783" t="s">
        <v>29</v>
      </c>
      <c r="P8783" t="s">
        <v>29</v>
      </c>
      <c r="Q8783" t="s">
        <v>29</v>
      </c>
      <c r="R8783" t="s">
        <v>29</v>
      </c>
      <c r="S8783" t="s">
        <v>29</v>
      </c>
      <c r="T8783" t="s">
        <v>29</v>
      </c>
      <c r="U8783" t="s">
        <v>29</v>
      </c>
      <c r="V8783" t="s">
        <v>29</v>
      </c>
      <c r="W8783" t="s">
        <v>9232</v>
      </c>
    </row>
    <row r="8784" spans="1:23">
      <c r="A8784">
        <v>8783</v>
      </c>
      <c r="B8784" t="s">
        <v>8314</v>
      </c>
      <c r="C8784" t="s">
        <v>1057</v>
      </c>
      <c r="D8784">
        <v>220</v>
      </c>
      <c r="E8784" t="s">
        <v>844</v>
      </c>
      <c r="F8784" t="s">
        <v>731</v>
      </c>
      <c r="G8784" s="1" t="s">
        <v>845</v>
      </c>
      <c r="H8784" t="s">
        <v>763</v>
      </c>
      <c r="I8784" t="s">
        <v>845</v>
      </c>
      <c r="J8784" t="s">
        <v>763</v>
      </c>
      <c r="K8784">
        <v>0.3</v>
      </c>
      <c r="L8784">
        <v>0.3</v>
      </c>
      <c r="M8784" t="s">
        <v>26</v>
      </c>
      <c r="N8784" s="5" t="s">
        <v>29</v>
      </c>
      <c r="O8784" t="s">
        <v>29</v>
      </c>
      <c r="P8784" t="s">
        <v>29</v>
      </c>
      <c r="Q8784" t="s">
        <v>29</v>
      </c>
      <c r="R8784" t="s">
        <v>29</v>
      </c>
      <c r="S8784" t="s">
        <v>29</v>
      </c>
      <c r="T8784" t="s">
        <v>29</v>
      </c>
      <c r="U8784" t="s">
        <v>29</v>
      </c>
      <c r="V8784" t="s">
        <v>29</v>
      </c>
      <c r="W8784" t="s">
        <v>9232</v>
      </c>
    </row>
    <row r="8785" spans="1:23">
      <c r="A8785">
        <v>8784</v>
      </c>
      <c r="B8785" t="s">
        <v>8314</v>
      </c>
      <c r="C8785" t="s">
        <v>1057</v>
      </c>
      <c r="D8785">
        <v>220</v>
      </c>
      <c r="E8785" t="s">
        <v>9213</v>
      </c>
      <c r="F8785" t="s">
        <v>185</v>
      </c>
      <c r="G8785" s="1" t="s">
        <v>186</v>
      </c>
      <c r="H8785" t="s">
        <v>9223</v>
      </c>
      <c r="I8785" t="s">
        <v>186</v>
      </c>
      <c r="J8785" t="s">
        <v>8606</v>
      </c>
      <c r="K8785">
        <v>2.7</v>
      </c>
      <c r="L8785">
        <v>2.7</v>
      </c>
      <c r="M8785" t="s">
        <v>26</v>
      </c>
      <c r="N8785" s="5" t="s">
        <v>74</v>
      </c>
      <c r="O8785" t="s">
        <v>29</v>
      </c>
      <c r="P8785" t="s">
        <v>29</v>
      </c>
      <c r="Q8785" t="s">
        <v>29</v>
      </c>
      <c r="R8785" t="s">
        <v>29</v>
      </c>
      <c r="S8785" t="s">
        <v>29</v>
      </c>
      <c r="T8785" t="s">
        <v>29</v>
      </c>
      <c r="U8785" t="s">
        <v>29</v>
      </c>
      <c r="V8785" t="s">
        <v>29</v>
      </c>
      <c r="W8785" t="s">
        <v>9232</v>
      </c>
    </row>
    <row r="8786" spans="1:23">
      <c r="A8786">
        <v>8785</v>
      </c>
      <c r="B8786" t="s">
        <v>8314</v>
      </c>
      <c r="C8786" t="s">
        <v>1057</v>
      </c>
      <c r="D8786">
        <v>220</v>
      </c>
      <c r="E8786" t="s">
        <v>8318</v>
      </c>
      <c r="F8786" t="s">
        <v>154</v>
      </c>
      <c r="G8786" s="1" t="s">
        <v>1152</v>
      </c>
      <c r="H8786" t="s">
        <v>65</v>
      </c>
      <c r="I8786" t="s">
        <v>1152</v>
      </c>
      <c r="J8786" t="s">
        <v>65</v>
      </c>
      <c r="K8786">
        <v>1.2</v>
      </c>
      <c r="L8786">
        <v>1.2</v>
      </c>
      <c r="M8786" t="s">
        <v>26</v>
      </c>
      <c r="N8786" s="5" t="s">
        <v>27</v>
      </c>
      <c r="O8786" s="5" t="s">
        <v>5868</v>
      </c>
      <c r="P8786" t="s">
        <v>29</v>
      </c>
      <c r="Q8786" t="s">
        <v>29</v>
      </c>
      <c r="R8786" t="s">
        <v>29</v>
      </c>
      <c r="S8786" t="s">
        <v>29</v>
      </c>
      <c r="T8786" t="s">
        <v>29</v>
      </c>
      <c r="U8786" t="s">
        <v>29</v>
      </c>
      <c r="V8786" t="s">
        <v>29</v>
      </c>
      <c r="W8786" t="s">
        <v>9232</v>
      </c>
    </row>
    <row r="8787" spans="1:23">
      <c r="A8787">
        <v>8786</v>
      </c>
      <c r="B8787" t="s">
        <v>8314</v>
      </c>
      <c r="C8787" t="s">
        <v>1057</v>
      </c>
      <c r="D8787">
        <v>220</v>
      </c>
      <c r="E8787" t="s">
        <v>8318</v>
      </c>
      <c r="F8787" t="s">
        <v>154</v>
      </c>
      <c r="G8787" s="1" t="s">
        <v>1152</v>
      </c>
      <c r="H8787" t="s">
        <v>65</v>
      </c>
      <c r="I8787" t="s">
        <v>1152</v>
      </c>
      <c r="J8787" t="s">
        <v>65</v>
      </c>
      <c r="K8787">
        <v>1.1000000000000001</v>
      </c>
      <c r="L8787">
        <v>1.1000000000000001</v>
      </c>
      <c r="M8787" t="s">
        <v>26</v>
      </c>
      <c r="N8787" s="5" t="s">
        <v>63</v>
      </c>
      <c r="O8787" s="5" t="s">
        <v>4124</v>
      </c>
      <c r="P8787" t="s">
        <v>29</v>
      </c>
      <c r="Q8787" t="s">
        <v>29</v>
      </c>
      <c r="R8787" t="s">
        <v>29</v>
      </c>
      <c r="S8787" t="s">
        <v>29</v>
      </c>
      <c r="T8787" t="s">
        <v>29</v>
      </c>
      <c r="U8787" t="s">
        <v>29</v>
      </c>
      <c r="V8787" t="s">
        <v>29</v>
      </c>
      <c r="W8787" t="s">
        <v>9232</v>
      </c>
    </row>
    <row r="8788" spans="1:23">
      <c r="A8788">
        <v>8787</v>
      </c>
      <c r="B8788" t="s">
        <v>8314</v>
      </c>
      <c r="C8788" t="s">
        <v>1057</v>
      </c>
      <c r="D8788">
        <v>220</v>
      </c>
      <c r="E8788" t="s">
        <v>8318</v>
      </c>
      <c r="F8788" t="s">
        <v>154</v>
      </c>
      <c r="G8788" s="1" t="s">
        <v>1152</v>
      </c>
      <c r="H8788" t="s">
        <v>65</v>
      </c>
      <c r="I8788" t="s">
        <v>1152</v>
      </c>
      <c r="J8788" t="s">
        <v>65</v>
      </c>
      <c r="K8788">
        <v>0.1</v>
      </c>
      <c r="L8788">
        <v>0.1</v>
      </c>
      <c r="M8788" t="s">
        <v>26</v>
      </c>
      <c r="N8788" s="5" t="s">
        <v>29</v>
      </c>
      <c r="O8788" t="s">
        <v>29</v>
      </c>
      <c r="P8788" t="s">
        <v>29</v>
      </c>
      <c r="Q8788" t="s">
        <v>29</v>
      </c>
      <c r="R8788" t="s">
        <v>29</v>
      </c>
      <c r="S8788" t="s">
        <v>29</v>
      </c>
      <c r="T8788" t="s">
        <v>29</v>
      </c>
      <c r="U8788" t="s">
        <v>29</v>
      </c>
      <c r="V8788" t="s">
        <v>29</v>
      </c>
      <c r="W8788" t="s">
        <v>9232</v>
      </c>
    </row>
    <row r="8789" spans="1:23">
      <c r="A8789">
        <v>8788</v>
      </c>
      <c r="B8789" t="s">
        <v>8314</v>
      </c>
      <c r="C8789" t="s">
        <v>1057</v>
      </c>
      <c r="D8789">
        <v>220</v>
      </c>
      <c r="E8789" t="s">
        <v>1038</v>
      </c>
      <c r="F8789" t="s">
        <v>154</v>
      </c>
      <c r="G8789" s="1" t="s">
        <v>814</v>
      </c>
      <c r="H8789" t="s">
        <v>1039</v>
      </c>
      <c r="I8789" t="s">
        <v>814</v>
      </c>
      <c r="J8789" t="s">
        <v>1039</v>
      </c>
      <c r="K8789">
        <v>1.2</v>
      </c>
      <c r="L8789">
        <v>1.2</v>
      </c>
      <c r="M8789" t="s">
        <v>26</v>
      </c>
      <c r="N8789" s="5" t="s">
        <v>27</v>
      </c>
      <c r="O8789" s="5" t="s">
        <v>5868</v>
      </c>
      <c r="P8789" t="s">
        <v>29</v>
      </c>
      <c r="Q8789" t="s">
        <v>29</v>
      </c>
      <c r="R8789" t="s">
        <v>29</v>
      </c>
      <c r="S8789" t="s">
        <v>29</v>
      </c>
      <c r="T8789" t="s">
        <v>29</v>
      </c>
      <c r="U8789" t="s">
        <v>29</v>
      </c>
      <c r="V8789" t="s">
        <v>29</v>
      </c>
      <c r="W8789" t="s">
        <v>9232</v>
      </c>
    </row>
    <row r="8790" spans="1:23">
      <c r="A8790">
        <v>8789</v>
      </c>
      <c r="B8790" t="s">
        <v>8314</v>
      </c>
      <c r="C8790" t="s">
        <v>1057</v>
      </c>
      <c r="D8790">
        <v>220</v>
      </c>
      <c r="E8790" t="s">
        <v>1038</v>
      </c>
      <c r="F8790" t="s">
        <v>154</v>
      </c>
      <c r="G8790" s="1" t="s">
        <v>814</v>
      </c>
      <c r="H8790" t="s">
        <v>1039</v>
      </c>
      <c r="I8790" t="s">
        <v>814</v>
      </c>
      <c r="J8790" t="s">
        <v>1039</v>
      </c>
      <c r="K8790">
        <v>0.8</v>
      </c>
      <c r="L8790">
        <v>0.8</v>
      </c>
      <c r="M8790" t="s">
        <v>26</v>
      </c>
      <c r="N8790" s="5" t="s">
        <v>63</v>
      </c>
      <c r="O8790" s="5" t="s">
        <v>4124</v>
      </c>
      <c r="P8790" t="s">
        <v>29</v>
      </c>
      <c r="Q8790" t="s">
        <v>29</v>
      </c>
      <c r="R8790" t="s">
        <v>29</v>
      </c>
      <c r="S8790" t="s">
        <v>29</v>
      </c>
      <c r="T8790" t="s">
        <v>29</v>
      </c>
      <c r="U8790" t="s">
        <v>29</v>
      </c>
      <c r="V8790" t="s">
        <v>29</v>
      </c>
      <c r="W8790" t="s">
        <v>9232</v>
      </c>
    </row>
    <row r="8791" spans="1:23">
      <c r="A8791">
        <v>8790</v>
      </c>
      <c r="B8791" t="s">
        <v>8314</v>
      </c>
      <c r="C8791" t="s">
        <v>1057</v>
      </c>
      <c r="D8791">
        <v>220</v>
      </c>
      <c r="E8791" t="s">
        <v>1038</v>
      </c>
      <c r="F8791" t="s">
        <v>154</v>
      </c>
      <c r="G8791" s="1" t="s">
        <v>814</v>
      </c>
      <c r="H8791" t="s">
        <v>1039</v>
      </c>
      <c r="I8791" t="s">
        <v>814</v>
      </c>
      <c r="J8791" t="s">
        <v>1039</v>
      </c>
      <c r="K8791">
        <v>0.2</v>
      </c>
      <c r="L8791">
        <v>0.2</v>
      </c>
      <c r="M8791" t="s">
        <v>26</v>
      </c>
      <c r="N8791" s="5" t="s">
        <v>74</v>
      </c>
      <c r="O8791" t="s">
        <v>29</v>
      </c>
      <c r="P8791" t="s">
        <v>29</v>
      </c>
      <c r="Q8791" t="s">
        <v>29</v>
      </c>
      <c r="R8791" t="s">
        <v>29</v>
      </c>
      <c r="S8791" t="s">
        <v>29</v>
      </c>
      <c r="T8791" t="s">
        <v>29</v>
      </c>
      <c r="U8791" t="s">
        <v>29</v>
      </c>
      <c r="V8791" t="s">
        <v>29</v>
      </c>
      <c r="W8791" t="s">
        <v>9232</v>
      </c>
    </row>
    <row r="8792" spans="1:23">
      <c r="A8792">
        <v>8791</v>
      </c>
      <c r="B8792" t="s">
        <v>8314</v>
      </c>
      <c r="C8792" t="s">
        <v>1057</v>
      </c>
      <c r="D8792">
        <v>220</v>
      </c>
      <c r="E8792" t="s">
        <v>1038</v>
      </c>
      <c r="F8792" t="s">
        <v>154</v>
      </c>
      <c r="G8792" s="1" t="s">
        <v>814</v>
      </c>
      <c r="H8792" t="s">
        <v>1039</v>
      </c>
      <c r="I8792" t="s">
        <v>814</v>
      </c>
      <c r="J8792" t="s">
        <v>1039</v>
      </c>
      <c r="K8792">
        <v>0.2</v>
      </c>
      <c r="L8792">
        <v>0.2</v>
      </c>
      <c r="M8792" t="s">
        <v>26</v>
      </c>
      <c r="N8792" s="5" t="s">
        <v>29</v>
      </c>
      <c r="O8792" t="s">
        <v>29</v>
      </c>
      <c r="P8792" t="s">
        <v>29</v>
      </c>
      <c r="Q8792" t="s">
        <v>29</v>
      </c>
      <c r="R8792" t="s">
        <v>29</v>
      </c>
      <c r="S8792" t="s">
        <v>29</v>
      </c>
      <c r="T8792" t="s">
        <v>29</v>
      </c>
      <c r="U8792" t="s">
        <v>29</v>
      </c>
      <c r="V8792" t="s">
        <v>29</v>
      </c>
      <c r="W8792" t="s">
        <v>9232</v>
      </c>
    </row>
    <row r="8793" spans="1:23">
      <c r="A8793">
        <v>8792</v>
      </c>
      <c r="B8793" t="s">
        <v>8314</v>
      </c>
      <c r="C8793" t="s">
        <v>1057</v>
      </c>
      <c r="D8793">
        <v>220</v>
      </c>
      <c r="E8793" t="s">
        <v>494</v>
      </c>
      <c r="F8793" t="s">
        <v>206</v>
      </c>
      <c r="G8793" s="1" t="s">
        <v>495</v>
      </c>
      <c r="H8793" t="s">
        <v>496</v>
      </c>
      <c r="I8793" t="s">
        <v>495</v>
      </c>
      <c r="J8793" t="s">
        <v>867</v>
      </c>
      <c r="K8793">
        <v>0.1</v>
      </c>
      <c r="L8793">
        <v>0.1</v>
      </c>
      <c r="M8793" t="s">
        <v>26</v>
      </c>
      <c r="N8793" s="5" t="s">
        <v>63</v>
      </c>
      <c r="O8793" s="5" t="s">
        <v>4124</v>
      </c>
      <c r="P8793" t="s">
        <v>29</v>
      </c>
      <c r="Q8793" t="s">
        <v>29</v>
      </c>
      <c r="R8793" t="s">
        <v>29</v>
      </c>
      <c r="S8793" t="s">
        <v>29</v>
      </c>
      <c r="T8793" t="s">
        <v>29</v>
      </c>
      <c r="U8793" t="s">
        <v>29</v>
      </c>
      <c r="V8793" t="s">
        <v>29</v>
      </c>
      <c r="W8793" t="s">
        <v>9232</v>
      </c>
    </row>
    <row r="8794" spans="1:23">
      <c r="A8794">
        <v>8793</v>
      </c>
      <c r="B8794" t="s">
        <v>8314</v>
      </c>
      <c r="C8794" t="s">
        <v>1057</v>
      </c>
      <c r="D8794">
        <v>220</v>
      </c>
      <c r="E8794" t="s">
        <v>494</v>
      </c>
      <c r="F8794" t="s">
        <v>206</v>
      </c>
      <c r="G8794" s="1" t="s">
        <v>495</v>
      </c>
      <c r="H8794" t="s">
        <v>496</v>
      </c>
      <c r="I8794" t="s">
        <v>495</v>
      </c>
      <c r="J8794" t="s">
        <v>867</v>
      </c>
      <c r="K8794">
        <v>0.5</v>
      </c>
      <c r="L8794">
        <v>0.5</v>
      </c>
      <c r="M8794" t="s">
        <v>26</v>
      </c>
      <c r="N8794" s="5" t="s">
        <v>74</v>
      </c>
      <c r="O8794" t="s">
        <v>29</v>
      </c>
      <c r="P8794" t="s">
        <v>29</v>
      </c>
      <c r="Q8794" t="s">
        <v>29</v>
      </c>
      <c r="R8794" t="s">
        <v>29</v>
      </c>
      <c r="S8794" t="s">
        <v>29</v>
      </c>
      <c r="T8794" t="s">
        <v>29</v>
      </c>
      <c r="U8794" t="s">
        <v>29</v>
      </c>
      <c r="V8794" t="s">
        <v>29</v>
      </c>
      <c r="W8794" t="s">
        <v>9232</v>
      </c>
    </row>
    <row r="8795" spans="1:23">
      <c r="A8795">
        <v>8794</v>
      </c>
      <c r="B8795" t="s">
        <v>8314</v>
      </c>
      <c r="C8795" t="s">
        <v>1057</v>
      </c>
      <c r="D8795">
        <v>220</v>
      </c>
      <c r="E8795" t="s">
        <v>494</v>
      </c>
      <c r="F8795" t="s">
        <v>206</v>
      </c>
      <c r="G8795" s="1" t="s">
        <v>495</v>
      </c>
      <c r="H8795" t="s">
        <v>496</v>
      </c>
      <c r="I8795" t="s">
        <v>495</v>
      </c>
      <c r="J8795" t="s">
        <v>867</v>
      </c>
      <c r="K8795">
        <v>0.1</v>
      </c>
      <c r="L8795">
        <v>0.1</v>
      </c>
      <c r="M8795" t="s">
        <v>26</v>
      </c>
      <c r="N8795" s="5" t="s">
        <v>29</v>
      </c>
      <c r="O8795" t="s">
        <v>29</v>
      </c>
      <c r="P8795" t="s">
        <v>29</v>
      </c>
      <c r="Q8795" t="s">
        <v>29</v>
      </c>
      <c r="R8795" t="s">
        <v>29</v>
      </c>
      <c r="S8795" t="s">
        <v>29</v>
      </c>
      <c r="T8795" t="s">
        <v>29</v>
      </c>
      <c r="U8795" t="s">
        <v>29</v>
      </c>
      <c r="V8795" t="s">
        <v>29</v>
      </c>
      <c r="W8795" t="s">
        <v>9232</v>
      </c>
    </row>
    <row r="8796" spans="1:23">
      <c r="A8796">
        <v>8795</v>
      </c>
      <c r="B8796" t="s">
        <v>8314</v>
      </c>
      <c r="C8796" t="s">
        <v>1057</v>
      </c>
      <c r="D8796">
        <v>220</v>
      </c>
      <c r="E8796" t="s">
        <v>5938</v>
      </c>
      <c r="F8796" t="s">
        <v>498</v>
      </c>
      <c r="G8796" s="1" t="s">
        <v>1134</v>
      </c>
      <c r="H8796" t="s">
        <v>4957</v>
      </c>
      <c r="I8796" t="s">
        <v>1134</v>
      </c>
      <c r="J8796" t="s">
        <v>4957</v>
      </c>
      <c r="K8796">
        <v>1.1000000000000001</v>
      </c>
      <c r="L8796">
        <v>1.1000000000000001</v>
      </c>
      <c r="M8796" t="s">
        <v>26</v>
      </c>
      <c r="N8796" s="5" t="s">
        <v>63</v>
      </c>
      <c r="O8796" s="5" t="s">
        <v>4124</v>
      </c>
      <c r="P8796" t="s">
        <v>29</v>
      </c>
      <c r="Q8796" t="s">
        <v>29</v>
      </c>
      <c r="R8796" t="s">
        <v>29</v>
      </c>
      <c r="S8796" t="s">
        <v>29</v>
      </c>
      <c r="T8796" t="s">
        <v>29</v>
      </c>
      <c r="U8796" t="s">
        <v>29</v>
      </c>
      <c r="V8796" t="s">
        <v>29</v>
      </c>
      <c r="W8796" t="s">
        <v>9232</v>
      </c>
    </row>
    <row r="8797" spans="1:23">
      <c r="A8797">
        <v>8796</v>
      </c>
      <c r="B8797" t="s">
        <v>8314</v>
      </c>
      <c r="C8797" t="s">
        <v>1057</v>
      </c>
      <c r="D8797">
        <v>220</v>
      </c>
      <c r="E8797" t="s">
        <v>5938</v>
      </c>
      <c r="F8797" t="s">
        <v>498</v>
      </c>
      <c r="G8797" s="1" t="s">
        <v>1134</v>
      </c>
      <c r="H8797" t="s">
        <v>4957</v>
      </c>
      <c r="I8797" t="s">
        <v>1134</v>
      </c>
      <c r="J8797" t="s">
        <v>4957</v>
      </c>
      <c r="K8797">
        <v>0.1</v>
      </c>
      <c r="L8797">
        <v>0.1</v>
      </c>
      <c r="M8797" t="s">
        <v>26</v>
      </c>
      <c r="N8797" s="5" t="s">
        <v>29</v>
      </c>
      <c r="O8797" t="s">
        <v>29</v>
      </c>
      <c r="P8797" t="s">
        <v>29</v>
      </c>
      <c r="Q8797" t="s">
        <v>29</v>
      </c>
      <c r="R8797" t="s">
        <v>29</v>
      </c>
      <c r="S8797" t="s">
        <v>29</v>
      </c>
      <c r="T8797" t="s">
        <v>29</v>
      </c>
      <c r="U8797" t="s">
        <v>29</v>
      </c>
      <c r="V8797" t="s">
        <v>29</v>
      </c>
      <c r="W8797" t="s">
        <v>9232</v>
      </c>
    </row>
    <row r="8798" spans="1:23">
      <c r="A8798">
        <v>8797</v>
      </c>
      <c r="B8798" t="s">
        <v>8314</v>
      </c>
      <c r="C8798" t="s">
        <v>1057</v>
      </c>
      <c r="D8798">
        <v>220</v>
      </c>
      <c r="E8798" t="s">
        <v>1485</v>
      </c>
      <c r="F8798" t="s">
        <v>1062</v>
      </c>
      <c r="G8798" s="1" t="s">
        <v>1486</v>
      </c>
      <c r="H8798" t="s">
        <v>1487</v>
      </c>
      <c r="I8798" t="s">
        <v>1486</v>
      </c>
      <c r="J8798" t="s">
        <v>1487</v>
      </c>
      <c r="K8798">
        <v>1.1000000000000001</v>
      </c>
      <c r="L8798">
        <v>1.1000000000000001</v>
      </c>
      <c r="M8798" t="s">
        <v>26</v>
      </c>
      <c r="N8798" s="5" t="s">
        <v>74</v>
      </c>
      <c r="O8798" t="s">
        <v>29</v>
      </c>
      <c r="P8798" t="s">
        <v>29</v>
      </c>
      <c r="Q8798" t="s">
        <v>29</v>
      </c>
      <c r="R8798" t="s">
        <v>29</v>
      </c>
      <c r="S8798" t="s">
        <v>29</v>
      </c>
      <c r="T8798" t="s">
        <v>29</v>
      </c>
      <c r="U8798" t="s">
        <v>29</v>
      </c>
      <c r="V8798" t="s">
        <v>29</v>
      </c>
      <c r="W8798" t="s">
        <v>9232</v>
      </c>
    </row>
    <row r="8799" spans="1:23">
      <c r="A8799">
        <v>8798</v>
      </c>
      <c r="B8799" t="s">
        <v>8314</v>
      </c>
      <c r="C8799" t="s">
        <v>1057</v>
      </c>
      <c r="D8799">
        <v>220</v>
      </c>
      <c r="E8799" t="s">
        <v>9214</v>
      </c>
      <c r="F8799" t="s">
        <v>67</v>
      </c>
      <c r="G8799" s="1" t="s">
        <v>1336</v>
      </c>
      <c r="H8799" t="s">
        <v>9224</v>
      </c>
      <c r="I8799" t="s">
        <v>1336</v>
      </c>
      <c r="J8799" t="s">
        <v>1504</v>
      </c>
      <c r="K8799">
        <v>0.1</v>
      </c>
      <c r="L8799">
        <v>0.1</v>
      </c>
      <c r="M8799" t="s">
        <v>26</v>
      </c>
      <c r="N8799" s="5" t="s">
        <v>63</v>
      </c>
      <c r="O8799" s="5" t="s">
        <v>4124</v>
      </c>
      <c r="P8799" t="s">
        <v>29</v>
      </c>
      <c r="Q8799" t="s">
        <v>29</v>
      </c>
      <c r="R8799" t="s">
        <v>29</v>
      </c>
      <c r="S8799" t="s">
        <v>29</v>
      </c>
      <c r="T8799" t="s">
        <v>29</v>
      </c>
      <c r="U8799" t="s">
        <v>29</v>
      </c>
      <c r="V8799" t="s">
        <v>29</v>
      </c>
      <c r="W8799" t="s">
        <v>9232</v>
      </c>
    </row>
    <row r="8800" spans="1:23">
      <c r="A8800">
        <v>8799</v>
      </c>
      <c r="B8800" t="s">
        <v>8314</v>
      </c>
      <c r="C8800" t="s">
        <v>1057</v>
      </c>
      <c r="D8800">
        <v>220</v>
      </c>
      <c r="E8800" t="s">
        <v>9214</v>
      </c>
      <c r="F8800" t="s">
        <v>67</v>
      </c>
      <c r="G8800" s="1" t="s">
        <v>1336</v>
      </c>
      <c r="H8800" t="s">
        <v>9224</v>
      </c>
      <c r="I8800" t="s">
        <v>1336</v>
      </c>
      <c r="J8800" t="s">
        <v>1504</v>
      </c>
      <c r="K8800">
        <v>0.1</v>
      </c>
      <c r="L8800">
        <v>0.1</v>
      </c>
      <c r="M8800" t="s">
        <v>26</v>
      </c>
      <c r="N8800" s="5" t="s">
        <v>29</v>
      </c>
      <c r="O8800" t="s">
        <v>29</v>
      </c>
      <c r="P8800" t="s">
        <v>29</v>
      </c>
      <c r="Q8800" t="s">
        <v>29</v>
      </c>
      <c r="R8800" t="s">
        <v>29</v>
      </c>
      <c r="S8800" t="s">
        <v>29</v>
      </c>
      <c r="T8800" t="s">
        <v>29</v>
      </c>
      <c r="U8800" t="s">
        <v>29</v>
      </c>
      <c r="V8800" t="s">
        <v>29</v>
      </c>
      <c r="W8800" t="s">
        <v>9232</v>
      </c>
    </row>
    <row r="8801" spans="1:23">
      <c r="A8801">
        <v>8800</v>
      </c>
      <c r="B8801" t="s">
        <v>8314</v>
      </c>
      <c r="C8801" t="s">
        <v>1057</v>
      </c>
      <c r="D8801">
        <v>220</v>
      </c>
      <c r="E8801" t="s">
        <v>1505</v>
      </c>
      <c r="F8801" t="s">
        <v>185</v>
      </c>
      <c r="G8801" s="1" t="s">
        <v>186</v>
      </c>
      <c r="H8801" t="s">
        <v>1506</v>
      </c>
      <c r="I8801" t="s">
        <v>186</v>
      </c>
      <c r="J8801" t="s">
        <v>1506</v>
      </c>
      <c r="K8801">
        <v>0.7</v>
      </c>
      <c r="L8801">
        <v>0.7</v>
      </c>
      <c r="M8801" t="s">
        <v>26</v>
      </c>
      <c r="N8801" s="5" t="s">
        <v>74</v>
      </c>
      <c r="O8801" t="s">
        <v>29</v>
      </c>
      <c r="P8801" t="s">
        <v>29</v>
      </c>
      <c r="Q8801" t="s">
        <v>29</v>
      </c>
      <c r="R8801" t="s">
        <v>29</v>
      </c>
      <c r="S8801" t="s">
        <v>29</v>
      </c>
      <c r="T8801" t="s">
        <v>29</v>
      </c>
      <c r="U8801" t="s">
        <v>29</v>
      </c>
      <c r="V8801" t="s">
        <v>29</v>
      </c>
      <c r="W8801" t="s">
        <v>9232</v>
      </c>
    </row>
    <row r="8802" spans="1:23">
      <c r="A8802">
        <v>8801</v>
      </c>
      <c r="B8802" t="s">
        <v>8314</v>
      </c>
      <c r="C8802" t="s">
        <v>1057</v>
      </c>
      <c r="D8802">
        <v>220</v>
      </c>
      <c r="E8802" t="s">
        <v>1505</v>
      </c>
      <c r="F8802" t="s">
        <v>185</v>
      </c>
      <c r="G8802" s="1" t="s">
        <v>186</v>
      </c>
      <c r="H8802" t="s">
        <v>1506</v>
      </c>
      <c r="I8802" t="s">
        <v>186</v>
      </c>
      <c r="J8802" t="s">
        <v>1506</v>
      </c>
      <c r="K8802">
        <v>0.1</v>
      </c>
      <c r="L8802">
        <v>0.1</v>
      </c>
      <c r="M8802" t="s">
        <v>26</v>
      </c>
      <c r="N8802" s="5" t="s">
        <v>29</v>
      </c>
      <c r="O8802" t="s">
        <v>29</v>
      </c>
      <c r="P8802" t="s">
        <v>29</v>
      </c>
      <c r="Q8802" t="s">
        <v>29</v>
      </c>
      <c r="R8802" t="s">
        <v>29</v>
      </c>
      <c r="S8802" t="s">
        <v>29</v>
      </c>
      <c r="T8802" t="s">
        <v>29</v>
      </c>
      <c r="U8802" t="s">
        <v>29</v>
      </c>
      <c r="V8802" t="s">
        <v>29</v>
      </c>
      <c r="W8802" t="s">
        <v>9232</v>
      </c>
    </row>
    <row r="8803" spans="1:23">
      <c r="A8803">
        <v>8802</v>
      </c>
      <c r="B8803" t="s">
        <v>9231</v>
      </c>
      <c r="C8803" t="s">
        <v>1057</v>
      </c>
      <c r="D8803">
        <v>220</v>
      </c>
      <c r="E8803" t="s">
        <v>1563</v>
      </c>
      <c r="F8803" t="s">
        <v>185</v>
      </c>
      <c r="G8803" s="1" t="s">
        <v>186</v>
      </c>
      <c r="H8803" t="s">
        <v>1487</v>
      </c>
      <c r="I8803" t="s">
        <v>186</v>
      </c>
      <c r="J8803" t="s">
        <v>8608</v>
      </c>
      <c r="K8803">
        <v>0.3</v>
      </c>
      <c r="L8803">
        <v>0.3</v>
      </c>
      <c r="M8803" t="s">
        <v>26</v>
      </c>
      <c r="N8803" s="5" t="s">
        <v>27</v>
      </c>
      <c r="O8803" s="5" t="s">
        <v>5868</v>
      </c>
      <c r="P8803" t="s">
        <v>29</v>
      </c>
      <c r="Q8803" t="s">
        <v>29</v>
      </c>
      <c r="R8803" t="s">
        <v>29</v>
      </c>
      <c r="S8803" t="s">
        <v>29</v>
      </c>
      <c r="T8803" t="s">
        <v>29</v>
      </c>
      <c r="U8803" t="s">
        <v>29</v>
      </c>
      <c r="V8803" t="s">
        <v>29</v>
      </c>
      <c r="W8803" t="s">
        <v>9232</v>
      </c>
    </row>
    <row r="8804" spans="1:23">
      <c r="A8804">
        <v>8803</v>
      </c>
      <c r="B8804" t="s">
        <v>9231</v>
      </c>
      <c r="C8804" t="s">
        <v>1057</v>
      </c>
      <c r="D8804">
        <v>220</v>
      </c>
      <c r="E8804" t="s">
        <v>1563</v>
      </c>
      <c r="F8804" t="s">
        <v>185</v>
      </c>
      <c r="G8804" s="1" t="s">
        <v>186</v>
      </c>
      <c r="H8804" t="s">
        <v>1487</v>
      </c>
      <c r="I8804" t="s">
        <v>186</v>
      </c>
      <c r="J8804" t="s">
        <v>8608</v>
      </c>
      <c r="K8804">
        <v>0.3</v>
      </c>
      <c r="L8804">
        <v>0.3</v>
      </c>
      <c r="M8804" t="s">
        <v>26</v>
      </c>
      <c r="N8804" s="5" t="s">
        <v>74</v>
      </c>
      <c r="O8804" t="s">
        <v>29</v>
      </c>
      <c r="P8804" t="s">
        <v>29</v>
      </c>
      <c r="Q8804" t="s">
        <v>29</v>
      </c>
      <c r="R8804" t="s">
        <v>29</v>
      </c>
      <c r="S8804" t="s">
        <v>29</v>
      </c>
      <c r="T8804" t="s">
        <v>29</v>
      </c>
      <c r="U8804" t="s">
        <v>29</v>
      </c>
      <c r="V8804" t="s">
        <v>29</v>
      </c>
      <c r="W8804" t="s">
        <v>9232</v>
      </c>
    </row>
    <row r="8805" spans="1:23">
      <c r="A8805">
        <v>8804</v>
      </c>
      <c r="B8805" t="s">
        <v>9231</v>
      </c>
      <c r="C8805" t="s">
        <v>1057</v>
      </c>
      <c r="D8805">
        <v>220</v>
      </c>
      <c r="E8805" t="s">
        <v>501</v>
      </c>
      <c r="F8805" t="s">
        <v>176</v>
      </c>
      <c r="G8805" s="1" t="s">
        <v>502</v>
      </c>
      <c r="H8805" t="s">
        <v>503</v>
      </c>
      <c r="I8805" t="s">
        <v>502</v>
      </c>
      <c r="J8805" t="s">
        <v>503</v>
      </c>
      <c r="K8805">
        <v>0.7</v>
      </c>
      <c r="L8805">
        <v>0.7</v>
      </c>
      <c r="M8805" t="s">
        <v>26</v>
      </c>
      <c r="N8805" s="5" t="s">
        <v>74</v>
      </c>
      <c r="O8805" t="s">
        <v>29</v>
      </c>
      <c r="P8805" t="s">
        <v>29</v>
      </c>
      <c r="Q8805" t="s">
        <v>29</v>
      </c>
      <c r="R8805" t="s">
        <v>29</v>
      </c>
      <c r="S8805" t="s">
        <v>29</v>
      </c>
      <c r="T8805" t="s">
        <v>29</v>
      </c>
      <c r="U8805" t="s">
        <v>29</v>
      </c>
      <c r="V8805" t="s">
        <v>29</v>
      </c>
      <c r="W8805" t="s">
        <v>9232</v>
      </c>
    </row>
    <row r="8806" spans="1:23">
      <c r="A8806">
        <v>8805</v>
      </c>
      <c r="B8806" t="s">
        <v>9231</v>
      </c>
      <c r="C8806" t="s">
        <v>1057</v>
      </c>
      <c r="D8806">
        <v>220</v>
      </c>
      <c r="E8806" t="s">
        <v>427</v>
      </c>
      <c r="F8806" t="s">
        <v>154</v>
      </c>
      <c r="G8806" s="1" t="s">
        <v>428</v>
      </c>
      <c r="H8806" t="s">
        <v>429</v>
      </c>
      <c r="I8806" t="s">
        <v>428</v>
      </c>
      <c r="J8806" t="s">
        <v>1502</v>
      </c>
      <c r="K8806">
        <v>0.1</v>
      </c>
      <c r="L8806">
        <v>0.1</v>
      </c>
      <c r="M8806" t="s">
        <v>26</v>
      </c>
      <c r="N8806" s="5" t="s">
        <v>27</v>
      </c>
      <c r="O8806" s="5" t="s">
        <v>5868</v>
      </c>
      <c r="P8806" t="s">
        <v>29</v>
      </c>
      <c r="Q8806" t="s">
        <v>29</v>
      </c>
      <c r="R8806" t="s">
        <v>29</v>
      </c>
      <c r="S8806" t="s">
        <v>29</v>
      </c>
      <c r="T8806" t="s">
        <v>29</v>
      </c>
      <c r="U8806" t="s">
        <v>29</v>
      </c>
      <c r="V8806" t="s">
        <v>29</v>
      </c>
      <c r="W8806" t="s">
        <v>9232</v>
      </c>
    </row>
    <row r="8807" spans="1:23">
      <c r="A8807">
        <v>8806</v>
      </c>
      <c r="B8807" t="s">
        <v>9231</v>
      </c>
      <c r="C8807" t="s">
        <v>1057</v>
      </c>
      <c r="D8807">
        <v>220</v>
      </c>
      <c r="E8807" t="s">
        <v>427</v>
      </c>
      <c r="F8807" t="s">
        <v>154</v>
      </c>
      <c r="G8807" s="1" t="s">
        <v>428</v>
      </c>
      <c r="H8807" t="s">
        <v>429</v>
      </c>
      <c r="I8807" t="s">
        <v>428</v>
      </c>
      <c r="J8807" t="s">
        <v>1502</v>
      </c>
      <c r="K8807">
        <v>0.1</v>
      </c>
      <c r="L8807">
        <v>0.1</v>
      </c>
      <c r="M8807" t="s">
        <v>26</v>
      </c>
      <c r="N8807" s="5" t="s">
        <v>74</v>
      </c>
      <c r="O8807" t="s">
        <v>29</v>
      </c>
      <c r="P8807" t="s">
        <v>29</v>
      </c>
      <c r="Q8807" t="s">
        <v>29</v>
      </c>
      <c r="R8807" t="s">
        <v>29</v>
      </c>
      <c r="S8807" t="s">
        <v>29</v>
      </c>
      <c r="T8807" t="s">
        <v>29</v>
      </c>
      <c r="U8807" t="s">
        <v>29</v>
      </c>
      <c r="V8807" t="s">
        <v>29</v>
      </c>
      <c r="W8807" t="s">
        <v>9232</v>
      </c>
    </row>
    <row r="8808" spans="1:23">
      <c r="A8808">
        <v>8807</v>
      </c>
      <c r="B8808" t="s">
        <v>9231</v>
      </c>
      <c r="C8808" t="s">
        <v>1057</v>
      </c>
      <c r="D8808">
        <v>220</v>
      </c>
      <c r="E8808" t="s">
        <v>427</v>
      </c>
      <c r="F8808" t="s">
        <v>154</v>
      </c>
      <c r="G8808" s="1" t="s">
        <v>428</v>
      </c>
      <c r="H8808" t="s">
        <v>429</v>
      </c>
      <c r="I8808" t="s">
        <v>428</v>
      </c>
      <c r="J8808" t="s">
        <v>1502</v>
      </c>
      <c r="K8808">
        <v>0.3</v>
      </c>
      <c r="L8808">
        <v>0.3</v>
      </c>
      <c r="M8808" t="s">
        <v>26</v>
      </c>
      <c r="N8808" s="5" t="s">
        <v>53</v>
      </c>
      <c r="O8808" t="s">
        <v>29</v>
      </c>
      <c r="P8808" t="s">
        <v>29</v>
      </c>
      <c r="Q8808" t="s">
        <v>29</v>
      </c>
      <c r="R8808" t="s">
        <v>29</v>
      </c>
      <c r="S8808" t="s">
        <v>29</v>
      </c>
      <c r="T8808" t="s">
        <v>29</v>
      </c>
      <c r="U8808" t="s">
        <v>29</v>
      </c>
      <c r="V8808" t="s">
        <v>29</v>
      </c>
      <c r="W8808" t="s">
        <v>9232</v>
      </c>
    </row>
    <row r="8809" spans="1:23">
      <c r="A8809">
        <v>8808</v>
      </c>
      <c r="B8809" t="s">
        <v>9231</v>
      </c>
      <c r="C8809" t="s">
        <v>1057</v>
      </c>
      <c r="D8809">
        <v>220</v>
      </c>
      <c r="E8809" t="s">
        <v>427</v>
      </c>
      <c r="F8809" t="s">
        <v>154</v>
      </c>
      <c r="G8809" s="1" t="s">
        <v>428</v>
      </c>
      <c r="H8809" t="s">
        <v>429</v>
      </c>
      <c r="I8809" t="s">
        <v>428</v>
      </c>
      <c r="J8809" t="s">
        <v>1502</v>
      </c>
      <c r="K8809">
        <v>0.1</v>
      </c>
      <c r="L8809">
        <v>0.1</v>
      </c>
      <c r="M8809" t="s">
        <v>26</v>
      </c>
      <c r="N8809" s="5" t="s">
        <v>29</v>
      </c>
      <c r="O8809" t="s">
        <v>29</v>
      </c>
      <c r="P8809" t="s">
        <v>29</v>
      </c>
      <c r="Q8809" t="s">
        <v>29</v>
      </c>
      <c r="R8809" t="s">
        <v>29</v>
      </c>
      <c r="S8809" t="s">
        <v>29</v>
      </c>
      <c r="T8809" t="s">
        <v>29</v>
      </c>
      <c r="U8809" t="s">
        <v>29</v>
      </c>
      <c r="V8809" t="s">
        <v>29</v>
      </c>
      <c r="W8809" t="s">
        <v>9232</v>
      </c>
    </row>
    <row r="8810" spans="1:23">
      <c r="A8810">
        <v>8809</v>
      </c>
      <c r="B8810" t="s">
        <v>9231</v>
      </c>
      <c r="C8810" t="s">
        <v>1057</v>
      </c>
      <c r="D8810">
        <v>220</v>
      </c>
      <c r="E8810" t="s">
        <v>1507</v>
      </c>
      <c r="F8810" t="s">
        <v>1062</v>
      </c>
      <c r="G8810" s="1" t="s">
        <v>1508</v>
      </c>
      <c r="H8810" t="s">
        <v>1509</v>
      </c>
      <c r="I8810" t="s">
        <v>1508</v>
      </c>
      <c r="J8810" t="s">
        <v>1509</v>
      </c>
      <c r="K8810">
        <v>0.1</v>
      </c>
      <c r="L8810">
        <v>0.1</v>
      </c>
      <c r="M8810" t="s">
        <v>26</v>
      </c>
      <c r="N8810" s="5" t="s">
        <v>27</v>
      </c>
      <c r="O8810" s="5" t="s">
        <v>5868</v>
      </c>
      <c r="P8810" t="s">
        <v>29</v>
      </c>
      <c r="Q8810" t="s">
        <v>29</v>
      </c>
      <c r="R8810" t="s">
        <v>29</v>
      </c>
      <c r="S8810" t="s">
        <v>29</v>
      </c>
      <c r="T8810" t="s">
        <v>29</v>
      </c>
      <c r="U8810" t="s">
        <v>29</v>
      </c>
      <c r="V8810" t="s">
        <v>29</v>
      </c>
      <c r="W8810" t="s">
        <v>9232</v>
      </c>
    </row>
    <row r="8811" spans="1:23">
      <c r="A8811">
        <v>8810</v>
      </c>
      <c r="B8811" t="s">
        <v>9231</v>
      </c>
      <c r="C8811" t="s">
        <v>1057</v>
      </c>
      <c r="D8811">
        <v>220</v>
      </c>
      <c r="E8811" t="s">
        <v>1507</v>
      </c>
      <c r="F8811" t="s">
        <v>1062</v>
      </c>
      <c r="G8811" s="1" t="s">
        <v>1508</v>
      </c>
      <c r="H8811" t="s">
        <v>1509</v>
      </c>
      <c r="I8811" t="s">
        <v>1508</v>
      </c>
      <c r="J8811" t="s">
        <v>1509</v>
      </c>
      <c r="K8811">
        <v>0.2</v>
      </c>
      <c r="L8811">
        <v>0.2</v>
      </c>
      <c r="M8811" t="s">
        <v>26</v>
      </c>
      <c r="N8811" s="5" t="s">
        <v>63</v>
      </c>
      <c r="O8811" s="5" t="s">
        <v>4124</v>
      </c>
      <c r="P8811" t="s">
        <v>29</v>
      </c>
      <c r="Q8811" t="s">
        <v>29</v>
      </c>
      <c r="R8811" t="s">
        <v>29</v>
      </c>
      <c r="S8811" t="s">
        <v>29</v>
      </c>
      <c r="T8811" t="s">
        <v>29</v>
      </c>
      <c r="U8811" t="s">
        <v>29</v>
      </c>
      <c r="V8811" t="s">
        <v>29</v>
      </c>
      <c r="W8811" t="s">
        <v>9232</v>
      </c>
    </row>
    <row r="8812" spans="1:23">
      <c r="A8812">
        <v>8811</v>
      </c>
      <c r="B8812" t="s">
        <v>9231</v>
      </c>
      <c r="C8812" t="s">
        <v>1057</v>
      </c>
      <c r="D8812">
        <v>220</v>
      </c>
      <c r="E8812" t="s">
        <v>838</v>
      </c>
      <c r="F8812" t="s">
        <v>611</v>
      </c>
      <c r="G8812" s="1" t="s">
        <v>839</v>
      </c>
      <c r="H8812" t="s">
        <v>840</v>
      </c>
      <c r="I8812" t="s">
        <v>5934</v>
      </c>
      <c r="J8812" t="s">
        <v>840</v>
      </c>
      <c r="K8812">
        <v>0.1</v>
      </c>
      <c r="L8812">
        <v>0.1</v>
      </c>
      <c r="M8812" t="s">
        <v>26</v>
      </c>
      <c r="N8812" s="5" t="s">
        <v>74</v>
      </c>
      <c r="O8812" t="s">
        <v>29</v>
      </c>
      <c r="P8812" t="s">
        <v>29</v>
      </c>
      <c r="Q8812" t="s">
        <v>29</v>
      </c>
      <c r="R8812" t="s">
        <v>29</v>
      </c>
      <c r="S8812" t="s">
        <v>29</v>
      </c>
      <c r="T8812" t="s">
        <v>29</v>
      </c>
      <c r="U8812" t="s">
        <v>29</v>
      </c>
      <c r="V8812" t="s">
        <v>29</v>
      </c>
      <c r="W8812" t="s">
        <v>9232</v>
      </c>
    </row>
    <row r="8813" spans="1:23">
      <c r="A8813">
        <v>8812</v>
      </c>
      <c r="B8813" t="s">
        <v>9231</v>
      </c>
      <c r="C8813" t="s">
        <v>1057</v>
      </c>
      <c r="D8813">
        <v>220</v>
      </c>
      <c r="E8813" t="s">
        <v>1514</v>
      </c>
      <c r="F8813" t="s">
        <v>438</v>
      </c>
      <c r="G8813" s="1" t="s">
        <v>1515</v>
      </c>
      <c r="H8813" t="s">
        <v>1516</v>
      </c>
      <c r="I8813" t="s">
        <v>1515</v>
      </c>
      <c r="J8813" t="s">
        <v>1516</v>
      </c>
      <c r="K8813">
        <v>0.1</v>
      </c>
      <c r="L8813">
        <v>0.1</v>
      </c>
      <c r="M8813" t="s">
        <v>26</v>
      </c>
      <c r="N8813" s="5" t="s">
        <v>29</v>
      </c>
      <c r="O8813" t="s">
        <v>29</v>
      </c>
      <c r="P8813" t="s">
        <v>29</v>
      </c>
      <c r="Q8813" t="s">
        <v>29</v>
      </c>
      <c r="R8813" t="s">
        <v>29</v>
      </c>
      <c r="S8813" t="s">
        <v>29</v>
      </c>
      <c r="T8813" t="s">
        <v>29</v>
      </c>
      <c r="U8813" t="s">
        <v>29</v>
      </c>
      <c r="V8813" t="s">
        <v>29</v>
      </c>
      <c r="W8813" t="s">
        <v>9232</v>
      </c>
    </row>
    <row r="8814" spans="1:23">
      <c r="A8814">
        <v>8813</v>
      </c>
      <c r="B8814" t="s">
        <v>9231</v>
      </c>
      <c r="C8814" t="s">
        <v>1057</v>
      </c>
      <c r="D8814">
        <v>220</v>
      </c>
      <c r="E8814" t="s">
        <v>464</v>
      </c>
      <c r="F8814" t="s">
        <v>255</v>
      </c>
      <c r="G8814" s="1" t="s">
        <v>465</v>
      </c>
      <c r="H8814" t="s">
        <v>466</v>
      </c>
      <c r="I8814" t="s">
        <v>465</v>
      </c>
      <c r="J8814" t="s">
        <v>466</v>
      </c>
      <c r="K8814">
        <v>0.1</v>
      </c>
      <c r="L8814">
        <v>0.1</v>
      </c>
      <c r="M8814" t="s">
        <v>26</v>
      </c>
      <c r="N8814" s="5" t="s">
        <v>53</v>
      </c>
      <c r="O8814" t="s">
        <v>29</v>
      </c>
      <c r="P8814" t="s">
        <v>29</v>
      </c>
      <c r="Q8814" t="s">
        <v>29</v>
      </c>
      <c r="R8814" t="s">
        <v>29</v>
      </c>
      <c r="S8814" t="s">
        <v>29</v>
      </c>
      <c r="T8814" t="s">
        <v>29</v>
      </c>
      <c r="U8814" t="s">
        <v>29</v>
      </c>
      <c r="V8814" t="s">
        <v>29</v>
      </c>
      <c r="W8814" t="s">
        <v>9232</v>
      </c>
    </row>
    <row r="8815" spans="1:23">
      <c r="A8815">
        <v>8814</v>
      </c>
      <c r="B8815" t="s">
        <v>9231</v>
      </c>
      <c r="C8815" t="s">
        <v>1057</v>
      </c>
      <c r="D8815">
        <v>220</v>
      </c>
      <c r="E8815" t="s">
        <v>464</v>
      </c>
      <c r="F8815" t="s">
        <v>255</v>
      </c>
      <c r="G8815" s="1" t="s">
        <v>465</v>
      </c>
      <c r="H8815" t="s">
        <v>466</v>
      </c>
      <c r="I8815" t="s">
        <v>465</v>
      </c>
      <c r="J8815" t="s">
        <v>466</v>
      </c>
      <c r="K8815">
        <v>0.1</v>
      </c>
      <c r="L8815">
        <v>0.1</v>
      </c>
      <c r="M8815" t="s">
        <v>26</v>
      </c>
      <c r="N8815" s="5" t="s">
        <v>29</v>
      </c>
      <c r="O8815" t="s">
        <v>29</v>
      </c>
      <c r="P8815" t="s">
        <v>29</v>
      </c>
      <c r="Q8815" t="s">
        <v>29</v>
      </c>
      <c r="R8815" t="s">
        <v>29</v>
      </c>
      <c r="S8815" t="s">
        <v>29</v>
      </c>
      <c r="T8815" t="s">
        <v>29</v>
      </c>
      <c r="U8815" t="s">
        <v>29</v>
      </c>
      <c r="V8815" t="s">
        <v>29</v>
      </c>
      <c r="W8815" t="s">
        <v>9232</v>
      </c>
    </row>
    <row r="8816" spans="1:23">
      <c r="A8816">
        <v>8815</v>
      </c>
      <c r="B8816" t="s">
        <v>9231</v>
      </c>
      <c r="C8816" t="s">
        <v>1057</v>
      </c>
      <c r="D8816">
        <v>220</v>
      </c>
      <c r="E8816" t="s">
        <v>2768</v>
      </c>
      <c r="F8816" t="s">
        <v>9221</v>
      </c>
      <c r="G8816" s="1" t="s">
        <v>2770</v>
      </c>
      <c r="H8816" t="s">
        <v>2771</v>
      </c>
      <c r="I8816" t="s">
        <v>2770</v>
      </c>
      <c r="J8816" t="s">
        <v>2771</v>
      </c>
      <c r="K8816">
        <v>0.1</v>
      </c>
      <c r="L8816">
        <v>0.1</v>
      </c>
      <c r="M8816" t="s">
        <v>26</v>
      </c>
      <c r="N8816" s="5" t="s">
        <v>74</v>
      </c>
      <c r="O8816" t="s">
        <v>29</v>
      </c>
      <c r="P8816" t="s">
        <v>29</v>
      </c>
      <c r="Q8816" t="s">
        <v>29</v>
      </c>
      <c r="R8816" t="s">
        <v>29</v>
      </c>
      <c r="S8816" t="s">
        <v>29</v>
      </c>
      <c r="T8816" t="s">
        <v>29</v>
      </c>
      <c r="U8816" t="s">
        <v>29</v>
      </c>
      <c r="V8816" t="s">
        <v>29</v>
      </c>
      <c r="W8816" t="s">
        <v>9232</v>
      </c>
    </row>
    <row r="8817" spans="1:23">
      <c r="A8817">
        <v>8816</v>
      </c>
      <c r="B8817" t="s">
        <v>9231</v>
      </c>
      <c r="C8817" t="s">
        <v>1057</v>
      </c>
      <c r="D8817">
        <v>220</v>
      </c>
      <c r="E8817" t="s">
        <v>1028</v>
      </c>
      <c r="F8817" t="s">
        <v>344</v>
      </c>
      <c r="G8817" s="1" t="s">
        <v>762</v>
      </c>
      <c r="H8817" t="s">
        <v>1029</v>
      </c>
      <c r="I8817" t="s">
        <v>762</v>
      </c>
      <c r="J8817" t="s">
        <v>763</v>
      </c>
      <c r="K8817">
        <v>0.1</v>
      </c>
      <c r="L8817">
        <v>0.1</v>
      </c>
      <c r="M8817" t="s">
        <v>26</v>
      </c>
      <c r="N8817" s="5" t="s">
        <v>29</v>
      </c>
      <c r="O8817" t="s">
        <v>29</v>
      </c>
      <c r="P8817" t="s">
        <v>29</v>
      </c>
      <c r="Q8817" t="s">
        <v>29</v>
      </c>
      <c r="R8817" t="s">
        <v>29</v>
      </c>
      <c r="S8817" t="s">
        <v>29</v>
      </c>
      <c r="T8817" t="s">
        <v>29</v>
      </c>
      <c r="U8817" t="s">
        <v>29</v>
      </c>
      <c r="V8817" t="s">
        <v>29</v>
      </c>
      <c r="W8817" t="s">
        <v>9232</v>
      </c>
    </row>
    <row r="8818" spans="1:23">
      <c r="A8818">
        <v>8817</v>
      </c>
      <c r="B8818" t="s">
        <v>9231</v>
      </c>
      <c r="C8818" t="s">
        <v>1057</v>
      </c>
      <c r="D8818">
        <v>220</v>
      </c>
      <c r="E8818" t="s">
        <v>848</v>
      </c>
      <c r="F8818" t="s">
        <v>196</v>
      </c>
      <c r="G8818" s="1" t="s">
        <v>849</v>
      </c>
      <c r="H8818" t="s">
        <v>348</v>
      </c>
      <c r="I8818" t="s">
        <v>928</v>
      </c>
      <c r="J8818" t="s">
        <v>348</v>
      </c>
      <c r="K8818">
        <v>0.1</v>
      </c>
      <c r="L8818">
        <v>0.1</v>
      </c>
      <c r="M8818" t="s">
        <v>26</v>
      </c>
      <c r="N8818" s="5" t="s">
        <v>29</v>
      </c>
      <c r="O8818" t="s">
        <v>29</v>
      </c>
      <c r="P8818" t="s">
        <v>29</v>
      </c>
      <c r="Q8818" t="s">
        <v>29</v>
      </c>
      <c r="R8818" t="s">
        <v>29</v>
      </c>
      <c r="S8818" t="s">
        <v>29</v>
      </c>
      <c r="T8818" t="s">
        <v>29</v>
      </c>
      <c r="U8818" t="s">
        <v>29</v>
      </c>
      <c r="V8818" t="s">
        <v>29</v>
      </c>
      <c r="W8818" t="s">
        <v>9232</v>
      </c>
    </row>
    <row r="8819" spans="1:23">
      <c r="A8819">
        <v>8818</v>
      </c>
      <c r="B8819" t="s">
        <v>9231</v>
      </c>
      <c r="C8819" t="s">
        <v>1057</v>
      </c>
      <c r="D8819">
        <v>220</v>
      </c>
      <c r="E8819" t="s">
        <v>8343</v>
      </c>
      <c r="F8819" t="s">
        <v>3071</v>
      </c>
      <c r="G8819" s="1" t="s">
        <v>3297</v>
      </c>
      <c r="H8819" t="s">
        <v>8344</v>
      </c>
      <c r="I8819" t="s">
        <v>3297</v>
      </c>
      <c r="J8819" t="s">
        <v>8344</v>
      </c>
      <c r="K8819">
        <v>0.2</v>
      </c>
      <c r="L8819">
        <v>0.2</v>
      </c>
      <c r="M8819" t="s">
        <v>26</v>
      </c>
      <c r="N8819" s="5" t="s">
        <v>74</v>
      </c>
      <c r="O8819" t="s">
        <v>29</v>
      </c>
      <c r="P8819" t="s">
        <v>29</v>
      </c>
      <c r="Q8819" t="s">
        <v>29</v>
      </c>
      <c r="R8819" t="s">
        <v>29</v>
      </c>
      <c r="S8819" t="s">
        <v>29</v>
      </c>
      <c r="T8819" t="s">
        <v>29</v>
      </c>
      <c r="U8819" t="s">
        <v>29</v>
      </c>
      <c r="V8819" t="s">
        <v>29</v>
      </c>
      <c r="W8819" t="s">
        <v>9232</v>
      </c>
    </row>
    <row r="8820" spans="1:23">
      <c r="A8820">
        <v>8819</v>
      </c>
      <c r="B8820" t="s">
        <v>9231</v>
      </c>
      <c r="C8820" t="s">
        <v>1057</v>
      </c>
      <c r="D8820">
        <v>220</v>
      </c>
      <c r="E8820" t="s">
        <v>1575</v>
      </c>
      <c r="F8820" t="s">
        <v>468</v>
      </c>
      <c r="G8820" s="1" t="s">
        <v>1195</v>
      </c>
      <c r="H8820" t="s">
        <v>1576</v>
      </c>
      <c r="I8820" t="s">
        <v>1140</v>
      </c>
      <c r="J8820" t="s">
        <v>763</v>
      </c>
      <c r="K8820">
        <v>0.1</v>
      </c>
      <c r="L8820">
        <v>0.1</v>
      </c>
      <c r="M8820" t="s">
        <v>26</v>
      </c>
      <c r="N8820" s="5" t="s">
        <v>53</v>
      </c>
      <c r="O8820" t="s">
        <v>29</v>
      </c>
      <c r="P8820" t="s">
        <v>29</v>
      </c>
      <c r="Q8820" t="s">
        <v>29</v>
      </c>
      <c r="R8820" t="s">
        <v>29</v>
      </c>
      <c r="S8820" t="s">
        <v>29</v>
      </c>
      <c r="T8820" t="s">
        <v>29</v>
      </c>
      <c r="U8820" t="s">
        <v>29</v>
      </c>
      <c r="V8820" t="s">
        <v>29</v>
      </c>
      <c r="W8820" t="s">
        <v>9232</v>
      </c>
    </row>
    <row r="8821" spans="1:23">
      <c r="A8821">
        <v>8820</v>
      </c>
      <c r="B8821" t="s">
        <v>9231</v>
      </c>
      <c r="C8821" t="s">
        <v>1057</v>
      </c>
      <c r="D8821">
        <v>220</v>
      </c>
      <c r="E8821" t="s">
        <v>3300</v>
      </c>
      <c r="F8821" t="s">
        <v>611</v>
      </c>
      <c r="G8821" s="1" t="s">
        <v>3301</v>
      </c>
      <c r="H8821" t="s">
        <v>450</v>
      </c>
      <c r="I8821" t="s">
        <v>3301</v>
      </c>
      <c r="J8821" t="s">
        <v>450</v>
      </c>
      <c r="K8821">
        <v>0.1</v>
      </c>
      <c r="L8821">
        <v>0.1</v>
      </c>
      <c r="M8821" t="s">
        <v>26</v>
      </c>
      <c r="N8821" s="5" t="s">
        <v>74</v>
      </c>
      <c r="O8821" t="s">
        <v>29</v>
      </c>
      <c r="P8821" t="s">
        <v>29</v>
      </c>
      <c r="Q8821" t="s">
        <v>29</v>
      </c>
      <c r="R8821" t="s">
        <v>29</v>
      </c>
      <c r="S8821" t="s">
        <v>29</v>
      </c>
      <c r="T8821" t="s">
        <v>29</v>
      </c>
      <c r="U8821" t="s">
        <v>29</v>
      </c>
      <c r="V8821" t="s">
        <v>29</v>
      </c>
      <c r="W8821" t="s">
        <v>9232</v>
      </c>
    </row>
    <row r="8822" spans="1:23">
      <c r="A8822">
        <v>8821</v>
      </c>
      <c r="B8822" t="s">
        <v>9231</v>
      </c>
      <c r="C8822" t="s">
        <v>1057</v>
      </c>
      <c r="D8822">
        <v>220</v>
      </c>
      <c r="E8822" t="s">
        <v>1510</v>
      </c>
      <c r="F8822" t="s">
        <v>185</v>
      </c>
      <c r="G8822" s="1" t="s">
        <v>186</v>
      </c>
      <c r="H8822" t="s">
        <v>865</v>
      </c>
      <c r="I8822" t="s">
        <v>186</v>
      </c>
      <c r="J8822" t="s">
        <v>862</v>
      </c>
      <c r="K8822">
        <v>0.1</v>
      </c>
      <c r="L8822">
        <v>0.1</v>
      </c>
      <c r="M8822" t="s">
        <v>26</v>
      </c>
      <c r="N8822" s="5" t="s">
        <v>29</v>
      </c>
      <c r="O8822" t="s">
        <v>29</v>
      </c>
      <c r="P8822" t="s">
        <v>29</v>
      </c>
      <c r="Q8822" t="s">
        <v>29</v>
      </c>
      <c r="R8822" t="s">
        <v>29</v>
      </c>
      <c r="S8822" t="s">
        <v>29</v>
      </c>
      <c r="T8822" t="s">
        <v>29</v>
      </c>
      <c r="U8822" t="s">
        <v>29</v>
      </c>
      <c r="V8822" t="s">
        <v>29</v>
      </c>
      <c r="W8822" t="s">
        <v>9232</v>
      </c>
    </row>
    <row r="8823" spans="1:23">
      <c r="A8823">
        <v>8822</v>
      </c>
      <c r="B8823" t="s">
        <v>9231</v>
      </c>
      <c r="C8823" t="s">
        <v>1057</v>
      </c>
      <c r="D8823">
        <v>220</v>
      </c>
      <c r="E8823" t="s">
        <v>246</v>
      </c>
      <c r="F8823" t="s">
        <v>185</v>
      </c>
      <c r="G8823" s="1" t="s">
        <v>186</v>
      </c>
      <c r="H8823" t="s">
        <v>29</v>
      </c>
      <c r="I8823" t="s">
        <v>186</v>
      </c>
      <c r="J8823" t="s">
        <v>29</v>
      </c>
      <c r="K8823">
        <v>0.1</v>
      </c>
      <c r="L8823">
        <v>0.1</v>
      </c>
      <c r="M8823" t="s">
        <v>26</v>
      </c>
      <c r="N8823" s="5" t="s">
        <v>29</v>
      </c>
      <c r="O8823" t="s">
        <v>29</v>
      </c>
      <c r="P8823" t="s">
        <v>29</v>
      </c>
      <c r="Q8823" t="s">
        <v>29</v>
      </c>
      <c r="R8823" t="s">
        <v>29</v>
      </c>
      <c r="S8823" t="s">
        <v>29</v>
      </c>
      <c r="T8823" t="s">
        <v>29</v>
      </c>
      <c r="U8823" t="s">
        <v>29</v>
      </c>
      <c r="V8823" t="s">
        <v>29</v>
      </c>
      <c r="W8823" t="s">
        <v>9232</v>
      </c>
    </row>
    <row r="8824" spans="1:23">
      <c r="A8824">
        <v>8823</v>
      </c>
      <c r="B8824" t="s">
        <v>9231</v>
      </c>
      <c r="C8824" t="s">
        <v>1057</v>
      </c>
      <c r="D8824">
        <v>220</v>
      </c>
      <c r="E8824" t="s">
        <v>8345</v>
      </c>
      <c r="F8824" t="s">
        <v>23</v>
      </c>
      <c r="G8824" s="1" t="s">
        <v>8346</v>
      </c>
      <c r="H8824" t="s">
        <v>6630</v>
      </c>
      <c r="I8824" t="s">
        <v>8346</v>
      </c>
      <c r="J8824" t="s">
        <v>6630</v>
      </c>
      <c r="K8824">
        <v>0.1</v>
      </c>
      <c r="L8824">
        <v>0.1</v>
      </c>
      <c r="M8824" t="s">
        <v>26</v>
      </c>
      <c r="N8824" s="5" t="s">
        <v>74</v>
      </c>
      <c r="O8824" t="s">
        <v>29</v>
      </c>
      <c r="P8824" t="s">
        <v>29</v>
      </c>
      <c r="Q8824" t="s">
        <v>29</v>
      </c>
      <c r="R8824" t="s">
        <v>29</v>
      </c>
      <c r="S8824" t="s">
        <v>29</v>
      </c>
      <c r="T8824" t="s">
        <v>29</v>
      </c>
      <c r="U8824" t="s">
        <v>29</v>
      </c>
      <c r="V8824" t="s">
        <v>29</v>
      </c>
      <c r="W8824" t="s">
        <v>9232</v>
      </c>
    </row>
    <row r="8825" spans="1:23">
      <c r="A8825">
        <v>8824</v>
      </c>
      <c r="B8825" t="s">
        <v>9231</v>
      </c>
      <c r="C8825" t="s">
        <v>1057</v>
      </c>
      <c r="D8825">
        <v>220</v>
      </c>
      <c r="E8825" t="s">
        <v>1030</v>
      </c>
      <c r="F8825" t="s">
        <v>185</v>
      </c>
      <c r="G8825" s="1" t="s">
        <v>1031</v>
      </c>
      <c r="H8825" t="s">
        <v>1032</v>
      </c>
      <c r="I8825" t="s">
        <v>842</v>
      </c>
      <c r="J8825" t="s">
        <v>843</v>
      </c>
      <c r="K8825">
        <v>0.1</v>
      </c>
      <c r="L8825">
        <v>0.1</v>
      </c>
      <c r="M8825" t="s">
        <v>26</v>
      </c>
      <c r="N8825" s="5" t="s">
        <v>29</v>
      </c>
      <c r="O8825" t="s">
        <v>29</v>
      </c>
      <c r="P8825" t="s">
        <v>29</v>
      </c>
      <c r="Q8825" t="s">
        <v>29</v>
      </c>
      <c r="R8825" t="s">
        <v>29</v>
      </c>
      <c r="S8825" t="s">
        <v>29</v>
      </c>
      <c r="T8825" t="s">
        <v>29</v>
      </c>
      <c r="U8825" t="s">
        <v>29</v>
      </c>
      <c r="V8825" t="s">
        <v>29</v>
      </c>
      <c r="W8825" t="s">
        <v>9232</v>
      </c>
    </row>
    <row r="8826" spans="1:23">
      <c r="A8826">
        <v>8825</v>
      </c>
      <c r="B8826" t="s">
        <v>9231</v>
      </c>
      <c r="C8826" t="s">
        <v>1057</v>
      </c>
      <c r="D8826">
        <v>220</v>
      </c>
      <c r="E8826" t="s">
        <v>8347</v>
      </c>
      <c r="F8826" t="s">
        <v>4164</v>
      </c>
      <c r="G8826" s="1" t="s">
        <v>4165</v>
      </c>
      <c r="H8826" t="s">
        <v>8348</v>
      </c>
      <c r="I8826" t="s">
        <v>4165</v>
      </c>
      <c r="J8826" t="s">
        <v>8348</v>
      </c>
      <c r="K8826">
        <v>0.4</v>
      </c>
      <c r="L8826">
        <v>0.4</v>
      </c>
      <c r="M8826" t="s">
        <v>26</v>
      </c>
      <c r="N8826" s="5" t="s">
        <v>27</v>
      </c>
      <c r="O8826" s="5" t="s">
        <v>5868</v>
      </c>
      <c r="P8826" t="s">
        <v>29</v>
      </c>
      <c r="Q8826" t="s">
        <v>29</v>
      </c>
      <c r="R8826" t="s">
        <v>29</v>
      </c>
      <c r="S8826" t="s">
        <v>29</v>
      </c>
      <c r="T8826" t="s">
        <v>29</v>
      </c>
      <c r="U8826" t="s">
        <v>29</v>
      </c>
      <c r="V8826" t="s">
        <v>29</v>
      </c>
      <c r="W8826" t="s">
        <v>9232</v>
      </c>
    </row>
    <row r="8827" spans="1:23">
      <c r="A8827">
        <v>8826</v>
      </c>
      <c r="B8827" t="s">
        <v>9231</v>
      </c>
      <c r="C8827" t="s">
        <v>1057</v>
      </c>
      <c r="D8827">
        <v>220</v>
      </c>
      <c r="E8827" t="s">
        <v>9215</v>
      </c>
      <c r="F8827" t="s">
        <v>72</v>
      </c>
      <c r="G8827" s="1" t="s">
        <v>9225</v>
      </c>
      <c r="H8827" t="s">
        <v>8342</v>
      </c>
      <c r="I8827" t="s">
        <v>356</v>
      </c>
      <c r="J8827" t="s">
        <v>9226</v>
      </c>
      <c r="K8827">
        <v>0.2</v>
      </c>
      <c r="L8827">
        <v>0.2</v>
      </c>
      <c r="M8827" t="s">
        <v>26</v>
      </c>
      <c r="N8827" s="5" t="s">
        <v>74</v>
      </c>
      <c r="O8827" t="s">
        <v>29</v>
      </c>
      <c r="P8827" t="s">
        <v>29</v>
      </c>
      <c r="Q8827" t="s">
        <v>29</v>
      </c>
      <c r="R8827" t="s">
        <v>29</v>
      </c>
      <c r="S8827" t="s">
        <v>29</v>
      </c>
      <c r="T8827" t="s">
        <v>29</v>
      </c>
      <c r="U8827" t="s">
        <v>29</v>
      </c>
      <c r="V8827" t="s">
        <v>29</v>
      </c>
      <c r="W8827" t="s">
        <v>9232</v>
      </c>
    </row>
    <row r="8828" spans="1:23">
      <c r="A8828">
        <v>8827</v>
      </c>
      <c r="B8828" t="s">
        <v>9231</v>
      </c>
      <c r="C8828" t="s">
        <v>1057</v>
      </c>
      <c r="D8828">
        <v>220</v>
      </c>
      <c r="E8828" t="s">
        <v>9216</v>
      </c>
      <c r="F8828" t="s">
        <v>258</v>
      </c>
      <c r="G8828" s="1" t="s">
        <v>29</v>
      </c>
      <c r="H8828" t="s">
        <v>29</v>
      </c>
      <c r="I8828" t="s">
        <v>29</v>
      </c>
      <c r="J8828" t="s">
        <v>29</v>
      </c>
      <c r="K8828">
        <v>0.1</v>
      </c>
      <c r="L8828">
        <v>0.1</v>
      </c>
      <c r="M8828" t="s">
        <v>26</v>
      </c>
      <c r="N8828" s="5" t="s">
        <v>74</v>
      </c>
      <c r="O8828" t="s">
        <v>29</v>
      </c>
      <c r="P8828" t="s">
        <v>29</v>
      </c>
      <c r="Q8828" t="s">
        <v>29</v>
      </c>
      <c r="R8828" t="s">
        <v>29</v>
      </c>
      <c r="S8828" t="s">
        <v>29</v>
      </c>
      <c r="T8828" t="s">
        <v>29</v>
      </c>
      <c r="U8828" t="s">
        <v>29</v>
      </c>
      <c r="V8828" t="s">
        <v>29</v>
      </c>
      <c r="W8828" t="s">
        <v>9232</v>
      </c>
    </row>
    <row r="8829" spans="1:23">
      <c r="A8829">
        <v>8828</v>
      </c>
      <c r="B8829" t="s">
        <v>9231</v>
      </c>
      <c r="C8829" t="s">
        <v>1057</v>
      </c>
      <c r="D8829">
        <v>220</v>
      </c>
      <c r="E8829" t="s">
        <v>9217</v>
      </c>
      <c r="F8829" t="s">
        <v>41</v>
      </c>
      <c r="G8829" s="1" t="s">
        <v>1017</v>
      </c>
      <c r="H8829" t="s">
        <v>9227</v>
      </c>
      <c r="I8829" t="s">
        <v>1017</v>
      </c>
      <c r="J8829" t="s">
        <v>9228</v>
      </c>
      <c r="K8829">
        <v>0.8</v>
      </c>
      <c r="L8829">
        <v>0.8</v>
      </c>
      <c r="M8829" t="s">
        <v>26</v>
      </c>
      <c r="N8829" s="5" t="s">
        <v>74</v>
      </c>
      <c r="O8829" t="s">
        <v>29</v>
      </c>
      <c r="P8829" t="s">
        <v>29</v>
      </c>
      <c r="Q8829" t="s">
        <v>29</v>
      </c>
      <c r="R8829" t="s">
        <v>29</v>
      </c>
      <c r="S8829" t="s">
        <v>29</v>
      </c>
      <c r="T8829" t="s">
        <v>29</v>
      </c>
      <c r="U8829" t="s">
        <v>29</v>
      </c>
      <c r="V8829" t="s">
        <v>29</v>
      </c>
      <c r="W8829" t="s">
        <v>9232</v>
      </c>
    </row>
    <row r="8830" spans="1:23">
      <c r="A8830">
        <v>8829</v>
      </c>
      <c r="B8830" t="s">
        <v>9231</v>
      </c>
      <c r="C8830" t="s">
        <v>1057</v>
      </c>
      <c r="D8830">
        <v>220</v>
      </c>
      <c r="E8830" t="s">
        <v>9218</v>
      </c>
      <c r="F8830" t="s">
        <v>598</v>
      </c>
      <c r="G8830" s="1" t="s">
        <v>9229</v>
      </c>
      <c r="H8830" t="s">
        <v>2320</v>
      </c>
      <c r="I8830" t="s">
        <v>9230</v>
      </c>
      <c r="J8830" t="s">
        <v>2320</v>
      </c>
      <c r="K8830">
        <v>0.8</v>
      </c>
      <c r="L8830">
        <v>0.8</v>
      </c>
      <c r="M8830" t="s">
        <v>26</v>
      </c>
      <c r="N8830" s="5" t="s">
        <v>74</v>
      </c>
      <c r="O8830" t="s">
        <v>29</v>
      </c>
      <c r="P8830" t="s">
        <v>29</v>
      </c>
      <c r="Q8830" t="s">
        <v>29</v>
      </c>
      <c r="R8830" t="s">
        <v>29</v>
      </c>
      <c r="S8830" t="s">
        <v>29</v>
      </c>
      <c r="T8830" t="s">
        <v>29</v>
      </c>
      <c r="U8830" t="s">
        <v>29</v>
      </c>
      <c r="V8830" t="s">
        <v>29</v>
      </c>
      <c r="W8830" t="s">
        <v>9232</v>
      </c>
    </row>
    <row r="8831" spans="1:23">
      <c r="A8831">
        <v>8830</v>
      </c>
      <c r="B8831" t="s">
        <v>9231</v>
      </c>
      <c r="C8831" t="s">
        <v>1057</v>
      </c>
      <c r="D8831">
        <v>220</v>
      </c>
      <c r="E8831" t="s">
        <v>9219</v>
      </c>
      <c r="F8831" t="s">
        <v>344</v>
      </c>
      <c r="G8831" s="1" t="s">
        <v>29</v>
      </c>
      <c r="H8831" t="s">
        <v>29</v>
      </c>
      <c r="I8831" t="s">
        <v>29</v>
      </c>
      <c r="J8831" t="s">
        <v>29</v>
      </c>
      <c r="K8831">
        <v>0.4</v>
      </c>
      <c r="L8831">
        <v>0.4</v>
      </c>
      <c r="M8831" t="s">
        <v>26</v>
      </c>
      <c r="N8831" s="5" t="s">
        <v>74</v>
      </c>
      <c r="O8831" t="s">
        <v>29</v>
      </c>
      <c r="P8831" t="s">
        <v>29</v>
      </c>
      <c r="Q8831" t="s">
        <v>29</v>
      </c>
      <c r="R8831" t="s">
        <v>29</v>
      </c>
      <c r="S8831" t="s">
        <v>29</v>
      </c>
      <c r="T8831" t="s">
        <v>29</v>
      </c>
      <c r="U8831" t="s">
        <v>29</v>
      </c>
      <c r="V8831" t="s">
        <v>29</v>
      </c>
      <c r="W8831" t="s">
        <v>9232</v>
      </c>
    </row>
    <row r="8832" spans="1:23">
      <c r="A8832">
        <v>8831</v>
      </c>
      <c r="B8832" t="s">
        <v>9231</v>
      </c>
      <c r="C8832" t="s">
        <v>1057</v>
      </c>
      <c r="D8832">
        <v>220</v>
      </c>
      <c r="E8832" t="s">
        <v>9220</v>
      </c>
      <c r="F8832" t="s">
        <v>93</v>
      </c>
      <c r="G8832" s="1" t="s">
        <v>29</v>
      </c>
      <c r="H8832" t="s">
        <v>29</v>
      </c>
      <c r="I8832" t="s">
        <v>29</v>
      </c>
      <c r="J8832" t="s">
        <v>29</v>
      </c>
      <c r="K8832">
        <v>0.1</v>
      </c>
      <c r="L8832">
        <v>0.1</v>
      </c>
      <c r="M8832" t="s">
        <v>26</v>
      </c>
      <c r="N8832" s="5" t="s">
        <v>74</v>
      </c>
      <c r="O8832" t="s">
        <v>29</v>
      </c>
      <c r="P8832" t="s">
        <v>29</v>
      </c>
      <c r="Q8832" t="s">
        <v>29</v>
      </c>
      <c r="R8832" t="s">
        <v>29</v>
      </c>
      <c r="S8832" t="s">
        <v>29</v>
      </c>
      <c r="T8832" t="s">
        <v>29</v>
      </c>
      <c r="U8832" t="s">
        <v>29</v>
      </c>
      <c r="V8832" t="s">
        <v>29</v>
      </c>
      <c r="W8832" t="s">
        <v>9232</v>
      </c>
    </row>
    <row r="8833" spans="1:23">
      <c r="A8833">
        <v>8832</v>
      </c>
      <c r="B8833" t="s">
        <v>9231</v>
      </c>
      <c r="C8833" t="s">
        <v>1057</v>
      </c>
      <c r="D8833">
        <v>220</v>
      </c>
      <c r="E8833" t="s">
        <v>3585</v>
      </c>
      <c r="F8833" t="s">
        <v>76</v>
      </c>
      <c r="G8833" s="1" t="s">
        <v>29</v>
      </c>
      <c r="H8833" t="s">
        <v>29</v>
      </c>
      <c r="I8833" t="s">
        <v>29</v>
      </c>
      <c r="J8833" t="s">
        <v>29</v>
      </c>
      <c r="K8833">
        <v>15.2</v>
      </c>
      <c r="L8833">
        <v>15.2</v>
      </c>
      <c r="M8833" t="s">
        <v>687</v>
      </c>
      <c r="N8833" s="5" t="s">
        <v>29</v>
      </c>
      <c r="O8833" t="s">
        <v>29</v>
      </c>
      <c r="P8833" t="s">
        <v>29</v>
      </c>
      <c r="Q8833" t="s">
        <v>29</v>
      </c>
      <c r="R8833" t="s">
        <v>29</v>
      </c>
      <c r="S8833" t="s">
        <v>29</v>
      </c>
      <c r="T8833" t="s">
        <v>29</v>
      </c>
      <c r="U8833" t="s">
        <v>29</v>
      </c>
      <c r="V8833" t="s">
        <v>29</v>
      </c>
      <c r="W8833" t="s">
        <v>9232</v>
      </c>
    </row>
    <row r="8834" spans="1:23">
      <c r="A8834">
        <v>8833</v>
      </c>
      <c r="B8834" t="s">
        <v>9231</v>
      </c>
      <c r="C8834" t="s">
        <v>1057</v>
      </c>
      <c r="D8834">
        <v>220</v>
      </c>
      <c r="E8834" t="s">
        <v>8941</v>
      </c>
      <c r="F8834" t="s">
        <v>136</v>
      </c>
      <c r="G8834" s="1" t="s">
        <v>29</v>
      </c>
      <c r="H8834" t="s">
        <v>29</v>
      </c>
      <c r="I8834" t="s">
        <v>29</v>
      </c>
      <c r="J8834" t="s">
        <v>29</v>
      </c>
      <c r="K8834">
        <v>12.1</v>
      </c>
      <c r="L8834">
        <v>12.1</v>
      </c>
      <c r="M8834" t="s">
        <v>136</v>
      </c>
      <c r="N8834" s="5" t="s">
        <v>29</v>
      </c>
      <c r="O8834" t="s">
        <v>29</v>
      </c>
      <c r="P8834" t="s">
        <v>29</v>
      </c>
      <c r="Q8834" t="s">
        <v>29</v>
      </c>
      <c r="R8834" t="s">
        <v>29</v>
      </c>
      <c r="S8834" t="s">
        <v>29</v>
      </c>
      <c r="T8834" t="s">
        <v>29</v>
      </c>
      <c r="U8834" t="s">
        <v>29</v>
      </c>
      <c r="V8834" t="s">
        <v>29</v>
      </c>
      <c r="W8834" t="s">
        <v>9232</v>
      </c>
    </row>
    <row r="8835" spans="1:23">
      <c r="A8835">
        <v>8834</v>
      </c>
      <c r="B8835" t="s">
        <v>1277</v>
      </c>
      <c r="C8835" t="s">
        <v>1277</v>
      </c>
      <c r="D8835">
        <v>221</v>
      </c>
      <c r="E8835" t="s">
        <v>8349</v>
      </c>
      <c r="F8835" t="s">
        <v>108</v>
      </c>
      <c r="G8835" s="1" t="s">
        <v>8350</v>
      </c>
      <c r="H8835" t="s">
        <v>29</v>
      </c>
      <c r="I8835" t="s">
        <v>8350</v>
      </c>
      <c r="J8835" t="s">
        <v>29</v>
      </c>
      <c r="K8835">
        <v>29.27</v>
      </c>
      <c r="L8835">
        <v>29.27</v>
      </c>
      <c r="M8835" t="s">
        <v>26</v>
      </c>
      <c r="N8835" t="s">
        <v>8351</v>
      </c>
      <c r="O8835" t="s">
        <v>141</v>
      </c>
      <c r="P8835" t="s">
        <v>121</v>
      </c>
      <c r="Q8835" t="s">
        <v>29</v>
      </c>
      <c r="R8835" t="s">
        <v>29</v>
      </c>
      <c r="S8835" t="s">
        <v>29</v>
      </c>
      <c r="T8835" t="s">
        <v>29</v>
      </c>
      <c r="U8835" t="s">
        <v>29</v>
      </c>
      <c r="V8835" t="s">
        <v>8352</v>
      </c>
      <c r="W8835" t="s">
        <v>8353</v>
      </c>
    </row>
    <row r="8836" spans="1:23">
      <c r="A8836">
        <v>8835</v>
      </c>
      <c r="B8836" t="s">
        <v>1277</v>
      </c>
      <c r="C8836" t="s">
        <v>1277</v>
      </c>
      <c r="D8836">
        <v>221</v>
      </c>
      <c r="E8836" t="s">
        <v>8354</v>
      </c>
      <c r="F8836" t="s">
        <v>108</v>
      </c>
      <c r="G8836" s="1" t="s">
        <v>8350</v>
      </c>
      <c r="H8836" t="s">
        <v>29</v>
      </c>
      <c r="I8836" t="s">
        <v>8350</v>
      </c>
      <c r="J8836" t="s">
        <v>29</v>
      </c>
      <c r="K8836">
        <v>26.08</v>
      </c>
      <c r="L8836">
        <v>26.08</v>
      </c>
      <c r="M8836" t="s">
        <v>26</v>
      </c>
      <c r="N8836" t="s">
        <v>8351</v>
      </c>
      <c r="O8836" t="s">
        <v>141</v>
      </c>
      <c r="P8836" t="s">
        <v>121</v>
      </c>
      <c r="Q8836" t="s">
        <v>8355</v>
      </c>
      <c r="R8836" t="s">
        <v>29</v>
      </c>
      <c r="S8836" t="s">
        <v>29</v>
      </c>
      <c r="T8836" t="s">
        <v>29</v>
      </c>
      <c r="U8836" t="s">
        <v>29</v>
      </c>
      <c r="V8836" t="s">
        <v>8352</v>
      </c>
      <c r="W8836" t="s">
        <v>8353</v>
      </c>
    </row>
    <row r="8837" spans="1:23">
      <c r="A8837">
        <v>8836</v>
      </c>
      <c r="B8837" t="s">
        <v>1277</v>
      </c>
      <c r="C8837" t="s">
        <v>1277</v>
      </c>
      <c r="D8837">
        <v>221</v>
      </c>
      <c r="E8837" t="s">
        <v>8356</v>
      </c>
      <c r="F8837" t="s">
        <v>251</v>
      </c>
      <c r="G8837" s="1" t="s">
        <v>1758</v>
      </c>
      <c r="H8837" t="s">
        <v>8357</v>
      </c>
      <c r="I8837" t="s">
        <v>1758</v>
      </c>
      <c r="J8837" t="s">
        <v>8803</v>
      </c>
      <c r="K8837">
        <v>14.15</v>
      </c>
      <c r="L8837">
        <v>14.15</v>
      </c>
      <c r="M8837" t="s">
        <v>26</v>
      </c>
      <c r="N8837" t="s">
        <v>323</v>
      </c>
      <c r="O8837" t="s">
        <v>328</v>
      </c>
      <c r="P8837" t="s">
        <v>29</v>
      </c>
      <c r="Q8837" t="s">
        <v>29</v>
      </c>
      <c r="R8837" t="s">
        <v>29</v>
      </c>
      <c r="S8837" t="s">
        <v>29</v>
      </c>
      <c r="T8837" t="s">
        <v>29</v>
      </c>
      <c r="U8837" t="s">
        <v>29</v>
      </c>
      <c r="V8837" t="s">
        <v>8352</v>
      </c>
      <c r="W8837" t="s">
        <v>8353</v>
      </c>
    </row>
    <row r="8838" spans="1:23">
      <c r="A8838">
        <v>8837</v>
      </c>
      <c r="B8838" t="s">
        <v>1277</v>
      </c>
      <c r="C8838" t="s">
        <v>1277</v>
      </c>
      <c r="D8838">
        <v>221</v>
      </c>
      <c r="E8838" t="s">
        <v>8358</v>
      </c>
      <c r="F8838" t="s">
        <v>185</v>
      </c>
      <c r="G8838" s="1" t="s">
        <v>186</v>
      </c>
      <c r="H8838" t="s">
        <v>4166</v>
      </c>
      <c r="I8838" t="s">
        <v>186</v>
      </c>
      <c r="J8838" t="s">
        <v>4166</v>
      </c>
      <c r="K8838">
        <v>4.84</v>
      </c>
      <c r="L8838">
        <v>4.84</v>
      </c>
      <c r="M8838" t="s">
        <v>26</v>
      </c>
      <c r="N8838" t="s">
        <v>323</v>
      </c>
      <c r="O8838" t="s">
        <v>328</v>
      </c>
      <c r="P8838" t="s">
        <v>29</v>
      </c>
      <c r="Q8838" t="s">
        <v>29</v>
      </c>
      <c r="R8838" t="s">
        <v>29</v>
      </c>
      <c r="S8838" t="s">
        <v>29</v>
      </c>
      <c r="T8838" t="s">
        <v>29</v>
      </c>
      <c r="U8838" t="s">
        <v>29</v>
      </c>
      <c r="V8838" t="s">
        <v>8352</v>
      </c>
      <c r="W8838" t="s">
        <v>8353</v>
      </c>
    </row>
    <row r="8839" spans="1:23">
      <c r="A8839">
        <v>8838</v>
      </c>
      <c r="B8839" t="s">
        <v>1277</v>
      </c>
      <c r="C8839" t="s">
        <v>1277</v>
      </c>
      <c r="D8839">
        <v>221</v>
      </c>
      <c r="E8839" t="s">
        <v>8359</v>
      </c>
      <c r="F8839" t="s">
        <v>185</v>
      </c>
      <c r="G8839" s="1" t="s">
        <v>186</v>
      </c>
      <c r="H8839" t="s">
        <v>8360</v>
      </c>
      <c r="I8839" t="s">
        <v>186</v>
      </c>
      <c r="J8839" t="s">
        <v>8360</v>
      </c>
      <c r="K8839">
        <v>3.55</v>
      </c>
      <c r="L8839">
        <v>3.55</v>
      </c>
      <c r="M8839" t="s">
        <v>26</v>
      </c>
      <c r="N8839" t="s">
        <v>232</v>
      </c>
      <c r="O8839" t="s">
        <v>219</v>
      </c>
      <c r="P8839" t="s">
        <v>29</v>
      </c>
      <c r="Q8839" t="s">
        <v>29</v>
      </c>
      <c r="R8839" t="s">
        <v>29</v>
      </c>
      <c r="S8839" t="s">
        <v>29</v>
      </c>
      <c r="T8839" t="s">
        <v>29</v>
      </c>
      <c r="U8839" t="s">
        <v>29</v>
      </c>
      <c r="V8839" t="s">
        <v>8352</v>
      </c>
      <c r="W8839" t="s">
        <v>8353</v>
      </c>
    </row>
    <row r="8840" spans="1:23">
      <c r="A8840">
        <v>8839</v>
      </c>
      <c r="B8840" t="s">
        <v>1277</v>
      </c>
      <c r="C8840" t="s">
        <v>1277</v>
      </c>
      <c r="D8840">
        <v>221</v>
      </c>
      <c r="E8840" t="s">
        <v>6272</v>
      </c>
      <c r="F8840" t="s">
        <v>1355</v>
      </c>
      <c r="G8840" s="1" t="s">
        <v>1356</v>
      </c>
      <c r="H8840" t="s">
        <v>6273</v>
      </c>
      <c r="I8840" t="s">
        <v>1356</v>
      </c>
      <c r="J8840" t="s">
        <v>6273</v>
      </c>
      <c r="K8840">
        <v>2.92</v>
      </c>
      <c r="L8840">
        <v>2.92</v>
      </c>
      <c r="M8840" t="s">
        <v>26</v>
      </c>
      <c r="N8840" t="s">
        <v>219</v>
      </c>
      <c r="O8840" t="s">
        <v>323</v>
      </c>
      <c r="P8840" t="s">
        <v>328</v>
      </c>
      <c r="Q8840" t="s">
        <v>29</v>
      </c>
      <c r="R8840" t="s">
        <v>29</v>
      </c>
      <c r="S8840" t="s">
        <v>29</v>
      </c>
      <c r="T8840" t="s">
        <v>29</v>
      </c>
      <c r="U8840" t="s">
        <v>29</v>
      </c>
      <c r="V8840" t="s">
        <v>8352</v>
      </c>
      <c r="W8840" t="s">
        <v>8353</v>
      </c>
    </row>
    <row r="8841" spans="1:23">
      <c r="A8841">
        <v>8840</v>
      </c>
      <c r="B8841" t="s">
        <v>1277</v>
      </c>
      <c r="C8841" t="s">
        <v>1277</v>
      </c>
      <c r="D8841">
        <v>221</v>
      </c>
      <c r="E8841" t="s">
        <v>8361</v>
      </c>
      <c r="F8841" t="s">
        <v>76</v>
      </c>
      <c r="G8841" s="1" t="s">
        <v>29</v>
      </c>
      <c r="H8841" t="s">
        <v>29</v>
      </c>
      <c r="I8841" t="s">
        <v>29</v>
      </c>
      <c r="J8841" t="s">
        <v>29</v>
      </c>
      <c r="K8841">
        <v>2.62</v>
      </c>
      <c r="L8841">
        <v>2.62</v>
      </c>
      <c r="M8841" t="s">
        <v>77</v>
      </c>
      <c r="N8841" t="s">
        <v>29</v>
      </c>
      <c r="O8841" t="s">
        <v>29</v>
      </c>
      <c r="P8841" t="s">
        <v>29</v>
      </c>
      <c r="Q8841" t="s">
        <v>29</v>
      </c>
      <c r="R8841" t="s">
        <v>29</v>
      </c>
      <c r="S8841" t="s">
        <v>29</v>
      </c>
      <c r="T8841" t="s">
        <v>29</v>
      </c>
      <c r="U8841" t="s">
        <v>29</v>
      </c>
      <c r="V8841" t="s">
        <v>8352</v>
      </c>
      <c r="W8841" t="s">
        <v>8353</v>
      </c>
    </row>
    <row r="8842" spans="1:23">
      <c r="A8842">
        <v>8841</v>
      </c>
      <c r="B8842" t="s">
        <v>1277</v>
      </c>
      <c r="C8842" t="s">
        <v>1277</v>
      </c>
      <c r="D8842">
        <v>221</v>
      </c>
      <c r="E8842" t="s">
        <v>8362</v>
      </c>
      <c r="F8842" t="s">
        <v>108</v>
      </c>
      <c r="G8842" s="1" t="s">
        <v>8363</v>
      </c>
      <c r="H8842" t="s">
        <v>8364</v>
      </c>
      <c r="I8842" t="s">
        <v>8363</v>
      </c>
      <c r="J8842" t="s">
        <v>8804</v>
      </c>
      <c r="K8842">
        <v>1.84</v>
      </c>
      <c r="L8842">
        <v>1.84</v>
      </c>
      <c r="M8842" t="s">
        <v>26</v>
      </c>
      <c r="N8842" t="s">
        <v>27</v>
      </c>
      <c r="O8842" t="s">
        <v>141</v>
      </c>
      <c r="P8842" t="s">
        <v>121</v>
      </c>
      <c r="Q8842" t="s">
        <v>29</v>
      </c>
      <c r="R8842" t="s">
        <v>29</v>
      </c>
      <c r="S8842" t="s">
        <v>29</v>
      </c>
      <c r="T8842" t="s">
        <v>29</v>
      </c>
      <c r="U8842" t="s">
        <v>29</v>
      </c>
      <c r="V8842" t="s">
        <v>8352</v>
      </c>
      <c r="W8842" t="s">
        <v>8353</v>
      </c>
    </row>
    <row r="8843" spans="1:23">
      <c r="A8843">
        <v>8842</v>
      </c>
      <c r="B8843" t="s">
        <v>1277</v>
      </c>
      <c r="C8843" t="s">
        <v>1277</v>
      </c>
      <c r="D8843">
        <v>221</v>
      </c>
      <c r="E8843" t="s">
        <v>8365</v>
      </c>
      <c r="F8843" t="s">
        <v>1286</v>
      </c>
      <c r="G8843" s="1" t="s">
        <v>29</v>
      </c>
      <c r="H8843" t="s">
        <v>29</v>
      </c>
      <c r="I8843" t="s">
        <v>29</v>
      </c>
      <c r="J8843" t="s">
        <v>29</v>
      </c>
      <c r="K8843">
        <v>1.8</v>
      </c>
      <c r="L8843">
        <v>1.8</v>
      </c>
      <c r="M8843" t="s">
        <v>26</v>
      </c>
      <c r="N8843" t="s">
        <v>63</v>
      </c>
      <c r="O8843" t="s">
        <v>232</v>
      </c>
      <c r="P8843" t="s">
        <v>219</v>
      </c>
      <c r="Q8843" t="s">
        <v>121</v>
      </c>
      <c r="R8843" t="s">
        <v>29</v>
      </c>
      <c r="S8843" t="s">
        <v>29</v>
      </c>
      <c r="T8843" t="s">
        <v>29</v>
      </c>
      <c r="U8843" t="s">
        <v>29</v>
      </c>
      <c r="V8843" t="s">
        <v>8352</v>
      </c>
      <c r="W8843" t="s">
        <v>8353</v>
      </c>
    </row>
    <row r="8844" spans="1:23">
      <c r="A8844">
        <v>8843</v>
      </c>
      <c r="B8844" t="s">
        <v>1277</v>
      </c>
      <c r="C8844" t="s">
        <v>1277</v>
      </c>
      <c r="D8844">
        <v>221</v>
      </c>
      <c r="E8844" t="s">
        <v>8366</v>
      </c>
      <c r="F8844" t="s">
        <v>108</v>
      </c>
      <c r="G8844" s="1" t="s">
        <v>8367</v>
      </c>
      <c r="H8844" t="s">
        <v>8368</v>
      </c>
      <c r="I8844" t="s">
        <v>8367</v>
      </c>
      <c r="J8844" t="s">
        <v>8368</v>
      </c>
      <c r="K8844">
        <v>1.79</v>
      </c>
      <c r="L8844">
        <v>1.79</v>
      </c>
      <c r="M8844" t="s">
        <v>26</v>
      </c>
      <c r="N8844" t="s">
        <v>8351</v>
      </c>
      <c r="O8844" t="s">
        <v>141</v>
      </c>
      <c r="P8844" t="s">
        <v>121</v>
      </c>
      <c r="Q8844" t="s">
        <v>29</v>
      </c>
      <c r="R8844" t="s">
        <v>29</v>
      </c>
      <c r="S8844" t="s">
        <v>29</v>
      </c>
      <c r="T8844" t="s">
        <v>29</v>
      </c>
      <c r="U8844" t="s">
        <v>29</v>
      </c>
      <c r="V8844" t="s">
        <v>8352</v>
      </c>
      <c r="W8844" t="s">
        <v>8353</v>
      </c>
    </row>
    <row r="8845" spans="1:23">
      <c r="A8845">
        <v>8844</v>
      </c>
      <c r="B8845" t="s">
        <v>1277</v>
      </c>
      <c r="C8845" t="s">
        <v>1277</v>
      </c>
      <c r="D8845">
        <v>221</v>
      </c>
      <c r="E8845" t="s">
        <v>8941</v>
      </c>
      <c r="F8845" t="s">
        <v>136</v>
      </c>
      <c r="G8845" s="1" t="s">
        <v>29</v>
      </c>
      <c r="H8845" t="s">
        <v>29</v>
      </c>
      <c r="I8845" t="s">
        <v>29</v>
      </c>
      <c r="J8845" t="s">
        <v>29</v>
      </c>
      <c r="K8845">
        <v>11.14</v>
      </c>
      <c r="L8845">
        <v>11.14</v>
      </c>
      <c r="M8845" t="s">
        <v>136</v>
      </c>
      <c r="N8845" t="s">
        <v>29</v>
      </c>
      <c r="O8845" t="s">
        <v>29</v>
      </c>
      <c r="P8845" t="s">
        <v>29</v>
      </c>
      <c r="Q8845" t="s">
        <v>29</v>
      </c>
      <c r="R8845" t="s">
        <v>29</v>
      </c>
      <c r="S8845" t="s">
        <v>29</v>
      </c>
      <c r="T8845" t="s">
        <v>29</v>
      </c>
      <c r="U8845" t="s">
        <v>29</v>
      </c>
      <c r="V8845" t="s">
        <v>8352</v>
      </c>
      <c r="W8845" t="s">
        <v>8353</v>
      </c>
    </row>
    <row r="8846" spans="1:23">
      <c r="A8846">
        <v>8845</v>
      </c>
      <c r="B8846" t="s">
        <v>1277</v>
      </c>
      <c r="C8846" t="s">
        <v>1277</v>
      </c>
      <c r="D8846">
        <v>222</v>
      </c>
      <c r="E8846" t="s">
        <v>8369</v>
      </c>
      <c r="F8846" t="s">
        <v>185</v>
      </c>
      <c r="G8846" s="1" t="s">
        <v>186</v>
      </c>
      <c r="H8846" t="s">
        <v>8370</v>
      </c>
      <c r="I8846" t="s">
        <v>186</v>
      </c>
      <c r="J8846" t="s">
        <v>8883</v>
      </c>
      <c r="K8846">
        <v>25.83</v>
      </c>
      <c r="L8846">
        <v>25.83</v>
      </c>
      <c r="M8846" t="s">
        <v>26</v>
      </c>
      <c r="N8846" t="s">
        <v>232</v>
      </c>
      <c r="O8846" t="s">
        <v>219</v>
      </c>
      <c r="P8846" t="s">
        <v>29</v>
      </c>
      <c r="Q8846" t="s">
        <v>29</v>
      </c>
      <c r="R8846" t="s">
        <v>29</v>
      </c>
      <c r="S8846" t="s">
        <v>29</v>
      </c>
      <c r="T8846" t="s">
        <v>29</v>
      </c>
      <c r="U8846" t="s">
        <v>29</v>
      </c>
      <c r="V8846" t="s">
        <v>8371</v>
      </c>
      <c r="W8846" t="s">
        <v>8353</v>
      </c>
    </row>
    <row r="8847" spans="1:23">
      <c r="A8847">
        <v>8846</v>
      </c>
      <c r="B8847" t="s">
        <v>1277</v>
      </c>
      <c r="C8847" t="s">
        <v>1277</v>
      </c>
      <c r="D8847">
        <v>222</v>
      </c>
      <c r="E8847" t="s">
        <v>8349</v>
      </c>
      <c r="F8847" t="s">
        <v>108</v>
      </c>
      <c r="G8847" s="1" t="s">
        <v>8350</v>
      </c>
      <c r="H8847" t="s">
        <v>29</v>
      </c>
      <c r="I8847" t="s">
        <v>8350</v>
      </c>
      <c r="J8847" t="s">
        <v>29</v>
      </c>
      <c r="K8847">
        <v>19.54</v>
      </c>
      <c r="L8847">
        <v>19.54</v>
      </c>
      <c r="M8847" t="s">
        <v>26</v>
      </c>
      <c r="N8847" t="s">
        <v>8351</v>
      </c>
      <c r="O8847" t="s">
        <v>141</v>
      </c>
      <c r="P8847" t="s">
        <v>121</v>
      </c>
      <c r="Q8847" t="s">
        <v>29</v>
      </c>
      <c r="R8847" t="s">
        <v>29</v>
      </c>
      <c r="S8847" t="s">
        <v>29</v>
      </c>
      <c r="T8847" t="s">
        <v>29</v>
      </c>
      <c r="U8847" t="s">
        <v>29</v>
      </c>
      <c r="V8847" t="s">
        <v>8371</v>
      </c>
      <c r="W8847" t="s">
        <v>8353</v>
      </c>
    </row>
    <row r="8848" spans="1:23">
      <c r="A8848">
        <v>8847</v>
      </c>
      <c r="B8848" t="s">
        <v>1277</v>
      </c>
      <c r="C8848" t="s">
        <v>1277</v>
      </c>
      <c r="D8848">
        <v>222</v>
      </c>
      <c r="E8848" t="s">
        <v>8354</v>
      </c>
      <c r="F8848" t="s">
        <v>108</v>
      </c>
      <c r="G8848" s="1" t="s">
        <v>8350</v>
      </c>
      <c r="H8848" t="s">
        <v>29</v>
      </c>
      <c r="I8848" t="s">
        <v>8350</v>
      </c>
      <c r="J8848" t="s">
        <v>29</v>
      </c>
      <c r="K8848">
        <v>16.22</v>
      </c>
      <c r="L8848">
        <v>16.22</v>
      </c>
      <c r="M8848" t="s">
        <v>26</v>
      </c>
      <c r="N8848" t="s">
        <v>8351</v>
      </c>
      <c r="O8848" t="s">
        <v>141</v>
      </c>
      <c r="P8848" t="s">
        <v>121</v>
      </c>
      <c r="Q8848" t="s">
        <v>8355</v>
      </c>
      <c r="R8848" t="s">
        <v>29</v>
      </c>
      <c r="S8848" t="s">
        <v>29</v>
      </c>
      <c r="T8848" t="s">
        <v>29</v>
      </c>
      <c r="U8848" t="s">
        <v>29</v>
      </c>
      <c r="V8848" t="s">
        <v>8371</v>
      </c>
      <c r="W8848" t="s">
        <v>8353</v>
      </c>
    </row>
    <row r="8849" spans="1:23">
      <c r="A8849">
        <v>8848</v>
      </c>
      <c r="B8849" t="s">
        <v>1277</v>
      </c>
      <c r="C8849" t="s">
        <v>1277</v>
      </c>
      <c r="D8849">
        <v>222</v>
      </c>
      <c r="E8849" t="s">
        <v>8372</v>
      </c>
      <c r="F8849" t="s">
        <v>93</v>
      </c>
      <c r="G8849" s="1" t="s">
        <v>29</v>
      </c>
      <c r="H8849" t="s">
        <v>29</v>
      </c>
      <c r="I8849" t="s">
        <v>29</v>
      </c>
      <c r="J8849" t="s">
        <v>29</v>
      </c>
      <c r="K8849">
        <v>12.86</v>
      </c>
      <c r="L8849">
        <v>12.86</v>
      </c>
      <c r="M8849" t="s">
        <v>26</v>
      </c>
      <c r="N8849" t="s">
        <v>8351</v>
      </c>
      <c r="O8849" t="s">
        <v>141</v>
      </c>
      <c r="P8849" t="s">
        <v>121</v>
      </c>
      <c r="Q8849" t="s">
        <v>29</v>
      </c>
      <c r="R8849" t="s">
        <v>29</v>
      </c>
      <c r="S8849" t="s">
        <v>29</v>
      </c>
      <c r="T8849" t="s">
        <v>29</v>
      </c>
      <c r="U8849" t="s">
        <v>29</v>
      </c>
      <c r="V8849" t="s">
        <v>8371</v>
      </c>
      <c r="W8849" t="s">
        <v>8353</v>
      </c>
    </row>
    <row r="8850" spans="1:23">
      <c r="A8850">
        <v>8849</v>
      </c>
      <c r="B8850" t="s">
        <v>1277</v>
      </c>
      <c r="C8850" t="s">
        <v>1277</v>
      </c>
      <c r="D8850">
        <v>222</v>
      </c>
      <c r="E8850" t="s">
        <v>8361</v>
      </c>
      <c r="F8850" t="s">
        <v>76</v>
      </c>
      <c r="G8850" s="1" t="s">
        <v>29</v>
      </c>
      <c r="H8850" t="s">
        <v>29</v>
      </c>
      <c r="I8850" t="s">
        <v>29</v>
      </c>
      <c r="J8850" t="s">
        <v>29</v>
      </c>
      <c r="K8850">
        <v>4.75</v>
      </c>
      <c r="L8850">
        <v>4.75</v>
      </c>
      <c r="M8850" t="s">
        <v>77</v>
      </c>
      <c r="N8850" t="s">
        <v>29</v>
      </c>
      <c r="O8850" t="s">
        <v>29</v>
      </c>
      <c r="P8850" t="s">
        <v>29</v>
      </c>
      <c r="Q8850" t="s">
        <v>29</v>
      </c>
      <c r="R8850" t="s">
        <v>29</v>
      </c>
      <c r="S8850" t="s">
        <v>29</v>
      </c>
      <c r="T8850" t="s">
        <v>29</v>
      </c>
      <c r="U8850" t="s">
        <v>29</v>
      </c>
      <c r="V8850" t="s">
        <v>8371</v>
      </c>
      <c r="W8850" t="s">
        <v>8353</v>
      </c>
    </row>
    <row r="8851" spans="1:23">
      <c r="A8851">
        <v>8850</v>
      </c>
      <c r="B8851" t="s">
        <v>1277</v>
      </c>
      <c r="C8851" t="s">
        <v>1277</v>
      </c>
      <c r="D8851">
        <v>222</v>
      </c>
      <c r="E8851" t="s">
        <v>8359</v>
      </c>
      <c r="F8851" t="s">
        <v>185</v>
      </c>
      <c r="G8851" s="1" t="s">
        <v>186</v>
      </c>
      <c r="H8851" t="s">
        <v>8360</v>
      </c>
      <c r="I8851" t="s">
        <v>186</v>
      </c>
      <c r="J8851" t="s">
        <v>8360</v>
      </c>
      <c r="K8851">
        <v>3.61</v>
      </c>
      <c r="L8851">
        <v>3.61</v>
      </c>
      <c r="M8851" t="s">
        <v>26</v>
      </c>
      <c r="N8851" t="s">
        <v>232</v>
      </c>
      <c r="O8851" t="s">
        <v>219</v>
      </c>
      <c r="P8851" t="s">
        <v>29</v>
      </c>
      <c r="Q8851" t="s">
        <v>29</v>
      </c>
      <c r="R8851" t="s">
        <v>29</v>
      </c>
      <c r="S8851" t="s">
        <v>29</v>
      </c>
      <c r="T8851" t="s">
        <v>29</v>
      </c>
      <c r="U8851" t="s">
        <v>29</v>
      </c>
      <c r="V8851" t="s">
        <v>8371</v>
      </c>
      <c r="W8851" t="s">
        <v>8353</v>
      </c>
    </row>
    <row r="8852" spans="1:23">
      <c r="A8852">
        <v>8851</v>
      </c>
      <c r="B8852" t="s">
        <v>1277</v>
      </c>
      <c r="C8852" t="s">
        <v>1277</v>
      </c>
      <c r="D8852">
        <v>222</v>
      </c>
      <c r="E8852" t="s">
        <v>8365</v>
      </c>
      <c r="F8852" t="s">
        <v>1286</v>
      </c>
      <c r="G8852" s="1" t="s">
        <v>29</v>
      </c>
      <c r="H8852" t="s">
        <v>29</v>
      </c>
      <c r="I8852" t="s">
        <v>29</v>
      </c>
      <c r="J8852" t="s">
        <v>29</v>
      </c>
      <c r="K8852">
        <v>2.44</v>
      </c>
      <c r="L8852">
        <v>2.44</v>
      </c>
      <c r="M8852" t="s">
        <v>26</v>
      </c>
      <c r="N8852" t="s">
        <v>63</v>
      </c>
      <c r="O8852" t="s">
        <v>232</v>
      </c>
      <c r="P8852" t="s">
        <v>219</v>
      </c>
      <c r="Q8852" t="s">
        <v>121</v>
      </c>
      <c r="R8852" t="s">
        <v>29</v>
      </c>
      <c r="S8852" t="s">
        <v>29</v>
      </c>
      <c r="T8852" t="s">
        <v>29</v>
      </c>
      <c r="U8852" t="s">
        <v>29</v>
      </c>
      <c r="V8852" t="s">
        <v>8371</v>
      </c>
      <c r="W8852" t="s">
        <v>8353</v>
      </c>
    </row>
    <row r="8853" spans="1:23">
      <c r="A8853">
        <v>8852</v>
      </c>
      <c r="B8853" t="s">
        <v>1277</v>
      </c>
      <c r="C8853" t="s">
        <v>1277</v>
      </c>
      <c r="D8853">
        <v>222</v>
      </c>
      <c r="E8853" t="s">
        <v>8373</v>
      </c>
      <c r="F8853" t="s">
        <v>154</v>
      </c>
      <c r="G8853" s="1" t="s">
        <v>29</v>
      </c>
      <c r="H8853" t="s">
        <v>29</v>
      </c>
      <c r="I8853" t="s">
        <v>29</v>
      </c>
      <c r="J8853" t="s">
        <v>29</v>
      </c>
      <c r="K8853">
        <v>2.38</v>
      </c>
      <c r="L8853">
        <v>2.38</v>
      </c>
      <c r="M8853" t="s">
        <v>26</v>
      </c>
      <c r="N8853" t="s">
        <v>232</v>
      </c>
      <c r="O8853" t="s">
        <v>219</v>
      </c>
      <c r="P8853" t="s">
        <v>29</v>
      </c>
      <c r="Q8853" t="s">
        <v>29</v>
      </c>
      <c r="R8853" t="s">
        <v>29</v>
      </c>
      <c r="S8853" t="s">
        <v>29</v>
      </c>
      <c r="T8853" t="s">
        <v>29</v>
      </c>
      <c r="U8853" t="s">
        <v>29</v>
      </c>
      <c r="V8853" t="s">
        <v>8371</v>
      </c>
      <c r="W8853" t="s">
        <v>8353</v>
      </c>
    </row>
    <row r="8854" spans="1:23">
      <c r="A8854">
        <v>8853</v>
      </c>
      <c r="B8854" t="s">
        <v>1277</v>
      </c>
      <c r="C8854" t="s">
        <v>1277</v>
      </c>
      <c r="D8854">
        <v>222</v>
      </c>
      <c r="E8854" t="s">
        <v>7387</v>
      </c>
      <c r="F8854" t="s">
        <v>23</v>
      </c>
      <c r="G8854" s="1" t="s">
        <v>7388</v>
      </c>
      <c r="H8854" t="s">
        <v>7389</v>
      </c>
      <c r="I8854" t="s">
        <v>8571</v>
      </c>
      <c r="J8854" t="s">
        <v>7389</v>
      </c>
      <c r="K8854">
        <v>1.91</v>
      </c>
      <c r="L8854">
        <v>1.91</v>
      </c>
      <c r="M8854" t="s">
        <v>26</v>
      </c>
      <c r="N8854" t="s">
        <v>323</v>
      </c>
      <c r="O8854" t="s">
        <v>328</v>
      </c>
      <c r="P8854" t="s">
        <v>29</v>
      </c>
      <c r="Q8854" t="s">
        <v>29</v>
      </c>
      <c r="R8854" t="s">
        <v>29</v>
      </c>
      <c r="S8854" t="s">
        <v>29</v>
      </c>
      <c r="T8854" t="s">
        <v>29</v>
      </c>
      <c r="U8854" t="s">
        <v>29</v>
      </c>
      <c r="V8854" t="s">
        <v>8371</v>
      </c>
      <c r="W8854" t="s">
        <v>8353</v>
      </c>
    </row>
    <row r="8855" spans="1:23">
      <c r="A8855">
        <v>8854</v>
      </c>
      <c r="B8855" t="s">
        <v>1277</v>
      </c>
      <c r="C8855" t="s">
        <v>1277</v>
      </c>
      <c r="D8855">
        <v>222</v>
      </c>
      <c r="E8855" t="s">
        <v>8362</v>
      </c>
      <c r="F8855" t="s">
        <v>108</v>
      </c>
      <c r="G8855" s="1" t="s">
        <v>8363</v>
      </c>
      <c r="H8855" t="s">
        <v>8364</v>
      </c>
      <c r="I8855" t="s">
        <v>8363</v>
      </c>
      <c r="J8855" t="s">
        <v>8804</v>
      </c>
      <c r="K8855">
        <v>1.75</v>
      </c>
      <c r="L8855">
        <v>1.75</v>
      </c>
      <c r="M8855" t="s">
        <v>26</v>
      </c>
      <c r="N8855" t="s">
        <v>27</v>
      </c>
      <c r="O8855" t="s">
        <v>141</v>
      </c>
      <c r="P8855" t="s">
        <v>121</v>
      </c>
      <c r="Q8855" t="s">
        <v>29</v>
      </c>
      <c r="R8855" t="s">
        <v>29</v>
      </c>
      <c r="S8855" t="s">
        <v>29</v>
      </c>
      <c r="T8855" t="s">
        <v>29</v>
      </c>
      <c r="U8855" t="s">
        <v>29</v>
      </c>
      <c r="V8855" t="s">
        <v>8371</v>
      </c>
      <c r="W8855" t="s">
        <v>8353</v>
      </c>
    </row>
    <row r="8856" spans="1:23">
      <c r="A8856">
        <v>8855</v>
      </c>
      <c r="B8856" t="s">
        <v>1277</v>
      </c>
      <c r="C8856" t="s">
        <v>1277</v>
      </c>
      <c r="D8856">
        <v>222</v>
      </c>
      <c r="E8856" t="s">
        <v>8941</v>
      </c>
      <c r="F8856" t="s">
        <v>136</v>
      </c>
      <c r="G8856" s="1" t="s">
        <v>29</v>
      </c>
      <c r="H8856" t="s">
        <v>29</v>
      </c>
      <c r="I8856" t="s">
        <v>29</v>
      </c>
      <c r="J8856" t="s">
        <v>29</v>
      </c>
      <c r="K8856">
        <v>8.7100000000000009</v>
      </c>
      <c r="L8856">
        <v>8.7100000000000009</v>
      </c>
      <c r="M8856" t="s">
        <v>136</v>
      </c>
      <c r="N8856" t="s">
        <v>29</v>
      </c>
      <c r="O8856" t="s">
        <v>29</v>
      </c>
      <c r="P8856" t="s">
        <v>29</v>
      </c>
      <c r="Q8856" t="s">
        <v>29</v>
      </c>
      <c r="R8856" t="s">
        <v>29</v>
      </c>
      <c r="S8856" t="s">
        <v>29</v>
      </c>
      <c r="T8856" t="s">
        <v>29</v>
      </c>
      <c r="U8856" t="s">
        <v>29</v>
      </c>
      <c r="V8856" t="s">
        <v>8371</v>
      </c>
      <c r="W8856" t="s">
        <v>8353</v>
      </c>
    </row>
    <row r="8857" spans="1:23">
      <c r="A8857">
        <v>8856</v>
      </c>
      <c r="B8857" t="s">
        <v>1277</v>
      </c>
      <c r="C8857" t="s">
        <v>1277</v>
      </c>
      <c r="D8857">
        <v>223</v>
      </c>
      <c r="E8857" t="s">
        <v>8366</v>
      </c>
      <c r="F8857" t="s">
        <v>108</v>
      </c>
      <c r="G8857" s="1" t="s">
        <v>8367</v>
      </c>
      <c r="H8857" t="s">
        <v>8368</v>
      </c>
      <c r="I8857" t="s">
        <v>8367</v>
      </c>
      <c r="J8857" t="s">
        <v>8368</v>
      </c>
      <c r="K8857">
        <v>69.5</v>
      </c>
      <c r="L8857">
        <v>69.5</v>
      </c>
      <c r="M8857" t="s">
        <v>26</v>
      </c>
      <c r="N8857" t="s">
        <v>8351</v>
      </c>
      <c r="O8857" t="s">
        <v>141</v>
      </c>
      <c r="P8857" t="s">
        <v>121</v>
      </c>
      <c r="Q8857" t="s">
        <v>29</v>
      </c>
      <c r="R8857" t="s">
        <v>29</v>
      </c>
      <c r="S8857" t="s">
        <v>29</v>
      </c>
      <c r="T8857" t="s">
        <v>29</v>
      </c>
      <c r="U8857" t="s">
        <v>29</v>
      </c>
      <c r="V8857" t="s">
        <v>8374</v>
      </c>
      <c r="W8857" t="s">
        <v>8353</v>
      </c>
    </row>
    <row r="8858" spans="1:23">
      <c r="A8858">
        <v>8857</v>
      </c>
      <c r="B8858" t="s">
        <v>1277</v>
      </c>
      <c r="C8858" t="s">
        <v>1277</v>
      </c>
      <c r="D8858">
        <v>223</v>
      </c>
      <c r="E8858" t="s">
        <v>8354</v>
      </c>
      <c r="F8858" t="s">
        <v>108</v>
      </c>
      <c r="G8858" s="1" t="s">
        <v>8350</v>
      </c>
      <c r="H8858" t="s">
        <v>29</v>
      </c>
      <c r="I8858" t="s">
        <v>8350</v>
      </c>
      <c r="J8858" t="s">
        <v>29</v>
      </c>
      <c r="K8858">
        <v>10.16</v>
      </c>
      <c r="L8858">
        <v>10.16</v>
      </c>
      <c r="M8858" t="s">
        <v>26</v>
      </c>
      <c r="N8858" t="s">
        <v>8351</v>
      </c>
      <c r="O8858" t="s">
        <v>141</v>
      </c>
      <c r="P8858" t="s">
        <v>121</v>
      </c>
      <c r="Q8858" t="s">
        <v>8355</v>
      </c>
      <c r="R8858" t="s">
        <v>29</v>
      </c>
      <c r="S8858" t="s">
        <v>29</v>
      </c>
      <c r="T8858" t="s">
        <v>29</v>
      </c>
      <c r="U8858" t="s">
        <v>29</v>
      </c>
      <c r="V8858" t="s">
        <v>8374</v>
      </c>
      <c r="W8858" t="s">
        <v>8353</v>
      </c>
    </row>
    <row r="8859" spans="1:23">
      <c r="A8859">
        <v>8858</v>
      </c>
      <c r="B8859" t="s">
        <v>1277</v>
      </c>
      <c r="C8859" t="s">
        <v>1277</v>
      </c>
      <c r="D8859">
        <v>223</v>
      </c>
      <c r="E8859" t="s">
        <v>8369</v>
      </c>
      <c r="F8859" t="s">
        <v>185</v>
      </c>
      <c r="G8859" s="1" t="s">
        <v>186</v>
      </c>
      <c r="H8859" t="s">
        <v>8370</v>
      </c>
      <c r="I8859" t="s">
        <v>186</v>
      </c>
      <c r="J8859" t="s">
        <v>8883</v>
      </c>
      <c r="K8859">
        <v>3.46</v>
      </c>
      <c r="L8859">
        <v>3.46</v>
      </c>
      <c r="M8859" t="s">
        <v>26</v>
      </c>
      <c r="N8859" t="s">
        <v>232</v>
      </c>
      <c r="O8859" t="s">
        <v>219</v>
      </c>
      <c r="P8859" t="s">
        <v>323</v>
      </c>
      <c r="Q8859" t="s">
        <v>29</v>
      </c>
      <c r="R8859" t="s">
        <v>29</v>
      </c>
      <c r="S8859" t="s">
        <v>29</v>
      </c>
      <c r="T8859" t="s">
        <v>29</v>
      </c>
      <c r="U8859" t="s">
        <v>29</v>
      </c>
      <c r="V8859" t="s">
        <v>8374</v>
      </c>
      <c r="W8859" t="s">
        <v>8353</v>
      </c>
    </row>
    <row r="8860" spans="1:23">
      <c r="A8860">
        <v>8859</v>
      </c>
      <c r="B8860" t="s">
        <v>1277</v>
      </c>
      <c r="C8860" t="s">
        <v>1277</v>
      </c>
      <c r="D8860">
        <v>223</v>
      </c>
      <c r="E8860" t="s">
        <v>7387</v>
      </c>
      <c r="F8860" t="s">
        <v>23</v>
      </c>
      <c r="G8860" s="1" t="s">
        <v>7388</v>
      </c>
      <c r="H8860" t="s">
        <v>7389</v>
      </c>
      <c r="I8860" t="s">
        <v>8571</v>
      </c>
      <c r="J8860" t="s">
        <v>7389</v>
      </c>
      <c r="K8860">
        <v>3.09</v>
      </c>
      <c r="L8860">
        <v>3.09</v>
      </c>
      <c r="M8860" t="s">
        <v>26</v>
      </c>
      <c r="N8860" t="s">
        <v>323</v>
      </c>
      <c r="O8860" t="s">
        <v>328</v>
      </c>
      <c r="P8860" t="s">
        <v>29</v>
      </c>
      <c r="Q8860" t="s">
        <v>29</v>
      </c>
      <c r="R8860" t="s">
        <v>29</v>
      </c>
      <c r="S8860" t="s">
        <v>29</v>
      </c>
      <c r="T8860" t="s">
        <v>29</v>
      </c>
      <c r="U8860" t="s">
        <v>29</v>
      </c>
      <c r="V8860" t="s">
        <v>8374</v>
      </c>
      <c r="W8860" t="s">
        <v>8353</v>
      </c>
    </row>
    <row r="8861" spans="1:23">
      <c r="A8861">
        <v>8860</v>
      </c>
      <c r="B8861" t="s">
        <v>1277</v>
      </c>
      <c r="C8861" t="s">
        <v>1277</v>
      </c>
      <c r="D8861">
        <v>223</v>
      </c>
      <c r="E8861" t="s">
        <v>8349</v>
      </c>
      <c r="F8861" t="s">
        <v>108</v>
      </c>
      <c r="G8861" s="1" t="s">
        <v>8350</v>
      </c>
      <c r="H8861" t="s">
        <v>29</v>
      </c>
      <c r="I8861" t="s">
        <v>8350</v>
      </c>
      <c r="J8861" t="s">
        <v>29</v>
      </c>
      <c r="K8861">
        <v>2.98</v>
      </c>
      <c r="L8861">
        <v>2.98</v>
      </c>
      <c r="M8861" t="s">
        <v>26</v>
      </c>
      <c r="N8861" t="s">
        <v>8351</v>
      </c>
      <c r="O8861" t="s">
        <v>141</v>
      </c>
      <c r="P8861" t="s">
        <v>121</v>
      </c>
      <c r="Q8861" t="s">
        <v>29</v>
      </c>
      <c r="R8861" t="s">
        <v>29</v>
      </c>
      <c r="S8861" t="s">
        <v>29</v>
      </c>
      <c r="T8861" t="s">
        <v>29</v>
      </c>
      <c r="U8861" t="s">
        <v>29</v>
      </c>
      <c r="V8861" t="s">
        <v>8374</v>
      </c>
      <c r="W8861" t="s">
        <v>8353</v>
      </c>
    </row>
    <row r="8862" spans="1:23">
      <c r="A8862">
        <v>8861</v>
      </c>
      <c r="B8862" t="s">
        <v>1277</v>
      </c>
      <c r="C8862" t="s">
        <v>1277</v>
      </c>
      <c r="D8862">
        <v>223</v>
      </c>
      <c r="E8862" t="s">
        <v>8361</v>
      </c>
      <c r="F8862" t="s">
        <v>76</v>
      </c>
      <c r="G8862" s="1" t="s">
        <v>29</v>
      </c>
      <c r="H8862" t="s">
        <v>29</v>
      </c>
      <c r="I8862" t="s">
        <v>29</v>
      </c>
      <c r="J8862" t="s">
        <v>29</v>
      </c>
      <c r="K8862">
        <v>2.1800000000000002</v>
      </c>
      <c r="L8862">
        <v>2.1800000000000002</v>
      </c>
      <c r="M8862" t="s">
        <v>77</v>
      </c>
      <c r="N8862" t="s">
        <v>29</v>
      </c>
      <c r="O8862" t="s">
        <v>29</v>
      </c>
      <c r="P8862" t="s">
        <v>29</v>
      </c>
      <c r="Q8862" t="s">
        <v>29</v>
      </c>
      <c r="R8862" t="s">
        <v>29</v>
      </c>
      <c r="S8862" t="s">
        <v>29</v>
      </c>
      <c r="T8862" t="s">
        <v>29</v>
      </c>
      <c r="U8862" t="s">
        <v>29</v>
      </c>
      <c r="V8862" t="s">
        <v>8374</v>
      </c>
      <c r="W8862" t="s">
        <v>8353</v>
      </c>
    </row>
    <row r="8863" spans="1:23">
      <c r="A8863">
        <v>8862</v>
      </c>
      <c r="B8863" t="s">
        <v>1277</v>
      </c>
      <c r="C8863" t="s">
        <v>1277</v>
      </c>
      <c r="D8863">
        <v>223</v>
      </c>
      <c r="E8863" t="s">
        <v>8375</v>
      </c>
      <c r="F8863" t="s">
        <v>185</v>
      </c>
      <c r="G8863" s="1" t="s">
        <v>186</v>
      </c>
      <c r="H8863" t="s">
        <v>8376</v>
      </c>
      <c r="I8863" t="s">
        <v>186</v>
      </c>
      <c r="J8863" t="s">
        <v>8376</v>
      </c>
      <c r="K8863">
        <v>2.14</v>
      </c>
      <c r="L8863">
        <v>2.14</v>
      </c>
      <c r="M8863" t="s">
        <v>26</v>
      </c>
      <c r="N8863" t="s">
        <v>121</v>
      </c>
      <c r="O8863" t="s">
        <v>323</v>
      </c>
      <c r="P8863" t="s">
        <v>29</v>
      </c>
      <c r="Q8863" t="s">
        <v>29</v>
      </c>
      <c r="R8863" t="s">
        <v>29</v>
      </c>
      <c r="S8863" t="s">
        <v>29</v>
      </c>
      <c r="T8863" t="s">
        <v>29</v>
      </c>
      <c r="U8863" t="s">
        <v>29</v>
      </c>
      <c r="V8863" t="s">
        <v>8374</v>
      </c>
      <c r="W8863" t="s">
        <v>8353</v>
      </c>
    </row>
    <row r="8864" spans="1:23">
      <c r="A8864">
        <v>8863</v>
      </c>
      <c r="B8864" t="s">
        <v>1277</v>
      </c>
      <c r="C8864" t="s">
        <v>1277</v>
      </c>
      <c r="D8864">
        <v>223</v>
      </c>
      <c r="E8864" t="s">
        <v>8365</v>
      </c>
      <c r="F8864" t="s">
        <v>1286</v>
      </c>
      <c r="G8864" s="1" t="s">
        <v>29</v>
      </c>
      <c r="H8864" t="s">
        <v>29</v>
      </c>
      <c r="I8864" t="s">
        <v>29</v>
      </c>
      <c r="J8864" t="s">
        <v>29</v>
      </c>
      <c r="K8864">
        <v>1.6</v>
      </c>
      <c r="L8864">
        <v>1.6</v>
      </c>
      <c r="M8864" t="s">
        <v>26</v>
      </c>
      <c r="N8864" t="s">
        <v>63</v>
      </c>
      <c r="O8864" t="s">
        <v>232</v>
      </c>
      <c r="P8864" t="s">
        <v>219</v>
      </c>
      <c r="Q8864" t="s">
        <v>121</v>
      </c>
      <c r="R8864" t="s">
        <v>29</v>
      </c>
      <c r="S8864" t="s">
        <v>29</v>
      </c>
      <c r="T8864" t="s">
        <v>29</v>
      </c>
      <c r="U8864" t="s">
        <v>29</v>
      </c>
      <c r="V8864" t="s">
        <v>8374</v>
      </c>
      <c r="W8864" t="s">
        <v>8353</v>
      </c>
    </row>
    <row r="8865" spans="1:23">
      <c r="A8865">
        <v>8864</v>
      </c>
      <c r="B8865" t="s">
        <v>1277</v>
      </c>
      <c r="C8865" t="s">
        <v>1277</v>
      </c>
      <c r="D8865">
        <v>223</v>
      </c>
      <c r="E8865" t="s">
        <v>7119</v>
      </c>
      <c r="F8865" t="s">
        <v>93</v>
      </c>
      <c r="G8865" s="1" t="s">
        <v>29</v>
      </c>
      <c r="H8865" t="s">
        <v>29</v>
      </c>
      <c r="I8865" t="s">
        <v>29</v>
      </c>
      <c r="J8865" t="s">
        <v>29</v>
      </c>
      <c r="K8865">
        <v>1.01</v>
      </c>
      <c r="L8865">
        <v>1.01</v>
      </c>
      <c r="M8865" t="s">
        <v>26</v>
      </c>
      <c r="N8865" t="s">
        <v>219</v>
      </c>
      <c r="O8865" t="s">
        <v>29</v>
      </c>
      <c r="P8865" t="s">
        <v>29</v>
      </c>
      <c r="Q8865" t="s">
        <v>29</v>
      </c>
      <c r="R8865" t="s">
        <v>29</v>
      </c>
      <c r="S8865" t="s">
        <v>29</v>
      </c>
      <c r="T8865" t="s">
        <v>29</v>
      </c>
      <c r="U8865" t="s">
        <v>29</v>
      </c>
      <c r="V8865" t="s">
        <v>8374</v>
      </c>
      <c r="W8865" t="s">
        <v>8353</v>
      </c>
    </row>
    <row r="8866" spans="1:23">
      <c r="A8866">
        <v>8865</v>
      </c>
      <c r="B8866" t="s">
        <v>1277</v>
      </c>
      <c r="C8866" t="s">
        <v>1277</v>
      </c>
      <c r="D8866">
        <v>223</v>
      </c>
      <c r="E8866" t="s">
        <v>5917</v>
      </c>
      <c r="F8866" t="s">
        <v>103</v>
      </c>
      <c r="G8866" s="1" t="s">
        <v>5917</v>
      </c>
      <c r="H8866" t="s">
        <v>29</v>
      </c>
      <c r="I8866" t="s">
        <v>5917</v>
      </c>
      <c r="J8866" t="s">
        <v>29</v>
      </c>
      <c r="K8866">
        <v>0.99</v>
      </c>
      <c r="L8866">
        <v>0.99</v>
      </c>
      <c r="M8866" t="s">
        <v>26</v>
      </c>
      <c r="N8866" t="s">
        <v>323</v>
      </c>
      <c r="O8866" t="s">
        <v>29</v>
      </c>
      <c r="P8866" t="s">
        <v>29</v>
      </c>
      <c r="Q8866" t="s">
        <v>29</v>
      </c>
      <c r="R8866" t="s">
        <v>29</v>
      </c>
      <c r="S8866" t="s">
        <v>29</v>
      </c>
      <c r="T8866" t="s">
        <v>29</v>
      </c>
      <c r="U8866" t="s">
        <v>29</v>
      </c>
      <c r="V8866" t="s">
        <v>8374</v>
      </c>
      <c r="W8866" t="s">
        <v>8353</v>
      </c>
    </row>
    <row r="8867" spans="1:23">
      <c r="A8867">
        <v>8866</v>
      </c>
      <c r="B8867" t="s">
        <v>1277</v>
      </c>
      <c r="C8867" t="s">
        <v>1277</v>
      </c>
      <c r="D8867">
        <v>223</v>
      </c>
      <c r="E8867" t="s">
        <v>8941</v>
      </c>
      <c r="F8867" t="s">
        <v>136</v>
      </c>
      <c r="G8867" s="1" t="s">
        <v>29</v>
      </c>
      <c r="H8867" t="s">
        <v>29</v>
      </c>
      <c r="I8867" t="s">
        <v>29</v>
      </c>
      <c r="J8867" t="s">
        <v>29</v>
      </c>
      <c r="K8867">
        <v>2.89</v>
      </c>
      <c r="L8867">
        <v>2.89</v>
      </c>
      <c r="M8867" t="s">
        <v>136</v>
      </c>
      <c r="N8867" t="s">
        <v>29</v>
      </c>
      <c r="O8867" t="s">
        <v>29</v>
      </c>
      <c r="P8867" t="s">
        <v>29</v>
      </c>
      <c r="Q8867" t="s">
        <v>29</v>
      </c>
      <c r="R8867" t="s">
        <v>29</v>
      </c>
      <c r="S8867" t="s">
        <v>29</v>
      </c>
      <c r="T8867" t="s">
        <v>29</v>
      </c>
      <c r="U8867" t="s">
        <v>29</v>
      </c>
      <c r="V8867" t="s">
        <v>8374</v>
      </c>
      <c r="W8867" t="s">
        <v>8353</v>
      </c>
    </row>
    <row r="8868" spans="1:23">
      <c r="A8868">
        <v>8867</v>
      </c>
      <c r="B8868" t="s">
        <v>790</v>
      </c>
      <c r="C8868" t="s">
        <v>790</v>
      </c>
      <c r="D8868">
        <v>224</v>
      </c>
      <c r="E8868" t="s">
        <v>792</v>
      </c>
      <c r="F8868" t="s">
        <v>401</v>
      </c>
      <c r="G8868" s="1" t="s">
        <v>793</v>
      </c>
      <c r="H8868" t="s">
        <v>794</v>
      </c>
      <c r="I8868" t="s">
        <v>793</v>
      </c>
      <c r="J8868" t="s">
        <v>794</v>
      </c>
      <c r="K8868">
        <v>9.8807495739999993</v>
      </c>
      <c r="L8868">
        <v>9.8807495739999993</v>
      </c>
      <c r="M8868" t="s">
        <v>26</v>
      </c>
      <c r="N8868" t="s">
        <v>219</v>
      </c>
      <c r="O8868" t="s">
        <v>29</v>
      </c>
      <c r="P8868" t="s">
        <v>29</v>
      </c>
      <c r="Q8868" t="s">
        <v>29</v>
      </c>
      <c r="R8868" t="s">
        <v>29</v>
      </c>
      <c r="S8868" t="s">
        <v>29</v>
      </c>
      <c r="T8868" t="s">
        <v>29</v>
      </c>
      <c r="U8868" t="s">
        <v>29</v>
      </c>
      <c r="V8868" t="s">
        <v>29</v>
      </c>
      <c r="W8868" t="s">
        <v>8377</v>
      </c>
    </row>
    <row r="8869" spans="1:23">
      <c r="A8869">
        <v>8868</v>
      </c>
      <c r="B8869" t="s">
        <v>790</v>
      </c>
      <c r="C8869" t="s">
        <v>790</v>
      </c>
      <c r="D8869">
        <v>224</v>
      </c>
      <c r="E8869" t="s">
        <v>792</v>
      </c>
      <c r="F8869" t="s">
        <v>401</v>
      </c>
      <c r="G8869" s="1" t="s">
        <v>793</v>
      </c>
      <c r="H8869" t="s">
        <v>794</v>
      </c>
      <c r="I8869" t="s">
        <v>793</v>
      </c>
      <c r="J8869" t="s">
        <v>794</v>
      </c>
      <c r="K8869">
        <v>0.1703577513</v>
      </c>
      <c r="L8869">
        <v>0.1703577513</v>
      </c>
      <c r="M8869" t="s">
        <v>26</v>
      </c>
      <c r="N8869" t="s">
        <v>232</v>
      </c>
      <c r="O8869" t="s">
        <v>29</v>
      </c>
      <c r="P8869" t="s">
        <v>29</v>
      </c>
      <c r="Q8869" t="s">
        <v>29</v>
      </c>
      <c r="R8869" t="s">
        <v>29</v>
      </c>
      <c r="S8869" t="s">
        <v>29</v>
      </c>
      <c r="T8869" t="s">
        <v>29</v>
      </c>
      <c r="U8869" t="s">
        <v>29</v>
      </c>
      <c r="V8869" t="s">
        <v>29</v>
      </c>
      <c r="W8869" t="s">
        <v>8377</v>
      </c>
    </row>
    <row r="8870" spans="1:23">
      <c r="A8870">
        <v>8869</v>
      </c>
      <c r="B8870" t="s">
        <v>790</v>
      </c>
      <c r="C8870" t="s">
        <v>790</v>
      </c>
      <c r="D8870">
        <v>224</v>
      </c>
      <c r="E8870" t="s">
        <v>792</v>
      </c>
      <c r="F8870" t="s">
        <v>401</v>
      </c>
      <c r="G8870" s="1" t="s">
        <v>793</v>
      </c>
      <c r="H8870" t="s">
        <v>794</v>
      </c>
      <c r="I8870" t="s">
        <v>793</v>
      </c>
      <c r="J8870" t="s">
        <v>794</v>
      </c>
      <c r="K8870">
        <v>0.3407155026</v>
      </c>
      <c r="L8870">
        <v>0.3407155026</v>
      </c>
      <c r="M8870" t="s">
        <v>26</v>
      </c>
      <c r="N8870" t="s">
        <v>63</v>
      </c>
      <c r="O8870" t="s">
        <v>4124</v>
      </c>
      <c r="P8870" t="s">
        <v>29</v>
      </c>
      <c r="Q8870" t="s">
        <v>29</v>
      </c>
      <c r="R8870" t="s">
        <v>29</v>
      </c>
      <c r="S8870" t="s">
        <v>29</v>
      </c>
      <c r="T8870" t="s">
        <v>29</v>
      </c>
      <c r="U8870" t="s">
        <v>29</v>
      </c>
      <c r="V8870" t="s">
        <v>29</v>
      </c>
      <c r="W8870" t="s">
        <v>8377</v>
      </c>
    </row>
    <row r="8871" spans="1:23">
      <c r="A8871">
        <v>8870</v>
      </c>
      <c r="B8871" t="s">
        <v>790</v>
      </c>
      <c r="C8871" t="s">
        <v>790</v>
      </c>
      <c r="D8871">
        <v>224</v>
      </c>
      <c r="E8871" t="s">
        <v>792</v>
      </c>
      <c r="F8871" t="s">
        <v>401</v>
      </c>
      <c r="G8871" s="1" t="s">
        <v>793</v>
      </c>
      <c r="H8871" t="s">
        <v>794</v>
      </c>
      <c r="I8871" t="s">
        <v>793</v>
      </c>
      <c r="J8871" t="s">
        <v>794</v>
      </c>
      <c r="K8871">
        <v>1.1925042589999999</v>
      </c>
      <c r="L8871">
        <v>1.1925042589999999</v>
      </c>
      <c r="M8871" t="s">
        <v>26</v>
      </c>
      <c r="N8871" t="s">
        <v>29</v>
      </c>
      <c r="O8871" t="s">
        <v>29</v>
      </c>
      <c r="P8871" t="s">
        <v>29</v>
      </c>
      <c r="Q8871" t="s">
        <v>29</v>
      </c>
      <c r="R8871" t="s">
        <v>29</v>
      </c>
      <c r="S8871" t="s">
        <v>29</v>
      </c>
      <c r="T8871" t="s">
        <v>29</v>
      </c>
      <c r="U8871" t="s">
        <v>29</v>
      </c>
      <c r="V8871" t="s">
        <v>29</v>
      </c>
      <c r="W8871" t="s">
        <v>8377</v>
      </c>
    </row>
    <row r="8872" spans="1:23">
      <c r="A8872">
        <v>8871</v>
      </c>
      <c r="B8872" t="s">
        <v>790</v>
      </c>
      <c r="C8872" t="s">
        <v>790</v>
      </c>
      <c r="D8872">
        <v>224</v>
      </c>
      <c r="E8872" t="s">
        <v>795</v>
      </c>
      <c r="F8872" t="s">
        <v>438</v>
      </c>
      <c r="G8872" s="1" t="s">
        <v>439</v>
      </c>
      <c r="H8872" t="s">
        <v>796</v>
      </c>
      <c r="I8872" t="s">
        <v>8498</v>
      </c>
      <c r="J8872" t="s">
        <v>796</v>
      </c>
      <c r="K8872">
        <v>5.621805792</v>
      </c>
      <c r="L8872">
        <v>5.621805792</v>
      </c>
      <c r="M8872" t="s">
        <v>26</v>
      </c>
      <c r="N8872" t="s">
        <v>219</v>
      </c>
      <c r="O8872" t="s">
        <v>29</v>
      </c>
      <c r="P8872" t="s">
        <v>29</v>
      </c>
      <c r="Q8872" t="s">
        <v>29</v>
      </c>
      <c r="R8872" t="s">
        <v>29</v>
      </c>
      <c r="S8872" t="s">
        <v>29</v>
      </c>
      <c r="T8872" t="s">
        <v>29</v>
      </c>
      <c r="U8872" t="s">
        <v>29</v>
      </c>
      <c r="V8872" t="s">
        <v>29</v>
      </c>
      <c r="W8872" t="s">
        <v>8377</v>
      </c>
    </row>
    <row r="8873" spans="1:23">
      <c r="A8873">
        <v>8872</v>
      </c>
      <c r="B8873" t="s">
        <v>790</v>
      </c>
      <c r="C8873" t="s">
        <v>790</v>
      </c>
      <c r="D8873">
        <v>224</v>
      </c>
      <c r="E8873" t="s">
        <v>795</v>
      </c>
      <c r="F8873" t="s">
        <v>438</v>
      </c>
      <c r="G8873" s="1" t="s">
        <v>439</v>
      </c>
      <c r="H8873" t="s">
        <v>796</v>
      </c>
      <c r="I8873" t="s">
        <v>8498</v>
      </c>
      <c r="J8873" t="s">
        <v>796</v>
      </c>
      <c r="K8873">
        <v>0.1703577513</v>
      </c>
      <c r="L8873">
        <v>0.1703577513</v>
      </c>
      <c r="M8873" t="s">
        <v>26</v>
      </c>
      <c r="N8873" t="s">
        <v>232</v>
      </c>
      <c r="O8873" t="s">
        <v>29</v>
      </c>
      <c r="P8873" t="s">
        <v>29</v>
      </c>
      <c r="Q8873" t="s">
        <v>29</v>
      </c>
      <c r="R8873" t="s">
        <v>29</v>
      </c>
      <c r="S8873" t="s">
        <v>29</v>
      </c>
      <c r="T8873" t="s">
        <v>29</v>
      </c>
      <c r="U8873" t="s">
        <v>29</v>
      </c>
      <c r="V8873" t="s">
        <v>29</v>
      </c>
      <c r="W8873" t="s">
        <v>8377</v>
      </c>
    </row>
    <row r="8874" spans="1:23">
      <c r="A8874">
        <v>8873</v>
      </c>
      <c r="B8874" t="s">
        <v>790</v>
      </c>
      <c r="C8874" t="s">
        <v>790</v>
      </c>
      <c r="D8874">
        <v>224</v>
      </c>
      <c r="E8874" t="s">
        <v>795</v>
      </c>
      <c r="F8874" t="s">
        <v>438</v>
      </c>
      <c r="G8874" s="1" t="s">
        <v>439</v>
      </c>
      <c r="H8874" t="s">
        <v>796</v>
      </c>
      <c r="I8874" t="s">
        <v>8498</v>
      </c>
      <c r="J8874" t="s">
        <v>796</v>
      </c>
      <c r="K8874">
        <v>4.2589437820000002</v>
      </c>
      <c r="L8874">
        <v>4.2589437820000002</v>
      </c>
      <c r="M8874" t="s">
        <v>26</v>
      </c>
      <c r="N8874" t="s">
        <v>121</v>
      </c>
      <c r="O8874" t="s">
        <v>29</v>
      </c>
      <c r="P8874" t="s">
        <v>29</v>
      </c>
      <c r="Q8874" t="s">
        <v>29</v>
      </c>
      <c r="R8874" t="s">
        <v>29</v>
      </c>
      <c r="S8874" t="s">
        <v>29</v>
      </c>
      <c r="T8874" t="s">
        <v>29</v>
      </c>
      <c r="U8874" t="s">
        <v>29</v>
      </c>
      <c r="V8874" t="s">
        <v>29</v>
      </c>
      <c r="W8874" t="s">
        <v>8377</v>
      </c>
    </row>
    <row r="8875" spans="1:23">
      <c r="A8875">
        <v>8874</v>
      </c>
      <c r="B8875" t="s">
        <v>790</v>
      </c>
      <c r="C8875" t="s">
        <v>790</v>
      </c>
      <c r="D8875">
        <v>224</v>
      </c>
      <c r="E8875" t="s">
        <v>795</v>
      </c>
      <c r="F8875" t="s">
        <v>438</v>
      </c>
      <c r="G8875" s="1" t="s">
        <v>439</v>
      </c>
      <c r="H8875" t="s">
        <v>796</v>
      </c>
      <c r="I8875" t="s">
        <v>8498</v>
      </c>
      <c r="J8875" t="s">
        <v>796</v>
      </c>
      <c r="K8875">
        <v>0.3407155026</v>
      </c>
      <c r="L8875">
        <v>0.3407155026</v>
      </c>
      <c r="M8875" t="s">
        <v>26</v>
      </c>
      <c r="N8875" t="s">
        <v>74</v>
      </c>
      <c r="O8875" t="s">
        <v>29</v>
      </c>
      <c r="P8875" t="s">
        <v>29</v>
      </c>
      <c r="Q8875" t="s">
        <v>29</v>
      </c>
      <c r="R8875" t="s">
        <v>29</v>
      </c>
      <c r="S8875" t="s">
        <v>29</v>
      </c>
      <c r="T8875" t="s">
        <v>29</v>
      </c>
      <c r="U8875" t="s">
        <v>29</v>
      </c>
      <c r="V8875" t="s">
        <v>29</v>
      </c>
      <c r="W8875" t="s">
        <v>8377</v>
      </c>
    </row>
    <row r="8876" spans="1:23">
      <c r="A8876">
        <v>8875</v>
      </c>
      <c r="B8876" t="s">
        <v>790</v>
      </c>
      <c r="C8876" t="s">
        <v>790</v>
      </c>
      <c r="D8876">
        <v>224</v>
      </c>
      <c r="E8876" t="s">
        <v>761</v>
      </c>
      <c r="F8876" t="s">
        <v>344</v>
      </c>
      <c r="G8876" s="1" t="s">
        <v>762</v>
      </c>
      <c r="H8876" t="s">
        <v>763</v>
      </c>
      <c r="I8876" t="s">
        <v>762</v>
      </c>
      <c r="J8876" t="s">
        <v>763</v>
      </c>
      <c r="K8876">
        <v>0.3407155026</v>
      </c>
      <c r="L8876">
        <v>0.3407155026</v>
      </c>
      <c r="M8876" t="s">
        <v>26</v>
      </c>
      <c r="N8876" t="s">
        <v>74</v>
      </c>
      <c r="O8876" t="s">
        <v>29</v>
      </c>
      <c r="P8876" t="s">
        <v>29</v>
      </c>
      <c r="Q8876" t="s">
        <v>29</v>
      </c>
      <c r="R8876" t="s">
        <v>29</v>
      </c>
      <c r="S8876" t="s">
        <v>29</v>
      </c>
      <c r="T8876" t="s">
        <v>29</v>
      </c>
      <c r="U8876" t="s">
        <v>29</v>
      </c>
      <c r="V8876" t="s">
        <v>29</v>
      </c>
      <c r="W8876" t="s">
        <v>8377</v>
      </c>
    </row>
    <row r="8877" spans="1:23">
      <c r="A8877">
        <v>8876</v>
      </c>
      <c r="B8877" t="s">
        <v>790</v>
      </c>
      <c r="C8877" t="s">
        <v>790</v>
      </c>
      <c r="D8877">
        <v>224</v>
      </c>
      <c r="E8877" t="s">
        <v>761</v>
      </c>
      <c r="F8877" t="s">
        <v>344</v>
      </c>
      <c r="G8877" s="1" t="s">
        <v>762</v>
      </c>
      <c r="H8877" t="s">
        <v>763</v>
      </c>
      <c r="I8877" t="s">
        <v>762</v>
      </c>
      <c r="J8877" t="s">
        <v>763</v>
      </c>
      <c r="K8877">
        <v>0.1703577513</v>
      </c>
      <c r="L8877">
        <v>0.1703577513</v>
      </c>
      <c r="M8877" t="s">
        <v>26</v>
      </c>
      <c r="N8877" t="s">
        <v>764</v>
      </c>
      <c r="O8877" t="s">
        <v>29</v>
      </c>
      <c r="P8877" t="s">
        <v>29</v>
      </c>
      <c r="Q8877" t="s">
        <v>29</v>
      </c>
      <c r="R8877" t="s">
        <v>29</v>
      </c>
      <c r="S8877" t="s">
        <v>29</v>
      </c>
      <c r="T8877" t="s">
        <v>29</v>
      </c>
      <c r="U8877" t="s">
        <v>29</v>
      </c>
      <c r="V8877" t="s">
        <v>29</v>
      </c>
      <c r="W8877" t="s">
        <v>8377</v>
      </c>
    </row>
    <row r="8878" spans="1:23">
      <c r="A8878">
        <v>8877</v>
      </c>
      <c r="B8878" t="s">
        <v>790</v>
      </c>
      <c r="C8878" t="s">
        <v>790</v>
      </c>
      <c r="D8878">
        <v>224</v>
      </c>
      <c r="E8878" t="s">
        <v>761</v>
      </c>
      <c r="F8878" t="s">
        <v>344</v>
      </c>
      <c r="G8878" s="1" t="s">
        <v>762</v>
      </c>
      <c r="H8878" t="s">
        <v>763</v>
      </c>
      <c r="I8878" t="s">
        <v>762</v>
      </c>
      <c r="J8878" t="s">
        <v>763</v>
      </c>
      <c r="K8878">
        <v>3.747870528</v>
      </c>
      <c r="L8878">
        <v>3.747870528</v>
      </c>
      <c r="M8878" t="s">
        <v>26</v>
      </c>
      <c r="N8878" t="s">
        <v>791</v>
      </c>
      <c r="O8878" t="s">
        <v>29</v>
      </c>
      <c r="P8878" t="s">
        <v>29</v>
      </c>
      <c r="Q8878" t="s">
        <v>29</v>
      </c>
      <c r="R8878" t="s">
        <v>29</v>
      </c>
      <c r="S8878" t="s">
        <v>29</v>
      </c>
      <c r="T8878" t="s">
        <v>29</v>
      </c>
      <c r="U8878" t="s">
        <v>29</v>
      </c>
      <c r="V8878" t="s">
        <v>29</v>
      </c>
      <c r="W8878" t="s">
        <v>8377</v>
      </c>
    </row>
    <row r="8879" spans="1:23">
      <c r="A8879">
        <v>8878</v>
      </c>
      <c r="B8879" t="s">
        <v>790</v>
      </c>
      <c r="C8879" t="s">
        <v>790</v>
      </c>
      <c r="D8879">
        <v>224</v>
      </c>
      <c r="E8879" t="s">
        <v>761</v>
      </c>
      <c r="F8879" t="s">
        <v>344</v>
      </c>
      <c r="G8879" s="1" t="s">
        <v>762</v>
      </c>
      <c r="H8879" t="s">
        <v>763</v>
      </c>
      <c r="I8879" t="s">
        <v>762</v>
      </c>
      <c r="J8879" t="s">
        <v>763</v>
      </c>
      <c r="K8879">
        <v>0.1703577513</v>
      </c>
      <c r="L8879">
        <v>0.1703577513</v>
      </c>
      <c r="M8879" t="s">
        <v>26</v>
      </c>
      <c r="N8879" t="s">
        <v>74</v>
      </c>
      <c r="O8879" t="s">
        <v>29</v>
      </c>
      <c r="P8879" t="s">
        <v>29</v>
      </c>
      <c r="Q8879" t="s">
        <v>29</v>
      </c>
      <c r="R8879" t="s">
        <v>29</v>
      </c>
      <c r="S8879" t="s">
        <v>29</v>
      </c>
      <c r="T8879" t="s">
        <v>29</v>
      </c>
      <c r="U8879" t="s">
        <v>29</v>
      </c>
      <c r="V8879" t="s">
        <v>29</v>
      </c>
      <c r="W8879" t="s">
        <v>8377</v>
      </c>
    </row>
    <row r="8880" spans="1:23">
      <c r="A8880">
        <v>8879</v>
      </c>
      <c r="B8880" t="s">
        <v>790</v>
      </c>
      <c r="C8880" t="s">
        <v>790</v>
      </c>
      <c r="D8880">
        <v>224</v>
      </c>
      <c r="E8880" t="s">
        <v>5597</v>
      </c>
      <c r="F8880" t="s">
        <v>1062</v>
      </c>
      <c r="G8880" s="1" t="s">
        <v>1066</v>
      </c>
      <c r="H8880" t="s">
        <v>5598</v>
      </c>
      <c r="I8880" t="s">
        <v>1066</v>
      </c>
      <c r="J8880" t="s">
        <v>5598</v>
      </c>
      <c r="K8880">
        <v>0.3407155026</v>
      </c>
      <c r="L8880">
        <v>0.3407155026</v>
      </c>
      <c r="M8880" t="s">
        <v>26</v>
      </c>
      <c r="N8880" t="s">
        <v>219</v>
      </c>
      <c r="O8880" t="s">
        <v>29</v>
      </c>
      <c r="P8880" t="s">
        <v>29</v>
      </c>
      <c r="Q8880" t="s">
        <v>29</v>
      </c>
      <c r="R8880" t="s">
        <v>29</v>
      </c>
      <c r="S8880" t="s">
        <v>29</v>
      </c>
      <c r="T8880" t="s">
        <v>29</v>
      </c>
      <c r="U8880" t="s">
        <v>29</v>
      </c>
      <c r="V8880" t="s">
        <v>29</v>
      </c>
      <c r="W8880" t="s">
        <v>8377</v>
      </c>
    </row>
    <row r="8881" spans="1:23">
      <c r="A8881">
        <v>8880</v>
      </c>
      <c r="B8881" t="s">
        <v>790</v>
      </c>
      <c r="C8881" t="s">
        <v>790</v>
      </c>
      <c r="D8881">
        <v>224</v>
      </c>
      <c r="E8881" t="s">
        <v>5597</v>
      </c>
      <c r="F8881" t="s">
        <v>1062</v>
      </c>
      <c r="G8881" s="1" t="s">
        <v>1066</v>
      </c>
      <c r="H8881" t="s">
        <v>5598</v>
      </c>
      <c r="I8881" t="s">
        <v>1066</v>
      </c>
      <c r="J8881" t="s">
        <v>5598</v>
      </c>
      <c r="K8881">
        <v>0.1703577513</v>
      </c>
      <c r="L8881">
        <v>0.1703577513</v>
      </c>
      <c r="M8881" t="s">
        <v>26</v>
      </c>
      <c r="N8881" t="s">
        <v>232</v>
      </c>
      <c r="O8881" t="s">
        <v>29</v>
      </c>
      <c r="P8881" t="s">
        <v>29</v>
      </c>
      <c r="Q8881" t="s">
        <v>29</v>
      </c>
      <c r="R8881" t="s">
        <v>29</v>
      </c>
      <c r="S8881" t="s">
        <v>29</v>
      </c>
      <c r="T8881" t="s">
        <v>29</v>
      </c>
      <c r="U8881" t="s">
        <v>29</v>
      </c>
      <c r="V8881" t="s">
        <v>29</v>
      </c>
      <c r="W8881" t="s">
        <v>8377</v>
      </c>
    </row>
    <row r="8882" spans="1:23">
      <c r="A8882">
        <v>8881</v>
      </c>
      <c r="B8882" t="s">
        <v>790</v>
      </c>
      <c r="C8882" t="s">
        <v>790</v>
      </c>
      <c r="D8882">
        <v>224</v>
      </c>
      <c r="E8882" t="s">
        <v>5597</v>
      </c>
      <c r="F8882" t="s">
        <v>1062</v>
      </c>
      <c r="G8882" s="1" t="s">
        <v>1066</v>
      </c>
      <c r="H8882" t="s">
        <v>5598</v>
      </c>
      <c r="I8882" t="s">
        <v>1066</v>
      </c>
      <c r="J8882" t="s">
        <v>5598</v>
      </c>
      <c r="K8882">
        <v>2.7257240199999999</v>
      </c>
      <c r="L8882">
        <v>2.7257240199999999</v>
      </c>
      <c r="M8882" t="s">
        <v>26</v>
      </c>
      <c r="N8882" t="s">
        <v>121</v>
      </c>
      <c r="O8882" t="s">
        <v>29</v>
      </c>
      <c r="P8882" t="s">
        <v>29</v>
      </c>
      <c r="Q8882" t="s">
        <v>29</v>
      </c>
      <c r="R8882" t="s">
        <v>29</v>
      </c>
      <c r="S8882" t="s">
        <v>29</v>
      </c>
      <c r="T8882" t="s">
        <v>29</v>
      </c>
      <c r="U8882" t="s">
        <v>29</v>
      </c>
      <c r="V8882" t="s">
        <v>29</v>
      </c>
      <c r="W8882" t="s">
        <v>8377</v>
      </c>
    </row>
    <row r="8883" spans="1:23">
      <c r="A8883">
        <v>8882</v>
      </c>
      <c r="B8883" t="s">
        <v>790</v>
      </c>
      <c r="C8883" t="s">
        <v>790</v>
      </c>
      <c r="D8883">
        <v>224</v>
      </c>
      <c r="E8883" t="s">
        <v>5597</v>
      </c>
      <c r="F8883" t="s">
        <v>1062</v>
      </c>
      <c r="G8883" s="1" t="s">
        <v>1066</v>
      </c>
      <c r="H8883" t="s">
        <v>5598</v>
      </c>
      <c r="I8883" t="s">
        <v>1066</v>
      </c>
      <c r="J8883" t="s">
        <v>5598</v>
      </c>
      <c r="K8883">
        <v>0.3407155026</v>
      </c>
      <c r="L8883">
        <v>0.3407155026</v>
      </c>
      <c r="M8883" t="s">
        <v>26</v>
      </c>
      <c r="N8883" t="s">
        <v>29</v>
      </c>
      <c r="O8883" t="s">
        <v>29</v>
      </c>
      <c r="P8883" t="s">
        <v>29</v>
      </c>
      <c r="Q8883" t="s">
        <v>29</v>
      </c>
      <c r="R8883" t="s">
        <v>29</v>
      </c>
      <c r="S8883" t="s">
        <v>29</v>
      </c>
      <c r="T8883" t="s">
        <v>29</v>
      </c>
      <c r="U8883" t="s">
        <v>29</v>
      </c>
      <c r="V8883" t="s">
        <v>29</v>
      </c>
      <c r="W8883" t="s">
        <v>8377</v>
      </c>
    </row>
    <row r="8884" spans="1:23">
      <c r="A8884">
        <v>8883</v>
      </c>
      <c r="B8884" t="s">
        <v>790</v>
      </c>
      <c r="C8884" t="s">
        <v>790</v>
      </c>
      <c r="D8884">
        <v>224</v>
      </c>
      <c r="E8884" t="s">
        <v>9388</v>
      </c>
      <c r="F8884" t="s">
        <v>154</v>
      </c>
      <c r="G8884" s="1" t="s">
        <v>9388</v>
      </c>
      <c r="H8884" t="s">
        <v>9411</v>
      </c>
      <c r="I8884" t="s">
        <v>776</v>
      </c>
      <c r="J8884" t="s">
        <v>777</v>
      </c>
      <c r="K8884">
        <v>0.1703577513</v>
      </c>
      <c r="L8884">
        <v>0.1703577513</v>
      </c>
      <c r="M8884" t="s">
        <v>26</v>
      </c>
      <c r="N8884" t="s">
        <v>219</v>
      </c>
      <c r="O8884" t="s">
        <v>29</v>
      </c>
      <c r="P8884" t="s">
        <v>29</v>
      </c>
      <c r="Q8884" t="s">
        <v>29</v>
      </c>
      <c r="R8884" t="s">
        <v>29</v>
      </c>
      <c r="S8884" t="s">
        <v>29</v>
      </c>
      <c r="T8884" t="s">
        <v>29</v>
      </c>
      <c r="U8884" t="s">
        <v>29</v>
      </c>
      <c r="V8884" t="s">
        <v>29</v>
      </c>
      <c r="W8884" t="s">
        <v>8377</v>
      </c>
    </row>
    <row r="8885" spans="1:23">
      <c r="A8885">
        <v>8884</v>
      </c>
      <c r="B8885" t="s">
        <v>790</v>
      </c>
      <c r="C8885" t="s">
        <v>790</v>
      </c>
      <c r="D8885">
        <v>224</v>
      </c>
      <c r="E8885" t="s">
        <v>9388</v>
      </c>
      <c r="F8885" t="s">
        <v>154</v>
      </c>
      <c r="G8885" s="1" t="s">
        <v>9388</v>
      </c>
      <c r="H8885" t="s">
        <v>9411</v>
      </c>
      <c r="I8885" t="s">
        <v>776</v>
      </c>
      <c r="J8885" t="s">
        <v>777</v>
      </c>
      <c r="K8885">
        <v>1.0221465080000001</v>
      </c>
      <c r="L8885">
        <v>1.0221465080000001</v>
      </c>
      <c r="M8885" t="s">
        <v>26</v>
      </c>
      <c r="N8885" t="s">
        <v>63</v>
      </c>
      <c r="O8885" t="s">
        <v>4124</v>
      </c>
      <c r="P8885" t="s">
        <v>29</v>
      </c>
      <c r="Q8885" t="s">
        <v>29</v>
      </c>
      <c r="R8885" t="s">
        <v>29</v>
      </c>
      <c r="S8885" t="s">
        <v>29</v>
      </c>
      <c r="T8885" t="s">
        <v>29</v>
      </c>
      <c r="U8885" t="s">
        <v>29</v>
      </c>
      <c r="V8885" t="s">
        <v>29</v>
      </c>
      <c r="W8885" t="s">
        <v>8377</v>
      </c>
    </row>
    <row r="8886" spans="1:23">
      <c r="A8886">
        <v>8885</v>
      </c>
      <c r="B8886" t="s">
        <v>790</v>
      </c>
      <c r="C8886" t="s">
        <v>790</v>
      </c>
      <c r="D8886">
        <v>224</v>
      </c>
      <c r="E8886" t="s">
        <v>9388</v>
      </c>
      <c r="F8886" t="s">
        <v>154</v>
      </c>
      <c r="G8886" s="1" t="s">
        <v>9388</v>
      </c>
      <c r="H8886" t="s">
        <v>9411</v>
      </c>
      <c r="I8886" t="s">
        <v>776</v>
      </c>
      <c r="J8886" t="s">
        <v>777</v>
      </c>
      <c r="K8886">
        <v>0.1703577513</v>
      </c>
      <c r="L8886">
        <v>0.1703577513</v>
      </c>
      <c r="M8886" t="s">
        <v>26</v>
      </c>
      <c r="N8886" t="s">
        <v>74</v>
      </c>
      <c r="O8886" t="s">
        <v>29</v>
      </c>
      <c r="P8886" t="s">
        <v>29</v>
      </c>
      <c r="Q8886" t="s">
        <v>29</v>
      </c>
      <c r="R8886" t="s">
        <v>29</v>
      </c>
      <c r="S8886" t="s">
        <v>29</v>
      </c>
      <c r="T8886" t="s">
        <v>29</v>
      </c>
      <c r="U8886" t="s">
        <v>29</v>
      </c>
      <c r="V8886" t="s">
        <v>29</v>
      </c>
      <c r="W8886" t="s">
        <v>8377</v>
      </c>
    </row>
    <row r="8887" spans="1:23">
      <c r="A8887">
        <v>8886</v>
      </c>
      <c r="B8887" t="s">
        <v>790</v>
      </c>
      <c r="C8887" t="s">
        <v>790</v>
      </c>
      <c r="D8887">
        <v>224</v>
      </c>
      <c r="E8887" t="s">
        <v>9388</v>
      </c>
      <c r="F8887" t="s">
        <v>154</v>
      </c>
      <c r="G8887" s="1" t="s">
        <v>9388</v>
      </c>
      <c r="H8887" t="s">
        <v>9411</v>
      </c>
      <c r="I8887" t="s">
        <v>776</v>
      </c>
      <c r="J8887" t="s">
        <v>777</v>
      </c>
      <c r="K8887">
        <v>1.873935264</v>
      </c>
      <c r="L8887">
        <v>1.873935264</v>
      </c>
      <c r="M8887" t="s">
        <v>26</v>
      </c>
      <c r="N8887" t="s">
        <v>764</v>
      </c>
      <c r="O8887" t="s">
        <v>29</v>
      </c>
      <c r="P8887" t="s">
        <v>29</v>
      </c>
      <c r="Q8887" t="s">
        <v>29</v>
      </c>
      <c r="R8887" t="s">
        <v>29</v>
      </c>
      <c r="S8887" t="s">
        <v>29</v>
      </c>
      <c r="T8887" t="s">
        <v>29</v>
      </c>
      <c r="U8887" t="s">
        <v>29</v>
      </c>
      <c r="V8887" t="s">
        <v>29</v>
      </c>
      <c r="W8887" t="s">
        <v>8377</v>
      </c>
    </row>
    <row r="8888" spans="1:23">
      <c r="A8888">
        <v>8887</v>
      </c>
      <c r="B8888" t="s">
        <v>790</v>
      </c>
      <c r="C8888" t="s">
        <v>790</v>
      </c>
      <c r="D8888">
        <v>224</v>
      </c>
      <c r="E8888" t="s">
        <v>9388</v>
      </c>
      <c r="F8888" t="s">
        <v>154</v>
      </c>
      <c r="G8888" s="1" t="s">
        <v>9388</v>
      </c>
      <c r="H8888" t="s">
        <v>9411</v>
      </c>
      <c r="I8888" t="s">
        <v>776</v>
      </c>
      <c r="J8888" t="s">
        <v>777</v>
      </c>
      <c r="K8888">
        <v>0.1703577513</v>
      </c>
      <c r="L8888">
        <v>0.1703577513</v>
      </c>
      <c r="M8888" t="s">
        <v>26</v>
      </c>
      <c r="N8888" t="s">
        <v>74</v>
      </c>
      <c r="O8888" t="s">
        <v>29</v>
      </c>
      <c r="P8888" t="s">
        <v>29</v>
      </c>
      <c r="Q8888" t="s">
        <v>29</v>
      </c>
      <c r="R8888" t="s">
        <v>29</v>
      </c>
      <c r="S8888" t="s">
        <v>29</v>
      </c>
      <c r="T8888" t="s">
        <v>29</v>
      </c>
      <c r="U8888" t="s">
        <v>29</v>
      </c>
      <c r="V8888" t="s">
        <v>29</v>
      </c>
      <c r="W8888" t="s">
        <v>8377</v>
      </c>
    </row>
    <row r="8889" spans="1:23">
      <c r="A8889">
        <v>8888</v>
      </c>
      <c r="B8889" t="s">
        <v>790</v>
      </c>
      <c r="C8889" t="s">
        <v>790</v>
      </c>
      <c r="D8889">
        <v>224</v>
      </c>
      <c r="E8889" t="s">
        <v>797</v>
      </c>
      <c r="F8889" t="s">
        <v>505</v>
      </c>
      <c r="G8889" s="1" t="s">
        <v>798</v>
      </c>
      <c r="H8889" t="s">
        <v>799</v>
      </c>
      <c r="I8889" t="s">
        <v>798</v>
      </c>
      <c r="J8889" t="s">
        <v>799</v>
      </c>
      <c r="K8889">
        <v>2.8960817720000001</v>
      </c>
      <c r="L8889">
        <v>2.8960817720000001</v>
      </c>
      <c r="M8889" t="s">
        <v>26</v>
      </c>
      <c r="N8889" t="s">
        <v>63</v>
      </c>
      <c r="O8889" t="s">
        <v>4124</v>
      </c>
      <c r="P8889" t="s">
        <v>29</v>
      </c>
      <c r="Q8889" t="s">
        <v>29</v>
      </c>
      <c r="R8889" t="s">
        <v>29</v>
      </c>
      <c r="S8889" t="s">
        <v>29</v>
      </c>
      <c r="T8889" t="s">
        <v>29</v>
      </c>
      <c r="U8889" t="s">
        <v>29</v>
      </c>
      <c r="V8889" t="s">
        <v>29</v>
      </c>
      <c r="W8889" t="s">
        <v>8377</v>
      </c>
    </row>
    <row r="8890" spans="1:23">
      <c r="A8890">
        <v>8889</v>
      </c>
      <c r="B8890" t="s">
        <v>790</v>
      </c>
      <c r="C8890" t="s">
        <v>790</v>
      </c>
      <c r="D8890">
        <v>224</v>
      </c>
      <c r="E8890" t="s">
        <v>805</v>
      </c>
      <c r="F8890" t="s">
        <v>41</v>
      </c>
      <c r="G8890" s="1" t="s">
        <v>806</v>
      </c>
      <c r="H8890" t="s">
        <v>807</v>
      </c>
      <c r="I8890" t="s">
        <v>806</v>
      </c>
      <c r="J8890" t="s">
        <v>807</v>
      </c>
      <c r="K8890">
        <v>2.3850085179999998</v>
      </c>
      <c r="L8890">
        <v>2.3850085179999998</v>
      </c>
      <c r="M8890" t="s">
        <v>26</v>
      </c>
      <c r="N8890" t="s">
        <v>219</v>
      </c>
      <c r="O8890" t="s">
        <v>29</v>
      </c>
      <c r="P8890" t="s">
        <v>29</v>
      </c>
      <c r="Q8890" t="s">
        <v>29</v>
      </c>
      <c r="R8890" t="s">
        <v>29</v>
      </c>
      <c r="S8890" t="s">
        <v>29</v>
      </c>
      <c r="T8890" t="s">
        <v>29</v>
      </c>
      <c r="U8890" t="s">
        <v>29</v>
      </c>
      <c r="V8890" t="s">
        <v>29</v>
      </c>
      <c r="W8890" t="s">
        <v>8377</v>
      </c>
    </row>
    <row r="8891" spans="1:23">
      <c r="A8891">
        <v>8890</v>
      </c>
      <c r="B8891" t="s">
        <v>790</v>
      </c>
      <c r="C8891" t="s">
        <v>790</v>
      </c>
      <c r="D8891">
        <v>224</v>
      </c>
      <c r="E8891" t="s">
        <v>805</v>
      </c>
      <c r="F8891" t="s">
        <v>41</v>
      </c>
      <c r="G8891" s="1" t="s">
        <v>806</v>
      </c>
      <c r="H8891" t="s">
        <v>807</v>
      </c>
      <c r="I8891" t="s">
        <v>806</v>
      </c>
      <c r="J8891" t="s">
        <v>807</v>
      </c>
      <c r="K8891">
        <v>0.1703577513</v>
      </c>
      <c r="L8891">
        <v>0.1703577513</v>
      </c>
      <c r="M8891" t="s">
        <v>26</v>
      </c>
      <c r="N8891" t="s">
        <v>63</v>
      </c>
      <c r="O8891" t="s">
        <v>4124</v>
      </c>
      <c r="P8891" t="s">
        <v>29</v>
      </c>
      <c r="Q8891" t="s">
        <v>29</v>
      </c>
      <c r="R8891" t="s">
        <v>29</v>
      </c>
      <c r="S8891" t="s">
        <v>29</v>
      </c>
      <c r="T8891" t="s">
        <v>29</v>
      </c>
      <c r="U8891" t="s">
        <v>29</v>
      </c>
      <c r="V8891" t="s">
        <v>29</v>
      </c>
      <c r="W8891" t="s">
        <v>8377</v>
      </c>
    </row>
    <row r="8892" spans="1:23">
      <c r="A8892">
        <v>8891</v>
      </c>
      <c r="B8892" t="s">
        <v>790</v>
      </c>
      <c r="C8892" t="s">
        <v>790</v>
      </c>
      <c r="D8892">
        <v>224</v>
      </c>
      <c r="E8892" t="s">
        <v>805</v>
      </c>
      <c r="F8892" t="s">
        <v>41</v>
      </c>
      <c r="G8892" s="1" t="s">
        <v>806</v>
      </c>
      <c r="H8892" t="s">
        <v>807</v>
      </c>
      <c r="I8892" t="s">
        <v>806</v>
      </c>
      <c r="J8892" t="s">
        <v>807</v>
      </c>
      <c r="K8892">
        <v>0.1703577513</v>
      </c>
      <c r="L8892">
        <v>0.1703577513</v>
      </c>
      <c r="M8892" t="s">
        <v>26</v>
      </c>
      <c r="N8892" t="s">
        <v>29</v>
      </c>
      <c r="O8892" t="s">
        <v>29</v>
      </c>
      <c r="P8892" t="s">
        <v>29</v>
      </c>
      <c r="Q8892" t="s">
        <v>29</v>
      </c>
      <c r="R8892" t="s">
        <v>29</v>
      </c>
      <c r="S8892" t="s">
        <v>29</v>
      </c>
      <c r="T8892" t="s">
        <v>29</v>
      </c>
      <c r="U8892" t="s">
        <v>29</v>
      </c>
      <c r="V8892" t="s">
        <v>29</v>
      </c>
      <c r="W8892" t="s">
        <v>8377</v>
      </c>
    </row>
    <row r="8893" spans="1:23">
      <c r="A8893">
        <v>8892</v>
      </c>
      <c r="B8893" t="s">
        <v>790</v>
      </c>
      <c r="C8893" t="s">
        <v>790</v>
      </c>
      <c r="D8893">
        <v>224</v>
      </c>
      <c r="E8893" t="s">
        <v>9389</v>
      </c>
      <c r="F8893" t="s">
        <v>516</v>
      </c>
      <c r="G8893" s="1" t="s">
        <v>517</v>
      </c>
      <c r="H8893" t="s">
        <v>524</v>
      </c>
      <c r="I8893" t="s">
        <v>517</v>
      </c>
      <c r="J8893" t="s">
        <v>524</v>
      </c>
      <c r="K8893">
        <v>1.0221465080000001</v>
      </c>
      <c r="L8893">
        <v>1.0221465080000001</v>
      </c>
      <c r="M8893" t="s">
        <v>26</v>
      </c>
      <c r="N8893" t="s">
        <v>219</v>
      </c>
      <c r="O8893" t="s">
        <v>29</v>
      </c>
      <c r="P8893" t="s">
        <v>29</v>
      </c>
      <c r="Q8893" t="s">
        <v>29</v>
      </c>
      <c r="R8893" t="s">
        <v>29</v>
      </c>
      <c r="S8893" t="s">
        <v>29</v>
      </c>
      <c r="T8893" t="s">
        <v>29</v>
      </c>
      <c r="U8893" t="s">
        <v>29</v>
      </c>
      <c r="V8893" t="s">
        <v>29</v>
      </c>
      <c r="W8893" t="s">
        <v>8377</v>
      </c>
    </row>
    <row r="8894" spans="1:23">
      <c r="A8894">
        <v>8893</v>
      </c>
      <c r="B8894" t="s">
        <v>790</v>
      </c>
      <c r="C8894" t="s">
        <v>790</v>
      </c>
      <c r="D8894">
        <v>224</v>
      </c>
      <c r="E8894" t="s">
        <v>9389</v>
      </c>
      <c r="F8894" t="s">
        <v>516</v>
      </c>
      <c r="G8894" s="1" t="s">
        <v>517</v>
      </c>
      <c r="H8894" t="s">
        <v>524</v>
      </c>
      <c r="I8894" t="s">
        <v>517</v>
      </c>
      <c r="J8894" t="s">
        <v>524</v>
      </c>
      <c r="K8894">
        <v>0.68143100509999999</v>
      </c>
      <c r="L8894">
        <v>0.68143100509999999</v>
      </c>
      <c r="M8894" t="s">
        <v>26</v>
      </c>
      <c r="N8894" t="s">
        <v>121</v>
      </c>
      <c r="O8894" t="s">
        <v>29</v>
      </c>
      <c r="P8894" t="s">
        <v>29</v>
      </c>
      <c r="Q8894" t="s">
        <v>29</v>
      </c>
      <c r="R8894" t="s">
        <v>29</v>
      </c>
      <c r="S8894" t="s">
        <v>29</v>
      </c>
      <c r="T8894" t="s">
        <v>29</v>
      </c>
      <c r="U8894" t="s">
        <v>29</v>
      </c>
      <c r="V8894" t="s">
        <v>29</v>
      </c>
      <c r="W8894" t="s">
        <v>8377</v>
      </c>
    </row>
    <row r="8895" spans="1:23">
      <c r="A8895">
        <v>8894</v>
      </c>
      <c r="B8895" t="s">
        <v>790</v>
      </c>
      <c r="C8895" t="s">
        <v>790</v>
      </c>
      <c r="D8895">
        <v>224</v>
      </c>
      <c r="E8895" t="s">
        <v>9389</v>
      </c>
      <c r="F8895" t="s">
        <v>516</v>
      </c>
      <c r="G8895" s="1" t="s">
        <v>517</v>
      </c>
      <c r="H8895" t="s">
        <v>524</v>
      </c>
      <c r="I8895" t="s">
        <v>517</v>
      </c>
      <c r="J8895" t="s">
        <v>524</v>
      </c>
      <c r="K8895">
        <v>0.51107325380000002</v>
      </c>
      <c r="L8895">
        <v>0.51107325380000002</v>
      </c>
      <c r="M8895" t="s">
        <v>26</v>
      </c>
      <c r="N8895" t="s">
        <v>74</v>
      </c>
      <c r="O8895" t="s">
        <v>29</v>
      </c>
      <c r="P8895" t="s">
        <v>29</v>
      </c>
      <c r="Q8895" t="s">
        <v>29</v>
      </c>
      <c r="R8895" t="s">
        <v>29</v>
      </c>
      <c r="S8895" t="s">
        <v>29</v>
      </c>
      <c r="T8895" t="s">
        <v>29</v>
      </c>
      <c r="U8895" t="s">
        <v>29</v>
      </c>
      <c r="V8895" t="s">
        <v>29</v>
      </c>
      <c r="W8895" t="s">
        <v>8377</v>
      </c>
    </row>
    <row r="8896" spans="1:23">
      <c r="A8896">
        <v>8895</v>
      </c>
      <c r="B8896" t="s">
        <v>790</v>
      </c>
      <c r="C8896" t="s">
        <v>790</v>
      </c>
      <c r="D8896">
        <v>224</v>
      </c>
      <c r="E8896" t="s">
        <v>9389</v>
      </c>
      <c r="F8896" t="s">
        <v>516</v>
      </c>
      <c r="G8896" s="1" t="s">
        <v>517</v>
      </c>
      <c r="H8896" t="s">
        <v>524</v>
      </c>
      <c r="I8896" t="s">
        <v>517</v>
      </c>
      <c r="J8896" t="s">
        <v>524</v>
      </c>
      <c r="K8896">
        <v>0.51107325380000002</v>
      </c>
      <c r="L8896">
        <v>0.51107325380000002</v>
      </c>
      <c r="M8896" t="s">
        <v>26</v>
      </c>
      <c r="N8896" t="s">
        <v>29</v>
      </c>
      <c r="O8896" t="s">
        <v>29</v>
      </c>
      <c r="P8896" t="s">
        <v>29</v>
      </c>
      <c r="Q8896" t="s">
        <v>29</v>
      </c>
      <c r="R8896" t="s">
        <v>29</v>
      </c>
      <c r="S8896" t="s">
        <v>29</v>
      </c>
      <c r="T8896" t="s">
        <v>29</v>
      </c>
      <c r="U8896" t="s">
        <v>29</v>
      </c>
      <c r="V8896" t="s">
        <v>29</v>
      </c>
      <c r="W8896" t="s">
        <v>8377</v>
      </c>
    </row>
    <row r="8897" spans="1:23">
      <c r="A8897">
        <v>8896</v>
      </c>
      <c r="B8897" t="s">
        <v>790</v>
      </c>
      <c r="C8897" t="s">
        <v>790</v>
      </c>
      <c r="D8897">
        <v>224</v>
      </c>
      <c r="E8897" t="s">
        <v>808</v>
      </c>
      <c r="F8897" t="s">
        <v>154</v>
      </c>
      <c r="G8897" s="1" t="s">
        <v>449</v>
      </c>
      <c r="H8897" t="s">
        <v>809</v>
      </c>
      <c r="I8897" t="s">
        <v>449</v>
      </c>
      <c r="J8897" t="s">
        <v>809</v>
      </c>
      <c r="K8897">
        <v>2.2146507670000002</v>
      </c>
      <c r="L8897">
        <v>2.2146507670000002</v>
      </c>
      <c r="M8897" t="s">
        <v>26</v>
      </c>
      <c r="N8897" t="s">
        <v>219</v>
      </c>
      <c r="O8897" t="s">
        <v>29</v>
      </c>
      <c r="P8897" t="s">
        <v>29</v>
      </c>
      <c r="Q8897" t="s">
        <v>29</v>
      </c>
      <c r="R8897" t="s">
        <v>29</v>
      </c>
      <c r="S8897" t="s">
        <v>29</v>
      </c>
      <c r="T8897" t="s">
        <v>29</v>
      </c>
      <c r="U8897" t="s">
        <v>29</v>
      </c>
      <c r="V8897" t="s">
        <v>29</v>
      </c>
      <c r="W8897" t="s">
        <v>8377</v>
      </c>
    </row>
    <row r="8898" spans="1:23">
      <c r="A8898">
        <v>8897</v>
      </c>
      <c r="B8898" t="s">
        <v>790</v>
      </c>
      <c r="C8898" t="s">
        <v>790</v>
      </c>
      <c r="D8898">
        <v>224</v>
      </c>
      <c r="E8898" t="s">
        <v>810</v>
      </c>
      <c r="F8898" t="s">
        <v>154</v>
      </c>
      <c r="G8898" s="1" t="s">
        <v>811</v>
      </c>
      <c r="H8898" t="s">
        <v>488</v>
      </c>
      <c r="I8898" t="s">
        <v>811</v>
      </c>
      <c r="J8898" t="s">
        <v>488</v>
      </c>
      <c r="K8898">
        <v>1.7035775129999999</v>
      </c>
      <c r="L8898">
        <v>1.7035775129999999</v>
      </c>
      <c r="M8898" t="s">
        <v>26</v>
      </c>
      <c r="N8898" t="s">
        <v>791</v>
      </c>
      <c r="O8898" t="s">
        <v>29</v>
      </c>
      <c r="P8898" t="s">
        <v>29</v>
      </c>
      <c r="Q8898" t="s">
        <v>29</v>
      </c>
      <c r="R8898" t="s">
        <v>29</v>
      </c>
      <c r="S8898" t="s">
        <v>29</v>
      </c>
      <c r="T8898" t="s">
        <v>29</v>
      </c>
      <c r="U8898" t="s">
        <v>29</v>
      </c>
      <c r="V8898" t="s">
        <v>29</v>
      </c>
      <c r="W8898" t="s">
        <v>8377</v>
      </c>
    </row>
    <row r="8899" spans="1:23">
      <c r="A8899">
        <v>8898</v>
      </c>
      <c r="B8899" t="s">
        <v>790</v>
      </c>
      <c r="C8899" t="s">
        <v>790</v>
      </c>
      <c r="D8899">
        <v>224</v>
      </c>
      <c r="E8899" t="s">
        <v>810</v>
      </c>
      <c r="F8899" t="s">
        <v>154</v>
      </c>
      <c r="G8899" s="1" t="s">
        <v>811</v>
      </c>
      <c r="H8899" t="s">
        <v>488</v>
      </c>
      <c r="I8899" t="s">
        <v>811</v>
      </c>
      <c r="J8899" t="s">
        <v>488</v>
      </c>
      <c r="K8899">
        <v>0.1703577513</v>
      </c>
      <c r="L8899">
        <v>0.1703577513</v>
      </c>
      <c r="M8899" t="s">
        <v>26</v>
      </c>
      <c r="N8899" t="s">
        <v>29</v>
      </c>
      <c r="O8899" t="s">
        <v>29</v>
      </c>
      <c r="P8899" t="s">
        <v>29</v>
      </c>
      <c r="Q8899" t="s">
        <v>29</v>
      </c>
      <c r="R8899" t="s">
        <v>29</v>
      </c>
      <c r="S8899" t="s">
        <v>29</v>
      </c>
      <c r="T8899" t="s">
        <v>29</v>
      </c>
      <c r="U8899" t="s">
        <v>29</v>
      </c>
      <c r="V8899" t="s">
        <v>29</v>
      </c>
      <c r="W8899" t="s">
        <v>8377</v>
      </c>
    </row>
    <row r="8900" spans="1:23">
      <c r="A8900">
        <v>8899</v>
      </c>
      <c r="B8900" t="s">
        <v>790</v>
      </c>
      <c r="C8900" t="s">
        <v>790</v>
      </c>
      <c r="D8900">
        <v>224</v>
      </c>
      <c r="E8900" t="s">
        <v>9390</v>
      </c>
      <c r="F8900" t="s">
        <v>251</v>
      </c>
      <c r="G8900" s="1" t="s">
        <v>252</v>
      </c>
      <c r="H8900" t="s">
        <v>29</v>
      </c>
      <c r="I8900" t="s">
        <v>252</v>
      </c>
      <c r="J8900" t="s">
        <v>29</v>
      </c>
      <c r="K8900">
        <v>0.1703577513</v>
      </c>
      <c r="L8900">
        <v>0.1703577513</v>
      </c>
      <c r="M8900" t="s">
        <v>26</v>
      </c>
      <c r="N8900" t="s">
        <v>63</v>
      </c>
      <c r="O8900" t="s">
        <v>4124</v>
      </c>
      <c r="P8900" t="s">
        <v>29</v>
      </c>
      <c r="Q8900" t="s">
        <v>29</v>
      </c>
      <c r="R8900" t="s">
        <v>29</v>
      </c>
      <c r="S8900" t="s">
        <v>29</v>
      </c>
      <c r="T8900" t="s">
        <v>29</v>
      </c>
      <c r="U8900" t="s">
        <v>29</v>
      </c>
      <c r="V8900" t="s">
        <v>29</v>
      </c>
      <c r="W8900" t="s">
        <v>8377</v>
      </c>
    </row>
    <row r="8901" spans="1:23">
      <c r="A8901">
        <v>8900</v>
      </c>
      <c r="B8901" t="s">
        <v>790</v>
      </c>
      <c r="C8901" t="s">
        <v>790</v>
      </c>
      <c r="D8901">
        <v>224</v>
      </c>
      <c r="E8901" t="s">
        <v>9390</v>
      </c>
      <c r="F8901" t="s">
        <v>251</v>
      </c>
      <c r="G8901" s="1" t="s">
        <v>252</v>
      </c>
      <c r="H8901" t="s">
        <v>29</v>
      </c>
      <c r="I8901" t="s">
        <v>252</v>
      </c>
      <c r="J8901" t="s">
        <v>29</v>
      </c>
      <c r="K8901">
        <v>1.7035775129999999</v>
      </c>
      <c r="L8901">
        <v>1.7035775129999999</v>
      </c>
      <c r="M8901" t="s">
        <v>26</v>
      </c>
      <c r="N8901" t="s">
        <v>764</v>
      </c>
      <c r="O8901" t="s">
        <v>29</v>
      </c>
      <c r="P8901" t="s">
        <v>29</v>
      </c>
      <c r="Q8901" t="s">
        <v>29</v>
      </c>
      <c r="R8901" t="s">
        <v>29</v>
      </c>
      <c r="S8901" t="s">
        <v>29</v>
      </c>
      <c r="T8901" t="s">
        <v>29</v>
      </c>
      <c r="U8901" t="s">
        <v>29</v>
      </c>
      <c r="V8901" t="s">
        <v>29</v>
      </c>
      <c r="W8901" t="s">
        <v>8377</v>
      </c>
    </row>
    <row r="8902" spans="1:23">
      <c r="A8902">
        <v>8901</v>
      </c>
      <c r="B8902" t="s">
        <v>790</v>
      </c>
      <c r="C8902" t="s">
        <v>790</v>
      </c>
      <c r="D8902">
        <v>224</v>
      </c>
      <c r="E8902" t="s">
        <v>802</v>
      </c>
      <c r="F8902" t="s">
        <v>154</v>
      </c>
      <c r="G8902" s="1" t="s">
        <v>803</v>
      </c>
      <c r="H8902" t="s">
        <v>804</v>
      </c>
      <c r="I8902" t="s">
        <v>803</v>
      </c>
      <c r="J8902" t="s">
        <v>804</v>
      </c>
      <c r="K8902">
        <v>1.7035775129999999</v>
      </c>
      <c r="L8902">
        <v>1.7035775129999999</v>
      </c>
      <c r="M8902" t="s">
        <v>26</v>
      </c>
      <c r="N8902" t="s">
        <v>219</v>
      </c>
      <c r="O8902" t="s">
        <v>29</v>
      </c>
      <c r="P8902" t="s">
        <v>29</v>
      </c>
      <c r="Q8902" t="s">
        <v>29</v>
      </c>
      <c r="R8902" t="s">
        <v>29</v>
      </c>
      <c r="S8902" t="s">
        <v>29</v>
      </c>
      <c r="T8902" t="s">
        <v>29</v>
      </c>
      <c r="U8902" t="s">
        <v>29</v>
      </c>
      <c r="V8902" t="s">
        <v>29</v>
      </c>
      <c r="W8902" t="s">
        <v>8377</v>
      </c>
    </row>
    <row r="8903" spans="1:23">
      <c r="A8903">
        <v>8902</v>
      </c>
      <c r="B8903" t="s">
        <v>790</v>
      </c>
      <c r="C8903" t="s">
        <v>790</v>
      </c>
      <c r="D8903">
        <v>224</v>
      </c>
      <c r="E8903" t="s">
        <v>9391</v>
      </c>
      <c r="F8903" t="s">
        <v>176</v>
      </c>
      <c r="G8903" s="1" t="s">
        <v>502</v>
      </c>
      <c r="H8903" t="s">
        <v>1036</v>
      </c>
      <c r="I8903" t="s">
        <v>502</v>
      </c>
      <c r="J8903" t="s">
        <v>1036</v>
      </c>
      <c r="K8903">
        <v>1.533219761</v>
      </c>
      <c r="L8903">
        <v>1.533219761</v>
      </c>
      <c r="M8903" t="s">
        <v>26</v>
      </c>
      <c r="N8903" t="s">
        <v>219</v>
      </c>
      <c r="O8903" t="s">
        <v>29</v>
      </c>
      <c r="P8903" t="s">
        <v>29</v>
      </c>
      <c r="Q8903" t="s">
        <v>29</v>
      </c>
      <c r="R8903" t="s">
        <v>29</v>
      </c>
      <c r="S8903" t="s">
        <v>29</v>
      </c>
      <c r="T8903" t="s">
        <v>29</v>
      </c>
      <c r="U8903" t="s">
        <v>29</v>
      </c>
      <c r="V8903" t="s">
        <v>29</v>
      </c>
      <c r="W8903" t="s">
        <v>8377</v>
      </c>
    </row>
    <row r="8904" spans="1:23">
      <c r="A8904">
        <v>8903</v>
      </c>
      <c r="B8904" t="s">
        <v>790</v>
      </c>
      <c r="C8904" t="s">
        <v>790</v>
      </c>
      <c r="D8904">
        <v>224</v>
      </c>
      <c r="E8904" t="s">
        <v>766</v>
      </c>
      <c r="F8904" t="s">
        <v>154</v>
      </c>
      <c r="G8904" s="1" t="s">
        <v>767</v>
      </c>
      <c r="H8904" t="s">
        <v>768</v>
      </c>
      <c r="I8904" t="s">
        <v>767</v>
      </c>
      <c r="J8904" t="s">
        <v>768</v>
      </c>
      <c r="K8904">
        <v>1.533219761</v>
      </c>
      <c r="L8904">
        <v>1.533219761</v>
      </c>
      <c r="M8904" t="s">
        <v>26</v>
      </c>
      <c r="N8904" t="s">
        <v>219</v>
      </c>
      <c r="O8904" t="s">
        <v>29</v>
      </c>
      <c r="P8904" t="s">
        <v>29</v>
      </c>
      <c r="Q8904" t="s">
        <v>29</v>
      </c>
      <c r="R8904" t="s">
        <v>29</v>
      </c>
      <c r="S8904" t="s">
        <v>29</v>
      </c>
      <c r="T8904" t="s">
        <v>29</v>
      </c>
      <c r="U8904" t="s">
        <v>29</v>
      </c>
      <c r="V8904" t="s">
        <v>29</v>
      </c>
      <c r="W8904" t="s">
        <v>8377</v>
      </c>
    </row>
    <row r="8905" spans="1:23">
      <c r="A8905">
        <v>8904</v>
      </c>
      <c r="B8905" t="s">
        <v>790</v>
      </c>
      <c r="C8905" t="s">
        <v>790</v>
      </c>
      <c r="D8905">
        <v>224</v>
      </c>
      <c r="E8905" t="s">
        <v>778</v>
      </c>
      <c r="F8905" t="s">
        <v>154</v>
      </c>
      <c r="G8905" s="1" t="s">
        <v>435</v>
      </c>
      <c r="H8905" t="s">
        <v>779</v>
      </c>
      <c r="I8905" t="s">
        <v>435</v>
      </c>
      <c r="J8905" t="s">
        <v>779</v>
      </c>
      <c r="K8905">
        <v>1.0221465080000001</v>
      </c>
      <c r="L8905">
        <v>1.0221465080000001</v>
      </c>
      <c r="M8905" t="s">
        <v>26</v>
      </c>
      <c r="N8905" t="s">
        <v>219</v>
      </c>
      <c r="O8905" t="s">
        <v>29</v>
      </c>
      <c r="P8905" t="s">
        <v>29</v>
      </c>
      <c r="Q8905" t="s">
        <v>29</v>
      </c>
      <c r="R8905" t="s">
        <v>29</v>
      </c>
      <c r="S8905" t="s">
        <v>29</v>
      </c>
      <c r="T8905" t="s">
        <v>29</v>
      </c>
      <c r="U8905" t="s">
        <v>29</v>
      </c>
      <c r="V8905" t="s">
        <v>29</v>
      </c>
      <c r="W8905" t="s">
        <v>8377</v>
      </c>
    </row>
    <row r="8906" spans="1:23">
      <c r="A8906">
        <v>8905</v>
      </c>
      <c r="B8906" t="s">
        <v>790</v>
      </c>
      <c r="C8906" t="s">
        <v>790</v>
      </c>
      <c r="D8906">
        <v>224</v>
      </c>
      <c r="E8906" t="s">
        <v>778</v>
      </c>
      <c r="F8906" t="s">
        <v>154</v>
      </c>
      <c r="G8906" s="1" t="s">
        <v>435</v>
      </c>
      <c r="H8906" t="s">
        <v>779</v>
      </c>
      <c r="I8906" t="s">
        <v>435</v>
      </c>
      <c r="J8906" t="s">
        <v>779</v>
      </c>
      <c r="K8906">
        <v>0.3407155026</v>
      </c>
      <c r="L8906">
        <v>0.3407155026</v>
      </c>
      <c r="M8906" t="s">
        <v>26</v>
      </c>
      <c r="N8906" t="s">
        <v>74</v>
      </c>
      <c r="O8906" t="s">
        <v>29</v>
      </c>
      <c r="P8906" t="s">
        <v>29</v>
      </c>
      <c r="Q8906" t="s">
        <v>29</v>
      </c>
      <c r="R8906" t="s">
        <v>29</v>
      </c>
      <c r="S8906" t="s">
        <v>29</v>
      </c>
      <c r="T8906" t="s">
        <v>29</v>
      </c>
      <c r="U8906" t="s">
        <v>29</v>
      </c>
      <c r="V8906" t="s">
        <v>29</v>
      </c>
      <c r="W8906" t="s">
        <v>8377</v>
      </c>
    </row>
    <row r="8907" spans="1:23">
      <c r="A8907">
        <v>8906</v>
      </c>
      <c r="B8907" t="s">
        <v>790</v>
      </c>
      <c r="C8907" t="s">
        <v>790</v>
      </c>
      <c r="D8907">
        <v>224</v>
      </c>
      <c r="E8907" t="s">
        <v>3858</v>
      </c>
      <c r="F8907" t="s">
        <v>216</v>
      </c>
      <c r="G8907" s="1" t="s">
        <v>2312</v>
      </c>
      <c r="H8907" t="s">
        <v>3859</v>
      </c>
      <c r="I8907" t="s">
        <v>2312</v>
      </c>
      <c r="J8907" t="s">
        <v>3859</v>
      </c>
      <c r="K8907">
        <v>0.85178875639999996</v>
      </c>
      <c r="L8907">
        <v>0.85178875639999996</v>
      </c>
      <c r="M8907" t="s">
        <v>26</v>
      </c>
      <c r="N8907" t="s">
        <v>219</v>
      </c>
      <c r="O8907" t="s">
        <v>29</v>
      </c>
      <c r="P8907" t="s">
        <v>29</v>
      </c>
      <c r="Q8907" t="s">
        <v>29</v>
      </c>
      <c r="R8907" t="s">
        <v>29</v>
      </c>
      <c r="S8907" t="s">
        <v>29</v>
      </c>
      <c r="T8907" t="s">
        <v>29</v>
      </c>
      <c r="U8907" t="s">
        <v>29</v>
      </c>
      <c r="V8907" t="s">
        <v>29</v>
      </c>
      <c r="W8907" t="s">
        <v>8377</v>
      </c>
    </row>
    <row r="8908" spans="1:23">
      <c r="A8908">
        <v>8907</v>
      </c>
      <c r="B8908" t="s">
        <v>790</v>
      </c>
      <c r="C8908" t="s">
        <v>790</v>
      </c>
      <c r="D8908">
        <v>224</v>
      </c>
      <c r="E8908" t="s">
        <v>3858</v>
      </c>
      <c r="F8908" t="s">
        <v>216</v>
      </c>
      <c r="G8908" s="1" t="s">
        <v>2312</v>
      </c>
      <c r="H8908" t="s">
        <v>3859</v>
      </c>
      <c r="I8908" t="s">
        <v>2312</v>
      </c>
      <c r="J8908" t="s">
        <v>3859</v>
      </c>
      <c r="K8908">
        <v>0.1703577513</v>
      </c>
      <c r="L8908">
        <v>0.1703577513</v>
      </c>
      <c r="M8908" t="s">
        <v>26</v>
      </c>
      <c r="N8908" t="s">
        <v>74</v>
      </c>
      <c r="O8908" t="s">
        <v>29</v>
      </c>
      <c r="P8908" t="s">
        <v>29</v>
      </c>
      <c r="Q8908" t="s">
        <v>29</v>
      </c>
      <c r="R8908" t="s">
        <v>29</v>
      </c>
      <c r="S8908" t="s">
        <v>29</v>
      </c>
      <c r="T8908" t="s">
        <v>29</v>
      </c>
      <c r="U8908" t="s">
        <v>29</v>
      </c>
      <c r="V8908" t="s">
        <v>29</v>
      </c>
      <c r="W8908" t="s">
        <v>8377</v>
      </c>
    </row>
    <row r="8909" spans="1:23">
      <c r="A8909">
        <v>8908</v>
      </c>
      <c r="B8909" t="s">
        <v>790</v>
      </c>
      <c r="C8909" t="s">
        <v>790</v>
      </c>
      <c r="D8909">
        <v>224</v>
      </c>
      <c r="E8909" t="s">
        <v>3858</v>
      </c>
      <c r="F8909" t="s">
        <v>216</v>
      </c>
      <c r="G8909" s="1" t="s">
        <v>2312</v>
      </c>
      <c r="H8909" t="s">
        <v>3859</v>
      </c>
      <c r="I8909" t="s">
        <v>2312</v>
      </c>
      <c r="J8909" t="s">
        <v>3859</v>
      </c>
      <c r="K8909">
        <v>0.3407155026</v>
      </c>
      <c r="L8909">
        <v>0.3407155026</v>
      </c>
      <c r="M8909" t="s">
        <v>26</v>
      </c>
      <c r="N8909" t="s">
        <v>74</v>
      </c>
      <c r="O8909" t="s">
        <v>29</v>
      </c>
      <c r="P8909" t="s">
        <v>29</v>
      </c>
      <c r="Q8909" t="s">
        <v>29</v>
      </c>
      <c r="R8909" t="s">
        <v>29</v>
      </c>
      <c r="S8909" t="s">
        <v>29</v>
      </c>
      <c r="T8909" t="s">
        <v>29</v>
      </c>
      <c r="U8909" t="s">
        <v>29</v>
      </c>
      <c r="V8909" t="s">
        <v>29</v>
      </c>
      <c r="W8909" t="s">
        <v>8377</v>
      </c>
    </row>
    <row r="8910" spans="1:23">
      <c r="A8910">
        <v>8909</v>
      </c>
      <c r="B8910" t="s">
        <v>790</v>
      </c>
      <c r="C8910" t="s">
        <v>790</v>
      </c>
      <c r="D8910">
        <v>224</v>
      </c>
      <c r="E8910" t="s">
        <v>9392</v>
      </c>
      <c r="F8910" t="s">
        <v>154</v>
      </c>
      <c r="G8910" s="1" t="s">
        <v>9412</v>
      </c>
      <c r="H8910" t="s">
        <v>9413</v>
      </c>
      <c r="I8910" t="s">
        <v>9412</v>
      </c>
      <c r="J8910" t="s">
        <v>9413</v>
      </c>
      <c r="K8910">
        <v>0.68143100509999999</v>
      </c>
      <c r="L8910">
        <v>0.68143100509999999</v>
      </c>
      <c r="M8910" t="s">
        <v>26</v>
      </c>
      <c r="N8910" t="s">
        <v>74</v>
      </c>
      <c r="O8910" t="s">
        <v>29</v>
      </c>
      <c r="P8910" t="s">
        <v>29</v>
      </c>
      <c r="Q8910" t="s">
        <v>29</v>
      </c>
      <c r="R8910" t="s">
        <v>29</v>
      </c>
      <c r="S8910" t="s">
        <v>29</v>
      </c>
      <c r="T8910" t="s">
        <v>29</v>
      </c>
      <c r="U8910" t="s">
        <v>29</v>
      </c>
      <c r="V8910" t="s">
        <v>29</v>
      </c>
      <c r="W8910" t="s">
        <v>8377</v>
      </c>
    </row>
    <row r="8911" spans="1:23">
      <c r="A8911">
        <v>8910</v>
      </c>
      <c r="B8911" t="s">
        <v>790</v>
      </c>
      <c r="C8911" t="s">
        <v>790</v>
      </c>
      <c r="D8911">
        <v>224</v>
      </c>
      <c r="E8911" t="s">
        <v>9392</v>
      </c>
      <c r="F8911" t="s">
        <v>154</v>
      </c>
      <c r="G8911" s="1" t="s">
        <v>9412</v>
      </c>
      <c r="H8911" t="s">
        <v>9413</v>
      </c>
      <c r="I8911" t="s">
        <v>9412</v>
      </c>
      <c r="J8911" t="s">
        <v>9413</v>
      </c>
      <c r="K8911">
        <v>0.3407155026</v>
      </c>
      <c r="L8911">
        <v>0.3407155026</v>
      </c>
      <c r="M8911" t="s">
        <v>26</v>
      </c>
      <c r="N8911" t="s">
        <v>29</v>
      </c>
      <c r="O8911" t="s">
        <v>29</v>
      </c>
      <c r="P8911" t="s">
        <v>29</v>
      </c>
      <c r="Q8911" t="s">
        <v>29</v>
      </c>
      <c r="R8911" t="s">
        <v>29</v>
      </c>
      <c r="S8911" t="s">
        <v>29</v>
      </c>
      <c r="T8911" t="s">
        <v>29</v>
      </c>
      <c r="U8911" t="s">
        <v>29</v>
      </c>
      <c r="V8911" t="s">
        <v>29</v>
      </c>
      <c r="W8911" t="s">
        <v>8377</v>
      </c>
    </row>
    <row r="8912" spans="1:23">
      <c r="A8912">
        <v>8911</v>
      </c>
      <c r="B8912" t="s">
        <v>790</v>
      </c>
      <c r="C8912" t="s">
        <v>790</v>
      </c>
      <c r="D8912">
        <v>224</v>
      </c>
      <c r="E8912" t="s">
        <v>785</v>
      </c>
      <c r="F8912" t="s">
        <v>154</v>
      </c>
      <c r="G8912" s="1" t="s">
        <v>786</v>
      </c>
      <c r="H8912" t="s">
        <v>602</v>
      </c>
      <c r="I8912" t="s">
        <v>786</v>
      </c>
      <c r="J8912" t="s">
        <v>602</v>
      </c>
      <c r="K8912">
        <v>0.68143100509999999</v>
      </c>
      <c r="L8912">
        <v>0.68143100509999999</v>
      </c>
      <c r="M8912" t="s">
        <v>26</v>
      </c>
      <c r="N8912" t="s">
        <v>791</v>
      </c>
      <c r="O8912" t="s">
        <v>29</v>
      </c>
      <c r="P8912" t="s">
        <v>29</v>
      </c>
      <c r="Q8912" t="s">
        <v>29</v>
      </c>
      <c r="R8912" t="s">
        <v>29</v>
      </c>
      <c r="S8912" t="s">
        <v>29</v>
      </c>
      <c r="T8912" t="s">
        <v>29</v>
      </c>
      <c r="U8912" t="s">
        <v>29</v>
      </c>
      <c r="V8912" t="s">
        <v>29</v>
      </c>
      <c r="W8912" t="s">
        <v>8377</v>
      </c>
    </row>
    <row r="8913" spans="1:23">
      <c r="A8913">
        <v>8912</v>
      </c>
      <c r="B8913" t="s">
        <v>790</v>
      </c>
      <c r="C8913" t="s">
        <v>790</v>
      </c>
      <c r="D8913">
        <v>224</v>
      </c>
      <c r="E8913" t="s">
        <v>785</v>
      </c>
      <c r="F8913" t="s">
        <v>154</v>
      </c>
      <c r="G8913" s="1" t="s">
        <v>786</v>
      </c>
      <c r="H8913" t="s">
        <v>602</v>
      </c>
      <c r="I8913" t="s">
        <v>786</v>
      </c>
      <c r="J8913" t="s">
        <v>602</v>
      </c>
      <c r="K8913">
        <v>0.1703577513</v>
      </c>
      <c r="L8913">
        <v>0.1703577513</v>
      </c>
      <c r="M8913" t="s">
        <v>26</v>
      </c>
      <c r="N8913" t="s">
        <v>29</v>
      </c>
      <c r="O8913" t="s">
        <v>29</v>
      </c>
      <c r="P8913" t="s">
        <v>29</v>
      </c>
      <c r="Q8913" t="s">
        <v>29</v>
      </c>
      <c r="R8913" t="s">
        <v>29</v>
      </c>
      <c r="S8913" t="s">
        <v>29</v>
      </c>
      <c r="T8913" t="s">
        <v>29</v>
      </c>
      <c r="U8913" t="s">
        <v>29</v>
      </c>
      <c r="V8913" t="s">
        <v>29</v>
      </c>
      <c r="W8913" t="s">
        <v>8377</v>
      </c>
    </row>
    <row r="8914" spans="1:23">
      <c r="A8914">
        <v>8913</v>
      </c>
      <c r="B8914" t="s">
        <v>790</v>
      </c>
      <c r="C8914" t="s">
        <v>790</v>
      </c>
      <c r="D8914">
        <v>224</v>
      </c>
      <c r="E8914" t="s">
        <v>9393</v>
      </c>
      <c r="F8914" t="s">
        <v>522</v>
      </c>
      <c r="G8914" s="1" t="s">
        <v>523</v>
      </c>
      <c r="H8914" t="s">
        <v>1201</v>
      </c>
      <c r="I8914" t="s">
        <v>523</v>
      </c>
      <c r="J8914" t="s">
        <v>1201</v>
      </c>
      <c r="K8914">
        <v>0.3407155026</v>
      </c>
      <c r="L8914">
        <v>0.3407155026</v>
      </c>
      <c r="M8914" t="s">
        <v>26</v>
      </c>
      <c r="N8914" t="s">
        <v>219</v>
      </c>
      <c r="O8914" t="s">
        <v>29</v>
      </c>
      <c r="P8914" t="s">
        <v>29</v>
      </c>
      <c r="Q8914" t="s">
        <v>29</v>
      </c>
      <c r="R8914" t="s">
        <v>29</v>
      </c>
      <c r="S8914" t="s">
        <v>29</v>
      </c>
      <c r="T8914" t="s">
        <v>29</v>
      </c>
      <c r="U8914" t="s">
        <v>29</v>
      </c>
      <c r="V8914" t="s">
        <v>29</v>
      </c>
      <c r="W8914" t="s">
        <v>8377</v>
      </c>
    </row>
    <row r="8915" spans="1:23">
      <c r="A8915">
        <v>8914</v>
      </c>
      <c r="B8915" t="s">
        <v>790</v>
      </c>
      <c r="C8915" t="s">
        <v>790</v>
      </c>
      <c r="D8915">
        <v>224</v>
      </c>
      <c r="E8915" t="s">
        <v>9393</v>
      </c>
      <c r="F8915" t="s">
        <v>522</v>
      </c>
      <c r="G8915" s="1" t="s">
        <v>523</v>
      </c>
      <c r="H8915" t="s">
        <v>1201</v>
      </c>
      <c r="I8915" t="s">
        <v>523</v>
      </c>
      <c r="J8915" t="s">
        <v>1201</v>
      </c>
      <c r="K8915">
        <v>0.3407155026</v>
      </c>
      <c r="L8915">
        <v>0.3407155026</v>
      </c>
      <c r="M8915" t="s">
        <v>26</v>
      </c>
      <c r="N8915" t="s">
        <v>121</v>
      </c>
      <c r="O8915" t="s">
        <v>29</v>
      </c>
      <c r="P8915" t="s">
        <v>29</v>
      </c>
      <c r="Q8915" t="s">
        <v>29</v>
      </c>
      <c r="R8915" t="s">
        <v>29</v>
      </c>
      <c r="S8915" t="s">
        <v>29</v>
      </c>
      <c r="T8915" t="s">
        <v>29</v>
      </c>
      <c r="U8915" t="s">
        <v>29</v>
      </c>
      <c r="V8915" t="s">
        <v>29</v>
      </c>
      <c r="W8915" t="s">
        <v>8377</v>
      </c>
    </row>
    <row r="8916" spans="1:23">
      <c r="A8916">
        <v>8915</v>
      </c>
      <c r="B8916" t="s">
        <v>790</v>
      </c>
      <c r="C8916" t="s">
        <v>790</v>
      </c>
      <c r="D8916">
        <v>224</v>
      </c>
      <c r="E8916" t="s">
        <v>823</v>
      </c>
      <c r="F8916" t="s">
        <v>154</v>
      </c>
      <c r="G8916" s="1" t="s">
        <v>814</v>
      </c>
      <c r="H8916" t="s">
        <v>824</v>
      </c>
      <c r="I8916" t="s">
        <v>814</v>
      </c>
      <c r="J8916" t="s">
        <v>824</v>
      </c>
      <c r="K8916">
        <v>0.51107325380000002</v>
      </c>
      <c r="L8916">
        <v>0.51107325380000002</v>
      </c>
      <c r="M8916" t="s">
        <v>26</v>
      </c>
      <c r="N8916" t="s">
        <v>219</v>
      </c>
      <c r="O8916" t="s">
        <v>29</v>
      </c>
      <c r="P8916" t="s">
        <v>29</v>
      </c>
      <c r="Q8916" t="s">
        <v>29</v>
      </c>
      <c r="R8916" t="s">
        <v>29</v>
      </c>
      <c r="S8916" t="s">
        <v>29</v>
      </c>
      <c r="T8916" t="s">
        <v>29</v>
      </c>
      <c r="U8916" t="s">
        <v>29</v>
      </c>
      <c r="V8916" t="s">
        <v>29</v>
      </c>
      <c r="W8916" t="s">
        <v>8377</v>
      </c>
    </row>
    <row r="8917" spans="1:23">
      <c r="A8917">
        <v>8916</v>
      </c>
      <c r="B8917" t="s">
        <v>790</v>
      </c>
      <c r="C8917" t="s">
        <v>790</v>
      </c>
      <c r="D8917">
        <v>224</v>
      </c>
      <c r="E8917" t="s">
        <v>818</v>
      </c>
      <c r="F8917" t="s">
        <v>154</v>
      </c>
      <c r="G8917" s="1" t="s">
        <v>395</v>
      </c>
      <c r="H8917" t="s">
        <v>819</v>
      </c>
      <c r="I8917" t="s">
        <v>435</v>
      </c>
      <c r="J8917" t="s">
        <v>819</v>
      </c>
      <c r="K8917">
        <v>0.51107325380000002</v>
      </c>
      <c r="L8917">
        <v>0.51107325380000002</v>
      </c>
      <c r="M8917" t="s">
        <v>26</v>
      </c>
      <c r="N8917" t="s">
        <v>219</v>
      </c>
      <c r="O8917" t="s">
        <v>29</v>
      </c>
      <c r="P8917" t="s">
        <v>29</v>
      </c>
      <c r="Q8917" t="s">
        <v>29</v>
      </c>
      <c r="R8917" t="s">
        <v>29</v>
      </c>
      <c r="S8917" t="s">
        <v>29</v>
      </c>
      <c r="T8917" t="s">
        <v>29</v>
      </c>
      <c r="U8917" t="s">
        <v>29</v>
      </c>
      <c r="V8917" t="s">
        <v>29</v>
      </c>
      <c r="W8917" t="s">
        <v>8377</v>
      </c>
    </row>
    <row r="8918" spans="1:23">
      <c r="A8918">
        <v>8917</v>
      </c>
      <c r="B8918" t="s">
        <v>790</v>
      </c>
      <c r="C8918" t="s">
        <v>790</v>
      </c>
      <c r="D8918">
        <v>224</v>
      </c>
      <c r="E8918" t="s">
        <v>9394</v>
      </c>
      <c r="F8918" t="s">
        <v>9414</v>
      </c>
      <c r="G8918" s="1" t="s">
        <v>9415</v>
      </c>
      <c r="H8918" t="s">
        <v>2659</v>
      </c>
      <c r="I8918" t="s">
        <v>9415</v>
      </c>
      <c r="J8918" t="s">
        <v>2659</v>
      </c>
      <c r="K8918">
        <v>0.3407155026</v>
      </c>
      <c r="L8918">
        <v>0.3407155026</v>
      </c>
      <c r="M8918" t="s">
        <v>26</v>
      </c>
      <c r="N8918" t="s">
        <v>219</v>
      </c>
      <c r="O8918" t="s">
        <v>29</v>
      </c>
      <c r="P8918" t="s">
        <v>29</v>
      </c>
      <c r="Q8918" t="s">
        <v>29</v>
      </c>
      <c r="R8918" t="s">
        <v>29</v>
      </c>
      <c r="S8918" t="s">
        <v>29</v>
      </c>
      <c r="T8918" t="s">
        <v>29</v>
      </c>
      <c r="U8918" t="s">
        <v>29</v>
      </c>
      <c r="V8918" t="s">
        <v>29</v>
      </c>
      <c r="W8918" t="s">
        <v>8377</v>
      </c>
    </row>
    <row r="8919" spans="1:23">
      <c r="A8919">
        <v>8918</v>
      </c>
      <c r="B8919" t="s">
        <v>790</v>
      </c>
      <c r="C8919" t="s">
        <v>790</v>
      </c>
      <c r="D8919">
        <v>224</v>
      </c>
      <c r="E8919" t="s">
        <v>9394</v>
      </c>
      <c r="F8919" t="s">
        <v>9414</v>
      </c>
      <c r="G8919" s="1" t="s">
        <v>9415</v>
      </c>
      <c r="H8919" t="s">
        <v>2659</v>
      </c>
      <c r="I8919" t="s">
        <v>9415</v>
      </c>
      <c r="J8919" t="s">
        <v>2659</v>
      </c>
      <c r="K8919">
        <v>0.1703577513</v>
      </c>
      <c r="L8919">
        <v>0.1703577513</v>
      </c>
      <c r="M8919" t="s">
        <v>26</v>
      </c>
      <c r="N8919" t="s">
        <v>232</v>
      </c>
      <c r="O8919" t="s">
        <v>29</v>
      </c>
      <c r="P8919" t="s">
        <v>29</v>
      </c>
      <c r="Q8919" t="s">
        <v>29</v>
      </c>
      <c r="R8919" t="s">
        <v>29</v>
      </c>
      <c r="S8919" t="s">
        <v>29</v>
      </c>
      <c r="T8919" t="s">
        <v>29</v>
      </c>
      <c r="U8919" t="s">
        <v>29</v>
      </c>
      <c r="V8919" t="s">
        <v>29</v>
      </c>
      <c r="W8919" t="s">
        <v>8377</v>
      </c>
    </row>
    <row r="8920" spans="1:23">
      <c r="A8920">
        <v>8919</v>
      </c>
      <c r="B8920" t="s">
        <v>790</v>
      </c>
      <c r="C8920" t="s">
        <v>790</v>
      </c>
      <c r="D8920">
        <v>224</v>
      </c>
      <c r="E8920" t="s">
        <v>9395</v>
      </c>
      <c r="F8920" t="s">
        <v>154</v>
      </c>
      <c r="G8920" s="1" t="s">
        <v>811</v>
      </c>
      <c r="H8920" t="s">
        <v>819</v>
      </c>
      <c r="I8920" t="s">
        <v>811</v>
      </c>
      <c r="J8920" t="s">
        <v>819</v>
      </c>
      <c r="K8920">
        <v>0.3407155026</v>
      </c>
      <c r="L8920">
        <v>0.3407155026</v>
      </c>
      <c r="M8920" t="s">
        <v>26</v>
      </c>
      <c r="N8920" t="s">
        <v>791</v>
      </c>
      <c r="O8920" t="s">
        <v>29</v>
      </c>
      <c r="P8920" t="s">
        <v>29</v>
      </c>
      <c r="Q8920" t="s">
        <v>29</v>
      </c>
      <c r="R8920" t="s">
        <v>29</v>
      </c>
      <c r="S8920" t="s">
        <v>29</v>
      </c>
      <c r="T8920" t="s">
        <v>29</v>
      </c>
      <c r="U8920" t="s">
        <v>29</v>
      </c>
      <c r="V8920" t="s">
        <v>29</v>
      </c>
      <c r="W8920" t="s">
        <v>8377</v>
      </c>
    </row>
    <row r="8921" spans="1:23">
      <c r="A8921">
        <v>8920</v>
      </c>
      <c r="B8921" t="s">
        <v>790</v>
      </c>
      <c r="C8921" t="s">
        <v>790</v>
      </c>
      <c r="D8921">
        <v>224</v>
      </c>
      <c r="E8921" t="s">
        <v>521</v>
      </c>
      <c r="F8921" t="s">
        <v>522</v>
      </c>
      <c r="G8921" s="1" t="s">
        <v>523</v>
      </c>
      <c r="H8921" t="s">
        <v>524</v>
      </c>
      <c r="I8921" t="s">
        <v>523</v>
      </c>
      <c r="J8921" t="s">
        <v>524</v>
      </c>
      <c r="K8921">
        <v>0.3407155026</v>
      </c>
      <c r="L8921">
        <v>0.3407155026</v>
      </c>
      <c r="M8921" t="s">
        <v>26</v>
      </c>
      <c r="N8921" t="s">
        <v>219</v>
      </c>
      <c r="O8921" t="s">
        <v>29</v>
      </c>
      <c r="P8921" t="s">
        <v>29</v>
      </c>
      <c r="Q8921" t="s">
        <v>29</v>
      </c>
      <c r="R8921" t="s">
        <v>29</v>
      </c>
      <c r="S8921" t="s">
        <v>29</v>
      </c>
      <c r="T8921" t="s">
        <v>29</v>
      </c>
      <c r="U8921" t="s">
        <v>29</v>
      </c>
      <c r="V8921" t="s">
        <v>29</v>
      </c>
      <c r="W8921" t="s">
        <v>8377</v>
      </c>
    </row>
    <row r="8922" spans="1:23">
      <c r="A8922">
        <v>8921</v>
      </c>
      <c r="B8922" t="s">
        <v>790</v>
      </c>
      <c r="C8922" t="s">
        <v>790</v>
      </c>
      <c r="D8922">
        <v>224</v>
      </c>
      <c r="E8922" t="s">
        <v>9396</v>
      </c>
      <c r="F8922" t="s">
        <v>364</v>
      </c>
      <c r="G8922" s="1" t="s">
        <v>365</v>
      </c>
      <c r="H8922" t="s">
        <v>29</v>
      </c>
      <c r="I8922" t="s">
        <v>365</v>
      </c>
      <c r="J8922" t="s">
        <v>29</v>
      </c>
      <c r="K8922">
        <v>0.3407155026</v>
      </c>
      <c r="L8922">
        <v>0.3407155026</v>
      </c>
      <c r="M8922" t="s">
        <v>26</v>
      </c>
      <c r="N8922" t="s">
        <v>219</v>
      </c>
      <c r="O8922" t="s">
        <v>29</v>
      </c>
      <c r="P8922" t="s">
        <v>29</v>
      </c>
      <c r="Q8922" t="s">
        <v>29</v>
      </c>
      <c r="R8922" t="s">
        <v>29</v>
      </c>
      <c r="S8922" t="s">
        <v>29</v>
      </c>
      <c r="T8922" t="s">
        <v>29</v>
      </c>
      <c r="U8922" t="s">
        <v>29</v>
      </c>
      <c r="V8922" t="s">
        <v>29</v>
      </c>
      <c r="W8922" t="s">
        <v>8377</v>
      </c>
    </row>
    <row r="8923" spans="1:23">
      <c r="A8923">
        <v>8922</v>
      </c>
      <c r="B8923" t="s">
        <v>790</v>
      </c>
      <c r="C8923" t="s">
        <v>790</v>
      </c>
      <c r="D8923">
        <v>224</v>
      </c>
      <c r="E8923" t="s">
        <v>9397</v>
      </c>
      <c r="F8923" t="s">
        <v>93</v>
      </c>
      <c r="G8923" s="1" t="s">
        <v>29</v>
      </c>
      <c r="H8923" t="s">
        <v>29</v>
      </c>
      <c r="I8923" t="s">
        <v>29</v>
      </c>
      <c r="J8923" t="s">
        <v>29</v>
      </c>
      <c r="K8923">
        <v>0.3407155026</v>
      </c>
      <c r="L8923">
        <v>0.3407155026</v>
      </c>
      <c r="M8923" t="s">
        <v>26</v>
      </c>
      <c r="N8923" t="s">
        <v>219</v>
      </c>
      <c r="O8923" t="s">
        <v>29</v>
      </c>
      <c r="P8923" t="s">
        <v>29</v>
      </c>
      <c r="Q8923" t="s">
        <v>29</v>
      </c>
      <c r="R8923" t="s">
        <v>29</v>
      </c>
      <c r="S8923" t="s">
        <v>29</v>
      </c>
      <c r="T8923" t="s">
        <v>29</v>
      </c>
      <c r="U8923" t="s">
        <v>29</v>
      </c>
      <c r="V8923" t="s">
        <v>29</v>
      </c>
      <c r="W8923" t="s">
        <v>8377</v>
      </c>
    </row>
    <row r="8924" spans="1:23">
      <c r="A8924">
        <v>8923</v>
      </c>
      <c r="B8924" t="s">
        <v>790</v>
      </c>
      <c r="C8924" t="s">
        <v>790</v>
      </c>
      <c r="D8924">
        <v>224</v>
      </c>
      <c r="E8924" t="s">
        <v>9398</v>
      </c>
      <c r="F8924" t="s">
        <v>93</v>
      </c>
      <c r="G8924" s="1" t="s">
        <v>29</v>
      </c>
      <c r="H8924" t="s">
        <v>29</v>
      </c>
      <c r="I8924" t="s">
        <v>29</v>
      </c>
      <c r="J8924" t="s">
        <v>29</v>
      </c>
      <c r="K8924">
        <v>0.3407155026</v>
      </c>
      <c r="L8924">
        <v>0.3407155026</v>
      </c>
      <c r="M8924" t="s">
        <v>26</v>
      </c>
      <c r="N8924" t="s">
        <v>232</v>
      </c>
      <c r="O8924" t="s">
        <v>29</v>
      </c>
      <c r="P8924" t="s">
        <v>29</v>
      </c>
      <c r="Q8924" t="s">
        <v>29</v>
      </c>
      <c r="R8924" t="s">
        <v>29</v>
      </c>
      <c r="S8924" t="s">
        <v>29</v>
      </c>
      <c r="T8924" t="s">
        <v>29</v>
      </c>
      <c r="U8924" t="s">
        <v>29</v>
      </c>
      <c r="V8924" t="s">
        <v>29</v>
      </c>
      <c r="W8924" t="s">
        <v>8377</v>
      </c>
    </row>
    <row r="8925" spans="1:23">
      <c r="A8925">
        <v>8924</v>
      </c>
      <c r="B8925" t="s">
        <v>790</v>
      </c>
      <c r="C8925" t="s">
        <v>790</v>
      </c>
      <c r="D8925">
        <v>224</v>
      </c>
      <c r="E8925" t="s">
        <v>9399</v>
      </c>
      <c r="F8925" t="s">
        <v>297</v>
      </c>
      <c r="G8925" s="1" t="s">
        <v>9416</v>
      </c>
      <c r="H8925" t="s">
        <v>29</v>
      </c>
      <c r="I8925" t="s">
        <v>9416</v>
      </c>
      <c r="J8925" t="s">
        <v>29</v>
      </c>
      <c r="K8925">
        <v>0.1703577513</v>
      </c>
      <c r="L8925">
        <v>0.1703577513</v>
      </c>
      <c r="M8925" t="s">
        <v>26</v>
      </c>
      <c r="N8925" t="s">
        <v>219</v>
      </c>
      <c r="O8925" t="s">
        <v>29</v>
      </c>
      <c r="P8925" t="s">
        <v>29</v>
      </c>
      <c r="Q8925" t="s">
        <v>29</v>
      </c>
      <c r="R8925" t="s">
        <v>29</v>
      </c>
      <c r="S8925" t="s">
        <v>29</v>
      </c>
      <c r="T8925" t="s">
        <v>29</v>
      </c>
      <c r="U8925" t="s">
        <v>29</v>
      </c>
      <c r="V8925" t="s">
        <v>29</v>
      </c>
      <c r="W8925" t="s">
        <v>8377</v>
      </c>
    </row>
    <row r="8926" spans="1:23">
      <c r="A8926">
        <v>8925</v>
      </c>
      <c r="B8926" t="s">
        <v>790</v>
      </c>
      <c r="C8926" t="s">
        <v>790</v>
      </c>
      <c r="D8926">
        <v>224</v>
      </c>
      <c r="E8926" t="s">
        <v>9400</v>
      </c>
      <c r="F8926" t="s">
        <v>1718</v>
      </c>
      <c r="G8926" s="1" t="s">
        <v>3857</v>
      </c>
      <c r="H8926" t="s">
        <v>6141</v>
      </c>
      <c r="I8926" t="s">
        <v>3857</v>
      </c>
      <c r="J8926" t="s">
        <v>6141</v>
      </c>
      <c r="K8926">
        <v>0.1703577513</v>
      </c>
      <c r="L8926">
        <v>0.1703577513</v>
      </c>
      <c r="M8926" t="s">
        <v>26</v>
      </c>
      <c r="N8926" t="s">
        <v>63</v>
      </c>
      <c r="O8926" t="s">
        <v>4124</v>
      </c>
      <c r="P8926" t="s">
        <v>29</v>
      </c>
      <c r="Q8926" t="s">
        <v>29</v>
      </c>
      <c r="R8926" t="s">
        <v>29</v>
      </c>
      <c r="S8926" t="s">
        <v>29</v>
      </c>
      <c r="T8926" t="s">
        <v>29</v>
      </c>
      <c r="U8926" t="s">
        <v>29</v>
      </c>
      <c r="V8926" t="s">
        <v>29</v>
      </c>
      <c r="W8926" t="s">
        <v>8377</v>
      </c>
    </row>
    <row r="8927" spans="1:23">
      <c r="A8927">
        <v>8926</v>
      </c>
      <c r="B8927" t="s">
        <v>790</v>
      </c>
      <c r="C8927" t="s">
        <v>790</v>
      </c>
      <c r="D8927">
        <v>224</v>
      </c>
      <c r="E8927" t="s">
        <v>9401</v>
      </c>
      <c r="F8927" t="s">
        <v>438</v>
      </c>
      <c r="G8927" s="1" t="s">
        <v>1041</v>
      </c>
      <c r="H8927" t="s">
        <v>5572</v>
      </c>
      <c r="I8927" t="s">
        <v>1041</v>
      </c>
      <c r="J8927" t="s">
        <v>5572</v>
      </c>
      <c r="K8927">
        <v>0.1703577513</v>
      </c>
      <c r="L8927">
        <v>0.1703577513</v>
      </c>
      <c r="M8927" t="s">
        <v>26</v>
      </c>
      <c r="N8927" t="s">
        <v>219</v>
      </c>
      <c r="O8927" t="s">
        <v>29</v>
      </c>
      <c r="P8927" t="s">
        <v>29</v>
      </c>
      <c r="Q8927" t="s">
        <v>29</v>
      </c>
      <c r="R8927" t="s">
        <v>29</v>
      </c>
      <c r="S8927" t="s">
        <v>29</v>
      </c>
      <c r="T8927" t="s">
        <v>29</v>
      </c>
      <c r="U8927" t="s">
        <v>29</v>
      </c>
      <c r="V8927" t="s">
        <v>29</v>
      </c>
      <c r="W8927" t="s">
        <v>8377</v>
      </c>
    </row>
    <row r="8928" spans="1:23">
      <c r="A8928">
        <v>8927</v>
      </c>
      <c r="B8928" t="s">
        <v>790</v>
      </c>
      <c r="C8928" t="s">
        <v>790</v>
      </c>
      <c r="D8928">
        <v>224</v>
      </c>
      <c r="E8928" t="s">
        <v>787</v>
      </c>
      <c r="F8928" t="s">
        <v>154</v>
      </c>
      <c r="G8928" s="1" t="s">
        <v>788</v>
      </c>
      <c r="H8928" t="s">
        <v>95</v>
      </c>
      <c r="I8928" t="s">
        <v>788</v>
      </c>
      <c r="J8928" t="s">
        <v>95</v>
      </c>
      <c r="K8928">
        <v>0.1703577513</v>
      </c>
      <c r="L8928">
        <v>0.1703577513</v>
      </c>
      <c r="M8928" t="s">
        <v>26</v>
      </c>
      <c r="N8928" t="s">
        <v>63</v>
      </c>
      <c r="O8928" t="s">
        <v>4124</v>
      </c>
      <c r="P8928" t="s">
        <v>29</v>
      </c>
      <c r="Q8928" t="s">
        <v>29</v>
      </c>
      <c r="R8928" t="s">
        <v>29</v>
      </c>
      <c r="S8928" t="s">
        <v>29</v>
      </c>
      <c r="T8928" t="s">
        <v>29</v>
      </c>
      <c r="U8928" t="s">
        <v>29</v>
      </c>
      <c r="V8928" t="s">
        <v>29</v>
      </c>
      <c r="W8928" t="s">
        <v>8377</v>
      </c>
    </row>
    <row r="8929" spans="1:23">
      <c r="A8929">
        <v>8928</v>
      </c>
      <c r="B8929" t="s">
        <v>790</v>
      </c>
      <c r="C8929" t="s">
        <v>790</v>
      </c>
      <c r="D8929">
        <v>224</v>
      </c>
      <c r="E8929" t="s">
        <v>9402</v>
      </c>
      <c r="F8929" t="s">
        <v>611</v>
      </c>
      <c r="G8929" s="1" t="s">
        <v>612</v>
      </c>
      <c r="H8929" t="s">
        <v>8594</v>
      </c>
      <c r="I8929" t="s">
        <v>612</v>
      </c>
      <c r="J8929" t="s">
        <v>8594</v>
      </c>
      <c r="K8929">
        <v>0.1703577513</v>
      </c>
      <c r="L8929">
        <v>0.1703577513</v>
      </c>
      <c r="M8929" t="s">
        <v>26</v>
      </c>
      <c r="N8929" t="s">
        <v>219</v>
      </c>
      <c r="O8929" t="s">
        <v>29</v>
      </c>
      <c r="P8929" t="s">
        <v>29</v>
      </c>
      <c r="Q8929" t="s">
        <v>29</v>
      </c>
      <c r="R8929" t="s">
        <v>29</v>
      </c>
      <c r="S8929" t="s">
        <v>29</v>
      </c>
      <c r="T8929" t="s">
        <v>29</v>
      </c>
      <c r="U8929" t="s">
        <v>29</v>
      </c>
      <c r="V8929" t="s">
        <v>29</v>
      </c>
      <c r="W8929" t="s">
        <v>8377</v>
      </c>
    </row>
    <row r="8930" spans="1:23">
      <c r="A8930">
        <v>8929</v>
      </c>
      <c r="B8930" t="s">
        <v>790</v>
      </c>
      <c r="C8930" t="s">
        <v>790</v>
      </c>
      <c r="D8930">
        <v>224</v>
      </c>
      <c r="E8930" t="s">
        <v>9403</v>
      </c>
      <c r="F8930" t="s">
        <v>93</v>
      </c>
      <c r="G8930" s="1" t="s">
        <v>29</v>
      </c>
      <c r="H8930" t="s">
        <v>29</v>
      </c>
      <c r="I8930" t="s">
        <v>29</v>
      </c>
      <c r="J8930" t="s">
        <v>29</v>
      </c>
      <c r="K8930">
        <v>0.1703577513</v>
      </c>
      <c r="L8930">
        <v>0.1703577513</v>
      </c>
      <c r="M8930" t="s">
        <v>26</v>
      </c>
      <c r="N8930" t="s">
        <v>219</v>
      </c>
      <c r="O8930" t="s">
        <v>29</v>
      </c>
      <c r="P8930" t="s">
        <v>29</v>
      </c>
      <c r="Q8930" t="s">
        <v>29</v>
      </c>
      <c r="R8930" t="s">
        <v>29</v>
      </c>
      <c r="S8930" t="s">
        <v>29</v>
      </c>
      <c r="T8930" t="s">
        <v>29</v>
      </c>
      <c r="U8930" t="s">
        <v>29</v>
      </c>
      <c r="V8930" t="s">
        <v>29</v>
      </c>
      <c r="W8930" t="s">
        <v>8377</v>
      </c>
    </row>
    <row r="8931" spans="1:23">
      <c r="A8931">
        <v>8930</v>
      </c>
      <c r="B8931" t="s">
        <v>790</v>
      </c>
      <c r="C8931" t="s">
        <v>790</v>
      </c>
      <c r="D8931">
        <v>224</v>
      </c>
      <c r="E8931" t="s">
        <v>800</v>
      </c>
      <c r="F8931" t="s">
        <v>154</v>
      </c>
      <c r="G8931" s="1" t="s">
        <v>155</v>
      </c>
      <c r="H8931" t="s">
        <v>801</v>
      </c>
      <c r="I8931" t="s">
        <v>9174</v>
      </c>
      <c r="J8931" t="s">
        <v>801</v>
      </c>
      <c r="K8931">
        <v>3.918228279</v>
      </c>
      <c r="L8931">
        <v>3.918228279</v>
      </c>
      <c r="M8931" t="s">
        <v>26</v>
      </c>
      <c r="N8931" t="s">
        <v>219</v>
      </c>
      <c r="O8931" t="s">
        <v>29</v>
      </c>
      <c r="P8931" t="s">
        <v>29</v>
      </c>
      <c r="Q8931" t="s">
        <v>29</v>
      </c>
      <c r="R8931" t="s">
        <v>29</v>
      </c>
      <c r="S8931" t="s">
        <v>29</v>
      </c>
      <c r="T8931" t="s">
        <v>29</v>
      </c>
      <c r="U8931" t="s">
        <v>29</v>
      </c>
      <c r="V8931" t="s">
        <v>29</v>
      </c>
      <c r="W8931" t="s">
        <v>8377</v>
      </c>
    </row>
    <row r="8932" spans="1:23">
      <c r="A8932">
        <v>8931</v>
      </c>
      <c r="B8932" t="s">
        <v>790</v>
      </c>
      <c r="C8932" t="s">
        <v>790</v>
      </c>
      <c r="D8932">
        <v>224</v>
      </c>
      <c r="E8932" t="s">
        <v>800</v>
      </c>
      <c r="F8932" t="s">
        <v>154</v>
      </c>
      <c r="G8932" s="1" t="s">
        <v>155</v>
      </c>
      <c r="H8932" t="s">
        <v>801</v>
      </c>
      <c r="I8932" t="s">
        <v>9174</v>
      </c>
      <c r="J8932" t="s">
        <v>801</v>
      </c>
      <c r="K8932">
        <v>1.0221465080000001</v>
      </c>
      <c r="L8932">
        <v>1.0221465080000001</v>
      </c>
      <c r="M8932" t="s">
        <v>26</v>
      </c>
      <c r="N8932" t="s">
        <v>27</v>
      </c>
      <c r="O8932" t="s">
        <v>29</v>
      </c>
      <c r="P8932" t="s">
        <v>29</v>
      </c>
      <c r="Q8932" t="s">
        <v>29</v>
      </c>
      <c r="R8932" t="s">
        <v>29</v>
      </c>
      <c r="S8932" t="s">
        <v>29</v>
      </c>
      <c r="T8932" t="s">
        <v>29</v>
      </c>
      <c r="U8932" t="s">
        <v>29</v>
      </c>
      <c r="V8932" t="s">
        <v>29</v>
      </c>
      <c r="W8932" t="s">
        <v>8377</v>
      </c>
    </row>
    <row r="8933" spans="1:23">
      <c r="A8933">
        <v>8932</v>
      </c>
      <c r="B8933" t="s">
        <v>790</v>
      </c>
      <c r="C8933" t="s">
        <v>790</v>
      </c>
      <c r="D8933">
        <v>224</v>
      </c>
      <c r="E8933" t="s">
        <v>813</v>
      </c>
      <c r="F8933" t="s">
        <v>154</v>
      </c>
      <c r="G8933" s="1" t="s">
        <v>814</v>
      </c>
      <c r="H8933" t="s">
        <v>768</v>
      </c>
      <c r="I8933" t="s">
        <v>814</v>
      </c>
      <c r="J8933" t="s">
        <v>768</v>
      </c>
      <c r="K8933">
        <v>0.3407155026</v>
      </c>
      <c r="L8933">
        <v>0.3407155026</v>
      </c>
      <c r="M8933" t="s">
        <v>26</v>
      </c>
      <c r="N8933" t="s">
        <v>219</v>
      </c>
      <c r="O8933" t="s">
        <v>29</v>
      </c>
      <c r="P8933" t="s">
        <v>29</v>
      </c>
      <c r="Q8933" t="s">
        <v>29</v>
      </c>
      <c r="R8933" t="s">
        <v>29</v>
      </c>
      <c r="S8933" t="s">
        <v>29</v>
      </c>
      <c r="T8933" t="s">
        <v>29</v>
      </c>
      <c r="U8933" t="s">
        <v>29</v>
      </c>
      <c r="V8933" t="s">
        <v>29</v>
      </c>
      <c r="W8933" t="s">
        <v>8377</v>
      </c>
    </row>
    <row r="8934" spans="1:23">
      <c r="A8934">
        <v>8933</v>
      </c>
      <c r="B8934" t="s">
        <v>790</v>
      </c>
      <c r="C8934" t="s">
        <v>790</v>
      </c>
      <c r="D8934">
        <v>224</v>
      </c>
      <c r="E8934" t="s">
        <v>813</v>
      </c>
      <c r="F8934" t="s">
        <v>154</v>
      </c>
      <c r="G8934" s="1" t="s">
        <v>814</v>
      </c>
      <c r="H8934" t="s">
        <v>768</v>
      </c>
      <c r="I8934" t="s">
        <v>814</v>
      </c>
      <c r="J8934" t="s">
        <v>768</v>
      </c>
      <c r="K8934">
        <v>0.68143100509999999</v>
      </c>
      <c r="L8934">
        <v>0.68143100509999999</v>
      </c>
      <c r="M8934" t="s">
        <v>26</v>
      </c>
      <c r="N8934" t="s">
        <v>764</v>
      </c>
      <c r="O8934" t="s">
        <v>29</v>
      </c>
      <c r="P8934" t="s">
        <v>29</v>
      </c>
      <c r="Q8934" t="s">
        <v>29</v>
      </c>
      <c r="R8934" t="s">
        <v>29</v>
      </c>
      <c r="S8934" t="s">
        <v>29</v>
      </c>
      <c r="T8934" t="s">
        <v>29</v>
      </c>
      <c r="U8934" t="s">
        <v>29</v>
      </c>
      <c r="V8934" t="s">
        <v>29</v>
      </c>
      <c r="W8934" t="s">
        <v>8377</v>
      </c>
    </row>
    <row r="8935" spans="1:23">
      <c r="A8935">
        <v>8934</v>
      </c>
      <c r="B8935" t="s">
        <v>790</v>
      </c>
      <c r="C8935" t="s">
        <v>790</v>
      </c>
      <c r="D8935">
        <v>224</v>
      </c>
      <c r="E8935" t="s">
        <v>813</v>
      </c>
      <c r="F8935" t="s">
        <v>154</v>
      </c>
      <c r="G8935" s="1" t="s">
        <v>814</v>
      </c>
      <c r="H8935" t="s">
        <v>768</v>
      </c>
      <c r="I8935" t="s">
        <v>814</v>
      </c>
      <c r="J8935" t="s">
        <v>768</v>
      </c>
      <c r="K8935">
        <v>0.1703577513</v>
      </c>
      <c r="L8935">
        <v>0.1703577513</v>
      </c>
      <c r="M8935" t="s">
        <v>26</v>
      </c>
      <c r="N8935" t="s">
        <v>791</v>
      </c>
      <c r="O8935" t="s">
        <v>29</v>
      </c>
      <c r="P8935" t="s">
        <v>29</v>
      </c>
      <c r="Q8935" t="s">
        <v>29</v>
      </c>
      <c r="R8935" t="s">
        <v>29</v>
      </c>
      <c r="S8935" t="s">
        <v>29</v>
      </c>
      <c r="T8935" t="s">
        <v>29</v>
      </c>
      <c r="U8935" t="s">
        <v>29</v>
      </c>
      <c r="V8935" t="s">
        <v>29</v>
      </c>
      <c r="W8935" t="s">
        <v>8377</v>
      </c>
    </row>
    <row r="8936" spans="1:23">
      <c r="A8936">
        <v>8935</v>
      </c>
      <c r="B8936" t="s">
        <v>790</v>
      </c>
      <c r="C8936" t="s">
        <v>790</v>
      </c>
      <c r="D8936">
        <v>224</v>
      </c>
      <c r="E8936" t="s">
        <v>813</v>
      </c>
      <c r="F8936" t="s">
        <v>154</v>
      </c>
      <c r="G8936" s="1" t="s">
        <v>814</v>
      </c>
      <c r="H8936" t="s">
        <v>768</v>
      </c>
      <c r="I8936" t="s">
        <v>814</v>
      </c>
      <c r="J8936" t="s">
        <v>768</v>
      </c>
      <c r="K8936">
        <v>0.3407155026</v>
      </c>
      <c r="L8936">
        <v>0.3407155026</v>
      </c>
      <c r="M8936" t="s">
        <v>26</v>
      </c>
      <c r="N8936" t="s">
        <v>74</v>
      </c>
      <c r="O8936" t="s">
        <v>29</v>
      </c>
      <c r="P8936" t="s">
        <v>29</v>
      </c>
      <c r="Q8936" t="s">
        <v>29</v>
      </c>
      <c r="R8936" t="s">
        <v>29</v>
      </c>
      <c r="S8936" t="s">
        <v>29</v>
      </c>
      <c r="T8936" t="s">
        <v>29</v>
      </c>
      <c r="U8936" t="s">
        <v>29</v>
      </c>
      <c r="V8936" t="s">
        <v>29</v>
      </c>
      <c r="W8936" t="s">
        <v>8377</v>
      </c>
    </row>
    <row r="8937" spans="1:23">
      <c r="A8937">
        <v>8936</v>
      </c>
      <c r="B8937" t="s">
        <v>790</v>
      </c>
      <c r="C8937" t="s">
        <v>790</v>
      </c>
      <c r="D8937">
        <v>224</v>
      </c>
      <c r="E8937" t="s">
        <v>813</v>
      </c>
      <c r="F8937" t="s">
        <v>154</v>
      </c>
      <c r="G8937" s="1" t="s">
        <v>814</v>
      </c>
      <c r="H8937" t="s">
        <v>768</v>
      </c>
      <c r="I8937" t="s">
        <v>814</v>
      </c>
      <c r="J8937" t="s">
        <v>768</v>
      </c>
      <c r="K8937">
        <v>0.1703577513</v>
      </c>
      <c r="L8937">
        <v>0.1703577513</v>
      </c>
      <c r="M8937" t="s">
        <v>26</v>
      </c>
      <c r="N8937" t="s">
        <v>29</v>
      </c>
      <c r="O8937" t="s">
        <v>29</v>
      </c>
      <c r="P8937" t="s">
        <v>29</v>
      </c>
      <c r="Q8937" t="s">
        <v>29</v>
      </c>
      <c r="R8937" t="s">
        <v>29</v>
      </c>
      <c r="S8937" t="s">
        <v>29</v>
      </c>
      <c r="T8937" t="s">
        <v>29</v>
      </c>
      <c r="U8937" t="s">
        <v>29</v>
      </c>
      <c r="V8937" t="s">
        <v>29</v>
      </c>
      <c r="W8937" t="s">
        <v>8377</v>
      </c>
    </row>
    <row r="8938" spans="1:23">
      <c r="A8938">
        <v>8937</v>
      </c>
      <c r="B8938" t="s">
        <v>790</v>
      </c>
      <c r="C8938" t="s">
        <v>790</v>
      </c>
      <c r="D8938">
        <v>224</v>
      </c>
      <c r="E8938" t="s">
        <v>8021</v>
      </c>
      <c r="F8938" t="s">
        <v>401</v>
      </c>
      <c r="G8938" s="1" t="s">
        <v>402</v>
      </c>
      <c r="H8938" t="s">
        <v>29</v>
      </c>
      <c r="I8938" t="s">
        <v>402</v>
      </c>
      <c r="J8938" t="s">
        <v>29</v>
      </c>
      <c r="K8938">
        <v>0.85178875639999996</v>
      </c>
      <c r="L8938">
        <v>0.85178875639999996</v>
      </c>
      <c r="M8938" t="s">
        <v>26</v>
      </c>
      <c r="N8938" t="s">
        <v>63</v>
      </c>
      <c r="O8938" t="s">
        <v>4124</v>
      </c>
      <c r="P8938" t="s">
        <v>29</v>
      </c>
      <c r="Q8938" t="s">
        <v>29</v>
      </c>
      <c r="R8938" t="s">
        <v>29</v>
      </c>
      <c r="S8938" t="s">
        <v>29</v>
      </c>
      <c r="T8938" t="s">
        <v>29</v>
      </c>
      <c r="U8938" t="s">
        <v>29</v>
      </c>
      <c r="V8938" t="s">
        <v>29</v>
      </c>
      <c r="W8938" t="s">
        <v>8377</v>
      </c>
    </row>
    <row r="8939" spans="1:23">
      <c r="A8939">
        <v>8938</v>
      </c>
      <c r="B8939" t="s">
        <v>790</v>
      </c>
      <c r="C8939" t="s">
        <v>790</v>
      </c>
      <c r="D8939">
        <v>224</v>
      </c>
      <c r="E8939" t="s">
        <v>8021</v>
      </c>
      <c r="F8939" t="s">
        <v>401</v>
      </c>
      <c r="G8939" s="1" t="s">
        <v>402</v>
      </c>
      <c r="H8939" t="s">
        <v>29</v>
      </c>
      <c r="I8939" t="s">
        <v>402</v>
      </c>
      <c r="J8939" t="s">
        <v>29</v>
      </c>
      <c r="K8939">
        <v>0.51107325380000002</v>
      </c>
      <c r="L8939">
        <v>0.51107325380000002</v>
      </c>
      <c r="M8939" t="s">
        <v>26</v>
      </c>
      <c r="N8939" t="s">
        <v>764</v>
      </c>
      <c r="O8939" t="s">
        <v>29</v>
      </c>
      <c r="P8939" t="s">
        <v>29</v>
      </c>
      <c r="Q8939" t="s">
        <v>29</v>
      </c>
      <c r="R8939" t="s">
        <v>29</v>
      </c>
      <c r="S8939" t="s">
        <v>29</v>
      </c>
      <c r="T8939" t="s">
        <v>29</v>
      </c>
      <c r="U8939" t="s">
        <v>29</v>
      </c>
      <c r="V8939" t="s">
        <v>29</v>
      </c>
      <c r="W8939" t="s">
        <v>8377</v>
      </c>
    </row>
    <row r="8940" spans="1:23">
      <c r="A8940">
        <v>8939</v>
      </c>
      <c r="B8940" t="s">
        <v>790</v>
      </c>
      <c r="C8940" t="s">
        <v>790</v>
      </c>
      <c r="D8940">
        <v>224</v>
      </c>
      <c r="E8940" t="s">
        <v>9404</v>
      </c>
      <c r="F8940" t="s">
        <v>93</v>
      </c>
      <c r="G8940" s="1" t="s">
        <v>29</v>
      </c>
      <c r="H8940" t="s">
        <v>29</v>
      </c>
      <c r="I8940" t="s">
        <v>29</v>
      </c>
      <c r="J8940" t="s">
        <v>29</v>
      </c>
      <c r="K8940">
        <v>0.51107325380000002</v>
      </c>
      <c r="L8940">
        <v>0.51107325380000002</v>
      </c>
      <c r="M8940" t="s">
        <v>26</v>
      </c>
      <c r="N8940" t="s">
        <v>764</v>
      </c>
      <c r="O8940" t="s">
        <v>29</v>
      </c>
      <c r="P8940" t="s">
        <v>29</v>
      </c>
      <c r="Q8940" t="s">
        <v>29</v>
      </c>
      <c r="R8940" t="s">
        <v>29</v>
      </c>
      <c r="S8940" t="s">
        <v>29</v>
      </c>
      <c r="T8940" t="s">
        <v>29</v>
      </c>
      <c r="U8940" t="s">
        <v>29</v>
      </c>
      <c r="V8940" t="s">
        <v>29</v>
      </c>
      <c r="W8940" t="s">
        <v>8377</v>
      </c>
    </row>
    <row r="8941" spans="1:23">
      <c r="A8941">
        <v>8940</v>
      </c>
      <c r="B8941" t="s">
        <v>790</v>
      </c>
      <c r="C8941" t="s">
        <v>790</v>
      </c>
      <c r="D8941">
        <v>224</v>
      </c>
      <c r="E8941" t="s">
        <v>9404</v>
      </c>
      <c r="F8941" t="s">
        <v>93</v>
      </c>
      <c r="G8941" s="1" t="s">
        <v>29</v>
      </c>
      <c r="H8941" t="s">
        <v>29</v>
      </c>
      <c r="I8941" t="s">
        <v>29</v>
      </c>
      <c r="J8941" t="s">
        <v>29</v>
      </c>
      <c r="K8941">
        <v>0.51107325380000002</v>
      </c>
      <c r="L8941">
        <v>0.51107325380000002</v>
      </c>
      <c r="M8941" t="s">
        <v>26</v>
      </c>
      <c r="N8941" t="s">
        <v>74</v>
      </c>
      <c r="O8941" t="s">
        <v>29</v>
      </c>
      <c r="P8941" t="s">
        <v>29</v>
      </c>
      <c r="Q8941" t="s">
        <v>29</v>
      </c>
      <c r="R8941" t="s">
        <v>29</v>
      </c>
      <c r="S8941" t="s">
        <v>29</v>
      </c>
      <c r="T8941" t="s">
        <v>29</v>
      </c>
      <c r="U8941" t="s">
        <v>29</v>
      </c>
      <c r="V8941" t="s">
        <v>29</v>
      </c>
      <c r="W8941" t="s">
        <v>8377</v>
      </c>
    </row>
    <row r="8942" spans="1:23">
      <c r="A8942">
        <v>8941</v>
      </c>
      <c r="B8942" t="s">
        <v>790</v>
      </c>
      <c r="C8942" t="s">
        <v>790</v>
      </c>
      <c r="D8942">
        <v>224</v>
      </c>
      <c r="E8942" t="s">
        <v>9405</v>
      </c>
      <c r="F8942" t="s">
        <v>93</v>
      </c>
      <c r="G8942" s="1" t="s">
        <v>29</v>
      </c>
      <c r="H8942" t="s">
        <v>29</v>
      </c>
      <c r="I8942" t="s">
        <v>29</v>
      </c>
      <c r="J8942" t="s">
        <v>29</v>
      </c>
      <c r="K8942">
        <v>0.51107325380000002</v>
      </c>
      <c r="L8942">
        <v>0.51107325380000002</v>
      </c>
      <c r="M8942" t="s">
        <v>26</v>
      </c>
      <c r="N8942" t="s">
        <v>219</v>
      </c>
      <c r="O8942" t="s">
        <v>29</v>
      </c>
      <c r="P8942" t="s">
        <v>29</v>
      </c>
      <c r="Q8942" t="s">
        <v>29</v>
      </c>
      <c r="R8942" t="s">
        <v>29</v>
      </c>
      <c r="S8942" t="s">
        <v>29</v>
      </c>
      <c r="T8942" t="s">
        <v>29</v>
      </c>
      <c r="U8942" t="s">
        <v>29</v>
      </c>
      <c r="V8942" t="s">
        <v>29</v>
      </c>
      <c r="W8942" t="s">
        <v>8377</v>
      </c>
    </row>
    <row r="8943" spans="1:23">
      <c r="A8943">
        <v>8942</v>
      </c>
      <c r="B8943" t="s">
        <v>790</v>
      </c>
      <c r="C8943" t="s">
        <v>790</v>
      </c>
      <c r="D8943">
        <v>224</v>
      </c>
      <c r="E8943" t="s">
        <v>9406</v>
      </c>
      <c r="F8943" t="s">
        <v>93</v>
      </c>
      <c r="G8943" s="1" t="s">
        <v>29</v>
      </c>
      <c r="H8943" t="s">
        <v>29</v>
      </c>
      <c r="I8943" t="s">
        <v>29</v>
      </c>
      <c r="J8943" t="s">
        <v>29</v>
      </c>
      <c r="K8943">
        <v>0.51107325380000002</v>
      </c>
      <c r="L8943">
        <v>0.51107325380000002</v>
      </c>
      <c r="M8943" t="s">
        <v>26</v>
      </c>
      <c r="N8943" t="s">
        <v>219</v>
      </c>
      <c r="O8943" t="s">
        <v>29</v>
      </c>
      <c r="P8943" t="s">
        <v>29</v>
      </c>
      <c r="Q8943" t="s">
        <v>29</v>
      </c>
      <c r="R8943" t="s">
        <v>29</v>
      </c>
      <c r="S8943" t="s">
        <v>29</v>
      </c>
      <c r="T8943" t="s">
        <v>29</v>
      </c>
      <c r="U8943" t="s">
        <v>29</v>
      </c>
      <c r="V8943" t="s">
        <v>29</v>
      </c>
      <c r="W8943" t="s">
        <v>8377</v>
      </c>
    </row>
    <row r="8944" spans="1:23">
      <c r="A8944">
        <v>8943</v>
      </c>
      <c r="B8944" t="s">
        <v>790</v>
      </c>
      <c r="C8944" t="s">
        <v>790</v>
      </c>
      <c r="D8944">
        <v>224</v>
      </c>
      <c r="E8944" t="s">
        <v>9407</v>
      </c>
      <c r="F8944" t="s">
        <v>93</v>
      </c>
      <c r="G8944" s="1" t="s">
        <v>29</v>
      </c>
      <c r="H8944" t="s">
        <v>29</v>
      </c>
      <c r="I8944" t="s">
        <v>29</v>
      </c>
      <c r="J8944" t="s">
        <v>29</v>
      </c>
      <c r="K8944">
        <v>0.51107325380000002</v>
      </c>
      <c r="L8944">
        <v>0.51107325380000002</v>
      </c>
      <c r="M8944" t="s">
        <v>26</v>
      </c>
      <c r="N8944" t="s">
        <v>219</v>
      </c>
      <c r="O8944" t="s">
        <v>29</v>
      </c>
      <c r="P8944" t="s">
        <v>29</v>
      </c>
      <c r="Q8944" t="s">
        <v>29</v>
      </c>
      <c r="R8944" t="s">
        <v>29</v>
      </c>
      <c r="S8944" t="s">
        <v>29</v>
      </c>
      <c r="T8944" t="s">
        <v>29</v>
      </c>
      <c r="U8944" t="s">
        <v>29</v>
      </c>
      <c r="V8944" t="s">
        <v>29</v>
      </c>
      <c r="W8944" t="s">
        <v>8377</v>
      </c>
    </row>
    <row r="8945" spans="1:23">
      <c r="A8945">
        <v>8944</v>
      </c>
      <c r="B8945" t="s">
        <v>790</v>
      </c>
      <c r="C8945" t="s">
        <v>790</v>
      </c>
      <c r="D8945">
        <v>224</v>
      </c>
      <c r="E8945" t="s">
        <v>828</v>
      </c>
      <c r="F8945" t="s">
        <v>438</v>
      </c>
      <c r="G8945" s="1" t="s">
        <v>829</v>
      </c>
      <c r="H8945" t="s">
        <v>830</v>
      </c>
      <c r="I8945" t="s">
        <v>829</v>
      </c>
      <c r="J8945" t="s">
        <v>830</v>
      </c>
      <c r="K8945">
        <v>0.3407155026</v>
      </c>
      <c r="L8945">
        <v>0.3407155026</v>
      </c>
      <c r="M8945" t="s">
        <v>26</v>
      </c>
      <c r="N8945" t="s">
        <v>63</v>
      </c>
      <c r="O8945" t="s">
        <v>4124</v>
      </c>
      <c r="P8945" t="s">
        <v>29</v>
      </c>
      <c r="Q8945" t="s">
        <v>29</v>
      </c>
      <c r="R8945" t="s">
        <v>29</v>
      </c>
      <c r="S8945" t="s">
        <v>29</v>
      </c>
      <c r="T8945" t="s">
        <v>29</v>
      </c>
      <c r="U8945" t="s">
        <v>29</v>
      </c>
      <c r="V8945" t="s">
        <v>29</v>
      </c>
      <c r="W8945" t="s">
        <v>8377</v>
      </c>
    </row>
    <row r="8946" spans="1:23">
      <c r="A8946">
        <v>8945</v>
      </c>
      <c r="B8946" t="s">
        <v>790</v>
      </c>
      <c r="C8946" t="s">
        <v>790</v>
      </c>
      <c r="D8946">
        <v>224</v>
      </c>
      <c r="E8946" t="s">
        <v>9408</v>
      </c>
      <c r="F8946" t="s">
        <v>93</v>
      </c>
      <c r="G8946" s="1" t="s">
        <v>29</v>
      </c>
      <c r="H8946" t="s">
        <v>29</v>
      </c>
      <c r="I8946" t="s">
        <v>29</v>
      </c>
      <c r="J8946" t="s">
        <v>29</v>
      </c>
      <c r="K8946">
        <v>0.1703577513</v>
      </c>
      <c r="L8946">
        <v>0.1703577513</v>
      </c>
      <c r="M8946" t="s">
        <v>26</v>
      </c>
      <c r="N8946" t="s">
        <v>219</v>
      </c>
      <c r="O8946" t="s">
        <v>29</v>
      </c>
      <c r="P8946" t="s">
        <v>29</v>
      </c>
      <c r="Q8946" t="s">
        <v>29</v>
      </c>
      <c r="R8946" t="s">
        <v>29</v>
      </c>
      <c r="S8946" t="s">
        <v>29</v>
      </c>
      <c r="T8946" t="s">
        <v>29</v>
      </c>
      <c r="U8946" t="s">
        <v>29</v>
      </c>
      <c r="V8946" t="s">
        <v>29</v>
      </c>
      <c r="W8946" t="s">
        <v>8377</v>
      </c>
    </row>
    <row r="8947" spans="1:23">
      <c r="A8947">
        <v>8946</v>
      </c>
      <c r="B8947" t="s">
        <v>790</v>
      </c>
      <c r="C8947" t="s">
        <v>790</v>
      </c>
      <c r="D8947">
        <v>224</v>
      </c>
      <c r="E8947" t="s">
        <v>9409</v>
      </c>
      <c r="F8947" t="s">
        <v>93</v>
      </c>
      <c r="G8947" s="1" t="s">
        <v>29</v>
      </c>
      <c r="H8947" t="s">
        <v>29</v>
      </c>
      <c r="I8947" t="s">
        <v>29</v>
      </c>
      <c r="J8947" t="s">
        <v>29</v>
      </c>
      <c r="K8947">
        <v>8.6882453149999996</v>
      </c>
      <c r="L8947">
        <v>8.6882453149999996</v>
      </c>
      <c r="M8947" t="s">
        <v>26</v>
      </c>
      <c r="N8947" t="s">
        <v>219</v>
      </c>
      <c r="O8947" t="s">
        <v>29</v>
      </c>
      <c r="P8947" t="s">
        <v>29</v>
      </c>
      <c r="Q8947" t="s">
        <v>29</v>
      </c>
      <c r="R8947" t="s">
        <v>29</v>
      </c>
      <c r="S8947" t="s">
        <v>29</v>
      </c>
      <c r="T8947" t="s">
        <v>29</v>
      </c>
      <c r="U8947" t="s">
        <v>29</v>
      </c>
      <c r="V8947" t="s">
        <v>29</v>
      </c>
      <c r="W8947" t="s">
        <v>8377</v>
      </c>
    </row>
    <row r="8948" spans="1:23">
      <c r="A8948">
        <v>8947</v>
      </c>
      <c r="B8948" t="s">
        <v>790</v>
      </c>
      <c r="C8948" t="s">
        <v>790</v>
      </c>
      <c r="D8948">
        <v>224</v>
      </c>
      <c r="E8948" t="s">
        <v>9409</v>
      </c>
      <c r="F8948" t="s">
        <v>93</v>
      </c>
      <c r="G8948" s="1" t="s">
        <v>29</v>
      </c>
      <c r="H8948" t="s">
        <v>29</v>
      </c>
      <c r="I8948" t="s">
        <v>29</v>
      </c>
      <c r="J8948" t="s">
        <v>29</v>
      </c>
      <c r="K8948">
        <v>0.51107325380000002</v>
      </c>
      <c r="L8948">
        <v>0.51107325380000002</v>
      </c>
      <c r="M8948" t="s">
        <v>26</v>
      </c>
      <c r="N8948" t="s">
        <v>232</v>
      </c>
      <c r="O8948" t="s">
        <v>29</v>
      </c>
      <c r="P8948" t="s">
        <v>29</v>
      </c>
      <c r="Q8948" t="s">
        <v>29</v>
      </c>
      <c r="R8948" t="s">
        <v>29</v>
      </c>
      <c r="S8948" t="s">
        <v>29</v>
      </c>
      <c r="T8948" t="s">
        <v>29</v>
      </c>
      <c r="U8948" t="s">
        <v>29</v>
      </c>
      <c r="V8948" t="s">
        <v>29</v>
      </c>
      <c r="W8948" t="s">
        <v>8377</v>
      </c>
    </row>
    <row r="8949" spans="1:23">
      <c r="A8949">
        <v>8948</v>
      </c>
      <c r="B8949" t="s">
        <v>790</v>
      </c>
      <c r="C8949" t="s">
        <v>790</v>
      </c>
      <c r="D8949">
        <v>224</v>
      </c>
      <c r="E8949" t="s">
        <v>9409</v>
      </c>
      <c r="F8949" t="s">
        <v>93</v>
      </c>
      <c r="G8949" s="1" t="s">
        <v>29</v>
      </c>
      <c r="H8949" t="s">
        <v>29</v>
      </c>
      <c r="I8949" t="s">
        <v>29</v>
      </c>
      <c r="J8949" t="s">
        <v>29</v>
      </c>
      <c r="K8949">
        <v>0.85178875639999996</v>
      </c>
      <c r="L8949">
        <v>0.85178875639999996</v>
      </c>
      <c r="M8949" t="s">
        <v>26</v>
      </c>
      <c r="N8949" t="s">
        <v>27</v>
      </c>
      <c r="O8949" t="s">
        <v>29</v>
      </c>
      <c r="P8949" t="s">
        <v>29</v>
      </c>
      <c r="Q8949" t="s">
        <v>29</v>
      </c>
      <c r="R8949" t="s">
        <v>29</v>
      </c>
      <c r="S8949" t="s">
        <v>29</v>
      </c>
      <c r="T8949" t="s">
        <v>29</v>
      </c>
      <c r="U8949" t="s">
        <v>29</v>
      </c>
      <c r="V8949" t="s">
        <v>29</v>
      </c>
      <c r="W8949" t="s">
        <v>8377</v>
      </c>
    </row>
    <row r="8950" spans="1:23">
      <c r="A8950">
        <v>8949</v>
      </c>
      <c r="B8950" t="s">
        <v>790</v>
      </c>
      <c r="C8950" t="s">
        <v>790</v>
      </c>
      <c r="D8950">
        <v>224</v>
      </c>
      <c r="E8950" t="s">
        <v>9409</v>
      </c>
      <c r="F8950" t="s">
        <v>93</v>
      </c>
      <c r="G8950" s="1" t="s">
        <v>29</v>
      </c>
      <c r="H8950" t="s">
        <v>29</v>
      </c>
      <c r="I8950" t="s">
        <v>29</v>
      </c>
      <c r="J8950" t="s">
        <v>29</v>
      </c>
      <c r="K8950">
        <v>0.3407155026</v>
      </c>
      <c r="L8950">
        <v>0.3407155026</v>
      </c>
      <c r="M8950" t="s">
        <v>26</v>
      </c>
      <c r="N8950" t="s">
        <v>63</v>
      </c>
      <c r="O8950" t="s">
        <v>4124</v>
      </c>
      <c r="P8950" t="s">
        <v>29</v>
      </c>
      <c r="Q8950" t="s">
        <v>29</v>
      </c>
      <c r="R8950" t="s">
        <v>29</v>
      </c>
      <c r="S8950" t="s">
        <v>29</v>
      </c>
      <c r="T8950" t="s">
        <v>29</v>
      </c>
      <c r="U8950" t="s">
        <v>29</v>
      </c>
      <c r="V8950" t="s">
        <v>29</v>
      </c>
      <c r="W8950" t="s">
        <v>8377</v>
      </c>
    </row>
    <row r="8951" spans="1:23">
      <c r="A8951">
        <v>8950</v>
      </c>
      <c r="B8951" t="s">
        <v>790</v>
      </c>
      <c r="C8951" t="s">
        <v>790</v>
      </c>
      <c r="D8951">
        <v>224</v>
      </c>
      <c r="E8951" t="s">
        <v>9409</v>
      </c>
      <c r="F8951" t="s">
        <v>93</v>
      </c>
      <c r="G8951" s="1" t="s">
        <v>29</v>
      </c>
      <c r="H8951" t="s">
        <v>29</v>
      </c>
      <c r="I8951" t="s">
        <v>29</v>
      </c>
      <c r="J8951" t="s">
        <v>29</v>
      </c>
      <c r="K8951">
        <v>0.68143100509999999</v>
      </c>
      <c r="L8951">
        <v>0.68143100509999999</v>
      </c>
      <c r="M8951" t="s">
        <v>26</v>
      </c>
      <c r="N8951" t="s">
        <v>764</v>
      </c>
      <c r="O8951" t="s">
        <v>29</v>
      </c>
      <c r="P8951" t="s">
        <v>29</v>
      </c>
      <c r="Q8951" t="s">
        <v>29</v>
      </c>
      <c r="R8951" t="s">
        <v>29</v>
      </c>
      <c r="S8951" t="s">
        <v>29</v>
      </c>
      <c r="T8951" t="s">
        <v>29</v>
      </c>
      <c r="U8951" t="s">
        <v>29</v>
      </c>
      <c r="V8951" t="s">
        <v>29</v>
      </c>
      <c r="W8951" t="s">
        <v>8377</v>
      </c>
    </row>
    <row r="8952" spans="1:23">
      <c r="A8952">
        <v>8951</v>
      </c>
      <c r="B8952" t="s">
        <v>790</v>
      </c>
      <c r="C8952" t="s">
        <v>790</v>
      </c>
      <c r="D8952">
        <v>224</v>
      </c>
      <c r="E8952" t="s">
        <v>9409</v>
      </c>
      <c r="F8952" t="s">
        <v>93</v>
      </c>
      <c r="G8952" s="1" t="s">
        <v>29</v>
      </c>
      <c r="H8952" t="s">
        <v>29</v>
      </c>
      <c r="I8952" t="s">
        <v>29</v>
      </c>
      <c r="J8952" t="s">
        <v>29</v>
      </c>
      <c r="K8952">
        <v>1.0221465080000001</v>
      </c>
      <c r="L8952">
        <v>1.0221465080000001</v>
      </c>
      <c r="M8952" t="s">
        <v>26</v>
      </c>
      <c r="N8952" t="s">
        <v>29</v>
      </c>
      <c r="O8952" t="s">
        <v>29</v>
      </c>
      <c r="P8952" t="s">
        <v>29</v>
      </c>
      <c r="Q8952" t="s">
        <v>29</v>
      </c>
      <c r="R8952" t="s">
        <v>29</v>
      </c>
      <c r="S8952" t="s">
        <v>29</v>
      </c>
      <c r="T8952" t="s">
        <v>29</v>
      </c>
      <c r="U8952" t="s">
        <v>29</v>
      </c>
      <c r="V8952" t="s">
        <v>29</v>
      </c>
      <c r="W8952" t="s">
        <v>8377</v>
      </c>
    </row>
    <row r="8953" spans="1:23">
      <c r="A8953">
        <v>8952</v>
      </c>
      <c r="B8953" t="s">
        <v>790</v>
      </c>
      <c r="C8953" t="s">
        <v>790</v>
      </c>
      <c r="D8953">
        <v>224</v>
      </c>
      <c r="E8953" t="s">
        <v>9410</v>
      </c>
      <c r="F8953" t="s">
        <v>93</v>
      </c>
      <c r="G8953" s="1" t="s">
        <v>29</v>
      </c>
      <c r="H8953" t="s">
        <v>29</v>
      </c>
      <c r="I8953" t="s">
        <v>29</v>
      </c>
      <c r="J8953" t="s">
        <v>29</v>
      </c>
      <c r="K8953">
        <v>5.2810902899999999</v>
      </c>
      <c r="L8953">
        <v>5.2810902899999999</v>
      </c>
      <c r="M8953" t="s">
        <v>26</v>
      </c>
      <c r="N8953" t="s">
        <v>219</v>
      </c>
      <c r="O8953" t="s">
        <v>29</v>
      </c>
      <c r="P8953" t="s">
        <v>29</v>
      </c>
      <c r="Q8953" t="s">
        <v>29</v>
      </c>
      <c r="R8953" t="s">
        <v>29</v>
      </c>
      <c r="S8953" t="s">
        <v>29</v>
      </c>
      <c r="T8953" t="s">
        <v>29</v>
      </c>
      <c r="U8953" t="s">
        <v>29</v>
      </c>
      <c r="V8953" t="s">
        <v>29</v>
      </c>
      <c r="W8953" t="s">
        <v>8377</v>
      </c>
    </row>
    <row r="8954" spans="1:23">
      <c r="A8954">
        <v>8953</v>
      </c>
      <c r="B8954" t="s">
        <v>790</v>
      </c>
      <c r="C8954" t="s">
        <v>790</v>
      </c>
      <c r="D8954">
        <v>224</v>
      </c>
      <c r="E8954" t="s">
        <v>9410</v>
      </c>
      <c r="F8954" t="s">
        <v>93</v>
      </c>
      <c r="G8954" s="1" t="s">
        <v>29</v>
      </c>
      <c r="H8954" t="s">
        <v>29</v>
      </c>
      <c r="I8954" t="s">
        <v>29</v>
      </c>
      <c r="J8954" t="s">
        <v>29</v>
      </c>
      <c r="K8954">
        <v>0.1703577513</v>
      </c>
      <c r="L8954">
        <v>0.1703577513</v>
      </c>
      <c r="M8954" t="s">
        <v>26</v>
      </c>
      <c r="N8954" t="s">
        <v>232</v>
      </c>
      <c r="O8954" t="s">
        <v>29</v>
      </c>
      <c r="P8954" t="s">
        <v>29</v>
      </c>
      <c r="Q8954" t="s">
        <v>29</v>
      </c>
      <c r="R8954" t="s">
        <v>29</v>
      </c>
      <c r="S8954" t="s">
        <v>29</v>
      </c>
      <c r="T8954" t="s">
        <v>29</v>
      </c>
      <c r="U8954" t="s">
        <v>29</v>
      </c>
      <c r="V8954" t="s">
        <v>29</v>
      </c>
      <c r="W8954" t="s">
        <v>8377</v>
      </c>
    </row>
    <row r="8955" spans="1:23">
      <c r="A8955">
        <v>8954</v>
      </c>
      <c r="B8955" t="s">
        <v>790</v>
      </c>
      <c r="C8955" t="s">
        <v>790</v>
      </c>
      <c r="D8955">
        <v>224</v>
      </c>
      <c r="E8955" t="s">
        <v>9410</v>
      </c>
      <c r="F8955" t="s">
        <v>93</v>
      </c>
      <c r="G8955" s="1" t="s">
        <v>29</v>
      </c>
      <c r="H8955" t="s">
        <v>29</v>
      </c>
      <c r="I8955" t="s">
        <v>29</v>
      </c>
      <c r="J8955" t="s">
        <v>29</v>
      </c>
      <c r="K8955">
        <v>0.1703577513</v>
      </c>
      <c r="L8955">
        <v>0.1703577513</v>
      </c>
      <c r="M8955" t="s">
        <v>26</v>
      </c>
      <c r="N8955" t="s">
        <v>121</v>
      </c>
      <c r="O8955" t="s">
        <v>29</v>
      </c>
      <c r="P8955" t="s">
        <v>29</v>
      </c>
      <c r="Q8955" t="s">
        <v>29</v>
      </c>
      <c r="R8955" t="s">
        <v>29</v>
      </c>
      <c r="S8955" t="s">
        <v>29</v>
      </c>
      <c r="T8955" t="s">
        <v>29</v>
      </c>
      <c r="U8955" t="s">
        <v>29</v>
      </c>
      <c r="V8955" t="s">
        <v>29</v>
      </c>
      <c r="W8955" t="s">
        <v>8377</v>
      </c>
    </row>
    <row r="8956" spans="1:23">
      <c r="A8956">
        <v>8955</v>
      </c>
      <c r="B8956" t="s">
        <v>790</v>
      </c>
      <c r="C8956" t="s">
        <v>790</v>
      </c>
      <c r="D8956">
        <v>224</v>
      </c>
      <c r="E8956" t="s">
        <v>9410</v>
      </c>
      <c r="F8956" t="s">
        <v>93</v>
      </c>
      <c r="G8956" s="1" t="s">
        <v>29</v>
      </c>
      <c r="H8956" t="s">
        <v>29</v>
      </c>
      <c r="I8956" t="s">
        <v>29</v>
      </c>
      <c r="J8956" t="s">
        <v>29</v>
      </c>
      <c r="K8956">
        <v>1.7035775129999999</v>
      </c>
      <c r="L8956">
        <v>1.7035775129999999</v>
      </c>
      <c r="M8956" t="s">
        <v>26</v>
      </c>
      <c r="N8956" t="s">
        <v>27</v>
      </c>
      <c r="O8956" t="s">
        <v>29</v>
      </c>
      <c r="P8956" t="s">
        <v>29</v>
      </c>
      <c r="Q8956" t="s">
        <v>29</v>
      </c>
      <c r="R8956" t="s">
        <v>29</v>
      </c>
      <c r="S8956" t="s">
        <v>29</v>
      </c>
      <c r="T8956" t="s">
        <v>29</v>
      </c>
      <c r="U8956" t="s">
        <v>29</v>
      </c>
      <c r="V8956" t="s">
        <v>29</v>
      </c>
      <c r="W8956" t="s">
        <v>8377</v>
      </c>
    </row>
    <row r="8957" spans="1:23">
      <c r="A8957">
        <v>8956</v>
      </c>
      <c r="B8957" t="s">
        <v>790</v>
      </c>
      <c r="C8957" t="s">
        <v>790</v>
      </c>
      <c r="D8957">
        <v>224</v>
      </c>
      <c r="E8957" t="s">
        <v>9410</v>
      </c>
      <c r="F8957" t="s">
        <v>93</v>
      </c>
      <c r="G8957" s="1" t="s">
        <v>29</v>
      </c>
      <c r="H8957" t="s">
        <v>29</v>
      </c>
      <c r="I8957" t="s">
        <v>29</v>
      </c>
      <c r="J8957" t="s">
        <v>29</v>
      </c>
      <c r="K8957">
        <v>0.3407155026</v>
      </c>
      <c r="L8957">
        <v>0.3407155026</v>
      </c>
      <c r="M8957" t="s">
        <v>26</v>
      </c>
      <c r="N8957" t="s">
        <v>74</v>
      </c>
      <c r="O8957" t="s">
        <v>29</v>
      </c>
      <c r="P8957" t="s">
        <v>29</v>
      </c>
      <c r="Q8957" t="s">
        <v>29</v>
      </c>
      <c r="R8957" t="s">
        <v>29</v>
      </c>
      <c r="S8957" t="s">
        <v>29</v>
      </c>
      <c r="T8957" t="s">
        <v>29</v>
      </c>
      <c r="U8957" t="s">
        <v>29</v>
      </c>
      <c r="V8957" t="s">
        <v>29</v>
      </c>
      <c r="W8957" t="s">
        <v>8377</v>
      </c>
    </row>
    <row r="8958" spans="1:23">
      <c r="A8958">
        <v>8957</v>
      </c>
      <c r="B8958" t="s">
        <v>790</v>
      </c>
      <c r="C8958" t="s">
        <v>790</v>
      </c>
      <c r="D8958">
        <v>224</v>
      </c>
      <c r="E8958" t="s">
        <v>9410</v>
      </c>
      <c r="F8958" t="s">
        <v>93</v>
      </c>
      <c r="G8958" s="1" t="s">
        <v>29</v>
      </c>
      <c r="H8958" t="s">
        <v>29</v>
      </c>
      <c r="I8958" t="s">
        <v>29</v>
      </c>
      <c r="J8958" t="s">
        <v>29</v>
      </c>
      <c r="K8958">
        <v>7.1550255539999998</v>
      </c>
      <c r="L8958">
        <v>7.1550255539999998</v>
      </c>
      <c r="M8958" t="s">
        <v>26</v>
      </c>
      <c r="N8958" t="s">
        <v>29</v>
      </c>
      <c r="O8958" t="s">
        <v>29</v>
      </c>
      <c r="P8958" t="s">
        <v>29</v>
      </c>
      <c r="Q8958" t="s">
        <v>29</v>
      </c>
      <c r="R8958" t="s">
        <v>29</v>
      </c>
      <c r="S8958" t="s">
        <v>29</v>
      </c>
      <c r="T8958" t="s">
        <v>29</v>
      </c>
      <c r="U8958" t="s">
        <v>29</v>
      </c>
      <c r="V8958" t="s">
        <v>29</v>
      </c>
      <c r="W8958" t="s">
        <v>8377</v>
      </c>
    </row>
    <row r="8959" spans="1:23">
      <c r="A8959">
        <v>8958</v>
      </c>
      <c r="B8959" t="s">
        <v>8378</v>
      </c>
      <c r="C8959" t="s">
        <v>8378</v>
      </c>
      <c r="D8959">
        <v>225</v>
      </c>
      <c r="E8959" t="s">
        <v>8379</v>
      </c>
      <c r="F8959" t="s">
        <v>364</v>
      </c>
      <c r="G8959" s="1" t="s">
        <v>365</v>
      </c>
      <c r="H8959" t="s">
        <v>29</v>
      </c>
      <c r="I8959" t="s">
        <v>365</v>
      </c>
      <c r="J8959" t="s">
        <v>29</v>
      </c>
      <c r="K8959">
        <v>12.4</v>
      </c>
      <c r="L8959">
        <v>12.4</v>
      </c>
      <c r="M8959" t="s">
        <v>26</v>
      </c>
      <c r="N8959" t="s">
        <v>29</v>
      </c>
      <c r="O8959" t="s">
        <v>29</v>
      </c>
      <c r="P8959" t="s">
        <v>29</v>
      </c>
      <c r="Q8959" t="s">
        <v>29</v>
      </c>
      <c r="R8959" t="s">
        <v>29</v>
      </c>
      <c r="S8959" t="s">
        <v>29</v>
      </c>
      <c r="T8959" t="s">
        <v>29</v>
      </c>
      <c r="U8959" t="s">
        <v>29</v>
      </c>
      <c r="V8959" t="s">
        <v>8380</v>
      </c>
      <c r="W8959" t="s">
        <v>8381</v>
      </c>
    </row>
    <row r="8960" spans="1:23">
      <c r="A8960">
        <v>8959</v>
      </c>
      <c r="B8960" t="s">
        <v>8378</v>
      </c>
      <c r="C8960" t="s">
        <v>8378</v>
      </c>
      <c r="D8960">
        <v>225</v>
      </c>
      <c r="E8960" t="s">
        <v>8382</v>
      </c>
      <c r="F8960" t="s">
        <v>505</v>
      </c>
      <c r="G8960" s="1" t="s">
        <v>6407</v>
      </c>
      <c r="H8960" t="s">
        <v>29</v>
      </c>
      <c r="I8960" t="s">
        <v>6407</v>
      </c>
      <c r="J8960" t="s">
        <v>29</v>
      </c>
      <c r="K8960">
        <v>5.4</v>
      </c>
      <c r="L8960">
        <v>5.4</v>
      </c>
      <c r="M8960" t="s">
        <v>26</v>
      </c>
      <c r="N8960" t="s">
        <v>29</v>
      </c>
      <c r="O8960" t="s">
        <v>29</v>
      </c>
      <c r="P8960" t="s">
        <v>29</v>
      </c>
      <c r="Q8960" t="s">
        <v>29</v>
      </c>
      <c r="R8960" t="s">
        <v>29</v>
      </c>
      <c r="S8960" t="s">
        <v>29</v>
      </c>
      <c r="T8960" t="s">
        <v>29</v>
      </c>
      <c r="U8960" t="s">
        <v>29</v>
      </c>
      <c r="V8960" t="s">
        <v>8380</v>
      </c>
      <c r="W8960" t="s">
        <v>8381</v>
      </c>
    </row>
    <row r="8961" spans="1:23">
      <c r="A8961">
        <v>8960</v>
      </c>
      <c r="B8961" t="s">
        <v>8378</v>
      </c>
      <c r="C8961" t="s">
        <v>8378</v>
      </c>
      <c r="D8961">
        <v>225</v>
      </c>
      <c r="E8961" t="s">
        <v>8383</v>
      </c>
      <c r="F8961" t="s">
        <v>93</v>
      </c>
      <c r="G8961" s="1" t="s">
        <v>29</v>
      </c>
      <c r="H8961" t="s">
        <v>29</v>
      </c>
      <c r="I8961" t="s">
        <v>29</v>
      </c>
      <c r="J8961" t="s">
        <v>29</v>
      </c>
      <c r="K8961">
        <v>5.3</v>
      </c>
      <c r="L8961">
        <v>5.3</v>
      </c>
      <c r="M8961" t="s">
        <v>26</v>
      </c>
      <c r="N8961" t="s">
        <v>29</v>
      </c>
      <c r="O8961" t="s">
        <v>29</v>
      </c>
      <c r="P8961" t="s">
        <v>29</v>
      </c>
      <c r="Q8961" t="s">
        <v>29</v>
      </c>
      <c r="R8961" t="s">
        <v>29</v>
      </c>
      <c r="S8961" t="s">
        <v>29</v>
      </c>
      <c r="T8961" t="s">
        <v>29</v>
      </c>
      <c r="U8961" t="s">
        <v>29</v>
      </c>
      <c r="V8961" t="s">
        <v>8380</v>
      </c>
      <c r="W8961" t="s">
        <v>8381</v>
      </c>
    </row>
    <row r="8962" spans="1:23">
      <c r="A8962">
        <v>8961</v>
      </c>
      <c r="B8962" t="s">
        <v>8378</v>
      </c>
      <c r="C8962" t="s">
        <v>8378</v>
      </c>
      <c r="D8962">
        <v>225</v>
      </c>
      <c r="E8962" t="s">
        <v>8384</v>
      </c>
      <c r="F8962" t="s">
        <v>93</v>
      </c>
      <c r="G8962" s="1" t="s">
        <v>29</v>
      </c>
      <c r="H8962" t="s">
        <v>29</v>
      </c>
      <c r="I8962" t="s">
        <v>29</v>
      </c>
      <c r="J8962" t="s">
        <v>29</v>
      </c>
      <c r="K8962">
        <v>5.3</v>
      </c>
      <c r="L8962">
        <v>5.3</v>
      </c>
      <c r="M8962" t="s">
        <v>26</v>
      </c>
      <c r="N8962" t="s">
        <v>29</v>
      </c>
      <c r="O8962" t="s">
        <v>29</v>
      </c>
      <c r="P8962" t="s">
        <v>29</v>
      </c>
      <c r="Q8962" t="s">
        <v>29</v>
      </c>
      <c r="R8962" t="s">
        <v>29</v>
      </c>
      <c r="S8962" t="s">
        <v>29</v>
      </c>
      <c r="T8962" t="s">
        <v>29</v>
      </c>
      <c r="U8962" t="s">
        <v>29</v>
      </c>
      <c r="V8962" t="s">
        <v>8380</v>
      </c>
      <c r="W8962" t="s">
        <v>8381</v>
      </c>
    </row>
    <row r="8963" spans="1:23">
      <c r="A8963">
        <v>8962</v>
      </c>
      <c r="B8963" t="s">
        <v>8378</v>
      </c>
      <c r="C8963" t="s">
        <v>8378</v>
      </c>
      <c r="D8963">
        <v>225</v>
      </c>
      <c r="E8963" t="s">
        <v>8385</v>
      </c>
      <c r="F8963" t="s">
        <v>196</v>
      </c>
      <c r="G8963" s="1" t="s">
        <v>8386</v>
      </c>
      <c r="H8963" t="s">
        <v>8387</v>
      </c>
      <c r="I8963" t="s">
        <v>8386</v>
      </c>
      <c r="J8963" t="s">
        <v>8805</v>
      </c>
      <c r="K8963">
        <v>5.0999999999999996</v>
      </c>
      <c r="L8963">
        <v>5.0999999999999996</v>
      </c>
      <c r="M8963" t="s">
        <v>26</v>
      </c>
      <c r="N8963" t="s">
        <v>29</v>
      </c>
      <c r="O8963" t="s">
        <v>29</v>
      </c>
      <c r="P8963" t="s">
        <v>29</v>
      </c>
      <c r="Q8963" t="s">
        <v>29</v>
      </c>
      <c r="R8963" t="s">
        <v>29</v>
      </c>
      <c r="S8963" t="s">
        <v>29</v>
      </c>
      <c r="T8963" t="s">
        <v>29</v>
      </c>
      <c r="U8963" t="s">
        <v>29</v>
      </c>
      <c r="V8963" t="s">
        <v>8380</v>
      </c>
      <c r="W8963" t="s">
        <v>8381</v>
      </c>
    </row>
    <row r="8964" spans="1:23">
      <c r="A8964">
        <v>8963</v>
      </c>
      <c r="B8964" t="s">
        <v>8378</v>
      </c>
      <c r="C8964" t="s">
        <v>8378</v>
      </c>
      <c r="D8964">
        <v>225</v>
      </c>
      <c r="E8964" t="s">
        <v>8388</v>
      </c>
      <c r="F8964" t="s">
        <v>498</v>
      </c>
      <c r="G8964" s="1" t="s">
        <v>1873</v>
      </c>
      <c r="H8964" t="s">
        <v>8389</v>
      </c>
      <c r="I8964" t="s">
        <v>499</v>
      </c>
      <c r="J8964" t="s">
        <v>8389</v>
      </c>
      <c r="K8964">
        <v>4.5</v>
      </c>
      <c r="L8964">
        <v>4.5</v>
      </c>
      <c r="M8964" t="s">
        <v>26</v>
      </c>
      <c r="N8964" t="s">
        <v>29</v>
      </c>
      <c r="O8964" t="s">
        <v>29</v>
      </c>
      <c r="P8964" t="s">
        <v>29</v>
      </c>
      <c r="Q8964" t="s">
        <v>29</v>
      </c>
      <c r="R8964" t="s">
        <v>29</v>
      </c>
      <c r="S8964" t="s">
        <v>29</v>
      </c>
      <c r="T8964" t="s">
        <v>29</v>
      </c>
      <c r="U8964" t="s">
        <v>29</v>
      </c>
      <c r="V8964" t="s">
        <v>8380</v>
      </c>
      <c r="W8964" t="s">
        <v>8381</v>
      </c>
    </row>
    <row r="8965" spans="1:23">
      <c r="A8965">
        <v>8964</v>
      </c>
      <c r="B8965" t="s">
        <v>8378</v>
      </c>
      <c r="C8965" t="s">
        <v>8378</v>
      </c>
      <c r="D8965">
        <v>225</v>
      </c>
      <c r="E8965" t="s">
        <v>8390</v>
      </c>
      <c r="F8965" t="s">
        <v>216</v>
      </c>
      <c r="G8965" s="1" t="s">
        <v>462</v>
      </c>
      <c r="H8965" t="s">
        <v>8391</v>
      </c>
      <c r="I8965" t="s">
        <v>462</v>
      </c>
      <c r="J8965" t="s">
        <v>8391</v>
      </c>
      <c r="K8965">
        <v>4.2</v>
      </c>
      <c r="L8965">
        <v>4.2</v>
      </c>
      <c r="M8965" t="s">
        <v>26</v>
      </c>
      <c r="N8965" t="s">
        <v>29</v>
      </c>
      <c r="O8965" t="s">
        <v>29</v>
      </c>
      <c r="P8965" t="s">
        <v>29</v>
      </c>
      <c r="Q8965" t="s">
        <v>29</v>
      </c>
      <c r="R8965" t="s">
        <v>29</v>
      </c>
      <c r="S8965" t="s">
        <v>29</v>
      </c>
      <c r="T8965" t="s">
        <v>29</v>
      </c>
      <c r="U8965" t="s">
        <v>29</v>
      </c>
      <c r="V8965" t="s">
        <v>8380</v>
      </c>
      <c r="W8965" t="s">
        <v>8381</v>
      </c>
    </row>
    <row r="8966" spans="1:23">
      <c r="A8966">
        <v>8965</v>
      </c>
      <c r="B8966" t="s">
        <v>8378</v>
      </c>
      <c r="C8966" t="s">
        <v>8378</v>
      </c>
      <c r="D8966">
        <v>225</v>
      </c>
      <c r="E8966" t="s">
        <v>8392</v>
      </c>
      <c r="F8966" t="s">
        <v>93</v>
      </c>
      <c r="G8966" s="1" t="s">
        <v>29</v>
      </c>
      <c r="H8966" t="s">
        <v>29</v>
      </c>
      <c r="I8966" t="s">
        <v>29</v>
      </c>
      <c r="J8966" t="s">
        <v>29</v>
      </c>
      <c r="K8966">
        <v>4</v>
      </c>
      <c r="L8966">
        <v>4</v>
      </c>
      <c r="M8966" t="s">
        <v>26</v>
      </c>
      <c r="N8966" t="s">
        <v>29</v>
      </c>
      <c r="O8966" t="s">
        <v>29</v>
      </c>
      <c r="P8966" t="s">
        <v>29</v>
      </c>
      <c r="Q8966" t="s">
        <v>29</v>
      </c>
      <c r="R8966" t="s">
        <v>29</v>
      </c>
      <c r="S8966" t="s">
        <v>29</v>
      </c>
      <c r="T8966" t="s">
        <v>29</v>
      </c>
      <c r="U8966" t="s">
        <v>29</v>
      </c>
      <c r="V8966" t="s">
        <v>8380</v>
      </c>
      <c r="W8966" t="s">
        <v>8381</v>
      </c>
    </row>
    <row r="8967" spans="1:23">
      <c r="A8967">
        <v>8966</v>
      </c>
      <c r="B8967" t="s">
        <v>8378</v>
      </c>
      <c r="C8967" t="s">
        <v>8378</v>
      </c>
      <c r="D8967">
        <v>225</v>
      </c>
      <c r="E8967" t="s">
        <v>8393</v>
      </c>
      <c r="F8967" t="s">
        <v>93</v>
      </c>
      <c r="G8967" s="1" t="s">
        <v>29</v>
      </c>
      <c r="H8967" t="s">
        <v>29</v>
      </c>
      <c r="I8967" t="s">
        <v>29</v>
      </c>
      <c r="J8967" t="s">
        <v>29</v>
      </c>
      <c r="K8967">
        <v>3.7</v>
      </c>
      <c r="L8967">
        <v>3.7</v>
      </c>
      <c r="M8967" t="s">
        <v>26</v>
      </c>
      <c r="N8967" t="s">
        <v>29</v>
      </c>
      <c r="O8967" t="s">
        <v>29</v>
      </c>
      <c r="P8967" t="s">
        <v>29</v>
      </c>
      <c r="Q8967" t="s">
        <v>29</v>
      </c>
      <c r="R8967" t="s">
        <v>29</v>
      </c>
      <c r="S8967" t="s">
        <v>29</v>
      </c>
      <c r="T8967" t="s">
        <v>29</v>
      </c>
      <c r="U8967" t="s">
        <v>29</v>
      </c>
      <c r="V8967" t="s">
        <v>8380</v>
      </c>
      <c r="W8967" t="s">
        <v>8381</v>
      </c>
    </row>
    <row r="8968" spans="1:23">
      <c r="A8968">
        <v>8967</v>
      </c>
      <c r="B8968" t="s">
        <v>8378</v>
      </c>
      <c r="C8968" t="s">
        <v>8378</v>
      </c>
      <c r="D8968">
        <v>225</v>
      </c>
      <c r="E8968" t="s">
        <v>8394</v>
      </c>
      <c r="F8968" t="s">
        <v>255</v>
      </c>
      <c r="G8968" s="1" t="s">
        <v>256</v>
      </c>
      <c r="H8968" t="s">
        <v>2921</v>
      </c>
      <c r="I8968" t="s">
        <v>8507</v>
      </c>
      <c r="J8968" t="s">
        <v>2921</v>
      </c>
      <c r="K8968">
        <v>3.4</v>
      </c>
      <c r="L8968">
        <v>3.4</v>
      </c>
      <c r="M8968" t="s">
        <v>26</v>
      </c>
      <c r="N8968" t="s">
        <v>29</v>
      </c>
      <c r="O8968" t="s">
        <v>29</v>
      </c>
      <c r="P8968" t="s">
        <v>29</v>
      </c>
      <c r="Q8968" t="s">
        <v>29</v>
      </c>
      <c r="R8968" t="s">
        <v>29</v>
      </c>
      <c r="S8968" t="s">
        <v>29</v>
      </c>
      <c r="T8968" t="s">
        <v>29</v>
      </c>
      <c r="U8968" t="s">
        <v>29</v>
      </c>
      <c r="V8968" t="s">
        <v>8380</v>
      </c>
      <c r="W8968" t="s">
        <v>8381</v>
      </c>
    </row>
    <row r="8969" spans="1:23">
      <c r="A8969">
        <v>8968</v>
      </c>
      <c r="B8969" t="s">
        <v>8378</v>
      </c>
      <c r="C8969" t="s">
        <v>8378</v>
      </c>
      <c r="D8969">
        <v>225</v>
      </c>
      <c r="E8969" t="s">
        <v>8395</v>
      </c>
      <c r="F8969" t="s">
        <v>93</v>
      </c>
      <c r="G8969" s="1" t="s">
        <v>29</v>
      </c>
      <c r="H8969" t="s">
        <v>29</v>
      </c>
      <c r="I8969" t="s">
        <v>29</v>
      </c>
      <c r="J8969" t="s">
        <v>29</v>
      </c>
      <c r="K8969">
        <v>3.3</v>
      </c>
      <c r="L8969">
        <v>3.3</v>
      </c>
      <c r="M8969" t="s">
        <v>26</v>
      </c>
      <c r="N8969" t="s">
        <v>29</v>
      </c>
      <c r="O8969" t="s">
        <v>29</v>
      </c>
      <c r="P8969" t="s">
        <v>29</v>
      </c>
      <c r="Q8969" t="s">
        <v>29</v>
      </c>
      <c r="R8969" t="s">
        <v>29</v>
      </c>
      <c r="S8969" t="s">
        <v>29</v>
      </c>
      <c r="T8969" t="s">
        <v>29</v>
      </c>
      <c r="U8969" t="s">
        <v>29</v>
      </c>
      <c r="V8969" t="s">
        <v>8380</v>
      </c>
      <c r="W8969" t="s">
        <v>8381</v>
      </c>
    </row>
    <row r="8970" spans="1:23">
      <c r="A8970">
        <v>8969</v>
      </c>
      <c r="B8970" t="s">
        <v>8378</v>
      </c>
      <c r="C8970" t="s">
        <v>8378</v>
      </c>
      <c r="D8970">
        <v>225</v>
      </c>
      <c r="E8970" t="s">
        <v>8396</v>
      </c>
      <c r="F8970" t="s">
        <v>154</v>
      </c>
      <c r="G8970" s="1" t="s">
        <v>8397</v>
      </c>
      <c r="H8970" t="s">
        <v>29</v>
      </c>
      <c r="I8970" t="s">
        <v>8397</v>
      </c>
      <c r="J8970" t="s">
        <v>29</v>
      </c>
      <c r="K8970">
        <v>2.9</v>
      </c>
      <c r="L8970">
        <v>2.9</v>
      </c>
      <c r="M8970" t="s">
        <v>26</v>
      </c>
      <c r="N8970" t="s">
        <v>29</v>
      </c>
      <c r="O8970" t="s">
        <v>29</v>
      </c>
      <c r="P8970" t="s">
        <v>29</v>
      </c>
      <c r="Q8970" t="s">
        <v>29</v>
      </c>
      <c r="R8970" t="s">
        <v>29</v>
      </c>
      <c r="S8970" t="s">
        <v>29</v>
      </c>
      <c r="T8970" t="s">
        <v>29</v>
      </c>
      <c r="U8970" t="s">
        <v>29</v>
      </c>
      <c r="V8970" t="s">
        <v>8380</v>
      </c>
      <c r="W8970" t="s">
        <v>8381</v>
      </c>
    </row>
    <row r="8971" spans="1:23">
      <c r="A8971">
        <v>8970</v>
      </c>
      <c r="B8971" t="s">
        <v>8378</v>
      </c>
      <c r="C8971" t="s">
        <v>8378</v>
      </c>
      <c r="D8971">
        <v>225</v>
      </c>
      <c r="E8971" t="s">
        <v>8398</v>
      </c>
      <c r="F8971" t="s">
        <v>93</v>
      </c>
      <c r="G8971" s="1" t="s">
        <v>29</v>
      </c>
      <c r="H8971" t="s">
        <v>29</v>
      </c>
      <c r="I8971" t="s">
        <v>29</v>
      </c>
      <c r="J8971" t="s">
        <v>29</v>
      </c>
      <c r="K8971">
        <v>2.2000000000000002</v>
      </c>
      <c r="L8971">
        <v>2.2000000000000002</v>
      </c>
      <c r="M8971" t="s">
        <v>26</v>
      </c>
      <c r="N8971" t="s">
        <v>29</v>
      </c>
      <c r="O8971" t="s">
        <v>29</v>
      </c>
      <c r="P8971" t="s">
        <v>29</v>
      </c>
      <c r="Q8971" t="s">
        <v>29</v>
      </c>
      <c r="R8971" t="s">
        <v>29</v>
      </c>
      <c r="S8971" t="s">
        <v>29</v>
      </c>
      <c r="T8971" t="s">
        <v>29</v>
      </c>
      <c r="U8971" t="s">
        <v>29</v>
      </c>
      <c r="V8971" t="s">
        <v>8380</v>
      </c>
      <c r="W8971" t="s">
        <v>8381</v>
      </c>
    </row>
    <row r="8972" spans="1:23">
      <c r="A8972">
        <v>8971</v>
      </c>
      <c r="B8972" t="s">
        <v>8378</v>
      </c>
      <c r="C8972" t="s">
        <v>8378</v>
      </c>
      <c r="D8972">
        <v>225</v>
      </c>
      <c r="E8972" t="s">
        <v>8399</v>
      </c>
      <c r="F8972" t="s">
        <v>1062</v>
      </c>
      <c r="G8972" s="1" t="s">
        <v>1069</v>
      </c>
      <c r="H8972" t="s">
        <v>29</v>
      </c>
      <c r="I8972" t="s">
        <v>1069</v>
      </c>
      <c r="J8972" t="s">
        <v>29</v>
      </c>
      <c r="K8972">
        <v>2.1</v>
      </c>
      <c r="L8972">
        <v>2.1</v>
      </c>
      <c r="M8972" t="s">
        <v>26</v>
      </c>
      <c r="N8972" t="s">
        <v>29</v>
      </c>
      <c r="O8972" t="s">
        <v>29</v>
      </c>
      <c r="P8972" t="s">
        <v>29</v>
      </c>
      <c r="Q8972" t="s">
        <v>29</v>
      </c>
      <c r="R8972" t="s">
        <v>29</v>
      </c>
      <c r="S8972" t="s">
        <v>29</v>
      </c>
      <c r="T8972" t="s">
        <v>29</v>
      </c>
      <c r="U8972" t="s">
        <v>29</v>
      </c>
      <c r="V8972" t="s">
        <v>8380</v>
      </c>
      <c r="W8972" t="s">
        <v>8381</v>
      </c>
    </row>
    <row r="8973" spans="1:23">
      <c r="A8973">
        <v>8972</v>
      </c>
      <c r="B8973" t="s">
        <v>8378</v>
      </c>
      <c r="C8973" t="s">
        <v>8378</v>
      </c>
      <c r="D8973">
        <v>225</v>
      </c>
      <c r="E8973" t="s">
        <v>8400</v>
      </c>
      <c r="F8973" t="s">
        <v>505</v>
      </c>
      <c r="G8973" s="1" t="s">
        <v>6407</v>
      </c>
      <c r="H8973" t="s">
        <v>29</v>
      </c>
      <c r="I8973" t="s">
        <v>6407</v>
      </c>
      <c r="J8973" t="s">
        <v>29</v>
      </c>
      <c r="K8973">
        <v>1.5</v>
      </c>
      <c r="L8973">
        <v>1.5</v>
      </c>
      <c r="M8973" t="s">
        <v>26</v>
      </c>
      <c r="N8973" t="s">
        <v>29</v>
      </c>
      <c r="O8973" t="s">
        <v>29</v>
      </c>
      <c r="P8973" t="s">
        <v>29</v>
      </c>
      <c r="Q8973" t="s">
        <v>29</v>
      </c>
      <c r="R8973" t="s">
        <v>29</v>
      </c>
      <c r="S8973" t="s">
        <v>29</v>
      </c>
      <c r="T8973" t="s">
        <v>29</v>
      </c>
      <c r="U8973" t="s">
        <v>29</v>
      </c>
      <c r="V8973" t="s">
        <v>8380</v>
      </c>
      <c r="W8973" t="s">
        <v>8381</v>
      </c>
    </row>
    <row r="8974" spans="1:23">
      <c r="A8974">
        <v>8973</v>
      </c>
      <c r="B8974" t="s">
        <v>8378</v>
      </c>
      <c r="C8974" t="s">
        <v>8378</v>
      </c>
      <c r="D8974">
        <v>225</v>
      </c>
      <c r="E8974" t="s">
        <v>6435</v>
      </c>
      <c r="F8974" t="s">
        <v>154</v>
      </c>
      <c r="G8974" s="1" t="s">
        <v>6436</v>
      </c>
      <c r="H8974" t="s">
        <v>6437</v>
      </c>
      <c r="I8974" t="s">
        <v>6436</v>
      </c>
      <c r="J8974" t="s">
        <v>6437</v>
      </c>
      <c r="K8974">
        <v>1.5</v>
      </c>
      <c r="L8974">
        <v>1.5</v>
      </c>
      <c r="M8974" t="s">
        <v>26</v>
      </c>
      <c r="N8974" t="s">
        <v>29</v>
      </c>
      <c r="O8974" t="s">
        <v>29</v>
      </c>
      <c r="P8974" t="s">
        <v>29</v>
      </c>
      <c r="Q8974" t="s">
        <v>29</v>
      </c>
      <c r="R8974" t="s">
        <v>29</v>
      </c>
      <c r="S8974" t="s">
        <v>29</v>
      </c>
      <c r="T8974" t="s">
        <v>29</v>
      </c>
      <c r="U8974" t="s">
        <v>29</v>
      </c>
      <c r="V8974" t="s">
        <v>8380</v>
      </c>
      <c r="W8974" t="s">
        <v>8381</v>
      </c>
    </row>
    <row r="8975" spans="1:23">
      <c r="A8975">
        <v>8974</v>
      </c>
      <c r="B8975" t="s">
        <v>8378</v>
      </c>
      <c r="C8975" t="s">
        <v>8378</v>
      </c>
      <c r="D8975">
        <v>225</v>
      </c>
      <c r="E8975" t="s">
        <v>8401</v>
      </c>
      <c r="F8975" t="s">
        <v>1102</v>
      </c>
      <c r="G8975" s="1" t="s">
        <v>8402</v>
      </c>
      <c r="H8975" t="s">
        <v>29</v>
      </c>
      <c r="I8975" t="s">
        <v>1103</v>
      </c>
      <c r="J8975" t="s">
        <v>29</v>
      </c>
      <c r="K8975">
        <v>1.5</v>
      </c>
      <c r="L8975">
        <v>1.5</v>
      </c>
      <c r="M8975" t="s">
        <v>26</v>
      </c>
      <c r="N8975" t="s">
        <v>29</v>
      </c>
      <c r="O8975" t="s">
        <v>29</v>
      </c>
      <c r="P8975" t="s">
        <v>29</v>
      </c>
      <c r="Q8975" t="s">
        <v>29</v>
      </c>
      <c r="R8975" t="s">
        <v>29</v>
      </c>
      <c r="S8975" t="s">
        <v>29</v>
      </c>
      <c r="T8975" t="s">
        <v>29</v>
      </c>
      <c r="U8975" t="s">
        <v>29</v>
      </c>
      <c r="V8975" t="s">
        <v>8380</v>
      </c>
      <c r="W8975" t="s">
        <v>8381</v>
      </c>
    </row>
    <row r="8976" spans="1:23">
      <c r="A8976">
        <v>8975</v>
      </c>
      <c r="B8976" t="s">
        <v>8378</v>
      </c>
      <c r="C8976" t="s">
        <v>8378</v>
      </c>
      <c r="D8976">
        <v>225</v>
      </c>
      <c r="E8976" t="s">
        <v>8403</v>
      </c>
      <c r="F8976" t="s">
        <v>1102</v>
      </c>
      <c r="G8976" s="1" t="s">
        <v>8402</v>
      </c>
      <c r="H8976" t="s">
        <v>29</v>
      </c>
      <c r="I8976" t="s">
        <v>1103</v>
      </c>
      <c r="J8976" t="s">
        <v>29</v>
      </c>
      <c r="K8976">
        <v>1.5</v>
      </c>
      <c r="L8976">
        <v>1.5</v>
      </c>
      <c r="M8976" t="s">
        <v>26</v>
      </c>
      <c r="N8976" t="s">
        <v>29</v>
      </c>
      <c r="O8976" t="s">
        <v>29</v>
      </c>
      <c r="P8976" t="s">
        <v>29</v>
      </c>
      <c r="Q8976" t="s">
        <v>29</v>
      </c>
      <c r="R8976" t="s">
        <v>29</v>
      </c>
      <c r="S8976" t="s">
        <v>29</v>
      </c>
      <c r="T8976" t="s">
        <v>29</v>
      </c>
      <c r="U8976" t="s">
        <v>29</v>
      </c>
      <c r="V8976" t="s">
        <v>8380</v>
      </c>
      <c r="W8976" t="s">
        <v>8381</v>
      </c>
    </row>
    <row r="8977" spans="1:23">
      <c r="A8977">
        <v>8976</v>
      </c>
      <c r="B8977" t="s">
        <v>8378</v>
      </c>
      <c r="C8977" t="s">
        <v>8378</v>
      </c>
      <c r="D8977">
        <v>225</v>
      </c>
      <c r="E8977" t="s">
        <v>8404</v>
      </c>
      <c r="F8977" t="s">
        <v>3071</v>
      </c>
      <c r="G8977" s="1" t="s">
        <v>3793</v>
      </c>
      <c r="H8977" t="s">
        <v>29</v>
      </c>
      <c r="I8977" t="s">
        <v>3793</v>
      </c>
      <c r="J8977" t="s">
        <v>29</v>
      </c>
      <c r="K8977">
        <v>1.5</v>
      </c>
      <c r="L8977">
        <v>1.5</v>
      </c>
      <c r="M8977" t="s">
        <v>26</v>
      </c>
      <c r="N8977" t="s">
        <v>29</v>
      </c>
      <c r="O8977" t="s">
        <v>29</v>
      </c>
      <c r="P8977" t="s">
        <v>29</v>
      </c>
      <c r="Q8977" t="s">
        <v>29</v>
      </c>
      <c r="R8977" t="s">
        <v>29</v>
      </c>
      <c r="S8977" t="s">
        <v>29</v>
      </c>
      <c r="T8977" t="s">
        <v>29</v>
      </c>
      <c r="U8977" t="s">
        <v>29</v>
      </c>
      <c r="V8977" t="s">
        <v>8380</v>
      </c>
      <c r="W8977" t="s">
        <v>8381</v>
      </c>
    </row>
    <row r="8978" spans="1:23">
      <c r="A8978">
        <v>8977</v>
      </c>
      <c r="B8978" t="s">
        <v>8378</v>
      </c>
      <c r="C8978" t="s">
        <v>8378</v>
      </c>
      <c r="D8978">
        <v>225</v>
      </c>
      <c r="E8978" t="s">
        <v>8405</v>
      </c>
      <c r="F8978" t="s">
        <v>3071</v>
      </c>
      <c r="G8978" s="1" t="s">
        <v>3793</v>
      </c>
      <c r="H8978" t="s">
        <v>29</v>
      </c>
      <c r="I8978" t="s">
        <v>3793</v>
      </c>
      <c r="J8978" t="s">
        <v>29</v>
      </c>
      <c r="K8978">
        <v>1.4</v>
      </c>
      <c r="L8978">
        <v>1.4</v>
      </c>
      <c r="M8978" t="s">
        <v>26</v>
      </c>
      <c r="N8978" t="s">
        <v>29</v>
      </c>
      <c r="O8978" t="s">
        <v>29</v>
      </c>
      <c r="P8978" t="s">
        <v>29</v>
      </c>
      <c r="Q8978" t="s">
        <v>29</v>
      </c>
      <c r="R8978" t="s">
        <v>29</v>
      </c>
      <c r="S8978" t="s">
        <v>29</v>
      </c>
      <c r="T8978" t="s">
        <v>29</v>
      </c>
      <c r="U8978" t="s">
        <v>29</v>
      </c>
      <c r="V8978" t="s">
        <v>8380</v>
      </c>
      <c r="W8978" t="s">
        <v>8381</v>
      </c>
    </row>
    <row r="8979" spans="1:23">
      <c r="A8979">
        <v>8978</v>
      </c>
      <c r="B8979" t="s">
        <v>8378</v>
      </c>
      <c r="C8979" t="s">
        <v>8378</v>
      </c>
      <c r="D8979">
        <v>225</v>
      </c>
      <c r="E8979" t="s">
        <v>8406</v>
      </c>
      <c r="F8979" t="s">
        <v>176</v>
      </c>
      <c r="G8979" s="1" t="s">
        <v>5921</v>
      </c>
      <c r="H8979" t="s">
        <v>2325</v>
      </c>
      <c r="I8979" t="s">
        <v>5921</v>
      </c>
      <c r="J8979" t="s">
        <v>2325</v>
      </c>
      <c r="K8979">
        <v>1.1000000000000001</v>
      </c>
      <c r="L8979">
        <v>1.1000000000000001</v>
      </c>
      <c r="M8979" t="s">
        <v>26</v>
      </c>
      <c r="N8979" t="s">
        <v>29</v>
      </c>
      <c r="O8979" t="s">
        <v>29</v>
      </c>
      <c r="P8979" t="s">
        <v>29</v>
      </c>
      <c r="Q8979" t="s">
        <v>29</v>
      </c>
      <c r="R8979" t="s">
        <v>29</v>
      </c>
      <c r="S8979" t="s">
        <v>29</v>
      </c>
      <c r="T8979" t="s">
        <v>29</v>
      </c>
      <c r="U8979" t="s">
        <v>29</v>
      </c>
      <c r="V8979" t="s">
        <v>8380</v>
      </c>
      <c r="W8979" t="s">
        <v>8381</v>
      </c>
    </row>
    <row r="8980" spans="1:23">
      <c r="A8980">
        <v>8979</v>
      </c>
      <c r="B8980" t="s">
        <v>8378</v>
      </c>
      <c r="C8980" t="s">
        <v>8378</v>
      </c>
      <c r="D8980">
        <v>225</v>
      </c>
      <c r="E8980" t="s">
        <v>8407</v>
      </c>
      <c r="F8980" t="s">
        <v>516</v>
      </c>
      <c r="G8980" s="1" t="s">
        <v>8408</v>
      </c>
      <c r="H8980" t="s">
        <v>8409</v>
      </c>
      <c r="I8980" t="s">
        <v>8577</v>
      </c>
      <c r="J8980" t="s">
        <v>1516</v>
      </c>
      <c r="K8980">
        <v>1.1000000000000001</v>
      </c>
      <c r="L8980">
        <v>1.1000000000000001</v>
      </c>
      <c r="M8980" t="s">
        <v>26</v>
      </c>
      <c r="N8980" t="s">
        <v>29</v>
      </c>
      <c r="O8980" t="s">
        <v>29</v>
      </c>
      <c r="P8980" t="s">
        <v>29</v>
      </c>
      <c r="Q8980" t="s">
        <v>29</v>
      </c>
      <c r="R8980" t="s">
        <v>29</v>
      </c>
      <c r="S8980" t="s">
        <v>29</v>
      </c>
      <c r="T8980" t="s">
        <v>29</v>
      </c>
      <c r="U8980" t="s">
        <v>29</v>
      </c>
      <c r="V8980" t="s">
        <v>8380</v>
      </c>
      <c r="W8980" t="s">
        <v>8381</v>
      </c>
    </row>
    <row r="8981" spans="1:23">
      <c r="A8981">
        <v>8980</v>
      </c>
      <c r="B8981" t="s">
        <v>8378</v>
      </c>
      <c r="C8981" t="s">
        <v>8378</v>
      </c>
      <c r="D8981">
        <v>225</v>
      </c>
      <c r="E8981" t="s">
        <v>8410</v>
      </c>
      <c r="F8981" t="s">
        <v>93</v>
      </c>
      <c r="G8981" s="1" t="s">
        <v>29</v>
      </c>
      <c r="H8981" t="s">
        <v>29</v>
      </c>
      <c r="I8981" t="s">
        <v>29</v>
      </c>
      <c r="J8981" t="s">
        <v>29</v>
      </c>
      <c r="K8981">
        <v>1.1000000000000001</v>
      </c>
      <c r="L8981">
        <v>1.1000000000000001</v>
      </c>
      <c r="M8981" t="s">
        <v>26</v>
      </c>
      <c r="N8981" t="s">
        <v>29</v>
      </c>
      <c r="O8981" t="s">
        <v>29</v>
      </c>
      <c r="P8981" t="s">
        <v>29</v>
      </c>
      <c r="Q8981" t="s">
        <v>29</v>
      </c>
      <c r="R8981" t="s">
        <v>29</v>
      </c>
      <c r="S8981" t="s">
        <v>29</v>
      </c>
      <c r="T8981" t="s">
        <v>29</v>
      </c>
      <c r="U8981" t="s">
        <v>29</v>
      </c>
      <c r="V8981" t="s">
        <v>8380</v>
      </c>
      <c r="W8981" t="s">
        <v>8381</v>
      </c>
    </row>
    <row r="8982" spans="1:23">
      <c r="A8982">
        <v>8981</v>
      </c>
      <c r="B8982" t="s">
        <v>8378</v>
      </c>
      <c r="C8982" t="s">
        <v>8378</v>
      </c>
      <c r="D8982">
        <v>225</v>
      </c>
      <c r="E8982" t="s">
        <v>8411</v>
      </c>
      <c r="F8982" t="s">
        <v>1273</v>
      </c>
      <c r="G8982" s="1" t="s">
        <v>3510</v>
      </c>
      <c r="H8982" t="s">
        <v>29</v>
      </c>
      <c r="I8982" t="s">
        <v>3510</v>
      </c>
      <c r="J8982" t="s">
        <v>29</v>
      </c>
      <c r="K8982">
        <v>1.1000000000000001</v>
      </c>
      <c r="L8982">
        <v>1.1000000000000001</v>
      </c>
      <c r="M8982" t="s">
        <v>26</v>
      </c>
      <c r="N8982" t="s">
        <v>29</v>
      </c>
      <c r="O8982" t="s">
        <v>29</v>
      </c>
      <c r="P8982" t="s">
        <v>29</v>
      </c>
      <c r="Q8982" t="s">
        <v>29</v>
      </c>
      <c r="R8982" t="s">
        <v>29</v>
      </c>
      <c r="S8982" t="s">
        <v>29</v>
      </c>
      <c r="T8982" t="s">
        <v>29</v>
      </c>
      <c r="U8982" t="s">
        <v>29</v>
      </c>
      <c r="V8982" t="s">
        <v>8380</v>
      </c>
      <c r="W8982" t="s">
        <v>8381</v>
      </c>
    </row>
    <row r="8983" spans="1:23">
      <c r="A8983">
        <v>8982</v>
      </c>
      <c r="B8983" t="s">
        <v>8378</v>
      </c>
      <c r="C8983" t="s">
        <v>8378</v>
      </c>
      <c r="D8983">
        <v>225</v>
      </c>
      <c r="E8983" t="s">
        <v>8412</v>
      </c>
      <c r="F8983" t="s">
        <v>3071</v>
      </c>
      <c r="G8983" s="1" t="s">
        <v>3793</v>
      </c>
      <c r="H8983" t="s">
        <v>29</v>
      </c>
      <c r="I8983" t="s">
        <v>3793</v>
      </c>
      <c r="J8983" t="s">
        <v>29</v>
      </c>
      <c r="K8983">
        <v>1.1000000000000001</v>
      </c>
      <c r="L8983">
        <v>1.1000000000000001</v>
      </c>
      <c r="M8983" t="s">
        <v>26</v>
      </c>
      <c r="N8983" t="s">
        <v>29</v>
      </c>
      <c r="O8983" t="s">
        <v>29</v>
      </c>
      <c r="P8983" t="s">
        <v>29</v>
      </c>
      <c r="Q8983" t="s">
        <v>29</v>
      </c>
      <c r="R8983" t="s">
        <v>29</v>
      </c>
      <c r="S8983" t="s">
        <v>29</v>
      </c>
      <c r="T8983" t="s">
        <v>29</v>
      </c>
      <c r="U8983" t="s">
        <v>29</v>
      </c>
      <c r="V8983" t="s">
        <v>8380</v>
      </c>
      <c r="W8983" t="s">
        <v>8381</v>
      </c>
    </row>
    <row r="8984" spans="1:23">
      <c r="A8984">
        <v>8983</v>
      </c>
      <c r="B8984" t="s">
        <v>8378</v>
      </c>
      <c r="C8984" t="s">
        <v>8378</v>
      </c>
      <c r="D8984">
        <v>225</v>
      </c>
      <c r="E8984" t="s">
        <v>8413</v>
      </c>
      <c r="F8984" t="s">
        <v>3071</v>
      </c>
      <c r="G8984" s="1" t="s">
        <v>3793</v>
      </c>
      <c r="H8984" t="s">
        <v>29</v>
      </c>
      <c r="I8984" t="s">
        <v>3793</v>
      </c>
      <c r="J8984" t="s">
        <v>29</v>
      </c>
      <c r="K8984">
        <v>1</v>
      </c>
      <c r="L8984">
        <v>1</v>
      </c>
      <c r="M8984" t="s">
        <v>26</v>
      </c>
      <c r="N8984" t="s">
        <v>29</v>
      </c>
      <c r="O8984" t="s">
        <v>29</v>
      </c>
      <c r="P8984" t="s">
        <v>29</v>
      </c>
      <c r="Q8984" t="s">
        <v>29</v>
      </c>
      <c r="R8984" t="s">
        <v>29</v>
      </c>
      <c r="S8984" t="s">
        <v>29</v>
      </c>
      <c r="T8984" t="s">
        <v>29</v>
      </c>
      <c r="U8984" t="s">
        <v>29</v>
      </c>
      <c r="V8984" t="s">
        <v>8380</v>
      </c>
      <c r="W8984" t="s">
        <v>8381</v>
      </c>
    </row>
    <row r="8985" spans="1:23">
      <c r="A8985">
        <v>8984</v>
      </c>
      <c r="B8985" t="s">
        <v>8378</v>
      </c>
      <c r="C8985" t="s">
        <v>8378</v>
      </c>
      <c r="D8985">
        <v>225</v>
      </c>
      <c r="E8985" s="1" t="s">
        <v>8941</v>
      </c>
      <c r="F8985" s="1" t="s">
        <v>93</v>
      </c>
      <c r="G8985" s="1" t="s">
        <v>29</v>
      </c>
      <c r="H8985" t="s">
        <v>29</v>
      </c>
      <c r="I8985" t="s">
        <v>29</v>
      </c>
      <c r="J8985" t="s">
        <v>29</v>
      </c>
      <c r="K8985">
        <v>20.8</v>
      </c>
      <c r="L8985">
        <v>20.8</v>
      </c>
      <c r="M8985" t="s">
        <v>26</v>
      </c>
      <c r="N8985" t="s">
        <v>29</v>
      </c>
      <c r="O8985" t="s">
        <v>29</v>
      </c>
      <c r="P8985" t="s">
        <v>29</v>
      </c>
      <c r="Q8985" t="s">
        <v>29</v>
      </c>
      <c r="R8985" t="s">
        <v>29</v>
      </c>
      <c r="S8985" t="s">
        <v>29</v>
      </c>
      <c r="T8985" t="s">
        <v>29</v>
      </c>
      <c r="U8985" t="s">
        <v>29</v>
      </c>
      <c r="V8985" t="s">
        <v>8380</v>
      </c>
      <c r="W8985" t="s">
        <v>8381</v>
      </c>
    </row>
    <row r="8986" spans="1:23">
      <c r="A8986">
        <v>8985</v>
      </c>
      <c r="B8986" t="s">
        <v>8378</v>
      </c>
      <c r="C8986" t="s">
        <v>8378</v>
      </c>
      <c r="D8986">
        <v>226</v>
      </c>
      <c r="E8986" t="s">
        <v>8379</v>
      </c>
      <c r="F8986" t="s">
        <v>364</v>
      </c>
      <c r="G8986" s="1" t="s">
        <v>365</v>
      </c>
      <c r="H8986" t="s">
        <v>29</v>
      </c>
      <c r="I8986" t="s">
        <v>365</v>
      </c>
      <c r="J8986" t="s">
        <v>29</v>
      </c>
      <c r="K8986">
        <v>11.7</v>
      </c>
      <c r="L8986">
        <v>11.7</v>
      </c>
      <c r="M8986" t="s">
        <v>26</v>
      </c>
      <c r="N8986" t="s">
        <v>29</v>
      </c>
      <c r="O8986" t="s">
        <v>29</v>
      </c>
      <c r="P8986" t="s">
        <v>29</v>
      </c>
      <c r="Q8986" t="s">
        <v>29</v>
      </c>
      <c r="R8986" t="s">
        <v>29</v>
      </c>
      <c r="S8986" t="s">
        <v>29</v>
      </c>
      <c r="T8986" t="s">
        <v>29</v>
      </c>
      <c r="U8986" t="s">
        <v>29</v>
      </c>
      <c r="V8986" t="s">
        <v>8414</v>
      </c>
      <c r="W8986" t="s">
        <v>8381</v>
      </c>
    </row>
    <row r="8987" spans="1:23">
      <c r="A8987">
        <v>8986</v>
      </c>
      <c r="B8987" t="s">
        <v>8378</v>
      </c>
      <c r="C8987" t="s">
        <v>8378</v>
      </c>
      <c r="D8987">
        <v>226</v>
      </c>
      <c r="E8987" t="s">
        <v>8382</v>
      </c>
      <c r="F8987" t="s">
        <v>505</v>
      </c>
      <c r="G8987" s="1" t="s">
        <v>6407</v>
      </c>
      <c r="H8987" t="s">
        <v>29</v>
      </c>
      <c r="I8987" t="s">
        <v>6407</v>
      </c>
      <c r="J8987" t="s">
        <v>29</v>
      </c>
      <c r="K8987">
        <v>8.9</v>
      </c>
      <c r="L8987">
        <v>8.9</v>
      </c>
      <c r="M8987" t="s">
        <v>26</v>
      </c>
      <c r="N8987" t="s">
        <v>29</v>
      </c>
      <c r="O8987" t="s">
        <v>29</v>
      </c>
      <c r="P8987" t="s">
        <v>29</v>
      </c>
      <c r="Q8987" t="s">
        <v>29</v>
      </c>
      <c r="R8987" t="s">
        <v>29</v>
      </c>
      <c r="S8987" t="s">
        <v>29</v>
      </c>
      <c r="T8987" t="s">
        <v>29</v>
      </c>
      <c r="U8987" t="s">
        <v>29</v>
      </c>
      <c r="V8987" t="s">
        <v>8414</v>
      </c>
      <c r="W8987" t="s">
        <v>8381</v>
      </c>
    </row>
    <row r="8988" spans="1:23">
      <c r="A8988">
        <v>8987</v>
      </c>
      <c r="B8988" t="s">
        <v>8378</v>
      </c>
      <c r="C8988" t="s">
        <v>8378</v>
      </c>
      <c r="D8988">
        <v>226</v>
      </c>
      <c r="E8988" t="s">
        <v>8415</v>
      </c>
      <c r="F8988" t="s">
        <v>93</v>
      </c>
      <c r="G8988" s="1" t="s">
        <v>29</v>
      </c>
      <c r="H8988" t="s">
        <v>29</v>
      </c>
      <c r="I8988" t="s">
        <v>29</v>
      </c>
      <c r="J8988" t="s">
        <v>29</v>
      </c>
      <c r="K8988">
        <v>4.5</v>
      </c>
      <c r="L8988">
        <v>4.5</v>
      </c>
      <c r="M8988" t="s">
        <v>26</v>
      </c>
      <c r="N8988" t="s">
        <v>29</v>
      </c>
      <c r="O8988" t="s">
        <v>29</v>
      </c>
      <c r="P8988" t="s">
        <v>29</v>
      </c>
      <c r="Q8988" t="s">
        <v>29</v>
      </c>
      <c r="R8988" t="s">
        <v>29</v>
      </c>
      <c r="S8988" t="s">
        <v>29</v>
      </c>
      <c r="T8988" t="s">
        <v>29</v>
      </c>
      <c r="U8988" t="s">
        <v>29</v>
      </c>
      <c r="V8988" t="s">
        <v>8414</v>
      </c>
      <c r="W8988" t="s">
        <v>8381</v>
      </c>
    </row>
    <row r="8989" spans="1:23">
      <c r="A8989">
        <v>8988</v>
      </c>
      <c r="B8989" t="s">
        <v>8378</v>
      </c>
      <c r="C8989" t="s">
        <v>8378</v>
      </c>
      <c r="D8989">
        <v>226</v>
      </c>
      <c r="E8989" t="s">
        <v>8390</v>
      </c>
      <c r="F8989" t="s">
        <v>216</v>
      </c>
      <c r="G8989" s="1" t="s">
        <v>462</v>
      </c>
      <c r="H8989" t="s">
        <v>8391</v>
      </c>
      <c r="I8989" t="s">
        <v>462</v>
      </c>
      <c r="J8989" t="s">
        <v>8391</v>
      </c>
      <c r="K8989">
        <v>4.4000000000000004</v>
      </c>
      <c r="L8989">
        <v>4.4000000000000004</v>
      </c>
      <c r="M8989" t="s">
        <v>26</v>
      </c>
      <c r="N8989" t="s">
        <v>29</v>
      </c>
      <c r="O8989" t="s">
        <v>29</v>
      </c>
      <c r="P8989" t="s">
        <v>29</v>
      </c>
      <c r="Q8989" t="s">
        <v>29</v>
      </c>
      <c r="R8989" t="s">
        <v>29</v>
      </c>
      <c r="S8989" t="s">
        <v>29</v>
      </c>
      <c r="T8989" t="s">
        <v>29</v>
      </c>
      <c r="U8989" t="s">
        <v>29</v>
      </c>
      <c r="V8989" t="s">
        <v>8414</v>
      </c>
      <c r="W8989" t="s">
        <v>8381</v>
      </c>
    </row>
    <row r="8990" spans="1:23">
      <c r="A8990">
        <v>8989</v>
      </c>
      <c r="B8990" t="s">
        <v>8378</v>
      </c>
      <c r="C8990" t="s">
        <v>8378</v>
      </c>
      <c r="D8990">
        <v>226</v>
      </c>
      <c r="E8990" t="s">
        <v>8416</v>
      </c>
      <c r="F8990" t="s">
        <v>312</v>
      </c>
      <c r="G8990" s="1" t="s">
        <v>8417</v>
      </c>
      <c r="H8990" t="s">
        <v>8418</v>
      </c>
      <c r="I8990" t="s">
        <v>8417</v>
      </c>
      <c r="J8990" t="s">
        <v>8584</v>
      </c>
      <c r="K8990">
        <v>3.9</v>
      </c>
      <c r="L8990">
        <v>3.9</v>
      </c>
      <c r="M8990" t="s">
        <v>26</v>
      </c>
      <c r="N8990" t="s">
        <v>29</v>
      </c>
      <c r="O8990" t="s">
        <v>29</v>
      </c>
      <c r="P8990" t="s">
        <v>29</v>
      </c>
      <c r="Q8990" t="s">
        <v>29</v>
      </c>
      <c r="R8990" t="s">
        <v>29</v>
      </c>
      <c r="S8990" t="s">
        <v>29</v>
      </c>
      <c r="T8990" t="s">
        <v>29</v>
      </c>
      <c r="U8990" t="s">
        <v>29</v>
      </c>
      <c r="V8990" t="s">
        <v>8414</v>
      </c>
      <c r="W8990" t="s">
        <v>8381</v>
      </c>
    </row>
    <row r="8991" spans="1:23">
      <c r="A8991">
        <v>8990</v>
      </c>
      <c r="B8991" t="s">
        <v>8378</v>
      </c>
      <c r="C8991" t="s">
        <v>8378</v>
      </c>
      <c r="D8991">
        <v>226</v>
      </c>
      <c r="E8991" t="s">
        <v>8384</v>
      </c>
      <c r="F8991" t="s">
        <v>93</v>
      </c>
      <c r="G8991" s="1" t="s">
        <v>29</v>
      </c>
      <c r="H8991" t="s">
        <v>29</v>
      </c>
      <c r="I8991" t="s">
        <v>29</v>
      </c>
      <c r="J8991" t="s">
        <v>29</v>
      </c>
      <c r="K8991">
        <v>3.9</v>
      </c>
      <c r="L8991">
        <v>3.9</v>
      </c>
      <c r="M8991" t="s">
        <v>26</v>
      </c>
      <c r="N8991" t="s">
        <v>29</v>
      </c>
      <c r="O8991" t="s">
        <v>29</v>
      </c>
      <c r="P8991" t="s">
        <v>29</v>
      </c>
      <c r="Q8991" t="s">
        <v>29</v>
      </c>
      <c r="R8991" t="s">
        <v>29</v>
      </c>
      <c r="S8991" t="s">
        <v>29</v>
      </c>
      <c r="T8991" t="s">
        <v>29</v>
      </c>
      <c r="U8991" t="s">
        <v>29</v>
      </c>
      <c r="V8991" t="s">
        <v>8414</v>
      </c>
      <c r="W8991" t="s">
        <v>8381</v>
      </c>
    </row>
    <row r="8992" spans="1:23">
      <c r="A8992">
        <v>8991</v>
      </c>
      <c r="B8992" t="s">
        <v>8378</v>
      </c>
      <c r="C8992" t="s">
        <v>8378</v>
      </c>
      <c r="D8992">
        <v>226</v>
      </c>
      <c r="E8992" t="s">
        <v>8419</v>
      </c>
      <c r="F8992" t="s">
        <v>6404</v>
      </c>
      <c r="G8992" s="1" t="s">
        <v>6405</v>
      </c>
      <c r="H8992" t="s">
        <v>8420</v>
      </c>
      <c r="I8992" t="s">
        <v>6405</v>
      </c>
      <c r="J8992" t="s">
        <v>8420</v>
      </c>
      <c r="K8992">
        <v>3.7</v>
      </c>
      <c r="L8992">
        <v>3.7</v>
      </c>
      <c r="M8992" t="s">
        <v>26</v>
      </c>
      <c r="N8992" t="s">
        <v>29</v>
      </c>
      <c r="O8992" t="s">
        <v>29</v>
      </c>
      <c r="P8992" t="s">
        <v>29</v>
      </c>
      <c r="Q8992" t="s">
        <v>29</v>
      </c>
      <c r="R8992" t="s">
        <v>29</v>
      </c>
      <c r="S8992" t="s">
        <v>29</v>
      </c>
      <c r="T8992" t="s">
        <v>29</v>
      </c>
      <c r="U8992" t="s">
        <v>29</v>
      </c>
      <c r="V8992" t="s">
        <v>8414</v>
      </c>
      <c r="W8992" t="s">
        <v>8381</v>
      </c>
    </row>
    <row r="8993" spans="1:23">
      <c r="A8993">
        <v>8992</v>
      </c>
      <c r="B8993" t="s">
        <v>8378</v>
      </c>
      <c r="C8993" t="s">
        <v>8378</v>
      </c>
      <c r="D8993">
        <v>226</v>
      </c>
      <c r="E8993" t="s">
        <v>8383</v>
      </c>
      <c r="F8993" t="s">
        <v>93</v>
      </c>
      <c r="G8993" s="1" t="s">
        <v>29</v>
      </c>
      <c r="H8993" t="s">
        <v>29</v>
      </c>
      <c r="I8993" t="s">
        <v>29</v>
      </c>
      <c r="J8993" t="s">
        <v>29</v>
      </c>
      <c r="K8993">
        <v>3.6</v>
      </c>
      <c r="L8993">
        <v>3.6</v>
      </c>
      <c r="M8993" t="s">
        <v>26</v>
      </c>
      <c r="N8993" t="s">
        <v>29</v>
      </c>
      <c r="O8993" t="s">
        <v>29</v>
      </c>
      <c r="P8993" t="s">
        <v>29</v>
      </c>
      <c r="Q8993" t="s">
        <v>29</v>
      </c>
      <c r="R8993" t="s">
        <v>29</v>
      </c>
      <c r="S8993" t="s">
        <v>29</v>
      </c>
      <c r="T8993" t="s">
        <v>29</v>
      </c>
      <c r="U8993" t="s">
        <v>29</v>
      </c>
      <c r="V8993" t="s">
        <v>8414</v>
      </c>
      <c r="W8993" t="s">
        <v>8381</v>
      </c>
    </row>
    <row r="8994" spans="1:23">
      <c r="A8994">
        <v>8993</v>
      </c>
      <c r="B8994" t="s">
        <v>8378</v>
      </c>
      <c r="C8994" t="s">
        <v>8378</v>
      </c>
      <c r="D8994">
        <v>226</v>
      </c>
      <c r="E8994" t="s">
        <v>8393</v>
      </c>
      <c r="F8994" t="s">
        <v>93</v>
      </c>
      <c r="G8994" s="1" t="s">
        <v>29</v>
      </c>
      <c r="H8994" t="s">
        <v>29</v>
      </c>
      <c r="I8994" t="s">
        <v>29</v>
      </c>
      <c r="J8994" t="s">
        <v>29</v>
      </c>
      <c r="K8994">
        <v>3.3</v>
      </c>
      <c r="L8994">
        <v>3.3</v>
      </c>
      <c r="M8994" t="s">
        <v>26</v>
      </c>
      <c r="N8994" t="s">
        <v>29</v>
      </c>
      <c r="O8994" t="s">
        <v>29</v>
      </c>
      <c r="P8994" t="s">
        <v>29</v>
      </c>
      <c r="Q8994" t="s">
        <v>29</v>
      </c>
      <c r="R8994" t="s">
        <v>29</v>
      </c>
      <c r="S8994" t="s">
        <v>29</v>
      </c>
      <c r="T8994" t="s">
        <v>29</v>
      </c>
      <c r="U8994" t="s">
        <v>29</v>
      </c>
      <c r="V8994" t="s">
        <v>8414</v>
      </c>
      <c r="W8994" t="s">
        <v>8381</v>
      </c>
    </row>
    <row r="8995" spans="1:23">
      <c r="A8995">
        <v>8994</v>
      </c>
      <c r="B8995" t="s">
        <v>8378</v>
      </c>
      <c r="C8995" t="s">
        <v>8378</v>
      </c>
      <c r="D8995">
        <v>226</v>
      </c>
      <c r="E8995" t="s">
        <v>8412</v>
      </c>
      <c r="F8995" t="s">
        <v>3071</v>
      </c>
      <c r="G8995" s="1" t="s">
        <v>3793</v>
      </c>
      <c r="H8995" t="s">
        <v>29</v>
      </c>
      <c r="I8995" t="s">
        <v>3793</v>
      </c>
      <c r="J8995" t="s">
        <v>29</v>
      </c>
      <c r="K8995">
        <v>3.1</v>
      </c>
      <c r="L8995">
        <v>3.1</v>
      </c>
      <c r="M8995" t="s">
        <v>26</v>
      </c>
      <c r="N8995" t="s">
        <v>29</v>
      </c>
      <c r="O8995" t="s">
        <v>29</v>
      </c>
      <c r="P8995" t="s">
        <v>29</v>
      </c>
      <c r="Q8995" t="s">
        <v>29</v>
      </c>
      <c r="R8995" t="s">
        <v>29</v>
      </c>
      <c r="S8995" t="s">
        <v>29</v>
      </c>
      <c r="T8995" t="s">
        <v>29</v>
      </c>
      <c r="U8995" t="s">
        <v>29</v>
      </c>
      <c r="V8995" t="s">
        <v>8414</v>
      </c>
      <c r="W8995" t="s">
        <v>8381</v>
      </c>
    </row>
    <row r="8996" spans="1:23">
      <c r="A8996">
        <v>8995</v>
      </c>
      <c r="B8996" t="s">
        <v>8378</v>
      </c>
      <c r="C8996" t="s">
        <v>8378</v>
      </c>
      <c r="D8996">
        <v>226</v>
      </c>
      <c r="E8996" t="s">
        <v>8394</v>
      </c>
      <c r="F8996" t="s">
        <v>255</v>
      </c>
      <c r="G8996" s="1" t="s">
        <v>256</v>
      </c>
      <c r="H8996" t="s">
        <v>2921</v>
      </c>
      <c r="I8996" t="s">
        <v>8507</v>
      </c>
      <c r="J8996" t="s">
        <v>2921</v>
      </c>
      <c r="K8996">
        <v>2.4</v>
      </c>
      <c r="L8996">
        <v>2.4</v>
      </c>
      <c r="M8996" t="s">
        <v>26</v>
      </c>
      <c r="N8996" t="s">
        <v>29</v>
      </c>
      <c r="O8996" t="s">
        <v>29</v>
      </c>
      <c r="P8996" t="s">
        <v>29</v>
      </c>
      <c r="Q8996" t="s">
        <v>29</v>
      </c>
      <c r="R8996" t="s">
        <v>29</v>
      </c>
      <c r="S8996" t="s">
        <v>29</v>
      </c>
      <c r="T8996" t="s">
        <v>29</v>
      </c>
      <c r="U8996" t="s">
        <v>29</v>
      </c>
      <c r="V8996" t="s">
        <v>8414</v>
      </c>
      <c r="W8996" t="s">
        <v>8381</v>
      </c>
    </row>
    <row r="8997" spans="1:23">
      <c r="A8997">
        <v>8996</v>
      </c>
      <c r="B8997" t="s">
        <v>8378</v>
      </c>
      <c r="C8997" t="s">
        <v>8378</v>
      </c>
      <c r="D8997">
        <v>226</v>
      </c>
      <c r="E8997" t="s">
        <v>8385</v>
      </c>
      <c r="F8997" t="s">
        <v>196</v>
      </c>
      <c r="G8997" s="1" t="s">
        <v>8386</v>
      </c>
      <c r="H8997" t="s">
        <v>8387</v>
      </c>
      <c r="I8997" t="s">
        <v>8386</v>
      </c>
      <c r="J8997" t="s">
        <v>8805</v>
      </c>
      <c r="K8997">
        <v>2.2999999999999998</v>
      </c>
      <c r="L8997">
        <v>2.2999999999999998</v>
      </c>
      <c r="M8997" t="s">
        <v>26</v>
      </c>
      <c r="N8997" t="s">
        <v>29</v>
      </c>
      <c r="O8997" t="s">
        <v>29</v>
      </c>
      <c r="P8997" t="s">
        <v>29</v>
      </c>
      <c r="Q8997" t="s">
        <v>29</v>
      </c>
      <c r="R8997" t="s">
        <v>29</v>
      </c>
      <c r="S8997" t="s">
        <v>29</v>
      </c>
      <c r="T8997" t="s">
        <v>29</v>
      </c>
      <c r="U8997" t="s">
        <v>29</v>
      </c>
      <c r="V8997" t="s">
        <v>8414</v>
      </c>
      <c r="W8997" t="s">
        <v>8381</v>
      </c>
    </row>
    <row r="8998" spans="1:23">
      <c r="A8998">
        <v>8997</v>
      </c>
      <c r="B8998" t="s">
        <v>8378</v>
      </c>
      <c r="C8998" t="s">
        <v>8378</v>
      </c>
      <c r="D8998">
        <v>226</v>
      </c>
      <c r="E8998" t="s">
        <v>8411</v>
      </c>
      <c r="F8998" t="s">
        <v>1273</v>
      </c>
      <c r="G8998" s="1" t="s">
        <v>3510</v>
      </c>
      <c r="H8998" t="s">
        <v>29</v>
      </c>
      <c r="I8998" t="s">
        <v>3510</v>
      </c>
      <c r="J8998" t="s">
        <v>29</v>
      </c>
      <c r="K8998">
        <v>2.2000000000000002</v>
      </c>
      <c r="L8998">
        <v>2.2000000000000002</v>
      </c>
      <c r="M8998" t="s">
        <v>26</v>
      </c>
      <c r="N8998" t="s">
        <v>29</v>
      </c>
      <c r="O8998" t="s">
        <v>29</v>
      </c>
      <c r="P8998" t="s">
        <v>29</v>
      </c>
      <c r="Q8998" t="s">
        <v>29</v>
      </c>
      <c r="R8998" t="s">
        <v>29</v>
      </c>
      <c r="S8998" t="s">
        <v>29</v>
      </c>
      <c r="T8998" t="s">
        <v>29</v>
      </c>
      <c r="U8998" t="s">
        <v>29</v>
      </c>
      <c r="V8998" t="s">
        <v>8414</v>
      </c>
      <c r="W8998" t="s">
        <v>8381</v>
      </c>
    </row>
    <row r="8999" spans="1:23">
      <c r="A8999">
        <v>8998</v>
      </c>
      <c r="B8999" t="s">
        <v>8378</v>
      </c>
      <c r="C8999" t="s">
        <v>8378</v>
      </c>
      <c r="D8999">
        <v>226</v>
      </c>
      <c r="E8999" t="s">
        <v>8421</v>
      </c>
      <c r="F8999" t="s">
        <v>93</v>
      </c>
      <c r="G8999" s="1" t="s">
        <v>29</v>
      </c>
      <c r="H8999" t="s">
        <v>29</v>
      </c>
      <c r="I8999" t="s">
        <v>29</v>
      </c>
      <c r="J8999" t="s">
        <v>29</v>
      </c>
      <c r="K8999">
        <v>2.2000000000000002</v>
      </c>
      <c r="L8999">
        <v>2.2000000000000002</v>
      </c>
      <c r="M8999" t="s">
        <v>26</v>
      </c>
      <c r="N8999" t="s">
        <v>29</v>
      </c>
      <c r="O8999" t="s">
        <v>29</v>
      </c>
      <c r="P8999" t="s">
        <v>29</v>
      </c>
      <c r="Q8999" t="s">
        <v>29</v>
      </c>
      <c r="R8999" t="s">
        <v>29</v>
      </c>
      <c r="S8999" t="s">
        <v>29</v>
      </c>
      <c r="T8999" t="s">
        <v>29</v>
      </c>
      <c r="U8999" t="s">
        <v>29</v>
      </c>
      <c r="V8999" t="s">
        <v>8414</v>
      </c>
      <c r="W8999" t="s">
        <v>8381</v>
      </c>
    </row>
    <row r="9000" spans="1:23">
      <c r="A9000">
        <v>8999</v>
      </c>
      <c r="B9000" t="s">
        <v>8378</v>
      </c>
      <c r="C9000" t="s">
        <v>8378</v>
      </c>
      <c r="D9000">
        <v>226</v>
      </c>
      <c r="E9000" t="s">
        <v>8388</v>
      </c>
      <c r="F9000" t="s">
        <v>498</v>
      </c>
      <c r="G9000" s="1" t="s">
        <v>1873</v>
      </c>
      <c r="H9000" t="s">
        <v>8389</v>
      </c>
      <c r="I9000" t="s">
        <v>499</v>
      </c>
      <c r="J9000" t="s">
        <v>8389</v>
      </c>
      <c r="K9000">
        <v>2.1</v>
      </c>
      <c r="L9000">
        <v>2.1</v>
      </c>
      <c r="M9000" t="s">
        <v>26</v>
      </c>
      <c r="N9000" t="s">
        <v>29</v>
      </c>
      <c r="O9000" t="s">
        <v>29</v>
      </c>
      <c r="P9000" t="s">
        <v>29</v>
      </c>
      <c r="Q9000" t="s">
        <v>29</v>
      </c>
      <c r="R9000" t="s">
        <v>29</v>
      </c>
      <c r="S9000" t="s">
        <v>29</v>
      </c>
      <c r="T9000" t="s">
        <v>29</v>
      </c>
      <c r="U9000" t="s">
        <v>29</v>
      </c>
      <c r="V9000" t="s">
        <v>8414</v>
      </c>
      <c r="W9000" t="s">
        <v>8381</v>
      </c>
    </row>
    <row r="9001" spans="1:23">
      <c r="A9001">
        <v>9000</v>
      </c>
      <c r="B9001" t="s">
        <v>8378</v>
      </c>
      <c r="C9001" t="s">
        <v>8378</v>
      </c>
      <c r="D9001">
        <v>226</v>
      </c>
      <c r="E9001" t="s">
        <v>8406</v>
      </c>
      <c r="F9001" t="s">
        <v>176</v>
      </c>
      <c r="G9001" s="1" t="s">
        <v>5921</v>
      </c>
      <c r="H9001" t="s">
        <v>2325</v>
      </c>
      <c r="I9001" t="s">
        <v>5921</v>
      </c>
      <c r="J9001" t="s">
        <v>2325</v>
      </c>
      <c r="K9001">
        <v>1.9</v>
      </c>
      <c r="L9001">
        <v>1.9</v>
      </c>
      <c r="M9001" t="s">
        <v>26</v>
      </c>
      <c r="N9001" t="s">
        <v>29</v>
      </c>
      <c r="O9001" t="s">
        <v>29</v>
      </c>
      <c r="P9001" t="s">
        <v>29</v>
      </c>
      <c r="Q9001" t="s">
        <v>29</v>
      </c>
      <c r="R9001" t="s">
        <v>29</v>
      </c>
      <c r="S9001" t="s">
        <v>29</v>
      </c>
      <c r="T9001" t="s">
        <v>29</v>
      </c>
      <c r="U9001" t="s">
        <v>29</v>
      </c>
      <c r="V9001" t="s">
        <v>8414</v>
      </c>
      <c r="W9001" t="s">
        <v>8381</v>
      </c>
    </row>
    <row r="9002" spans="1:23">
      <c r="A9002">
        <v>9001</v>
      </c>
      <c r="B9002" t="s">
        <v>8378</v>
      </c>
      <c r="C9002" t="s">
        <v>8378</v>
      </c>
      <c r="D9002">
        <v>226</v>
      </c>
      <c r="E9002" t="s">
        <v>6435</v>
      </c>
      <c r="F9002" t="s">
        <v>154</v>
      </c>
      <c r="G9002" s="1" t="s">
        <v>6436</v>
      </c>
      <c r="H9002" t="s">
        <v>6437</v>
      </c>
      <c r="I9002" t="s">
        <v>6436</v>
      </c>
      <c r="J9002" t="s">
        <v>6437</v>
      </c>
      <c r="K9002">
        <v>1.8</v>
      </c>
      <c r="L9002">
        <v>1.8</v>
      </c>
      <c r="M9002" t="s">
        <v>26</v>
      </c>
      <c r="N9002" t="s">
        <v>29</v>
      </c>
      <c r="O9002" t="s">
        <v>29</v>
      </c>
      <c r="P9002" t="s">
        <v>29</v>
      </c>
      <c r="Q9002" t="s">
        <v>29</v>
      </c>
      <c r="R9002" t="s">
        <v>29</v>
      </c>
      <c r="S9002" t="s">
        <v>29</v>
      </c>
      <c r="T9002" t="s">
        <v>29</v>
      </c>
      <c r="U9002" t="s">
        <v>29</v>
      </c>
      <c r="V9002" t="s">
        <v>8414</v>
      </c>
      <c r="W9002" t="s">
        <v>8381</v>
      </c>
    </row>
    <row r="9003" spans="1:23">
      <c r="A9003">
        <v>9002</v>
      </c>
      <c r="B9003" t="s">
        <v>8378</v>
      </c>
      <c r="C9003" t="s">
        <v>8378</v>
      </c>
      <c r="D9003">
        <v>226</v>
      </c>
      <c r="E9003" t="s">
        <v>8404</v>
      </c>
      <c r="F9003" t="s">
        <v>3071</v>
      </c>
      <c r="G9003" s="1" t="s">
        <v>3793</v>
      </c>
      <c r="H9003" t="s">
        <v>29</v>
      </c>
      <c r="I9003" t="s">
        <v>3793</v>
      </c>
      <c r="J9003" t="s">
        <v>29</v>
      </c>
      <c r="K9003">
        <v>1.6</v>
      </c>
      <c r="L9003">
        <v>1.6</v>
      </c>
      <c r="M9003" t="s">
        <v>26</v>
      </c>
      <c r="N9003" t="s">
        <v>29</v>
      </c>
      <c r="O9003" t="s">
        <v>29</v>
      </c>
      <c r="P9003" t="s">
        <v>29</v>
      </c>
      <c r="Q9003" t="s">
        <v>29</v>
      </c>
      <c r="R9003" t="s">
        <v>29</v>
      </c>
      <c r="S9003" t="s">
        <v>29</v>
      </c>
      <c r="T9003" t="s">
        <v>29</v>
      </c>
      <c r="U9003" t="s">
        <v>29</v>
      </c>
      <c r="V9003" t="s">
        <v>8414</v>
      </c>
      <c r="W9003" t="s">
        <v>8381</v>
      </c>
    </row>
    <row r="9004" spans="1:23">
      <c r="A9004">
        <v>9003</v>
      </c>
      <c r="B9004" t="s">
        <v>8378</v>
      </c>
      <c r="C9004" t="s">
        <v>8378</v>
      </c>
      <c r="D9004">
        <v>226</v>
      </c>
      <c r="E9004" t="s">
        <v>8422</v>
      </c>
      <c r="F9004" t="s">
        <v>196</v>
      </c>
      <c r="G9004" s="1" t="s">
        <v>1043</v>
      </c>
      <c r="H9004" t="s">
        <v>29</v>
      </c>
      <c r="I9004" t="s">
        <v>1043</v>
      </c>
      <c r="J9004" t="s">
        <v>29</v>
      </c>
      <c r="K9004">
        <v>1.6</v>
      </c>
      <c r="L9004">
        <v>1.6</v>
      </c>
      <c r="M9004" t="s">
        <v>26</v>
      </c>
      <c r="N9004" t="s">
        <v>29</v>
      </c>
      <c r="O9004" t="s">
        <v>29</v>
      </c>
      <c r="P9004" t="s">
        <v>29</v>
      </c>
      <c r="Q9004" t="s">
        <v>29</v>
      </c>
      <c r="R9004" t="s">
        <v>29</v>
      </c>
      <c r="S9004" t="s">
        <v>29</v>
      </c>
      <c r="T9004" t="s">
        <v>29</v>
      </c>
      <c r="U9004" t="s">
        <v>29</v>
      </c>
      <c r="V9004" t="s">
        <v>8414</v>
      </c>
      <c r="W9004" t="s">
        <v>8381</v>
      </c>
    </row>
    <row r="9005" spans="1:23">
      <c r="A9005">
        <v>9004</v>
      </c>
      <c r="B9005" t="s">
        <v>8378</v>
      </c>
      <c r="C9005" t="s">
        <v>8378</v>
      </c>
      <c r="D9005">
        <v>226</v>
      </c>
      <c r="E9005" t="s">
        <v>8423</v>
      </c>
      <c r="F9005" t="s">
        <v>93</v>
      </c>
      <c r="G9005" s="1" t="s">
        <v>29</v>
      </c>
      <c r="H9005" t="s">
        <v>29</v>
      </c>
      <c r="I9005" t="s">
        <v>29</v>
      </c>
      <c r="J9005" t="s">
        <v>29</v>
      </c>
      <c r="K9005">
        <v>1.6</v>
      </c>
      <c r="L9005">
        <v>1.6</v>
      </c>
      <c r="M9005" t="s">
        <v>26</v>
      </c>
      <c r="N9005" t="s">
        <v>29</v>
      </c>
      <c r="O9005" t="s">
        <v>29</v>
      </c>
      <c r="P9005" t="s">
        <v>29</v>
      </c>
      <c r="Q9005" t="s">
        <v>29</v>
      </c>
      <c r="R9005" t="s">
        <v>29</v>
      </c>
      <c r="S9005" t="s">
        <v>29</v>
      </c>
      <c r="T9005" t="s">
        <v>29</v>
      </c>
      <c r="U9005" t="s">
        <v>29</v>
      </c>
      <c r="V9005" t="s">
        <v>8414</v>
      </c>
      <c r="W9005" t="s">
        <v>8381</v>
      </c>
    </row>
    <row r="9006" spans="1:23">
      <c r="A9006">
        <v>9005</v>
      </c>
      <c r="B9006" t="s">
        <v>8378</v>
      </c>
      <c r="C9006" t="s">
        <v>8378</v>
      </c>
      <c r="D9006">
        <v>226</v>
      </c>
      <c r="E9006" t="s">
        <v>8407</v>
      </c>
      <c r="F9006" t="s">
        <v>516</v>
      </c>
      <c r="G9006" s="1" t="s">
        <v>8408</v>
      </c>
      <c r="H9006" t="s">
        <v>8409</v>
      </c>
      <c r="I9006" t="s">
        <v>8577</v>
      </c>
      <c r="J9006" t="s">
        <v>1516</v>
      </c>
      <c r="K9006">
        <v>1.3</v>
      </c>
      <c r="L9006">
        <v>1.3</v>
      </c>
      <c r="M9006" t="s">
        <v>26</v>
      </c>
      <c r="N9006" t="s">
        <v>29</v>
      </c>
      <c r="O9006" t="s">
        <v>29</v>
      </c>
      <c r="P9006" t="s">
        <v>29</v>
      </c>
      <c r="Q9006" t="s">
        <v>29</v>
      </c>
      <c r="R9006" t="s">
        <v>29</v>
      </c>
      <c r="S9006" t="s">
        <v>29</v>
      </c>
      <c r="T9006" t="s">
        <v>29</v>
      </c>
      <c r="U9006" t="s">
        <v>29</v>
      </c>
      <c r="V9006" t="s">
        <v>8414</v>
      </c>
      <c r="W9006" t="s">
        <v>8381</v>
      </c>
    </row>
    <row r="9007" spans="1:23">
      <c r="A9007">
        <v>9006</v>
      </c>
      <c r="B9007" t="s">
        <v>8378</v>
      </c>
      <c r="C9007" t="s">
        <v>8378</v>
      </c>
      <c r="D9007">
        <v>226</v>
      </c>
      <c r="E9007" t="s">
        <v>8424</v>
      </c>
      <c r="F9007" t="s">
        <v>93</v>
      </c>
      <c r="G9007" s="1" t="s">
        <v>29</v>
      </c>
      <c r="H9007" t="s">
        <v>29</v>
      </c>
      <c r="I9007" t="s">
        <v>29</v>
      </c>
      <c r="J9007" t="s">
        <v>29</v>
      </c>
      <c r="K9007">
        <v>1.2</v>
      </c>
      <c r="L9007">
        <v>1.2</v>
      </c>
      <c r="M9007" t="s">
        <v>26</v>
      </c>
      <c r="N9007" t="s">
        <v>29</v>
      </c>
      <c r="O9007" t="s">
        <v>29</v>
      </c>
      <c r="P9007" t="s">
        <v>29</v>
      </c>
      <c r="Q9007" t="s">
        <v>29</v>
      </c>
      <c r="R9007" t="s">
        <v>29</v>
      </c>
      <c r="S9007" t="s">
        <v>29</v>
      </c>
      <c r="T9007" t="s">
        <v>29</v>
      </c>
      <c r="U9007" t="s">
        <v>29</v>
      </c>
      <c r="V9007" t="s">
        <v>8414</v>
      </c>
      <c r="W9007" t="s">
        <v>8381</v>
      </c>
    </row>
    <row r="9008" spans="1:23">
      <c r="A9008">
        <v>9007</v>
      </c>
      <c r="B9008" t="s">
        <v>8378</v>
      </c>
      <c r="C9008" t="s">
        <v>8378</v>
      </c>
      <c r="D9008">
        <v>226</v>
      </c>
      <c r="E9008" t="s">
        <v>8425</v>
      </c>
      <c r="F9008" t="s">
        <v>168</v>
      </c>
      <c r="G9008" s="1" t="s">
        <v>2568</v>
      </c>
      <c r="H9008" t="s">
        <v>29</v>
      </c>
      <c r="I9008" t="s">
        <v>2568</v>
      </c>
      <c r="J9008" t="s">
        <v>29</v>
      </c>
      <c r="K9008">
        <v>1.2</v>
      </c>
      <c r="L9008">
        <v>1.2</v>
      </c>
      <c r="M9008" t="s">
        <v>26</v>
      </c>
      <c r="N9008" t="s">
        <v>29</v>
      </c>
      <c r="O9008" t="s">
        <v>29</v>
      </c>
      <c r="P9008" t="s">
        <v>29</v>
      </c>
      <c r="Q9008" t="s">
        <v>29</v>
      </c>
      <c r="R9008" t="s">
        <v>29</v>
      </c>
      <c r="S9008" t="s">
        <v>29</v>
      </c>
      <c r="T9008" t="s">
        <v>29</v>
      </c>
      <c r="U9008" t="s">
        <v>29</v>
      </c>
      <c r="V9008" t="s">
        <v>8414</v>
      </c>
      <c r="W9008" t="s">
        <v>8381</v>
      </c>
    </row>
    <row r="9009" spans="1:23">
      <c r="A9009">
        <v>9008</v>
      </c>
      <c r="B9009" t="s">
        <v>8378</v>
      </c>
      <c r="C9009" t="s">
        <v>8378</v>
      </c>
      <c r="D9009">
        <v>226</v>
      </c>
      <c r="E9009" t="s">
        <v>8426</v>
      </c>
      <c r="F9009" t="s">
        <v>505</v>
      </c>
      <c r="G9009" s="1" t="s">
        <v>5923</v>
      </c>
      <c r="H9009" t="s">
        <v>29</v>
      </c>
      <c r="I9009" t="s">
        <v>5923</v>
      </c>
      <c r="J9009" t="s">
        <v>29</v>
      </c>
      <c r="K9009">
        <v>1</v>
      </c>
      <c r="L9009">
        <v>1</v>
      </c>
      <c r="M9009" t="s">
        <v>26</v>
      </c>
      <c r="N9009" t="s">
        <v>29</v>
      </c>
      <c r="O9009" t="s">
        <v>29</v>
      </c>
      <c r="P9009" t="s">
        <v>29</v>
      </c>
      <c r="Q9009" t="s">
        <v>29</v>
      </c>
      <c r="R9009" t="s">
        <v>29</v>
      </c>
      <c r="S9009" t="s">
        <v>29</v>
      </c>
      <c r="T9009" t="s">
        <v>29</v>
      </c>
      <c r="U9009" t="s">
        <v>29</v>
      </c>
      <c r="V9009" t="s">
        <v>8414</v>
      </c>
      <c r="W9009" t="s">
        <v>8381</v>
      </c>
    </row>
    <row r="9010" spans="1:23">
      <c r="A9010">
        <v>9009</v>
      </c>
      <c r="B9010" t="s">
        <v>8378</v>
      </c>
      <c r="C9010" t="s">
        <v>8378</v>
      </c>
      <c r="D9010">
        <v>226</v>
      </c>
      <c r="E9010" t="s">
        <v>8941</v>
      </c>
      <c r="F9010" t="s">
        <v>93</v>
      </c>
      <c r="G9010" s="1" t="s">
        <v>29</v>
      </c>
      <c r="H9010" t="s">
        <v>29</v>
      </c>
      <c r="I9010" t="s">
        <v>29</v>
      </c>
      <c r="J9010" t="s">
        <v>29</v>
      </c>
      <c r="K9010">
        <v>24.6</v>
      </c>
      <c r="L9010">
        <v>24.6</v>
      </c>
      <c r="M9010" t="s">
        <v>26</v>
      </c>
      <c r="N9010" t="s">
        <v>29</v>
      </c>
      <c r="O9010" t="s">
        <v>29</v>
      </c>
      <c r="P9010" t="s">
        <v>29</v>
      </c>
      <c r="Q9010" t="s">
        <v>29</v>
      </c>
      <c r="R9010" t="s">
        <v>29</v>
      </c>
      <c r="S9010" t="s">
        <v>29</v>
      </c>
      <c r="T9010" t="s">
        <v>29</v>
      </c>
      <c r="U9010" t="s">
        <v>29</v>
      </c>
      <c r="V9010" t="s">
        <v>8414</v>
      </c>
      <c r="W9010" t="s">
        <v>8381</v>
      </c>
    </row>
    <row r="9011" spans="1:23">
      <c r="A9011">
        <v>9010</v>
      </c>
      <c r="B9011" t="s">
        <v>8378</v>
      </c>
      <c r="C9011" t="s">
        <v>8378</v>
      </c>
      <c r="D9011">
        <v>227</v>
      </c>
      <c r="E9011" t="s">
        <v>8427</v>
      </c>
      <c r="F9011" t="s">
        <v>401</v>
      </c>
      <c r="G9011" s="1" t="s">
        <v>793</v>
      </c>
      <c r="H9011" t="s">
        <v>29</v>
      </c>
      <c r="I9011" t="s">
        <v>793</v>
      </c>
      <c r="J9011" t="s">
        <v>29</v>
      </c>
      <c r="K9011">
        <v>21.5</v>
      </c>
      <c r="L9011">
        <v>21.5</v>
      </c>
      <c r="M9011" t="s">
        <v>26</v>
      </c>
      <c r="N9011" t="s">
        <v>29</v>
      </c>
      <c r="O9011" t="s">
        <v>29</v>
      </c>
      <c r="P9011" t="s">
        <v>29</v>
      </c>
      <c r="Q9011" t="s">
        <v>29</v>
      </c>
      <c r="R9011" t="s">
        <v>29</v>
      </c>
      <c r="S9011" t="s">
        <v>29</v>
      </c>
      <c r="T9011" t="s">
        <v>29</v>
      </c>
      <c r="U9011" t="s">
        <v>29</v>
      </c>
      <c r="V9011" t="s">
        <v>8428</v>
      </c>
      <c r="W9011" t="s">
        <v>8381</v>
      </c>
    </row>
    <row r="9012" spans="1:23">
      <c r="A9012">
        <v>9011</v>
      </c>
      <c r="B9012" t="s">
        <v>8378</v>
      </c>
      <c r="C9012" t="s">
        <v>8378</v>
      </c>
      <c r="D9012">
        <v>227</v>
      </c>
      <c r="E9012" t="s">
        <v>8429</v>
      </c>
      <c r="F9012" t="s">
        <v>154</v>
      </c>
      <c r="G9012" s="1" t="s">
        <v>5691</v>
      </c>
      <c r="H9012" t="s">
        <v>29</v>
      </c>
      <c r="I9012" t="s">
        <v>5691</v>
      </c>
      <c r="J9012" t="s">
        <v>29</v>
      </c>
      <c r="K9012">
        <v>16.8</v>
      </c>
      <c r="L9012">
        <v>16.8</v>
      </c>
      <c r="M9012" t="s">
        <v>26</v>
      </c>
      <c r="N9012" t="s">
        <v>29</v>
      </c>
      <c r="O9012" t="s">
        <v>29</v>
      </c>
      <c r="P9012" t="s">
        <v>29</v>
      </c>
      <c r="Q9012" t="s">
        <v>29</v>
      </c>
      <c r="R9012" t="s">
        <v>29</v>
      </c>
      <c r="S9012" t="s">
        <v>29</v>
      </c>
      <c r="T9012" t="s">
        <v>29</v>
      </c>
      <c r="U9012" t="s">
        <v>29</v>
      </c>
      <c r="V9012" t="s">
        <v>8428</v>
      </c>
      <c r="W9012" t="s">
        <v>8381</v>
      </c>
    </row>
    <row r="9013" spans="1:23">
      <c r="A9013">
        <v>9012</v>
      </c>
      <c r="B9013" t="s">
        <v>8378</v>
      </c>
      <c r="C9013" t="s">
        <v>8378</v>
      </c>
      <c r="D9013">
        <v>227</v>
      </c>
      <c r="E9013" t="s">
        <v>8430</v>
      </c>
      <c r="F9013" t="s">
        <v>93</v>
      </c>
      <c r="G9013" s="1" t="s">
        <v>29</v>
      </c>
      <c r="H9013" t="s">
        <v>29</v>
      </c>
      <c r="I9013" t="s">
        <v>29</v>
      </c>
      <c r="J9013" t="s">
        <v>29</v>
      </c>
      <c r="K9013">
        <v>12.3</v>
      </c>
      <c r="L9013">
        <v>12.3</v>
      </c>
      <c r="M9013" t="s">
        <v>26</v>
      </c>
      <c r="N9013" t="s">
        <v>29</v>
      </c>
      <c r="O9013" t="s">
        <v>29</v>
      </c>
      <c r="P9013" t="s">
        <v>29</v>
      </c>
      <c r="Q9013" t="s">
        <v>29</v>
      </c>
      <c r="R9013" t="s">
        <v>29</v>
      </c>
      <c r="S9013" t="s">
        <v>29</v>
      </c>
      <c r="T9013" t="s">
        <v>29</v>
      </c>
      <c r="U9013" t="s">
        <v>29</v>
      </c>
      <c r="V9013" t="s">
        <v>8428</v>
      </c>
      <c r="W9013" t="s">
        <v>8381</v>
      </c>
    </row>
    <row r="9014" spans="1:23">
      <c r="A9014">
        <v>9013</v>
      </c>
      <c r="B9014" t="s">
        <v>8378</v>
      </c>
      <c r="C9014" t="s">
        <v>8378</v>
      </c>
      <c r="D9014">
        <v>227</v>
      </c>
      <c r="E9014" t="s">
        <v>8431</v>
      </c>
      <c r="F9014" t="s">
        <v>168</v>
      </c>
      <c r="G9014" s="1" t="s">
        <v>2568</v>
      </c>
      <c r="H9014" t="s">
        <v>29</v>
      </c>
      <c r="I9014" t="s">
        <v>2568</v>
      </c>
      <c r="J9014" t="s">
        <v>29</v>
      </c>
      <c r="K9014">
        <v>7.7</v>
      </c>
      <c r="L9014">
        <v>7.7</v>
      </c>
      <c r="M9014" t="s">
        <v>26</v>
      </c>
      <c r="N9014" t="s">
        <v>29</v>
      </c>
      <c r="O9014" t="s">
        <v>29</v>
      </c>
      <c r="P9014" t="s">
        <v>29</v>
      </c>
      <c r="Q9014" t="s">
        <v>29</v>
      </c>
      <c r="R9014" t="s">
        <v>29</v>
      </c>
      <c r="S9014" t="s">
        <v>29</v>
      </c>
      <c r="T9014" t="s">
        <v>29</v>
      </c>
      <c r="U9014" t="s">
        <v>29</v>
      </c>
      <c r="V9014" t="s">
        <v>8428</v>
      </c>
      <c r="W9014" t="s">
        <v>8381</v>
      </c>
    </row>
    <row r="9015" spans="1:23">
      <c r="A9015">
        <v>9014</v>
      </c>
      <c r="B9015" t="s">
        <v>8378</v>
      </c>
      <c r="C9015" t="s">
        <v>8378</v>
      </c>
      <c r="D9015">
        <v>227</v>
      </c>
      <c r="E9015" t="s">
        <v>8432</v>
      </c>
      <c r="F9015" t="s">
        <v>401</v>
      </c>
      <c r="G9015" s="1" t="s">
        <v>793</v>
      </c>
      <c r="H9015" t="s">
        <v>29</v>
      </c>
      <c r="I9015" t="s">
        <v>793</v>
      </c>
      <c r="J9015" t="s">
        <v>29</v>
      </c>
      <c r="K9015">
        <v>5</v>
      </c>
      <c r="L9015">
        <v>5</v>
      </c>
      <c r="M9015" t="s">
        <v>26</v>
      </c>
      <c r="N9015" t="s">
        <v>29</v>
      </c>
      <c r="O9015" t="s">
        <v>29</v>
      </c>
      <c r="P9015" t="s">
        <v>29</v>
      </c>
      <c r="Q9015" t="s">
        <v>29</v>
      </c>
      <c r="R9015" t="s">
        <v>29</v>
      </c>
      <c r="S9015" t="s">
        <v>29</v>
      </c>
      <c r="T9015" t="s">
        <v>29</v>
      </c>
      <c r="U9015" t="s">
        <v>29</v>
      </c>
      <c r="V9015" t="s">
        <v>8428</v>
      </c>
      <c r="W9015" t="s">
        <v>8381</v>
      </c>
    </row>
    <row r="9016" spans="1:23">
      <c r="A9016">
        <v>9015</v>
      </c>
      <c r="B9016" t="s">
        <v>8378</v>
      </c>
      <c r="C9016" t="s">
        <v>8378</v>
      </c>
      <c r="D9016">
        <v>227</v>
      </c>
      <c r="E9016" t="s">
        <v>8433</v>
      </c>
      <c r="F9016" t="s">
        <v>1049</v>
      </c>
      <c r="G9016" s="1" t="s">
        <v>1050</v>
      </c>
      <c r="H9016" t="s">
        <v>6767</v>
      </c>
      <c r="I9016" t="s">
        <v>1050</v>
      </c>
      <c r="J9016" t="s">
        <v>1096</v>
      </c>
      <c r="K9016">
        <v>4.0999999999999996</v>
      </c>
      <c r="L9016">
        <v>4.0999999999999996</v>
      </c>
      <c r="M9016" t="s">
        <v>26</v>
      </c>
      <c r="N9016" t="s">
        <v>29</v>
      </c>
      <c r="O9016" t="s">
        <v>29</v>
      </c>
      <c r="P9016" t="s">
        <v>29</v>
      </c>
      <c r="Q9016" t="s">
        <v>29</v>
      </c>
      <c r="R9016" t="s">
        <v>29</v>
      </c>
      <c r="S9016" t="s">
        <v>29</v>
      </c>
      <c r="T9016" t="s">
        <v>29</v>
      </c>
      <c r="U9016" t="s">
        <v>29</v>
      </c>
      <c r="V9016" t="s">
        <v>8428</v>
      </c>
      <c r="W9016" t="s">
        <v>8381</v>
      </c>
    </row>
    <row r="9017" spans="1:23">
      <c r="A9017">
        <v>9016</v>
      </c>
      <c r="B9017" t="s">
        <v>8378</v>
      </c>
      <c r="C9017" t="s">
        <v>8378</v>
      </c>
      <c r="D9017">
        <v>227</v>
      </c>
      <c r="E9017" t="s">
        <v>8434</v>
      </c>
      <c r="F9017" t="s">
        <v>168</v>
      </c>
      <c r="G9017" s="1" t="s">
        <v>2568</v>
      </c>
      <c r="H9017" t="s">
        <v>29</v>
      </c>
      <c r="I9017" t="s">
        <v>2568</v>
      </c>
      <c r="J9017" t="s">
        <v>29</v>
      </c>
      <c r="K9017">
        <v>3.2</v>
      </c>
      <c r="L9017">
        <v>3.2</v>
      </c>
      <c r="M9017" t="s">
        <v>26</v>
      </c>
      <c r="N9017" t="s">
        <v>29</v>
      </c>
      <c r="O9017" t="s">
        <v>29</v>
      </c>
      <c r="P9017" t="s">
        <v>29</v>
      </c>
      <c r="Q9017" t="s">
        <v>29</v>
      </c>
      <c r="R9017" t="s">
        <v>29</v>
      </c>
      <c r="S9017" t="s">
        <v>29</v>
      </c>
      <c r="T9017" t="s">
        <v>29</v>
      </c>
      <c r="U9017" t="s">
        <v>29</v>
      </c>
      <c r="V9017" t="s">
        <v>8428</v>
      </c>
      <c r="W9017" t="s">
        <v>8381</v>
      </c>
    </row>
    <row r="9018" spans="1:23">
      <c r="A9018">
        <v>9017</v>
      </c>
      <c r="B9018" t="s">
        <v>8378</v>
      </c>
      <c r="C9018" t="s">
        <v>8378</v>
      </c>
      <c r="D9018">
        <v>227</v>
      </c>
      <c r="E9018" t="s">
        <v>8435</v>
      </c>
      <c r="F9018" t="s">
        <v>438</v>
      </c>
      <c r="G9018" s="1" t="s">
        <v>8436</v>
      </c>
      <c r="H9018" t="s">
        <v>8437</v>
      </c>
      <c r="I9018" t="s">
        <v>8436</v>
      </c>
      <c r="J9018" t="s">
        <v>8437</v>
      </c>
      <c r="K9018">
        <v>2.2999999999999998</v>
      </c>
      <c r="L9018">
        <v>2.2999999999999998</v>
      </c>
      <c r="M9018" t="s">
        <v>26</v>
      </c>
      <c r="N9018" t="s">
        <v>29</v>
      </c>
      <c r="O9018" t="s">
        <v>29</v>
      </c>
      <c r="P9018" t="s">
        <v>29</v>
      </c>
      <c r="Q9018" t="s">
        <v>29</v>
      </c>
      <c r="R9018" t="s">
        <v>29</v>
      </c>
      <c r="S9018" t="s">
        <v>29</v>
      </c>
      <c r="T9018" t="s">
        <v>29</v>
      </c>
      <c r="U9018" t="s">
        <v>29</v>
      </c>
      <c r="V9018" t="s">
        <v>8428</v>
      </c>
      <c r="W9018" t="s">
        <v>8381</v>
      </c>
    </row>
    <row r="9019" spans="1:23">
      <c r="A9019">
        <v>9018</v>
      </c>
      <c r="B9019" t="s">
        <v>8378</v>
      </c>
      <c r="C9019" t="s">
        <v>8378</v>
      </c>
      <c r="D9019">
        <v>227</v>
      </c>
      <c r="E9019" t="s">
        <v>8438</v>
      </c>
      <c r="F9019" t="s">
        <v>93</v>
      </c>
      <c r="G9019" s="1" t="s">
        <v>29</v>
      </c>
      <c r="H9019" t="s">
        <v>29</v>
      </c>
      <c r="I9019" t="s">
        <v>29</v>
      </c>
      <c r="J9019" t="s">
        <v>29</v>
      </c>
      <c r="K9019">
        <v>2.1</v>
      </c>
      <c r="L9019">
        <v>2.1</v>
      </c>
      <c r="M9019" t="s">
        <v>26</v>
      </c>
      <c r="N9019" t="s">
        <v>29</v>
      </c>
      <c r="O9019" t="s">
        <v>29</v>
      </c>
      <c r="P9019" t="s">
        <v>29</v>
      </c>
      <c r="Q9019" t="s">
        <v>29</v>
      </c>
      <c r="R9019" t="s">
        <v>29</v>
      </c>
      <c r="S9019" t="s">
        <v>29</v>
      </c>
      <c r="T9019" t="s">
        <v>29</v>
      </c>
      <c r="U9019" t="s">
        <v>29</v>
      </c>
      <c r="V9019" t="s">
        <v>8428</v>
      </c>
      <c r="W9019" t="s">
        <v>8381</v>
      </c>
    </row>
    <row r="9020" spans="1:23">
      <c r="A9020">
        <v>9019</v>
      </c>
      <c r="B9020" t="s">
        <v>8378</v>
      </c>
      <c r="C9020" t="s">
        <v>8378</v>
      </c>
      <c r="D9020">
        <v>227</v>
      </c>
      <c r="E9020" t="s">
        <v>8439</v>
      </c>
      <c r="F9020" t="s">
        <v>93</v>
      </c>
      <c r="G9020" s="1" t="s">
        <v>29</v>
      </c>
      <c r="H9020" t="s">
        <v>29</v>
      </c>
      <c r="I9020" t="s">
        <v>29</v>
      </c>
      <c r="J9020" t="s">
        <v>29</v>
      </c>
      <c r="K9020">
        <v>1.9</v>
      </c>
      <c r="L9020">
        <v>1.9</v>
      </c>
      <c r="M9020" t="s">
        <v>26</v>
      </c>
      <c r="N9020" t="s">
        <v>29</v>
      </c>
      <c r="O9020" t="s">
        <v>29</v>
      </c>
      <c r="P9020" t="s">
        <v>29</v>
      </c>
      <c r="Q9020" t="s">
        <v>29</v>
      </c>
      <c r="R9020" t="s">
        <v>29</v>
      </c>
      <c r="S9020" t="s">
        <v>29</v>
      </c>
      <c r="T9020" t="s">
        <v>29</v>
      </c>
      <c r="U9020" t="s">
        <v>29</v>
      </c>
      <c r="V9020" t="s">
        <v>8428</v>
      </c>
      <c r="W9020" t="s">
        <v>8381</v>
      </c>
    </row>
    <row r="9021" spans="1:23">
      <c r="A9021">
        <v>9020</v>
      </c>
      <c r="B9021" t="s">
        <v>8378</v>
      </c>
      <c r="C9021" t="s">
        <v>8378</v>
      </c>
      <c r="D9021">
        <v>227</v>
      </c>
      <c r="E9021" t="s">
        <v>8440</v>
      </c>
      <c r="F9021" t="s">
        <v>344</v>
      </c>
      <c r="G9021" s="1" t="s">
        <v>8441</v>
      </c>
      <c r="H9021" t="s">
        <v>8442</v>
      </c>
      <c r="I9021" t="s">
        <v>3318</v>
      </c>
      <c r="J9021" t="s">
        <v>3966</v>
      </c>
      <c r="K9021">
        <v>1.8</v>
      </c>
      <c r="L9021">
        <v>1.8</v>
      </c>
      <c r="M9021" t="s">
        <v>26</v>
      </c>
      <c r="N9021" t="s">
        <v>29</v>
      </c>
      <c r="O9021" t="s">
        <v>29</v>
      </c>
      <c r="P9021" t="s">
        <v>29</v>
      </c>
      <c r="Q9021" t="s">
        <v>29</v>
      </c>
      <c r="R9021" t="s">
        <v>29</v>
      </c>
      <c r="S9021" t="s">
        <v>29</v>
      </c>
      <c r="T9021" t="s">
        <v>29</v>
      </c>
      <c r="U9021" t="s">
        <v>29</v>
      </c>
      <c r="V9021" t="s">
        <v>8428</v>
      </c>
      <c r="W9021" t="s">
        <v>8381</v>
      </c>
    </row>
    <row r="9022" spans="1:23">
      <c r="A9022">
        <v>9021</v>
      </c>
      <c r="B9022" t="s">
        <v>8378</v>
      </c>
      <c r="C9022" t="s">
        <v>8378</v>
      </c>
      <c r="D9022">
        <v>227</v>
      </c>
      <c r="E9022" t="s">
        <v>8443</v>
      </c>
      <c r="F9022" t="s">
        <v>93</v>
      </c>
      <c r="G9022" s="1" t="s">
        <v>29</v>
      </c>
      <c r="H9022" t="s">
        <v>29</v>
      </c>
      <c r="I9022" t="s">
        <v>29</v>
      </c>
      <c r="J9022" t="s">
        <v>29</v>
      </c>
      <c r="K9022">
        <v>1.7</v>
      </c>
      <c r="L9022">
        <v>1.7</v>
      </c>
      <c r="M9022" t="s">
        <v>26</v>
      </c>
      <c r="N9022" t="s">
        <v>29</v>
      </c>
      <c r="O9022" t="s">
        <v>29</v>
      </c>
      <c r="P9022" t="s">
        <v>29</v>
      </c>
      <c r="Q9022" t="s">
        <v>29</v>
      </c>
      <c r="R9022" t="s">
        <v>29</v>
      </c>
      <c r="S9022" t="s">
        <v>29</v>
      </c>
      <c r="T9022" t="s">
        <v>29</v>
      </c>
      <c r="U9022" t="s">
        <v>29</v>
      </c>
      <c r="V9022" t="s">
        <v>8428</v>
      </c>
      <c r="W9022" t="s">
        <v>8381</v>
      </c>
    </row>
    <row r="9023" spans="1:23">
      <c r="A9023">
        <v>9022</v>
      </c>
      <c r="B9023" t="s">
        <v>8378</v>
      </c>
      <c r="C9023" t="s">
        <v>8378</v>
      </c>
      <c r="D9023">
        <v>227</v>
      </c>
      <c r="E9023" t="s">
        <v>8444</v>
      </c>
      <c r="F9023" t="s">
        <v>93</v>
      </c>
      <c r="G9023" s="1" t="s">
        <v>29</v>
      </c>
      <c r="H9023" t="s">
        <v>29</v>
      </c>
      <c r="I9023" t="s">
        <v>29</v>
      </c>
      <c r="J9023" t="s">
        <v>29</v>
      </c>
      <c r="K9023">
        <v>1.4</v>
      </c>
      <c r="L9023">
        <v>1.4</v>
      </c>
      <c r="M9023" t="s">
        <v>26</v>
      </c>
      <c r="N9023" t="s">
        <v>29</v>
      </c>
      <c r="O9023" t="s">
        <v>29</v>
      </c>
      <c r="P9023" t="s">
        <v>29</v>
      </c>
      <c r="Q9023" t="s">
        <v>29</v>
      </c>
      <c r="R9023" t="s">
        <v>29</v>
      </c>
      <c r="S9023" t="s">
        <v>29</v>
      </c>
      <c r="T9023" t="s">
        <v>29</v>
      </c>
      <c r="U9023" t="s">
        <v>29</v>
      </c>
      <c r="V9023" t="s">
        <v>8428</v>
      </c>
      <c r="W9023" t="s">
        <v>8381</v>
      </c>
    </row>
    <row r="9024" spans="1:23">
      <c r="A9024">
        <v>9023</v>
      </c>
      <c r="B9024" t="s">
        <v>8378</v>
      </c>
      <c r="C9024" t="s">
        <v>8378</v>
      </c>
      <c r="D9024">
        <v>227</v>
      </c>
      <c r="E9024" t="s">
        <v>8445</v>
      </c>
      <c r="F9024" t="s">
        <v>93</v>
      </c>
      <c r="G9024" s="1" t="s">
        <v>29</v>
      </c>
      <c r="H9024" t="s">
        <v>29</v>
      </c>
      <c r="I9024" t="s">
        <v>29</v>
      </c>
      <c r="J9024" t="s">
        <v>29</v>
      </c>
      <c r="K9024">
        <v>1.3</v>
      </c>
      <c r="L9024">
        <v>1.3</v>
      </c>
      <c r="M9024" t="s">
        <v>26</v>
      </c>
      <c r="N9024" t="s">
        <v>29</v>
      </c>
      <c r="O9024" t="s">
        <v>29</v>
      </c>
      <c r="P9024" t="s">
        <v>29</v>
      </c>
      <c r="Q9024" t="s">
        <v>29</v>
      </c>
      <c r="R9024" t="s">
        <v>29</v>
      </c>
      <c r="S9024" t="s">
        <v>29</v>
      </c>
      <c r="T9024" t="s">
        <v>29</v>
      </c>
      <c r="U9024" t="s">
        <v>29</v>
      </c>
      <c r="V9024" t="s">
        <v>8428</v>
      </c>
      <c r="W9024" t="s">
        <v>8381</v>
      </c>
    </row>
    <row r="9025" spans="1:23">
      <c r="A9025">
        <v>9024</v>
      </c>
      <c r="B9025" t="s">
        <v>8378</v>
      </c>
      <c r="C9025" t="s">
        <v>8378</v>
      </c>
      <c r="D9025">
        <v>227</v>
      </c>
      <c r="E9025" t="s">
        <v>6802</v>
      </c>
      <c r="F9025" t="s">
        <v>505</v>
      </c>
      <c r="G9025" s="1" t="s">
        <v>6407</v>
      </c>
      <c r="H9025" t="s">
        <v>6765</v>
      </c>
      <c r="I9025" t="s">
        <v>6407</v>
      </c>
      <c r="J9025" t="s">
        <v>6765</v>
      </c>
      <c r="K9025">
        <v>1.3</v>
      </c>
      <c r="L9025">
        <v>1.3</v>
      </c>
      <c r="M9025" t="s">
        <v>26</v>
      </c>
      <c r="N9025" t="s">
        <v>29</v>
      </c>
      <c r="O9025" t="s">
        <v>29</v>
      </c>
      <c r="P9025" t="s">
        <v>29</v>
      </c>
      <c r="Q9025" t="s">
        <v>29</v>
      </c>
      <c r="R9025" t="s">
        <v>29</v>
      </c>
      <c r="S9025" t="s">
        <v>29</v>
      </c>
      <c r="T9025" t="s">
        <v>29</v>
      </c>
      <c r="U9025" t="s">
        <v>29</v>
      </c>
      <c r="V9025" t="s">
        <v>8428</v>
      </c>
      <c r="W9025" t="s">
        <v>8381</v>
      </c>
    </row>
    <row r="9026" spans="1:23">
      <c r="A9026">
        <v>9025</v>
      </c>
      <c r="B9026" t="s">
        <v>8378</v>
      </c>
      <c r="C9026" t="s">
        <v>8378</v>
      </c>
      <c r="D9026">
        <v>227</v>
      </c>
      <c r="E9026" t="s">
        <v>8446</v>
      </c>
      <c r="F9026" t="s">
        <v>255</v>
      </c>
      <c r="G9026" s="1" t="s">
        <v>8447</v>
      </c>
      <c r="H9026" t="s">
        <v>8448</v>
      </c>
      <c r="I9026" t="s">
        <v>8447</v>
      </c>
      <c r="J9026" t="s">
        <v>8453</v>
      </c>
      <c r="K9026">
        <v>1.2</v>
      </c>
      <c r="L9026">
        <v>1.2</v>
      </c>
      <c r="M9026" t="s">
        <v>26</v>
      </c>
      <c r="N9026" t="s">
        <v>29</v>
      </c>
      <c r="O9026" t="s">
        <v>29</v>
      </c>
      <c r="P9026" t="s">
        <v>29</v>
      </c>
      <c r="Q9026" t="s">
        <v>29</v>
      </c>
      <c r="R9026" t="s">
        <v>29</v>
      </c>
      <c r="S9026" t="s">
        <v>29</v>
      </c>
      <c r="T9026" t="s">
        <v>29</v>
      </c>
      <c r="U9026" t="s">
        <v>29</v>
      </c>
      <c r="V9026" t="s">
        <v>8428</v>
      </c>
      <c r="W9026" t="s">
        <v>8381</v>
      </c>
    </row>
    <row r="9027" spans="1:23">
      <c r="A9027">
        <v>9026</v>
      </c>
      <c r="B9027" t="s">
        <v>8378</v>
      </c>
      <c r="C9027" t="s">
        <v>8378</v>
      </c>
      <c r="D9027">
        <v>227</v>
      </c>
      <c r="E9027" t="s">
        <v>8449</v>
      </c>
      <c r="F9027" t="s">
        <v>93</v>
      </c>
      <c r="G9027" s="1" t="s">
        <v>29</v>
      </c>
      <c r="H9027" t="s">
        <v>29</v>
      </c>
      <c r="I9027" t="s">
        <v>29</v>
      </c>
      <c r="J9027" t="s">
        <v>29</v>
      </c>
      <c r="K9027">
        <v>1.1000000000000001</v>
      </c>
      <c r="L9027">
        <v>1.1000000000000001</v>
      </c>
      <c r="M9027" t="s">
        <v>26</v>
      </c>
      <c r="N9027" t="s">
        <v>29</v>
      </c>
      <c r="O9027" t="s">
        <v>29</v>
      </c>
      <c r="P9027" t="s">
        <v>29</v>
      </c>
      <c r="Q9027" t="s">
        <v>29</v>
      </c>
      <c r="R9027" t="s">
        <v>29</v>
      </c>
      <c r="S9027" t="s">
        <v>29</v>
      </c>
      <c r="T9027" t="s">
        <v>29</v>
      </c>
      <c r="U9027" t="s">
        <v>29</v>
      </c>
      <c r="V9027" t="s">
        <v>8428</v>
      </c>
      <c r="W9027" t="s">
        <v>8381</v>
      </c>
    </row>
    <row r="9028" spans="1:23">
      <c r="A9028">
        <v>9027</v>
      </c>
      <c r="B9028" t="s">
        <v>8378</v>
      </c>
      <c r="C9028" t="s">
        <v>8378</v>
      </c>
      <c r="D9028">
        <v>227</v>
      </c>
      <c r="E9028" t="s">
        <v>8941</v>
      </c>
      <c r="F9028" t="s">
        <v>93</v>
      </c>
      <c r="G9028" s="1" t="s">
        <v>29</v>
      </c>
      <c r="H9028" t="s">
        <v>29</v>
      </c>
      <c r="I9028" t="s">
        <v>29</v>
      </c>
      <c r="J9028" t="s">
        <v>29</v>
      </c>
      <c r="K9028">
        <v>13.3</v>
      </c>
      <c r="L9028">
        <v>13.3</v>
      </c>
      <c r="M9028" t="s">
        <v>26</v>
      </c>
      <c r="N9028" t="s">
        <v>29</v>
      </c>
      <c r="O9028" t="s">
        <v>29</v>
      </c>
      <c r="P9028" t="s">
        <v>29</v>
      </c>
      <c r="Q9028" t="s">
        <v>29</v>
      </c>
      <c r="R9028" t="s">
        <v>29</v>
      </c>
      <c r="S9028" t="s">
        <v>29</v>
      </c>
      <c r="T9028" t="s">
        <v>29</v>
      </c>
      <c r="U9028" t="s">
        <v>29</v>
      </c>
      <c r="V9028" t="s">
        <v>8428</v>
      </c>
      <c r="W9028" t="s">
        <v>8381</v>
      </c>
    </row>
    <row r="9029" spans="1:23">
      <c r="A9029">
        <v>9028</v>
      </c>
      <c r="B9029" t="s">
        <v>8378</v>
      </c>
      <c r="C9029" t="s">
        <v>8378</v>
      </c>
      <c r="D9029">
        <v>228</v>
      </c>
      <c r="E9029" t="s">
        <v>8427</v>
      </c>
      <c r="F9029" t="s">
        <v>401</v>
      </c>
      <c r="G9029" s="1" t="s">
        <v>793</v>
      </c>
      <c r="H9029" t="s">
        <v>29</v>
      </c>
      <c r="I9029" t="s">
        <v>793</v>
      </c>
      <c r="J9029" t="s">
        <v>29</v>
      </c>
      <c r="K9029">
        <v>21</v>
      </c>
      <c r="L9029">
        <v>21</v>
      </c>
      <c r="M9029" t="s">
        <v>26</v>
      </c>
      <c r="N9029" t="s">
        <v>29</v>
      </c>
      <c r="O9029" t="s">
        <v>29</v>
      </c>
      <c r="P9029" t="s">
        <v>29</v>
      </c>
      <c r="Q9029" t="s">
        <v>29</v>
      </c>
      <c r="R9029" t="s">
        <v>29</v>
      </c>
      <c r="S9029" t="s">
        <v>29</v>
      </c>
      <c r="T9029" t="s">
        <v>29</v>
      </c>
      <c r="U9029" t="s">
        <v>29</v>
      </c>
      <c r="V9029" t="s">
        <v>8450</v>
      </c>
      <c r="W9029" t="s">
        <v>8381</v>
      </c>
    </row>
    <row r="9030" spans="1:23">
      <c r="A9030">
        <v>9029</v>
      </c>
      <c r="B9030" t="s">
        <v>8378</v>
      </c>
      <c r="C9030" t="s">
        <v>8378</v>
      </c>
      <c r="D9030">
        <v>228</v>
      </c>
      <c r="E9030" t="s">
        <v>8451</v>
      </c>
      <c r="F9030" t="s">
        <v>93</v>
      </c>
      <c r="G9030" s="1" t="s">
        <v>29</v>
      </c>
      <c r="H9030" t="s">
        <v>29</v>
      </c>
      <c r="I9030" t="s">
        <v>29</v>
      </c>
      <c r="J9030" t="s">
        <v>29</v>
      </c>
      <c r="K9030">
        <v>15.4</v>
      </c>
      <c r="L9030">
        <v>15.4</v>
      </c>
      <c r="M9030" t="s">
        <v>26</v>
      </c>
      <c r="N9030" t="s">
        <v>29</v>
      </c>
      <c r="O9030" t="s">
        <v>29</v>
      </c>
      <c r="P9030" t="s">
        <v>29</v>
      </c>
      <c r="Q9030" t="s">
        <v>29</v>
      </c>
      <c r="R9030" t="s">
        <v>29</v>
      </c>
      <c r="S9030" t="s">
        <v>29</v>
      </c>
      <c r="T9030" t="s">
        <v>29</v>
      </c>
      <c r="U9030" t="s">
        <v>29</v>
      </c>
      <c r="V9030" t="s">
        <v>8450</v>
      </c>
      <c r="W9030" t="s">
        <v>8381</v>
      </c>
    </row>
    <row r="9031" spans="1:23">
      <c r="A9031">
        <v>9030</v>
      </c>
      <c r="B9031" t="s">
        <v>8378</v>
      </c>
      <c r="C9031" t="s">
        <v>8378</v>
      </c>
      <c r="D9031">
        <v>228</v>
      </c>
      <c r="E9031" t="s">
        <v>8429</v>
      </c>
      <c r="F9031" t="s">
        <v>154</v>
      </c>
      <c r="G9031" s="1" t="s">
        <v>5691</v>
      </c>
      <c r="H9031" t="s">
        <v>29</v>
      </c>
      <c r="I9031" t="s">
        <v>5691</v>
      </c>
      <c r="J9031" t="s">
        <v>29</v>
      </c>
      <c r="K9031">
        <v>11.2</v>
      </c>
      <c r="L9031">
        <v>11.2</v>
      </c>
      <c r="M9031" t="s">
        <v>26</v>
      </c>
      <c r="N9031" t="s">
        <v>29</v>
      </c>
      <c r="O9031" t="s">
        <v>29</v>
      </c>
      <c r="P9031" t="s">
        <v>29</v>
      </c>
      <c r="Q9031" t="s">
        <v>29</v>
      </c>
      <c r="R9031" t="s">
        <v>29</v>
      </c>
      <c r="S9031" t="s">
        <v>29</v>
      </c>
      <c r="T9031" t="s">
        <v>29</v>
      </c>
      <c r="U9031" t="s">
        <v>29</v>
      </c>
      <c r="V9031" t="s">
        <v>8450</v>
      </c>
      <c r="W9031" t="s">
        <v>8381</v>
      </c>
    </row>
    <row r="9032" spans="1:23">
      <c r="A9032">
        <v>9031</v>
      </c>
      <c r="B9032" t="s">
        <v>8378</v>
      </c>
      <c r="C9032" t="s">
        <v>8378</v>
      </c>
      <c r="D9032">
        <v>228</v>
      </c>
      <c r="E9032" t="s">
        <v>8434</v>
      </c>
      <c r="F9032" t="s">
        <v>168</v>
      </c>
      <c r="G9032" s="1" t="s">
        <v>2568</v>
      </c>
      <c r="H9032" t="s">
        <v>29</v>
      </c>
      <c r="I9032" t="s">
        <v>2568</v>
      </c>
      <c r="J9032" t="s">
        <v>29</v>
      </c>
      <c r="K9032">
        <v>9.9</v>
      </c>
      <c r="L9032">
        <v>9.9</v>
      </c>
      <c r="M9032" t="s">
        <v>26</v>
      </c>
      <c r="N9032" t="s">
        <v>29</v>
      </c>
      <c r="O9032" t="s">
        <v>29</v>
      </c>
      <c r="P9032" t="s">
        <v>29</v>
      </c>
      <c r="Q9032" t="s">
        <v>29</v>
      </c>
      <c r="R9032" t="s">
        <v>29</v>
      </c>
      <c r="S9032" t="s">
        <v>29</v>
      </c>
      <c r="T9032" t="s">
        <v>29</v>
      </c>
      <c r="U9032" t="s">
        <v>29</v>
      </c>
      <c r="V9032" t="s">
        <v>8450</v>
      </c>
      <c r="W9032" t="s">
        <v>8381</v>
      </c>
    </row>
    <row r="9033" spans="1:23">
      <c r="A9033">
        <v>9032</v>
      </c>
      <c r="B9033" t="s">
        <v>8378</v>
      </c>
      <c r="C9033" t="s">
        <v>8378</v>
      </c>
      <c r="D9033">
        <v>228</v>
      </c>
      <c r="E9033" t="s">
        <v>8440</v>
      </c>
      <c r="F9033" t="s">
        <v>344</v>
      </c>
      <c r="G9033" s="1" t="s">
        <v>8441</v>
      </c>
      <c r="H9033" t="s">
        <v>8442</v>
      </c>
      <c r="I9033" t="s">
        <v>3318</v>
      </c>
      <c r="J9033" t="s">
        <v>3966</v>
      </c>
      <c r="K9033">
        <v>4.8</v>
      </c>
      <c r="L9033">
        <v>4.8</v>
      </c>
      <c r="M9033" t="s">
        <v>26</v>
      </c>
      <c r="N9033" t="s">
        <v>29</v>
      </c>
      <c r="O9033" t="s">
        <v>29</v>
      </c>
      <c r="P9033" t="s">
        <v>29</v>
      </c>
      <c r="Q9033" t="s">
        <v>29</v>
      </c>
      <c r="R9033" t="s">
        <v>29</v>
      </c>
      <c r="S9033" t="s">
        <v>29</v>
      </c>
      <c r="T9033" t="s">
        <v>29</v>
      </c>
      <c r="U9033" t="s">
        <v>29</v>
      </c>
      <c r="V9033" t="s">
        <v>8450</v>
      </c>
      <c r="W9033" t="s">
        <v>8381</v>
      </c>
    </row>
    <row r="9034" spans="1:23">
      <c r="A9034">
        <v>9033</v>
      </c>
      <c r="B9034" t="s">
        <v>8378</v>
      </c>
      <c r="C9034" t="s">
        <v>8378</v>
      </c>
      <c r="D9034">
        <v>228</v>
      </c>
      <c r="E9034" t="s">
        <v>8432</v>
      </c>
      <c r="F9034" t="s">
        <v>401</v>
      </c>
      <c r="G9034" s="1" t="s">
        <v>793</v>
      </c>
      <c r="H9034" t="s">
        <v>29</v>
      </c>
      <c r="I9034" t="s">
        <v>793</v>
      </c>
      <c r="J9034" t="s">
        <v>29</v>
      </c>
      <c r="K9034">
        <v>4.3</v>
      </c>
      <c r="L9034">
        <v>4.3</v>
      </c>
      <c r="M9034" t="s">
        <v>26</v>
      </c>
      <c r="N9034" t="s">
        <v>29</v>
      </c>
      <c r="O9034" t="s">
        <v>29</v>
      </c>
      <c r="P9034" t="s">
        <v>29</v>
      </c>
      <c r="Q9034" t="s">
        <v>29</v>
      </c>
      <c r="R9034" t="s">
        <v>29</v>
      </c>
      <c r="S9034" t="s">
        <v>29</v>
      </c>
      <c r="T9034" t="s">
        <v>29</v>
      </c>
      <c r="U9034" t="s">
        <v>29</v>
      </c>
      <c r="V9034" t="s">
        <v>8450</v>
      </c>
      <c r="W9034" t="s">
        <v>8381</v>
      </c>
    </row>
    <row r="9035" spans="1:23">
      <c r="A9035">
        <v>9034</v>
      </c>
      <c r="B9035" t="s">
        <v>8378</v>
      </c>
      <c r="C9035" t="s">
        <v>8378</v>
      </c>
      <c r="D9035">
        <v>228</v>
      </c>
      <c r="E9035" t="s">
        <v>8431</v>
      </c>
      <c r="F9035" t="s">
        <v>168</v>
      </c>
      <c r="G9035" s="1" t="s">
        <v>2568</v>
      </c>
      <c r="H9035" t="s">
        <v>29</v>
      </c>
      <c r="I9035" t="s">
        <v>2568</v>
      </c>
      <c r="J9035" t="s">
        <v>29</v>
      </c>
      <c r="K9035">
        <v>2.6</v>
      </c>
      <c r="L9035">
        <v>2.6</v>
      </c>
      <c r="M9035" t="s">
        <v>26</v>
      </c>
      <c r="N9035" t="s">
        <v>29</v>
      </c>
      <c r="O9035" t="s">
        <v>29</v>
      </c>
      <c r="P9035" t="s">
        <v>29</v>
      </c>
      <c r="Q9035" t="s">
        <v>29</v>
      </c>
      <c r="R9035" t="s">
        <v>29</v>
      </c>
      <c r="S9035" t="s">
        <v>29</v>
      </c>
      <c r="T9035" t="s">
        <v>29</v>
      </c>
      <c r="U9035" t="s">
        <v>29</v>
      </c>
      <c r="V9035" t="s">
        <v>8450</v>
      </c>
      <c r="W9035" t="s">
        <v>8381</v>
      </c>
    </row>
    <row r="9036" spans="1:23">
      <c r="A9036">
        <v>9035</v>
      </c>
      <c r="B9036" t="s">
        <v>8378</v>
      </c>
      <c r="C9036" t="s">
        <v>8378</v>
      </c>
      <c r="D9036">
        <v>228</v>
      </c>
      <c r="E9036" t="s">
        <v>8439</v>
      </c>
      <c r="F9036" t="s">
        <v>93</v>
      </c>
      <c r="G9036" s="1" t="s">
        <v>29</v>
      </c>
      <c r="H9036" t="s">
        <v>29</v>
      </c>
      <c r="I9036" t="s">
        <v>29</v>
      </c>
      <c r="J9036" t="s">
        <v>29</v>
      </c>
      <c r="K9036">
        <v>2.5</v>
      </c>
      <c r="L9036">
        <v>2.5</v>
      </c>
      <c r="M9036" t="s">
        <v>26</v>
      </c>
      <c r="N9036" t="s">
        <v>29</v>
      </c>
      <c r="O9036" t="s">
        <v>29</v>
      </c>
      <c r="P9036" t="s">
        <v>29</v>
      </c>
      <c r="Q9036" t="s">
        <v>29</v>
      </c>
      <c r="R9036" t="s">
        <v>29</v>
      </c>
      <c r="S9036" t="s">
        <v>29</v>
      </c>
      <c r="T9036" t="s">
        <v>29</v>
      </c>
      <c r="U9036" t="s">
        <v>29</v>
      </c>
      <c r="V9036" t="s">
        <v>8450</v>
      </c>
      <c r="W9036" t="s">
        <v>8381</v>
      </c>
    </row>
    <row r="9037" spans="1:23">
      <c r="A9037">
        <v>9036</v>
      </c>
      <c r="B9037" t="s">
        <v>8378</v>
      </c>
      <c r="C9037" t="s">
        <v>8378</v>
      </c>
      <c r="D9037">
        <v>228</v>
      </c>
      <c r="E9037" t="s">
        <v>8433</v>
      </c>
      <c r="F9037" t="s">
        <v>1049</v>
      </c>
      <c r="G9037" s="1" t="s">
        <v>1050</v>
      </c>
      <c r="H9037" t="s">
        <v>6767</v>
      </c>
      <c r="I9037" t="s">
        <v>1050</v>
      </c>
      <c r="J9037" t="s">
        <v>1096</v>
      </c>
      <c r="K9037">
        <v>1.9</v>
      </c>
      <c r="L9037">
        <v>1.9</v>
      </c>
      <c r="M9037" t="s">
        <v>26</v>
      </c>
      <c r="N9037" t="s">
        <v>29</v>
      </c>
      <c r="O9037" t="s">
        <v>29</v>
      </c>
      <c r="P9037" t="s">
        <v>29</v>
      </c>
      <c r="Q9037" t="s">
        <v>29</v>
      </c>
      <c r="R9037" t="s">
        <v>29</v>
      </c>
      <c r="S9037" t="s">
        <v>29</v>
      </c>
      <c r="T9037" t="s">
        <v>29</v>
      </c>
      <c r="U9037" t="s">
        <v>29</v>
      </c>
      <c r="V9037" t="s">
        <v>8450</v>
      </c>
      <c r="W9037" t="s">
        <v>8381</v>
      </c>
    </row>
    <row r="9038" spans="1:23">
      <c r="A9038">
        <v>9037</v>
      </c>
      <c r="B9038" t="s">
        <v>8378</v>
      </c>
      <c r="C9038" t="s">
        <v>8378</v>
      </c>
      <c r="D9038">
        <v>228</v>
      </c>
      <c r="E9038" t="s">
        <v>8452</v>
      </c>
      <c r="F9038" t="s">
        <v>23</v>
      </c>
      <c r="G9038" s="1" t="s">
        <v>3549</v>
      </c>
      <c r="H9038" t="s">
        <v>8453</v>
      </c>
      <c r="I9038" t="s">
        <v>3549</v>
      </c>
      <c r="J9038" t="s">
        <v>29</v>
      </c>
      <c r="K9038">
        <v>1.6</v>
      </c>
      <c r="L9038">
        <v>1.6</v>
      </c>
      <c r="M9038" t="s">
        <v>26</v>
      </c>
      <c r="N9038" t="s">
        <v>29</v>
      </c>
      <c r="O9038" t="s">
        <v>29</v>
      </c>
      <c r="P9038" t="s">
        <v>29</v>
      </c>
      <c r="Q9038" t="s">
        <v>29</v>
      </c>
      <c r="R9038" t="s">
        <v>29</v>
      </c>
      <c r="S9038" t="s">
        <v>29</v>
      </c>
      <c r="T9038" t="s">
        <v>29</v>
      </c>
      <c r="U9038" t="s">
        <v>29</v>
      </c>
      <c r="V9038" t="s">
        <v>8450</v>
      </c>
      <c r="W9038" t="s">
        <v>8381</v>
      </c>
    </row>
    <row r="9039" spans="1:23">
      <c r="A9039">
        <v>9038</v>
      </c>
      <c r="B9039" t="s">
        <v>8378</v>
      </c>
      <c r="C9039" t="s">
        <v>8378</v>
      </c>
      <c r="D9039">
        <v>228</v>
      </c>
      <c r="E9039" t="s">
        <v>8454</v>
      </c>
      <c r="F9039" t="s">
        <v>216</v>
      </c>
      <c r="G9039" s="1" t="s">
        <v>462</v>
      </c>
      <c r="H9039" t="s">
        <v>29</v>
      </c>
      <c r="I9039" t="s">
        <v>462</v>
      </c>
      <c r="J9039" t="s">
        <v>29</v>
      </c>
      <c r="K9039">
        <v>1.6</v>
      </c>
      <c r="L9039">
        <v>1.6</v>
      </c>
      <c r="M9039" t="s">
        <v>26</v>
      </c>
      <c r="N9039" t="s">
        <v>29</v>
      </c>
      <c r="O9039" t="s">
        <v>29</v>
      </c>
      <c r="P9039" t="s">
        <v>29</v>
      </c>
      <c r="Q9039" t="s">
        <v>29</v>
      </c>
      <c r="R9039" t="s">
        <v>29</v>
      </c>
      <c r="S9039" t="s">
        <v>29</v>
      </c>
      <c r="T9039" t="s">
        <v>29</v>
      </c>
      <c r="U9039" t="s">
        <v>29</v>
      </c>
      <c r="V9039" t="s">
        <v>8450</v>
      </c>
      <c r="W9039" t="s">
        <v>8381</v>
      </c>
    </row>
    <row r="9040" spans="1:23">
      <c r="A9040">
        <v>9039</v>
      </c>
      <c r="B9040" t="s">
        <v>8378</v>
      </c>
      <c r="C9040" t="s">
        <v>8378</v>
      </c>
      <c r="D9040">
        <v>228</v>
      </c>
      <c r="E9040" t="s">
        <v>8455</v>
      </c>
      <c r="F9040" t="s">
        <v>168</v>
      </c>
      <c r="G9040" s="1" t="s">
        <v>2568</v>
      </c>
      <c r="H9040" t="s">
        <v>29</v>
      </c>
      <c r="I9040" t="s">
        <v>2568</v>
      </c>
      <c r="J9040" t="s">
        <v>29</v>
      </c>
      <c r="K9040">
        <v>1.5</v>
      </c>
      <c r="L9040">
        <v>1.5</v>
      </c>
      <c r="M9040" t="s">
        <v>26</v>
      </c>
      <c r="N9040" t="s">
        <v>29</v>
      </c>
      <c r="O9040" t="s">
        <v>29</v>
      </c>
      <c r="P9040" t="s">
        <v>29</v>
      </c>
      <c r="Q9040" t="s">
        <v>29</v>
      </c>
      <c r="R9040" t="s">
        <v>29</v>
      </c>
      <c r="S9040" t="s">
        <v>29</v>
      </c>
      <c r="T9040" t="s">
        <v>29</v>
      </c>
      <c r="U9040" t="s">
        <v>29</v>
      </c>
      <c r="V9040" t="s">
        <v>8450</v>
      </c>
      <c r="W9040" t="s">
        <v>8381</v>
      </c>
    </row>
    <row r="9041" spans="1:23">
      <c r="A9041">
        <v>9040</v>
      </c>
      <c r="B9041" t="s">
        <v>8378</v>
      </c>
      <c r="C9041" t="s">
        <v>8378</v>
      </c>
      <c r="D9041">
        <v>228</v>
      </c>
      <c r="E9041" t="s">
        <v>8456</v>
      </c>
      <c r="F9041" t="s">
        <v>93</v>
      </c>
      <c r="G9041" s="1" t="s">
        <v>29</v>
      </c>
      <c r="H9041" t="s">
        <v>29</v>
      </c>
      <c r="I9041" t="s">
        <v>29</v>
      </c>
      <c r="J9041" t="s">
        <v>29</v>
      </c>
      <c r="K9041">
        <v>1.5</v>
      </c>
      <c r="L9041">
        <v>1.5</v>
      </c>
      <c r="M9041" t="s">
        <v>26</v>
      </c>
      <c r="N9041" t="s">
        <v>29</v>
      </c>
      <c r="O9041" t="s">
        <v>29</v>
      </c>
      <c r="P9041" t="s">
        <v>29</v>
      </c>
      <c r="Q9041" t="s">
        <v>29</v>
      </c>
      <c r="R9041" t="s">
        <v>29</v>
      </c>
      <c r="S9041" t="s">
        <v>29</v>
      </c>
      <c r="T9041" t="s">
        <v>29</v>
      </c>
      <c r="U9041" t="s">
        <v>29</v>
      </c>
      <c r="V9041" t="s">
        <v>8450</v>
      </c>
      <c r="W9041" t="s">
        <v>8381</v>
      </c>
    </row>
    <row r="9042" spans="1:23">
      <c r="A9042">
        <v>9041</v>
      </c>
      <c r="B9042" t="s">
        <v>8378</v>
      </c>
      <c r="C9042" t="s">
        <v>8378</v>
      </c>
      <c r="D9042">
        <v>228</v>
      </c>
      <c r="E9042" t="s">
        <v>8457</v>
      </c>
      <c r="F9042" t="s">
        <v>154</v>
      </c>
      <c r="G9042" s="1" t="s">
        <v>4015</v>
      </c>
      <c r="H9042" t="s">
        <v>1552</v>
      </c>
      <c r="I9042" t="s">
        <v>4015</v>
      </c>
      <c r="J9042" t="s">
        <v>65</v>
      </c>
      <c r="K9042">
        <v>1.4</v>
      </c>
      <c r="L9042">
        <v>1.4</v>
      </c>
      <c r="M9042" t="s">
        <v>26</v>
      </c>
      <c r="N9042" t="s">
        <v>29</v>
      </c>
      <c r="O9042" t="s">
        <v>29</v>
      </c>
      <c r="P9042" t="s">
        <v>29</v>
      </c>
      <c r="Q9042" t="s">
        <v>29</v>
      </c>
      <c r="R9042" t="s">
        <v>29</v>
      </c>
      <c r="S9042" t="s">
        <v>29</v>
      </c>
      <c r="T9042" t="s">
        <v>29</v>
      </c>
      <c r="U9042" t="s">
        <v>29</v>
      </c>
      <c r="V9042" t="s">
        <v>8450</v>
      </c>
      <c r="W9042" t="s">
        <v>8381</v>
      </c>
    </row>
    <row r="9043" spans="1:23">
      <c r="A9043">
        <v>9042</v>
      </c>
      <c r="B9043" t="s">
        <v>8378</v>
      </c>
      <c r="C9043" t="s">
        <v>8378</v>
      </c>
      <c r="D9043">
        <v>228</v>
      </c>
      <c r="E9043" t="s">
        <v>8438</v>
      </c>
      <c r="F9043" t="s">
        <v>93</v>
      </c>
      <c r="G9043" s="1" t="s">
        <v>29</v>
      </c>
      <c r="H9043" t="s">
        <v>29</v>
      </c>
      <c r="I9043" t="s">
        <v>29</v>
      </c>
      <c r="J9043" t="s">
        <v>29</v>
      </c>
      <c r="K9043">
        <v>1.4</v>
      </c>
      <c r="L9043">
        <v>1.4</v>
      </c>
      <c r="M9043" t="s">
        <v>26</v>
      </c>
      <c r="N9043" t="s">
        <v>29</v>
      </c>
      <c r="O9043" t="s">
        <v>29</v>
      </c>
      <c r="P9043" t="s">
        <v>29</v>
      </c>
      <c r="Q9043" t="s">
        <v>29</v>
      </c>
      <c r="R9043" t="s">
        <v>29</v>
      </c>
      <c r="S9043" t="s">
        <v>29</v>
      </c>
      <c r="T9043" t="s">
        <v>29</v>
      </c>
      <c r="U9043" t="s">
        <v>29</v>
      </c>
      <c r="V9043" t="s">
        <v>8450</v>
      </c>
      <c r="W9043" t="s">
        <v>8381</v>
      </c>
    </row>
    <row r="9044" spans="1:23">
      <c r="A9044">
        <v>9043</v>
      </c>
      <c r="B9044" t="s">
        <v>8378</v>
      </c>
      <c r="C9044" t="s">
        <v>8378</v>
      </c>
      <c r="D9044">
        <v>228</v>
      </c>
      <c r="E9044" t="s">
        <v>6802</v>
      </c>
      <c r="F9044" t="s">
        <v>505</v>
      </c>
      <c r="G9044" s="1" t="s">
        <v>6407</v>
      </c>
      <c r="H9044" t="s">
        <v>6765</v>
      </c>
      <c r="I9044" t="s">
        <v>6407</v>
      </c>
      <c r="J9044" t="s">
        <v>6765</v>
      </c>
      <c r="K9044">
        <v>1</v>
      </c>
      <c r="L9044">
        <v>1</v>
      </c>
      <c r="M9044" t="s">
        <v>26</v>
      </c>
      <c r="N9044" t="s">
        <v>29</v>
      </c>
      <c r="O9044" t="s">
        <v>29</v>
      </c>
      <c r="P9044" t="s">
        <v>29</v>
      </c>
      <c r="Q9044" t="s">
        <v>29</v>
      </c>
      <c r="R9044" t="s">
        <v>29</v>
      </c>
      <c r="S9044" t="s">
        <v>29</v>
      </c>
      <c r="T9044" t="s">
        <v>29</v>
      </c>
      <c r="U9044" t="s">
        <v>29</v>
      </c>
      <c r="V9044" t="s">
        <v>8450</v>
      </c>
      <c r="W9044" t="s">
        <v>8381</v>
      </c>
    </row>
    <row r="9045" spans="1:23">
      <c r="A9045">
        <v>9044</v>
      </c>
      <c r="B9045" t="s">
        <v>8378</v>
      </c>
      <c r="C9045" t="s">
        <v>8378</v>
      </c>
      <c r="D9045">
        <v>228</v>
      </c>
      <c r="E9045" t="s">
        <v>8458</v>
      </c>
      <c r="F9045" t="s">
        <v>154</v>
      </c>
      <c r="G9045" s="1" t="s">
        <v>435</v>
      </c>
      <c r="H9045" t="s">
        <v>29</v>
      </c>
      <c r="I9045" t="s">
        <v>435</v>
      </c>
      <c r="J9045" t="s">
        <v>29</v>
      </c>
      <c r="K9045">
        <v>1</v>
      </c>
      <c r="L9045">
        <v>1</v>
      </c>
      <c r="M9045" t="s">
        <v>26</v>
      </c>
      <c r="N9045" t="s">
        <v>29</v>
      </c>
      <c r="O9045" t="s">
        <v>29</v>
      </c>
      <c r="P9045" t="s">
        <v>29</v>
      </c>
      <c r="Q9045" t="s">
        <v>29</v>
      </c>
      <c r="R9045" t="s">
        <v>29</v>
      </c>
      <c r="S9045" t="s">
        <v>29</v>
      </c>
      <c r="T9045" t="s">
        <v>29</v>
      </c>
      <c r="U9045" t="s">
        <v>29</v>
      </c>
      <c r="V9045" t="s">
        <v>8450</v>
      </c>
      <c r="W9045" t="s">
        <v>8381</v>
      </c>
    </row>
    <row r="9046" spans="1:23">
      <c r="A9046">
        <v>9045</v>
      </c>
      <c r="B9046" t="s">
        <v>8378</v>
      </c>
      <c r="C9046" t="s">
        <v>8378</v>
      </c>
      <c r="D9046">
        <v>228</v>
      </c>
      <c r="E9046" t="s">
        <v>8459</v>
      </c>
      <c r="F9046" t="s">
        <v>216</v>
      </c>
      <c r="G9046" s="1" t="s">
        <v>462</v>
      </c>
      <c r="H9046" t="s">
        <v>29</v>
      </c>
      <c r="I9046" t="s">
        <v>462</v>
      </c>
      <c r="J9046" t="s">
        <v>29</v>
      </c>
      <c r="K9046">
        <v>1</v>
      </c>
      <c r="L9046">
        <v>1</v>
      </c>
      <c r="M9046" t="s">
        <v>26</v>
      </c>
      <c r="N9046" t="s">
        <v>29</v>
      </c>
      <c r="O9046" t="s">
        <v>29</v>
      </c>
      <c r="P9046" t="s">
        <v>29</v>
      </c>
      <c r="Q9046" t="s">
        <v>29</v>
      </c>
      <c r="R9046" t="s">
        <v>29</v>
      </c>
      <c r="S9046" t="s">
        <v>29</v>
      </c>
      <c r="T9046" t="s">
        <v>29</v>
      </c>
      <c r="U9046" t="s">
        <v>29</v>
      </c>
      <c r="V9046" t="s">
        <v>8450</v>
      </c>
      <c r="W9046" t="s">
        <v>8381</v>
      </c>
    </row>
    <row r="9047" spans="1:23">
      <c r="A9047">
        <v>9046</v>
      </c>
      <c r="B9047" t="s">
        <v>8378</v>
      </c>
      <c r="C9047" t="s">
        <v>8378</v>
      </c>
      <c r="D9047">
        <v>228</v>
      </c>
      <c r="E9047" t="s">
        <v>8941</v>
      </c>
      <c r="F9047" t="s">
        <v>93</v>
      </c>
      <c r="G9047" s="1" t="s">
        <v>29</v>
      </c>
      <c r="H9047" t="s">
        <v>29</v>
      </c>
      <c r="I9047" t="s">
        <v>29</v>
      </c>
      <c r="J9047" t="s">
        <v>29</v>
      </c>
      <c r="K9047">
        <v>14.4</v>
      </c>
      <c r="L9047">
        <v>14.4</v>
      </c>
      <c r="M9047" t="s">
        <v>26</v>
      </c>
      <c r="N9047" t="s">
        <v>29</v>
      </c>
      <c r="O9047" t="s">
        <v>29</v>
      </c>
      <c r="P9047" t="s">
        <v>29</v>
      </c>
      <c r="Q9047" t="s">
        <v>29</v>
      </c>
      <c r="R9047" t="s">
        <v>29</v>
      </c>
      <c r="S9047" t="s">
        <v>29</v>
      </c>
      <c r="T9047" t="s">
        <v>29</v>
      </c>
      <c r="U9047" t="s">
        <v>29</v>
      </c>
      <c r="V9047" t="s">
        <v>8450</v>
      </c>
      <c r="W9047" t="s">
        <v>8381</v>
      </c>
    </row>
    <row r="9048" spans="1:23">
      <c r="A9048">
        <v>9047</v>
      </c>
      <c r="B9048" t="s">
        <v>547</v>
      </c>
      <c r="C9048" t="s">
        <v>547</v>
      </c>
      <c r="D9048">
        <v>229</v>
      </c>
      <c r="E9048" t="s">
        <v>597</v>
      </c>
      <c r="F9048" t="s">
        <v>598</v>
      </c>
      <c r="G9048" s="1" t="s">
        <v>599</v>
      </c>
      <c r="H9048" t="s">
        <v>600</v>
      </c>
      <c r="I9048" t="s">
        <v>599</v>
      </c>
      <c r="J9048" t="s">
        <v>600</v>
      </c>
      <c r="K9048">
        <v>3.5</v>
      </c>
      <c r="L9048">
        <v>3.5</v>
      </c>
      <c r="M9048" t="s">
        <v>26</v>
      </c>
      <c r="N9048" t="s">
        <v>29</v>
      </c>
      <c r="O9048" t="s">
        <v>29</v>
      </c>
      <c r="P9048" t="s">
        <v>29</v>
      </c>
      <c r="Q9048" t="s">
        <v>29</v>
      </c>
      <c r="R9048" t="s">
        <v>29</v>
      </c>
      <c r="S9048" t="s">
        <v>29</v>
      </c>
      <c r="T9048" t="s">
        <v>29</v>
      </c>
      <c r="U9048" t="s">
        <v>29</v>
      </c>
      <c r="V9048" t="s">
        <v>29</v>
      </c>
      <c r="W9048" t="s">
        <v>8460</v>
      </c>
    </row>
    <row r="9049" spans="1:23">
      <c r="A9049">
        <v>9048</v>
      </c>
      <c r="B9049" t="s">
        <v>547</v>
      </c>
      <c r="C9049" t="s">
        <v>547</v>
      </c>
      <c r="D9049">
        <v>229</v>
      </c>
      <c r="E9049" t="s">
        <v>548</v>
      </c>
      <c r="F9049" t="s">
        <v>270</v>
      </c>
      <c r="G9049" s="1" t="s">
        <v>271</v>
      </c>
      <c r="H9049" t="s">
        <v>549</v>
      </c>
      <c r="I9049" t="s">
        <v>271</v>
      </c>
      <c r="J9049" t="s">
        <v>549</v>
      </c>
      <c r="K9049">
        <v>9.9</v>
      </c>
      <c r="L9049">
        <v>9.9</v>
      </c>
      <c r="M9049" t="s">
        <v>26</v>
      </c>
      <c r="N9049" t="s">
        <v>29</v>
      </c>
      <c r="O9049" t="s">
        <v>29</v>
      </c>
      <c r="P9049" t="s">
        <v>29</v>
      </c>
      <c r="Q9049" t="s">
        <v>29</v>
      </c>
      <c r="R9049" t="s">
        <v>29</v>
      </c>
      <c r="S9049" t="s">
        <v>29</v>
      </c>
      <c r="T9049" t="s">
        <v>29</v>
      </c>
      <c r="U9049" t="s">
        <v>29</v>
      </c>
      <c r="V9049" t="s">
        <v>29</v>
      </c>
      <c r="W9049" t="s">
        <v>8460</v>
      </c>
    </row>
    <row r="9050" spans="1:23">
      <c r="A9050">
        <v>9049</v>
      </c>
      <c r="B9050" t="s">
        <v>547</v>
      </c>
      <c r="C9050" t="s">
        <v>547</v>
      </c>
      <c r="D9050">
        <v>229</v>
      </c>
      <c r="E9050" t="s">
        <v>8461</v>
      </c>
      <c r="F9050" t="s">
        <v>43</v>
      </c>
      <c r="G9050" s="1" t="s">
        <v>580</v>
      </c>
      <c r="H9050" t="s">
        <v>8462</v>
      </c>
      <c r="I9050" t="s">
        <v>580</v>
      </c>
      <c r="J9050" t="s">
        <v>8462</v>
      </c>
      <c r="K9050">
        <v>5.7</v>
      </c>
      <c r="L9050">
        <v>5.7</v>
      </c>
      <c r="M9050" t="s">
        <v>26</v>
      </c>
      <c r="N9050" t="s">
        <v>29</v>
      </c>
      <c r="O9050" t="s">
        <v>29</v>
      </c>
      <c r="P9050" t="s">
        <v>29</v>
      </c>
      <c r="Q9050" t="s">
        <v>29</v>
      </c>
      <c r="R9050" t="s">
        <v>29</v>
      </c>
      <c r="S9050" t="s">
        <v>29</v>
      </c>
      <c r="T9050" t="s">
        <v>29</v>
      </c>
      <c r="U9050" t="s">
        <v>29</v>
      </c>
      <c r="V9050" t="s">
        <v>29</v>
      </c>
      <c r="W9050" t="s">
        <v>8460</v>
      </c>
    </row>
    <row r="9051" spans="1:23">
      <c r="A9051">
        <v>9050</v>
      </c>
      <c r="B9051" t="s">
        <v>547</v>
      </c>
      <c r="C9051" t="s">
        <v>547</v>
      </c>
      <c r="D9051">
        <v>229</v>
      </c>
      <c r="E9051" t="s">
        <v>557</v>
      </c>
      <c r="F9051" t="s">
        <v>558</v>
      </c>
      <c r="G9051" s="1" t="s">
        <v>559</v>
      </c>
      <c r="H9051" t="s">
        <v>560</v>
      </c>
      <c r="I9051" t="s">
        <v>559</v>
      </c>
      <c r="J9051" t="s">
        <v>560</v>
      </c>
      <c r="K9051">
        <v>6.2</v>
      </c>
      <c r="L9051">
        <v>6.2</v>
      </c>
      <c r="M9051" t="s">
        <v>26</v>
      </c>
      <c r="N9051" t="s">
        <v>29</v>
      </c>
      <c r="O9051" t="s">
        <v>29</v>
      </c>
      <c r="P9051" t="s">
        <v>29</v>
      </c>
      <c r="Q9051" t="s">
        <v>29</v>
      </c>
      <c r="R9051" t="s">
        <v>29</v>
      </c>
      <c r="S9051" t="s">
        <v>29</v>
      </c>
      <c r="T9051" t="s">
        <v>29</v>
      </c>
      <c r="U9051" t="s">
        <v>29</v>
      </c>
      <c r="V9051" t="s">
        <v>29</v>
      </c>
      <c r="W9051" t="s">
        <v>8460</v>
      </c>
    </row>
    <row r="9052" spans="1:23">
      <c r="A9052">
        <v>9051</v>
      </c>
      <c r="B9052" t="s">
        <v>547</v>
      </c>
      <c r="C9052" t="s">
        <v>547</v>
      </c>
      <c r="D9052">
        <v>229</v>
      </c>
      <c r="E9052" t="s">
        <v>575</v>
      </c>
      <c r="F9052" t="s">
        <v>576</v>
      </c>
      <c r="G9052" s="1" t="s">
        <v>577</v>
      </c>
      <c r="H9052" t="s">
        <v>8463</v>
      </c>
      <c r="I9052" t="s">
        <v>577</v>
      </c>
      <c r="J9052" t="s">
        <v>578</v>
      </c>
      <c r="K9052">
        <v>2.9</v>
      </c>
      <c r="L9052">
        <v>2.9</v>
      </c>
      <c r="M9052" t="s">
        <v>26</v>
      </c>
      <c r="N9052" t="s">
        <v>29</v>
      </c>
      <c r="O9052" t="s">
        <v>29</v>
      </c>
      <c r="P9052" t="s">
        <v>29</v>
      </c>
      <c r="Q9052" t="s">
        <v>29</v>
      </c>
      <c r="R9052" t="s">
        <v>29</v>
      </c>
      <c r="S9052" t="s">
        <v>29</v>
      </c>
      <c r="T9052" t="s">
        <v>29</v>
      </c>
      <c r="U9052" t="s">
        <v>29</v>
      </c>
      <c r="V9052" t="s">
        <v>29</v>
      </c>
      <c r="W9052" t="s">
        <v>8460</v>
      </c>
    </row>
    <row r="9053" spans="1:23">
      <c r="A9053">
        <v>9052</v>
      </c>
      <c r="B9053" t="s">
        <v>547</v>
      </c>
      <c r="C9053" t="s">
        <v>547</v>
      </c>
      <c r="D9053">
        <v>229</v>
      </c>
      <c r="E9053" t="s">
        <v>572</v>
      </c>
      <c r="F9053" t="s">
        <v>176</v>
      </c>
      <c r="G9053" s="1" t="s">
        <v>573</v>
      </c>
      <c r="H9053" t="s">
        <v>574</v>
      </c>
      <c r="I9053" t="s">
        <v>573</v>
      </c>
      <c r="J9053" t="s">
        <v>574</v>
      </c>
      <c r="K9053">
        <v>3.9</v>
      </c>
      <c r="L9053">
        <v>3.9</v>
      </c>
      <c r="M9053" t="s">
        <v>26</v>
      </c>
      <c r="N9053" t="s">
        <v>29</v>
      </c>
      <c r="O9053" t="s">
        <v>29</v>
      </c>
      <c r="P9053" t="s">
        <v>29</v>
      </c>
      <c r="Q9053" t="s">
        <v>29</v>
      </c>
      <c r="R9053" t="s">
        <v>29</v>
      </c>
      <c r="S9053" t="s">
        <v>29</v>
      </c>
      <c r="T9053" t="s">
        <v>29</v>
      </c>
      <c r="U9053" t="s">
        <v>29</v>
      </c>
      <c r="V9053" t="s">
        <v>29</v>
      </c>
      <c r="W9053" t="s">
        <v>8460</v>
      </c>
    </row>
    <row r="9054" spans="1:23">
      <c r="A9054">
        <v>9053</v>
      </c>
      <c r="B9054" t="s">
        <v>547</v>
      </c>
      <c r="C9054" t="s">
        <v>547</v>
      </c>
      <c r="D9054">
        <v>229</v>
      </c>
      <c r="E9054" t="s">
        <v>557</v>
      </c>
      <c r="F9054" t="s">
        <v>558</v>
      </c>
      <c r="G9054" s="1" t="s">
        <v>559</v>
      </c>
      <c r="H9054" t="s">
        <v>560</v>
      </c>
      <c r="I9054" t="s">
        <v>559</v>
      </c>
      <c r="J9054" t="s">
        <v>560</v>
      </c>
      <c r="K9054">
        <v>6.2</v>
      </c>
      <c r="L9054">
        <v>6.2</v>
      </c>
      <c r="M9054" t="s">
        <v>26</v>
      </c>
      <c r="N9054" t="s">
        <v>29</v>
      </c>
      <c r="O9054" t="s">
        <v>29</v>
      </c>
      <c r="P9054" t="s">
        <v>29</v>
      </c>
      <c r="Q9054" t="s">
        <v>29</v>
      </c>
      <c r="R9054" t="s">
        <v>29</v>
      </c>
      <c r="S9054" t="s">
        <v>29</v>
      </c>
      <c r="T9054" t="s">
        <v>29</v>
      </c>
      <c r="U9054" t="s">
        <v>29</v>
      </c>
      <c r="V9054" t="s">
        <v>29</v>
      </c>
      <c r="W9054" t="s">
        <v>8460</v>
      </c>
    </row>
    <row r="9055" spans="1:23">
      <c r="A9055">
        <v>9054</v>
      </c>
      <c r="B9055" t="s">
        <v>547</v>
      </c>
      <c r="C9055" t="s">
        <v>547</v>
      </c>
      <c r="D9055">
        <v>229</v>
      </c>
      <c r="E9055" t="s">
        <v>8464</v>
      </c>
      <c r="F9055" t="s">
        <v>702</v>
      </c>
      <c r="G9055" s="1" t="s">
        <v>8465</v>
      </c>
      <c r="H9055" t="s">
        <v>8466</v>
      </c>
      <c r="I9055" t="s">
        <v>8465</v>
      </c>
      <c r="J9055" t="s">
        <v>8466</v>
      </c>
      <c r="K9055">
        <v>1.3</v>
      </c>
      <c r="L9055">
        <v>1.3</v>
      </c>
      <c r="M9055" t="s">
        <v>26</v>
      </c>
      <c r="N9055" t="s">
        <v>29</v>
      </c>
      <c r="O9055" t="s">
        <v>29</v>
      </c>
      <c r="P9055" t="s">
        <v>29</v>
      </c>
      <c r="Q9055" t="s">
        <v>29</v>
      </c>
      <c r="R9055" t="s">
        <v>29</v>
      </c>
      <c r="S9055" t="s">
        <v>29</v>
      </c>
      <c r="T9055" t="s">
        <v>29</v>
      </c>
      <c r="U9055" t="s">
        <v>29</v>
      </c>
      <c r="V9055" t="s">
        <v>29</v>
      </c>
      <c r="W9055" t="s">
        <v>8460</v>
      </c>
    </row>
    <row r="9056" spans="1:23">
      <c r="A9056">
        <v>9055</v>
      </c>
      <c r="B9056" t="s">
        <v>547</v>
      </c>
      <c r="C9056" t="s">
        <v>547</v>
      </c>
      <c r="D9056">
        <v>229</v>
      </c>
      <c r="E9056" t="s">
        <v>561</v>
      </c>
      <c r="F9056" t="s">
        <v>43</v>
      </c>
      <c r="G9056" s="1" t="s">
        <v>562</v>
      </c>
      <c r="H9056" t="s">
        <v>563</v>
      </c>
      <c r="I9056" t="s">
        <v>562</v>
      </c>
      <c r="J9056" t="s">
        <v>563</v>
      </c>
      <c r="K9056">
        <v>1.1000000000000001</v>
      </c>
      <c r="L9056">
        <v>1.1000000000000001</v>
      </c>
      <c r="M9056" t="s">
        <v>26</v>
      </c>
      <c r="N9056" t="s">
        <v>29</v>
      </c>
      <c r="O9056" t="s">
        <v>29</v>
      </c>
      <c r="P9056" t="s">
        <v>29</v>
      </c>
      <c r="Q9056" t="s">
        <v>29</v>
      </c>
      <c r="R9056" t="s">
        <v>29</v>
      </c>
      <c r="S9056" t="s">
        <v>29</v>
      </c>
      <c r="T9056" t="s">
        <v>29</v>
      </c>
      <c r="U9056" t="s">
        <v>29</v>
      </c>
      <c r="V9056" t="s">
        <v>29</v>
      </c>
      <c r="W9056" t="s">
        <v>8460</v>
      </c>
    </row>
    <row r="9057" spans="1:23">
      <c r="A9057">
        <v>9056</v>
      </c>
      <c r="B9057" t="s">
        <v>547</v>
      </c>
      <c r="C9057" t="s">
        <v>547</v>
      </c>
      <c r="D9057">
        <v>229</v>
      </c>
      <c r="E9057" t="s">
        <v>8467</v>
      </c>
      <c r="F9057" t="s">
        <v>168</v>
      </c>
      <c r="G9057" s="1" t="s">
        <v>2568</v>
      </c>
      <c r="H9057" t="s">
        <v>8468</v>
      </c>
      <c r="I9057" t="s">
        <v>2568</v>
      </c>
      <c r="J9057" t="s">
        <v>8468</v>
      </c>
      <c r="K9057">
        <v>3.5</v>
      </c>
      <c r="L9057">
        <v>3.5</v>
      </c>
      <c r="M9057" t="s">
        <v>26</v>
      </c>
      <c r="N9057" t="s">
        <v>29</v>
      </c>
      <c r="O9057" t="s">
        <v>29</v>
      </c>
      <c r="P9057" t="s">
        <v>29</v>
      </c>
      <c r="Q9057" t="s">
        <v>29</v>
      </c>
      <c r="R9057" t="s">
        <v>29</v>
      </c>
      <c r="S9057" t="s">
        <v>29</v>
      </c>
      <c r="T9057" t="s">
        <v>29</v>
      </c>
      <c r="U9057" t="s">
        <v>29</v>
      </c>
      <c r="V9057" t="s">
        <v>29</v>
      </c>
      <c r="W9057" t="s">
        <v>8460</v>
      </c>
    </row>
    <row r="9058" spans="1:23">
      <c r="A9058">
        <v>9057</v>
      </c>
      <c r="B9058" t="s">
        <v>547</v>
      </c>
      <c r="C9058" t="s">
        <v>547</v>
      </c>
      <c r="D9058">
        <v>229</v>
      </c>
      <c r="E9058" t="s">
        <v>564</v>
      </c>
      <c r="F9058" t="s">
        <v>168</v>
      </c>
      <c r="G9058" s="1" t="s">
        <v>565</v>
      </c>
      <c r="H9058" t="s">
        <v>566</v>
      </c>
      <c r="I9058" t="s">
        <v>565</v>
      </c>
      <c r="J9058" t="s">
        <v>566</v>
      </c>
      <c r="K9058">
        <v>3.8</v>
      </c>
      <c r="L9058">
        <v>3.8</v>
      </c>
      <c r="M9058" t="s">
        <v>26</v>
      </c>
      <c r="N9058" t="s">
        <v>29</v>
      </c>
      <c r="O9058" t="s">
        <v>29</v>
      </c>
      <c r="P9058" t="s">
        <v>29</v>
      </c>
      <c r="Q9058" t="s">
        <v>29</v>
      </c>
      <c r="R9058" t="s">
        <v>29</v>
      </c>
      <c r="S9058" t="s">
        <v>29</v>
      </c>
      <c r="T9058" t="s">
        <v>29</v>
      </c>
      <c r="U9058" t="s">
        <v>29</v>
      </c>
      <c r="V9058" t="s">
        <v>29</v>
      </c>
      <c r="W9058" t="s">
        <v>8460</v>
      </c>
    </row>
    <row r="9059" spans="1:23">
      <c r="A9059">
        <v>9058</v>
      </c>
      <c r="B9059" t="s">
        <v>547</v>
      </c>
      <c r="C9059" t="s">
        <v>547</v>
      </c>
      <c r="D9059">
        <v>229</v>
      </c>
      <c r="E9059" t="s">
        <v>634</v>
      </c>
      <c r="F9059" t="s">
        <v>635</v>
      </c>
      <c r="G9059" s="1" t="s">
        <v>636</v>
      </c>
      <c r="H9059" t="s">
        <v>637</v>
      </c>
      <c r="I9059" t="s">
        <v>636</v>
      </c>
      <c r="J9059" t="s">
        <v>637</v>
      </c>
      <c r="K9059">
        <v>0.9</v>
      </c>
      <c r="L9059">
        <v>0.9</v>
      </c>
      <c r="M9059" t="s">
        <v>26</v>
      </c>
      <c r="N9059" t="s">
        <v>29</v>
      </c>
      <c r="O9059" t="s">
        <v>29</v>
      </c>
      <c r="P9059" t="s">
        <v>29</v>
      </c>
      <c r="Q9059" t="s">
        <v>29</v>
      </c>
      <c r="R9059" t="s">
        <v>29</v>
      </c>
      <c r="S9059" t="s">
        <v>29</v>
      </c>
      <c r="T9059" t="s">
        <v>29</v>
      </c>
      <c r="U9059" t="s">
        <v>29</v>
      </c>
      <c r="V9059" t="s">
        <v>29</v>
      </c>
      <c r="W9059" t="s">
        <v>8460</v>
      </c>
    </row>
    <row r="9060" spans="1:23">
      <c r="A9060">
        <v>9059</v>
      </c>
      <c r="B9060" t="s">
        <v>547</v>
      </c>
      <c r="C9060" t="s">
        <v>547</v>
      </c>
      <c r="D9060">
        <v>229</v>
      </c>
      <c r="E9060" t="s">
        <v>8469</v>
      </c>
      <c r="F9060" t="s">
        <v>43</v>
      </c>
      <c r="G9060" s="1" t="s">
        <v>3577</v>
      </c>
      <c r="H9060" t="s">
        <v>4926</v>
      </c>
      <c r="I9060" t="s">
        <v>3577</v>
      </c>
      <c r="J9060" t="s">
        <v>4926</v>
      </c>
      <c r="K9060">
        <v>1.9</v>
      </c>
      <c r="L9060">
        <v>1.9</v>
      </c>
      <c r="M9060" t="s">
        <v>26</v>
      </c>
      <c r="N9060" t="s">
        <v>29</v>
      </c>
      <c r="O9060" t="s">
        <v>29</v>
      </c>
      <c r="P9060" t="s">
        <v>29</v>
      </c>
      <c r="Q9060" t="s">
        <v>29</v>
      </c>
      <c r="R9060" t="s">
        <v>29</v>
      </c>
      <c r="S9060" t="s">
        <v>29</v>
      </c>
      <c r="T9060" t="s">
        <v>29</v>
      </c>
      <c r="U9060" t="s">
        <v>29</v>
      </c>
      <c r="V9060" t="s">
        <v>29</v>
      </c>
      <c r="W9060" t="s">
        <v>8460</v>
      </c>
    </row>
    <row r="9061" spans="1:23">
      <c r="A9061">
        <v>9060</v>
      </c>
      <c r="B9061" t="s">
        <v>547</v>
      </c>
      <c r="C9061" t="s">
        <v>547</v>
      </c>
      <c r="D9061">
        <v>229</v>
      </c>
      <c r="E9061" t="s">
        <v>8470</v>
      </c>
      <c r="F9061" t="s">
        <v>468</v>
      </c>
      <c r="G9061" s="1" t="s">
        <v>555</v>
      </c>
      <c r="H9061" t="s">
        <v>2754</v>
      </c>
      <c r="I9061" t="s">
        <v>555</v>
      </c>
      <c r="J9061" t="s">
        <v>2754</v>
      </c>
      <c r="K9061">
        <v>1.2</v>
      </c>
      <c r="L9061">
        <v>1.2</v>
      </c>
      <c r="M9061" t="s">
        <v>26</v>
      </c>
      <c r="N9061" t="s">
        <v>29</v>
      </c>
      <c r="O9061" t="s">
        <v>29</v>
      </c>
      <c r="P9061" t="s">
        <v>29</v>
      </c>
      <c r="Q9061" t="s">
        <v>29</v>
      </c>
      <c r="R9061" t="s">
        <v>29</v>
      </c>
      <c r="S9061" t="s">
        <v>29</v>
      </c>
      <c r="T9061" t="s">
        <v>29</v>
      </c>
      <c r="U9061" t="s">
        <v>29</v>
      </c>
      <c r="V9061" t="s">
        <v>29</v>
      </c>
      <c r="W9061" t="s">
        <v>8460</v>
      </c>
    </row>
    <row r="9062" spans="1:23">
      <c r="A9062">
        <v>9061</v>
      </c>
      <c r="B9062" t="s">
        <v>547</v>
      </c>
      <c r="C9062" t="s">
        <v>547</v>
      </c>
      <c r="D9062">
        <v>229</v>
      </c>
      <c r="E9062" t="s">
        <v>8471</v>
      </c>
      <c r="F9062" t="s">
        <v>731</v>
      </c>
      <c r="G9062" s="1" t="s">
        <v>845</v>
      </c>
      <c r="H9062" t="s">
        <v>8472</v>
      </c>
      <c r="I9062" t="s">
        <v>845</v>
      </c>
      <c r="J9062" t="s">
        <v>8806</v>
      </c>
      <c r="K9062">
        <v>0.2</v>
      </c>
      <c r="L9062">
        <v>0.2</v>
      </c>
      <c r="M9062" t="s">
        <v>26</v>
      </c>
      <c r="N9062" t="s">
        <v>29</v>
      </c>
      <c r="O9062" t="s">
        <v>29</v>
      </c>
      <c r="P9062" t="s">
        <v>29</v>
      </c>
      <c r="Q9062" t="s">
        <v>29</v>
      </c>
      <c r="R9062" t="s">
        <v>29</v>
      </c>
      <c r="S9062" t="s">
        <v>29</v>
      </c>
      <c r="T9062" t="s">
        <v>29</v>
      </c>
      <c r="U9062" t="s">
        <v>29</v>
      </c>
      <c r="V9062" t="s">
        <v>29</v>
      </c>
      <c r="W9062" t="s">
        <v>8460</v>
      </c>
    </row>
    <row r="9063" spans="1:23">
      <c r="A9063">
        <v>9062</v>
      </c>
      <c r="B9063" t="s">
        <v>547</v>
      </c>
      <c r="C9063" t="s">
        <v>547</v>
      </c>
      <c r="D9063">
        <v>229</v>
      </c>
      <c r="E9063" t="s">
        <v>8473</v>
      </c>
      <c r="F9063" t="s">
        <v>176</v>
      </c>
      <c r="G9063" s="1" t="s">
        <v>573</v>
      </c>
      <c r="H9063" t="s">
        <v>2707</v>
      </c>
      <c r="I9063" t="s">
        <v>573</v>
      </c>
      <c r="J9063" t="s">
        <v>2707</v>
      </c>
      <c r="K9063">
        <v>2.7</v>
      </c>
      <c r="L9063">
        <v>2.7</v>
      </c>
      <c r="M9063" t="s">
        <v>26</v>
      </c>
      <c r="N9063" t="s">
        <v>29</v>
      </c>
      <c r="O9063" t="s">
        <v>29</v>
      </c>
      <c r="P9063" t="s">
        <v>29</v>
      </c>
      <c r="Q9063" t="s">
        <v>29</v>
      </c>
      <c r="R9063" t="s">
        <v>29</v>
      </c>
      <c r="S9063" t="s">
        <v>29</v>
      </c>
      <c r="T9063" t="s">
        <v>29</v>
      </c>
      <c r="U9063" t="s">
        <v>29</v>
      </c>
      <c r="V9063" t="s">
        <v>29</v>
      </c>
      <c r="W9063" t="s">
        <v>8460</v>
      </c>
    </row>
    <row r="9064" spans="1:23">
      <c r="A9064">
        <v>9063</v>
      </c>
      <c r="B9064" t="s">
        <v>547</v>
      </c>
      <c r="C9064" t="s">
        <v>547</v>
      </c>
      <c r="D9064">
        <v>229</v>
      </c>
      <c r="E9064" t="s">
        <v>604</v>
      </c>
      <c r="F9064" t="s">
        <v>584</v>
      </c>
      <c r="G9064" s="1" t="s">
        <v>605</v>
      </c>
      <c r="H9064" t="s">
        <v>606</v>
      </c>
      <c r="I9064" t="s">
        <v>605</v>
      </c>
      <c r="J9064" t="s">
        <v>606</v>
      </c>
      <c r="K9064">
        <v>3.7</v>
      </c>
      <c r="L9064">
        <v>3.7</v>
      </c>
      <c r="M9064" t="s">
        <v>26</v>
      </c>
      <c r="N9064" t="s">
        <v>29</v>
      </c>
      <c r="O9064" t="s">
        <v>29</v>
      </c>
      <c r="P9064" t="s">
        <v>29</v>
      </c>
      <c r="Q9064" t="s">
        <v>29</v>
      </c>
      <c r="R9064" t="s">
        <v>29</v>
      </c>
      <c r="S9064" t="s">
        <v>29</v>
      </c>
      <c r="T9064" t="s">
        <v>29</v>
      </c>
      <c r="U9064" t="s">
        <v>29</v>
      </c>
      <c r="V9064" t="s">
        <v>29</v>
      </c>
      <c r="W9064" t="s">
        <v>8460</v>
      </c>
    </row>
    <row r="9065" spans="1:23">
      <c r="A9065">
        <v>9064</v>
      </c>
      <c r="B9065" t="s">
        <v>547</v>
      </c>
      <c r="C9065" t="s">
        <v>547</v>
      </c>
      <c r="D9065">
        <v>229</v>
      </c>
      <c r="E9065" t="s">
        <v>8474</v>
      </c>
      <c r="F9065" t="s">
        <v>43</v>
      </c>
      <c r="G9065" s="1" t="s">
        <v>580</v>
      </c>
      <c r="H9065" t="s">
        <v>739</v>
      </c>
      <c r="I9065" t="s">
        <v>580</v>
      </c>
      <c r="J9065" t="s">
        <v>739</v>
      </c>
      <c r="K9065">
        <v>4.3</v>
      </c>
      <c r="L9065">
        <v>4.3</v>
      </c>
      <c r="M9065" t="s">
        <v>26</v>
      </c>
      <c r="N9065" t="s">
        <v>29</v>
      </c>
      <c r="O9065" t="s">
        <v>29</v>
      </c>
      <c r="P9065" t="s">
        <v>29</v>
      </c>
      <c r="Q9065" t="s">
        <v>29</v>
      </c>
      <c r="R9065" t="s">
        <v>29</v>
      </c>
      <c r="S9065" t="s">
        <v>29</v>
      </c>
      <c r="T9065" t="s">
        <v>29</v>
      </c>
      <c r="U9065" t="s">
        <v>29</v>
      </c>
      <c r="V9065" t="s">
        <v>29</v>
      </c>
      <c r="W9065" t="s">
        <v>8460</v>
      </c>
    </row>
    <row r="9066" spans="1:23">
      <c r="A9066">
        <v>9065</v>
      </c>
      <c r="B9066" t="s">
        <v>547</v>
      </c>
      <c r="C9066" t="s">
        <v>547</v>
      </c>
      <c r="D9066">
        <v>229</v>
      </c>
      <c r="E9066" t="s">
        <v>8475</v>
      </c>
      <c r="F9066" t="s">
        <v>591</v>
      </c>
      <c r="G9066" s="1" t="s">
        <v>8476</v>
      </c>
      <c r="H9066" t="s">
        <v>8477</v>
      </c>
      <c r="I9066" t="s">
        <v>592</v>
      </c>
      <c r="J9066" t="s">
        <v>3563</v>
      </c>
      <c r="K9066">
        <v>4.0999999999999996</v>
      </c>
      <c r="L9066">
        <v>4.0999999999999996</v>
      </c>
      <c r="M9066" t="s">
        <v>26</v>
      </c>
      <c r="N9066" t="s">
        <v>29</v>
      </c>
      <c r="O9066" t="s">
        <v>29</v>
      </c>
      <c r="P9066" t="s">
        <v>29</v>
      </c>
      <c r="Q9066" t="s">
        <v>29</v>
      </c>
      <c r="R9066" t="s">
        <v>29</v>
      </c>
      <c r="S9066" t="s">
        <v>29</v>
      </c>
      <c r="T9066" t="s">
        <v>29</v>
      </c>
      <c r="U9066" t="s">
        <v>29</v>
      </c>
      <c r="V9066" t="s">
        <v>29</v>
      </c>
      <c r="W9066" t="s">
        <v>8460</v>
      </c>
    </row>
    <row r="9067" spans="1:23">
      <c r="A9067">
        <v>9066</v>
      </c>
      <c r="B9067" t="s">
        <v>547</v>
      </c>
      <c r="C9067" t="s">
        <v>547</v>
      </c>
      <c r="D9067">
        <v>229</v>
      </c>
      <c r="E9067" t="s">
        <v>8478</v>
      </c>
      <c r="F9067" t="s">
        <v>630</v>
      </c>
      <c r="G9067" s="1" t="s">
        <v>2750</v>
      </c>
      <c r="H9067" t="s">
        <v>8479</v>
      </c>
      <c r="I9067" t="s">
        <v>2750</v>
      </c>
      <c r="J9067" t="s">
        <v>8479</v>
      </c>
      <c r="K9067">
        <v>0.8</v>
      </c>
      <c r="L9067">
        <v>0.8</v>
      </c>
      <c r="M9067" t="s">
        <v>26</v>
      </c>
      <c r="N9067" t="s">
        <v>29</v>
      </c>
      <c r="O9067" t="s">
        <v>29</v>
      </c>
      <c r="P9067" t="s">
        <v>29</v>
      </c>
      <c r="Q9067" t="s">
        <v>29</v>
      </c>
      <c r="R9067" t="s">
        <v>29</v>
      </c>
      <c r="S9067" t="s">
        <v>29</v>
      </c>
      <c r="T9067" t="s">
        <v>29</v>
      </c>
      <c r="U9067" t="s">
        <v>29</v>
      </c>
      <c r="V9067" t="s">
        <v>29</v>
      </c>
      <c r="W9067" t="s">
        <v>8460</v>
      </c>
    </row>
    <row r="9068" spans="1:23">
      <c r="A9068">
        <v>9067</v>
      </c>
      <c r="B9068" t="s">
        <v>547</v>
      </c>
      <c r="C9068" t="s">
        <v>547</v>
      </c>
      <c r="D9068">
        <v>229</v>
      </c>
      <c r="E9068" t="s">
        <v>8480</v>
      </c>
      <c r="F9068" t="s">
        <v>43</v>
      </c>
      <c r="G9068" s="1" t="s">
        <v>2684</v>
      </c>
      <c r="H9068" t="s">
        <v>3079</v>
      </c>
      <c r="I9068" t="s">
        <v>580</v>
      </c>
      <c r="J9068" t="s">
        <v>8807</v>
      </c>
      <c r="K9068">
        <v>4.7</v>
      </c>
      <c r="L9068">
        <v>4.7</v>
      </c>
      <c r="M9068" t="s">
        <v>26</v>
      </c>
      <c r="N9068" t="s">
        <v>29</v>
      </c>
      <c r="O9068" t="s">
        <v>29</v>
      </c>
      <c r="P9068" t="s">
        <v>29</v>
      </c>
      <c r="Q9068" t="s">
        <v>29</v>
      </c>
      <c r="R9068" t="s">
        <v>29</v>
      </c>
      <c r="S9068" t="s">
        <v>29</v>
      </c>
      <c r="T9068" t="s">
        <v>29</v>
      </c>
      <c r="U9068" t="s">
        <v>29</v>
      </c>
      <c r="V9068" t="s">
        <v>29</v>
      </c>
      <c r="W9068" t="s">
        <v>8460</v>
      </c>
    </row>
    <row r="9069" spans="1:23">
      <c r="A9069">
        <v>9068</v>
      </c>
      <c r="B9069" t="s">
        <v>547</v>
      </c>
      <c r="C9069" t="s">
        <v>547</v>
      </c>
      <c r="D9069">
        <v>229</v>
      </c>
      <c r="E9069" t="s">
        <v>757</v>
      </c>
      <c r="F9069" t="s">
        <v>185</v>
      </c>
      <c r="G9069" s="1" t="s">
        <v>633</v>
      </c>
      <c r="H9069" t="s">
        <v>758</v>
      </c>
      <c r="I9069" t="s">
        <v>633</v>
      </c>
      <c r="J9069" t="s">
        <v>758</v>
      </c>
      <c r="K9069">
        <v>8.4</v>
      </c>
      <c r="L9069">
        <v>8.4</v>
      </c>
      <c r="M9069" t="s">
        <v>26</v>
      </c>
      <c r="N9069" t="s">
        <v>29</v>
      </c>
      <c r="O9069" t="s">
        <v>29</v>
      </c>
      <c r="P9069" t="s">
        <v>29</v>
      </c>
      <c r="Q9069" t="s">
        <v>29</v>
      </c>
      <c r="R9069" t="s">
        <v>29</v>
      </c>
      <c r="S9069" t="s">
        <v>29</v>
      </c>
      <c r="T9069" t="s">
        <v>29</v>
      </c>
      <c r="U9069" t="s">
        <v>29</v>
      </c>
      <c r="V9069" t="s">
        <v>29</v>
      </c>
      <c r="W9069" t="s">
        <v>8460</v>
      </c>
    </row>
    <row r="9070" spans="1:23">
      <c r="A9070">
        <v>9069</v>
      </c>
      <c r="B9070" t="s">
        <v>547</v>
      </c>
      <c r="C9070" t="s">
        <v>547</v>
      </c>
      <c r="D9070">
        <v>229</v>
      </c>
      <c r="E9070" t="s">
        <v>8481</v>
      </c>
      <c r="F9070" t="s">
        <v>2598</v>
      </c>
      <c r="G9070" s="1" t="s">
        <v>2599</v>
      </c>
      <c r="H9070" t="s">
        <v>8482</v>
      </c>
      <c r="I9070" t="s">
        <v>2599</v>
      </c>
      <c r="J9070" t="s">
        <v>8808</v>
      </c>
      <c r="K9070">
        <v>2</v>
      </c>
      <c r="L9070">
        <v>2</v>
      </c>
      <c r="M9070" t="s">
        <v>26</v>
      </c>
      <c r="N9070" t="s">
        <v>29</v>
      </c>
      <c r="O9070" t="s">
        <v>29</v>
      </c>
      <c r="P9070" t="s">
        <v>29</v>
      </c>
      <c r="Q9070" t="s">
        <v>29</v>
      </c>
      <c r="R9070" t="s">
        <v>29</v>
      </c>
      <c r="S9070" t="s">
        <v>29</v>
      </c>
      <c r="T9070" t="s">
        <v>29</v>
      </c>
      <c r="U9070" t="s">
        <v>29</v>
      </c>
      <c r="V9070" t="s">
        <v>29</v>
      </c>
      <c r="W9070" t="s">
        <v>8460</v>
      </c>
    </row>
    <row r="9071" spans="1:23">
      <c r="A9071">
        <v>9070</v>
      </c>
      <c r="B9071" t="s">
        <v>547</v>
      </c>
      <c r="C9071" t="s">
        <v>547</v>
      </c>
      <c r="D9071">
        <v>229</v>
      </c>
      <c r="E9071" t="s">
        <v>8483</v>
      </c>
      <c r="F9071" t="s">
        <v>43</v>
      </c>
      <c r="G9071" s="1" t="s">
        <v>580</v>
      </c>
      <c r="H9071" t="s">
        <v>8484</v>
      </c>
      <c r="I9071" t="s">
        <v>580</v>
      </c>
      <c r="J9071" t="s">
        <v>8484</v>
      </c>
      <c r="K9071">
        <v>3.2</v>
      </c>
      <c r="L9071">
        <v>3.2</v>
      </c>
      <c r="M9071" t="s">
        <v>26</v>
      </c>
      <c r="N9071" t="s">
        <v>29</v>
      </c>
      <c r="O9071" t="s">
        <v>29</v>
      </c>
      <c r="P9071" t="s">
        <v>29</v>
      </c>
      <c r="Q9071" t="s">
        <v>29</v>
      </c>
      <c r="R9071" t="s">
        <v>29</v>
      </c>
      <c r="S9071" t="s">
        <v>29</v>
      </c>
      <c r="T9071" t="s">
        <v>29</v>
      </c>
      <c r="U9071" t="s">
        <v>29</v>
      </c>
      <c r="V9071" t="s">
        <v>29</v>
      </c>
      <c r="W9071" t="s">
        <v>8460</v>
      </c>
    </row>
    <row r="9072" spans="1:23">
      <c r="A9072">
        <v>9071</v>
      </c>
      <c r="B9072" t="s">
        <v>547</v>
      </c>
      <c r="C9072" t="s">
        <v>547</v>
      </c>
      <c r="D9072">
        <v>229</v>
      </c>
      <c r="E9072" t="s">
        <v>551</v>
      </c>
      <c r="F9072" t="s">
        <v>293</v>
      </c>
      <c r="G9072" s="1" t="s">
        <v>552</v>
      </c>
      <c r="H9072" t="s">
        <v>553</v>
      </c>
      <c r="I9072" t="s">
        <v>552</v>
      </c>
      <c r="J9072" t="s">
        <v>553</v>
      </c>
      <c r="K9072">
        <v>2.6</v>
      </c>
      <c r="L9072">
        <v>2.6</v>
      </c>
      <c r="M9072" t="s">
        <v>26</v>
      </c>
      <c r="N9072" t="s">
        <v>29</v>
      </c>
      <c r="O9072" t="s">
        <v>29</v>
      </c>
      <c r="P9072" t="s">
        <v>29</v>
      </c>
      <c r="Q9072" t="s">
        <v>29</v>
      </c>
      <c r="R9072" t="s">
        <v>29</v>
      </c>
      <c r="S9072" t="s">
        <v>29</v>
      </c>
      <c r="T9072" t="s">
        <v>29</v>
      </c>
      <c r="U9072" t="s">
        <v>29</v>
      </c>
      <c r="V9072" t="s">
        <v>29</v>
      </c>
      <c r="W9072" t="s">
        <v>8460</v>
      </c>
    </row>
    <row r="9073" spans="1:23">
      <c r="A9073">
        <v>9072</v>
      </c>
      <c r="B9073" t="s">
        <v>547</v>
      </c>
      <c r="C9073" t="s">
        <v>547</v>
      </c>
      <c r="D9073">
        <v>229</v>
      </c>
      <c r="E9073" t="s">
        <v>3585</v>
      </c>
      <c r="F9073" t="s">
        <v>76</v>
      </c>
      <c r="G9073" s="1" t="s">
        <v>29</v>
      </c>
      <c r="H9073" s="1" t="s">
        <v>29</v>
      </c>
      <c r="I9073" s="1" t="s">
        <v>29</v>
      </c>
      <c r="J9073" s="1" t="s">
        <v>29</v>
      </c>
      <c r="K9073">
        <v>0.6</v>
      </c>
      <c r="L9073">
        <v>0.6</v>
      </c>
      <c r="M9073" s="1" t="s">
        <v>687</v>
      </c>
      <c r="N9073" t="s">
        <v>29</v>
      </c>
      <c r="O9073" t="s">
        <v>29</v>
      </c>
      <c r="P9073" t="s">
        <v>29</v>
      </c>
      <c r="Q9073" t="s">
        <v>29</v>
      </c>
      <c r="R9073" t="s">
        <v>29</v>
      </c>
      <c r="S9073" t="s">
        <v>29</v>
      </c>
      <c r="T9073" t="s">
        <v>29</v>
      </c>
      <c r="U9073" t="s">
        <v>29</v>
      </c>
      <c r="V9073" t="s">
        <v>29</v>
      </c>
      <c r="W9073" t="s">
        <v>8460</v>
      </c>
    </row>
    <row r="9074" spans="1:23">
      <c r="A9074">
        <v>9073</v>
      </c>
      <c r="B9074" t="s">
        <v>547</v>
      </c>
      <c r="C9074" t="s">
        <v>547</v>
      </c>
      <c r="D9074">
        <v>229</v>
      </c>
      <c r="E9074" t="s">
        <v>1289</v>
      </c>
      <c r="F9074" t="s">
        <v>76</v>
      </c>
      <c r="G9074" s="1" t="s">
        <v>29</v>
      </c>
      <c r="H9074" s="1" t="s">
        <v>29</v>
      </c>
      <c r="I9074" s="1" t="s">
        <v>29</v>
      </c>
      <c r="J9074" s="1" t="s">
        <v>29</v>
      </c>
      <c r="K9074">
        <v>1</v>
      </c>
      <c r="L9074">
        <v>1</v>
      </c>
      <c r="M9074" s="1" t="s">
        <v>77</v>
      </c>
      <c r="N9074" t="s">
        <v>29</v>
      </c>
      <c r="O9074" t="s">
        <v>29</v>
      </c>
      <c r="P9074" t="s">
        <v>29</v>
      </c>
      <c r="Q9074" t="s">
        <v>29</v>
      </c>
      <c r="R9074" t="s">
        <v>29</v>
      </c>
      <c r="S9074" t="s">
        <v>29</v>
      </c>
      <c r="T9074" t="s">
        <v>29</v>
      </c>
      <c r="U9074" t="s">
        <v>29</v>
      </c>
      <c r="V9074" t="s">
        <v>29</v>
      </c>
      <c r="W9074" t="s">
        <v>8460</v>
      </c>
    </row>
    <row r="9075" spans="1:23">
      <c r="A9075">
        <v>9074</v>
      </c>
      <c r="B9075" t="s">
        <v>547</v>
      </c>
      <c r="C9075" t="s">
        <v>547</v>
      </c>
      <c r="D9075">
        <v>229</v>
      </c>
      <c r="E9075" t="s">
        <v>9233</v>
      </c>
      <c r="F9075" t="s">
        <v>76</v>
      </c>
      <c r="G9075" s="1" t="s">
        <v>29</v>
      </c>
      <c r="H9075" s="1" t="s">
        <v>29</v>
      </c>
      <c r="I9075" s="1" t="s">
        <v>29</v>
      </c>
      <c r="J9075" s="1" t="s">
        <v>29</v>
      </c>
      <c r="K9075">
        <v>1.3</v>
      </c>
      <c r="L9075">
        <v>1.3</v>
      </c>
      <c r="M9075" s="1" t="s">
        <v>77</v>
      </c>
      <c r="N9075" t="s">
        <v>29</v>
      </c>
      <c r="O9075" t="s">
        <v>29</v>
      </c>
      <c r="P9075" t="s">
        <v>29</v>
      </c>
      <c r="Q9075" t="s">
        <v>29</v>
      </c>
      <c r="R9075" t="s">
        <v>29</v>
      </c>
      <c r="S9075" t="s">
        <v>29</v>
      </c>
      <c r="T9075" t="s">
        <v>29</v>
      </c>
      <c r="U9075" t="s">
        <v>29</v>
      </c>
      <c r="V9075" t="s">
        <v>29</v>
      </c>
      <c r="W9075" t="s">
        <v>8460</v>
      </c>
    </row>
    <row r="9076" spans="1:23">
      <c r="A9076">
        <v>9075</v>
      </c>
      <c r="B9076" t="s">
        <v>547</v>
      </c>
      <c r="C9076" t="s">
        <v>547</v>
      </c>
      <c r="D9076">
        <v>229</v>
      </c>
      <c r="E9076" t="s">
        <v>9234</v>
      </c>
      <c r="F9076" t="s">
        <v>76</v>
      </c>
      <c r="G9076" s="1" t="s">
        <v>29</v>
      </c>
      <c r="H9076" s="1" t="s">
        <v>29</v>
      </c>
      <c r="I9076" s="1" t="s">
        <v>29</v>
      </c>
      <c r="J9076" s="1" t="s">
        <v>29</v>
      </c>
      <c r="K9076">
        <v>0.8</v>
      </c>
      <c r="L9076">
        <v>0.8</v>
      </c>
      <c r="M9076" s="1" t="s">
        <v>1610</v>
      </c>
      <c r="N9076" t="s">
        <v>29</v>
      </c>
      <c r="O9076" t="s">
        <v>29</v>
      </c>
      <c r="P9076" t="s">
        <v>29</v>
      </c>
      <c r="Q9076" t="s">
        <v>29</v>
      </c>
      <c r="R9076" t="s">
        <v>29</v>
      </c>
      <c r="S9076" t="s">
        <v>29</v>
      </c>
      <c r="T9076" t="s">
        <v>29</v>
      </c>
      <c r="U9076" t="s">
        <v>29</v>
      </c>
      <c r="V9076" t="s">
        <v>29</v>
      </c>
      <c r="W9076" t="s">
        <v>8460</v>
      </c>
    </row>
    <row r="9077" spans="1:23">
      <c r="A9077">
        <v>9076</v>
      </c>
      <c r="B9077" t="s">
        <v>547</v>
      </c>
      <c r="C9077" t="s">
        <v>547</v>
      </c>
      <c r="D9077">
        <v>229</v>
      </c>
      <c r="E9077" t="s">
        <v>8941</v>
      </c>
      <c r="F9077" t="s">
        <v>93</v>
      </c>
      <c r="G9077" s="1" t="s">
        <v>29</v>
      </c>
      <c r="H9077" t="s">
        <v>29</v>
      </c>
      <c r="I9077" t="s">
        <v>29</v>
      </c>
      <c r="J9077" t="s">
        <v>29</v>
      </c>
      <c r="K9077">
        <v>7.6</v>
      </c>
      <c r="L9077">
        <v>7.6</v>
      </c>
      <c r="M9077" t="s">
        <v>26</v>
      </c>
      <c r="N9077" t="s">
        <v>29</v>
      </c>
      <c r="O9077" t="s">
        <v>29</v>
      </c>
      <c r="P9077" t="s">
        <v>29</v>
      </c>
      <c r="Q9077" t="s">
        <v>29</v>
      </c>
      <c r="R9077" t="s">
        <v>29</v>
      </c>
      <c r="S9077" t="s">
        <v>29</v>
      </c>
      <c r="T9077" t="s">
        <v>29</v>
      </c>
      <c r="U9077" t="s">
        <v>29</v>
      </c>
      <c r="V9077" t="s">
        <v>29</v>
      </c>
      <c r="W9077" t="s">
        <v>8460</v>
      </c>
    </row>
    <row r="9078" spans="1:23">
      <c r="A9078">
        <v>9077</v>
      </c>
      <c r="B9078" t="s">
        <v>4056</v>
      </c>
      <c r="C9078" t="s">
        <v>4056</v>
      </c>
      <c r="D9078">
        <v>230</v>
      </c>
      <c r="E9078" t="s">
        <v>3438</v>
      </c>
      <c r="F9078" t="s">
        <v>255</v>
      </c>
      <c r="G9078" s="1" t="s">
        <v>1793</v>
      </c>
      <c r="H9078" t="s">
        <v>463</v>
      </c>
      <c r="I9078" t="s">
        <v>1793</v>
      </c>
      <c r="J9078" t="s">
        <v>463</v>
      </c>
      <c r="K9078">
        <v>3.76</v>
      </c>
      <c r="L9078">
        <v>3.76</v>
      </c>
      <c r="M9078" t="s">
        <v>26</v>
      </c>
      <c r="N9078" t="s">
        <v>29</v>
      </c>
      <c r="O9078" t="s">
        <v>29</v>
      </c>
      <c r="P9078" t="s">
        <v>29</v>
      </c>
      <c r="Q9078" t="s">
        <v>29</v>
      </c>
      <c r="R9078" t="s">
        <v>29</v>
      </c>
      <c r="S9078" t="s">
        <v>29</v>
      </c>
      <c r="T9078" t="s">
        <v>29</v>
      </c>
      <c r="U9078" t="s">
        <v>29</v>
      </c>
      <c r="V9078" t="s">
        <v>29</v>
      </c>
      <c r="W9078" t="s">
        <v>8305</v>
      </c>
    </row>
    <row r="9079" spans="1:23">
      <c r="A9079">
        <v>9078</v>
      </c>
      <c r="B9079" t="s">
        <v>4056</v>
      </c>
      <c r="C9079" t="s">
        <v>4056</v>
      </c>
      <c r="D9079">
        <v>230</v>
      </c>
      <c r="E9079" t="s">
        <v>1800</v>
      </c>
      <c r="F9079" t="s">
        <v>168</v>
      </c>
      <c r="G9079" s="1" t="s">
        <v>301</v>
      </c>
      <c r="H9079" t="s">
        <v>1801</v>
      </c>
      <c r="I9079" t="s">
        <v>301</v>
      </c>
      <c r="J9079" t="s">
        <v>1801</v>
      </c>
      <c r="K9079">
        <v>0.25</v>
      </c>
      <c r="L9079">
        <v>0.25</v>
      </c>
      <c r="M9079" t="s">
        <v>26</v>
      </c>
      <c r="N9079" t="s">
        <v>29</v>
      </c>
      <c r="O9079" t="s">
        <v>29</v>
      </c>
      <c r="P9079" t="s">
        <v>29</v>
      </c>
      <c r="Q9079" t="s">
        <v>29</v>
      </c>
      <c r="R9079" t="s">
        <v>29</v>
      </c>
      <c r="S9079" t="s">
        <v>29</v>
      </c>
      <c r="T9079" t="s">
        <v>29</v>
      </c>
      <c r="U9079" t="s">
        <v>29</v>
      </c>
      <c r="V9079" t="s">
        <v>29</v>
      </c>
      <c r="W9079" t="s">
        <v>8305</v>
      </c>
    </row>
    <row r="9080" spans="1:23">
      <c r="A9080">
        <v>9079</v>
      </c>
      <c r="B9080" t="s">
        <v>4056</v>
      </c>
      <c r="C9080" t="s">
        <v>4056</v>
      </c>
      <c r="D9080">
        <v>230</v>
      </c>
      <c r="E9080" t="s">
        <v>8306</v>
      </c>
      <c r="F9080" t="s">
        <v>255</v>
      </c>
      <c r="G9080" s="1" t="s">
        <v>484</v>
      </c>
      <c r="H9080" t="s">
        <v>445</v>
      </c>
      <c r="I9080" t="s">
        <v>484</v>
      </c>
      <c r="J9080" t="s">
        <v>445</v>
      </c>
      <c r="K9080">
        <v>0.37</v>
      </c>
      <c r="L9080">
        <v>0.37</v>
      </c>
      <c r="M9080" t="s">
        <v>26</v>
      </c>
      <c r="N9080" t="s">
        <v>29</v>
      </c>
      <c r="O9080" t="s">
        <v>29</v>
      </c>
      <c r="P9080" t="s">
        <v>29</v>
      </c>
      <c r="Q9080" t="s">
        <v>29</v>
      </c>
      <c r="R9080" t="s">
        <v>29</v>
      </c>
      <c r="S9080" t="s">
        <v>29</v>
      </c>
      <c r="T9080" t="s">
        <v>29</v>
      </c>
      <c r="U9080" t="s">
        <v>29</v>
      </c>
      <c r="V9080" t="s">
        <v>29</v>
      </c>
      <c r="W9080" t="s">
        <v>8305</v>
      </c>
    </row>
    <row r="9081" spans="1:23">
      <c r="A9081">
        <v>9080</v>
      </c>
      <c r="B9081" t="s">
        <v>4056</v>
      </c>
      <c r="C9081" t="s">
        <v>4056</v>
      </c>
      <c r="D9081">
        <v>230</v>
      </c>
      <c r="E9081" t="s">
        <v>1564</v>
      </c>
      <c r="F9081" t="s">
        <v>181</v>
      </c>
      <c r="G9081" s="1" t="s">
        <v>1565</v>
      </c>
      <c r="H9081" t="s">
        <v>1566</v>
      </c>
      <c r="I9081" t="s">
        <v>1565</v>
      </c>
      <c r="J9081" t="s">
        <v>1566</v>
      </c>
      <c r="K9081">
        <v>9.5399999999999991</v>
      </c>
      <c r="L9081">
        <v>9.5399999999999991</v>
      </c>
      <c r="M9081" t="s">
        <v>26</v>
      </c>
      <c r="N9081" t="s">
        <v>29</v>
      </c>
      <c r="O9081" t="s">
        <v>29</v>
      </c>
      <c r="P9081" t="s">
        <v>29</v>
      </c>
      <c r="Q9081" t="s">
        <v>29</v>
      </c>
      <c r="R9081" t="s">
        <v>29</v>
      </c>
      <c r="S9081" t="s">
        <v>29</v>
      </c>
      <c r="T9081" t="s">
        <v>29</v>
      </c>
      <c r="U9081" t="s">
        <v>29</v>
      </c>
      <c r="V9081" t="s">
        <v>29</v>
      </c>
      <c r="W9081" t="s">
        <v>8305</v>
      </c>
    </row>
    <row r="9082" spans="1:23">
      <c r="A9082">
        <v>9081</v>
      </c>
      <c r="B9082" t="s">
        <v>4056</v>
      </c>
      <c r="C9082" t="s">
        <v>4056</v>
      </c>
      <c r="D9082">
        <v>230</v>
      </c>
      <c r="E9082" t="s">
        <v>8307</v>
      </c>
      <c r="F9082" t="s">
        <v>196</v>
      </c>
      <c r="G9082" s="1" t="s">
        <v>1817</v>
      </c>
      <c r="H9082" t="s">
        <v>8308</v>
      </c>
      <c r="I9082" t="s">
        <v>8510</v>
      </c>
      <c r="J9082" t="s">
        <v>8308</v>
      </c>
      <c r="K9082">
        <v>0.09</v>
      </c>
      <c r="L9082">
        <v>0.09</v>
      </c>
      <c r="M9082" t="s">
        <v>26</v>
      </c>
      <c r="N9082" t="s">
        <v>29</v>
      </c>
      <c r="O9082" t="s">
        <v>29</v>
      </c>
      <c r="P9082" t="s">
        <v>29</v>
      </c>
      <c r="Q9082" t="s">
        <v>29</v>
      </c>
      <c r="R9082" t="s">
        <v>29</v>
      </c>
      <c r="S9082" t="s">
        <v>29</v>
      </c>
      <c r="T9082" t="s">
        <v>29</v>
      </c>
      <c r="U9082" t="s">
        <v>29</v>
      </c>
      <c r="V9082" t="s">
        <v>29</v>
      </c>
      <c r="W9082" t="s">
        <v>8305</v>
      </c>
    </row>
    <row r="9083" spans="1:23">
      <c r="A9083">
        <v>9082</v>
      </c>
      <c r="B9083" t="s">
        <v>4056</v>
      </c>
      <c r="C9083" t="s">
        <v>4056</v>
      </c>
      <c r="D9083">
        <v>230</v>
      </c>
      <c r="E9083" t="s">
        <v>4078</v>
      </c>
      <c r="F9083" t="s">
        <v>293</v>
      </c>
      <c r="G9083" s="1" t="s">
        <v>4079</v>
      </c>
      <c r="H9083" t="s">
        <v>628</v>
      </c>
      <c r="I9083" t="s">
        <v>4079</v>
      </c>
      <c r="J9083" t="s">
        <v>628</v>
      </c>
      <c r="K9083">
        <v>0.96</v>
      </c>
      <c r="L9083">
        <v>0.96</v>
      </c>
      <c r="M9083" t="s">
        <v>26</v>
      </c>
      <c r="N9083" t="s">
        <v>29</v>
      </c>
      <c r="O9083" t="s">
        <v>29</v>
      </c>
      <c r="P9083" t="s">
        <v>29</v>
      </c>
      <c r="Q9083" t="s">
        <v>29</v>
      </c>
      <c r="R9083" t="s">
        <v>29</v>
      </c>
      <c r="S9083" t="s">
        <v>29</v>
      </c>
      <c r="T9083" t="s">
        <v>29</v>
      </c>
      <c r="U9083" t="s">
        <v>29</v>
      </c>
      <c r="V9083" t="s">
        <v>29</v>
      </c>
      <c r="W9083" t="s">
        <v>8305</v>
      </c>
    </row>
    <row r="9084" spans="1:23">
      <c r="A9084">
        <v>9083</v>
      </c>
      <c r="B9084" t="s">
        <v>4056</v>
      </c>
      <c r="C9084" t="s">
        <v>4056</v>
      </c>
      <c r="D9084">
        <v>230</v>
      </c>
      <c r="E9084" t="s">
        <v>4088</v>
      </c>
      <c r="F9084" t="s">
        <v>181</v>
      </c>
      <c r="G9084" s="1" t="s">
        <v>182</v>
      </c>
      <c r="H9084" t="s">
        <v>4089</v>
      </c>
      <c r="I9084" t="s">
        <v>182</v>
      </c>
      <c r="J9084" t="s">
        <v>4089</v>
      </c>
      <c r="K9084">
        <v>13.81</v>
      </c>
      <c r="L9084">
        <v>13.81</v>
      </c>
      <c r="M9084" t="s">
        <v>26</v>
      </c>
      <c r="N9084" t="s">
        <v>29</v>
      </c>
      <c r="O9084" t="s">
        <v>29</v>
      </c>
      <c r="P9084" t="s">
        <v>29</v>
      </c>
      <c r="Q9084" t="s">
        <v>29</v>
      </c>
      <c r="R9084" t="s">
        <v>29</v>
      </c>
      <c r="S9084" t="s">
        <v>29</v>
      </c>
      <c r="T9084" t="s">
        <v>29</v>
      </c>
      <c r="U9084" t="s">
        <v>29</v>
      </c>
      <c r="V9084" t="s">
        <v>29</v>
      </c>
      <c r="W9084" t="s">
        <v>8305</v>
      </c>
    </row>
    <row r="9085" spans="1:23">
      <c r="A9085">
        <v>9084</v>
      </c>
      <c r="B9085" t="s">
        <v>4056</v>
      </c>
      <c r="C9085" t="s">
        <v>4056</v>
      </c>
      <c r="D9085">
        <v>230</v>
      </c>
      <c r="E9085" t="s">
        <v>8309</v>
      </c>
      <c r="F9085" t="s">
        <v>498</v>
      </c>
      <c r="G9085" s="1" t="s">
        <v>499</v>
      </c>
      <c r="H9085" t="s">
        <v>8310</v>
      </c>
      <c r="I9085" t="s">
        <v>499</v>
      </c>
      <c r="J9085" t="s">
        <v>1805</v>
      </c>
      <c r="K9085">
        <v>1.06</v>
      </c>
      <c r="L9085">
        <v>1.06</v>
      </c>
      <c r="M9085" t="s">
        <v>26</v>
      </c>
      <c r="N9085" t="s">
        <v>29</v>
      </c>
      <c r="O9085" t="s">
        <v>29</v>
      </c>
      <c r="P9085" t="s">
        <v>29</v>
      </c>
      <c r="Q9085" t="s">
        <v>29</v>
      </c>
      <c r="R9085" t="s">
        <v>29</v>
      </c>
      <c r="S9085" t="s">
        <v>29</v>
      </c>
      <c r="T9085" t="s">
        <v>29</v>
      </c>
      <c r="U9085" t="s">
        <v>29</v>
      </c>
      <c r="V9085" t="s">
        <v>29</v>
      </c>
      <c r="W9085" t="s">
        <v>8305</v>
      </c>
    </row>
    <row r="9086" spans="1:23">
      <c r="A9086">
        <v>9085</v>
      </c>
      <c r="B9086" t="s">
        <v>4056</v>
      </c>
      <c r="C9086" t="s">
        <v>4056</v>
      </c>
      <c r="D9086">
        <v>230</v>
      </c>
      <c r="E9086" t="s">
        <v>1789</v>
      </c>
      <c r="F9086" t="s">
        <v>185</v>
      </c>
      <c r="G9086" s="1" t="s">
        <v>186</v>
      </c>
      <c r="H9086" t="s">
        <v>1790</v>
      </c>
      <c r="I9086" t="s">
        <v>186</v>
      </c>
      <c r="J9086" t="s">
        <v>1790</v>
      </c>
      <c r="K9086">
        <v>0.85</v>
      </c>
      <c r="L9086">
        <v>0.85</v>
      </c>
      <c r="M9086" t="s">
        <v>26</v>
      </c>
      <c r="N9086" t="s">
        <v>29</v>
      </c>
      <c r="O9086" t="s">
        <v>29</v>
      </c>
      <c r="P9086" t="s">
        <v>29</v>
      </c>
      <c r="Q9086" t="s">
        <v>29</v>
      </c>
      <c r="R9086" t="s">
        <v>29</v>
      </c>
      <c r="S9086" t="s">
        <v>29</v>
      </c>
      <c r="T9086" t="s">
        <v>29</v>
      </c>
      <c r="U9086" t="s">
        <v>29</v>
      </c>
      <c r="V9086" t="s">
        <v>29</v>
      </c>
      <c r="W9086" t="s">
        <v>8305</v>
      </c>
    </row>
    <row r="9087" spans="1:23">
      <c r="A9087">
        <v>9086</v>
      </c>
      <c r="B9087" t="s">
        <v>4056</v>
      </c>
      <c r="C9087" t="s">
        <v>4056</v>
      </c>
      <c r="D9087">
        <v>230</v>
      </c>
      <c r="E9087" t="s">
        <v>1505</v>
      </c>
      <c r="F9087" t="s">
        <v>185</v>
      </c>
      <c r="G9087" s="1" t="s">
        <v>186</v>
      </c>
      <c r="H9087" t="s">
        <v>1506</v>
      </c>
      <c r="I9087" t="s">
        <v>186</v>
      </c>
      <c r="J9087" t="s">
        <v>1506</v>
      </c>
      <c r="K9087">
        <v>2.12</v>
      </c>
      <c r="L9087">
        <v>2.12</v>
      </c>
      <c r="M9087" t="s">
        <v>26</v>
      </c>
      <c r="N9087" t="s">
        <v>29</v>
      </c>
      <c r="O9087" t="s">
        <v>29</v>
      </c>
      <c r="P9087" t="s">
        <v>29</v>
      </c>
      <c r="Q9087" t="s">
        <v>29</v>
      </c>
      <c r="R9087" t="s">
        <v>29</v>
      </c>
      <c r="S9087" t="s">
        <v>29</v>
      </c>
      <c r="T9087" t="s">
        <v>29</v>
      </c>
      <c r="U9087" t="s">
        <v>29</v>
      </c>
      <c r="V9087" t="s">
        <v>29</v>
      </c>
      <c r="W9087" t="s">
        <v>8305</v>
      </c>
    </row>
    <row r="9088" spans="1:23">
      <c r="A9088">
        <v>9087</v>
      </c>
      <c r="B9088" t="s">
        <v>4056</v>
      </c>
      <c r="C9088" t="s">
        <v>4056</v>
      </c>
      <c r="D9088">
        <v>230</v>
      </c>
      <c r="E9088" t="s">
        <v>1812</v>
      </c>
      <c r="F9088" t="s">
        <v>1049</v>
      </c>
      <c r="G9088" s="1" t="s">
        <v>1050</v>
      </c>
      <c r="H9088" t="s">
        <v>1813</v>
      </c>
      <c r="I9088" t="s">
        <v>1050</v>
      </c>
      <c r="J9088" t="s">
        <v>1813</v>
      </c>
      <c r="K9088">
        <v>1.07</v>
      </c>
      <c r="L9088">
        <v>1.07</v>
      </c>
      <c r="M9088" t="s">
        <v>26</v>
      </c>
      <c r="N9088" t="s">
        <v>29</v>
      </c>
      <c r="O9088" t="s">
        <v>29</v>
      </c>
      <c r="P9088" t="s">
        <v>29</v>
      </c>
      <c r="Q9088" t="s">
        <v>29</v>
      </c>
      <c r="R9088" t="s">
        <v>29</v>
      </c>
      <c r="S9088" t="s">
        <v>29</v>
      </c>
      <c r="T9088" t="s">
        <v>29</v>
      </c>
      <c r="U9088" t="s">
        <v>29</v>
      </c>
      <c r="V9088" t="s">
        <v>29</v>
      </c>
      <c r="W9088" t="s">
        <v>8305</v>
      </c>
    </row>
    <row r="9089" spans="1:23">
      <c r="A9089">
        <v>9088</v>
      </c>
      <c r="B9089" t="s">
        <v>4056</v>
      </c>
      <c r="C9089" t="s">
        <v>4056</v>
      </c>
      <c r="D9089">
        <v>230</v>
      </c>
      <c r="E9089" t="s">
        <v>1795</v>
      </c>
      <c r="F9089" t="s">
        <v>154</v>
      </c>
      <c r="G9089" s="1" t="s">
        <v>155</v>
      </c>
      <c r="H9089" t="s">
        <v>1796</v>
      </c>
      <c r="I9089" t="s">
        <v>155</v>
      </c>
      <c r="J9089" t="s">
        <v>1796</v>
      </c>
      <c r="K9089">
        <v>5.08</v>
      </c>
      <c r="L9089">
        <v>5.08</v>
      </c>
      <c r="M9089" t="s">
        <v>26</v>
      </c>
      <c r="N9089" t="s">
        <v>29</v>
      </c>
      <c r="O9089" t="s">
        <v>29</v>
      </c>
      <c r="P9089" t="s">
        <v>29</v>
      </c>
      <c r="Q9089" t="s">
        <v>29</v>
      </c>
      <c r="R9089" t="s">
        <v>29</v>
      </c>
      <c r="S9089" t="s">
        <v>29</v>
      </c>
      <c r="T9089" t="s">
        <v>29</v>
      </c>
      <c r="U9089" t="s">
        <v>29</v>
      </c>
      <c r="V9089" t="s">
        <v>29</v>
      </c>
      <c r="W9089" t="s">
        <v>8305</v>
      </c>
    </row>
    <row r="9090" spans="1:23">
      <c r="A9090">
        <v>9089</v>
      </c>
      <c r="B9090" t="s">
        <v>4056</v>
      </c>
      <c r="C9090" t="s">
        <v>4056</v>
      </c>
      <c r="D9090">
        <v>230</v>
      </c>
      <c r="E9090" t="s">
        <v>4108</v>
      </c>
      <c r="F9090" t="s">
        <v>23</v>
      </c>
      <c r="G9090" s="1" t="s">
        <v>4109</v>
      </c>
      <c r="H9090" t="s">
        <v>4110</v>
      </c>
      <c r="I9090" t="s">
        <v>4109</v>
      </c>
      <c r="J9090" t="s">
        <v>4110</v>
      </c>
      <c r="K9090">
        <v>0.84</v>
      </c>
      <c r="L9090">
        <v>0.84</v>
      </c>
      <c r="M9090" t="s">
        <v>26</v>
      </c>
      <c r="N9090" t="s">
        <v>29</v>
      </c>
      <c r="O9090" t="s">
        <v>29</v>
      </c>
      <c r="P9090" t="s">
        <v>29</v>
      </c>
      <c r="Q9090" t="s">
        <v>29</v>
      </c>
      <c r="R9090" t="s">
        <v>29</v>
      </c>
      <c r="S9090" t="s">
        <v>29</v>
      </c>
      <c r="T9090" t="s">
        <v>29</v>
      </c>
      <c r="U9090" t="s">
        <v>29</v>
      </c>
      <c r="V9090" t="s">
        <v>29</v>
      </c>
      <c r="W9090" t="s">
        <v>8305</v>
      </c>
    </row>
    <row r="9091" spans="1:23">
      <c r="A9091">
        <v>9090</v>
      </c>
      <c r="B9091" t="s">
        <v>4056</v>
      </c>
      <c r="C9091" t="s">
        <v>4056</v>
      </c>
      <c r="D9091">
        <v>230</v>
      </c>
      <c r="E9091" t="s">
        <v>8311</v>
      </c>
      <c r="F9091" t="s">
        <v>364</v>
      </c>
      <c r="G9091" s="1" t="s">
        <v>365</v>
      </c>
      <c r="H9091" t="s">
        <v>1506</v>
      </c>
      <c r="I9091" t="s">
        <v>365</v>
      </c>
      <c r="J9091" t="s">
        <v>1506</v>
      </c>
      <c r="K9091">
        <v>7.0000000000000007E-2</v>
      </c>
      <c r="L9091">
        <v>7.0000000000000007E-2</v>
      </c>
      <c r="M9091" t="s">
        <v>26</v>
      </c>
      <c r="N9091" t="s">
        <v>29</v>
      </c>
      <c r="O9091" t="s">
        <v>29</v>
      </c>
      <c r="P9091" t="s">
        <v>29</v>
      </c>
      <c r="Q9091" t="s">
        <v>29</v>
      </c>
      <c r="R9091" t="s">
        <v>29</v>
      </c>
      <c r="S9091" t="s">
        <v>29</v>
      </c>
      <c r="T9091" t="s">
        <v>29</v>
      </c>
      <c r="U9091" t="s">
        <v>29</v>
      </c>
      <c r="V9091" t="s">
        <v>29</v>
      </c>
      <c r="W9091" t="s">
        <v>8305</v>
      </c>
    </row>
    <row r="9092" spans="1:23">
      <c r="A9092">
        <v>9091</v>
      </c>
      <c r="B9092" t="s">
        <v>4056</v>
      </c>
      <c r="C9092" t="s">
        <v>4056</v>
      </c>
      <c r="D9092">
        <v>230</v>
      </c>
      <c r="E9092" t="s">
        <v>1810</v>
      </c>
      <c r="F9092" t="s">
        <v>591</v>
      </c>
      <c r="G9092" s="1" t="s">
        <v>878</v>
      </c>
      <c r="H9092" t="s">
        <v>1811</v>
      </c>
      <c r="I9092" t="s">
        <v>878</v>
      </c>
      <c r="J9092" t="s">
        <v>1811</v>
      </c>
      <c r="K9092">
        <v>0.65</v>
      </c>
      <c r="L9092">
        <v>0.65</v>
      </c>
      <c r="M9092" t="s">
        <v>26</v>
      </c>
      <c r="N9092" t="s">
        <v>29</v>
      </c>
      <c r="O9092" t="s">
        <v>29</v>
      </c>
      <c r="P9092" t="s">
        <v>29</v>
      </c>
      <c r="Q9092" t="s">
        <v>29</v>
      </c>
      <c r="R9092" t="s">
        <v>29</v>
      </c>
      <c r="S9092" t="s">
        <v>29</v>
      </c>
      <c r="T9092" t="s">
        <v>29</v>
      </c>
      <c r="U9092" t="s">
        <v>29</v>
      </c>
      <c r="V9092" t="s">
        <v>29</v>
      </c>
      <c r="W9092" t="s">
        <v>8305</v>
      </c>
    </row>
    <row r="9093" spans="1:23">
      <c r="A9093">
        <v>9092</v>
      </c>
      <c r="B9093" t="s">
        <v>4056</v>
      </c>
      <c r="C9093" t="s">
        <v>4056</v>
      </c>
      <c r="D9093">
        <v>230</v>
      </c>
      <c r="E9093" t="s">
        <v>8312</v>
      </c>
      <c r="F9093" t="s">
        <v>168</v>
      </c>
      <c r="G9093" s="1" t="s">
        <v>2568</v>
      </c>
      <c r="H9093" t="s">
        <v>8313</v>
      </c>
      <c r="I9093" t="s">
        <v>2568</v>
      </c>
      <c r="J9093" t="s">
        <v>2482</v>
      </c>
      <c r="K9093">
        <v>2.4900000000000002</v>
      </c>
      <c r="L9093">
        <v>2.4900000000000002</v>
      </c>
      <c r="M9093" t="s">
        <v>26</v>
      </c>
      <c r="N9093" t="s">
        <v>29</v>
      </c>
      <c r="O9093" t="s">
        <v>29</v>
      </c>
      <c r="P9093" t="s">
        <v>29</v>
      </c>
      <c r="Q9093" t="s">
        <v>29</v>
      </c>
      <c r="R9093" t="s">
        <v>29</v>
      </c>
      <c r="S9093" t="s">
        <v>29</v>
      </c>
      <c r="T9093" t="s">
        <v>29</v>
      </c>
      <c r="U9093" t="s">
        <v>29</v>
      </c>
      <c r="V9093" t="s">
        <v>29</v>
      </c>
      <c r="W9093" t="s">
        <v>8305</v>
      </c>
    </row>
    <row r="9094" spans="1:23">
      <c r="A9094">
        <v>9093</v>
      </c>
      <c r="B9094" t="s">
        <v>4056</v>
      </c>
      <c r="C9094" t="s">
        <v>4056</v>
      </c>
      <c r="D9094">
        <v>230</v>
      </c>
      <c r="E9094" t="s">
        <v>135</v>
      </c>
      <c r="F9094" t="s">
        <v>136</v>
      </c>
      <c r="G9094" s="1" t="s">
        <v>29</v>
      </c>
      <c r="H9094" t="s">
        <v>29</v>
      </c>
      <c r="I9094" t="s">
        <v>29</v>
      </c>
      <c r="J9094" t="s">
        <v>29</v>
      </c>
      <c r="K9094">
        <v>56.99</v>
      </c>
      <c r="L9094">
        <v>56.99</v>
      </c>
      <c r="M9094" t="s">
        <v>136</v>
      </c>
      <c r="N9094" t="s">
        <v>29</v>
      </c>
      <c r="O9094" t="s">
        <v>29</v>
      </c>
      <c r="P9094" t="s">
        <v>29</v>
      </c>
      <c r="Q9094" t="s">
        <v>29</v>
      </c>
      <c r="R9094" t="s">
        <v>29</v>
      </c>
      <c r="S9094" t="s">
        <v>29</v>
      </c>
      <c r="T9094" t="s">
        <v>29</v>
      </c>
      <c r="U9094" t="s">
        <v>29</v>
      </c>
      <c r="V9094" t="s">
        <v>29</v>
      </c>
      <c r="W9094" t="s">
        <v>8305</v>
      </c>
    </row>
    <row r="9095" spans="1:23">
      <c r="A9095">
        <v>9094</v>
      </c>
      <c r="B9095" t="s">
        <v>3136</v>
      </c>
      <c r="C9095" t="s">
        <v>3136</v>
      </c>
      <c r="D9095">
        <v>231</v>
      </c>
      <c r="E9095" t="s">
        <v>5713</v>
      </c>
      <c r="F9095" t="s">
        <v>23</v>
      </c>
      <c r="G9095" t="s">
        <v>1227</v>
      </c>
      <c r="H9095" t="s">
        <v>2754</v>
      </c>
      <c r="I9095" t="s">
        <v>8552</v>
      </c>
      <c r="J9095" t="s">
        <v>4153</v>
      </c>
      <c r="K9095">
        <v>5.4</v>
      </c>
      <c r="L9095">
        <v>5.4</v>
      </c>
      <c r="M9095" t="s">
        <v>26</v>
      </c>
      <c r="N9095" t="s">
        <v>74</v>
      </c>
      <c r="O9095" t="s">
        <v>29</v>
      </c>
      <c r="P9095" t="s">
        <v>29</v>
      </c>
      <c r="Q9095" t="s">
        <v>29</v>
      </c>
      <c r="R9095" t="s">
        <v>29</v>
      </c>
      <c r="S9095" t="s">
        <v>29</v>
      </c>
      <c r="T9095" t="s">
        <v>29</v>
      </c>
      <c r="U9095" t="s">
        <v>29</v>
      </c>
      <c r="V9095" t="s">
        <v>29</v>
      </c>
      <c r="W9095" t="s">
        <v>7981</v>
      </c>
    </row>
    <row r="9096" spans="1:23">
      <c r="A9096">
        <v>9095</v>
      </c>
      <c r="B9096" t="s">
        <v>3136</v>
      </c>
      <c r="C9096" t="s">
        <v>3136</v>
      </c>
      <c r="D9096">
        <v>231</v>
      </c>
      <c r="E9096" t="s">
        <v>9301</v>
      </c>
      <c r="F9096" t="s">
        <v>176</v>
      </c>
      <c r="G9096" t="s">
        <v>2547</v>
      </c>
      <c r="H9096" t="s">
        <v>3016</v>
      </c>
      <c r="I9096" t="s">
        <v>2547</v>
      </c>
      <c r="J9096" t="s">
        <v>2548</v>
      </c>
      <c r="K9096">
        <v>3</v>
      </c>
      <c r="L9096">
        <v>3</v>
      </c>
      <c r="M9096" t="s">
        <v>26</v>
      </c>
      <c r="N9096" t="s">
        <v>118</v>
      </c>
      <c r="O9096" t="s">
        <v>29</v>
      </c>
      <c r="P9096" t="s">
        <v>29</v>
      </c>
      <c r="Q9096" t="s">
        <v>29</v>
      </c>
      <c r="R9096" t="s">
        <v>29</v>
      </c>
      <c r="S9096" t="s">
        <v>29</v>
      </c>
      <c r="T9096" t="s">
        <v>29</v>
      </c>
      <c r="U9096" t="s">
        <v>29</v>
      </c>
      <c r="V9096" t="s">
        <v>29</v>
      </c>
      <c r="W9096" t="s">
        <v>7981</v>
      </c>
    </row>
    <row r="9097" spans="1:23">
      <c r="A9097">
        <v>9096</v>
      </c>
      <c r="B9097" t="s">
        <v>3136</v>
      </c>
      <c r="C9097" t="s">
        <v>3136</v>
      </c>
      <c r="D9097">
        <v>231</v>
      </c>
      <c r="E9097" t="s">
        <v>9302</v>
      </c>
      <c r="F9097" t="s">
        <v>3258</v>
      </c>
      <c r="G9097" t="s">
        <v>5466</v>
      </c>
      <c r="H9097" t="s">
        <v>2332</v>
      </c>
      <c r="I9097" t="s">
        <v>5466</v>
      </c>
      <c r="J9097" t="s">
        <v>2332</v>
      </c>
      <c r="K9097">
        <v>2.7</v>
      </c>
      <c r="L9097">
        <v>2.7</v>
      </c>
      <c r="M9097" t="s">
        <v>26</v>
      </c>
      <c r="N9097" t="s">
        <v>74</v>
      </c>
      <c r="O9097" t="s">
        <v>29</v>
      </c>
      <c r="P9097" t="s">
        <v>29</v>
      </c>
      <c r="Q9097" t="s">
        <v>29</v>
      </c>
      <c r="R9097" t="s">
        <v>29</v>
      </c>
      <c r="S9097" t="s">
        <v>29</v>
      </c>
      <c r="T9097" t="s">
        <v>29</v>
      </c>
      <c r="U9097" t="s">
        <v>29</v>
      </c>
      <c r="V9097" t="s">
        <v>29</v>
      </c>
      <c r="W9097" t="s">
        <v>7981</v>
      </c>
    </row>
    <row r="9098" spans="1:23">
      <c r="A9098">
        <v>9097</v>
      </c>
      <c r="B9098" t="s">
        <v>3136</v>
      </c>
      <c r="C9098" t="s">
        <v>3136</v>
      </c>
      <c r="D9098">
        <v>231</v>
      </c>
      <c r="E9098" t="s">
        <v>9303</v>
      </c>
      <c r="F9098" t="s">
        <v>508</v>
      </c>
      <c r="G9098" t="s">
        <v>509</v>
      </c>
      <c r="H9098" t="s">
        <v>29</v>
      </c>
      <c r="I9098" t="s">
        <v>509</v>
      </c>
      <c r="J9098" t="s">
        <v>29</v>
      </c>
      <c r="K9098">
        <v>0.2</v>
      </c>
      <c r="L9098">
        <v>0.2</v>
      </c>
      <c r="M9098" t="s">
        <v>26</v>
      </c>
      <c r="N9098" t="s">
        <v>219</v>
      </c>
      <c r="O9098" t="s">
        <v>29</v>
      </c>
      <c r="P9098" t="s">
        <v>29</v>
      </c>
      <c r="Q9098" t="s">
        <v>29</v>
      </c>
      <c r="R9098" t="s">
        <v>29</v>
      </c>
      <c r="S9098" t="s">
        <v>29</v>
      </c>
      <c r="T9098" t="s">
        <v>29</v>
      </c>
      <c r="U9098" t="s">
        <v>29</v>
      </c>
      <c r="V9098" t="s">
        <v>29</v>
      </c>
      <c r="W9098" t="s">
        <v>7981</v>
      </c>
    </row>
    <row r="9099" spans="1:23">
      <c r="A9099">
        <v>9098</v>
      </c>
      <c r="B9099" t="s">
        <v>3136</v>
      </c>
      <c r="C9099" t="s">
        <v>3136</v>
      </c>
      <c r="D9099">
        <v>231</v>
      </c>
      <c r="E9099" t="s">
        <v>9303</v>
      </c>
      <c r="F9099" t="s">
        <v>508</v>
      </c>
      <c r="G9099" t="s">
        <v>509</v>
      </c>
      <c r="H9099" t="s">
        <v>29</v>
      </c>
      <c r="I9099" t="s">
        <v>509</v>
      </c>
      <c r="J9099" t="s">
        <v>29</v>
      </c>
      <c r="K9099">
        <v>2.4</v>
      </c>
      <c r="L9099">
        <v>2.4</v>
      </c>
      <c r="M9099" t="s">
        <v>26</v>
      </c>
      <c r="N9099" t="s">
        <v>63</v>
      </c>
      <c r="O9099" t="s">
        <v>29</v>
      </c>
      <c r="P9099" t="s">
        <v>29</v>
      </c>
      <c r="Q9099" t="s">
        <v>29</v>
      </c>
      <c r="R9099" t="s">
        <v>29</v>
      </c>
      <c r="S9099" t="s">
        <v>29</v>
      </c>
      <c r="T9099" t="s">
        <v>29</v>
      </c>
      <c r="U9099" t="s">
        <v>29</v>
      </c>
      <c r="V9099" t="s">
        <v>29</v>
      </c>
      <c r="W9099" t="s">
        <v>7981</v>
      </c>
    </row>
    <row r="9100" spans="1:23">
      <c r="A9100">
        <v>9099</v>
      </c>
      <c r="B9100" t="s">
        <v>3136</v>
      </c>
      <c r="C9100" t="s">
        <v>3136</v>
      </c>
      <c r="D9100">
        <v>231</v>
      </c>
      <c r="E9100" t="s">
        <v>9304</v>
      </c>
      <c r="F9100" t="s">
        <v>505</v>
      </c>
      <c r="G9100" t="s">
        <v>2463</v>
      </c>
      <c r="H9100" t="s">
        <v>9347</v>
      </c>
      <c r="I9100" t="s">
        <v>2463</v>
      </c>
      <c r="J9100" t="s">
        <v>9347</v>
      </c>
      <c r="K9100">
        <v>2.5</v>
      </c>
      <c r="L9100">
        <v>2.5</v>
      </c>
      <c r="M9100" t="s">
        <v>26</v>
      </c>
      <c r="N9100" t="s">
        <v>118</v>
      </c>
      <c r="O9100" t="s">
        <v>29</v>
      </c>
      <c r="P9100" t="s">
        <v>29</v>
      </c>
      <c r="Q9100" t="s">
        <v>29</v>
      </c>
      <c r="R9100" t="s">
        <v>29</v>
      </c>
      <c r="S9100" t="s">
        <v>29</v>
      </c>
      <c r="T9100" t="s">
        <v>29</v>
      </c>
      <c r="U9100" t="s">
        <v>29</v>
      </c>
      <c r="V9100" t="s">
        <v>29</v>
      </c>
      <c r="W9100" t="s">
        <v>7981</v>
      </c>
    </row>
    <row r="9101" spans="1:23">
      <c r="A9101">
        <v>9100</v>
      </c>
      <c r="B9101" t="s">
        <v>3136</v>
      </c>
      <c r="C9101" t="s">
        <v>3136</v>
      </c>
      <c r="D9101">
        <v>231</v>
      </c>
      <c r="E9101" t="s">
        <v>2410</v>
      </c>
      <c r="F9101" t="s">
        <v>154</v>
      </c>
      <c r="G9101" t="s">
        <v>2411</v>
      </c>
      <c r="H9101" t="s">
        <v>2412</v>
      </c>
      <c r="I9101" t="s">
        <v>2411</v>
      </c>
      <c r="J9101" t="s">
        <v>2412</v>
      </c>
      <c r="K9101">
        <v>0.5</v>
      </c>
      <c r="L9101">
        <v>0.5</v>
      </c>
      <c r="M9101" t="s">
        <v>26</v>
      </c>
      <c r="N9101" t="s">
        <v>63</v>
      </c>
      <c r="O9101" t="s">
        <v>29</v>
      </c>
      <c r="P9101" t="s">
        <v>29</v>
      </c>
      <c r="Q9101" t="s">
        <v>29</v>
      </c>
      <c r="R9101" t="s">
        <v>29</v>
      </c>
      <c r="S9101" t="s">
        <v>29</v>
      </c>
      <c r="T9101" t="s">
        <v>29</v>
      </c>
      <c r="U9101" t="s">
        <v>29</v>
      </c>
      <c r="V9101" t="s">
        <v>29</v>
      </c>
      <c r="W9101" t="s">
        <v>7981</v>
      </c>
    </row>
    <row r="9102" spans="1:23">
      <c r="A9102">
        <v>9101</v>
      </c>
      <c r="B9102" t="s">
        <v>3136</v>
      </c>
      <c r="C9102" t="s">
        <v>3136</v>
      </c>
      <c r="D9102">
        <v>231</v>
      </c>
      <c r="E9102" t="s">
        <v>2410</v>
      </c>
      <c r="F9102" t="s">
        <v>154</v>
      </c>
      <c r="G9102" t="s">
        <v>2411</v>
      </c>
      <c r="H9102" t="s">
        <v>2412</v>
      </c>
      <c r="I9102" t="s">
        <v>2411</v>
      </c>
      <c r="J9102" t="s">
        <v>2412</v>
      </c>
      <c r="K9102">
        <v>1.8</v>
      </c>
      <c r="L9102">
        <v>1.8</v>
      </c>
      <c r="M9102" t="s">
        <v>26</v>
      </c>
      <c r="N9102" t="s">
        <v>118</v>
      </c>
      <c r="O9102" t="s">
        <v>29</v>
      </c>
      <c r="P9102" t="s">
        <v>29</v>
      </c>
      <c r="Q9102" t="s">
        <v>29</v>
      </c>
      <c r="R9102" t="s">
        <v>29</v>
      </c>
      <c r="S9102" t="s">
        <v>29</v>
      </c>
      <c r="T9102" t="s">
        <v>29</v>
      </c>
      <c r="U9102" t="s">
        <v>29</v>
      </c>
      <c r="V9102" t="s">
        <v>29</v>
      </c>
      <c r="W9102" t="s">
        <v>7981</v>
      </c>
    </row>
    <row r="9103" spans="1:23">
      <c r="A9103">
        <v>9102</v>
      </c>
      <c r="B9103" t="s">
        <v>3136</v>
      </c>
      <c r="C9103" t="s">
        <v>3136</v>
      </c>
      <c r="D9103">
        <v>231</v>
      </c>
      <c r="E9103" t="s">
        <v>9305</v>
      </c>
      <c r="F9103" t="s">
        <v>1718</v>
      </c>
      <c r="G9103" t="s">
        <v>2434</v>
      </c>
      <c r="H9103" t="s">
        <v>1180</v>
      </c>
      <c r="I9103" t="s">
        <v>2434</v>
      </c>
      <c r="J9103" t="s">
        <v>2341</v>
      </c>
      <c r="K9103">
        <v>1.3</v>
      </c>
      <c r="L9103">
        <v>1.3</v>
      </c>
      <c r="M9103" t="s">
        <v>26</v>
      </c>
      <c r="N9103" t="s">
        <v>219</v>
      </c>
      <c r="O9103" t="s">
        <v>29</v>
      </c>
      <c r="P9103" t="s">
        <v>29</v>
      </c>
      <c r="Q9103" t="s">
        <v>29</v>
      </c>
      <c r="R9103" t="s">
        <v>29</v>
      </c>
      <c r="S9103" t="s">
        <v>29</v>
      </c>
      <c r="T9103" t="s">
        <v>29</v>
      </c>
      <c r="U9103" t="s">
        <v>29</v>
      </c>
      <c r="V9103" t="s">
        <v>29</v>
      </c>
      <c r="W9103" t="s">
        <v>7981</v>
      </c>
    </row>
    <row r="9104" spans="1:23">
      <c r="A9104">
        <v>9103</v>
      </c>
      <c r="B9104" t="s">
        <v>3136</v>
      </c>
      <c r="C9104" t="s">
        <v>3136</v>
      </c>
      <c r="D9104">
        <v>231</v>
      </c>
      <c r="E9104" t="s">
        <v>9305</v>
      </c>
      <c r="F9104" t="s">
        <v>1718</v>
      </c>
      <c r="G9104" t="s">
        <v>2434</v>
      </c>
      <c r="H9104" t="s">
        <v>1180</v>
      </c>
      <c r="I9104" t="s">
        <v>2434</v>
      </c>
      <c r="J9104" t="s">
        <v>2341</v>
      </c>
      <c r="K9104">
        <v>0.8</v>
      </c>
      <c r="L9104">
        <v>0.8</v>
      </c>
      <c r="M9104" t="s">
        <v>26</v>
      </c>
      <c r="N9104" t="s">
        <v>63</v>
      </c>
      <c r="O9104" t="s">
        <v>29</v>
      </c>
      <c r="P9104" t="s">
        <v>29</v>
      </c>
      <c r="Q9104" t="s">
        <v>29</v>
      </c>
      <c r="R9104" t="s">
        <v>29</v>
      </c>
      <c r="S9104" t="s">
        <v>29</v>
      </c>
      <c r="T9104" t="s">
        <v>29</v>
      </c>
      <c r="U9104" t="s">
        <v>29</v>
      </c>
      <c r="V9104" t="s">
        <v>29</v>
      </c>
      <c r="W9104" t="s">
        <v>7981</v>
      </c>
    </row>
    <row r="9105" spans="1:23">
      <c r="A9105">
        <v>9104</v>
      </c>
      <c r="B9105" t="s">
        <v>3136</v>
      </c>
      <c r="C9105" t="s">
        <v>3136</v>
      </c>
      <c r="D9105">
        <v>231</v>
      </c>
      <c r="E9105" t="s">
        <v>9306</v>
      </c>
      <c r="F9105" t="s">
        <v>176</v>
      </c>
      <c r="G9105" t="s">
        <v>5473</v>
      </c>
      <c r="H9105" t="s">
        <v>7831</v>
      </c>
      <c r="I9105" t="s">
        <v>5473</v>
      </c>
      <c r="J9105" t="s">
        <v>5474</v>
      </c>
      <c r="K9105">
        <v>0.9</v>
      </c>
      <c r="L9105">
        <v>0.9</v>
      </c>
      <c r="M9105" t="s">
        <v>26</v>
      </c>
      <c r="N9105" t="s">
        <v>74</v>
      </c>
      <c r="O9105" t="s">
        <v>29</v>
      </c>
      <c r="P9105" t="s">
        <v>29</v>
      </c>
      <c r="Q9105" t="s">
        <v>29</v>
      </c>
      <c r="R9105" t="s">
        <v>29</v>
      </c>
      <c r="S9105" t="s">
        <v>29</v>
      </c>
      <c r="T9105" t="s">
        <v>29</v>
      </c>
      <c r="U9105" t="s">
        <v>29</v>
      </c>
      <c r="V9105" t="s">
        <v>29</v>
      </c>
      <c r="W9105" t="s">
        <v>7981</v>
      </c>
    </row>
    <row r="9106" spans="1:23">
      <c r="A9106">
        <v>9105</v>
      </c>
      <c r="B9106" t="s">
        <v>3136</v>
      </c>
      <c r="C9106" t="s">
        <v>3136</v>
      </c>
      <c r="D9106">
        <v>231</v>
      </c>
      <c r="E9106" t="s">
        <v>9306</v>
      </c>
      <c r="F9106" t="s">
        <v>176</v>
      </c>
      <c r="G9106" t="s">
        <v>5473</v>
      </c>
      <c r="H9106" t="s">
        <v>7831</v>
      </c>
      <c r="I9106" t="s">
        <v>5473</v>
      </c>
      <c r="J9106" t="s">
        <v>5474</v>
      </c>
      <c r="K9106">
        <v>1.2</v>
      </c>
      <c r="L9106">
        <v>1.2</v>
      </c>
      <c r="M9106" t="s">
        <v>26</v>
      </c>
      <c r="N9106" t="s">
        <v>118</v>
      </c>
      <c r="O9106" t="s">
        <v>29</v>
      </c>
      <c r="P9106" t="s">
        <v>29</v>
      </c>
      <c r="Q9106" t="s">
        <v>29</v>
      </c>
      <c r="R9106" t="s">
        <v>29</v>
      </c>
      <c r="S9106" t="s">
        <v>29</v>
      </c>
      <c r="T9106" t="s">
        <v>29</v>
      </c>
      <c r="U9106" t="s">
        <v>29</v>
      </c>
      <c r="V9106" t="s">
        <v>29</v>
      </c>
      <c r="W9106" t="s">
        <v>7981</v>
      </c>
    </row>
    <row r="9107" spans="1:23">
      <c r="A9107">
        <v>9106</v>
      </c>
      <c r="B9107" t="s">
        <v>3136</v>
      </c>
      <c r="C9107" t="s">
        <v>3136</v>
      </c>
      <c r="D9107">
        <v>231</v>
      </c>
      <c r="E9107" t="s">
        <v>9307</v>
      </c>
      <c r="F9107" t="s">
        <v>558</v>
      </c>
      <c r="G9107" t="s">
        <v>726</v>
      </c>
      <c r="H9107" t="s">
        <v>1201</v>
      </c>
      <c r="I9107" t="s">
        <v>726</v>
      </c>
      <c r="J9107" t="s">
        <v>1201</v>
      </c>
      <c r="K9107">
        <v>0.7</v>
      </c>
      <c r="L9107">
        <v>0.7</v>
      </c>
      <c r="M9107" t="s">
        <v>26</v>
      </c>
      <c r="N9107" t="s">
        <v>74</v>
      </c>
      <c r="O9107" t="s">
        <v>29</v>
      </c>
      <c r="P9107" t="s">
        <v>29</v>
      </c>
      <c r="Q9107" t="s">
        <v>29</v>
      </c>
      <c r="R9107" t="s">
        <v>29</v>
      </c>
      <c r="S9107" t="s">
        <v>29</v>
      </c>
      <c r="T9107" t="s">
        <v>29</v>
      </c>
      <c r="U9107" t="s">
        <v>29</v>
      </c>
      <c r="V9107" t="s">
        <v>29</v>
      </c>
      <c r="W9107" t="s">
        <v>7981</v>
      </c>
    </row>
    <row r="9108" spans="1:23">
      <c r="A9108">
        <v>9107</v>
      </c>
      <c r="B9108" t="s">
        <v>3136</v>
      </c>
      <c r="C9108" t="s">
        <v>3136</v>
      </c>
      <c r="D9108">
        <v>231</v>
      </c>
      <c r="E9108" t="s">
        <v>9307</v>
      </c>
      <c r="F9108" t="s">
        <v>558</v>
      </c>
      <c r="G9108" t="s">
        <v>726</v>
      </c>
      <c r="H9108" t="s">
        <v>1201</v>
      </c>
      <c r="I9108" t="s">
        <v>726</v>
      </c>
      <c r="J9108" t="s">
        <v>1201</v>
      </c>
      <c r="K9108">
        <v>1.2</v>
      </c>
      <c r="L9108">
        <v>1.2</v>
      </c>
      <c r="M9108" t="s">
        <v>26</v>
      </c>
      <c r="N9108" t="s">
        <v>118</v>
      </c>
      <c r="O9108" t="s">
        <v>29</v>
      </c>
      <c r="P9108" t="s">
        <v>29</v>
      </c>
      <c r="Q9108" t="s">
        <v>29</v>
      </c>
      <c r="R9108" t="s">
        <v>29</v>
      </c>
      <c r="S9108" t="s">
        <v>29</v>
      </c>
      <c r="T9108" t="s">
        <v>29</v>
      </c>
      <c r="U9108" t="s">
        <v>29</v>
      </c>
      <c r="V9108" t="s">
        <v>29</v>
      </c>
      <c r="W9108" t="s">
        <v>7981</v>
      </c>
    </row>
    <row r="9109" spans="1:23">
      <c r="A9109">
        <v>9108</v>
      </c>
      <c r="B9109" t="s">
        <v>3136</v>
      </c>
      <c r="C9109" t="s">
        <v>3136</v>
      </c>
      <c r="D9109">
        <v>231</v>
      </c>
      <c r="E9109" t="s">
        <v>9308</v>
      </c>
      <c r="F9109" t="s">
        <v>312</v>
      </c>
      <c r="G9109" t="s">
        <v>2524</v>
      </c>
      <c r="H9109" t="s">
        <v>9348</v>
      </c>
      <c r="I9109" t="s">
        <v>2524</v>
      </c>
      <c r="J9109" t="s">
        <v>9348</v>
      </c>
      <c r="K9109">
        <v>1.6</v>
      </c>
      <c r="L9109">
        <v>1.6</v>
      </c>
      <c r="M9109" t="s">
        <v>26</v>
      </c>
      <c r="N9109" t="s">
        <v>118</v>
      </c>
      <c r="O9109" t="s">
        <v>29</v>
      </c>
      <c r="P9109" t="s">
        <v>29</v>
      </c>
      <c r="Q9109" t="s">
        <v>29</v>
      </c>
      <c r="R9109" t="s">
        <v>29</v>
      </c>
      <c r="S9109" t="s">
        <v>29</v>
      </c>
      <c r="T9109" t="s">
        <v>29</v>
      </c>
      <c r="U9109" t="s">
        <v>29</v>
      </c>
      <c r="V9109" t="s">
        <v>29</v>
      </c>
      <c r="W9109" t="s">
        <v>7981</v>
      </c>
    </row>
    <row r="9110" spans="1:23">
      <c r="A9110">
        <v>9109</v>
      </c>
      <c r="B9110" t="s">
        <v>3136</v>
      </c>
      <c r="C9110" t="s">
        <v>3136</v>
      </c>
      <c r="D9110">
        <v>231</v>
      </c>
      <c r="E9110" t="s">
        <v>9309</v>
      </c>
      <c r="F9110" t="s">
        <v>154</v>
      </c>
      <c r="G9110" t="s">
        <v>8837</v>
      </c>
      <c r="H9110" t="s">
        <v>543</v>
      </c>
      <c r="I9110" t="s">
        <v>8837</v>
      </c>
      <c r="J9110" t="s">
        <v>543</v>
      </c>
      <c r="K9110">
        <v>0.2</v>
      </c>
      <c r="L9110">
        <v>0.2</v>
      </c>
      <c r="M9110" t="s">
        <v>26</v>
      </c>
      <c r="N9110" t="s">
        <v>219</v>
      </c>
      <c r="O9110" t="s">
        <v>29</v>
      </c>
      <c r="P9110" t="s">
        <v>29</v>
      </c>
      <c r="Q9110" t="s">
        <v>29</v>
      </c>
      <c r="R9110" t="s">
        <v>29</v>
      </c>
      <c r="S9110" t="s">
        <v>29</v>
      </c>
      <c r="T9110" t="s">
        <v>29</v>
      </c>
      <c r="U9110" t="s">
        <v>29</v>
      </c>
      <c r="V9110" t="s">
        <v>29</v>
      </c>
      <c r="W9110" t="s">
        <v>7981</v>
      </c>
    </row>
    <row r="9111" spans="1:23">
      <c r="A9111">
        <v>9110</v>
      </c>
      <c r="B9111" t="s">
        <v>3136</v>
      </c>
      <c r="C9111" t="s">
        <v>3136</v>
      </c>
      <c r="D9111">
        <v>231</v>
      </c>
      <c r="E9111" t="s">
        <v>9309</v>
      </c>
      <c r="F9111" t="s">
        <v>154</v>
      </c>
      <c r="G9111" t="s">
        <v>8837</v>
      </c>
      <c r="H9111" t="s">
        <v>543</v>
      </c>
      <c r="I9111" t="s">
        <v>8837</v>
      </c>
      <c r="J9111" t="s">
        <v>543</v>
      </c>
      <c r="K9111">
        <v>0.2</v>
      </c>
      <c r="L9111">
        <v>0.2</v>
      </c>
      <c r="M9111" t="s">
        <v>26</v>
      </c>
      <c r="N9111" t="s">
        <v>63</v>
      </c>
      <c r="O9111" t="s">
        <v>29</v>
      </c>
      <c r="P9111" t="s">
        <v>29</v>
      </c>
      <c r="Q9111" t="s">
        <v>29</v>
      </c>
      <c r="R9111" t="s">
        <v>29</v>
      </c>
      <c r="S9111" t="s">
        <v>29</v>
      </c>
      <c r="T9111" t="s">
        <v>29</v>
      </c>
      <c r="U9111" t="s">
        <v>29</v>
      </c>
      <c r="V9111" t="s">
        <v>29</v>
      </c>
      <c r="W9111" t="s">
        <v>7981</v>
      </c>
    </row>
    <row r="9112" spans="1:23">
      <c r="A9112">
        <v>9111</v>
      </c>
      <c r="B9112" t="s">
        <v>3136</v>
      </c>
      <c r="C9112" t="s">
        <v>3136</v>
      </c>
      <c r="D9112">
        <v>231</v>
      </c>
      <c r="E9112" t="s">
        <v>9309</v>
      </c>
      <c r="F9112" t="s">
        <v>154</v>
      </c>
      <c r="G9112" t="s">
        <v>8837</v>
      </c>
      <c r="H9112" t="s">
        <v>543</v>
      </c>
      <c r="I9112" t="s">
        <v>8837</v>
      </c>
      <c r="J9112" t="s">
        <v>543</v>
      </c>
      <c r="K9112">
        <v>1.2</v>
      </c>
      <c r="L9112">
        <v>1.2</v>
      </c>
      <c r="M9112" t="s">
        <v>26</v>
      </c>
      <c r="N9112" t="s">
        <v>118</v>
      </c>
      <c r="O9112" t="s">
        <v>29</v>
      </c>
      <c r="P9112" t="s">
        <v>29</v>
      </c>
      <c r="Q9112" t="s">
        <v>29</v>
      </c>
      <c r="R9112" t="s">
        <v>29</v>
      </c>
      <c r="S9112" t="s">
        <v>29</v>
      </c>
      <c r="T9112" t="s">
        <v>29</v>
      </c>
      <c r="U9112" t="s">
        <v>29</v>
      </c>
      <c r="V9112" t="s">
        <v>29</v>
      </c>
      <c r="W9112" t="s">
        <v>7981</v>
      </c>
    </row>
    <row r="9113" spans="1:23">
      <c r="A9113">
        <v>9112</v>
      </c>
      <c r="B9113" t="s">
        <v>3136</v>
      </c>
      <c r="C9113" t="s">
        <v>3136</v>
      </c>
      <c r="D9113">
        <v>231</v>
      </c>
      <c r="E9113" t="s">
        <v>9310</v>
      </c>
      <c r="F9113" t="s">
        <v>154</v>
      </c>
      <c r="G9113" t="s">
        <v>1218</v>
      </c>
      <c r="H9113" t="s">
        <v>9349</v>
      </c>
      <c r="I9113" t="s">
        <v>1218</v>
      </c>
      <c r="J9113" t="s">
        <v>2227</v>
      </c>
      <c r="K9113">
        <v>1.4</v>
      </c>
      <c r="L9113">
        <v>1.4</v>
      </c>
      <c r="M9113" t="s">
        <v>26</v>
      </c>
      <c r="N9113" t="s">
        <v>118</v>
      </c>
      <c r="O9113" t="s">
        <v>29</v>
      </c>
      <c r="P9113" t="s">
        <v>29</v>
      </c>
      <c r="Q9113" t="s">
        <v>29</v>
      </c>
      <c r="R9113" t="s">
        <v>29</v>
      </c>
      <c r="S9113" t="s">
        <v>29</v>
      </c>
      <c r="T9113" t="s">
        <v>29</v>
      </c>
      <c r="U9113" t="s">
        <v>29</v>
      </c>
      <c r="V9113" t="s">
        <v>29</v>
      </c>
      <c r="W9113" t="s">
        <v>7981</v>
      </c>
    </row>
    <row r="9114" spans="1:23">
      <c r="A9114">
        <v>9113</v>
      </c>
      <c r="B9114" t="s">
        <v>3136</v>
      </c>
      <c r="C9114" t="s">
        <v>3136</v>
      </c>
      <c r="D9114">
        <v>231</v>
      </c>
      <c r="E9114" t="s">
        <v>9311</v>
      </c>
      <c r="F9114" t="s">
        <v>154</v>
      </c>
      <c r="G9114" t="s">
        <v>2203</v>
      </c>
      <c r="H9114" t="s">
        <v>9350</v>
      </c>
      <c r="I9114" t="s">
        <v>2203</v>
      </c>
      <c r="J9114" t="s">
        <v>9350</v>
      </c>
      <c r="K9114">
        <v>0.5</v>
      </c>
      <c r="L9114">
        <v>0.5</v>
      </c>
      <c r="M9114" t="s">
        <v>26</v>
      </c>
      <c r="N9114" t="s">
        <v>219</v>
      </c>
      <c r="O9114" t="s">
        <v>29</v>
      </c>
      <c r="P9114" t="s">
        <v>29</v>
      </c>
      <c r="Q9114" t="s">
        <v>29</v>
      </c>
      <c r="R9114" t="s">
        <v>29</v>
      </c>
      <c r="S9114" t="s">
        <v>29</v>
      </c>
      <c r="T9114" t="s">
        <v>29</v>
      </c>
      <c r="U9114" t="s">
        <v>29</v>
      </c>
      <c r="V9114" t="s">
        <v>29</v>
      </c>
      <c r="W9114" t="s">
        <v>7981</v>
      </c>
    </row>
    <row r="9115" spans="1:23">
      <c r="A9115">
        <v>9114</v>
      </c>
      <c r="B9115" t="s">
        <v>3136</v>
      </c>
      <c r="C9115" t="s">
        <v>3136</v>
      </c>
      <c r="D9115">
        <v>231</v>
      </c>
      <c r="E9115" t="s">
        <v>9311</v>
      </c>
      <c r="F9115" t="s">
        <v>154</v>
      </c>
      <c r="G9115" t="s">
        <v>2203</v>
      </c>
      <c r="H9115" t="s">
        <v>9350</v>
      </c>
      <c r="I9115" t="s">
        <v>2203</v>
      </c>
      <c r="J9115" t="s">
        <v>9350</v>
      </c>
      <c r="K9115">
        <v>0.7</v>
      </c>
      <c r="L9115">
        <v>0.7</v>
      </c>
      <c r="M9115" t="s">
        <v>26</v>
      </c>
      <c r="N9115" t="s">
        <v>118</v>
      </c>
      <c r="O9115" t="s">
        <v>29</v>
      </c>
      <c r="P9115" t="s">
        <v>29</v>
      </c>
      <c r="Q9115" t="s">
        <v>29</v>
      </c>
      <c r="R9115" t="s">
        <v>29</v>
      </c>
      <c r="S9115" t="s">
        <v>29</v>
      </c>
      <c r="T9115" t="s">
        <v>29</v>
      </c>
      <c r="U9115" t="s">
        <v>29</v>
      </c>
      <c r="V9115" t="s">
        <v>29</v>
      </c>
      <c r="W9115" t="s">
        <v>7981</v>
      </c>
    </row>
    <row r="9116" spans="1:23">
      <c r="A9116">
        <v>9115</v>
      </c>
      <c r="B9116" t="s">
        <v>3136</v>
      </c>
      <c r="C9116" t="s">
        <v>3136</v>
      </c>
      <c r="D9116">
        <v>231</v>
      </c>
      <c r="E9116" t="s">
        <v>9312</v>
      </c>
      <c r="F9116" t="s">
        <v>154</v>
      </c>
      <c r="G9116" t="s">
        <v>2203</v>
      </c>
      <c r="H9116" t="s">
        <v>29</v>
      </c>
      <c r="I9116" t="s">
        <v>2203</v>
      </c>
      <c r="J9116" t="s">
        <v>29</v>
      </c>
      <c r="K9116">
        <v>1.2</v>
      </c>
      <c r="L9116">
        <v>1.2</v>
      </c>
      <c r="M9116" t="s">
        <v>26</v>
      </c>
      <c r="N9116" t="s">
        <v>118</v>
      </c>
      <c r="O9116" t="s">
        <v>29</v>
      </c>
      <c r="P9116" t="s">
        <v>29</v>
      </c>
      <c r="Q9116" t="s">
        <v>29</v>
      </c>
      <c r="R9116" t="s">
        <v>29</v>
      </c>
      <c r="S9116" t="s">
        <v>29</v>
      </c>
      <c r="T9116" t="s">
        <v>29</v>
      </c>
      <c r="U9116" t="s">
        <v>29</v>
      </c>
      <c r="V9116" t="s">
        <v>29</v>
      </c>
      <c r="W9116" t="s">
        <v>7981</v>
      </c>
    </row>
    <row r="9117" spans="1:23">
      <c r="A9117">
        <v>9116</v>
      </c>
      <c r="B9117" t="s">
        <v>3136</v>
      </c>
      <c r="C9117" t="s">
        <v>3136</v>
      </c>
      <c r="D9117">
        <v>231</v>
      </c>
      <c r="E9117" t="s">
        <v>2426</v>
      </c>
      <c r="F9117" t="s">
        <v>154</v>
      </c>
      <c r="G9117" t="s">
        <v>2427</v>
      </c>
      <c r="H9117" t="s">
        <v>2332</v>
      </c>
      <c r="I9117" t="s">
        <v>9351</v>
      </c>
      <c r="J9117" t="s">
        <v>2332</v>
      </c>
      <c r="K9117">
        <v>0.2</v>
      </c>
      <c r="L9117">
        <v>0.2</v>
      </c>
      <c r="M9117" t="s">
        <v>26</v>
      </c>
      <c r="N9117" t="s">
        <v>219</v>
      </c>
      <c r="O9117" t="s">
        <v>29</v>
      </c>
      <c r="P9117" t="s">
        <v>29</v>
      </c>
      <c r="Q9117" t="s">
        <v>29</v>
      </c>
      <c r="R9117" t="s">
        <v>29</v>
      </c>
      <c r="S9117" t="s">
        <v>29</v>
      </c>
      <c r="T9117" t="s">
        <v>29</v>
      </c>
      <c r="U9117" t="s">
        <v>29</v>
      </c>
      <c r="V9117" t="s">
        <v>29</v>
      </c>
      <c r="W9117" t="s">
        <v>7981</v>
      </c>
    </row>
    <row r="9118" spans="1:23">
      <c r="A9118">
        <v>9117</v>
      </c>
      <c r="B9118" t="s">
        <v>3136</v>
      </c>
      <c r="C9118" t="s">
        <v>3136</v>
      </c>
      <c r="D9118">
        <v>231</v>
      </c>
      <c r="E9118" t="s">
        <v>2426</v>
      </c>
      <c r="F9118" t="s">
        <v>154</v>
      </c>
      <c r="G9118" t="s">
        <v>2427</v>
      </c>
      <c r="H9118" t="s">
        <v>2332</v>
      </c>
      <c r="I9118" t="s">
        <v>9351</v>
      </c>
      <c r="J9118" t="s">
        <v>2332</v>
      </c>
      <c r="K9118">
        <v>0.9</v>
      </c>
      <c r="L9118">
        <v>0.9</v>
      </c>
      <c r="M9118" t="s">
        <v>26</v>
      </c>
      <c r="N9118" t="s">
        <v>121</v>
      </c>
      <c r="O9118" t="s">
        <v>29</v>
      </c>
      <c r="P9118" t="s">
        <v>29</v>
      </c>
      <c r="Q9118" t="s">
        <v>29</v>
      </c>
      <c r="R9118" t="s">
        <v>29</v>
      </c>
      <c r="S9118" t="s">
        <v>29</v>
      </c>
      <c r="T9118" t="s">
        <v>29</v>
      </c>
      <c r="U9118" t="s">
        <v>29</v>
      </c>
      <c r="V9118" t="s">
        <v>29</v>
      </c>
      <c r="W9118" t="s">
        <v>7981</v>
      </c>
    </row>
    <row r="9119" spans="1:23">
      <c r="A9119">
        <v>9118</v>
      </c>
      <c r="B9119" t="s">
        <v>3136</v>
      </c>
      <c r="C9119" t="s">
        <v>3136</v>
      </c>
      <c r="D9119">
        <v>231</v>
      </c>
      <c r="E9119" t="s">
        <v>9313</v>
      </c>
      <c r="F9119" t="s">
        <v>516</v>
      </c>
      <c r="G9119" t="s">
        <v>2579</v>
      </c>
      <c r="H9119" t="s">
        <v>9352</v>
      </c>
      <c r="I9119" t="s">
        <v>9353</v>
      </c>
      <c r="J9119" t="s">
        <v>9352</v>
      </c>
      <c r="K9119">
        <v>0.8</v>
      </c>
      <c r="L9119">
        <v>0.8</v>
      </c>
      <c r="M9119" t="s">
        <v>26</v>
      </c>
      <c r="N9119" t="s">
        <v>219</v>
      </c>
      <c r="O9119" t="s">
        <v>29</v>
      </c>
      <c r="P9119" t="s">
        <v>29</v>
      </c>
      <c r="Q9119" t="s">
        <v>29</v>
      </c>
      <c r="R9119" t="s">
        <v>29</v>
      </c>
      <c r="S9119" t="s">
        <v>29</v>
      </c>
      <c r="T9119" t="s">
        <v>29</v>
      </c>
      <c r="U9119" t="s">
        <v>29</v>
      </c>
      <c r="V9119" t="s">
        <v>29</v>
      </c>
      <c r="W9119" t="s">
        <v>7981</v>
      </c>
    </row>
    <row r="9120" spans="1:23">
      <c r="A9120">
        <v>9119</v>
      </c>
      <c r="B9120" t="s">
        <v>3136</v>
      </c>
      <c r="C9120" t="s">
        <v>3136</v>
      </c>
      <c r="D9120">
        <v>231</v>
      </c>
      <c r="E9120" t="s">
        <v>9313</v>
      </c>
      <c r="F9120" t="s">
        <v>516</v>
      </c>
      <c r="G9120" t="s">
        <v>2579</v>
      </c>
      <c r="H9120" t="s">
        <v>9352</v>
      </c>
      <c r="I9120" t="s">
        <v>9353</v>
      </c>
      <c r="J9120" t="s">
        <v>9352</v>
      </c>
      <c r="K9120">
        <v>0.2</v>
      </c>
      <c r="L9120">
        <v>0.2</v>
      </c>
      <c r="M9120" t="s">
        <v>26</v>
      </c>
      <c r="N9120" t="s">
        <v>219</v>
      </c>
      <c r="O9120" t="s">
        <v>29</v>
      </c>
      <c r="P9120" t="s">
        <v>29</v>
      </c>
      <c r="Q9120" t="s">
        <v>29</v>
      </c>
      <c r="R9120" t="s">
        <v>29</v>
      </c>
      <c r="S9120" t="s">
        <v>29</v>
      </c>
      <c r="T9120" t="s">
        <v>29</v>
      </c>
      <c r="U9120" t="s">
        <v>29</v>
      </c>
      <c r="V9120" t="s">
        <v>29</v>
      </c>
      <c r="W9120" t="s">
        <v>7981</v>
      </c>
    </row>
    <row r="9121" spans="1:23">
      <c r="A9121">
        <v>9120</v>
      </c>
      <c r="B9121" t="s">
        <v>3136</v>
      </c>
      <c r="C9121" t="s">
        <v>3136</v>
      </c>
      <c r="D9121">
        <v>231</v>
      </c>
      <c r="E9121" t="s">
        <v>9314</v>
      </c>
      <c r="F9121" t="s">
        <v>154</v>
      </c>
      <c r="G9121" t="s">
        <v>2407</v>
      </c>
      <c r="H9121" t="s">
        <v>29</v>
      </c>
      <c r="I9121" t="s">
        <v>9354</v>
      </c>
      <c r="J9121" t="s">
        <v>29</v>
      </c>
      <c r="K9121">
        <v>0.9</v>
      </c>
      <c r="L9121">
        <v>0.9</v>
      </c>
      <c r="M9121" t="s">
        <v>26</v>
      </c>
      <c r="N9121" t="s">
        <v>219</v>
      </c>
      <c r="O9121" t="s">
        <v>29</v>
      </c>
      <c r="P9121" t="s">
        <v>29</v>
      </c>
      <c r="Q9121" t="s">
        <v>29</v>
      </c>
      <c r="R9121" t="s">
        <v>29</v>
      </c>
      <c r="S9121" t="s">
        <v>29</v>
      </c>
      <c r="T9121" t="s">
        <v>29</v>
      </c>
      <c r="U9121" t="s">
        <v>29</v>
      </c>
      <c r="V9121" t="s">
        <v>29</v>
      </c>
      <c r="W9121" t="s">
        <v>7981</v>
      </c>
    </row>
    <row r="9122" spans="1:23">
      <c r="A9122">
        <v>9121</v>
      </c>
      <c r="B9122" t="s">
        <v>3136</v>
      </c>
      <c r="C9122" t="s">
        <v>3136</v>
      </c>
      <c r="D9122">
        <v>231</v>
      </c>
      <c r="E9122" t="s">
        <v>9315</v>
      </c>
      <c r="F9122" t="s">
        <v>516</v>
      </c>
      <c r="G9122" t="s">
        <v>2579</v>
      </c>
      <c r="H9122" t="s">
        <v>1262</v>
      </c>
      <c r="I9122" t="s">
        <v>9353</v>
      </c>
      <c r="J9122" t="s">
        <v>1262</v>
      </c>
      <c r="K9122">
        <v>0.7</v>
      </c>
      <c r="L9122">
        <v>0.7</v>
      </c>
      <c r="M9122" t="s">
        <v>26</v>
      </c>
      <c r="N9122" t="s">
        <v>219</v>
      </c>
      <c r="O9122" t="s">
        <v>29</v>
      </c>
      <c r="P9122" t="s">
        <v>29</v>
      </c>
      <c r="Q9122" t="s">
        <v>29</v>
      </c>
      <c r="R9122" t="s">
        <v>29</v>
      </c>
      <c r="S9122" t="s">
        <v>29</v>
      </c>
      <c r="T9122" t="s">
        <v>29</v>
      </c>
      <c r="U9122" t="s">
        <v>29</v>
      </c>
      <c r="V9122" t="s">
        <v>29</v>
      </c>
      <c r="W9122" t="s">
        <v>7981</v>
      </c>
    </row>
    <row r="9123" spans="1:23">
      <c r="A9123">
        <v>9122</v>
      </c>
      <c r="B9123" t="s">
        <v>3136</v>
      </c>
      <c r="C9123" t="s">
        <v>3136</v>
      </c>
      <c r="D9123">
        <v>231</v>
      </c>
      <c r="E9123" t="s">
        <v>9316</v>
      </c>
      <c r="F9123" t="s">
        <v>154</v>
      </c>
      <c r="G9123" t="s">
        <v>1218</v>
      </c>
      <c r="H9123" t="s">
        <v>29</v>
      </c>
      <c r="I9123" t="s">
        <v>1218</v>
      </c>
      <c r="J9123" t="s">
        <v>29</v>
      </c>
      <c r="K9123">
        <v>0.7</v>
      </c>
      <c r="L9123">
        <v>0.7</v>
      </c>
      <c r="M9123" t="s">
        <v>26</v>
      </c>
      <c r="N9123" t="s">
        <v>118</v>
      </c>
      <c r="O9123" t="s">
        <v>29</v>
      </c>
      <c r="P9123" t="s">
        <v>29</v>
      </c>
      <c r="Q9123" t="s">
        <v>29</v>
      </c>
      <c r="R9123" t="s">
        <v>29</v>
      </c>
      <c r="S9123" t="s">
        <v>29</v>
      </c>
      <c r="T9123" t="s">
        <v>29</v>
      </c>
      <c r="U9123" t="s">
        <v>29</v>
      </c>
      <c r="V9123" t="s">
        <v>29</v>
      </c>
      <c r="W9123" t="s">
        <v>7981</v>
      </c>
    </row>
    <row r="9124" spans="1:23">
      <c r="A9124">
        <v>9123</v>
      </c>
      <c r="B9124" t="s">
        <v>3136</v>
      </c>
      <c r="C9124" t="s">
        <v>3136</v>
      </c>
      <c r="D9124">
        <v>231</v>
      </c>
      <c r="E9124" t="s">
        <v>9317</v>
      </c>
      <c r="F9124" t="s">
        <v>154</v>
      </c>
      <c r="G9124" t="s">
        <v>2401</v>
      </c>
      <c r="H9124" t="s">
        <v>9355</v>
      </c>
      <c r="I9124" t="s">
        <v>9356</v>
      </c>
      <c r="J9124" t="s">
        <v>9355</v>
      </c>
      <c r="K9124">
        <v>0.6</v>
      </c>
      <c r="L9124">
        <v>0.6</v>
      </c>
      <c r="M9124" t="s">
        <v>26</v>
      </c>
      <c r="N9124" t="s">
        <v>219</v>
      </c>
      <c r="O9124" t="s">
        <v>29</v>
      </c>
      <c r="P9124" t="s">
        <v>29</v>
      </c>
      <c r="Q9124" t="s">
        <v>29</v>
      </c>
      <c r="R9124" t="s">
        <v>29</v>
      </c>
      <c r="S9124" t="s">
        <v>29</v>
      </c>
      <c r="T9124" t="s">
        <v>29</v>
      </c>
      <c r="U9124" t="s">
        <v>29</v>
      </c>
      <c r="V9124" t="s">
        <v>29</v>
      </c>
      <c r="W9124" t="s">
        <v>7981</v>
      </c>
    </row>
    <row r="9125" spans="1:23">
      <c r="A9125">
        <v>9124</v>
      </c>
      <c r="B9125" t="s">
        <v>3136</v>
      </c>
      <c r="C9125" t="s">
        <v>3136</v>
      </c>
      <c r="D9125">
        <v>231</v>
      </c>
      <c r="E9125" t="s">
        <v>9318</v>
      </c>
      <c r="F9125" t="s">
        <v>9357</v>
      </c>
      <c r="G9125" t="s">
        <v>3139</v>
      </c>
      <c r="H9125" t="s">
        <v>9358</v>
      </c>
      <c r="I9125" t="s">
        <v>9359</v>
      </c>
      <c r="J9125" t="s">
        <v>9360</v>
      </c>
      <c r="K9125">
        <v>0.6</v>
      </c>
      <c r="L9125">
        <v>0.6</v>
      </c>
      <c r="M9125" t="s">
        <v>26</v>
      </c>
      <c r="N9125" t="s">
        <v>74</v>
      </c>
      <c r="O9125" t="s">
        <v>29</v>
      </c>
      <c r="P9125" t="s">
        <v>29</v>
      </c>
      <c r="Q9125" t="s">
        <v>29</v>
      </c>
      <c r="R9125" t="s">
        <v>29</v>
      </c>
      <c r="S9125" t="s">
        <v>29</v>
      </c>
      <c r="T9125" t="s">
        <v>29</v>
      </c>
      <c r="U9125" t="s">
        <v>29</v>
      </c>
      <c r="V9125" t="s">
        <v>29</v>
      </c>
      <c r="W9125" t="s">
        <v>7981</v>
      </c>
    </row>
    <row r="9126" spans="1:23">
      <c r="A9126">
        <v>9125</v>
      </c>
      <c r="B9126" t="s">
        <v>3136</v>
      </c>
      <c r="C9126" t="s">
        <v>3136</v>
      </c>
      <c r="D9126">
        <v>231</v>
      </c>
      <c r="E9126" t="s">
        <v>9319</v>
      </c>
      <c r="F9126" t="s">
        <v>438</v>
      </c>
      <c r="G9126" t="s">
        <v>2023</v>
      </c>
      <c r="H9126" t="s">
        <v>1178</v>
      </c>
      <c r="I9126" t="s">
        <v>9361</v>
      </c>
      <c r="J9126" t="s">
        <v>1178</v>
      </c>
      <c r="K9126">
        <v>0.2</v>
      </c>
      <c r="L9126">
        <v>0.2</v>
      </c>
      <c r="M9126" t="s">
        <v>26</v>
      </c>
      <c r="N9126" t="s">
        <v>232</v>
      </c>
      <c r="O9126" t="s">
        <v>29</v>
      </c>
      <c r="P9126" t="s">
        <v>29</v>
      </c>
      <c r="Q9126" t="s">
        <v>29</v>
      </c>
      <c r="R9126" t="s">
        <v>29</v>
      </c>
      <c r="S9126" t="s">
        <v>29</v>
      </c>
      <c r="T9126" t="s">
        <v>29</v>
      </c>
      <c r="U9126" t="s">
        <v>29</v>
      </c>
      <c r="V9126" t="s">
        <v>29</v>
      </c>
      <c r="W9126" t="s">
        <v>7981</v>
      </c>
    </row>
    <row r="9127" spans="1:23">
      <c r="A9127">
        <v>9126</v>
      </c>
      <c r="B9127" t="s">
        <v>3136</v>
      </c>
      <c r="C9127" t="s">
        <v>3136</v>
      </c>
      <c r="D9127">
        <v>231</v>
      </c>
      <c r="E9127" t="s">
        <v>9319</v>
      </c>
      <c r="F9127" t="s">
        <v>438</v>
      </c>
      <c r="G9127" t="s">
        <v>2023</v>
      </c>
      <c r="H9127" t="s">
        <v>1178</v>
      </c>
      <c r="I9127" t="s">
        <v>9361</v>
      </c>
      <c r="J9127" t="s">
        <v>1178</v>
      </c>
      <c r="K9127">
        <v>0.4</v>
      </c>
      <c r="L9127">
        <v>0.4</v>
      </c>
      <c r="M9127" t="s">
        <v>26</v>
      </c>
      <c r="N9127" t="s">
        <v>63</v>
      </c>
      <c r="O9127" t="s">
        <v>29</v>
      </c>
      <c r="P9127" t="s">
        <v>29</v>
      </c>
      <c r="Q9127" t="s">
        <v>29</v>
      </c>
      <c r="R9127" t="s">
        <v>29</v>
      </c>
      <c r="S9127" t="s">
        <v>29</v>
      </c>
      <c r="T9127" t="s">
        <v>29</v>
      </c>
      <c r="U9127" t="s">
        <v>29</v>
      </c>
      <c r="V9127" t="s">
        <v>29</v>
      </c>
      <c r="W9127" t="s">
        <v>7981</v>
      </c>
    </row>
    <row r="9128" spans="1:23">
      <c r="A9128">
        <v>9127</v>
      </c>
      <c r="B9128" t="s">
        <v>3136</v>
      </c>
      <c r="C9128" t="s">
        <v>3136</v>
      </c>
      <c r="D9128">
        <v>231</v>
      </c>
      <c r="E9128" t="s">
        <v>9320</v>
      </c>
      <c r="F9128" t="s">
        <v>9362</v>
      </c>
      <c r="G9128" t="s">
        <v>9363</v>
      </c>
      <c r="H9128" t="s">
        <v>29</v>
      </c>
      <c r="I9128" t="s">
        <v>9363</v>
      </c>
      <c r="J9128" t="s">
        <v>29</v>
      </c>
      <c r="K9128">
        <v>0.5</v>
      </c>
      <c r="L9128">
        <v>0.5</v>
      </c>
      <c r="M9128" t="s">
        <v>26</v>
      </c>
      <c r="N9128" t="s">
        <v>219</v>
      </c>
      <c r="O9128" t="s">
        <v>29</v>
      </c>
      <c r="P9128" t="s">
        <v>29</v>
      </c>
      <c r="Q9128" t="s">
        <v>29</v>
      </c>
      <c r="R9128" t="s">
        <v>29</v>
      </c>
      <c r="S9128" t="s">
        <v>29</v>
      </c>
      <c r="T9128" t="s">
        <v>29</v>
      </c>
      <c r="U9128" t="s">
        <v>29</v>
      </c>
      <c r="V9128" t="s">
        <v>29</v>
      </c>
      <c r="W9128" t="s">
        <v>7981</v>
      </c>
    </row>
    <row r="9129" spans="1:23">
      <c r="A9129">
        <v>9128</v>
      </c>
      <c r="B9129" t="s">
        <v>3136</v>
      </c>
      <c r="C9129" t="s">
        <v>3136</v>
      </c>
      <c r="D9129">
        <v>231</v>
      </c>
      <c r="E9129" t="s">
        <v>9321</v>
      </c>
      <c r="F9129" t="s">
        <v>558</v>
      </c>
      <c r="G9129" t="s">
        <v>726</v>
      </c>
      <c r="H9129" t="s">
        <v>208</v>
      </c>
      <c r="I9129" t="s">
        <v>726</v>
      </c>
      <c r="J9129" t="s">
        <v>208</v>
      </c>
      <c r="K9129">
        <v>0.4</v>
      </c>
      <c r="L9129">
        <v>0.4</v>
      </c>
      <c r="M9129" t="s">
        <v>26</v>
      </c>
      <c r="N9129" t="s">
        <v>74</v>
      </c>
      <c r="O9129" t="s">
        <v>29</v>
      </c>
      <c r="P9129" t="s">
        <v>29</v>
      </c>
      <c r="Q9129" t="s">
        <v>29</v>
      </c>
      <c r="R9129" t="s">
        <v>29</v>
      </c>
      <c r="S9129" t="s">
        <v>29</v>
      </c>
      <c r="T9129" t="s">
        <v>29</v>
      </c>
      <c r="U9129" t="s">
        <v>29</v>
      </c>
      <c r="V9129" t="s">
        <v>29</v>
      </c>
      <c r="W9129" t="s">
        <v>7981</v>
      </c>
    </row>
    <row r="9130" spans="1:23">
      <c r="A9130">
        <v>9129</v>
      </c>
      <c r="B9130" t="s">
        <v>3136</v>
      </c>
      <c r="C9130" t="s">
        <v>3136</v>
      </c>
      <c r="D9130">
        <v>231</v>
      </c>
      <c r="E9130" t="s">
        <v>9322</v>
      </c>
      <c r="F9130" t="s">
        <v>438</v>
      </c>
      <c r="G9130" t="s">
        <v>6238</v>
      </c>
      <c r="H9130" t="s">
        <v>29</v>
      </c>
      <c r="I9130" t="s">
        <v>6238</v>
      </c>
      <c r="J9130" t="s">
        <v>29</v>
      </c>
      <c r="K9130">
        <v>0.4</v>
      </c>
      <c r="L9130">
        <v>0.4</v>
      </c>
      <c r="M9130" t="s">
        <v>26</v>
      </c>
      <c r="N9130" t="s">
        <v>118</v>
      </c>
      <c r="O9130" t="s">
        <v>29</v>
      </c>
      <c r="P9130" t="s">
        <v>29</v>
      </c>
      <c r="Q9130" t="s">
        <v>29</v>
      </c>
      <c r="R9130" t="s">
        <v>29</v>
      </c>
      <c r="S9130" t="s">
        <v>29</v>
      </c>
      <c r="T9130" t="s">
        <v>29</v>
      </c>
      <c r="U9130" t="s">
        <v>29</v>
      </c>
      <c r="V9130" t="s">
        <v>29</v>
      </c>
      <c r="W9130" t="s">
        <v>7981</v>
      </c>
    </row>
    <row r="9131" spans="1:23">
      <c r="A9131">
        <v>9130</v>
      </c>
      <c r="B9131" t="s">
        <v>3136</v>
      </c>
      <c r="C9131" t="s">
        <v>3136</v>
      </c>
      <c r="D9131">
        <v>231</v>
      </c>
      <c r="E9131" t="s">
        <v>9323</v>
      </c>
      <c r="F9131" t="s">
        <v>5098</v>
      </c>
      <c r="G9131" t="s">
        <v>5099</v>
      </c>
      <c r="H9131" t="s">
        <v>29</v>
      </c>
      <c r="I9131" t="s">
        <v>5099</v>
      </c>
      <c r="J9131" t="s">
        <v>29</v>
      </c>
      <c r="K9131">
        <v>0.4</v>
      </c>
      <c r="L9131">
        <v>0.4</v>
      </c>
      <c r="M9131" t="s">
        <v>26</v>
      </c>
      <c r="N9131" t="s">
        <v>74</v>
      </c>
      <c r="O9131" t="s">
        <v>29</v>
      </c>
      <c r="P9131" t="s">
        <v>29</v>
      </c>
      <c r="Q9131" t="s">
        <v>29</v>
      </c>
      <c r="R9131" t="s">
        <v>29</v>
      </c>
      <c r="S9131" t="s">
        <v>29</v>
      </c>
      <c r="T9131" t="s">
        <v>29</v>
      </c>
      <c r="U9131" t="s">
        <v>29</v>
      </c>
      <c r="V9131" t="s">
        <v>29</v>
      </c>
      <c r="W9131" t="s">
        <v>7981</v>
      </c>
    </row>
    <row r="9132" spans="1:23">
      <c r="A9132">
        <v>9131</v>
      </c>
      <c r="B9132" t="s">
        <v>3136</v>
      </c>
      <c r="C9132" t="s">
        <v>3136</v>
      </c>
      <c r="D9132">
        <v>231</v>
      </c>
      <c r="E9132" t="s">
        <v>9324</v>
      </c>
      <c r="F9132" t="s">
        <v>558</v>
      </c>
      <c r="G9132" t="s">
        <v>9364</v>
      </c>
      <c r="H9132" t="s">
        <v>9365</v>
      </c>
      <c r="I9132" t="s">
        <v>9366</v>
      </c>
      <c r="J9132" t="s">
        <v>9365</v>
      </c>
      <c r="K9132">
        <v>0.3</v>
      </c>
      <c r="L9132">
        <v>0.3</v>
      </c>
      <c r="M9132" t="s">
        <v>26</v>
      </c>
      <c r="N9132" t="s">
        <v>118</v>
      </c>
      <c r="O9132" t="s">
        <v>29</v>
      </c>
      <c r="P9132" t="s">
        <v>29</v>
      </c>
      <c r="Q9132" t="s">
        <v>29</v>
      </c>
      <c r="R9132" t="s">
        <v>29</v>
      </c>
      <c r="S9132" t="s">
        <v>29</v>
      </c>
      <c r="T9132" t="s">
        <v>29</v>
      </c>
      <c r="U9132" t="s">
        <v>29</v>
      </c>
      <c r="V9132" t="s">
        <v>29</v>
      </c>
      <c r="W9132" t="s">
        <v>7981</v>
      </c>
    </row>
    <row r="9133" spans="1:23">
      <c r="A9133">
        <v>9132</v>
      </c>
      <c r="B9133" t="s">
        <v>3136</v>
      </c>
      <c r="C9133" t="s">
        <v>3136</v>
      </c>
      <c r="D9133">
        <v>231</v>
      </c>
      <c r="E9133" t="s">
        <v>9325</v>
      </c>
      <c r="F9133" t="s">
        <v>522</v>
      </c>
      <c r="G9133" t="s">
        <v>8506</v>
      </c>
      <c r="H9133" t="s">
        <v>9367</v>
      </c>
      <c r="I9133" t="s">
        <v>8506</v>
      </c>
      <c r="J9133" t="s">
        <v>9367</v>
      </c>
      <c r="K9133">
        <v>0.4</v>
      </c>
      <c r="L9133">
        <v>0.4</v>
      </c>
      <c r="M9133" t="s">
        <v>26</v>
      </c>
      <c r="N9133" t="s">
        <v>118</v>
      </c>
      <c r="O9133" t="s">
        <v>29</v>
      </c>
      <c r="P9133" t="s">
        <v>29</v>
      </c>
      <c r="Q9133" t="s">
        <v>29</v>
      </c>
      <c r="R9133" t="s">
        <v>29</v>
      </c>
      <c r="S9133" t="s">
        <v>29</v>
      </c>
      <c r="T9133" t="s">
        <v>29</v>
      </c>
      <c r="U9133" t="s">
        <v>29</v>
      </c>
      <c r="V9133" t="s">
        <v>29</v>
      </c>
      <c r="W9133" t="s">
        <v>7981</v>
      </c>
    </row>
    <row r="9134" spans="1:23">
      <c r="A9134">
        <v>9133</v>
      </c>
      <c r="B9134" t="s">
        <v>3136</v>
      </c>
      <c r="C9134" t="s">
        <v>3136</v>
      </c>
      <c r="D9134">
        <v>231</v>
      </c>
      <c r="E9134" t="s">
        <v>9326</v>
      </c>
      <c r="F9134" t="s">
        <v>438</v>
      </c>
      <c r="G9134" t="s">
        <v>6238</v>
      </c>
      <c r="H9134" t="s">
        <v>6217</v>
      </c>
      <c r="I9134" t="s">
        <v>6238</v>
      </c>
      <c r="J9134" t="s">
        <v>6217</v>
      </c>
      <c r="K9134">
        <v>0.4</v>
      </c>
      <c r="L9134">
        <v>0.4</v>
      </c>
      <c r="M9134" t="s">
        <v>26</v>
      </c>
      <c r="N9134" t="s">
        <v>118</v>
      </c>
      <c r="O9134" t="s">
        <v>29</v>
      </c>
      <c r="P9134" t="s">
        <v>29</v>
      </c>
      <c r="Q9134" t="s">
        <v>29</v>
      </c>
      <c r="R9134" t="s">
        <v>29</v>
      </c>
      <c r="S9134" t="s">
        <v>29</v>
      </c>
      <c r="T9134" t="s">
        <v>29</v>
      </c>
      <c r="U9134" t="s">
        <v>29</v>
      </c>
      <c r="V9134" t="s">
        <v>29</v>
      </c>
      <c r="W9134" t="s">
        <v>7981</v>
      </c>
    </row>
    <row r="9135" spans="1:23">
      <c r="A9135">
        <v>9134</v>
      </c>
      <c r="B9135" t="s">
        <v>3136</v>
      </c>
      <c r="C9135" t="s">
        <v>3136</v>
      </c>
      <c r="D9135">
        <v>231</v>
      </c>
      <c r="E9135" t="s">
        <v>9327</v>
      </c>
      <c r="F9135" t="s">
        <v>108</v>
      </c>
      <c r="G9135" t="s">
        <v>29</v>
      </c>
      <c r="H9135" t="s">
        <v>29</v>
      </c>
      <c r="I9135" t="s">
        <v>29</v>
      </c>
      <c r="J9135" t="s">
        <v>29</v>
      </c>
      <c r="K9135">
        <v>0.4</v>
      </c>
      <c r="L9135">
        <v>0.4</v>
      </c>
      <c r="M9135" t="s">
        <v>26</v>
      </c>
      <c r="N9135" t="s">
        <v>29</v>
      </c>
      <c r="O9135" t="s">
        <v>29</v>
      </c>
      <c r="P9135" t="s">
        <v>29</v>
      </c>
      <c r="Q9135" t="s">
        <v>29</v>
      </c>
      <c r="R9135" t="s">
        <v>29</v>
      </c>
      <c r="S9135" t="s">
        <v>29</v>
      </c>
      <c r="T9135" t="s">
        <v>29</v>
      </c>
      <c r="U9135" t="s">
        <v>29</v>
      </c>
      <c r="V9135" t="s">
        <v>29</v>
      </c>
      <c r="W9135" t="s">
        <v>7981</v>
      </c>
    </row>
    <row r="9136" spans="1:23">
      <c r="A9136">
        <v>9135</v>
      </c>
      <c r="B9136" t="s">
        <v>3136</v>
      </c>
      <c r="C9136" t="s">
        <v>3136</v>
      </c>
      <c r="D9136">
        <v>231</v>
      </c>
      <c r="E9136" t="s">
        <v>9328</v>
      </c>
      <c r="F9136" t="s">
        <v>154</v>
      </c>
      <c r="G9136" t="s">
        <v>2203</v>
      </c>
      <c r="H9136" t="s">
        <v>29</v>
      </c>
      <c r="I9136" t="s">
        <v>2203</v>
      </c>
      <c r="J9136" t="s">
        <v>29</v>
      </c>
      <c r="K9136">
        <v>0.4</v>
      </c>
      <c r="L9136">
        <v>0.4</v>
      </c>
      <c r="M9136" t="s">
        <v>26</v>
      </c>
      <c r="N9136" t="s">
        <v>118</v>
      </c>
      <c r="O9136" t="s">
        <v>29</v>
      </c>
      <c r="P9136" t="s">
        <v>29</v>
      </c>
      <c r="Q9136" t="s">
        <v>29</v>
      </c>
      <c r="R9136" t="s">
        <v>29</v>
      </c>
      <c r="S9136" t="s">
        <v>29</v>
      </c>
      <c r="T9136" t="s">
        <v>29</v>
      </c>
      <c r="U9136" t="s">
        <v>29</v>
      </c>
      <c r="V9136" t="s">
        <v>29</v>
      </c>
      <c r="W9136" t="s">
        <v>7981</v>
      </c>
    </row>
    <row r="9137" spans="1:23">
      <c r="A9137">
        <v>9136</v>
      </c>
      <c r="B9137" t="s">
        <v>3136</v>
      </c>
      <c r="C9137" t="s">
        <v>3136</v>
      </c>
      <c r="D9137">
        <v>231</v>
      </c>
      <c r="E9137" t="s">
        <v>9329</v>
      </c>
      <c r="F9137" t="s">
        <v>558</v>
      </c>
      <c r="G9137" t="s">
        <v>7988</v>
      </c>
      <c r="H9137" t="s">
        <v>9368</v>
      </c>
      <c r="I9137" t="s">
        <v>9369</v>
      </c>
      <c r="J9137" t="s">
        <v>9368</v>
      </c>
      <c r="K9137">
        <v>0.3</v>
      </c>
      <c r="L9137">
        <v>0.3</v>
      </c>
      <c r="M9137" t="s">
        <v>26</v>
      </c>
      <c r="N9137" t="s">
        <v>219</v>
      </c>
      <c r="O9137" t="s">
        <v>29</v>
      </c>
      <c r="P9137" t="s">
        <v>29</v>
      </c>
      <c r="Q9137" t="s">
        <v>29</v>
      </c>
      <c r="R9137" t="s">
        <v>29</v>
      </c>
      <c r="S9137" t="s">
        <v>29</v>
      </c>
      <c r="T9137" t="s">
        <v>29</v>
      </c>
      <c r="U9137" t="s">
        <v>29</v>
      </c>
      <c r="V9137" t="s">
        <v>29</v>
      </c>
      <c r="W9137" t="s">
        <v>7981</v>
      </c>
    </row>
    <row r="9138" spans="1:23">
      <c r="A9138">
        <v>9137</v>
      </c>
      <c r="B9138" t="s">
        <v>3136</v>
      </c>
      <c r="C9138" t="s">
        <v>3136</v>
      </c>
      <c r="D9138">
        <v>231</v>
      </c>
      <c r="E9138" t="s">
        <v>9330</v>
      </c>
      <c r="F9138" t="s">
        <v>459</v>
      </c>
      <c r="G9138" t="s">
        <v>9370</v>
      </c>
      <c r="H9138" t="s">
        <v>9371</v>
      </c>
      <c r="I9138" t="s">
        <v>9370</v>
      </c>
      <c r="J9138" t="s">
        <v>9371</v>
      </c>
      <c r="K9138">
        <v>0.4</v>
      </c>
      <c r="L9138">
        <v>0.4</v>
      </c>
      <c r="M9138" t="s">
        <v>26</v>
      </c>
      <c r="N9138" t="s">
        <v>118</v>
      </c>
      <c r="O9138" t="s">
        <v>29</v>
      </c>
      <c r="P9138" t="s">
        <v>29</v>
      </c>
      <c r="Q9138" t="s">
        <v>29</v>
      </c>
      <c r="R9138" t="s">
        <v>29</v>
      </c>
      <c r="S9138" t="s">
        <v>29</v>
      </c>
      <c r="T9138" t="s">
        <v>29</v>
      </c>
      <c r="U9138" t="s">
        <v>29</v>
      </c>
      <c r="V9138" t="s">
        <v>29</v>
      </c>
      <c r="W9138" t="s">
        <v>7981</v>
      </c>
    </row>
    <row r="9139" spans="1:23">
      <c r="A9139">
        <v>9138</v>
      </c>
      <c r="B9139" t="s">
        <v>3136</v>
      </c>
      <c r="C9139" t="s">
        <v>3136</v>
      </c>
      <c r="D9139">
        <v>231</v>
      </c>
      <c r="E9139" t="s">
        <v>9331</v>
      </c>
      <c r="F9139" t="s">
        <v>358</v>
      </c>
      <c r="G9139" t="s">
        <v>2324</v>
      </c>
      <c r="H9139" t="s">
        <v>2332</v>
      </c>
      <c r="I9139" t="s">
        <v>9372</v>
      </c>
      <c r="J9139" t="s">
        <v>2332</v>
      </c>
      <c r="K9139">
        <v>0.2</v>
      </c>
      <c r="L9139">
        <v>0.2</v>
      </c>
      <c r="M9139" t="s">
        <v>26</v>
      </c>
      <c r="N9139" t="s">
        <v>219</v>
      </c>
      <c r="O9139" t="s">
        <v>29</v>
      </c>
      <c r="P9139" t="s">
        <v>29</v>
      </c>
      <c r="Q9139" t="s">
        <v>29</v>
      </c>
      <c r="R9139" t="s">
        <v>29</v>
      </c>
      <c r="S9139" t="s">
        <v>29</v>
      </c>
      <c r="T9139" t="s">
        <v>29</v>
      </c>
      <c r="U9139" t="s">
        <v>29</v>
      </c>
      <c r="V9139" t="s">
        <v>29</v>
      </c>
      <c r="W9139" t="s">
        <v>7981</v>
      </c>
    </row>
    <row r="9140" spans="1:23">
      <c r="A9140">
        <v>9139</v>
      </c>
      <c r="B9140" t="s">
        <v>3136</v>
      </c>
      <c r="C9140" t="s">
        <v>3136</v>
      </c>
      <c r="D9140">
        <v>231</v>
      </c>
      <c r="E9140" t="s">
        <v>9331</v>
      </c>
      <c r="F9140" t="s">
        <v>358</v>
      </c>
      <c r="G9140" t="s">
        <v>2324</v>
      </c>
      <c r="H9140" t="s">
        <v>2332</v>
      </c>
      <c r="I9140" t="s">
        <v>9372</v>
      </c>
      <c r="J9140" t="s">
        <v>2332</v>
      </c>
      <c r="K9140">
        <v>0.2</v>
      </c>
      <c r="L9140">
        <v>0.2</v>
      </c>
      <c r="M9140" t="s">
        <v>26</v>
      </c>
      <c r="N9140" t="s">
        <v>63</v>
      </c>
      <c r="O9140" t="s">
        <v>29</v>
      </c>
      <c r="P9140" t="s">
        <v>29</v>
      </c>
      <c r="Q9140" t="s">
        <v>29</v>
      </c>
      <c r="R9140" t="s">
        <v>29</v>
      </c>
      <c r="S9140" t="s">
        <v>29</v>
      </c>
      <c r="T9140" t="s">
        <v>29</v>
      </c>
      <c r="U9140" t="s">
        <v>29</v>
      </c>
      <c r="V9140" t="s">
        <v>29</v>
      </c>
      <c r="W9140" t="s">
        <v>7981</v>
      </c>
    </row>
    <row r="9141" spans="1:23">
      <c r="A9141">
        <v>9140</v>
      </c>
      <c r="B9141" t="s">
        <v>3136</v>
      </c>
      <c r="C9141" t="s">
        <v>3136</v>
      </c>
      <c r="D9141">
        <v>231</v>
      </c>
      <c r="E9141" t="s">
        <v>9332</v>
      </c>
      <c r="F9141" t="s">
        <v>93</v>
      </c>
      <c r="G9141" t="s">
        <v>9373</v>
      </c>
      <c r="H9141" t="s">
        <v>4290</v>
      </c>
      <c r="I9141" t="s">
        <v>29</v>
      </c>
      <c r="J9141" t="s">
        <v>29</v>
      </c>
      <c r="K9141">
        <v>0.2</v>
      </c>
      <c r="L9141">
        <v>0.2</v>
      </c>
      <c r="M9141" t="s">
        <v>26</v>
      </c>
      <c r="N9141" t="s">
        <v>74</v>
      </c>
      <c r="O9141" t="s">
        <v>29</v>
      </c>
      <c r="P9141" t="s">
        <v>29</v>
      </c>
      <c r="Q9141" t="s">
        <v>29</v>
      </c>
      <c r="R9141" t="s">
        <v>29</v>
      </c>
      <c r="S9141" t="s">
        <v>29</v>
      </c>
      <c r="T9141" t="s">
        <v>29</v>
      </c>
      <c r="U9141" t="s">
        <v>29</v>
      </c>
      <c r="V9141" t="s">
        <v>29</v>
      </c>
      <c r="W9141" t="s">
        <v>7981</v>
      </c>
    </row>
    <row r="9142" spans="1:23">
      <c r="A9142">
        <v>9141</v>
      </c>
      <c r="B9142" t="s">
        <v>3136</v>
      </c>
      <c r="C9142" t="s">
        <v>3136</v>
      </c>
      <c r="D9142">
        <v>231</v>
      </c>
      <c r="E9142" t="s">
        <v>9332</v>
      </c>
      <c r="F9142" t="s">
        <v>93</v>
      </c>
      <c r="G9142" t="s">
        <v>9373</v>
      </c>
      <c r="H9142" t="s">
        <v>4290</v>
      </c>
      <c r="I9142" t="s">
        <v>29</v>
      </c>
      <c r="J9142" t="s">
        <v>29</v>
      </c>
      <c r="K9142">
        <v>0.2</v>
      </c>
      <c r="L9142">
        <v>0.2</v>
      </c>
      <c r="M9142" t="s">
        <v>26</v>
      </c>
      <c r="N9142" t="s">
        <v>118</v>
      </c>
      <c r="O9142" t="s">
        <v>29</v>
      </c>
      <c r="P9142" t="s">
        <v>29</v>
      </c>
      <c r="Q9142" t="s">
        <v>29</v>
      </c>
      <c r="R9142" t="s">
        <v>29</v>
      </c>
      <c r="S9142" t="s">
        <v>29</v>
      </c>
      <c r="T9142" t="s">
        <v>29</v>
      </c>
      <c r="U9142" t="s">
        <v>29</v>
      </c>
      <c r="V9142" t="s">
        <v>29</v>
      </c>
      <c r="W9142" t="s">
        <v>7981</v>
      </c>
    </row>
    <row r="9143" spans="1:23">
      <c r="A9143">
        <v>9142</v>
      </c>
      <c r="B9143" t="s">
        <v>3136</v>
      </c>
      <c r="C9143" t="s">
        <v>3136</v>
      </c>
      <c r="D9143">
        <v>231</v>
      </c>
      <c r="E9143" t="s">
        <v>189</v>
      </c>
      <c r="F9143" t="s">
        <v>185</v>
      </c>
      <c r="G9143" t="s">
        <v>186</v>
      </c>
      <c r="H9143" t="s">
        <v>29</v>
      </c>
      <c r="I9143" t="s">
        <v>186</v>
      </c>
      <c r="J9143" t="s">
        <v>29</v>
      </c>
      <c r="K9143">
        <v>0.3</v>
      </c>
      <c r="L9143">
        <v>0.3</v>
      </c>
      <c r="M9143" t="s">
        <v>26</v>
      </c>
      <c r="N9143" t="s">
        <v>74</v>
      </c>
      <c r="O9143" t="s">
        <v>29</v>
      </c>
      <c r="P9143" t="s">
        <v>29</v>
      </c>
      <c r="Q9143" t="s">
        <v>29</v>
      </c>
      <c r="R9143" t="s">
        <v>29</v>
      </c>
      <c r="S9143" t="s">
        <v>29</v>
      </c>
      <c r="T9143" t="s">
        <v>29</v>
      </c>
      <c r="U9143" t="s">
        <v>29</v>
      </c>
      <c r="V9143" t="s">
        <v>29</v>
      </c>
      <c r="W9143" t="s">
        <v>7981</v>
      </c>
    </row>
    <row r="9144" spans="1:23">
      <c r="A9144">
        <v>9143</v>
      </c>
      <c r="B9144" t="s">
        <v>3136</v>
      </c>
      <c r="C9144" t="s">
        <v>3136</v>
      </c>
      <c r="D9144">
        <v>231</v>
      </c>
      <c r="E9144" t="s">
        <v>4662</v>
      </c>
      <c r="F9144" t="s">
        <v>154</v>
      </c>
      <c r="G9144" t="s">
        <v>814</v>
      </c>
      <c r="H9144" t="s">
        <v>29</v>
      </c>
      <c r="I9144" t="s">
        <v>814</v>
      </c>
      <c r="J9144" t="s">
        <v>29</v>
      </c>
      <c r="K9144">
        <v>0.3</v>
      </c>
      <c r="L9144">
        <v>0.3</v>
      </c>
      <c r="M9144" t="s">
        <v>26</v>
      </c>
      <c r="N9144" t="s">
        <v>118</v>
      </c>
      <c r="O9144" t="s">
        <v>29</v>
      </c>
      <c r="P9144" t="s">
        <v>29</v>
      </c>
      <c r="Q9144" t="s">
        <v>29</v>
      </c>
      <c r="R9144" t="s">
        <v>29</v>
      </c>
      <c r="S9144" t="s">
        <v>29</v>
      </c>
      <c r="T9144" t="s">
        <v>29</v>
      </c>
      <c r="U9144" t="s">
        <v>29</v>
      </c>
      <c r="V9144" t="s">
        <v>29</v>
      </c>
      <c r="W9144" t="s">
        <v>7981</v>
      </c>
    </row>
    <row r="9145" spans="1:23">
      <c r="A9145">
        <v>9144</v>
      </c>
      <c r="B9145" t="s">
        <v>3136</v>
      </c>
      <c r="C9145" t="s">
        <v>3136</v>
      </c>
      <c r="D9145">
        <v>231</v>
      </c>
      <c r="E9145" t="s">
        <v>9333</v>
      </c>
      <c r="F9145" t="s">
        <v>168</v>
      </c>
      <c r="G9145" t="s">
        <v>7994</v>
      </c>
      <c r="H9145" t="s">
        <v>9374</v>
      </c>
      <c r="I9145" t="s">
        <v>9375</v>
      </c>
      <c r="J9145" t="s">
        <v>9374</v>
      </c>
      <c r="K9145">
        <v>0.3</v>
      </c>
      <c r="L9145">
        <v>0.3</v>
      </c>
      <c r="M9145" t="s">
        <v>26</v>
      </c>
      <c r="N9145" t="s">
        <v>219</v>
      </c>
      <c r="O9145" t="s">
        <v>29</v>
      </c>
      <c r="P9145" t="s">
        <v>29</v>
      </c>
      <c r="Q9145" t="s">
        <v>29</v>
      </c>
      <c r="R9145" t="s">
        <v>29</v>
      </c>
      <c r="S9145" t="s">
        <v>29</v>
      </c>
      <c r="T9145" t="s">
        <v>29</v>
      </c>
      <c r="U9145" t="s">
        <v>29</v>
      </c>
      <c r="V9145" t="s">
        <v>29</v>
      </c>
      <c r="W9145" t="s">
        <v>7981</v>
      </c>
    </row>
    <row r="9146" spans="1:23">
      <c r="A9146">
        <v>9145</v>
      </c>
      <c r="B9146" t="s">
        <v>3136</v>
      </c>
      <c r="C9146" t="s">
        <v>3136</v>
      </c>
      <c r="D9146">
        <v>231</v>
      </c>
      <c r="E9146" t="s">
        <v>851</v>
      </c>
      <c r="F9146" t="s">
        <v>851</v>
      </c>
      <c r="G9146" t="s">
        <v>29</v>
      </c>
      <c r="H9146" t="s">
        <v>29</v>
      </c>
      <c r="I9146" t="s">
        <v>29</v>
      </c>
      <c r="J9146" t="s">
        <v>29</v>
      </c>
      <c r="K9146">
        <v>0.3</v>
      </c>
      <c r="L9146">
        <v>0.3</v>
      </c>
      <c r="M9146" t="s">
        <v>26</v>
      </c>
      <c r="N9146" t="s">
        <v>74</v>
      </c>
      <c r="O9146" t="s">
        <v>29</v>
      </c>
      <c r="P9146" t="s">
        <v>29</v>
      </c>
      <c r="Q9146" t="s">
        <v>29</v>
      </c>
      <c r="R9146" t="s">
        <v>29</v>
      </c>
      <c r="S9146" t="s">
        <v>29</v>
      </c>
      <c r="T9146" t="s">
        <v>29</v>
      </c>
      <c r="U9146" t="s">
        <v>29</v>
      </c>
      <c r="V9146" t="s">
        <v>29</v>
      </c>
      <c r="W9146" t="s">
        <v>7981</v>
      </c>
    </row>
    <row r="9147" spans="1:23">
      <c r="A9147">
        <v>9146</v>
      </c>
      <c r="B9147" t="s">
        <v>3136</v>
      </c>
      <c r="C9147" t="s">
        <v>3136</v>
      </c>
      <c r="D9147">
        <v>231</v>
      </c>
      <c r="E9147" t="s">
        <v>9334</v>
      </c>
      <c r="F9147" t="s">
        <v>196</v>
      </c>
      <c r="G9147" t="s">
        <v>6213</v>
      </c>
      <c r="H9147" t="s">
        <v>9376</v>
      </c>
      <c r="I9147" t="s">
        <v>2553</v>
      </c>
      <c r="J9147" t="s">
        <v>9376</v>
      </c>
      <c r="K9147">
        <v>0.2</v>
      </c>
      <c r="L9147">
        <v>0.2</v>
      </c>
      <c r="M9147" t="s">
        <v>26</v>
      </c>
      <c r="N9147" t="s">
        <v>63</v>
      </c>
      <c r="O9147" t="s">
        <v>29</v>
      </c>
      <c r="P9147" t="s">
        <v>29</v>
      </c>
      <c r="Q9147" t="s">
        <v>29</v>
      </c>
      <c r="R9147" t="s">
        <v>29</v>
      </c>
      <c r="S9147" t="s">
        <v>29</v>
      </c>
      <c r="T9147" t="s">
        <v>29</v>
      </c>
      <c r="U9147" t="s">
        <v>29</v>
      </c>
      <c r="V9147" t="s">
        <v>29</v>
      </c>
      <c r="W9147" t="s">
        <v>7981</v>
      </c>
    </row>
    <row r="9148" spans="1:23">
      <c r="A9148">
        <v>9147</v>
      </c>
      <c r="B9148" t="s">
        <v>3136</v>
      </c>
      <c r="C9148" t="s">
        <v>3136</v>
      </c>
      <c r="D9148">
        <v>231</v>
      </c>
      <c r="E9148" t="s">
        <v>9335</v>
      </c>
      <c r="F9148" t="s">
        <v>344</v>
      </c>
      <c r="G9148" t="s">
        <v>9377</v>
      </c>
      <c r="H9148" t="s">
        <v>9378</v>
      </c>
      <c r="I9148" t="s">
        <v>2281</v>
      </c>
      <c r="J9148" t="s">
        <v>9378</v>
      </c>
      <c r="K9148">
        <v>0.2</v>
      </c>
      <c r="L9148">
        <v>0.2</v>
      </c>
      <c r="M9148" t="s">
        <v>26</v>
      </c>
      <c r="N9148" t="s">
        <v>63</v>
      </c>
      <c r="O9148" t="s">
        <v>29</v>
      </c>
      <c r="P9148" t="s">
        <v>29</v>
      </c>
      <c r="Q9148" t="s">
        <v>29</v>
      </c>
      <c r="R9148" t="s">
        <v>29</v>
      </c>
      <c r="S9148" t="s">
        <v>29</v>
      </c>
      <c r="T9148" t="s">
        <v>29</v>
      </c>
      <c r="U9148" t="s">
        <v>29</v>
      </c>
      <c r="V9148" t="s">
        <v>29</v>
      </c>
      <c r="W9148" t="s">
        <v>7981</v>
      </c>
    </row>
    <row r="9149" spans="1:23">
      <c r="A9149">
        <v>9148</v>
      </c>
      <c r="B9149" t="s">
        <v>3136</v>
      </c>
      <c r="C9149" t="s">
        <v>3136</v>
      </c>
      <c r="D9149">
        <v>231</v>
      </c>
      <c r="E9149" t="s">
        <v>9336</v>
      </c>
      <c r="F9149" t="s">
        <v>591</v>
      </c>
      <c r="G9149" t="s">
        <v>878</v>
      </c>
      <c r="H9149" t="s">
        <v>9379</v>
      </c>
      <c r="I9149" t="s">
        <v>878</v>
      </c>
      <c r="J9149" t="s">
        <v>9379</v>
      </c>
      <c r="K9149">
        <v>0.2</v>
      </c>
      <c r="L9149">
        <v>0.2</v>
      </c>
      <c r="M9149" t="s">
        <v>26</v>
      </c>
      <c r="N9149" t="s">
        <v>118</v>
      </c>
      <c r="O9149" t="s">
        <v>29</v>
      </c>
      <c r="P9149" t="s">
        <v>29</v>
      </c>
      <c r="Q9149" t="s">
        <v>29</v>
      </c>
      <c r="R9149" t="s">
        <v>29</v>
      </c>
      <c r="S9149" t="s">
        <v>29</v>
      </c>
      <c r="T9149" t="s">
        <v>29</v>
      </c>
      <c r="U9149" t="s">
        <v>29</v>
      </c>
      <c r="V9149" t="s">
        <v>29</v>
      </c>
      <c r="W9149" t="s">
        <v>7981</v>
      </c>
    </row>
    <row r="9150" spans="1:23">
      <c r="A9150">
        <v>9149</v>
      </c>
      <c r="B9150" t="s">
        <v>3136</v>
      </c>
      <c r="C9150" t="s">
        <v>3136</v>
      </c>
      <c r="D9150">
        <v>231</v>
      </c>
      <c r="E9150" t="s">
        <v>9337</v>
      </c>
      <c r="F9150" t="s">
        <v>176</v>
      </c>
      <c r="G9150" t="s">
        <v>2098</v>
      </c>
      <c r="H9150" t="s">
        <v>9380</v>
      </c>
      <c r="I9150" t="s">
        <v>2098</v>
      </c>
      <c r="J9150" t="s">
        <v>2544</v>
      </c>
      <c r="K9150">
        <v>0.2</v>
      </c>
      <c r="L9150">
        <v>0.2</v>
      </c>
      <c r="M9150" t="s">
        <v>26</v>
      </c>
      <c r="N9150" t="s">
        <v>118</v>
      </c>
      <c r="O9150" t="s">
        <v>29</v>
      </c>
      <c r="P9150" t="s">
        <v>29</v>
      </c>
      <c r="Q9150" t="s">
        <v>29</v>
      </c>
      <c r="R9150" t="s">
        <v>29</v>
      </c>
      <c r="S9150" t="s">
        <v>29</v>
      </c>
      <c r="T9150" t="s">
        <v>29</v>
      </c>
      <c r="U9150" t="s">
        <v>29</v>
      </c>
      <c r="V9150" t="s">
        <v>29</v>
      </c>
      <c r="W9150" t="s">
        <v>7981</v>
      </c>
    </row>
    <row r="9151" spans="1:23">
      <c r="A9151">
        <v>9150</v>
      </c>
      <c r="B9151" t="s">
        <v>3136</v>
      </c>
      <c r="C9151" t="s">
        <v>3136</v>
      </c>
      <c r="D9151">
        <v>231</v>
      </c>
      <c r="E9151" t="s">
        <v>9338</v>
      </c>
      <c r="F9151" t="s">
        <v>438</v>
      </c>
      <c r="G9151" t="s">
        <v>1041</v>
      </c>
      <c r="H9151" t="s">
        <v>29</v>
      </c>
      <c r="I9151" t="s">
        <v>9381</v>
      </c>
      <c r="J9151" t="s">
        <v>29</v>
      </c>
      <c r="K9151">
        <v>0.2</v>
      </c>
      <c r="L9151">
        <v>0.2</v>
      </c>
      <c r="M9151" t="s">
        <v>26</v>
      </c>
      <c r="N9151" t="s">
        <v>219</v>
      </c>
      <c r="O9151" t="s">
        <v>29</v>
      </c>
      <c r="P9151" t="s">
        <v>29</v>
      </c>
      <c r="Q9151" t="s">
        <v>29</v>
      </c>
      <c r="R9151" t="s">
        <v>29</v>
      </c>
      <c r="S9151" t="s">
        <v>29</v>
      </c>
      <c r="T9151" t="s">
        <v>29</v>
      </c>
      <c r="U9151" t="s">
        <v>29</v>
      </c>
      <c r="V9151" t="s">
        <v>29</v>
      </c>
      <c r="W9151" t="s">
        <v>7981</v>
      </c>
    </row>
    <row r="9152" spans="1:23">
      <c r="A9152">
        <v>9151</v>
      </c>
      <c r="B9152" t="s">
        <v>3136</v>
      </c>
      <c r="C9152" t="s">
        <v>3136</v>
      </c>
      <c r="D9152">
        <v>231</v>
      </c>
      <c r="E9152" t="s">
        <v>9339</v>
      </c>
      <c r="F9152" t="s">
        <v>312</v>
      </c>
      <c r="G9152" t="s">
        <v>2524</v>
      </c>
      <c r="H9152" t="s">
        <v>29</v>
      </c>
      <c r="I9152" t="s">
        <v>2524</v>
      </c>
      <c r="J9152" t="s">
        <v>29</v>
      </c>
      <c r="K9152">
        <v>0.2</v>
      </c>
      <c r="L9152">
        <v>0.2</v>
      </c>
      <c r="M9152" t="s">
        <v>26</v>
      </c>
      <c r="N9152" t="s">
        <v>118</v>
      </c>
      <c r="O9152" t="s">
        <v>29</v>
      </c>
      <c r="P9152" t="s">
        <v>29</v>
      </c>
      <c r="Q9152" t="s">
        <v>29</v>
      </c>
      <c r="R9152" t="s">
        <v>29</v>
      </c>
      <c r="S9152" t="s">
        <v>29</v>
      </c>
      <c r="T9152" t="s">
        <v>29</v>
      </c>
      <c r="U9152" t="s">
        <v>29</v>
      </c>
      <c r="V9152" t="s">
        <v>29</v>
      </c>
      <c r="W9152" t="s">
        <v>7981</v>
      </c>
    </row>
    <row r="9153" spans="1:23">
      <c r="A9153">
        <v>9152</v>
      </c>
      <c r="B9153" t="s">
        <v>3136</v>
      </c>
      <c r="C9153" t="s">
        <v>3136</v>
      </c>
      <c r="D9153">
        <v>231</v>
      </c>
      <c r="E9153" t="s">
        <v>9340</v>
      </c>
      <c r="F9153" t="s">
        <v>1314</v>
      </c>
      <c r="G9153" t="s">
        <v>9382</v>
      </c>
      <c r="H9153" t="s">
        <v>1590</v>
      </c>
      <c r="I9153" t="s">
        <v>9382</v>
      </c>
      <c r="J9153" t="s">
        <v>1590</v>
      </c>
      <c r="K9153">
        <v>0.2</v>
      </c>
      <c r="L9153">
        <v>0.2</v>
      </c>
      <c r="M9153" t="s">
        <v>26</v>
      </c>
      <c r="N9153" t="s">
        <v>118</v>
      </c>
      <c r="O9153" t="s">
        <v>29</v>
      </c>
      <c r="P9153" t="s">
        <v>29</v>
      </c>
      <c r="Q9153" t="s">
        <v>29</v>
      </c>
      <c r="R9153" t="s">
        <v>29</v>
      </c>
      <c r="S9153" t="s">
        <v>29</v>
      </c>
      <c r="T9153" t="s">
        <v>29</v>
      </c>
      <c r="U9153" t="s">
        <v>29</v>
      </c>
      <c r="V9153" t="s">
        <v>29</v>
      </c>
      <c r="W9153" t="s">
        <v>7981</v>
      </c>
    </row>
    <row r="9154" spans="1:23">
      <c r="A9154">
        <v>9153</v>
      </c>
      <c r="B9154" t="s">
        <v>3136</v>
      </c>
      <c r="C9154" t="s">
        <v>3136</v>
      </c>
      <c r="D9154">
        <v>231</v>
      </c>
      <c r="E9154" t="s">
        <v>9341</v>
      </c>
      <c r="F9154" t="s">
        <v>344</v>
      </c>
      <c r="G9154" t="s">
        <v>2281</v>
      </c>
      <c r="H9154" t="s">
        <v>29</v>
      </c>
      <c r="I9154" t="s">
        <v>2281</v>
      </c>
      <c r="J9154" t="s">
        <v>29</v>
      </c>
      <c r="K9154">
        <v>0.1</v>
      </c>
      <c r="L9154">
        <v>0.1</v>
      </c>
      <c r="M9154" t="s">
        <v>26</v>
      </c>
      <c r="N9154" t="s">
        <v>219</v>
      </c>
      <c r="O9154" t="s">
        <v>29</v>
      </c>
      <c r="P9154" t="s">
        <v>29</v>
      </c>
      <c r="Q9154" t="s">
        <v>29</v>
      </c>
      <c r="R9154" t="s">
        <v>29</v>
      </c>
      <c r="S9154" t="s">
        <v>29</v>
      </c>
      <c r="T9154" t="s">
        <v>29</v>
      </c>
      <c r="U9154" t="s">
        <v>29</v>
      </c>
      <c r="V9154" t="s">
        <v>29</v>
      </c>
      <c r="W9154" t="s">
        <v>7981</v>
      </c>
    </row>
    <row r="9155" spans="1:23">
      <c r="A9155">
        <v>9154</v>
      </c>
      <c r="B9155" t="s">
        <v>3136</v>
      </c>
      <c r="C9155" t="s">
        <v>3136</v>
      </c>
      <c r="D9155">
        <v>231</v>
      </c>
      <c r="E9155" t="s">
        <v>2403</v>
      </c>
      <c r="F9155" t="s">
        <v>154</v>
      </c>
      <c r="G9155" t="s">
        <v>767</v>
      </c>
      <c r="H9155" t="s">
        <v>2404</v>
      </c>
      <c r="I9155" t="s">
        <v>767</v>
      </c>
      <c r="J9155" t="s">
        <v>2404</v>
      </c>
      <c r="K9155">
        <v>0.1</v>
      </c>
      <c r="L9155">
        <v>0.1</v>
      </c>
      <c r="M9155" t="s">
        <v>26</v>
      </c>
      <c r="N9155" t="s">
        <v>219</v>
      </c>
      <c r="O9155" t="s">
        <v>29</v>
      </c>
      <c r="P9155" t="s">
        <v>29</v>
      </c>
      <c r="Q9155" t="s">
        <v>29</v>
      </c>
      <c r="R9155" t="s">
        <v>29</v>
      </c>
      <c r="S9155" t="s">
        <v>29</v>
      </c>
      <c r="T9155" t="s">
        <v>29</v>
      </c>
      <c r="U9155" t="s">
        <v>29</v>
      </c>
      <c r="V9155" t="s">
        <v>29</v>
      </c>
      <c r="W9155" t="s">
        <v>7981</v>
      </c>
    </row>
    <row r="9156" spans="1:23">
      <c r="A9156">
        <v>9155</v>
      </c>
      <c r="B9156" t="s">
        <v>3136</v>
      </c>
      <c r="C9156" t="s">
        <v>3136</v>
      </c>
      <c r="D9156">
        <v>231</v>
      </c>
      <c r="E9156" t="s">
        <v>9342</v>
      </c>
      <c r="F9156" t="s">
        <v>154</v>
      </c>
      <c r="G9156" t="s">
        <v>203</v>
      </c>
      <c r="H9156" t="s">
        <v>440</v>
      </c>
      <c r="I9156" t="s">
        <v>3491</v>
      </c>
      <c r="J9156" t="s">
        <v>440</v>
      </c>
      <c r="K9156">
        <v>0.1</v>
      </c>
      <c r="L9156">
        <v>0.1</v>
      </c>
      <c r="M9156" t="s">
        <v>26</v>
      </c>
      <c r="N9156" t="s">
        <v>118</v>
      </c>
      <c r="O9156" t="s">
        <v>29</v>
      </c>
      <c r="P9156" t="s">
        <v>29</v>
      </c>
      <c r="Q9156" t="s">
        <v>29</v>
      </c>
      <c r="R9156" t="s">
        <v>29</v>
      </c>
      <c r="S9156" t="s">
        <v>29</v>
      </c>
      <c r="T9156" t="s">
        <v>29</v>
      </c>
      <c r="U9156" t="s">
        <v>29</v>
      </c>
      <c r="V9156" t="s">
        <v>29</v>
      </c>
      <c r="W9156" t="s">
        <v>7981</v>
      </c>
    </row>
    <row r="9157" spans="1:23">
      <c r="A9157">
        <v>9156</v>
      </c>
      <c r="B9157" t="s">
        <v>3136</v>
      </c>
      <c r="C9157" t="s">
        <v>3136</v>
      </c>
      <c r="D9157">
        <v>231</v>
      </c>
      <c r="E9157" t="s">
        <v>9343</v>
      </c>
      <c r="F9157" t="s">
        <v>364</v>
      </c>
      <c r="G9157" t="s">
        <v>9383</v>
      </c>
      <c r="H9157" t="s">
        <v>29</v>
      </c>
      <c r="I9157" t="s">
        <v>9383</v>
      </c>
      <c r="J9157" t="s">
        <v>29</v>
      </c>
      <c r="K9157">
        <v>0.1</v>
      </c>
      <c r="L9157">
        <v>0.1</v>
      </c>
      <c r="M9157" t="s">
        <v>26</v>
      </c>
      <c r="N9157" t="s">
        <v>118</v>
      </c>
      <c r="O9157" t="s">
        <v>29</v>
      </c>
      <c r="P9157" t="s">
        <v>29</v>
      </c>
      <c r="Q9157" t="s">
        <v>29</v>
      </c>
      <c r="R9157" t="s">
        <v>29</v>
      </c>
      <c r="S9157" t="s">
        <v>29</v>
      </c>
      <c r="T9157" t="s">
        <v>29</v>
      </c>
      <c r="U9157" t="s">
        <v>29</v>
      </c>
      <c r="V9157" t="s">
        <v>29</v>
      </c>
      <c r="W9157" t="s">
        <v>7981</v>
      </c>
    </row>
    <row r="9158" spans="1:23">
      <c r="A9158">
        <v>9157</v>
      </c>
      <c r="B9158" t="s">
        <v>3136</v>
      </c>
      <c r="C9158" t="s">
        <v>3136</v>
      </c>
      <c r="D9158">
        <v>231</v>
      </c>
      <c r="E9158" t="s">
        <v>9344</v>
      </c>
      <c r="F9158" t="s">
        <v>176</v>
      </c>
      <c r="G9158" t="s">
        <v>2542</v>
      </c>
      <c r="H9158" t="s">
        <v>9384</v>
      </c>
      <c r="I9158" t="s">
        <v>2542</v>
      </c>
      <c r="J9158" t="s">
        <v>9384</v>
      </c>
      <c r="K9158">
        <v>0.1</v>
      </c>
      <c r="L9158">
        <v>0.1</v>
      </c>
      <c r="M9158" t="s">
        <v>26</v>
      </c>
      <c r="N9158" t="s">
        <v>219</v>
      </c>
      <c r="O9158" t="s">
        <v>29</v>
      </c>
      <c r="P9158" t="s">
        <v>29</v>
      </c>
      <c r="Q9158" t="s">
        <v>29</v>
      </c>
      <c r="R9158" t="s">
        <v>29</v>
      </c>
      <c r="S9158" t="s">
        <v>29</v>
      </c>
      <c r="T9158" t="s">
        <v>29</v>
      </c>
      <c r="U9158" t="s">
        <v>29</v>
      </c>
      <c r="V9158" t="s">
        <v>29</v>
      </c>
      <c r="W9158" t="s">
        <v>7981</v>
      </c>
    </row>
    <row r="9159" spans="1:23">
      <c r="A9159">
        <v>9158</v>
      </c>
      <c r="B9159" t="s">
        <v>3136</v>
      </c>
      <c r="C9159" t="s">
        <v>3136</v>
      </c>
      <c r="D9159">
        <v>231</v>
      </c>
      <c r="E9159" t="s">
        <v>9345</v>
      </c>
      <c r="F9159" t="s">
        <v>459</v>
      </c>
      <c r="G9159" t="s">
        <v>2489</v>
      </c>
      <c r="H9159" t="s">
        <v>9385</v>
      </c>
      <c r="I9159" t="s">
        <v>2489</v>
      </c>
      <c r="J9159" t="s">
        <v>9386</v>
      </c>
      <c r="K9159">
        <v>0.1</v>
      </c>
      <c r="L9159">
        <v>0.1</v>
      </c>
      <c r="M9159" t="s">
        <v>26</v>
      </c>
      <c r="N9159" t="s">
        <v>118</v>
      </c>
      <c r="O9159" t="s">
        <v>29</v>
      </c>
      <c r="P9159" t="s">
        <v>29</v>
      </c>
      <c r="Q9159" t="s">
        <v>29</v>
      </c>
      <c r="R9159" t="s">
        <v>29</v>
      </c>
      <c r="S9159" t="s">
        <v>29</v>
      </c>
      <c r="T9159" t="s">
        <v>29</v>
      </c>
      <c r="U9159" t="s">
        <v>29</v>
      </c>
      <c r="V9159" t="s">
        <v>29</v>
      </c>
      <c r="W9159" t="s">
        <v>7981</v>
      </c>
    </row>
    <row r="9160" spans="1:23">
      <c r="A9160">
        <v>9159</v>
      </c>
      <c r="B9160" t="s">
        <v>3136</v>
      </c>
      <c r="C9160" t="s">
        <v>3136</v>
      </c>
      <c r="D9160">
        <v>231</v>
      </c>
      <c r="E9160" t="s">
        <v>4356</v>
      </c>
      <c r="F9160" t="s">
        <v>459</v>
      </c>
      <c r="G9160" t="s">
        <v>2489</v>
      </c>
      <c r="H9160" t="s">
        <v>4357</v>
      </c>
      <c r="I9160" t="s">
        <v>2489</v>
      </c>
      <c r="J9160" t="s">
        <v>4357</v>
      </c>
      <c r="K9160">
        <v>0.1</v>
      </c>
      <c r="L9160">
        <v>0.1</v>
      </c>
      <c r="M9160" t="s">
        <v>26</v>
      </c>
      <c r="N9160" t="s">
        <v>118</v>
      </c>
      <c r="O9160" t="s">
        <v>29</v>
      </c>
      <c r="P9160" t="s">
        <v>29</v>
      </c>
      <c r="Q9160" t="s">
        <v>29</v>
      </c>
      <c r="R9160" t="s">
        <v>29</v>
      </c>
      <c r="S9160" t="s">
        <v>29</v>
      </c>
      <c r="T9160" t="s">
        <v>29</v>
      </c>
      <c r="U9160" t="s">
        <v>29</v>
      </c>
      <c r="V9160" t="s">
        <v>29</v>
      </c>
      <c r="W9160" t="s">
        <v>7981</v>
      </c>
    </row>
    <row r="9161" spans="1:23">
      <c r="A9161">
        <v>9160</v>
      </c>
      <c r="B9161" t="s">
        <v>3136</v>
      </c>
      <c r="C9161" t="s">
        <v>3136</v>
      </c>
      <c r="D9161">
        <v>231</v>
      </c>
      <c r="E9161" t="s">
        <v>9346</v>
      </c>
      <c r="F9161" t="s">
        <v>1049</v>
      </c>
      <c r="G9161" t="s">
        <v>1050</v>
      </c>
      <c r="H9161" t="s">
        <v>9387</v>
      </c>
      <c r="I9161" t="s">
        <v>1050</v>
      </c>
      <c r="J9161" t="s">
        <v>4550</v>
      </c>
      <c r="K9161">
        <v>0.1</v>
      </c>
      <c r="L9161">
        <v>0.1</v>
      </c>
      <c r="M9161" t="s">
        <v>26</v>
      </c>
      <c r="N9161" t="s">
        <v>219</v>
      </c>
      <c r="O9161" t="s">
        <v>29</v>
      </c>
      <c r="P9161" t="s">
        <v>29</v>
      </c>
      <c r="Q9161" t="s">
        <v>29</v>
      </c>
      <c r="R9161" t="s">
        <v>29</v>
      </c>
      <c r="S9161" t="s">
        <v>29</v>
      </c>
      <c r="T9161" t="s">
        <v>29</v>
      </c>
      <c r="U9161" t="s">
        <v>29</v>
      </c>
      <c r="V9161" t="s">
        <v>29</v>
      </c>
      <c r="W9161" t="s">
        <v>7981</v>
      </c>
    </row>
    <row r="9162" spans="1:23">
      <c r="A9162">
        <v>9161</v>
      </c>
      <c r="B9162" t="s">
        <v>3136</v>
      </c>
      <c r="C9162" t="s">
        <v>3136</v>
      </c>
      <c r="D9162">
        <v>231</v>
      </c>
      <c r="E9162" t="s">
        <v>8941</v>
      </c>
      <c r="F9162" t="s">
        <v>93</v>
      </c>
      <c r="G9162" t="s">
        <v>29</v>
      </c>
      <c r="H9162" t="s">
        <v>29</v>
      </c>
      <c r="I9162" t="s">
        <v>29</v>
      </c>
      <c r="J9162" t="s">
        <v>29</v>
      </c>
      <c r="K9162">
        <v>53.7</v>
      </c>
      <c r="L9162">
        <v>53.7</v>
      </c>
      <c r="M9162" t="s">
        <v>26</v>
      </c>
      <c r="N9162" t="s">
        <v>29</v>
      </c>
      <c r="O9162" t="s">
        <v>29</v>
      </c>
      <c r="P9162" t="s">
        <v>29</v>
      </c>
      <c r="Q9162" t="s">
        <v>29</v>
      </c>
      <c r="R9162" t="s">
        <v>29</v>
      </c>
      <c r="S9162" t="s">
        <v>29</v>
      </c>
      <c r="T9162" t="s">
        <v>29</v>
      </c>
      <c r="U9162" t="s">
        <v>29</v>
      </c>
      <c r="V9162" t="s">
        <v>29</v>
      </c>
      <c r="W9162" t="s">
        <v>7981</v>
      </c>
    </row>
    <row r="9163" spans="1:23">
      <c r="A9163">
        <v>9162</v>
      </c>
      <c r="B9163" t="s">
        <v>3136</v>
      </c>
      <c r="C9163" t="s">
        <v>3136</v>
      </c>
      <c r="D9163">
        <v>232</v>
      </c>
      <c r="E9163" s="9" t="s">
        <v>2331</v>
      </c>
      <c r="F9163" s="8" t="s">
        <v>2119</v>
      </c>
      <c r="G9163" s="9" t="s">
        <v>2331</v>
      </c>
      <c r="H9163" s="8" t="s">
        <v>29</v>
      </c>
      <c r="I9163" s="8" t="s">
        <v>2331</v>
      </c>
      <c r="J9163" s="8" t="s">
        <v>29</v>
      </c>
      <c r="K9163">
        <v>0.45662100459999999</v>
      </c>
      <c r="L9163">
        <v>0.45662100459999999</v>
      </c>
      <c r="M9163" t="s">
        <v>26</v>
      </c>
      <c r="N9163" t="s">
        <v>29</v>
      </c>
      <c r="O9163" t="s">
        <v>29</v>
      </c>
      <c r="P9163" t="s">
        <v>29</v>
      </c>
      <c r="Q9163" t="s">
        <v>29</v>
      </c>
      <c r="R9163" t="s">
        <v>29</v>
      </c>
      <c r="S9163" t="s">
        <v>29</v>
      </c>
      <c r="T9163" t="s">
        <v>29</v>
      </c>
      <c r="U9163" t="s">
        <v>29</v>
      </c>
      <c r="V9163" t="s">
        <v>29</v>
      </c>
      <c r="W9163" t="s">
        <v>7985</v>
      </c>
    </row>
    <row r="9164" spans="1:23">
      <c r="A9164">
        <v>9163</v>
      </c>
      <c r="B9164" t="s">
        <v>3136</v>
      </c>
      <c r="C9164" t="s">
        <v>3136</v>
      </c>
      <c r="D9164">
        <v>232</v>
      </c>
      <c r="E9164" s="9" t="s">
        <v>2331</v>
      </c>
      <c r="F9164" s="8" t="s">
        <v>2119</v>
      </c>
      <c r="G9164" s="9" t="s">
        <v>2331</v>
      </c>
      <c r="H9164" s="8" t="s">
        <v>29</v>
      </c>
      <c r="I9164" s="8" t="s">
        <v>2331</v>
      </c>
      <c r="J9164" s="8" t="s">
        <v>29</v>
      </c>
      <c r="K9164">
        <v>3.1963470319999998</v>
      </c>
      <c r="L9164">
        <v>3.1963470319999998</v>
      </c>
      <c r="M9164" t="s">
        <v>26</v>
      </c>
      <c r="N9164" t="s">
        <v>27</v>
      </c>
      <c r="O9164" t="s">
        <v>29</v>
      </c>
      <c r="P9164" t="s">
        <v>29</v>
      </c>
      <c r="Q9164" t="s">
        <v>29</v>
      </c>
      <c r="R9164" t="s">
        <v>29</v>
      </c>
      <c r="S9164" t="s">
        <v>29</v>
      </c>
      <c r="T9164" t="s">
        <v>29</v>
      </c>
      <c r="U9164" t="s">
        <v>29</v>
      </c>
      <c r="V9164" t="s">
        <v>29</v>
      </c>
      <c r="W9164" t="s">
        <v>7985</v>
      </c>
    </row>
    <row r="9165" spans="1:23">
      <c r="A9165">
        <v>9164</v>
      </c>
      <c r="B9165" t="s">
        <v>3136</v>
      </c>
      <c r="C9165" t="s">
        <v>3136</v>
      </c>
      <c r="D9165">
        <v>232</v>
      </c>
      <c r="E9165" s="9" t="s">
        <v>2461</v>
      </c>
      <c r="F9165" s="8" t="s">
        <v>505</v>
      </c>
      <c r="G9165" s="9" t="s">
        <v>2461</v>
      </c>
      <c r="H9165" s="8" t="s">
        <v>29</v>
      </c>
      <c r="I9165" s="9" t="s">
        <v>2461</v>
      </c>
      <c r="J9165" s="8" t="s">
        <v>29</v>
      </c>
      <c r="K9165">
        <v>0.45662100459999999</v>
      </c>
      <c r="L9165">
        <v>0.45662100459999999</v>
      </c>
      <c r="M9165" t="s">
        <v>26</v>
      </c>
      <c r="N9165" t="s">
        <v>74</v>
      </c>
      <c r="O9165" t="s">
        <v>29</v>
      </c>
      <c r="P9165" t="s">
        <v>29</v>
      </c>
      <c r="Q9165" t="s">
        <v>29</v>
      </c>
      <c r="R9165" t="s">
        <v>29</v>
      </c>
      <c r="S9165" t="s">
        <v>29</v>
      </c>
      <c r="T9165" t="s">
        <v>29</v>
      </c>
      <c r="U9165" t="s">
        <v>29</v>
      </c>
      <c r="V9165" t="s">
        <v>29</v>
      </c>
      <c r="W9165" t="s">
        <v>7985</v>
      </c>
    </row>
    <row r="9166" spans="1:23">
      <c r="A9166">
        <v>9165</v>
      </c>
      <c r="B9166" t="s">
        <v>3136</v>
      </c>
      <c r="C9166" t="s">
        <v>3136</v>
      </c>
      <c r="D9166">
        <v>232</v>
      </c>
      <c r="E9166" s="9" t="s">
        <v>2461</v>
      </c>
      <c r="F9166" s="8" t="s">
        <v>505</v>
      </c>
      <c r="G9166" s="9" t="s">
        <v>2461</v>
      </c>
      <c r="H9166" s="8" t="s">
        <v>29</v>
      </c>
      <c r="I9166" s="9" t="s">
        <v>2461</v>
      </c>
      <c r="J9166" s="8" t="s">
        <v>29</v>
      </c>
      <c r="K9166">
        <v>0.45662100459999999</v>
      </c>
      <c r="L9166">
        <v>0.45662100459999999</v>
      </c>
      <c r="M9166" t="s">
        <v>26</v>
      </c>
      <c r="N9166" t="s">
        <v>27</v>
      </c>
      <c r="O9166" t="s">
        <v>29</v>
      </c>
      <c r="P9166" t="s">
        <v>29</v>
      </c>
      <c r="Q9166" t="s">
        <v>29</v>
      </c>
      <c r="R9166" t="s">
        <v>29</v>
      </c>
      <c r="S9166" t="s">
        <v>29</v>
      </c>
      <c r="T9166" t="s">
        <v>29</v>
      </c>
      <c r="U9166" t="s">
        <v>29</v>
      </c>
      <c r="V9166" t="s">
        <v>29</v>
      </c>
      <c r="W9166" t="s">
        <v>7985</v>
      </c>
    </row>
    <row r="9167" spans="1:23">
      <c r="A9167">
        <v>9166</v>
      </c>
      <c r="B9167" t="s">
        <v>3136</v>
      </c>
      <c r="C9167" t="s">
        <v>3136</v>
      </c>
      <c r="D9167">
        <v>232</v>
      </c>
      <c r="E9167" s="9" t="s">
        <v>878</v>
      </c>
      <c r="F9167" s="8" t="s">
        <v>591</v>
      </c>
      <c r="G9167" s="9" t="s">
        <v>878</v>
      </c>
      <c r="H9167" s="8" t="s">
        <v>29</v>
      </c>
      <c r="I9167" s="9" t="s">
        <v>878</v>
      </c>
      <c r="J9167" s="8" t="s">
        <v>29</v>
      </c>
      <c r="K9167">
        <v>0.45662100459999999</v>
      </c>
      <c r="L9167">
        <v>0.45662100459999999</v>
      </c>
      <c r="M9167" t="s">
        <v>26</v>
      </c>
      <c r="N9167" t="s">
        <v>118</v>
      </c>
      <c r="O9167" t="s">
        <v>29</v>
      </c>
      <c r="P9167" t="s">
        <v>29</v>
      </c>
      <c r="Q9167" t="s">
        <v>29</v>
      </c>
      <c r="R9167" t="s">
        <v>29</v>
      </c>
      <c r="S9167" t="s">
        <v>29</v>
      </c>
      <c r="T9167" t="s">
        <v>29</v>
      </c>
      <c r="U9167" t="s">
        <v>29</v>
      </c>
      <c r="V9167" t="s">
        <v>29</v>
      </c>
      <c r="W9167" t="s">
        <v>7985</v>
      </c>
    </row>
    <row r="9168" spans="1:23">
      <c r="A9168">
        <v>9167</v>
      </c>
      <c r="B9168" t="s">
        <v>3136</v>
      </c>
      <c r="C9168" t="s">
        <v>3136</v>
      </c>
      <c r="D9168">
        <v>232</v>
      </c>
      <c r="E9168" s="9" t="s">
        <v>821</v>
      </c>
      <c r="F9168" s="5" t="s">
        <v>344</v>
      </c>
      <c r="G9168" s="9" t="s">
        <v>821</v>
      </c>
      <c r="H9168" s="8" t="s">
        <v>29</v>
      </c>
      <c r="I9168" s="9" t="s">
        <v>821</v>
      </c>
      <c r="J9168" s="8" t="s">
        <v>29</v>
      </c>
      <c r="K9168">
        <v>0.91324200909999997</v>
      </c>
      <c r="L9168">
        <v>0.91324200909999997</v>
      </c>
      <c r="M9168" t="s">
        <v>26</v>
      </c>
      <c r="N9168" t="s">
        <v>27</v>
      </c>
      <c r="O9168" t="s">
        <v>29</v>
      </c>
      <c r="P9168" t="s">
        <v>29</v>
      </c>
      <c r="Q9168" t="s">
        <v>29</v>
      </c>
      <c r="R9168" t="s">
        <v>29</v>
      </c>
      <c r="S9168" t="s">
        <v>29</v>
      </c>
      <c r="T9168" t="s">
        <v>29</v>
      </c>
      <c r="U9168" t="s">
        <v>29</v>
      </c>
      <c r="V9168" t="s">
        <v>29</v>
      </c>
      <c r="W9168" t="s">
        <v>7985</v>
      </c>
    </row>
    <row r="9169" spans="1:23">
      <c r="A9169">
        <v>9168</v>
      </c>
      <c r="B9169" t="s">
        <v>3136</v>
      </c>
      <c r="C9169" t="s">
        <v>3136</v>
      </c>
      <c r="D9169">
        <v>232</v>
      </c>
      <c r="E9169" s="9" t="s">
        <v>2247</v>
      </c>
      <c r="F9169" s="8" t="s">
        <v>1062</v>
      </c>
      <c r="G9169" s="9" t="s">
        <v>2247</v>
      </c>
      <c r="H9169" s="8" t="s">
        <v>29</v>
      </c>
      <c r="I9169" s="9" t="s">
        <v>2247</v>
      </c>
      <c r="J9169" s="8" t="s">
        <v>29</v>
      </c>
      <c r="K9169">
        <v>0.45662100459999999</v>
      </c>
      <c r="L9169">
        <v>0.45662100459999999</v>
      </c>
      <c r="M9169" t="s">
        <v>26</v>
      </c>
      <c r="N9169" t="s">
        <v>118</v>
      </c>
      <c r="O9169" t="s">
        <v>29</v>
      </c>
      <c r="P9169" t="s">
        <v>29</v>
      </c>
      <c r="Q9169" t="s">
        <v>29</v>
      </c>
      <c r="R9169" t="s">
        <v>29</v>
      </c>
      <c r="S9169" t="s">
        <v>29</v>
      </c>
      <c r="T9169" t="s">
        <v>29</v>
      </c>
      <c r="U9169" t="s">
        <v>29</v>
      </c>
      <c r="V9169" t="s">
        <v>29</v>
      </c>
      <c r="W9169" t="s">
        <v>7985</v>
      </c>
    </row>
    <row r="9170" spans="1:23">
      <c r="A9170">
        <v>9169</v>
      </c>
      <c r="B9170" t="s">
        <v>3136</v>
      </c>
      <c r="C9170" t="s">
        <v>3136</v>
      </c>
      <c r="D9170">
        <v>232</v>
      </c>
      <c r="E9170" s="9" t="s">
        <v>2060</v>
      </c>
      <c r="F9170" s="8" t="s">
        <v>185</v>
      </c>
      <c r="G9170" s="9" t="s">
        <v>2060</v>
      </c>
      <c r="H9170" s="8" t="s">
        <v>29</v>
      </c>
      <c r="I9170" s="9" t="s">
        <v>2060</v>
      </c>
      <c r="J9170" s="8" t="s">
        <v>29</v>
      </c>
      <c r="K9170">
        <v>0.45662100459999999</v>
      </c>
      <c r="L9170">
        <v>0.45662100459999999</v>
      </c>
      <c r="M9170" t="s">
        <v>26</v>
      </c>
      <c r="N9170" t="s">
        <v>63</v>
      </c>
      <c r="O9170" t="s">
        <v>29</v>
      </c>
      <c r="P9170" t="s">
        <v>29</v>
      </c>
      <c r="Q9170" t="s">
        <v>29</v>
      </c>
      <c r="R9170" t="s">
        <v>29</v>
      </c>
      <c r="S9170" t="s">
        <v>29</v>
      </c>
      <c r="T9170" t="s">
        <v>29</v>
      </c>
      <c r="U9170" t="s">
        <v>29</v>
      </c>
      <c r="V9170" t="s">
        <v>29</v>
      </c>
      <c r="W9170" t="s">
        <v>7985</v>
      </c>
    </row>
    <row r="9171" spans="1:23">
      <c r="A9171">
        <v>9170</v>
      </c>
      <c r="B9171" t="s">
        <v>3136</v>
      </c>
      <c r="C9171" t="s">
        <v>3136</v>
      </c>
      <c r="D9171">
        <v>232</v>
      </c>
      <c r="E9171" s="9" t="s">
        <v>2060</v>
      </c>
      <c r="F9171" s="8" t="s">
        <v>185</v>
      </c>
      <c r="G9171" s="9" t="s">
        <v>2060</v>
      </c>
      <c r="H9171" s="8" t="s">
        <v>29</v>
      </c>
      <c r="I9171" s="9" t="s">
        <v>2060</v>
      </c>
      <c r="J9171" s="8" t="s">
        <v>29</v>
      </c>
      <c r="K9171">
        <v>0.45662100459999999</v>
      </c>
      <c r="L9171">
        <v>0.45662100459999999</v>
      </c>
      <c r="M9171" t="s">
        <v>26</v>
      </c>
      <c r="N9171" t="s">
        <v>118</v>
      </c>
      <c r="O9171" t="s">
        <v>29</v>
      </c>
      <c r="P9171" t="s">
        <v>29</v>
      </c>
      <c r="Q9171" t="s">
        <v>29</v>
      </c>
      <c r="R9171" t="s">
        <v>29</v>
      </c>
      <c r="S9171" t="s">
        <v>29</v>
      </c>
      <c r="T9171" t="s">
        <v>29</v>
      </c>
      <c r="U9171" t="s">
        <v>29</v>
      </c>
      <c r="V9171" t="s">
        <v>29</v>
      </c>
      <c r="W9171" t="s">
        <v>7985</v>
      </c>
    </row>
    <row r="9172" spans="1:23">
      <c r="A9172">
        <v>9171</v>
      </c>
      <c r="B9172" t="s">
        <v>3136</v>
      </c>
      <c r="C9172" t="s">
        <v>3136</v>
      </c>
      <c r="D9172">
        <v>232</v>
      </c>
      <c r="E9172" s="9" t="s">
        <v>2060</v>
      </c>
      <c r="F9172" s="8" t="s">
        <v>185</v>
      </c>
      <c r="G9172" s="9" t="s">
        <v>2060</v>
      </c>
      <c r="H9172" s="8" t="s">
        <v>29</v>
      </c>
      <c r="I9172" s="9" t="s">
        <v>2060</v>
      </c>
      <c r="J9172" s="8" t="s">
        <v>29</v>
      </c>
      <c r="K9172">
        <v>2.7397260270000001</v>
      </c>
      <c r="L9172">
        <v>2.7397260270000001</v>
      </c>
      <c r="M9172" t="s">
        <v>26</v>
      </c>
      <c r="N9172" t="s">
        <v>74</v>
      </c>
      <c r="O9172" t="s">
        <v>29</v>
      </c>
      <c r="P9172" t="s">
        <v>29</v>
      </c>
      <c r="Q9172" t="s">
        <v>29</v>
      </c>
      <c r="R9172" t="s">
        <v>29</v>
      </c>
      <c r="S9172" t="s">
        <v>29</v>
      </c>
      <c r="T9172" t="s">
        <v>29</v>
      </c>
      <c r="U9172" t="s">
        <v>29</v>
      </c>
      <c r="V9172" t="s">
        <v>29</v>
      </c>
      <c r="W9172" t="s">
        <v>7985</v>
      </c>
    </row>
    <row r="9173" spans="1:23">
      <c r="A9173">
        <v>9172</v>
      </c>
      <c r="B9173" t="s">
        <v>3136</v>
      </c>
      <c r="C9173" t="s">
        <v>3136</v>
      </c>
      <c r="D9173">
        <v>232</v>
      </c>
      <c r="E9173" s="9" t="s">
        <v>9435</v>
      </c>
      <c r="F9173" s="5" t="s">
        <v>297</v>
      </c>
      <c r="G9173" s="9" t="s">
        <v>9435</v>
      </c>
      <c r="H9173" s="8" t="s">
        <v>29</v>
      </c>
      <c r="I9173" s="9" t="s">
        <v>9435</v>
      </c>
      <c r="J9173" s="8" t="s">
        <v>29</v>
      </c>
      <c r="K9173">
        <v>0.45662100459999999</v>
      </c>
      <c r="L9173">
        <v>0.45662100459999999</v>
      </c>
      <c r="M9173" t="s">
        <v>26</v>
      </c>
      <c r="N9173" t="s">
        <v>29</v>
      </c>
      <c r="O9173" t="s">
        <v>29</v>
      </c>
      <c r="P9173" t="s">
        <v>29</v>
      </c>
      <c r="Q9173" t="s">
        <v>29</v>
      </c>
      <c r="R9173" t="s">
        <v>29</v>
      </c>
      <c r="S9173" t="s">
        <v>29</v>
      </c>
      <c r="T9173" t="s">
        <v>29</v>
      </c>
      <c r="U9173" t="s">
        <v>29</v>
      </c>
      <c r="V9173" t="s">
        <v>29</v>
      </c>
      <c r="W9173" t="s">
        <v>7985</v>
      </c>
    </row>
    <row r="9174" spans="1:23">
      <c r="A9174">
        <v>9173</v>
      </c>
      <c r="B9174" t="s">
        <v>3136</v>
      </c>
      <c r="C9174" t="s">
        <v>3136</v>
      </c>
      <c r="D9174">
        <v>232</v>
      </c>
      <c r="E9174" s="9" t="s">
        <v>2381</v>
      </c>
      <c r="F9174" s="8" t="s">
        <v>522</v>
      </c>
      <c r="G9174" s="9" t="s">
        <v>2381</v>
      </c>
      <c r="H9174" s="8" t="s">
        <v>29</v>
      </c>
      <c r="I9174" s="9" t="s">
        <v>2381</v>
      </c>
      <c r="J9174" s="8" t="s">
        <v>29</v>
      </c>
      <c r="K9174">
        <v>0.91324200909999997</v>
      </c>
      <c r="L9174">
        <v>0.91324200909999997</v>
      </c>
      <c r="M9174" t="s">
        <v>26</v>
      </c>
      <c r="N9174" t="s">
        <v>74</v>
      </c>
      <c r="O9174" t="s">
        <v>29</v>
      </c>
      <c r="P9174" t="s">
        <v>29</v>
      </c>
      <c r="Q9174" t="s">
        <v>29</v>
      </c>
      <c r="R9174" t="s">
        <v>29</v>
      </c>
      <c r="S9174" t="s">
        <v>29</v>
      </c>
      <c r="T9174" t="s">
        <v>29</v>
      </c>
      <c r="U9174" t="s">
        <v>29</v>
      </c>
      <c r="V9174" t="s">
        <v>29</v>
      </c>
      <c r="W9174" t="s">
        <v>7985</v>
      </c>
    </row>
    <row r="9175" spans="1:23">
      <c r="A9175">
        <v>9174</v>
      </c>
      <c r="B9175" t="s">
        <v>3136</v>
      </c>
      <c r="C9175" t="s">
        <v>3136</v>
      </c>
      <c r="D9175">
        <v>232</v>
      </c>
      <c r="E9175" s="9" t="s">
        <v>2194</v>
      </c>
      <c r="F9175" s="5" t="s">
        <v>154</v>
      </c>
      <c r="G9175" s="9" t="s">
        <v>2194</v>
      </c>
      <c r="H9175" s="8" t="s">
        <v>29</v>
      </c>
      <c r="I9175" s="9" t="s">
        <v>2194</v>
      </c>
      <c r="J9175" s="8" t="s">
        <v>29</v>
      </c>
      <c r="K9175">
        <v>0.45662100459999999</v>
      </c>
      <c r="L9175">
        <v>0.45662100459999999</v>
      </c>
      <c r="M9175" t="s">
        <v>26</v>
      </c>
      <c r="N9175" t="s">
        <v>74</v>
      </c>
      <c r="O9175" t="s">
        <v>29</v>
      </c>
      <c r="P9175" t="s">
        <v>29</v>
      </c>
      <c r="Q9175" t="s">
        <v>29</v>
      </c>
      <c r="R9175" t="s">
        <v>29</v>
      </c>
      <c r="S9175" t="s">
        <v>29</v>
      </c>
      <c r="T9175" t="s">
        <v>29</v>
      </c>
      <c r="U9175" t="s">
        <v>29</v>
      </c>
      <c r="V9175" t="s">
        <v>29</v>
      </c>
      <c r="W9175" t="s">
        <v>7985</v>
      </c>
    </row>
    <row r="9176" spans="1:23">
      <c r="A9176">
        <v>9175</v>
      </c>
      <c r="B9176" t="s">
        <v>3136</v>
      </c>
      <c r="C9176" t="s">
        <v>3136</v>
      </c>
      <c r="D9176">
        <v>232</v>
      </c>
      <c r="E9176" s="9" t="s">
        <v>1266</v>
      </c>
      <c r="F9176" s="5" t="s">
        <v>558</v>
      </c>
      <c r="G9176" s="9" t="s">
        <v>1266</v>
      </c>
      <c r="H9176" s="8" t="s">
        <v>29</v>
      </c>
      <c r="I9176" s="9" t="s">
        <v>1266</v>
      </c>
      <c r="J9176" s="8" t="s">
        <v>29</v>
      </c>
      <c r="K9176">
        <v>0.45662100459999999</v>
      </c>
      <c r="L9176">
        <v>0.45662100459999999</v>
      </c>
      <c r="M9176" t="s">
        <v>26</v>
      </c>
      <c r="N9176" t="s">
        <v>118</v>
      </c>
      <c r="O9176" t="s">
        <v>29</v>
      </c>
      <c r="P9176" t="s">
        <v>29</v>
      </c>
      <c r="Q9176" t="s">
        <v>29</v>
      </c>
      <c r="R9176" t="s">
        <v>29</v>
      </c>
      <c r="S9176" t="s">
        <v>29</v>
      </c>
      <c r="T9176" t="s">
        <v>29</v>
      </c>
      <c r="U9176" t="s">
        <v>29</v>
      </c>
      <c r="V9176" t="s">
        <v>29</v>
      </c>
      <c r="W9176" t="s">
        <v>7985</v>
      </c>
    </row>
    <row r="9177" spans="1:23">
      <c r="A9177">
        <v>9176</v>
      </c>
      <c r="B9177" t="s">
        <v>3136</v>
      </c>
      <c r="C9177" t="s">
        <v>3136</v>
      </c>
      <c r="D9177">
        <v>232</v>
      </c>
      <c r="E9177" s="9" t="s">
        <v>2316</v>
      </c>
      <c r="F9177" s="8" t="s">
        <v>2315</v>
      </c>
      <c r="G9177" s="9" t="s">
        <v>2316</v>
      </c>
      <c r="H9177" s="8" t="s">
        <v>29</v>
      </c>
      <c r="I9177" s="9" t="s">
        <v>2316</v>
      </c>
      <c r="J9177" s="8" t="s">
        <v>29</v>
      </c>
      <c r="K9177">
        <v>0.45662100459999999</v>
      </c>
      <c r="L9177">
        <v>0.45662100459999999</v>
      </c>
      <c r="M9177" t="s">
        <v>26</v>
      </c>
      <c r="N9177" t="s">
        <v>74</v>
      </c>
      <c r="O9177" t="s">
        <v>29</v>
      </c>
      <c r="P9177" t="s">
        <v>29</v>
      </c>
      <c r="Q9177" t="s">
        <v>29</v>
      </c>
      <c r="R9177" t="s">
        <v>29</v>
      </c>
      <c r="S9177" t="s">
        <v>29</v>
      </c>
      <c r="T9177" t="s">
        <v>29</v>
      </c>
      <c r="U9177" t="s">
        <v>29</v>
      </c>
      <c r="V9177" t="s">
        <v>29</v>
      </c>
      <c r="W9177" t="s">
        <v>7985</v>
      </c>
    </row>
    <row r="9178" spans="1:23">
      <c r="A9178">
        <v>9177</v>
      </c>
      <c r="B9178" t="s">
        <v>3136</v>
      </c>
      <c r="C9178" t="s">
        <v>3136</v>
      </c>
      <c r="D9178">
        <v>232</v>
      </c>
      <c r="E9178" s="9" t="s">
        <v>2384</v>
      </c>
      <c r="F9178" s="8" t="s">
        <v>438</v>
      </c>
      <c r="G9178" s="9" t="s">
        <v>2384</v>
      </c>
      <c r="H9178" s="8" t="s">
        <v>29</v>
      </c>
      <c r="I9178" s="9" t="s">
        <v>2384</v>
      </c>
      <c r="J9178" s="8" t="s">
        <v>29</v>
      </c>
      <c r="K9178">
        <v>0.45662100459999999</v>
      </c>
      <c r="L9178">
        <v>0.45662100459999999</v>
      </c>
      <c r="M9178" t="s">
        <v>26</v>
      </c>
      <c r="N9178" t="s">
        <v>118</v>
      </c>
      <c r="O9178" t="s">
        <v>29</v>
      </c>
      <c r="P9178" t="s">
        <v>29</v>
      </c>
      <c r="Q9178" t="s">
        <v>29</v>
      </c>
      <c r="R9178" t="s">
        <v>29</v>
      </c>
      <c r="S9178" t="s">
        <v>29</v>
      </c>
      <c r="T9178" t="s">
        <v>29</v>
      </c>
      <c r="U9178" t="s">
        <v>29</v>
      </c>
      <c r="V9178" t="s">
        <v>29</v>
      </c>
      <c r="W9178" t="s">
        <v>7985</v>
      </c>
    </row>
    <row r="9179" spans="1:23">
      <c r="A9179">
        <v>9178</v>
      </c>
      <c r="B9179" t="s">
        <v>3136</v>
      </c>
      <c r="C9179" t="s">
        <v>3136</v>
      </c>
      <c r="D9179">
        <v>232</v>
      </c>
      <c r="E9179" s="9" t="s">
        <v>2384</v>
      </c>
      <c r="F9179" s="8" t="s">
        <v>438</v>
      </c>
      <c r="G9179" s="9" t="s">
        <v>2384</v>
      </c>
      <c r="H9179" s="8" t="s">
        <v>29</v>
      </c>
      <c r="I9179" s="9" t="s">
        <v>2384</v>
      </c>
      <c r="J9179" s="8" t="s">
        <v>29</v>
      </c>
      <c r="K9179">
        <v>0.45662100459999999</v>
      </c>
      <c r="L9179">
        <v>0.45662100459999999</v>
      </c>
      <c r="M9179" t="s">
        <v>26</v>
      </c>
      <c r="N9179" t="s">
        <v>74</v>
      </c>
      <c r="O9179" t="s">
        <v>29</v>
      </c>
      <c r="P9179" t="s">
        <v>29</v>
      </c>
      <c r="Q9179" t="s">
        <v>29</v>
      </c>
      <c r="R9179" t="s">
        <v>29</v>
      </c>
      <c r="S9179" t="s">
        <v>29</v>
      </c>
      <c r="T9179" t="s">
        <v>29</v>
      </c>
      <c r="U9179" t="s">
        <v>29</v>
      </c>
      <c r="V9179" t="s">
        <v>29</v>
      </c>
      <c r="W9179" t="s">
        <v>7985</v>
      </c>
    </row>
    <row r="9180" spans="1:23">
      <c r="A9180">
        <v>9179</v>
      </c>
      <c r="B9180" t="s">
        <v>3136</v>
      </c>
      <c r="C9180" t="s">
        <v>3136</v>
      </c>
      <c r="D9180">
        <v>232</v>
      </c>
      <c r="E9180" s="9" t="s">
        <v>1274</v>
      </c>
      <c r="F9180" s="8" t="s">
        <v>1273</v>
      </c>
      <c r="G9180" s="9" t="s">
        <v>1274</v>
      </c>
      <c r="H9180" s="8" t="s">
        <v>29</v>
      </c>
      <c r="I9180" s="9" t="s">
        <v>1274</v>
      </c>
      <c r="J9180" s="8" t="s">
        <v>29</v>
      </c>
      <c r="K9180">
        <v>0.45662100459999999</v>
      </c>
      <c r="L9180">
        <v>0.45662100459999999</v>
      </c>
      <c r="M9180" t="s">
        <v>26</v>
      </c>
      <c r="N9180" t="s">
        <v>74</v>
      </c>
      <c r="O9180" t="s">
        <v>29</v>
      </c>
      <c r="P9180" t="s">
        <v>29</v>
      </c>
      <c r="Q9180" t="s">
        <v>29</v>
      </c>
      <c r="R9180" t="s">
        <v>29</v>
      </c>
      <c r="S9180" t="s">
        <v>29</v>
      </c>
      <c r="T9180" t="s">
        <v>29</v>
      </c>
      <c r="U9180" t="s">
        <v>29</v>
      </c>
      <c r="V9180" t="s">
        <v>29</v>
      </c>
      <c r="W9180" t="s">
        <v>7985</v>
      </c>
    </row>
    <row r="9181" spans="1:23">
      <c r="A9181">
        <v>9180</v>
      </c>
      <c r="B9181" t="s">
        <v>3136</v>
      </c>
      <c r="C9181" t="s">
        <v>3136</v>
      </c>
      <c r="D9181">
        <v>232</v>
      </c>
      <c r="E9181" s="9" t="s">
        <v>7986</v>
      </c>
      <c r="F9181" s="8" t="s">
        <v>2119</v>
      </c>
      <c r="G9181" s="9" t="s">
        <v>7986</v>
      </c>
      <c r="H9181" s="8" t="s">
        <v>29</v>
      </c>
      <c r="I9181" s="9" t="s">
        <v>7986</v>
      </c>
      <c r="J9181" s="8" t="s">
        <v>29</v>
      </c>
      <c r="K9181">
        <v>0.45662100459999999</v>
      </c>
      <c r="L9181">
        <v>0.45662100459999999</v>
      </c>
      <c r="M9181" t="s">
        <v>26</v>
      </c>
      <c r="N9181" t="s">
        <v>27</v>
      </c>
      <c r="O9181" t="s">
        <v>29</v>
      </c>
      <c r="P9181" t="s">
        <v>29</v>
      </c>
      <c r="Q9181" t="s">
        <v>29</v>
      </c>
      <c r="R9181" t="s">
        <v>29</v>
      </c>
      <c r="S9181" t="s">
        <v>29</v>
      </c>
      <c r="T9181" t="s">
        <v>29</v>
      </c>
      <c r="U9181" t="s">
        <v>29</v>
      </c>
      <c r="V9181" t="s">
        <v>29</v>
      </c>
      <c r="W9181" t="s">
        <v>7985</v>
      </c>
    </row>
    <row r="9182" spans="1:23">
      <c r="A9182">
        <v>9181</v>
      </c>
      <c r="B9182" t="s">
        <v>3136</v>
      </c>
      <c r="C9182" t="s">
        <v>3136</v>
      </c>
      <c r="D9182">
        <v>232</v>
      </c>
      <c r="E9182" s="9" t="s">
        <v>402</v>
      </c>
      <c r="F9182" s="5" t="s">
        <v>401</v>
      </c>
      <c r="G9182" s="9" t="s">
        <v>402</v>
      </c>
      <c r="H9182" s="8" t="s">
        <v>29</v>
      </c>
      <c r="I9182" s="9" t="s">
        <v>402</v>
      </c>
      <c r="J9182" s="8" t="s">
        <v>29</v>
      </c>
      <c r="K9182">
        <v>2.7397260270000001</v>
      </c>
      <c r="L9182">
        <v>2.7397260270000001</v>
      </c>
      <c r="M9182" t="s">
        <v>26</v>
      </c>
      <c r="N9182" t="s">
        <v>27</v>
      </c>
      <c r="O9182" t="s">
        <v>29</v>
      </c>
      <c r="P9182" t="s">
        <v>29</v>
      </c>
      <c r="Q9182" t="s">
        <v>29</v>
      </c>
      <c r="R9182" t="s">
        <v>29</v>
      </c>
      <c r="S9182" t="s">
        <v>29</v>
      </c>
      <c r="T9182" t="s">
        <v>29</v>
      </c>
      <c r="U9182" t="s">
        <v>29</v>
      </c>
      <c r="V9182" t="s">
        <v>29</v>
      </c>
      <c r="W9182" t="s">
        <v>7985</v>
      </c>
    </row>
    <row r="9183" spans="1:23">
      <c r="A9183">
        <v>9182</v>
      </c>
      <c r="B9183" t="s">
        <v>3136</v>
      </c>
      <c r="C9183" t="s">
        <v>3136</v>
      </c>
      <c r="D9183">
        <v>232</v>
      </c>
      <c r="E9183" s="9" t="s">
        <v>2120</v>
      </c>
      <c r="F9183" s="5" t="s">
        <v>2119</v>
      </c>
      <c r="G9183" s="9" t="s">
        <v>2120</v>
      </c>
      <c r="H9183" s="8" t="s">
        <v>29</v>
      </c>
      <c r="I9183" s="9" t="s">
        <v>2120</v>
      </c>
      <c r="J9183" s="8" t="s">
        <v>29</v>
      </c>
      <c r="K9183">
        <v>0.91324200909999997</v>
      </c>
      <c r="L9183">
        <v>0.91324200909999997</v>
      </c>
      <c r="M9183" t="s">
        <v>26</v>
      </c>
      <c r="N9183" t="s">
        <v>27</v>
      </c>
      <c r="O9183" t="s">
        <v>29</v>
      </c>
      <c r="P9183" t="s">
        <v>29</v>
      </c>
      <c r="Q9183" t="s">
        <v>29</v>
      </c>
      <c r="R9183" t="s">
        <v>29</v>
      </c>
      <c r="S9183" t="s">
        <v>29</v>
      </c>
      <c r="T9183" t="s">
        <v>29</v>
      </c>
      <c r="U9183" t="s">
        <v>29</v>
      </c>
      <c r="V9183" t="s">
        <v>29</v>
      </c>
      <c r="W9183" t="s">
        <v>7985</v>
      </c>
    </row>
    <row r="9184" spans="1:23">
      <c r="A9184">
        <v>9183</v>
      </c>
      <c r="B9184" t="s">
        <v>3136</v>
      </c>
      <c r="C9184" t="s">
        <v>3136</v>
      </c>
      <c r="D9184">
        <v>232</v>
      </c>
      <c r="E9184" s="9" t="s">
        <v>1111</v>
      </c>
      <c r="F9184" s="5" t="s">
        <v>558</v>
      </c>
      <c r="G9184" s="9" t="s">
        <v>1111</v>
      </c>
      <c r="H9184" s="8" t="s">
        <v>29</v>
      </c>
      <c r="I9184" s="9" t="s">
        <v>1111</v>
      </c>
      <c r="J9184" s="8" t="s">
        <v>29</v>
      </c>
      <c r="K9184">
        <v>0.91324200909999997</v>
      </c>
      <c r="L9184">
        <v>0.91324200909999997</v>
      </c>
      <c r="M9184" t="s">
        <v>26</v>
      </c>
      <c r="N9184" t="s">
        <v>118</v>
      </c>
      <c r="O9184" t="s">
        <v>29</v>
      </c>
      <c r="P9184" t="s">
        <v>29</v>
      </c>
      <c r="Q9184" t="s">
        <v>29</v>
      </c>
      <c r="R9184" t="s">
        <v>29</v>
      </c>
      <c r="S9184" t="s">
        <v>29</v>
      </c>
      <c r="T9184" t="s">
        <v>29</v>
      </c>
      <c r="U9184" t="s">
        <v>29</v>
      </c>
      <c r="V9184" t="s">
        <v>29</v>
      </c>
      <c r="W9184" t="s">
        <v>7985</v>
      </c>
    </row>
    <row r="9185" spans="1:23">
      <c r="A9185">
        <v>9184</v>
      </c>
      <c r="B9185" t="s">
        <v>3136</v>
      </c>
      <c r="C9185" t="s">
        <v>3136</v>
      </c>
      <c r="D9185">
        <v>232</v>
      </c>
      <c r="E9185" s="9" t="s">
        <v>2307</v>
      </c>
      <c r="F9185" s="5" t="s">
        <v>216</v>
      </c>
      <c r="G9185" s="9" t="s">
        <v>2307</v>
      </c>
      <c r="H9185" s="8" t="s">
        <v>29</v>
      </c>
      <c r="I9185" s="9" t="s">
        <v>2307</v>
      </c>
      <c r="J9185" s="8" t="s">
        <v>29</v>
      </c>
      <c r="K9185">
        <v>0.45662100459999999</v>
      </c>
      <c r="L9185">
        <v>0.45662100459999999</v>
      </c>
      <c r="M9185" t="s">
        <v>26</v>
      </c>
      <c r="N9185" t="s">
        <v>74</v>
      </c>
      <c r="O9185" t="s">
        <v>29</v>
      </c>
      <c r="P9185" t="s">
        <v>29</v>
      </c>
      <c r="Q9185" t="s">
        <v>29</v>
      </c>
      <c r="R9185" t="s">
        <v>29</v>
      </c>
      <c r="S9185" t="s">
        <v>29</v>
      </c>
      <c r="T9185" t="s">
        <v>29</v>
      </c>
      <c r="U9185" t="s">
        <v>29</v>
      </c>
      <c r="V9185" t="s">
        <v>29</v>
      </c>
      <c r="W9185" t="s">
        <v>7985</v>
      </c>
    </row>
    <row r="9186" spans="1:23">
      <c r="A9186">
        <v>9185</v>
      </c>
      <c r="B9186" t="s">
        <v>3136</v>
      </c>
      <c r="C9186" t="s">
        <v>3136</v>
      </c>
      <c r="D9186">
        <v>232</v>
      </c>
      <c r="E9186" s="9" t="s">
        <v>2407</v>
      </c>
      <c r="F9186" s="5" t="s">
        <v>154</v>
      </c>
      <c r="G9186" s="9" t="s">
        <v>2407</v>
      </c>
      <c r="H9186" s="8" t="s">
        <v>29</v>
      </c>
      <c r="I9186" s="9" t="s">
        <v>2407</v>
      </c>
      <c r="J9186" s="8" t="s">
        <v>29</v>
      </c>
      <c r="K9186">
        <v>0.45662100459999999</v>
      </c>
      <c r="L9186">
        <v>0.45662100459999999</v>
      </c>
      <c r="M9186" t="s">
        <v>26</v>
      </c>
      <c r="N9186" t="s">
        <v>118</v>
      </c>
      <c r="O9186" t="s">
        <v>29</v>
      </c>
      <c r="P9186" t="s">
        <v>29</v>
      </c>
      <c r="Q9186" t="s">
        <v>29</v>
      </c>
      <c r="R9186" t="s">
        <v>29</v>
      </c>
      <c r="S9186" t="s">
        <v>29</v>
      </c>
      <c r="T9186" t="s">
        <v>29</v>
      </c>
      <c r="U9186" t="s">
        <v>29</v>
      </c>
      <c r="V9186" t="s">
        <v>29</v>
      </c>
      <c r="W9186" t="s">
        <v>7985</v>
      </c>
    </row>
    <row r="9187" spans="1:23">
      <c r="A9187">
        <v>9186</v>
      </c>
      <c r="B9187" t="s">
        <v>3136</v>
      </c>
      <c r="C9187" t="s">
        <v>3136</v>
      </c>
      <c r="D9187">
        <v>232</v>
      </c>
      <c r="E9187" s="9" t="s">
        <v>2407</v>
      </c>
      <c r="F9187" s="5" t="s">
        <v>154</v>
      </c>
      <c r="G9187" s="9" t="s">
        <v>2407</v>
      </c>
      <c r="H9187" s="8" t="s">
        <v>29</v>
      </c>
      <c r="I9187" s="9" t="s">
        <v>2407</v>
      </c>
      <c r="J9187" s="8" t="s">
        <v>29</v>
      </c>
      <c r="K9187">
        <v>0.45662100459999999</v>
      </c>
      <c r="L9187">
        <v>0.45662100459999999</v>
      </c>
      <c r="M9187" t="s">
        <v>26</v>
      </c>
      <c r="N9187" t="s">
        <v>27</v>
      </c>
      <c r="O9187" t="s">
        <v>29</v>
      </c>
      <c r="P9187" t="s">
        <v>29</v>
      </c>
      <c r="Q9187" t="s">
        <v>29</v>
      </c>
      <c r="R9187" t="s">
        <v>29</v>
      </c>
      <c r="S9187" t="s">
        <v>29</v>
      </c>
      <c r="T9187" t="s">
        <v>29</v>
      </c>
      <c r="U9187" t="s">
        <v>29</v>
      </c>
      <c r="V9187" t="s">
        <v>29</v>
      </c>
      <c r="W9187" t="s">
        <v>7985</v>
      </c>
    </row>
    <row r="9188" spans="1:23">
      <c r="A9188">
        <v>9187</v>
      </c>
      <c r="B9188" t="s">
        <v>3136</v>
      </c>
      <c r="C9188" t="s">
        <v>3136</v>
      </c>
      <c r="D9188">
        <v>232</v>
      </c>
      <c r="E9188" s="9" t="s">
        <v>811</v>
      </c>
      <c r="F9188" s="5" t="s">
        <v>154</v>
      </c>
      <c r="G9188" s="9" t="s">
        <v>811</v>
      </c>
      <c r="H9188" s="8" t="s">
        <v>29</v>
      </c>
      <c r="I9188" s="9" t="s">
        <v>811</v>
      </c>
      <c r="J9188" s="8" t="s">
        <v>29</v>
      </c>
      <c r="K9188">
        <v>0.45662100459999999</v>
      </c>
      <c r="L9188">
        <v>0.45662100459999999</v>
      </c>
      <c r="M9188" t="s">
        <v>26</v>
      </c>
      <c r="N9188" t="s">
        <v>118</v>
      </c>
      <c r="O9188" t="s">
        <v>29</v>
      </c>
      <c r="P9188" t="s">
        <v>29</v>
      </c>
      <c r="Q9188" t="s">
        <v>29</v>
      </c>
      <c r="R9188" t="s">
        <v>29</v>
      </c>
      <c r="S9188" t="s">
        <v>29</v>
      </c>
      <c r="T9188" t="s">
        <v>29</v>
      </c>
      <c r="U9188" t="s">
        <v>29</v>
      </c>
      <c r="V9188" t="s">
        <v>29</v>
      </c>
      <c r="W9188" t="s">
        <v>7985</v>
      </c>
    </row>
    <row r="9189" spans="1:23">
      <c r="A9189">
        <v>9188</v>
      </c>
      <c r="B9189" t="s">
        <v>3136</v>
      </c>
      <c r="C9189" t="s">
        <v>3136</v>
      </c>
      <c r="D9189">
        <v>232</v>
      </c>
      <c r="E9189" s="9" t="s">
        <v>2078</v>
      </c>
      <c r="F9189" s="5" t="s">
        <v>2077</v>
      </c>
      <c r="G9189" s="9" t="s">
        <v>2078</v>
      </c>
      <c r="H9189" s="8" t="s">
        <v>29</v>
      </c>
      <c r="I9189" s="9" t="s">
        <v>2078</v>
      </c>
      <c r="J9189" s="8" t="s">
        <v>29</v>
      </c>
      <c r="K9189">
        <v>0.45662100459999999</v>
      </c>
      <c r="L9189">
        <v>0.45662100459999999</v>
      </c>
      <c r="M9189" t="s">
        <v>26</v>
      </c>
      <c r="N9189" t="s">
        <v>63</v>
      </c>
      <c r="O9189" t="s">
        <v>29</v>
      </c>
      <c r="P9189" t="s">
        <v>29</v>
      </c>
      <c r="Q9189" t="s">
        <v>29</v>
      </c>
      <c r="R9189" t="s">
        <v>29</v>
      </c>
      <c r="S9189" t="s">
        <v>29</v>
      </c>
      <c r="T9189" t="s">
        <v>29</v>
      </c>
      <c r="U9189" t="s">
        <v>29</v>
      </c>
      <c r="V9189" t="s">
        <v>29</v>
      </c>
      <c r="W9189" t="s">
        <v>7985</v>
      </c>
    </row>
    <row r="9190" spans="1:23">
      <c r="A9190">
        <v>9189</v>
      </c>
      <c r="B9190" t="s">
        <v>3136</v>
      </c>
      <c r="C9190" t="s">
        <v>3136</v>
      </c>
      <c r="D9190">
        <v>232</v>
      </c>
      <c r="E9190" s="9" t="s">
        <v>2078</v>
      </c>
      <c r="F9190" s="5" t="s">
        <v>2077</v>
      </c>
      <c r="G9190" s="9" t="s">
        <v>2078</v>
      </c>
      <c r="H9190" s="8" t="s">
        <v>29</v>
      </c>
      <c r="I9190" s="9" t="s">
        <v>2078</v>
      </c>
      <c r="J9190" s="8" t="s">
        <v>29</v>
      </c>
      <c r="K9190">
        <v>1.3698630140000001</v>
      </c>
      <c r="L9190">
        <v>1.3698630140000001</v>
      </c>
      <c r="M9190" t="s">
        <v>26</v>
      </c>
      <c r="N9190" t="s">
        <v>74</v>
      </c>
      <c r="O9190" t="s">
        <v>29</v>
      </c>
      <c r="P9190" t="s">
        <v>29</v>
      </c>
      <c r="Q9190" t="s">
        <v>29</v>
      </c>
      <c r="R9190" t="s">
        <v>29</v>
      </c>
      <c r="S9190" t="s">
        <v>29</v>
      </c>
      <c r="T9190" t="s">
        <v>29</v>
      </c>
      <c r="U9190" t="s">
        <v>29</v>
      </c>
      <c r="V9190" t="s">
        <v>29</v>
      </c>
      <c r="W9190" t="s">
        <v>7985</v>
      </c>
    </row>
    <row r="9191" spans="1:23">
      <c r="A9191">
        <v>9190</v>
      </c>
      <c r="B9191" t="s">
        <v>3136</v>
      </c>
      <c r="C9191" t="s">
        <v>3136</v>
      </c>
      <c r="D9191">
        <v>232</v>
      </c>
      <c r="E9191" s="9" t="s">
        <v>2078</v>
      </c>
      <c r="F9191" s="5" t="s">
        <v>2077</v>
      </c>
      <c r="G9191" s="9" t="s">
        <v>2078</v>
      </c>
      <c r="H9191" s="8" t="s">
        <v>29</v>
      </c>
      <c r="I9191" s="9" t="s">
        <v>2078</v>
      </c>
      <c r="J9191" s="8" t="s">
        <v>29</v>
      </c>
      <c r="K9191">
        <v>0.45662100459999999</v>
      </c>
      <c r="L9191">
        <v>0.45662100459999999</v>
      </c>
      <c r="M9191" t="s">
        <v>26</v>
      </c>
      <c r="N9191" t="s">
        <v>27</v>
      </c>
      <c r="O9191" t="s">
        <v>29</v>
      </c>
      <c r="P9191" t="s">
        <v>29</v>
      </c>
      <c r="Q9191" t="s">
        <v>29</v>
      </c>
      <c r="R9191" t="s">
        <v>29</v>
      </c>
      <c r="S9191" t="s">
        <v>29</v>
      </c>
      <c r="T9191" t="s">
        <v>29</v>
      </c>
      <c r="U9191" t="s">
        <v>29</v>
      </c>
      <c r="V9191" t="s">
        <v>29</v>
      </c>
      <c r="W9191" t="s">
        <v>7985</v>
      </c>
    </row>
    <row r="9192" spans="1:23">
      <c r="A9192">
        <v>9191</v>
      </c>
      <c r="B9192" t="s">
        <v>3136</v>
      </c>
      <c r="C9192" t="s">
        <v>3136</v>
      </c>
      <c r="D9192">
        <v>232</v>
      </c>
      <c r="E9192" s="9" t="s">
        <v>1050</v>
      </c>
      <c r="F9192" s="8" t="s">
        <v>1049</v>
      </c>
      <c r="G9192" s="9" t="s">
        <v>1050</v>
      </c>
      <c r="H9192" s="8" t="s">
        <v>29</v>
      </c>
      <c r="I9192" s="8" t="s">
        <v>1050</v>
      </c>
      <c r="J9192" s="8" t="s">
        <v>29</v>
      </c>
      <c r="K9192">
        <v>0.45662100459999999</v>
      </c>
      <c r="L9192">
        <v>0.45662100459999999</v>
      </c>
      <c r="M9192" t="s">
        <v>26</v>
      </c>
      <c r="N9192" t="s">
        <v>118</v>
      </c>
      <c r="O9192" t="s">
        <v>29</v>
      </c>
      <c r="P9192" t="s">
        <v>29</v>
      </c>
      <c r="Q9192" t="s">
        <v>29</v>
      </c>
      <c r="R9192" t="s">
        <v>29</v>
      </c>
      <c r="S9192" t="s">
        <v>29</v>
      </c>
      <c r="T9192" t="s">
        <v>29</v>
      </c>
      <c r="U9192" t="s">
        <v>29</v>
      </c>
      <c r="V9192" t="s">
        <v>29</v>
      </c>
      <c r="W9192" t="s">
        <v>7985</v>
      </c>
    </row>
    <row r="9193" spans="1:23">
      <c r="A9193">
        <v>9192</v>
      </c>
      <c r="B9193" t="s">
        <v>3136</v>
      </c>
      <c r="C9193" t="s">
        <v>3136</v>
      </c>
      <c r="D9193">
        <v>232</v>
      </c>
      <c r="E9193" s="9" t="s">
        <v>1050</v>
      </c>
      <c r="F9193" s="8" t="s">
        <v>1049</v>
      </c>
      <c r="G9193" s="9" t="s">
        <v>1050</v>
      </c>
      <c r="H9193" s="8" t="s">
        <v>29</v>
      </c>
      <c r="I9193" s="8" t="s">
        <v>1050</v>
      </c>
      <c r="J9193" s="8" t="s">
        <v>29</v>
      </c>
      <c r="K9193">
        <v>1.3698630140000001</v>
      </c>
      <c r="L9193">
        <v>1.3698630140000001</v>
      </c>
      <c r="M9193" t="s">
        <v>26</v>
      </c>
      <c r="N9193" t="s">
        <v>74</v>
      </c>
      <c r="O9193" t="s">
        <v>29</v>
      </c>
      <c r="P9193" t="s">
        <v>29</v>
      </c>
      <c r="Q9193" t="s">
        <v>29</v>
      </c>
      <c r="R9193" t="s">
        <v>29</v>
      </c>
      <c r="S9193" t="s">
        <v>29</v>
      </c>
      <c r="T9193" t="s">
        <v>29</v>
      </c>
      <c r="U9193" t="s">
        <v>29</v>
      </c>
      <c r="V9193" t="s">
        <v>29</v>
      </c>
      <c r="W9193" t="s">
        <v>7985</v>
      </c>
    </row>
    <row r="9194" spans="1:23">
      <c r="A9194">
        <v>9193</v>
      </c>
      <c r="B9194" t="s">
        <v>3136</v>
      </c>
      <c r="C9194" t="s">
        <v>3136</v>
      </c>
      <c r="D9194">
        <v>232</v>
      </c>
      <c r="E9194" s="9" t="s">
        <v>5637</v>
      </c>
      <c r="F9194" s="5" t="s">
        <v>2229</v>
      </c>
      <c r="G9194" s="9" t="s">
        <v>5637</v>
      </c>
      <c r="H9194" s="8" t="s">
        <v>29</v>
      </c>
      <c r="I9194" s="9" t="s">
        <v>5637</v>
      </c>
      <c r="J9194" s="8" t="s">
        <v>29</v>
      </c>
      <c r="K9194">
        <v>0.45662100459999999</v>
      </c>
      <c r="L9194">
        <v>0.45662100459999999</v>
      </c>
      <c r="M9194" t="s">
        <v>26</v>
      </c>
      <c r="N9194" t="s">
        <v>27</v>
      </c>
      <c r="O9194" t="s">
        <v>29</v>
      </c>
      <c r="P9194" t="s">
        <v>29</v>
      </c>
      <c r="Q9194" t="s">
        <v>29</v>
      </c>
      <c r="R9194" t="s">
        <v>29</v>
      </c>
      <c r="S9194" t="s">
        <v>29</v>
      </c>
      <c r="T9194" t="s">
        <v>29</v>
      </c>
      <c r="U9194" t="s">
        <v>29</v>
      </c>
      <c r="V9194" t="s">
        <v>29</v>
      </c>
      <c r="W9194" t="s">
        <v>7985</v>
      </c>
    </row>
    <row r="9195" spans="1:23">
      <c r="A9195">
        <v>9194</v>
      </c>
      <c r="B9195" t="s">
        <v>3136</v>
      </c>
      <c r="C9195" t="s">
        <v>3136</v>
      </c>
      <c r="D9195">
        <v>232</v>
      </c>
      <c r="E9195" s="9" t="s">
        <v>2291</v>
      </c>
      <c r="F9195" s="5" t="s">
        <v>168</v>
      </c>
      <c r="G9195" s="9" t="s">
        <v>2291</v>
      </c>
      <c r="H9195" s="8" t="s">
        <v>29</v>
      </c>
      <c r="I9195" s="9" t="s">
        <v>2291</v>
      </c>
      <c r="J9195" s="8" t="s">
        <v>29</v>
      </c>
      <c r="K9195">
        <v>0.45662100459999999</v>
      </c>
      <c r="L9195">
        <v>0.45662100459999999</v>
      </c>
      <c r="M9195" t="s">
        <v>26</v>
      </c>
      <c r="N9195" t="s">
        <v>63</v>
      </c>
      <c r="O9195" t="s">
        <v>29</v>
      </c>
      <c r="P9195" t="s">
        <v>29</v>
      </c>
      <c r="Q9195" t="s">
        <v>29</v>
      </c>
      <c r="R9195" t="s">
        <v>29</v>
      </c>
      <c r="S9195" t="s">
        <v>29</v>
      </c>
      <c r="T9195" t="s">
        <v>29</v>
      </c>
      <c r="U9195" t="s">
        <v>29</v>
      </c>
      <c r="V9195" t="s">
        <v>29</v>
      </c>
      <c r="W9195" t="s">
        <v>7985</v>
      </c>
    </row>
    <row r="9196" spans="1:23">
      <c r="A9196">
        <v>9195</v>
      </c>
      <c r="B9196" t="s">
        <v>3136</v>
      </c>
      <c r="C9196" t="s">
        <v>3136</v>
      </c>
      <c r="D9196">
        <v>232</v>
      </c>
      <c r="E9196" s="9" t="s">
        <v>7988</v>
      </c>
      <c r="F9196" s="8" t="s">
        <v>558</v>
      </c>
      <c r="G9196" s="9" t="s">
        <v>7988</v>
      </c>
      <c r="H9196" s="8" t="s">
        <v>29</v>
      </c>
      <c r="I9196" s="9" t="s">
        <v>7988</v>
      </c>
      <c r="J9196" s="8" t="s">
        <v>29</v>
      </c>
      <c r="K9196">
        <v>0.45662100459999999</v>
      </c>
      <c r="L9196">
        <v>0.45662100459999999</v>
      </c>
      <c r="M9196" t="s">
        <v>26</v>
      </c>
      <c r="N9196" t="s">
        <v>27</v>
      </c>
      <c r="O9196" t="s">
        <v>29</v>
      </c>
      <c r="P9196" t="s">
        <v>29</v>
      </c>
      <c r="Q9196" t="s">
        <v>29</v>
      </c>
      <c r="R9196" t="s">
        <v>29</v>
      </c>
      <c r="S9196" t="s">
        <v>29</v>
      </c>
      <c r="T9196" t="s">
        <v>29</v>
      </c>
      <c r="U9196" t="s">
        <v>29</v>
      </c>
      <c r="V9196" t="s">
        <v>29</v>
      </c>
      <c r="W9196" t="s">
        <v>7985</v>
      </c>
    </row>
    <row r="9197" spans="1:23">
      <c r="A9197">
        <v>9196</v>
      </c>
      <c r="B9197" t="s">
        <v>3136</v>
      </c>
      <c r="C9197" t="s">
        <v>3136</v>
      </c>
      <c r="D9197">
        <v>232</v>
      </c>
      <c r="E9197" s="9" t="s">
        <v>186</v>
      </c>
      <c r="F9197" s="8" t="s">
        <v>185</v>
      </c>
      <c r="G9197" s="9" t="s">
        <v>186</v>
      </c>
      <c r="H9197" s="8" t="s">
        <v>29</v>
      </c>
      <c r="I9197" s="9" t="s">
        <v>186</v>
      </c>
      <c r="J9197" s="8" t="s">
        <v>29</v>
      </c>
      <c r="K9197">
        <v>8.2191780820000009</v>
      </c>
      <c r="L9197">
        <v>8.2191780820000009</v>
      </c>
      <c r="M9197" t="s">
        <v>26</v>
      </c>
      <c r="N9197" t="s">
        <v>74</v>
      </c>
      <c r="O9197" t="s">
        <v>29</v>
      </c>
      <c r="P9197" t="s">
        <v>29</v>
      </c>
      <c r="Q9197" t="s">
        <v>29</v>
      </c>
      <c r="R9197" t="s">
        <v>29</v>
      </c>
      <c r="S9197" t="s">
        <v>29</v>
      </c>
      <c r="T9197" t="s">
        <v>29</v>
      </c>
      <c r="U9197" t="s">
        <v>29</v>
      </c>
      <c r="V9197" t="s">
        <v>29</v>
      </c>
      <c r="W9197" t="s">
        <v>7985</v>
      </c>
    </row>
    <row r="9198" spans="1:23">
      <c r="A9198">
        <v>9197</v>
      </c>
      <c r="B9198" t="s">
        <v>3136</v>
      </c>
      <c r="C9198" t="s">
        <v>3136</v>
      </c>
      <c r="D9198">
        <v>232</v>
      </c>
      <c r="E9198" s="9" t="s">
        <v>7990</v>
      </c>
      <c r="F9198" s="8" t="s">
        <v>731</v>
      </c>
      <c r="G9198" s="9" t="s">
        <v>7990</v>
      </c>
      <c r="H9198" s="8" t="s">
        <v>29</v>
      </c>
      <c r="I9198" s="9" t="s">
        <v>7990</v>
      </c>
      <c r="J9198" s="8" t="s">
        <v>29</v>
      </c>
      <c r="K9198">
        <v>0.91324200909999997</v>
      </c>
      <c r="L9198">
        <v>0.91324200909999997</v>
      </c>
      <c r="M9198" t="s">
        <v>26</v>
      </c>
      <c r="N9198" t="s">
        <v>63</v>
      </c>
      <c r="O9198" t="s">
        <v>29</v>
      </c>
      <c r="P9198" t="s">
        <v>29</v>
      </c>
      <c r="Q9198" t="s">
        <v>29</v>
      </c>
      <c r="R9198" t="s">
        <v>29</v>
      </c>
      <c r="S9198" t="s">
        <v>29</v>
      </c>
      <c r="T9198" t="s">
        <v>29</v>
      </c>
      <c r="U9198" t="s">
        <v>29</v>
      </c>
      <c r="V9198" t="s">
        <v>29</v>
      </c>
      <c r="W9198" t="s">
        <v>7985</v>
      </c>
    </row>
    <row r="9199" spans="1:23">
      <c r="A9199">
        <v>9198</v>
      </c>
      <c r="B9199" t="s">
        <v>3136</v>
      </c>
      <c r="C9199" t="s">
        <v>3136</v>
      </c>
      <c r="D9199">
        <v>232</v>
      </c>
      <c r="E9199" s="9" t="s">
        <v>7990</v>
      </c>
      <c r="F9199" s="8" t="s">
        <v>731</v>
      </c>
      <c r="G9199" s="9" t="s">
        <v>7990</v>
      </c>
      <c r="H9199" s="8" t="s">
        <v>29</v>
      </c>
      <c r="I9199" s="9" t="s">
        <v>7990</v>
      </c>
      <c r="J9199" s="8" t="s">
        <v>29</v>
      </c>
      <c r="K9199">
        <v>0.45662100459999999</v>
      </c>
      <c r="L9199">
        <v>0.45662100459999999</v>
      </c>
      <c r="M9199" t="s">
        <v>26</v>
      </c>
      <c r="N9199" t="s">
        <v>74</v>
      </c>
      <c r="O9199" t="s">
        <v>29</v>
      </c>
      <c r="P9199" t="s">
        <v>29</v>
      </c>
      <c r="Q9199" t="s">
        <v>29</v>
      </c>
      <c r="R9199" t="s">
        <v>29</v>
      </c>
      <c r="S9199" t="s">
        <v>29</v>
      </c>
      <c r="T9199" t="s">
        <v>29</v>
      </c>
      <c r="U9199" t="s">
        <v>29</v>
      </c>
      <c r="V9199" t="s">
        <v>29</v>
      </c>
      <c r="W9199" t="s">
        <v>7985</v>
      </c>
    </row>
    <row r="9200" spans="1:23">
      <c r="A9200">
        <v>9199</v>
      </c>
      <c r="B9200" t="s">
        <v>3136</v>
      </c>
      <c r="C9200" t="s">
        <v>3136</v>
      </c>
      <c r="D9200">
        <v>232</v>
      </c>
      <c r="E9200" s="9" t="s">
        <v>7990</v>
      </c>
      <c r="F9200" s="8" t="s">
        <v>731</v>
      </c>
      <c r="G9200" s="9" t="s">
        <v>7990</v>
      </c>
      <c r="H9200" s="8" t="s">
        <v>29</v>
      </c>
      <c r="I9200" s="9" t="s">
        <v>7990</v>
      </c>
      <c r="J9200" s="8" t="s">
        <v>29</v>
      </c>
      <c r="K9200">
        <v>1.3698630140000001</v>
      </c>
      <c r="L9200">
        <v>1.3698630140000001</v>
      </c>
      <c r="M9200" t="s">
        <v>26</v>
      </c>
      <c r="N9200" t="s">
        <v>27</v>
      </c>
      <c r="O9200" t="s">
        <v>29</v>
      </c>
      <c r="P9200" t="s">
        <v>29</v>
      </c>
      <c r="Q9200" t="s">
        <v>29</v>
      </c>
      <c r="R9200" t="s">
        <v>29</v>
      </c>
      <c r="S9200" t="s">
        <v>29</v>
      </c>
      <c r="T9200" t="s">
        <v>29</v>
      </c>
      <c r="U9200" t="s">
        <v>29</v>
      </c>
      <c r="V9200" t="s">
        <v>29</v>
      </c>
      <c r="W9200" t="s">
        <v>7985</v>
      </c>
    </row>
    <row r="9201" spans="1:23">
      <c r="A9201">
        <v>9200</v>
      </c>
      <c r="B9201" t="s">
        <v>3136</v>
      </c>
      <c r="C9201" t="s">
        <v>3136</v>
      </c>
      <c r="D9201">
        <v>232</v>
      </c>
      <c r="E9201" s="9" t="s">
        <v>8534</v>
      </c>
      <c r="F9201" s="5" t="s">
        <v>1001</v>
      </c>
      <c r="G9201" s="9" t="s">
        <v>8534</v>
      </c>
      <c r="H9201" s="8" t="s">
        <v>29</v>
      </c>
      <c r="I9201" s="9" t="s">
        <v>8534</v>
      </c>
      <c r="J9201" s="8" t="s">
        <v>29</v>
      </c>
      <c r="K9201">
        <v>0.45662100459999999</v>
      </c>
      <c r="L9201">
        <v>0.45662100459999999</v>
      </c>
      <c r="M9201" t="s">
        <v>26</v>
      </c>
      <c r="N9201" t="s">
        <v>27</v>
      </c>
      <c r="O9201" t="s">
        <v>29</v>
      </c>
      <c r="P9201" t="s">
        <v>29</v>
      </c>
      <c r="Q9201" t="s">
        <v>29</v>
      </c>
      <c r="R9201" t="s">
        <v>29</v>
      </c>
      <c r="S9201" t="s">
        <v>29</v>
      </c>
      <c r="T9201" t="s">
        <v>29</v>
      </c>
      <c r="U9201" t="s">
        <v>29</v>
      </c>
      <c r="V9201" t="s">
        <v>29</v>
      </c>
      <c r="W9201" t="s">
        <v>7985</v>
      </c>
    </row>
    <row r="9202" spans="1:23">
      <c r="A9202">
        <v>9201</v>
      </c>
      <c r="B9202" t="s">
        <v>3136</v>
      </c>
      <c r="C9202" t="s">
        <v>3136</v>
      </c>
      <c r="D9202">
        <v>232</v>
      </c>
      <c r="E9202" s="9" t="s">
        <v>2568</v>
      </c>
      <c r="F9202" s="8" t="s">
        <v>168</v>
      </c>
      <c r="G9202" s="9" t="s">
        <v>2568</v>
      </c>
      <c r="H9202" s="8" t="s">
        <v>29</v>
      </c>
      <c r="I9202" s="8" t="s">
        <v>2568</v>
      </c>
      <c r="J9202" s="8" t="s">
        <v>29</v>
      </c>
      <c r="K9202">
        <v>0.45662100459999999</v>
      </c>
      <c r="L9202">
        <v>0.45662100459999999</v>
      </c>
      <c r="M9202" t="s">
        <v>26</v>
      </c>
      <c r="N9202" t="s">
        <v>63</v>
      </c>
      <c r="O9202" t="s">
        <v>29</v>
      </c>
      <c r="P9202" t="s">
        <v>29</v>
      </c>
      <c r="Q9202" t="s">
        <v>29</v>
      </c>
      <c r="R9202" t="s">
        <v>29</v>
      </c>
      <c r="S9202" t="s">
        <v>29</v>
      </c>
      <c r="T9202" t="s">
        <v>29</v>
      </c>
      <c r="U9202" t="s">
        <v>29</v>
      </c>
      <c r="V9202" t="s">
        <v>29</v>
      </c>
      <c r="W9202" t="s">
        <v>7985</v>
      </c>
    </row>
    <row r="9203" spans="1:23">
      <c r="A9203">
        <v>9202</v>
      </c>
      <c r="B9203" t="s">
        <v>3136</v>
      </c>
      <c r="C9203" t="s">
        <v>3136</v>
      </c>
      <c r="D9203">
        <v>232</v>
      </c>
      <c r="E9203" s="9" t="s">
        <v>7991</v>
      </c>
      <c r="F9203" s="8" t="s">
        <v>459</v>
      </c>
      <c r="G9203" s="9" t="s">
        <v>7991</v>
      </c>
      <c r="H9203" s="8" t="s">
        <v>29</v>
      </c>
      <c r="I9203" s="9" t="s">
        <v>7991</v>
      </c>
      <c r="J9203" s="8" t="s">
        <v>29</v>
      </c>
      <c r="K9203">
        <v>0.45662100459999999</v>
      </c>
      <c r="L9203">
        <v>0.45662100459999999</v>
      </c>
      <c r="M9203" t="s">
        <v>26</v>
      </c>
      <c r="N9203" t="s">
        <v>118</v>
      </c>
      <c r="O9203" t="s">
        <v>29</v>
      </c>
      <c r="P9203" t="s">
        <v>29</v>
      </c>
      <c r="Q9203" t="s">
        <v>29</v>
      </c>
      <c r="R9203" t="s">
        <v>29</v>
      </c>
      <c r="S9203" t="s">
        <v>29</v>
      </c>
      <c r="T9203" t="s">
        <v>29</v>
      </c>
      <c r="U9203" t="s">
        <v>29</v>
      </c>
      <c r="V9203" t="s">
        <v>29</v>
      </c>
      <c r="W9203" t="s">
        <v>7985</v>
      </c>
    </row>
    <row r="9204" spans="1:23">
      <c r="A9204">
        <v>9203</v>
      </c>
      <c r="B9204" t="s">
        <v>3136</v>
      </c>
      <c r="C9204" t="s">
        <v>3136</v>
      </c>
      <c r="D9204">
        <v>232</v>
      </c>
      <c r="E9204" s="9" t="s">
        <v>3474</v>
      </c>
      <c r="F9204" s="8" t="s">
        <v>459</v>
      </c>
      <c r="G9204" s="9" t="s">
        <v>3474</v>
      </c>
      <c r="H9204" s="8" t="s">
        <v>29</v>
      </c>
      <c r="I9204" s="9" t="s">
        <v>3474</v>
      </c>
      <c r="J9204" s="8" t="s">
        <v>29</v>
      </c>
      <c r="K9204">
        <v>0.45662100459999999</v>
      </c>
      <c r="L9204">
        <v>0.45662100459999999</v>
      </c>
      <c r="M9204" t="s">
        <v>26</v>
      </c>
      <c r="N9204" t="s">
        <v>118</v>
      </c>
      <c r="O9204" t="s">
        <v>29</v>
      </c>
      <c r="P9204" t="s">
        <v>29</v>
      </c>
      <c r="Q9204" t="s">
        <v>29</v>
      </c>
      <c r="R9204" t="s">
        <v>29</v>
      </c>
      <c r="S9204" t="s">
        <v>29</v>
      </c>
      <c r="T9204" t="s">
        <v>29</v>
      </c>
      <c r="U9204" t="s">
        <v>29</v>
      </c>
      <c r="V9204" t="s">
        <v>29</v>
      </c>
      <c r="W9204" t="s">
        <v>7985</v>
      </c>
    </row>
    <row r="9205" spans="1:23">
      <c r="A9205">
        <v>9204</v>
      </c>
      <c r="B9205" t="s">
        <v>3136</v>
      </c>
      <c r="C9205" t="s">
        <v>3136</v>
      </c>
      <c r="D9205">
        <v>232</v>
      </c>
      <c r="E9205" s="9" t="s">
        <v>2434</v>
      </c>
      <c r="F9205" s="8" t="s">
        <v>1718</v>
      </c>
      <c r="G9205" s="9" t="s">
        <v>2434</v>
      </c>
      <c r="H9205" s="8" t="s">
        <v>29</v>
      </c>
      <c r="I9205" s="8" t="s">
        <v>2434</v>
      </c>
      <c r="J9205" s="8" t="s">
        <v>29</v>
      </c>
      <c r="K9205">
        <v>0.45662100459999999</v>
      </c>
      <c r="L9205">
        <v>0.45662100459999999</v>
      </c>
      <c r="M9205" t="s">
        <v>26</v>
      </c>
      <c r="N9205" t="s">
        <v>118</v>
      </c>
      <c r="O9205" t="s">
        <v>29</v>
      </c>
      <c r="P9205" t="s">
        <v>29</v>
      </c>
      <c r="Q9205" t="s">
        <v>29</v>
      </c>
      <c r="R9205" t="s">
        <v>29</v>
      </c>
      <c r="S9205" t="s">
        <v>29</v>
      </c>
      <c r="T9205" t="s">
        <v>29</v>
      </c>
      <c r="U9205" t="s">
        <v>29</v>
      </c>
      <c r="V9205" t="s">
        <v>29</v>
      </c>
      <c r="W9205" t="s">
        <v>7985</v>
      </c>
    </row>
    <row r="9206" spans="1:23">
      <c r="A9206">
        <v>9205</v>
      </c>
      <c r="B9206" t="s">
        <v>3136</v>
      </c>
      <c r="C9206" t="s">
        <v>3136</v>
      </c>
      <c r="D9206">
        <v>232</v>
      </c>
      <c r="E9206" s="9" t="s">
        <v>2434</v>
      </c>
      <c r="F9206" s="8" t="s">
        <v>1718</v>
      </c>
      <c r="G9206" s="9" t="s">
        <v>2434</v>
      </c>
      <c r="H9206" s="8" t="s">
        <v>29</v>
      </c>
      <c r="I9206" s="8" t="s">
        <v>2434</v>
      </c>
      <c r="J9206" s="8" t="s">
        <v>29</v>
      </c>
      <c r="K9206">
        <v>4.1095890410000004</v>
      </c>
      <c r="L9206">
        <v>4.1095890410000004</v>
      </c>
      <c r="M9206" t="s">
        <v>26</v>
      </c>
      <c r="N9206" t="s">
        <v>74</v>
      </c>
      <c r="O9206" t="s">
        <v>29</v>
      </c>
      <c r="P9206" t="s">
        <v>29</v>
      </c>
      <c r="Q9206" t="s">
        <v>29</v>
      </c>
      <c r="R9206" t="s">
        <v>29</v>
      </c>
      <c r="S9206" t="s">
        <v>29</v>
      </c>
      <c r="T9206" t="s">
        <v>29</v>
      </c>
      <c r="U9206" t="s">
        <v>29</v>
      </c>
      <c r="V9206" t="s">
        <v>29</v>
      </c>
      <c r="W9206" t="s">
        <v>7985</v>
      </c>
    </row>
    <row r="9207" spans="1:23">
      <c r="A9207">
        <v>9206</v>
      </c>
      <c r="B9207" t="s">
        <v>3136</v>
      </c>
      <c r="C9207" t="s">
        <v>3136</v>
      </c>
      <c r="D9207">
        <v>232</v>
      </c>
      <c r="E9207" s="9" t="s">
        <v>2434</v>
      </c>
      <c r="F9207" s="8" t="s">
        <v>1718</v>
      </c>
      <c r="G9207" s="9" t="s">
        <v>2434</v>
      </c>
      <c r="H9207" s="8" t="s">
        <v>29</v>
      </c>
      <c r="I9207" s="8" t="s">
        <v>2434</v>
      </c>
      <c r="J9207" s="8" t="s">
        <v>29</v>
      </c>
      <c r="K9207">
        <v>1.3698630140000001</v>
      </c>
      <c r="L9207">
        <v>1.3698630140000001</v>
      </c>
      <c r="M9207" t="s">
        <v>26</v>
      </c>
      <c r="N9207" t="s">
        <v>27</v>
      </c>
      <c r="O9207" t="s">
        <v>29</v>
      </c>
      <c r="P9207" t="s">
        <v>29</v>
      </c>
      <c r="Q9207" t="s">
        <v>29</v>
      </c>
      <c r="R9207" t="s">
        <v>29</v>
      </c>
      <c r="S9207" t="s">
        <v>29</v>
      </c>
      <c r="T9207" t="s">
        <v>29</v>
      </c>
      <c r="U9207" t="s">
        <v>29</v>
      </c>
      <c r="V9207" t="s">
        <v>29</v>
      </c>
      <c r="W9207" t="s">
        <v>7985</v>
      </c>
    </row>
    <row r="9208" spans="1:23">
      <c r="A9208">
        <v>9207</v>
      </c>
      <c r="B9208" t="s">
        <v>3136</v>
      </c>
      <c r="C9208" t="s">
        <v>3136</v>
      </c>
      <c r="D9208">
        <v>232</v>
      </c>
      <c r="E9208" s="9" t="s">
        <v>7175</v>
      </c>
      <c r="F9208" s="8" t="s">
        <v>7170</v>
      </c>
      <c r="G9208" s="9" t="s">
        <v>7175</v>
      </c>
      <c r="H9208" s="8" t="s">
        <v>29</v>
      </c>
      <c r="I9208" s="9" t="s">
        <v>7175</v>
      </c>
      <c r="J9208" s="8" t="s">
        <v>29</v>
      </c>
      <c r="K9208">
        <v>0.45662100459999999</v>
      </c>
      <c r="L9208">
        <v>0.45662100459999999</v>
      </c>
      <c r="M9208" t="s">
        <v>26</v>
      </c>
      <c r="N9208" t="s">
        <v>29</v>
      </c>
      <c r="O9208" t="s">
        <v>29</v>
      </c>
      <c r="P9208" t="s">
        <v>29</v>
      </c>
      <c r="Q9208" t="s">
        <v>29</v>
      </c>
      <c r="R9208" t="s">
        <v>29</v>
      </c>
      <c r="S9208" t="s">
        <v>29</v>
      </c>
      <c r="T9208" t="s">
        <v>29</v>
      </c>
      <c r="U9208" t="s">
        <v>29</v>
      </c>
      <c r="V9208" t="s">
        <v>29</v>
      </c>
      <c r="W9208" t="s">
        <v>7985</v>
      </c>
    </row>
    <row r="9209" spans="1:23">
      <c r="A9209">
        <v>9208</v>
      </c>
      <c r="B9209" t="s">
        <v>3136</v>
      </c>
      <c r="C9209" t="s">
        <v>3136</v>
      </c>
      <c r="D9209">
        <v>232</v>
      </c>
      <c r="E9209" s="9" t="s">
        <v>7175</v>
      </c>
      <c r="F9209" s="8" t="s">
        <v>7170</v>
      </c>
      <c r="G9209" s="9" t="s">
        <v>7175</v>
      </c>
      <c r="H9209" s="8" t="s">
        <v>29</v>
      </c>
      <c r="I9209" s="9" t="s">
        <v>7175</v>
      </c>
      <c r="J9209" s="8" t="s">
        <v>29</v>
      </c>
      <c r="K9209">
        <v>0.45662100459999999</v>
      </c>
      <c r="L9209">
        <v>0.45662100459999999</v>
      </c>
      <c r="M9209" t="s">
        <v>26</v>
      </c>
      <c r="N9209" t="s">
        <v>118</v>
      </c>
      <c r="O9209" t="s">
        <v>29</v>
      </c>
      <c r="P9209" t="s">
        <v>29</v>
      </c>
      <c r="Q9209" t="s">
        <v>29</v>
      </c>
      <c r="R9209" t="s">
        <v>29</v>
      </c>
      <c r="S9209" t="s">
        <v>29</v>
      </c>
      <c r="T9209" t="s">
        <v>29</v>
      </c>
      <c r="U9209" t="s">
        <v>29</v>
      </c>
      <c r="V9209" t="s">
        <v>29</v>
      </c>
      <c r="W9209" t="s">
        <v>7985</v>
      </c>
    </row>
    <row r="9210" spans="1:23">
      <c r="A9210">
        <v>9209</v>
      </c>
      <c r="B9210" t="s">
        <v>3136</v>
      </c>
      <c r="C9210" t="s">
        <v>3136</v>
      </c>
      <c r="D9210">
        <v>232</v>
      </c>
      <c r="E9210" s="9" t="s">
        <v>7175</v>
      </c>
      <c r="F9210" s="8" t="s">
        <v>7170</v>
      </c>
      <c r="G9210" s="9" t="s">
        <v>7175</v>
      </c>
      <c r="H9210" s="8" t="s">
        <v>29</v>
      </c>
      <c r="I9210" s="9" t="s">
        <v>7175</v>
      </c>
      <c r="J9210" s="8" t="s">
        <v>29</v>
      </c>
      <c r="K9210">
        <v>0.91324200909999997</v>
      </c>
      <c r="L9210">
        <v>0.91324200909999997</v>
      </c>
      <c r="M9210" t="s">
        <v>26</v>
      </c>
      <c r="N9210" t="s">
        <v>74</v>
      </c>
      <c r="O9210" t="s">
        <v>29</v>
      </c>
      <c r="P9210" t="s">
        <v>29</v>
      </c>
      <c r="Q9210" t="s">
        <v>29</v>
      </c>
      <c r="R9210" t="s">
        <v>29</v>
      </c>
      <c r="S9210" t="s">
        <v>29</v>
      </c>
      <c r="T9210" t="s">
        <v>29</v>
      </c>
      <c r="U9210" t="s">
        <v>29</v>
      </c>
      <c r="V9210" t="s">
        <v>29</v>
      </c>
      <c r="W9210" t="s">
        <v>7985</v>
      </c>
    </row>
    <row r="9211" spans="1:23">
      <c r="A9211">
        <v>9210</v>
      </c>
      <c r="B9211" t="s">
        <v>3136</v>
      </c>
      <c r="C9211" t="s">
        <v>3136</v>
      </c>
      <c r="D9211">
        <v>232</v>
      </c>
      <c r="E9211" s="9" t="s">
        <v>7175</v>
      </c>
      <c r="F9211" s="8" t="s">
        <v>7170</v>
      </c>
      <c r="G9211" s="9" t="s">
        <v>7175</v>
      </c>
      <c r="H9211" s="8" t="s">
        <v>29</v>
      </c>
      <c r="I9211" s="9" t="s">
        <v>7175</v>
      </c>
      <c r="J9211" s="8" t="s">
        <v>29</v>
      </c>
      <c r="K9211">
        <v>0.45662100459999999</v>
      </c>
      <c r="L9211">
        <v>0.45662100459999999</v>
      </c>
      <c r="M9211" t="s">
        <v>26</v>
      </c>
      <c r="N9211" t="s">
        <v>27</v>
      </c>
      <c r="O9211" t="s">
        <v>29</v>
      </c>
      <c r="P9211" t="s">
        <v>29</v>
      </c>
      <c r="Q9211" t="s">
        <v>29</v>
      </c>
      <c r="R9211" t="s">
        <v>29</v>
      </c>
      <c r="S9211" t="s">
        <v>29</v>
      </c>
      <c r="T9211" t="s">
        <v>29</v>
      </c>
      <c r="U9211" t="s">
        <v>29</v>
      </c>
      <c r="V9211" t="s">
        <v>29</v>
      </c>
      <c r="W9211" t="s">
        <v>7985</v>
      </c>
    </row>
    <row r="9212" spans="1:23">
      <c r="A9212">
        <v>9211</v>
      </c>
      <c r="B9212" t="s">
        <v>3136</v>
      </c>
      <c r="C9212" t="s">
        <v>3136</v>
      </c>
      <c r="D9212">
        <v>232</v>
      </c>
      <c r="E9212" s="9" t="s">
        <v>6227</v>
      </c>
      <c r="F9212" s="5" t="s">
        <v>598</v>
      </c>
      <c r="G9212" s="9" t="s">
        <v>6227</v>
      </c>
      <c r="H9212" s="8" t="s">
        <v>29</v>
      </c>
      <c r="I9212" s="9" t="s">
        <v>6227</v>
      </c>
      <c r="J9212" s="8" t="s">
        <v>29</v>
      </c>
      <c r="K9212">
        <v>0.45662100459999999</v>
      </c>
      <c r="L9212">
        <v>0.45662100459999999</v>
      </c>
      <c r="M9212" t="s">
        <v>26</v>
      </c>
      <c r="N9212" t="s">
        <v>74</v>
      </c>
      <c r="O9212" t="s">
        <v>29</v>
      </c>
      <c r="P9212" t="s">
        <v>29</v>
      </c>
      <c r="Q9212" t="s">
        <v>29</v>
      </c>
      <c r="R9212" t="s">
        <v>29</v>
      </c>
      <c r="S9212" t="s">
        <v>29</v>
      </c>
      <c r="T9212" t="s">
        <v>29</v>
      </c>
      <c r="U9212" t="s">
        <v>29</v>
      </c>
      <c r="V9212" t="s">
        <v>29</v>
      </c>
      <c r="W9212" t="s">
        <v>7985</v>
      </c>
    </row>
    <row r="9213" spans="1:23">
      <c r="A9213">
        <v>9212</v>
      </c>
      <c r="B9213" t="s">
        <v>3136</v>
      </c>
      <c r="C9213" t="s">
        <v>3136</v>
      </c>
      <c r="D9213">
        <v>232</v>
      </c>
      <c r="E9213" s="9" t="s">
        <v>2414</v>
      </c>
      <c r="F9213" s="5" t="s">
        <v>154</v>
      </c>
      <c r="G9213" s="9" t="s">
        <v>2414</v>
      </c>
      <c r="H9213" s="8" t="s">
        <v>29</v>
      </c>
      <c r="I9213" s="9" t="s">
        <v>2414</v>
      </c>
      <c r="J9213" s="8" t="s">
        <v>29</v>
      </c>
      <c r="K9213">
        <v>0.45662100459999999</v>
      </c>
      <c r="L9213">
        <v>0.45662100459999999</v>
      </c>
      <c r="M9213" t="s">
        <v>26</v>
      </c>
      <c r="N9213" t="s">
        <v>118</v>
      </c>
      <c r="O9213" t="s">
        <v>29</v>
      </c>
      <c r="P9213" t="s">
        <v>29</v>
      </c>
      <c r="Q9213" t="s">
        <v>29</v>
      </c>
      <c r="R9213" t="s">
        <v>29</v>
      </c>
      <c r="S9213" t="s">
        <v>29</v>
      </c>
      <c r="T9213" t="s">
        <v>29</v>
      </c>
      <c r="U9213" t="s">
        <v>29</v>
      </c>
      <c r="V9213" t="s">
        <v>29</v>
      </c>
      <c r="W9213" t="s">
        <v>7985</v>
      </c>
    </row>
    <row r="9214" spans="1:23">
      <c r="A9214">
        <v>9213</v>
      </c>
      <c r="B9214" t="s">
        <v>3136</v>
      </c>
      <c r="C9214" t="s">
        <v>3136</v>
      </c>
      <c r="D9214">
        <v>232</v>
      </c>
      <c r="E9214" s="9" t="s">
        <v>2414</v>
      </c>
      <c r="F9214" s="5" t="s">
        <v>154</v>
      </c>
      <c r="G9214" s="9" t="s">
        <v>2414</v>
      </c>
      <c r="H9214" s="8" t="s">
        <v>29</v>
      </c>
      <c r="I9214" s="9" t="s">
        <v>2414</v>
      </c>
      <c r="J9214" s="8" t="s">
        <v>29</v>
      </c>
      <c r="K9214">
        <v>0.91324200909999997</v>
      </c>
      <c r="L9214">
        <v>0.91324200909999997</v>
      </c>
      <c r="M9214" t="s">
        <v>26</v>
      </c>
      <c r="N9214" t="s">
        <v>27</v>
      </c>
      <c r="O9214" t="s">
        <v>29</v>
      </c>
      <c r="P9214" t="s">
        <v>29</v>
      </c>
      <c r="Q9214" t="s">
        <v>29</v>
      </c>
      <c r="R9214" t="s">
        <v>29</v>
      </c>
      <c r="S9214" t="s">
        <v>29</v>
      </c>
      <c r="T9214" t="s">
        <v>29</v>
      </c>
      <c r="U9214" t="s">
        <v>29</v>
      </c>
      <c r="V9214" t="s">
        <v>29</v>
      </c>
      <c r="W9214" t="s">
        <v>7985</v>
      </c>
    </row>
    <row r="9215" spans="1:23">
      <c r="A9215">
        <v>9214</v>
      </c>
      <c r="B9215" t="s">
        <v>3136</v>
      </c>
      <c r="C9215" t="s">
        <v>3136</v>
      </c>
      <c r="D9215">
        <v>232</v>
      </c>
      <c r="E9215" s="9" t="s">
        <v>1713</v>
      </c>
      <c r="F9215" s="5" t="s">
        <v>297</v>
      </c>
      <c r="G9215" s="9" t="s">
        <v>1713</v>
      </c>
      <c r="H9215" s="8" t="s">
        <v>29</v>
      </c>
      <c r="I9215" s="9" t="s">
        <v>1713</v>
      </c>
      <c r="J9215" s="8" t="s">
        <v>29</v>
      </c>
      <c r="K9215">
        <v>0.45662100459999999</v>
      </c>
      <c r="L9215">
        <v>0.45662100459999999</v>
      </c>
      <c r="M9215" t="s">
        <v>26</v>
      </c>
      <c r="N9215" t="s">
        <v>74</v>
      </c>
      <c r="O9215" t="s">
        <v>29</v>
      </c>
      <c r="P9215" t="s">
        <v>29</v>
      </c>
      <c r="Q9215" t="s">
        <v>29</v>
      </c>
      <c r="R9215" t="s">
        <v>29</v>
      </c>
      <c r="S9215" t="s">
        <v>29</v>
      </c>
      <c r="T9215" t="s">
        <v>29</v>
      </c>
      <c r="U9215" t="s">
        <v>29</v>
      </c>
      <c r="V9215" t="s">
        <v>29</v>
      </c>
      <c r="W9215" t="s">
        <v>7985</v>
      </c>
    </row>
    <row r="9216" spans="1:23">
      <c r="A9216">
        <v>9215</v>
      </c>
      <c r="B9216" t="s">
        <v>3136</v>
      </c>
      <c r="C9216" t="s">
        <v>3136</v>
      </c>
      <c r="D9216">
        <v>232</v>
      </c>
      <c r="E9216" s="9" t="s">
        <v>700</v>
      </c>
      <c r="F9216" s="5" t="s">
        <v>270</v>
      </c>
      <c r="G9216" s="9" t="s">
        <v>700</v>
      </c>
      <c r="H9216" s="8" t="s">
        <v>29</v>
      </c>
      <c r="I9216" s="9" t="s">
        <v>700</v>
      </c>
      <c r="J9216" s="8" t="s">
        <v>29</v>
      </c>
      <c r="K9216">
        <v>0.45662100459999999</v>
      </c>
      <c r="L9216">
        <v>0.45662100459999999</v>
      </c>
      <c r="M9216" t="s">
        <v>26</v>
      </c>
      <c r="N9216" t="s">
        <v>118</v>
      </c>
      <c r="O9216" t="s">
        <v>29</v>
      </c>
      <c r="P9216" t="s">
        <v>29</v>
      </c>
      <c r="Q9216" t="s">
        <v>29</v>
      </c>
      <c r="R9216" t="s">
        <v>29</v>
      </c>
      <c r="S9216" t="s">
        <v>29</v>
      </c>
      <c r="T9216" t="s">
        <v>29</v>
      </c>
      <c r="U9216" t="s">
        <v>29</v>
      </c>
      <c r="V9216" t="s">
        <v>29</v>
      </c>
      <c r="W9216" t="s">
        <v>7985</v>
      </c>
    </row>
    <row r="9217" spans="1:23">
      <c r="A9217">
        <v>9216</v>
      </c>
      <c r="B9217" t="s">
        <v>3136</v>
      </c>
      <c r="C9217" t="s">
        <v>3136</v>
      </c>
      <c r="D9217">
        <v>232</v>
      </c>
      <c r="E9217" s="9" t="s">
        <v>700</v>
      </c>
      <c r="F9217" s="5" t="s">
        <v>270</v>
      </c>
      <c r="G9217" s="9" t="s">
        <v>700</v>
      </c>
      <c r="H9217" s="8" t="s">
        <v>29</v>
      </c>
      <c r="I9217" s="9" t="s">
        <v>700</v>
      </c>
      <c r="J9217" s="8" t="s">
        <v>29</v>
      </c>
      <c r="K9217">
        <v>0.45662100459999999</v>
      </c>
      <c r="L9217">
        <v>0.45662100459999999</v>
      </c>
      <c r="M9217" t="s">
        <v>26</v>
      </c>
      <c r="N9217" t="s">
        <v>27</v>
      </c>
      <c r="O9217" t="s">
        <v>29</v>
      </c>
      <c r="P9217" t="s">
        <v>29</v>
      </c>
      <c r="Q9217" t="s">
        <v>29</v>
      </c>
      <c r="R9217" t="s">
        <v>29</v>
      </c>
      <c r="S9217" t="s">
        <v>29</v>
      </c>
      <c r="T9217" t="s">
        <v>29</v>
      </c>
      <c r="U9217" t="s">
        <v>29</v>
      </c>
      <c r="V9217" t="s">
        <v>29</v>
      </c>
      <c r="W9217" t="s">
        <v>7985</v>
      </c>
    </row>
    <row r="9218" spans="1:23">
      <c r="A9218">
        <v>9217</v>
      </c>
      <c r="B9218" t="s">
        <v>3136</v>
      </c>
      <c r="C9218" t="s">
        <v>3136</v>
      </c>
      <c r="D9218">
        <v>232</v>
      </c>
      <c r="E9218" s="9" t="s">
        <v>726</v>
      </c>
      <c r="F9218" s="5" t="s">
        <v>558</v>
      </c>
      <c r="G9218" s="9" t="s">
        <v>726</v>
      </c>
      <c r="H9218" s="8" t="s">
        <v>29</v>
      </c>
      <c r="I9218" s="9" t="s">
        <v>726</v>
      </c>
      <c r="J9218" s="8" t="s">
        <v>29</v>
      </c>
      <c r="K9218">
        <v>0.45662100459999999</v>
      </c>
      <c r="L9218">
        <v>0.45662100459999999</v>
      </c>
      <c r="M9218" t="s">
        <v>26</v>
      </c>
      <c r="N9218" t="s">
        <v>74</v>
      </c>
      <c r="O9218" t="s">
        <v>29</v>
      </c>
      <c r="P9218" t="s">
        <v>29</v>
      </c>
      <c r="Q9218" t="s">
        <v>29</v>
      </c>
      <c r="R9218" t="s">
        <v>29</v>
      </c>
      <c r="S9218" t="s">
        <v>29</v>
      </c>
      <c r="T9218" t="s">
        <v>29</v>
      </c>
      <c r="U9218" t="s">
        <v>29</v>
      </c>
      <c r="V9218" t="s">
        <v>29</v>
      </c>
      <c r="W9218" t="s">
        <v>7985</v>
      </c>
    </row>
    <row r="9219" spans="1:23">
      <c r="A9219">
        <v>9218</v>
      </c>
      <c r="B9219" t="s">
        <v>3136</v>
      </c>
      <c r="C9219" t="s">
        <v>3136</v>
      </c>
      <c r="D9219">
        <v>232</v>
      </c>
      <c r="E9219" s="9" t="s">
        <v>726</v>
      </c>
      <c r="F9219" s="5" t="s">
        <v>558</v>
      </c>
      <c r="G9219" s="9" t="s">
        <v>726</v>
      </c>
      <c r="H9219" s="8" t="s">
        <v>29</v>
      </c>
      <c r="I9219" s="9" t="s">
        <v>726</v>
      </c>
      <c r="J9219" s="8" t="s">
        <v>29</v>
      </c>
      <c r="K9219">
        <v>0.91324200909999997</v>
      </c>
      <c r="L9219">
        <v>0.91324200909999997</v>
      </c>
      <c r="M9219" t="s">
        <v>26</v>
      </c>
      <c r="N9219" t="s">
        <v>27</v>
      </c>
      <c r="O9219" t="s">
        <v>29</v>
      </c>
      <c r="P9219" t="s">
        <v>29</v>
      </c>
      <c r="Q9219" t="s">
        <v>29</v>
      </c>
      <c r="R9219" t="s">
        <v>29</v>
      </c>
      <c r="S9219" t="s">
        <v>29</v>
      </c>
      <c r="T9219" t="s">
        <v>29</v>
      </c>
      <c r="U9219" t="s">
        <v>29</v>
      </c>
      <c r="V9219" t="s">
        <v>29</v>
      </c>
      <c r="W9219" t="s">
        <v>7985</v>
      </c>
    </row>
    <row r="9220" spans="1:23">
      <c r="A9220">
        <v>9219</v>
      </c>
      <c r="B9220" t="s">
        <v>3136</v>
      </c>
      <c r="C9220" t="s">
        <v>3136</v>
      </c>
      <c r="D9220">
        <v>232</v>
      </c>
      <c r="E9220" s="9" t="s">
        <v>2553</v>
      </c>
      <c r="F9220" s="5" t="s">
        <v>196</v>
      </c>
      <c r="G9220" s="9" t="s">
        <v>2553</v>
      </c>
      <c r="H9220" s="8" t="s">
        <v>29</v>
      </c>
      <c r="I9220" s="9" t="s">
        <v>2553</v>
      </c>
      <c r="J9220" s="8" t="s">
        <v>29</v>
      </c>
      <c r="K9220">
        <v>0.45662100459999999</v>
      </c>
      <c r="L9220">
        <v>0.45662100459999999</v>
      </c>
      <c r="M9220" t="s">
        <v>26</v>
      </c>
      <c r="N9220" t="s">
        <v>118</v>
      </c>
      <c r="O9220" t="s">
        <v>29</v>
      </c>
      <c r="P9220" t="s">
        <v>29</v>
      </c>
      <c r="Q9220" t="s">
        <v>29</v>
      </c>
      <c r="R9220" t="s">
        <v>29</v>
      </c>
      <c r="S9220" t="s">
        <v>29</v>
      </c>
      <c r="T9220" t="s">
        <v>29</v>
      </c>
      <c r="U9220" t="s">
        <v>29</v>
      </c>
      <c r="V9220" t="s">
        <v>29</v>
      </c>
      <c r="W9220" t="s">
        <v>7985</v>
      </c>
    </row>
    <row r="9221" spans="1:23">
      <c r="A9221">
        <v>9220</v>
      </c>
      <c r="B9221" t="s">
        <v>3136</v>
      </c>
      <c r="C9221" t="s">
        <v>3136</v>
      </c>
      <c r="D9221">
        <v>232</v>
      </c>
      <c r="E9221" s="9" t="s">
        <v>8527</v>
      </c>
      <c r="F9221" s="5" t="s">
        <v>1062</v>
      </c>
      <c r="G9221" s="9" t="s">
        <v>8527</v>
      </c>
      <c r="H9221" s="8" t="s">
        <v>29</v>
      </c>
      <c r="I9221" s="9" t="s">
        <v>8527</v>
      </c>
      <c r="J9221" s="8" t="s">
        <v>29</v>
      </c>
      <c r="K9221">
        <v>0.45662100459999999</v>
      </c>
      <c r="L9221">
        <v>0.45662100459999999</v>
      </c>
      <c r="M9221" t="s">
        <v>26</v>
      </c>
      <c r="N9221" t="s">
        <v>63</v>
      </c>
      <c r="O9221" t="s">
        <v>29</v>
      </c>
      <c r="P9221" t="s">
        <v>29</v>
      </c>
      <c r="Q9221" t="s">
        <v>29</v>
      </c>
      <c r="R9221" t="s">
        <v>29</v>
      </c>
      <c r="S9221" t="s">
        <v>29</v>
      </c>
      <c r="T9221" t="s">
        <v>29</v>
      </c>
      <c r="U9221" t="s">
        <v>29</v>
      </c>
      <c r="V9221" t="s">
        <v>29</v>
      </c>
      <c r="W9221" t="s">
        <v>7985</v>
      </c>
    </row>
    <row r="9222" spans="1:23">
      <c r="A9222">
        <v>9221</v>
      </c>
      <c r="B9222" t="s">
        <v>3136</v>
      </c>
      <c r="C9222" t="s">
        <v>3136</v>
      </c>
      <c r="D9222">
        <v>232</v>
      </c>
      <c r="E9222" s="9" t="s">
        <v>8527</v>
      </c>
      <c r="F9222" s="5" t="s">
        <v>1062</v>
      </c>
      <c r="G9222" s="9" t="s">
        <v>8527</v>
      </c>
      <c r="H9222" s="8" t="s">
        <v>29</v>
      </c>
      <c r="I9222" s="9" t="s">
        <v>8527</v>
      </c>
      <c r="J9222" s="8" t="s">
        <v>29</v>
      </c>
      <c r="K9222">
        <v>0.91324200909999997</v>
      </c>
      <c r="L9222">
        <v>0.91324200909999997</v>
      </c>
      <c r="M9222" t="s">
        <v>26</v>
      </c>
      <c r="N9222" t="s">
        <v>74</v>
      </c>
      <c r="O9222" t="s">
        <v>29</v>
      </c>
      <c r="P9222" t="s">
        <v>29</v>
      </c>
      <c r="Q9222" t="s">
        <v>29</v>
      </c>
      <c r="R9222" t="s">
        <v>29</v>
      </c>
      <c r="S9222" t="s">
        <v>29</v>
      </c>
      <c r="T9222" t="s">
        <v>29</v>
      </c>
      <c r="U9222" t="s">
        <v>29</v>
      </c>
      <c r="V9222" t="s">
        <v>29</v>
      </c>
      <c r="W9222" t="s">
        <v>7985</v>
      </c>
    </row>
    <row r="9223" spans="1:23">
      <c r="A9223">
        <v>9222</v>
      </c>
      <c r="B9223" t="s">
        <v>3136</v>
      </c>
      <c r="C9223" t="s">
        <v>3136</v>
      </c>
      <c r="D9223">
        <v>232</v>
      </c>
      <c r="E9223" s="9" t="s">
        <v>7912</v>
      </c>
      <c r="F9223" s="9" t="s">
        <v>459</v>
      </c>
      <c r="G9223" s="9" t="s">
        <v>7912</v>
      </c>
      <c r="H9223" s="8" t="s">
        <v>29</v>
      </c>
      <c r="I9223" s="9" t="s">
        <v>7912</v>
      </c>
      <c r="J9223" s="8" t="s">
        <v>29</v>
      </c>
      <c r="K9223">
        <v>0.45662100459999999</v>
      </c>
      <c r="L9223">
        <v>0.45662100459999999</v>
      </c>
      <c r="M9223" t="s">
        <v>26</v>
      </c>
      <c r="N9223" t="s">
        <v>29</v>
      </c>
      <c r="O9223" t="s">
        <v>29</v>
      </c>
      <c r="P9223" t="s">
        <v>29</v>
      </c>
      <c r="Q9223" t="s">
        <v>29</v>
      </c>
      <c r="R9223" t="s">
        <v>29</v>
      </c>
      <c r="S9223" t="s">
        <v>29</v>
      </c>
      <c r="T9223" t="s">
        <v>29</v>
      </c>
      <c r="U9223" t="s">
        <v>29</v>
      </c>
      <c r="V9223" t="s">
        <v>29</v>
      </c>
      <c r="W9223" t="s">
        <v>7985</v>
      </c>
    </row>
    <row r="9224" spans="1:23">
      <c r="A9224">
        <v>9223</v>
      </c>
      <c r="B9224" t="s">
        <v>3136</v>
      </c>
      <c r="C9224" t="s">
        <v>3136</v>
      </c>
      <c r="D9224">
        <v>232</v>
      </c>
      <c r="E9224" s="9" t="s">
        <v>7912</v>
      </c>
      <c r="F9224" s="10" t="s">
        <v>459</v>
      </c>
      <c r="G9224" s="9" t="s">
        <v>7912</v>
      </c>
      <c r="H9224" s="8" t="s">
        <v>29</v>
      </c>
      <c r="I9224" s="9" t="s">
        <v>7912</v>
      </c>
      <c r="J9224" s="8" t="s">
        <v>29</v>
      </c>
      <c r="K9224">
        <v>1.8264840179999999</v>
      </c>
      <c r="L9224">
        <v>1.8264840179999999</v>
      </c>
      <c r="M9224" t="s">
        <v>26</v>
      </c>
      <c r="N9224" t="s">
        <v>118</v>
      </c>
      <c r="O9224" t="s">
        <v>29</v>
      </c>
      <c r="P9224" t="s">
        <v>29</v>
      </c>
      <c r="Q9224" t="s">
        <v>29</v>
      </c>
      <c r="R9224" t="s">
        <v>29</v>
      </c>
      <c r="S9224" t="s">
        <v>29</v>
      </c>
      <c r="T9224" t="s">
        <v>29</v>
      </c>
      <c r="U9224" t="s">
        <v>29</v>
      </c>
      <c r="V9224" t="s">
        <v>29</v>
      </c>
      <c r="W9224" t="s">
        <v>7985</v>
      </c>
    </row>
    <row r="9225" spans="1:23">
      <c r="A9225">
        <v>9224</v>
      </c>
      <c r="B9225" t="s">
        <v>3136</v>
      </c>
      <c r="C9225" t="s">
        <v>3136</v>
      </c>
      <c r="D9225">
        <v>232</v>
      </c>
      <c r="E9225" s="9" t="s">
        <v>7912</v>
      </c>
      <c r="F9225" s="10" t="s">
        <v>459</v>
      </c>
      <c r="G9225" s="9" t="s">
        <v>7912</v>
      </c>
      <c r="H9225" s="8" t="s">
        <v>29</v>
      </c>
      <c r="I9225" s="9" t="s">
        <v>7912</v>
      </c>
      <c r="J9225" s="8" t="s">
        <v>29</v>
      </c>
      <c r="K9225">
        <v>1.8264840179999999</v>
      </c>
      <c r="L9225">
        <v>1.8264840179999999</v>
      </c>
      <c r="M9225" t="s">
        <v>26</v>
      </c>
      <c r="N9225" t="s">
        <v>27</v>
      </c>
      <c r="O9225" t="s">
        <v>29</v>
      </c>
      <c r="P9225" t="s">
        <v>29</v>
      </c>
      <c r="Q9225" t="s">
        <v>29</v>
      </c>
      <c r="R9225" t="s">
        <v>29</v>
      </c>
      <c r="S9225" t="s">
        <v>29</v>
      </c>
      <c r="T9225" t="s">
        <v>29</v>
      </c>
      <c r="U9225" t="s">
        <v>29</v>
      </c>
      <c r="V9225" t="s">
        <v>29</v>
      </c>
      <c r="W9225" t="s">
        <v>7985</v>
      </c>
    </row>
    <row r="9226" spans="1:23">
      <c r="A9226">
        <v>9225</v>
      </c>
      <c r="B9226" t="s">
        <v>3136</v>
      </c>
      <c r="C9226" t="s">
        <v>3136</v>
      </c>
      <c r="D9226">
        <v>232</v>
      </c>
      <c r="E9226" s="9" t="s">
        <v>6238</v>
      </c>
      <c r="F9226" s="5" t="s">
        <v>438</v>
      </c>
      <c r="G9226" s="9" t="s">
        <v>6238</v>
      </c>
      <c r="H9226" s="8" t="s">
        <v>29</v>
      </c>
      <c r="I9226" s="9" t="s">
        <v>6238</v>
      </c>
      <c r="J9226" s="8" t="s">
        <v>29</v>
      </c>
      <c r="K9226">
        <v>0.91324200909999997</v>
      </c>
      <c r="L9226">
        <v>0.91324200909999997</v>
      </c>
      <c r="M9226" t="s">
        <v>26</v>
      </c>
      <c r="N9226" t="s">
        <v>118</v>
      </c>
      <c r="O9226" t="s">
        <v>29</v>
      </c>
      <c r="P9226" t="s">
        <v>29</v>
      </c>
      <c r="Q9226" t="s">
        <v>29</v>
      </c>
      <c r="R9226" t="s">
        <v>29</v>
      </c>
      <c r="S9226" t="s">
        <v>29</v>
      </c>
      <c r="T9226" t="s">
        <v>29</v>
      </c>
      <c r="U9226" t="s">
        <v>29</v>
      </c>
      <c r="V9226" t="s">
        <v>29</v>
      </c>
      <c r="W9226" t="s">
        <v>7985</v>
      </c>
    </row>
    <row r="9227" spans="1:23">
      <c r="A9227">
        <v>9226</v>
      </c>
      <c r="B9227" t="s">
        <v>3136</v>
      </c>
      <c r="C9227" t="s">
        <v>3136</v>
      </c>
      <c r="D9227">
        <v>232</v>
      </c>
      <c r="E9227" s="9" t="s">
        <v>2499</v>
      </c>
      <c r="F9227" s="5" t="s">
        <v>858</v>
      </c>
      <c r="G9227" s="9" t="s">
        <v>2499</v>
      </c>
      <c r="H9227" s="8" t="s">
        <v>29</v>
      </c>
      <c r="I9227" s="9" t="s">
        <v>2499</v>
      </c>
      <c r="J9227" s="8" t="s">
        <v>29</v>
      </c>
      <c r="K9227">
        <v>0.45662100459999999</v>
      </c>
      <c r="L9227">
        <v>0.45662100459999999</v>
      </c>
      <c r="M9227" t="s">
        <v>26</v>
      </c>
      <c r="N9227" t="s">
        <v>118</v>
      </c>
      <c r="O9227" t="s">
        <v>29</v>
      </c>
      <c r="P9227" t="s">
        <v>29</v>
      </c>
      <c r="Q9227" t="s">
        <v>29</v>
      </c>
      <c r="R9227" t="s">
        <v>29</v>
      </c>
      <c r="S9227" t="s">
        <v>29</v>
      </c>
      <c r="T9227" t="s">
        <v>29</v>
      </c>
      <c r="U9227" t="s">
        <v>29</v>
      </c>
      <c r="V9227" t="s">
        <v>29</v>
      </c>
      <c r="W9227" t="s">
        <v>7985</v>
      </c>
    </row>
    <row r="9228" spans="1:23">
      <c r="A9228">
        <v>9227</v>
      </c>
      <c r="B9228" t="s">
        <v>3136</v>
      </c>
      <c r="C9228" t="s">
        <v>3136</v>
      </c>
      <c r="D9228">
        <v>232</v>
      </c>
      <c r="E9228" s="9" t="s">
        <v>2499</v>
      </c>
      <c r="F9228" s="6" t="s">
        <v>858</v>
      </c>
      <c r="G9228" s="9" t="s">
        <v>2499</v>
      </c>
      <c r="H9228" s="8" t="s">
        <v>29</v>
      </c>
      <c r="I9228" s="9" t="s">
        <v>2499</v>
      </c>
      <c r="J9228" s="8" t="s">
        <v>29</v>
      </c>
      <c r="K9228">
        <v>0.45662100459999999</v>
      </c>
      <c r="L9228">
        <v>0.45662100459999999</v>
      </c>
      <c r="M9228" t="s">
        <v>26</v>
      </c>
      <c r="N9228" t="s">
        <v>74</v>
      </c>
      <c r="O9228" t="s">
        <v>29</v>
      </c>
      <c r="P9228" t="s">
        <v>29</v>
      </c>
      <c r="Q9228" t="s">
        <v>29</v>
      </c>
      <c r="R9228" t="s">
        <v>29</v>
      </c>
      <c r="S9228" t="s">
        <v>29</v>
      </c>
      <c r="T9228" t="s">
        <v>29</v>
      </c>
      <c r="U9228" t="s">
        <v>29</v>
      </c>
      <c r="V9228" t="s">
        <v>29</v>
      </c>
      <c r="W9228" t="s">
        <v>7985</v>
      </c>
    </row>
    <row r="9229" spans="1:23">
      <c r="A9229">
        <v>9228</v>
      </c>
      <c r="B9229" t="s">
        <v>3136</v>
      </c>
      <c r="C9229" t="s">
        <v>3136</v>
      </c>
      <c r="D9229">
        <v>232</v>
      </c>
      <c r="E9229" s="9" t="s">
        <v>2555</v>
      </c>
      <c r="F9229" s="5" t="s">
        <v>196</v>
      </c>
      <c r="G9229" s="9" t="s">
        <v>2555</v>
      </c>
      <c r="H9229" s="8" t="s">
        <v>29</v>
      </c>
      <c r="I9229" s="8" t="s">
        <v>2555</v>
      </c>
      <c r="J9229" s="8" t="s">
        <v>29</v>
      </c>
      <c r="K9229">
        <v>0.45662100459999999</v>
      </c>
      <c r="L9229">
        <v>0.45662100459999999</v>
      </c>
      <c r="M9229" t="s">
        <v>26</v>
      </c>
      <c r="N9229" t="s">
        <v>63</v>
      </c>
      <c r="O9229" t="s">
        <v>29</v>
      </c>
      <c r="P9229" t="s">
        <v>29</v>
      </c>
      <c r="Q9229" t="s">
        <v>29</v>
      </c>
      <c r="R9229" t="s">
        <v>29</v>
      </c>
      <c r="S9229" t="s">
        <v>29</v>
      </c>
      <c r="T9229" t="s">
        <v>29</v>
      </c>
      <c r="U9229" t="s">
        <v>29</v>
      </c>
      <c r="V9229" t="s">
        <v>29</v>
      </c>
      <c r="W9229" t="s">
        <v>7985</v>
      </c>
    </row>
    <row r="9230" spans="1:23">
      <c r="A9230">
        <v>9229</v>
      </c>
      <c r="B9230" t="s">
        <v>3136</v>
      </c>
      <c r="C9230" t="s">
        <v>3136</v>
      </c>
      <c r="D9230">
        <v>232</v>
      </c>
      <c r="E9230" s="9" t="s">
        <v>2555</v>
      </c>
      <c r="F9230" s="5" t="s">
        <v>196</v>
      </c>
      <c r="G9230" s="9" t="s">
        <v>2555</v>
      </c>
      <c r="H9230" s="8" t="s">
        <v>29</v>
      </c>
      <c r="I9230" s="8" t="s">
        <v>2555</v>
      </c>
      <c r="J9230" s="8" t="s">
        <v>29</v>
      </c>
      <c r="K9230">
        <v>0.45662100459999999</v>
      </c>
      <c r="L9230">
        <v>0.45662100459999999</v>
      </c>
      <c r="M9230" t="s">
        <v>26</v>
      </c>
      <c r="N9230" t="s">
        <v>74</v>
      </c>
      <c r="O9230" t="s">
        <v>29</v>
      </c>
      <c r="P9230" t="s">
        <v>29</v>
      </c>
      <c r="Q9230" t="s">
        <v>29</v>
      </c>
      <c r="R9230" t="s">
        <v>29</v>
      </c>
      <c r="S9230" t="s">
        <v>29</v>
      </c>
      <c r="T9230" t="s">
        <v>29</v>
      </c>
      <c r="U9230" t="s">
        <v>29</v>
      </c>
      <c r="V9230" t="s">
        <v>29</v>
      </c>
      <c r="W9230" t="s">
        <v>7985</v>
      </c>
    </row>
    <row r="9231" spans="1:23">
      <c r="A9231">
        <v>9230</v>
      </c>
      <c r="B9231" t="s">
        <v>3136</v>
      </c>
      <c r="C9231" t="s">
        <v>3136</v>
      </c>
      <c r="D9231">
        <v>232</v>
      </c>
      <c r="E9231" s="9" t="s">
        <v>3497</v>
      </c>
      <c r="F9231" s="5" t="s">
        <v>185</v>
      </c>
      <c r="G9231" s="9" t="s">
        <v>3497</v>
      </c>
      <c r="H9231" s="8" t="s">
        <v>29</v>
      </c>
      <c r="I9231" s="9" t="s">
        <v>3497</v>
      </c>
      <c r="J9231" s="8" t="s">
        <v>29</v>
      </c>
      <c r="K9231">
        <v>0.45662100459999999</v>
      </c>
      <c r="L9231">
        <v>0.45662100459999999</v>
      </c>
      <c r="M9231" t="s">
        <v>26</v>
      </c>
      <c r="N9231" t="s">
        <v>118</v>
      </c>
      <c r="O9231" t="s">
        <v>29</v>
      </c>
      <c r="P9231" t="s">
        <v>29</v>
      </c>
      <c r="Q9231" t="s">
        <v>29</v>
      </c>
      <c r="R9231" t="s">
        <v>29</v>
      </c>
      <c r="S9231" t="s">
        <v>29</v>
      </c>
      <c r="T9231" t="s">
        <v>29</v>
      </c>
      <c r="U9231" t="s">
        <v>29</v>
      </c>
      <c r="V9231" t="s">
        <v>29</v>
      </c>
      <c r="W9231" t="s">
        <v>7985</v>
      </c>
    </row>
    <row r="9232" spans="1:23">
      <c r="A9232">
        <v>9231</v>
      </c>
      <c r="B9232" t="s">
        <v>3136</v>
      </c>
      <c r="C9232" t="s">
        <v>3136</v>
      </c>
      <c r="D9232">
        <v>232</v>
      </c>
      <c r="E9232" s="9" t="s">
        <v>852</v>
      </c>
      <c r="F9232" s="5" t="s">
        <v>851</v>
      </c>
      <c r="G9232" s="9" t="s">
        <v>852</v>
      </c>
      <c r="H9232" s="8" t="s">
        <v>29</v>
      </c>
      <c r="I9232" s="9" t="s">
        <v>852</v>
      </c>
      <c r="J9232" s="8" t="s">
        <v>29</v>
      </c>
      <c r="K9232">
        <v>0.45662100459999999</v>
      </c>
      <c r="L9232">
        <v>0.45662100459999999</v>
      </c>
      <c r="M9232" t="s">
        <v>26</v>
      </c>
      <c r="N9232" t="s">
        <v>27</v>
      </c>
      <c r="O9232" t="s">
        <v>29</v>
      </c>
      <c r="P9232" t="s">
        <v>29</v>
      </c>
      <c r="Q9232" t="s">
        <v>29</v>
      </c>
      <c r="R9232" t="s">
        <v>29</v>
      </c>
      <c r="S9232" t="s">
        <v>29</v>
      </c>
      <c r="T9232" t="s">
        <v>29</v>
      </c>
      <c r="U9232" t="s">
        <v>29</v>
      </c>
      <c r="V9232" t="s">
        <v>29</v>
      </c>
      <c r="W9232" t="s">
        <v>7985</v>
      </c>
    </row>
    <row r="9233" spans="1:23">
      <c r="A9233">
        <v>9232</v>
      </c>
      <c r="B9233" t="s">
        <v>3136</v>
      </c>
      <c r="C9233" t="s">
        <v>3136</v>
      </c>
      <c r="D9233">
        <v>232</v>
      </c>
      <c r="E9233" s="9" t="s">
        <v>2550</v>
      </c>
      <c r="F9233" s="5" t="s">
        <v>176</v>
      </c>
      <c r="G9233" s="9" t="s">
        <v>2550</v>
      </c>
      <c r="H9233" s="8" t="s">
        <v>29</v>
      </c>
      <c r="I9233" s="9" t="s">
        <v>2550</v>
      </c>
      <c r="J9233" s="8" t="s">
        <v>29</v>
      </c>
      <c r="K9233">
        <v>0.45662100459999999</v>
      </c>
      <c r="L9233">
        <v>0.45662100459999999</v>
      </c>
      <c r="M9233" t="s">
        <v>26</v>
      </c>
      <c r="N9233" t="s">
        <v>74</v>
      </c>
      <c r="O9233" t="s">
        <v>29</v>
      </c>
      <c r="P9233" t="s">
        <v>29</v>
      </c>
      <c r="Q9233" t="s">
        <v>29</v>
      </c>
      <c r="R9233" t="s">
        <v>29</v>
      </c>
      <c r="S9233" t="s">
        <v>29</v>
      </c>
      <c r="T9233" t="s">
        <v>29</v>
      </c>
      <c r="U9233" t="s">
        <v>29</v>
      </c>
      <c r="V9233" t="s">
        <v>29</v>
      </c>
      <c r="W9233" t="s">
        <v>7985</v>
      </c>
    </row>
    <row r="9234" spans="1:23">
      <c r="A9234">
        <v>9233</v>
      </c>
      <c r="B9234" t="s">
        <v>3136</v>
      </c>
      <c r="C9234" t="s">
        <v>3136</v>
      </c>
      <c r="D9234">
        <v>232</v>
      </c>
      <c r="E9234" s="9" t="s">
        <v>928</v>
      </c>
      <c r="F9234" s="5" t="s">
        <v>196</v>
      </c>
      <c r="G9234" s="9" t="s">
        <v>928</v>
      </c>
      <c r="H9234" s="8" t="s">
        <v>29</v>
      </c>
      <c r="I9234" s="9" t="s">
        <v>928</v>
      </c>
      <c r="J9234" s="8" t="s">
        <v>29</v>
      </c>
      <c r="K9234">
        <v>0.91324200909999997</v>
      </c>
      <c r="L9234">
        <v>0.91324200909999997</v>
      </c>
      <c r="M9234" t="s">
        <v>26</v>
      </c>
      <c r="N9234" t="s">
        <v>74</v>
      </c>
      <c r="O9234" t="s">
        <v>29</v>
      </c>
      <c r="P9234" t="s">
        <v>29</v>
      </c>
      <c r="Q9234" t="s">
        <v>29</v>
      </c>
      <c r="R9234" t="s">
        <v>29</v>
      </c>
      <c r="S9234" t="s">
        <v>29</v>
      </c>
      <c r="T9234" t="s">
        <v>29</v>
      </c>
      <c r="U9234" t="s">
        <v>29</v>
      </c>
      <c r="V9234" t="s">
        <v>29</v>
      </c>
      <c r="W9234" t="s">
        <v>7985</v>
      </c>
    </row>
    <row r="9235" spans="1:23">
      <c r="A9235">
        <v>9234</v>
      </c>
      <c r="B9235" t="s">
        <v>3136</v>
      </c>
      <c r="C9235" t="s">
        <v>3136</v>
      </c>
      <c r="D9235">
        <v>232</v>
      </c>
      <c r="E9235" s="9" t="s">
        <v>309</v>
      </c>
      <c r="F9235" s="5" t="s">
        <v>23</v>
      </c>
      <c r="G9235" s="9" t="s">
        <v>309</v>
      </c>
      <c r="H9235" s="8" t="s">
        <v>29</v>
      </c>
      <c r="I9235" s="9" t="s">
        <v>309</v>
      </c>
      <c r="J9235" s="8" t="s">
        <v>29</v>
      </c>
      <c r="K9235">
        <v>0.45662100459999999</v>
      </c>
      <c r="L9235">
        <v>0.45662100459999999</v>
      </c>
      <c r="M9235" t="s">
        <v>26</v>
      </c>
      <c r="N9235" t="s">
        <v>27</v>
      </c>
      <c r="O9235" t="s">
        <v>29</v>
      </c>
      <c r="P9235" t="s">
        <v>29</v>
      </c>
      <c r="Q9235" t="s">
        <v>29</v>
      </c>
      <c r="R9235" t="s">
        <v>29</v>
      </c>
      <c r="S9235" t="s">
        <v>29</v>
      </c>
      <c r="T9235" t="s">
        <v>29</v>
      </c>
      <c r="U9235" t="s">
        <v>29</v>
      </c>
      <c r="V9235" t="s">
        <v>29</v>
      </c>
      <c r="W9235" t="s">
        <v>7985</v>
      </c>
    </row>
    <row r="9236" spans="1:23">
      <c r="A9236">
        <v>9235</v>
      </c>
      <c r="B9236" t="s">
        <v>3136</v>
      </c>
      <c r="C9236" t="s">
        <v>3136</v>
      </c>
      <c r="D9236">
        <v>232</v>
      </c>
      <c r="E9236" s="9" t="s">
        <v>6131</v>
      </c>
      <c r="F9236" s="5" t="s">
        <v>2119</v>
      </c>
      <c r="G9236" s="9" t="s">
        <v>6131</v>
      </c>
      <c r="H9236" s="8" t="s">
        <v>29</v>
      </c>
      <c r="I9236" s="9" t="s">
        <v>6131</v>
      </c>
      <c r="J9236" s="8" t="s">
        <v>29</v>
      </c>
      <c r="K9236">
        <v>0.45662100459999999</v>
      </c>
      <c r="L9236">
        <v>0.45662100459999999</v>
      </c>
      <c r="M9236" t="s">
        <v>26</v>
      </c>
      <c r="N9236" t="s">
        <v>118</v>
      </c>
      <c r="O9236" t="s">
        <v>29</v>
      </c>
      <c r="P9236" t="s">
        <v>29</v>
      </c>
      <c r="Q9236" t="s">
        <v>29</v>
      </c>
      <c r="R9236" t="s">
        <v>29</v>
      </c>
      <c r="S9236" t="s">
        <v>29</v>
      </c>
      <c r="T9236" t="s">
        <v>29</v>
      </c>
      <c r="U9236" t="s">
        <v>29</v>
      </c>
      <c r="V9236" t="s">
        <v>29</v>
      </c>
      <c r="W9236" t="s">
        <v>7985</v>
      </c>
    </row>
    <row r="9237" spans="1:23">
      <c r="A9237">
        <v>9236</v>
      </c>
      <c r="B9237" t="s">
        <v>3136</v>
      </c>
      <c r="C9237" t="s">
        <v>3136</v>
      </c>
      <c r="D9237">
        <v>232</v>
      </c>
      <c r="E9237" s="9" t="s">
        <v>6131</v>
      </c>
      <c r="F9237" s="6" t="s">
        <v>2119</v>
      </c>
      <c r="G9237" s="9" t="s">
        <v>6131</v>
      </c>
      <c r="H9237" s="8" t="s">
        <v>29</v>
      </c>
      <c r="I9237" s="9" t="s">
        <v>6131</v>
      </c>
      <c r="J9237" s="8" t="s">
        <v>29</v>
      </c>
      <c r="K9237">
        <v>0.45662100459999999</v>
      </c>
      <c r="L9237">
        <v>0.45662100459999999</v>
      </c>
      <c r="M9237" t="s">
        <v>26</v>
      </c>
      <c r="N9237" t="s">
        <v>27</v>
      </c>
      <c r="O9237" t="s">
        <v>29</v>
      </c>
      <c r="P9237" t="s">
        <v>29</v>
      </c>
      <c r="Q9237" t="s">
        <v>29</v>
      </c>
      <c r="R9237" t="s">
        <v>29</v>
      </c>
      <c r="S9237" t="s">
        <v>29</v>
      </c>
      <c r="T9237" t="s">
        <v>29</v>
      </c>
      <c r="U9237" t="s">
        <v>29</v>
      </c>
      <c r="V9237" t="s">
        <v>29</v>
      </c>
      <c r="W9237" t="s">
        <v>7985</v>
      </c>
    </row>
    <row r="9238" spans="1:23">
      <c r="A9238">
        <v>9237</v>
      </c>
      <c r="B9238" t="s">
        <v>3136</v>
      </c>
      <c r="C9238" t="s">
        <v>3136</v>
      </c>
      <c r="D9238">
        <v>232</v>
      </c>
      <c r="E9238" s="9" t="s">
        <v>6248</v>
      </c>
      <c r="F9238" s="5" t="s">
        <v>1718</v>
      </c>
      <c r="G9238" s="9" t="s">
        <v>6248</v>
      </c>
      <c r="H9238" s="8" t="s">
        <v>29</v>
      </c>
      <c r="I9238" s="9" t="s">
        <v>6248</v>
      </c>
      <c r="J9238" s="8" t="s">
        <v>29</v>
      </c>
      <c r="K9238">
        <v>0.45662100459999999</v>
      </c>
      <c r="L9238">
        <v>0.45662100459999999</v>
      </c>
      <c r="M9238" t="s">
        <v>26</v>
      </c>
      <c r="N9238" t="s">
        <v>118</v>
      </c>
      <c r="O9238" t="s">
        <v>29</v>
      </c>
      <c r="P9238" t="s">
        <v>29</v>
      </c>
      <c r="Q9238" t="s">
        <v>29</v>
      </c>
      <c r="R9238" t="s">
        <v>29</v>
      </c>
      <c r="S9238" t="s">
        <v>29</v>
      </c>
      <c r="T9238" t="s">
        <v>29</v>
      </c>
      <c r="U9238" t="s">
        <v>29</v>
      </c>
      <c r="V9238" t="s">
        <v>29</v>
      </c>
      <c r="W9238" t="s">
        <v>7985</v>
      </c>
    </row>
    <row r="9239" spans="1:23">
      <c r="A9239">
        <v>9238</v>
      </c>
      <c r="B9239" t="s">
        <v>3136</v>
      </c>
      <c r="C9239" t="s">
        <v>3136</v>
      </c>
      <c r="D9239">
        <v>232</v>
      </c>
      <c r="E9239" s="9" t="s">
        <v>2230</v>
      </c>
      <c r="F9239" s="5" t="s">
        <v>2229</v>
      </c>
      <c r="G9239" s="9" t="s">
        <v>2230</v>
      </c>
      <c r="H9239" s="8" t="s">
        <v>29</v>
      </c>
      <c r="I9239" s="9" t="s">
        <v>2230</v>
      </c>
      <c r="J9239" s="8" t="s">
        <v>29</v>
      </c>
      <c r="K9239">
        <v>0.45662100459999999</v>
      </c>
      <c r="L9239">
        <v>0.45662100459999999</v>
      </c>
      <c r="M9239" t="s">
        <v>26</v>
      </c>
      <c r="N9239" t="s">
        <v>63</v>
      </c>
      <c r="O9239" t="s">
        <v>29</v>
      </c>
      <c r="P9239" t="s">
        <v>29</v>
      </c>
      <c r="Q9239" t="s">
        <v>29</v>
      </c>
      <c r="R9239" t="s">
        <v>29</v>
      </c>
      <c r="S9239" t="s">
        <v>29</v>
      </c>
      <c r="T9239" t="s">
        <v>29</v>
      </c>
      <c r="U9239" t="s">
        <v>29</v>
      </c>
      <c r="V9239" t="s">
        <v>29</v>
      </c>
      <c r="W9239" t="s">
        <v>7985</v>
      </c>
    </row>
    <row r="9240" spans="1:23">
      <c r="A9240">
        <v>9239</v>
      </c>
      <c r="B9240" t="s">
        <v>3136</v>
      </c>
      <c r="C9240" t="s">
        <v>3136</v>
      </c>
      <c r="D9240">
        <v>232</v>
      </c>
      <c r="E9240" s="9" t="s">
        <v>2230</v>
      </c>
      <c r="F9240" s="5" t="s">
        <v>2229</v>
      </c>
      <c r="G9240" s="9" t="s">
        <v>2230</v>
      </c>
      <c r="H9240" s="8" t="s">
        <v>29</v>
      </c>
      <c r="I9240" s="9" t="s">
        <v>2230</v>
      </c>
      <c r="J9240" s="8" t="s">
        <v>29</v>
      </c>
      <c r="K9240">
        <v>0.45662100459999999</v>
      </c>
      <c r="L9240">
        <v>0.45662100459999999</v>
      </c>
      <c r="M9240" t="s">
        <v>26</v>
      </c>
      <c r="N9240" t="s">
        <v>118</v>
      </c>
      <c r="O9240" t="s">
        <v>29</v>
      </c>
      <c r="P9240" t="s">
        <v>29</v>
      </c>
      <c r="Q9240" t="s">
        <v>29</v>
      </c>
      <c r="R9240" t="s">
        <v>29</v>
      </c>
      <c r="S9240" t="s">
        <v>29</v>
      </c>
      <c r="T9240" t="s">
        <v>29</v>
      </c>
      <c r="U9240" t="s">
        <v>29</v>
      </c>
      <c r="V9240" t="s">
        <v>29</v>
      </c>
      <c r="W9240" t="s">
        <v>7985</v>
      </c>
    </row>
    <row r="9241" spans="1:23">
      <c r="A9241">
        <v>9240</v>
      </c>
      <c r="B9241" t="s">
        <v>3136</v>
      </c>
      <c r="C9241" t="s">
        <v>3136</v>
      </c>
      <c r="D9241">
        <v>232</v>
      </c>
      <c r="E9241" s="9" t="s">
        <v>2230</v>
      </c>
      <c r="F9241" s="5" t="s">
        <v>2229</v>
      </c>
      <c r="G9241" s="9" t="s">
        <v>2230</v>
      </c>
      <c r="H9241" s="8" t="s">
        <v>29</v>
      </c>
      <c r="I9241" s="9" t="s">
        <v>2230</v>
      </c>
      <c r="J9241" s="8" t="s">
        <v>29</v>
      </c>
      <c r="K9241">
        <v>1.3698630140000001</v>
      </c>
      <c r="L9241">
        <v>1.3698630140000001</v>
      </c>
      <c r="M9241" t="s">
        <v>26</v>
      </c>
      <c r="N9241" t="s">
        <v>27</v>
      </c>
      <c r="O9241" t="s">
        <v>29</v>
      </c>
      <c r="P9241" t="s">
        <v>29</v>
      </c>
      <c r="Q9241" t="s">
        <v>29</v>
      </c>
      <c r="R9241" t="s">
        <v>29</v>
      </c>
      <c r="S9241" t="s">
        <v>29</v>
      </c>
      <c r="T9241" t="s">
        <v>29</v>
      </c>
      <c r="U9241" t="s">
        <v>29</v>
      </c>
      <c r="V9241" t="s">
        <v>29</v>
      </c>
      <c r="W9241" t="s">
        <v>7985</v>
      </c>
    </row>
    <row r="9242" spans="1:23">
      <c r="A9242">
        <v>9241</v>
      </c>
      <c r="B9242" t="s">
        <v>3136</v>
      </c>
      <c r="C9242" t="s">
        <v>3136</v>
      </c>
      <c r="D9242">
        <v>232</v>
      </c>
      <c r="E9242" s="9" t="s">
        <v>2420</v>
      </c>
      <c r="F9242" s="5" t="s">
        <v>154</v>
      </c>
      <c r="G9242" s="9" t="s">
        <v>2420</v>
      </c>
      <c r="H9242" s="8" t="s">
        <v>29</v>
      </c>
      <c r="I9242" s="9" t="s">
        <v>2420</v>
      </c>
      <c r="J9242" s="8" t="s">
        <v>29</v>
      </c>
      <c r="K9242">
        <v>0.91324200909999997</v>
      </c>
      <c r="L9242">
        <v>0.91324200909999997</v>
      </c>
      <c r="M9242" t="s">
        <v>26</v>
      </c>
      <c r="N9242" t="s">
        <v>118</v>
      </c>
      <c r="O9242" t="s">
        <v>29</v>
      </c>
      <c r="P9242" t="s">
        <v>29</v>
      </c>
      <c r="Q9242" t="s">
        <v>29</v>
      </c>
      <c r="R9242" t="s">
        <v>29</v>
      </c>
      <c r="S9242" t="s">
        <v>29</v>
      </c>
      <c r="T9242" t="s">
        <v>29</v>
      </c>
      <c r="U9242" t="s">
        <v>29</v>
      </c>
      <c r="V9242" t="s">
        <v>29</v>
      </c>
      <c r="W9242" t="s">
        <v>7985</v>
      </c>
    </row>
    <row r="9243" spans="1:23">
      <c r="A9243">
        <v>9242</v>
      </c>
      <c r="B9243" t="s">
        <v>3136</v>
      </c>
      <c r="C9243" t="s">
        <v>3136</v>
      </c>
      <c r="D9243">
        <v>232</v>
      </c>
      <c r="E9243" s="9" t="s">
        <v>2203</v>
      </c>
      <c r="F9243" s="5" t="s">
        <v>154</v>
      </c>
      <c r="G9243" s="9" t="s">
        <v>2203</v>
      </c>
      <c r="H9243" s="8" t="s">
        <v>29</v>
      </c>
      <c r="I9243" s="9" t="s">
        <v>2203</v>
      </c>
      <c r="J9243" s="8" t="s">
        <v>29</v>
      </c>
      <c r="K9243">
        <v>0.91324200909999997</v>
      </c>
      <c r="L9243">
        <v>0.91324200909999997</v>
      </c>
      <c r="M9243" t="s">
        <v>26</v>
      </c>
      <c r="N9243" t="s">
        <v>118</v>
      </c>
      <c r="O9243" t="s">
        <v>29</v>
      </c>
      <c r="P9243" t="s">
        <v>29</v>
      </c>
      <c r="Q9243" t="s">
        <v>29</v>
      </c>
      <c r="R9243" t="s">
        <v>29</v>
      </c>
      <c r="S9243" t="s">
        <v>29</v>
      </c>
      <c r="T9243" t="s">
        <v>29</v>
      </c>
      <c r="U9243" t="s">
        <v>29</v>
      </c>
      <c r="V9243" t="s">
        <v>29</v>
      </c>
      <c r="W9243" t="s">
        <v>7985</v>
      </c>
    </row>
    <row r="9244" spans="1:23">
      <c r="A9244">
        <v>9243</v>
      </c>
      <c r="B9244" t="s">
        <v>3136</v>
      </c>
      <c r="C9244" t="s">
        <v>3136</v>
      </c>
      <c r="D9244">
        <v>232</v>
      </c>
      <c r="E9244" s="9" t="s">
        <v>2203</v>
      </c>
      <c r="F9244" s="5" t="s">
        <v>154</v>
      </c>
      <c r="G9244" s="9" t="s">
        <v>2203</v>
      </c>
      <c r="H9244" s="8" t="s">
        <v>29</v>
      </c>
      <c r="I9244" s="9" t="s">
        <v>2203</v>
      </c>
      <c r="J9244" s="8" t="s">
        <v>29</v>
      </c>
      <c r="K9244">
        <v>0.91324200909999997</v>
      </c>
      <c r="L9244">
        <v>0.91324200909999997</v>
      </c>
      <c r="M9244" t="s">
        <v>26</v>
      </c>
      <c r="N9244" t="s">
        <v>27</v>
      </c>
      <c r="O9244" t="s">
        <v>29</v>
      </c>
      <c r="P9244" t="s">
        <v>29</v>
      </c>
      <c r="Q9244" t="s">
        <v>29</v>
      </c>
      <c r="R9244" t="s">
        <v>29</v>
      </c>
      <c r="S9244" t="s">
        <v>29</v>
      </c>
      <c r="T9244" t="s">
        <v>29</v>
      </c>
      <c r="U9244" t="s">
        <v>29</v>
      </c>
      <c r="V9244" t="s">
        <v>29</v>
      </c>
      <c r="W9244" t="s">
        <v>7985</v>
      </c>
    </row>
    <row r="9245" spans="1:23">
      <c r="A9245">
        <v>9244</v>
      </c>
      <c r="B9245" t="s">
        <v>3136</v>
      </c>
      <c r="C9245" t="s">
        <v>3136</v>
      </c>
      <c r="D9245">
        <v>232</v>
      </c>
      <c r="E9245" s="9" t="s">
        <v>859</v>
      </c>
      <c r="F9245" s="5" t="s">
        <v>858</v>
      </c>
      <c r="G9245" s="9" t="s">
        <v>859</v>
      </c>
      <c r="H9245" s="8" t="s">
        <v>29</v>
      </c>
      <c r="I9245" s="9" t="s">
        <v>859</v>
      </c>
      <c r="J9245" s="8" t="s">
        <v>29</v>
      </c>
      <c r="K9245">
        <v>4.5662100460000001</v>
      </c>
      <c r="L9245">
        <v>4.5662100460000001</v>
      </c>
      <c r="M9245" t="s">
        <v>26</v>
      </c>
      <c r="N9245" t="s">
        <v>118</v>
      </c>
      <c r="O9245" t="s">
        <v>29</v>
      </c>
      <c r="P9245" t="s">
        <v>29</v>
      </c>
      <c r="Q9245" t="s">
        <v>29</v>
      </c>
      <c r="R9245" t="s">
        <v>29</v>
      </c>
      <c r="S9245" t="s">
        <v>29</v>
      </c>
      <c r="T9245" t="s">
        <v>29</v>
      </c>
      <c r="U9245" t="s">
        <v>29</v>
      </c>
      <c r="V9245" t="s">
        <v>29</v>
      </c>
      <c r="W9245" t="s">
        <v>7985</v>
      </c>
    </row>
    <row r="9246" spans="1:23">
      <c r="A9246">
        <v>9245</v>
      </c>
      <c r="B9246" t="s">
        <v>3136</v>
      </c>
      <c r="C9246" t="s">
        <v>3136</v>
      </c>
      <c r="D9246">
        <v>232</v>
      </c>
      <c r="E9246" s="9" t="s">
        <v>859</v>
      </c>
      <c r="F9246" s="5" t="s">
        <v>858</v>
      </c>
      <c r="G9246" s="9" t="s">
        <v>859</v>
      </c>
      <c r="H9246" s="8" t="s">
        <v>29</v>
      </c>
      <c r="I9246" s="9" t="s">
        <v>859</v>
      </c>
      <c r="J9246" s="8" t="s">
        <v>29</v>
      </c>
      <c r="K9246">
        <v>0.45662100459999999</v>
      </c>
      <c r="L9246">
        <v>0.45662100459999999</v>
      </c>
      <c r="M9246" t="s">
        <v>26</v>
      </c>
      <c r="N9246" t="s">
        <v>74</v>
      </c>
      <c r="O9246" t="s">
        <v>29</v>
      </c>
      <c r="P9246" t="s">
        <v>29</v>
      </c>
      <c r="Q9246" t="s">
        <v>29</v>
      </c>
      <c r="R9246" t="s">
        <v>29</v>
      </c>
      <c r="S9246" t="s">
        <v>29</v>
      </c>
      <c r="T9246" t="s">
        <v>29</v>
      </c>
      <c r="U9246" t="s">
        <v>29</v>
      </c>
      <c r="V9246" t="s">
        <v>29</v>
      </c>
      <c r="W9246" t="s">
        <v>7985</v>
      </c>
    </row>
    <row r="9247" spans="1:23">
      <c r="A9247">
        <v>9246</v>
      </c>
      <c r="B9247" t="s">
        <v>3136</v>
      </c>
      <c r="C9247" t="s">
        <v>3136</v>
      </c>
      <c r="D9247">
        <v>232</v>
      </c>
      <c r="E9247" s="9" t="s">
        <v>859</v>
      </c>
      <c r="F9247" s="5" t="s">
        <v>858</v>
      </c>
      <c r="G9247" s="9" t="s">
        <v>859</v>
      </c>
      <c r="H9247" s="8" t="s">
        <v>29</v>
      </c>
      <c r="I9247" s="9" t="s">
        <v>859</v>
      </c>
      <c r="J9247" s="8" t="s">
        <v>29</v>
      </c>
      <c r="K9247">
        <v>0.91324200909999997</v>
      </c>
      <c r="L9247">
        <v>0.91324200909999997</v>
      </c>
      <c r="M9247" t="s">
        <v>26</v>
      </c>
      <c r="N9247" t="s">
        <v>27</v>
      </c>
      <c r="O9247" t="s">
        <v>29</v>
      </c>
      <c r="P9247" t="s">
        <v>29</v>
      </c>
      <c r="Q9247" t="s">
        <v>29</v>
      </c>
      <c r="R9247" t="s">
        <v>29</v>
      </c>
      <c r="S9247" t="s">
        <v>29</v>
      </c>
      <c r="T9247" t="s">
        <v>29</v>
      </c>
      <c r="U9247" t="s">
        <v>29</v>
      </c>
      <c r="V9247" t="s">
        <v>29</v>
      </c>
      <c r="W9247" t="s">
        <v>7985</v>
      </c>
    </row>
    <row r="9248" spans="1:23">
      <c r="A9248">
        <v>9247</v>
      </c>
      <c r="B9248" t="s">
        <v>3136</v>
      </c>
      <c r="C9248" t="s">
        <v>3136</v>
      </c>
      <c r="D9248">
        <v>232</v>
      </c>
      <c r="E9248" s="9" t="s">
        <v>509</v>
      </c>
      <c r="F9248" s="5" t="s">
        <v>508</v>
      </c>
      <c r="G9248" s="9" t="s">
        <v>509</v>
      </c>
      <c r="H9248" s="8" t="s">
        <v>29</v>
      </c>
      <c r="I9248" s="9" t="s">
        <v>509</v>
      </c>
      <c r="J9248" s="8" t="s">
        <v>29</v>
      </c>
      <c r="K9248">
        <v>0.45662100459999999</v>
      </c>
      <c r="L9248">
        <v>0.45662100459999999</v>
      </c>
      <c r="M9248" t="s">
        <v>26</v>
      </c>
      <c r="N9248" t="s">
        <v>63</v>
      </c>
      <c r="O9248" t="s">
        <v>29</v>
      </c>
      <c r="P9248" t="s">
        <v>29</v>
      </c>
      <c r="Q9248" t="s">
        <v>29</v>
      </c>
      <c r="R9248" t="s">
        <v>29</v>
      </c>
      <c r="S9248" t="s">
        <v>29</v>
      </c>
      <c r="T9248" t="s">
        <v>29</v>
      </c>
      <c r="U9248" t="s">
        <v>29</v>
      </c>
      <c r="V9248" t="s">
        <v>29</v>
      </c>
      <c r="W9248" t="s">
        <v>7985</v>
      </c>
    </row>
    <row r="9249" spans="1:23">
      <c r="A9249">
        <v>9248</v>
      </c>
      <c r="B9249" t="s">
        <v>3136</v>
      </c>
      <c r="C9249" t="s">
        <v>3136</v>
      </c>
      <c r="D9249">
        <v>232</v>
      </c>
      <c r="E9249" s="9" t="s">
        <v>509</v>
      </c>
      <c r="F9249" s="5" t="s">
        <v>508</v>
      </c>
      <c r="G9249" s="9" t="s">
        <v>509</v>
      </c>
      <c r="H9249" s="8" t="s">
        <v>29</v>
      </c>
      <c r="I9249" s="9" t="s">
        <v>509</v>
      </c>
      <c r="J9249" s="8" t="s">
        <v>29</v>
      </c>
      <c r="K9249">
        <v>1.3698630140000001</v>
      </c>
      <c r="L9249">
        <v>1.3698630140000001</v>
      </c>
      <c r="M9249" t="s">
        <v>26</v>
      </c>
      <c r="N9249" t="s">
        <v>118</v>
      </c>
      <c r="O9249" t="s">
        <v>29</v>
      </c>
      <c r="P9249" t="s">
        <v>29</v>
      </c>
      <c r="Q9249" t="s">
        <v>29</v>
      </c>
      <c r="R9249" t="s">
        <v>29</v>
      </c>
      <c r="S9249" t="s">
        <v>29</v>
      </c>
      <c r="T9249" t="s">
        <v>29</v>
      </c>
      <c r="U9249" t="s">
        <v>29</v>
      </c>
      <c r="V9249" t="s">
        <v>29</v>
      </c>
      <c r="W9249" t="s">
        <v>7985</v>
      </c>
    </row>
    <row r="9250" spans="1:23">
      <c r="A9250">
        <v>9249</v>
      </c>
      <c r="B9250" t="s">
        <v>3136</v>
      </c>
      <c r="C9250" t="s">
        <v>3136</v>
      </c>
      <c r="D9250">
        <v>232</v>
      </c>
      <c r="E9250" s="9" t="s">
        <v>509</v>
      </c>
      <c r="F9250" s="5" t="s">
        <v>508</v>
      </c>
      <c r="G9250" s="9" t="s">
        <v>509</v>
      </c>
      <c r="H9250" s="8" t="s">
        <v>29</v>
      </c>
      <c r="I9250" s="9" t="s">
        <v>509</v>
      </c>
      <c r="J9250" s="8" t="s">
        <v>29</v>
      </c>
      <c r="K9250">
        <v>1.8264840179999999</v>
      </c>
      <c r="L9250">
        <v>1.8264840179999999</v>
      </c>
      <c r="M9250" t="s">
        <v>26</v>
      </c>
      <c r="N9250" t="s">
        <v>74</v>
      </c>
      <c r="O9250" t="s">
        <v>29</v>
      </c>
      <c r="P9250" t="s">
        <v>29</v>
      </c>
      <c r="Q9250" t="s">
        <v>29</v>
      </c>
      <c r="R9250" t="s">
        <v>29</v>
      </c>
      <c r="S9250" t="s">
        <v>29</v>
      </c>
      <c r="T9250" t="s">
        <v>29</v>
      </c>
      <c r="U9250" t="s">
        <v>29</v>
      </c>
      <c r="V9250" t="s">
        <v>29</v>
      </c>
      <c r="W9250" t="s">
        <v>7985</v>
      </c>
    </row>
    <row r="9251" spans="1:23">
      <c r="A9251">
        <v>9250</v>
      </c>
      <c r="B9251" t="s">
        <v>3136</v>
      </c>
      <c r="C9251" t="s">
        <v>3136</v>
      </c>
      <c r="D9251">
        <v>232</v>
      </c>
      <c r="E9251" s="9" t="s">
        <v>509</v>
      </c>
      <c r="F9251" s="5" t="s">
        <v>508</v>
      </c>
      <c r="G9251" s="9" t="s">
        <v>509</v>
      </c>
      <c r="H9251" s="8" t="s">
        <v>29</v>
      </c>
      <c r="I9251" s="9" t="s">
        <v>509</v>
      </c>
      <c r="J9251" s="8" t="s">
        <v>29</v>
      </c>
      <c r="K9251">
        <v>2.2831050230000001</v>
      </c>
      <c r="L9251">
        <v>2.2831050230000001</v>
      </c>
      <c r="M9251" t="s">
        <v>26</v>
      </c>
      <c r="N9251" t="s">
        <v>27</v>
      </c>
      <c r="O9251" t="s">
        <v>29</v>
      </c>
      <c r="P9251" t="s">
        <v>29</v>
      </c>
      <c r="Q9251" t="s">
        <v>29</v>
      </c>
      <c r="R9251" t="s">
        <v>29</v>
      </c>
      <c r="S9251" t="s">
        <v>29</v>
      </c>
      <c r="T9251" t="s">
        <v>29</v>
      </c>
      <c r="U9251" t="s">
        <v>29</v>
      </c>
      <c r="V9251" t="s">
        <v>29</v>
      </c>
      <c r="W9251" t="s">
        <v>7985</v>
      </c>
    </row>
    <row r="9252" spans="1:23">
      <c r="A9252">
        <v>9251</v>
      </c>
      <c r="B9252" t="s">
        <v>3136</v>
      </c>
      <c r="C9252" t="s">
        <v>3136</v>
      </c>
      <c r="D9252">
        <v>232</v>
      </c>
      <c r="E9252" s="9" t="s">
        <v>2281</v>
      </c>
      <c r="F9252" s="8" t="s">
        <v>344</v>
      </c>
      <c r="G9252" s="9" t="s">
        <v>2281</v>
      </c>
      <c r="H9252" s="8" t="s">
        <v>29</v>
      </c>
      <c r="I9252" s="9" t="s">
        <v>2281</v>
      </c>
      <c r="J9252" s="8" t="s">
        <v>29</v>
      </c>
      <c r="K9252">
        <v>0.45662100459999999</v>
      </c>
      <c r="L9252">
        <v>0.45662100459999999</v>
      </c>
      <c r="M9252" t="s">
        <v>26</v>
      </c>
      <c r="N9252" t="s">
        <v>63</v>
      </c>
      <c r="O9252" t="s">
        <v>29</v>
      </c>
      <c r="P9252" t="s">
        <v>29</v>
      </c>
      <c r="Q9252" t="s">
        <v>29</v>
      </c>
      <c r="R9252" t="s">
        <v>29</v>
      </c>
      <c r="S9252" t="s">
        <v>29</v>
      </c>
      <c r="T9252" t="s">
        <v>29</v>
      </c>
      <c r="U9252" t="s">
        <v>29</v>
      </c>
      <c r="V9252" t="s">
        <v>29</v>
      </c>
      <c r="W9252" t="s">
        <v>7985</v>
      </c>
    </row>
    <row r="9253" spans="1:23">
      <c r="A9253">
        <v>9252</v>
      </c>
      <c r="B9253" t="s">
        <v>3136</v>
      </c>
      <c r="C9253" t="s">
        <v>3136</v>
      </c>
      <c r="D9253">
        <v>232</v>
      </c>
      <c r="E9253" s="9" t="s">
        <v>2281</v>
      </c>
      <c r="F9253" s="8" t="s">
        <v>344</v>
      </c>
      <c r="G9253" s="9" t="s">
        <v>2281</v>
      </c>
      <c r="H9253" s="8" t="s">
        <v>29</v>
      </c>
      <c r="I9253" s="9" t="s">
        <v>2281</v>
      </c>
      <c r="J9253" s="8" t="s">
        <v>29</v>
      </c>
      <c r="K9253">
        <v>0.45662100459999999</v>
      </c>
      <c r="L9253">
        <v>0.45662100459999999</v>
      </c>
      <c r="M9253" t="s">
        <v>26</v>
      </c>
      <c r="N9253" t="s">
        <v>29</v>
      </c>
      <c r="O9253" t="s">
        <v>29</v>
      </c>
      <c r="P9253" t="s">
        <v>29</v>
      </c>
      <c r="Q9253" t="s">
        <v>29</v>
      </c>
      <c r="R9253" t="s">
        <v>29</v>
      </c>
      <c r="S9253" t="s">
        <v>29</v>
      </c>
      <c r="T9253" t="s">
        <v>29</v>
      </c>
      <c r="U9253" t="s">
        <v>29</v>
      </c>
      <c r="V9253" t="s">
        <v>29</v>
      </c>
      <c r="W9253" t="s">
        <v>7985</v>
      </c>
    </row>
    <row r="9254" spans="1:23">
      <c r="A9254">
        <v>9253</v>
      </c>
      <c r="B9254" t="s">
        <v>3136</v>
      </c>
      <c r="C9254" t="s">
        <v>3136</v>
      </c>
      <c r="D9254">
        <v>232</v>
      </c>
      <c r="E9254" s="9" t="s">
        <v>2281</v>
      </c>
      <c r="F9254" s="8" t="s">
        <v>344</v>
      </c>
      <c r="G9254" s="9" t="s">
        <v>2281</v>
      </c>
      <c r="H9254" s="8" t="s">
        <v>29</v>
      </c>
      <c r="I9254" s="9" t="s">
        <v>2281</v>
      </c>
      <c r="J9254" s="8" t="s">
        <v>29</v>
      </c>
      <c r="K9254">
        <v>1.3698630140000001</v>
      </c>
      <c r="L9254">
        <v>1.3698630140000001</v>
      </c>
      <c r="M9254" t="s">
        <v>26</v>
      </c>
      <c r="N9254" t="s">
        <v>74</v>
      </c>
      <c r="O9254" t="s">
        <v>29</v>
      </c>
      <c r="P9254" t="s">
        <v>29</v>
      </c>
      <c r="Q9254" t="s">
        <v>29</v>
      </c>
      <c r="R9254" t="s">
        <v>29</v>
      </c>
      <c r="S9254" t="s">
        <v>29</v>
      </c>
      <c r="T9254" t="s">
        <v>29</v>
      </c>
      <c r="U9254" t="s">
        <v>29</v>
      </c>
      <c r="V9254" t="s">
        <v>29</v>
      </c>
      <c r="W9254" t="s">
        <v>7985</v>
      </c>
    </row>
    <row r="9255" spans="1:23">
      <c r="A9255">
        <v>9254</v>
      </c>
      <c r="B9255" t="s">
        <v>3136</v>
      </c>
      <c r="C9255" t="s">
        <v>3136</v>
      </c>
      <c r="D9255">
        <v>232</v>
      </c>
      <c r="E9255" s="9" t="s">
        <v>2281</v>
      </c>
      <c r="F9255" s="8" t="s">
        <v>344</v>
      </c>
      <c r="G9255" s="9" t="s">
        <v>2281</v>
      </c>
      <c r="H9255" s="8" t="s">
        <v>29</v>
      </c>
      <c r="I9255" s="9" t="s">
        <v>2281</v>
      </c>
      <c r="J9255" s="8" t="s">
        <v>29</v>
      </c>
      <c r="K9255">
        <v>4.5662100460000001</v>
      </c>
      <c r="L9255">
        <v>4.5662100460000001</v>
      </c>
      <c r="M9255" t="s">
        <v>26</v>
      </c>
      <c r="N9255" t="s">
        <v>27</v>
      </c>
      <c r="O9255" t="s">
        <v>29</v>
      </c>
      <c r="P9255" t="s">
        <v>29</v>
      </c>
      <c r="Q9255" t="s">
        <v>29</v>
      </c>
      <c r="R9255" t="s">
        <v>29</v>
      </c>
      <c r="S9255" t="s">
        <v>29</v>
      </c>
      <c r="T9255" t="s">
        <v>29</v>
      </c>
      <c r="U9255" t="s">
        <v>29</v>
      </c>
      <c r="V9255" t="s">
        <v>29</v>
      </c>
      <c r="W9255" t="s">
        <v>7985</v>
      </c>
    </row>
    <row r="9256" spans="1:23">
      <c r="A9256">
        <v>9255</v>
      </c>
      <c r="B9256" t="s">
        <v>3136</v>
      </c>
      <c r="C9256" t="s">
        <v>3136</v>
      </c>
      <c r="D9256">
        <v>232</v>
      </c>
      <c r="E9256" s="9" t="s">
        <v>2511</v>
      </c>
      <c r="F9256" s="8" t="s">
        <v>1396</v>
      </c>
      <c r="G9256" s="9" t="s">
        <v>2511</v>
      </c>
      <c r="H9256" s="8" t="s">
        <v>29</v>
      </c>
      <c r="I9256" s="9" t="s">
        <v>2511</v>
      </c>
      <c r="J9256" s="8" t="s">
        <v>29</v>
      </c>
      <c r="K9256">
        <v>3.1963470319999998</v>
      </c>
      <c r="L9256">
        <v>3.1963470319999998</v>
      </c>
      <c r="M9256" t="s">
        <v>26</v>
      </c>
      <c r="N9256" t="s">
        <v>118</v>
      </c>
      <c r="O9256" t="s">
        <v>29</v>
      </c>
      <c r="P9256" t="s">
        <v>29</v>
      </c>
      <c r="Q9256" t="s">
        <v>29</v>
      </c>
      <c r="R9256" t="s">
        <v>29</v>
      </c>
      <c r="S9256" t="s">
        <v>29</v>
      </c>
      <c r="T9256" t="s">
        <v>29</v>
      </c>
      <c r="U9256" t="s">
        <v>29</v>
      </c>
      <c r="V9256" t="s">
        <v>29</v>
      </c>
      <c r="W9256" t="s">
        <v>7985</v>
      </c>
    </row>
    <row r="9257" spans="1:23">
      <c r="A9257">
        <v>9256</v>
      </c>
      <c r="B9257" t="s">
        <v>3136</v>
      </c>
      <c r="C9257" t="s">
        <v>3136</v>
      </c>
      <c r="D9257">
        <v>232</v>
      </c>
      <c r="E9257" s="9" t="s">
        <v>2511</v>
      </c>
      <c r="F9257" s="8" t="s">
        <v>1396</v>
      </c>
      <c r="G9257" s="9" t="s">
        <v>2511</v>
      </c>
      <c r="H9257" s="8" t="s">
        <v>29</v>
      </c>
      <c r="I9257" s="9" t="s">
        <v>2511</v>
      </c>
      <c r="J9257" s="8" t="s">
        <v>29</v>
      </c>
      <c r="K9257">
        <v>0.91324200909999997</v>
      </c>
      <c r="L9257">
        <v>0.91324200909999997</v>
      </c>
      <c r="M9257" t="s">
        <v>26</v>
      </c>
      <c r="N9257" t="s">
        <v>74</v>
      </c>
      <c r="O9257" t="s">
        <v>29</v>
      </c>
      <c r="P9257" t="s">
        <v>29</v>
      </c>
      <c r="Q9257" t="s">
        <v>29</v>
      </c>
      <c r="R9257" t="s">
        <v>29</v>
      </c>
      <c r="S9257" t="s">
        <v>29</v>
      </c>
      <c r="T9257" t="s">
        <v>29</v>
      </c>
      <c r="U9257" t="s">
        <v>29</v>
      </c>
      <c r="V9257" t="s">
        <v>29</v>
      </c>
      <c r="W9257" t="s">
        <v>7985</v>
      </c>
    </row>
    <row r="9258" spans="1:23">
      <c r="A9258">
        <v>9257</v>
      </c>
      <c r="B9258" t="s">
        <v>3136</v>
      </c>
      <c r="C9258" t="s">
        <v>3136</v>
      </c>
      <c r="D9258">
        <v>232</v>
      </c>
      <c r="E9258" s="9" t="s">
        <v>2511</v>
      </c>
      <c r="F9258" s="8" t="s">
        <v>1396</v>
      </c>
      <c r="G9258" s="9" t="s">
        <v>2511</v>
      </c>
      <c r="H9258" s="8" t="s">
        <v>29</v>
      </c>
      <c r="I9258" s="9" t="s">
        <v>2511</v>
      </c>
      <c r="J9258" s="8" t="s">
        <v>29</v>
      </c>
      <c r="K9258">
        <v>0.91324200909999997</v>
      </c>
      <c r="L9258">
        <v>0.91324200909999997</v>
      </c>
      <c r="M9258" t="s">
        <v>26</v>
      </c>
      <c r="N9258" t="s">
        <v>27</v>
      </c>
      <c r="O9258" t="s">
        <v>29</v>
      </c>
      <c r="P9258" t="s">
        <v>29</v>
      </c>
      <c r="Q9258" t="s">
        <v>29</v>
      </c>
      <c r="R9258" t="s">
        <v>29</v>
      </c>
      <c r="S9258" t="s">
        <v>29</v>
      </c>
      <c r="T9258" t="s">
        <v>29</v>
      </c>
      <c r="U9258" t="s">
        <v>29</v>
      </c>
      <c r="V9258" t="s">
        <v>29</v>
      </c>
      <c r="W9258" t="s">
        <v>7985</v>
      </c>
    </row>
    <row r="9259" spans="1:23">
      <c r="A9259">
        <v>9258</v>
      </c>
      <c r="B9259" t="s">
        <v>3136</v>
      </c>
      <c r="C9259" t="s">
        <v>3136</v>
      </c>
      <c r="D9259">
        <v>232</v>
      </c>
      <c r="E9259" s="9" t="s">
        <v>1066</v>
      </c>
      <c r="F9259" s="8" t="s">
        <v>1062</v>
      </c>
      <c r="G9259" s="9" t="s">
        <v>1066</v>
      </c>
      <c r="H9259" s="8" t="s">
        <v>29</v>
      </c>
      <c r="I9259" s="9" t="s">
        <v>1066</v>
      </c>
      <c r="J9259" s="8" t="s">
        <v>29</v>
      </c>
      <c r="K9259">
        <v>0.45662100459999999</v>
      </c>
      <c r="L9259">
        <v>0.45662100459999999</v>
      </c>
      <c r="M9259" t="s">
        <v>26</v>
      </c>
      <c r="N9259" t="s">
        <v>63</v>
      </c>
      <c r="O9259" t="s">
        <v>29</v>
      </c>
      <c r="P9259" t="s">
        <v>29</v>
      </c>
      <c r="Q9259" t="s">
        <v>29</v>
      </c>
      <c r="R9259" t="s">
        <v>29</v>
      </c>
      <c r="S9259" t="s">
        <v>29</v>
      </c>
      <c r="T9259" t="s">
        <v>29</v>
      </c>
      <c r="U9259" t="s">
        <v>29</v>
      </c>
      <c r="V9259" t="s">
        <v>29</v>
      </c>
      <c r="W9259" t="s">
        <v>7985</v>
      </c>
    </row>
    <row r="9260" spans="1:23">
      <c r="A9260">
        <v>9259</v>
      </c>
      <c r="B9260" t="s">
        <v>3136</v>
      </c>
      <c r="C9260" t="s">
        <v>3136</v>
      </c>
      <c r="D9260">
        <v>232</v>
      </c>
      <c r="E9260" s="9" t="s">
        <v>2524</v>
      </c>
      <c r="F9260" s="5" t="s">
        <v>312</v>
      </c>
      <c r="G9260" s="9" t="s">
        <v>2524</v>
      </c>
      <c r="H9260" s="8" t="s">
        <v>29</v>
      </c>
      <c r="I9260" s="9" t="s">
        <v>2524</v>
      </c>
      <c r="J9260" s="8" t="s">
        <v>29</v>
      </c>
      <c r="K9260">
        <v>0.45662100459999999</v>
      </c>
      <c r="L9260">
        <v>0.45662100459999999</v>
      </c>
      <c r="M9260" t="s">
        <v>26</v>
      </c>
      <c r="N9260" t="s">
        <v>27</v>
      </c>
      <c r="O9260" t="s">
        <v>29</v>
      </c>
      <c r="P9260" t="s">
        <v>29</v>
      </c>
      <c r="Q9260" t="s">
        <v>29</v>
      </c>
      <c r="R9260" t="s">
        <v>29</v>
      </c>
      <c r="S9260" t="s">
        <v>29</v>
      </c>
      <c r="T9260" t="s">
        <v>29</v>
      </c>
      <c r="U9260" t="s">
        <v>29</v>
      </c>
      <c r="V9260" t="s">
        <v>29</v>
      </c>
      <c r="W9260" t="s">
        <v>7985</v>
      </c>
    </row>
    <row r="9261" spans="1:23">
      <c r="A9261">
        <v>9260</v>
      </c>
      <c r="B9261" t="s">
        <v>3136</v>
      </c>
      <c r="C9261" t="s">
        <v>3136</v>
      </c>
      <c r="D9261">
        <v>232</v>
      </c>
      <c r="E9261" s="9" t="s">
        <v>9436</v>
      </c>
      <c r="F9261" s="5" t="s">
        <v>1976</v>
      </c>
      <c r="G9261" s="9" t="s">
        <v>9436</v>
      </c>
      <c r="H9261" s="8" t="s">
        <v>29</v>
      </c>
      <c r="I9261" s="9" t="s">
        <v>9436</v>
      </c>
      <c r="J9261" s="8" t="s">
        <v>29</v>
      </c>
      <c r="K9261">
        <v>0.45662100459999999</v>
      </c>
      <c r="L9261">
        <v>0.45662100459999999</v>
      </c>
      <c r="M9261" t="s">
        <v>26</v>
      </c>
      <c r="N9261" t="s">
        <v>74</v>
      </c>
      <c r="O9261" t="s">
        <v>29</v>
      </c>
      <c r="P9261" t="s">
        <v>29</v>
      </c>
      <c r="Q9261" t="s">
        <v>29</v>
      </c>
      <c r="R9261" t="s">
        <v>29</v>
      </c>
      <c r="S9261" t="s">
        <v>29</v>
      </c>
      <c r="T9261" t="s">
        <v>29</v>
      </c>
      <c r="U9261" t="s">
        <v>29</v>
      </c>
      <c r="V9261" t="s">
        <v>29</v>
      </c>
      <c r="W9261" t="s">
        <v>7985</v>
      </c>
    </row>
    <row r="9262" spans="1:23">
      <c r="A9262">
        <v>9261</v>
      </c>
      <c r="B9262" t="s">
        <v>3136</v>
      </c>
      <c r="C9262" t="s">
        <v>3136</v>
      </c>
      <c r="D9262">
        <v>232</v>
      </c>
      <c r="E9262" s="9" t="s">
        <v>1123</v>
      </c>
      <c r="F9262" s="5" t="s">
        <v>103</v>
      </c>
      <c r="G9262" s="9" t="s">
        <v>1123</v>
      </c>
      <c r="H9262" s="8" t="s">
        <v>29</v>
      </c>
      <c r="I9262" s="9" t="s">
        <v>1123</v>
      </c>
      <c r="J9262" s="8" t="s">
        <v>29</v>
      </c>
      <c r="K9262">
        <v>0.45662100459999999</v>
      </c>
      <c r="L9262">
        <v>0.45662100459999999</v>
      </c>
      <c r="M9262" t="s">
        <v>26</v>
      </c>
      <c r="N9262" t="s">
        <v>63</v>
      </c>
      <c r="O9262" t="s">
        <v>29</v>
      </c>
      <c r="P9262" t="s">
        <v>29</v>
      </c>
      <c r="Q9262" t="s">
        <v>29</v>
      </c>
      <c r="R9262" t="s">
        <v>29</v>
      </c>
      <c r="S9262" t="s">
        <v>29</v>
      </c>
      <c r="T9262" t="s">
        <v>29</v>
      </c>
      <c r="U9262" t="s">
        <v>29</v>
      </c>
      <c r="V9262" t="s">
        <v>29</v>
      </c>
      <c r="W9262" t="s">
        <v>7985</v>
      </c>
    </row>
    <row r="9263" spans="1:23">
      <c r="A9263">
        <v>9262</v>
      </c>
      <c r="B9263" t="s">
        <v>3136</v>
      </c>
      <c r="C9263" t="s">
        <v>3136</v>
      </c>
      <c r="D9263">
        <v>232</v>
      </c>
      <c r="E9263" s="9" t="s">
        <v>2200</v>
      </c>
      <c r="F9263" s="5" t="s">
        <v>438</v>
      </c>
      <c r="G9263" s="9" t="s">
        <v>2200</v>
      </c>
      <c r="H9263" s="8" t="s">
        <v>29</v>
      </c>
      <c r="I9263" s="9" t="s">
        <v>2200</v>
      </c>
      <c r="J9263" s="8" t="s">
        <v>29</v>
      </c>
      <c r="K9263">
        <v>0.45662100459999999</v>
      </c>
      <c r="L9263">
        <v>0.45662100459999999</v>
      </c>
      <c r="M9263" t="s">
        <v>26</v>
      </c>
      <c r="N9263" t="s">
        <v>29</v>
      </c>
      <c r="O9263" t="s">
        <v>29</v>
      </c>
      <c r="P9263" t="s">
        <v>29</v>
      </c>
      <c r="Q9263" t="s">
        <v>29</v>
      </c>
      <c r="R9263" t="s">
        <v>29</v>
      </c>
      <c r="S9263" t="s">
        <v>29</v>
      </c>
      <c r="T9263" t="s">
        <v>29</v>
      </c>
      <c r="U9263" t="s">
        <v>29</v>
      </c>
      <c r="V9263" t="s">
        <v>29</v>
      </c>
      <c r="W9263" t="s">
        <v>7985</v>
      </c>
    </row>
    <row r="9264" spans="1:23">
      <c r="A9264">
        <v>9263</v>
      </c>
      <c r="B9264" t="s">
        <v>3136</v>
      </c>
      <c r="C9264" t="s">
        <v>3136</v>
      </c>
      <c r="D9264">
        <v>232</v>
      </c>
      <c r="E9264" s="9" t="s">
        <v>2098</v>
      </c>
      <c r="F9264" s="5" t="s">
        <v>176</v>
      </c>
      <c r="G9264" s="9" t="s">
        <v>2098</v>
      </c>
      <c r="H9264" s="5" t="s">
        <v>29</v>
      </c>
      <c r="I9264" s="9" t="s">
        <v>2098</v>
      </c>
      <c r="J9264" s="5" t="s">
        <v>29</v>
      </c>
      <c r="K9264">
        <v>0.45662100459999999</v>
      </c>
      <c r="L9264">
        <v>0.45662100459999999</v>
      </c>
      <c r="M9264" t="s">
        <v>26</v>
      </c>
      <c r="N9264" t="s">
        <v>74</v>
      </c>
      <c r="O9264" t="s">
        <v>29</v>
      </c>
      <c r="P9264" t="s">
        <v>29</v>
      </c>
      <c r="Q9264" t="s">
        <v>29</v>
      </c>
      <c r="R9264" t="s">
        <v>29</v>
      </c>
      <c r="S9264" t="s">
        <v>29</v>
      </c>
      <c r="T9264" t="s">
        <v>29</v>
      </c>
      <c r="U9264" t="s">
        <v>29</v>
      </c>
      <c r="V9264" t="s">
        <v>29</v>
      </c>
      <c r="W9264" t="s">
        <v>7985</v>
      </c>
    </row>
    <row r="9265" spans="1:23">
      <c r="A9265">
        <v>9264</v>
      </c>
      <c r="B9265" t="s">
        <v>3136</v>
      </c>
      <c r="C9265" t="s">
        <v>3136</v>
      </c>
      <c r="D9265">
        <v>232</v>
      </c>
      <c r="E9265" s="9" t="s">
        <v>803</v>
      </c>
      <c r="F9265" s="5" t="s">
        <v>154</v>
      </c>
      <c r="G9265" s="9" t="s">
        <v>803</v>
      </c>
      <c r="H9265" s="8" t="s">
        <v>29</v>
      </c>
      <c r="I9265" s="9" t="s">
        <v>803</v>
      </c>
      <c r="J9265" s="8" t="s">
        <v>29</v>
      </c>
      <c r="K9265">
        <v>0.45662100459999999</v>
      </c>
      <c r="L9265">
        <v>0.45662100459999999</v>
      </c>
      <c r="M9265" t="s">
        <v>26</v>
      </c>
      <c r="N9265" t="s">
        <v>118</v>
      </c>
      <c r="O9265" t="s">
        <v>29</v>
      </c>
      <c r="P9265" t="s">
        <v>29</v>
      </c>
      <c r="Q9265" t="s">
        <v>29</v>
      </c>
      <c r="R9265" t="s">
        <v>29</v>
      </c>
      <c r="S9265" t="s">
        <v>29</v>
      </c>
      <c r="T9265" t="s">
        <v>29</v>
      </c>
      <c r="U9265" t="s">
        <v>29</v>
      </c>
      <c r="V9265" t="s">
        <v>29</v>
      </c>
      <c r="W9265" t="s">
        <v>7985</v>
      </c>
    </row>
    <row r="9266" spans="1:23">
      <c r="A9266">
        <v>9265</v>
      </c>
      <c r="B9266" t="s">
        <v>3136</v>
      </c>
      <c r="C9266" t="s">
        <v>3136</v>
      </c>
      <c r="D9266">
        <v>232</v>
      </c>
      <c r="E9266" s="9" t="s">
        <v>580</v>
      </c>
      <c r="F9266" s="5" t="s">
        <v>43</v>
      </c>
      <c r="G9266" s="9" t="s">
        <v>580</v>
      </c>
      <c r="H9266" s="5" t="s">
        <v>29</v>
      </c>
      <c r="I9266" s="9" t="s">
        <v>580</v>
      </c>
      <c r="J9266" s="5" t="s">
        <v>29</v>
      </c>
      <c r="K9266">
        <v>0.45662100459999999</v>
      </c>
      <c r="L9266">
        <v>0.45662100459999999</v>
      </c>
      <c r="M9266" t="s">
        <v>26</v>
      </c>
      <c r="N9266" t="s">
        <v>74</v>
      </c>
      <c r="O9266" t="s">
        <v>29</v>
      </c>
      <c r="P9266" t="s">
        <v>29</v>
      </c>
      <c r="Q9266" t="s">
        <v>29</v>
      </c>
      <c r="R9266" t="s">
        <v>29</v>
      </c>
      <c r="S9266" t="s">
        <v>29</v>
      </c>
      <c r="T9266" t="s">
        <v>29</v>
      </c>
      <c r="U9266" t="s">
        <v>29</v>
      </c>
      <c r="V9266" t="s">
        <v>29</v>
      </c>
      <c r="W9266" t="s">
        <v>7985</v>
      </c>
    </row>
    <row r="9267" spans="1:23">
      <c r="A9267">
        <v>9266</v>
      </c>
      <c r="B9267" t="s">
        <v>3136</v>
      </c>
      <c r="C9267" t="s">
        <v>3136</v>
      </c>
      <c r="D9267">
        <v>232</v>
      </c>
      <c r="E9267" s="9" t="s">
        <v>947</v>
      </c>
      <c r="F9267" s="5" t="s">
        <v>255</v>
      </c>
      <c r="G9267" s="9" t="s">
        <v>947</v>
      </c>
      <c r="H9267" s="5" t="s">
        <v>29</v>
      </c>
      <c r="I9267" s="9" t="s">
        <v>947</v>
      </c>
      <c r="J9267" s="5" t="s">
        <v>29</v>
      </c>
      <c r="K9267">
        <v>0.45662100459999999</v>
      </c>
      <c r="L9267">
        <v>0.45662100459999999</v>
      </c>
      <c r="M9267" t="s">
        <v>26</v>
      </c>
      <c r="N9267" t="s">
        <v>118</v>
      </c>
      <c r="O9267" t="s">
        <v>29</v>
      </c>
      <c r="P9267" t="s">
        <v>29</v>
      </c>
      <c r="Q9267" t="s">
        <v>29</v>
      </c>
      <c r="R9267" t="s">
        <v>29</v>
      </c>
      <c r="S9267" t="s">
        <v>29</v>
      </c>
      <c r="T9267" t="s">
        <v>29</v>
      </c>
      <c r="U9267" t="s">
        <v>29</v>
      </c>
      <c r="V9267" t="s">
        <v>29</v>
      </c>
      <c r="W9267" t="s">
        <v>7985</v>
      </c>
    </row>
    <row r="9268" spans="1:23">
      <c r="A9268">
        <v>9267</v>
      </c>
      <c r="B9268" t="s">
        <v>3136</v>
      </c>
      <c r="C9268" t="s">
        <v>3136</v>
      </c>
      <c r="D9268">
        <v>232</v>
      </c>
      <c r="E9268" s="9" t="s">
        <v>3078</v>
      </c>
      <c r="F9268" s="5" t="s">
        <v>2077</v>
      </c>
      <c r="G9268" s="9" t="s">
        <v>3078</v>
      </c>
      <c r="H9268" s="5" t="s">
        <v>29</v>
      </c>
      <c r="I9268" s="9" t="s">
        <v>3078</v>
      </c>
      <c r="J9268" s="5" t="s">
        <v>29</v>
      </c>
      <c r="K9268">
        <v>0.45662100459999999</v>
      </c>
      <c r="L9268">
        <v>0.45662100459999999</v>
      </c>
      <c r="M9268" t="s">
        <v>26</v>
      </c>
      <c r="N9268" t="s">
        <v>63</v>
      </c>
      <c r="O9268" t="s">
        <v>29</v>
      </c>
      <c r="P9268" t="s">
        <v>29</v>
      </c>
      <c r="Q9268" t="s">
        <v>29</v>
      </c>
      <c r="R9268" t="s">
        <v>29</v>
      </c>
      <c r="S9268" t="s">
        <v>29</v>
      </c>
      <c r="T9268" t="s">
        <v>29</v>
      </c>
      <c r="U9268" t="s">
        <v>29</v>
      </c>
      <c r="V9268" t="s">
        <v>29</v>
      </c>
      <c r="W9268" t="s">
        <v>7985</v>
      </c>
    </row>
    <row r="9269" spans="1:23">
      <c r="A9269">
        <v>9268</v>
      </c>
      <c r="B9269" t="s">
        <v>3136</v>
      </c>
      <c r="C9269" t="s">
        <v>3136</v>
      </c>
      <c r="D9269">
        <v>232</v>
      </c>
      <c r="E9269" s="9" t="s">
        <v>3078</v>
      </c>
      <c r="F9269" s="5" t="s">
        <v>2077</v>
      </c>
      <c r="G9269" s="9" t="s">
        <v>3078</v>
      </c>
      <c r="H9269" s="5" t="s">
        <v>29</v>
      </c>
      <c r="I9269" s="9" t="s">
        <v>3078</v>
      </c>
      <c r="J9269" s="5" t="s">
        <v>29</v>
      </c>
      <c r="K9269">
        <v>0.91324200909999997</v>
      </c>
      <c r="L9269">
        <v>0.91324200909999997</v>
      </c>
      <c r="M9269" t="s">
        <v>26</v>
      </c>
      <c r="N9269" t="s">
        <v>118</v>
      </c>
      <c r="O9269" t="s">
        <v>29</v>
      </c>
      <c r="P9269" t="s">
        <v>29</v>
      </c>
      <c r="Q9269" t="s">
        <v>29</v>
      </c>
      <c r="R9269" t="s">
        <v>29</v>
      </c>
      <c r="S9269" t="s">
        <v>29</v>
      </c>
      <c r="T9269" t="s">
        <v>29</v>
      </c>
      <c r="U9269" t="s">
        <v>29</v>
      </c>
      <c r="V9269" t="s">
        <v>29</v>
      </c>
      <c r="W9269" t="s">
        <v>7985</v>
      </c>
    </row>
    <row r="9270" spans="1:23">
      <c r="A9270">
        <v>9269</v>
      </c>
      <c r="B9270" t="s">
        <v>3136</v>
      </c>
      <c r="C9270" t="s">
        <v>3136</v>
      </c>
      <c r="D9270">
        <v>232</v>
      </c>
      <c r="E9270" s="9" t="s">
        <v>2534</v>
      </c>
      <c r="F9270" s="5" t="s">
        <v>23</v>
      </c>
      <c r="G9270" s="9" t="s">
        <v>2534</v>
      </c>
      <c r="H9270" s="5" t="s">
        <v>29</v>
      </c>
      <c r="I9270" s="9" t="s">
        <v>2534</v>
      </c>
      <c r="J9270" s="5" t="s">
        <v>29</v>
      </c>
      <c r="K9270">
        <v>0.45662100459999999</v>
      </c>
      <c r="L9270">
        <v>0.45662100459999999</v>
      </c>
      <c r="M9270" t="s">
        <v>26</v>
      </c>
      <c r="N9270" t="s">
        <v>29</v>
      </c>
      <c r="O9270" t="s">
        <v>29</v>
      </c>
      <c r="P9270" t="s">
        <v>29</v>
      </c>
      <c r="Q9270" t="s">
        <v>29</v>
      </c>
      <c r="R9270" t="s">
        <v>29</v>
      </c>
      <c r="S9270" t="s">
        <v>29</v>
      </c>
      <c r="T9270" t="s">
        <v>29</v>
      </c>
      <c r="U9270" t="s">
        <v>29</v>
      </c>
      <c r="V9270" t="s">
        <v>29</v>
      </c>
      <c r="W9270" t="s">
        <v>7985</v>
      </c>
    </row>
    <row r="9271" spans="1:23">
      <c r="A9271">
        <v>9270</v>
      </c>
      <c r="B9271" t="s">
        <v>3136</v>
      </c>
      <c r="C9271" t="s">
        <v>3136</v>
      </c>
      <c r="D9271">
        <v>232</v>
      </c>
      <c r="E9271" s="9" t="s">
        <v>2534</v>
      </c>
      <c r="F9271" s="5" t="s">
        <v>23</v>
      </c>
      <c r="G9271" s="9" t="s">
        <v>2534</v>
      </c>
      <c r="H9271" s="5" t="s">
        <v>29</v>
      </c>
      <c r="I9271" s="9" t="s">
        <v>2534</v>
      </c>
      <c r="J9271" s="5" t="s">
        <v>29</v>
      </c>
      <c r="K9271">
        <v>0.45662100459999999</v>
      </c>
      <c r="L9271">
        <v>0.45662100459999999</v>
      </c>
      <c r="M9271" t="s">
        <v>26</v>
      </c>
      <c r="N9271" t="s">
        <v>74</v>
      </c>
      <c r="O9271" t="s">
        <v>29</v>
      </c>
      <c r="P9271" t="s">
        <v>29</v>
      </c>
      <c r="Q9271" t="s">
        <v>29</v>
      </c>
      <c r="R9271" t="s">
        <v>29</v>
      </c>
      <c r="S9271" t="s">
        <v>29</v>
      </c>
      <c r="T9271" t="s">
        <v>29</v>
      </c>
      <c r="U9271" t="s">
        <v>29</v>
      </c>
      <c r="V9271" t="s">
        <v>29</v>
      </c>
      <c r="W9271" t="s">
        <v>7985</v>
      </c>
    </row>
  </sheetData>
  <autoFilter ref="A1:W9271" xr:uid="{B9AE58A6-9BC6-CE47-ABD4-1901EAA96CBC}"/>
  <conditionalFormatting sqref="J2">
    <cfRule type="cellIs" dxfId="1" priority="11" operator="equal">
      <formula>"D2"</formula>
    </cfRule>
    <cfRule type="cellIs" dxfId="0" priority="12" operator="equal">
      <formula>"D2"</formula>
    </cfRule>
  </conditionalFormatting>
  <pageMargins left="0.75" right="0.75" top="1" bottom="1" header="0.5" footer="0.5"/>
  <pageSetup paperSize="9" orientation="portrait" horizontalDpi="0" verticalDpi="0"/>
  <ignoredErrors>
    <ignoredError sqref="L5208 K60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Primate_Diet_v1-1_Data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Ying Lim</dc:creator>
  <cp:lastModifiedBy>Jun Ying Lim</cp:lastModifiedBy>
  <dcterms:created xsi:type="dcterms:W3CDTF">2020-10-14T07:25:38Z</dcterms:created>
  <dcterms:modified xsi:type="dcterms:W3CDTF">2021-03-22T07:41:02Z</dcterms:modified>
</cp:coreProperties>
</file>